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drawings/drawing2.xml" ContentType="application/vnd.openxmlformats-officedocument.drawing+xml"/>
  <Override PartName="/xl/ctrlProps/ctrlProp1.xml" ContentType="application/vnd.ms-excel.controlproperties+xml"/>
  <Override PartName="/xl/comments2.xml" ContentType="application/vnd.openxmlformats-officedocument.spreadsheetml.comments+xml"/>
  <Override PartName="/xl/drawings/drawing3.xml" ContentType="application/vnd.openxmlformats-officedocument.drawing+xml"/>
  <Override PartName="/xl/comments3.xml" ContentType="application/vnd.openxmlformats-officedocument.spreadsheetml.comments+xml"/>
  <Override PartName="/xl/drawings/drawing4.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5" rupBuild="14420" codeName="{51196F13-6AD0-C1B8-E2B4-A1F9AE17003E}"/>
  <workbookPr codeName="ThisWorkbook" defaultThemeVersion="124226"/>
  <mc:AlternateContent xmlns:mc="http://schemas.openxmlformats.org/markup-compatibility/2006">
    <mc:Choice Requires="x15">
      <x15ac:absPath xmlns:x15ac="http://schemas.microsoft.com/office/spreadsheetml/2010/11/ac" url="D:\02. Lap Trinh Net\02. TaoFile\Dce Pro\Excel\File V.2020\"/>
    </mc:Choice>
  </mc:AlternateContent>
  <bookViews>
    <workbookView xWindow="0" yWindow="0" windowWidth="16200" windowHeight="24900" tabRatio="926" firstSheet="4" activeTab="7"/>
  </bookViews>
  <sheets>
    <sheet name="Diaphragm center of Mass" sheetId="8" state="hidden" r:id="rId1"/>
    <sheet name="Modal Participating Mass Ratios" sheetId="15" state="hidden" r:id="rId2"/>
    <sheet name="Centers of Mass and Rigidity" sheetId="9" state="hidden" r:id="rId3"/>
    <sheet name="Joint Coordinates" sheetId="25" state="hidden" r:id="rId4"/>
    <sheet name="Story Data" sheetId="10" r:id="rId5"/>
    <sheet name="GioDong" sheetId="22" r:id="rId6"/>
    <sheet name="GioTinh" sheetId="24" state="hidden" r:id="rId7"/>
    <sheet name="Gio_2737_2023" sheetId="29" r:id="rId8"/>
    <sheet name="QCVN02_2022" sheetId="27" state="hidden" r:id="rId9"/>
    <sheet name="BangTra2737_2023" sheetId="30" state="hidden" r:id="rId10"/>
  </sheets>
  <definedNames>
    <definedName name="_Fill" hidden="1">#REF!</definedName>
    <definedName name="_xlnm._FilterDatabase" localSheetId="0" hidden="1">'Diaphragm center of Mass'!#REF!</definedName>
    <definedName name="_xlnm._FilterDatabase" localSheetId="3" hidden="1">'Joint Coordinates'!$A$1:$G$10578</definedName>
    <definedName name="_Key1" hidden="1">#REF!</definedName>
    <definedName name="_Key2" hidden="1">#REF!</definedName>
    <definedName name="_Order1" hidden="1">255</definedName>
    <definedName name="_Order2" hidden="1">255</definedName>
    <definedName name="_Sort" hidden="1">#REF!</definedName>
    <definedName name="b">#REF!</definedName>
    <definedName name="Bang8_10">BangTra2737_2023!$A$3:$K$5</definedName>
    <definedName name="d">#REF!</definedName>
    <definedName name="ExternalData_1" localSheetId="2" hidden="1">'Centers of Mass and Rigidity'!#REF!</definedName>
    <definedName name="ExternalData_1" localSheetId="0" hidden="1">'Diaphragm center of Mass'!#REF!</definedName>
    <definedName name="ExternalData_1" localSheetId="1" hidden="1">'Modal Participating Mass Ratios'!#REF!</definedName>
    <definedName name="ExternalData_1" localSheetId="4" hidden="1">'Story Data'!#REF!</definedName>
    <definedName name="gio_dong" localSheetId="3" hidden="1">'Joint Coordinates'!#REF!</definedName>
    <definedName name="h" hidden="1">{"'Sheet1'!$L$16"}</definedName>
    <definedName name="HTML_CodePage" hidden="1">950</definedName>
    <definedName name="HTML_Control" hidden="1">{"'Sheet1'!$L$16"}</definedName>
    <definedName name="HTML_Description" hidden="1">""</definedName>
    <definedName name="HTML_Email" hidden="1">""</definedName>
    <definedName name="HTML_Header" hidden="1">"Sheet1"</definedName>
    <definedName name="HTML_LastUpdate" hidden="1">"2000/9/14"</definedName>
    <definedName name="HTML_LineAfter" hidden="1">FALSE</definedName>
    <definedName name="HTML_LineBefore" hidden="1">FALSE</definedName>
    <definedName name="HTML_Name" hidden="1">"J.C.WONG"</definedName>
    <definedName name="HTML_OBDlg2" hidden="1">TRUE</definedName>
    <definedName name="HTML_OBDlg4" hidden="1">TRUE</definedName>
    <definedName name="HTML_OS" hidden="1">0</definedName>
    <definedName name="HTML_PathFile" hidden="1">"C:\2689\Q\國內\00q3961台化龍德PTA3建造\MyHTML.htm"</definedName>
    <definedName name="HTML_Title" hidden="1">"00Q3961-SUM"</definedName>
    <definedName name="huy" hidden="1">{"'Sheet1'!$L$16"}</definedName>
    <definedName name="ModeGon">OFFSET('Modal Participating Mass Ratios'!$A$2,0,0,COUNTA('Modal Participating Mass Ratios'!$A:$A)-1,1)</definedName>
    <definedName name="Period">OFFSET('Modal Participating Mass Ratios'!$B$2,0,0,COUNTA('Modal Participating Mass Ratios'!$A:$A)-1,1)</definedName>
    <definedName name="_xlnm.Print_Area" localSheetId="7">Gio_2737_2023!$E$1:$Q$83</definedName>
    <definedName name="_xlnm.Print_Area" localSheetId="5">GioDong!$A$1:$V$130</definedName>
    <definedName name="_xlnm.Print_Area" localSheetId="6">GioTinh!$A$1:$K$43</definedName>
    <definedName name="_xlnm.Print_Titles" localSheetId="7">Gio_2737_2023!$1:$5</definedName>
    <definedName name="_xlnm.Print_Titles" localSheetId="5">GioDong!$1:$6</definedName>
    <definedName name="_xlnm.Print_Titles" localSheetId="6">GioTinh!$14:$16</definedName>
    <definedName name="Stype">#REF!</definedName>
    <definedName name="UX.PhanTramKhoiLuong">OFFSET('Modal Participating Mass Ratios'!$C$2,0,0,COUNTA('Modal Participating Mass Ratios'!$A:$A)-1,1)</definedName>
    <definedName name="UY.PhanTramKhoiLuong">OFFSET('Modal Participating Mass Ratios'!$D$2,0,0,COUNTA('Modal Participating Mass Ratios'!$A:$A)-1,1)</definedName>
    <definedName name="wrn.chi._.tiÆt." hidden="1">{#N/A,#N/A,FALSE,"Chi tiÆt"}</definedName>
    <definedName name="Wzone">#REF!</definedName>
  </definedNames>
  <calcPr calcId="162913"/>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S57" i="29" l="1"/>
  <c r="K5" i="30" l="1"/>
  <c r="I5" i="30"/>
  <c r="K4" i="30"/>
  <c r="I4" i="30"/>
  <c r="K3" i="30"/>
  <c r="I3" i="30"/>
  <c r="AA10622" i="27"/>
  <c r="AA10621" i="27"/>
  <c r="AA10620" i="27"/>
  <c r="AA10619" i="27"/>
  <c r="AA10618" i="27"/>
  <c r="AA10617" i="27"/>
  <c r="AA10616" i="27"/>
  <c r="AA10615" i="27"/>
  <c r="AA10614" i="27"/>
  <c r="AA10613" i="27"/>
  <c r="AA10612" i="27"/>
  <c r="AA10611" i="27"/>
  <c r="AA10610" i="27"/>
  <c r="AA10609" i="27"/>
  <c r="AA10608" i="27"/>
  <c r="AA10607" i="27"/>
  <c r="AA10606" i="27"/>
  <c r="AA10605" i="27"/>
  <c r="AA10604" i="27"/>
  <c r="AA10603" i="27"/>
  <c r="AA10602" i="27"/>
  <c r="AA10601" i="27"/>
  <c r="AA10600" i="27"/>
  <c r="AA10599" i="27"/>
  <c r="AA10598" i="27"/>
  <c r="AA10597" i="27"/>
  <c r="AA10596" i="27"/>
  <c r="AA10595" i="27"/>
  <c r="AA10594" i="27"/>
  <c r="AA10593" i="27"/>
  <c r="AA10592" i="27"/>
  <c r="AA10591" i="27"/>
  <c r="AA10590" i="27"/>
  <c r="AA10589" i="27"/>
  <c r="AA10588" i="27"/>
  <c r="AA10587" i="27"/>
  <c r="AA10586" i="27"/>
  <c r="AA10585" i="27"/>
  <c r="AA10584" i="27"/>
  <c r="AA10583" i="27"/>
  <c r="AA10582" i="27"/>
  <c r="AA10581" i="27"/>
  <c r="AA10580" i="27"/>
  <c r="AA10579" i="27"/>
  <c r="AA10578" i="27"/>
  <c r="AA10577" i="27"/>
  <c r="AA10576" i="27"/>
  <c r="AA10575" i="27"/>
  <c r="AA10574" i="27"/>
  <c r="AA10573" i="27"/>
  <c r="AA10572" i="27"/>
  <c r="AA10571" i="27"/>
  <c r="AA10570" i="27"/>
  <c r="AA10569" i="27"/>
  <c r="AA10568" i="27"/>
  <c r="AA10567" i="27"/>
  <c r="AA10566" i="27"/>
  <c r="AA10565" i="27"/>
  <c r="AA10564" i="27"/>
  <c r="AA10563" i="27"/>
  <c r="AA10562" i="27"/>
  <c r="AA10561" i="27"/>
  <c r="AA10560" i="27"/>
  <c r="AA10559" i="27"/>
  <c r="AA10558" i="27"/>
  <c r="AA10557" i="27"/>
  <c r="AA10556" i="27"/>
  <c r="AA10555" i="27"/>
  <c r="AA10554" i="27"/>
  <c r="AA10553" i="27"/>
  <c r="AA10552" i="27"/>
  <c r="AA10551" i="27"/>
  <c r="AA10550" i="27"/>
  <c r="AA10549" i="27"/>
  <c r="AA10548" i="27"/>
  <c r="AA10547" i="27"/>
  <c r="AA10546" i="27"/>
  <c r="AA10545" i="27"/>
  <c r="AA10544" i="27"/>
  <c r="AA10543" i="27"/>
  <c r="AA10542" i="27"/>
  <c r="AA10541" i="27"/>
  <c r="AA10540" i="27"/>
  <c r="AA10539" i="27"/>
  <c r="AA10538" i="27"/>
  <c r="AA10537" i="27"/>
  <c r="AA10536" i="27"/>
  <c r="AA10535" i="27"/>
  <c r="AA10534" i="27"/>
  <c r="AA10533" i="27"/>
  <c r="AA10532" i="27"/>
  <c r="AA10531" i="27"/>
  <c r="AA10530" i="27"/>
  <c r="AA10529" i="27"/>
  <c r="AA10528" i="27"/>
  <c r="AA10527" i="27"/>
  <c r="AA10526" i="27"/>
  <c r="AA10525" i="27"/>
  <c r="AA10524" i="27"/>
  <c r="AA10523" i="27"/>
  <c r="AA10522" i="27"/>
  <c r="AA10521" i="27"/>
  <c r="AA10520" i="27"/>
  <c r="AA10519" i="27"/>
  <c r="AA10518" i="27"/>
  <c r="AA10517" i="27"/>
  <c r="AA10516" i="27"/>
  <c r="AA10515" i="27"/>
  <c r="AA10514" i="27"/>
  <c r="AA10513" i="27"/>
  <c r="AA10512" i="27"/>
  <c r="AA10511" i="27"/>
  <c r="AA10510" i="27"/>
  <c r="AA10509" i="27"/>
  <c r="AA10508" i="27"/>
  <c r="AA10507" i="27"/>
  <c r="AA10506" i="27"/>
  <c r="AA10505" i="27"/>
  <c r="AA10504" i="27"/>
  <c r="AA10503" i="27"/>
  <c r="AA10502" i="27"/>
  <c r="AA10501" i="27"/>
  <c r="AA10500" i="27"/>
  <c r="AA10499" i="27"/>
  <c r="AA10498" i="27"/>
  <c r="AA10497" i="27"/>
  <c r="AA10496" i="27"/>
  <c r="AA10495" i="27"/>
  <c r="AA10494" i="27"/>
  <c r="AA10493" i="27"/>
  <c r="AA10492" i="27"/>
  <c r="AA10491" i="27"/>
  <c r="AA10490" i="27"/>
  <c r="AA10489" i="27"/>
  <c r="AA10488" i="27"/>
  <c r="AA10487" i="27"/>
  <c r="AA10486" i="27"/>
  <c r="AA10485" i="27"/>
  <c r="AA10484" i="27"/>
  <c r="AA10483" i="27"/>
  <c r="AA10482" i="27"/>
  <c r="AA10481" i="27"/>
  <c r="AA10480" i="27"/>
  <c r="AA10479" i="27"/>
  <c r="AA10478" i="27"/>
  <c r="AA10477" i="27"/>
  <c r="AA10476" i="27"/>
  <c r="AA10475" i="27"/>
  <c r="AA10474" i="27"/>
  <c r="AA10473" i="27"/>
  <c r="AA10472" i="27"/>
  <c r="AA10471" i="27"/>
  <c r="AA10470" i="27"/>
  <c r="AA10469" i="27"/>
  <c r="AA10468" i="27"/>
  <c r="AA10467" i="27"/>
  <c r="AA10466" i="27"/>
  <c r="AA10465" i="27"/>
  <c r="AA10464" i="27"/>
  <c r="AA10463" i="27"/>
  <c r="AA10462" i="27"/>
  <c r="AA10461" i="27"/>
  <c r="AA10460" i="27"/>
  <c r="AA10459" i="27"/>
  <c r="AA10458" i="27"/>
  <c r="AA10457" i="27"/>
  <c r="AA10456" i="27"/>
  <c r="AA10455" i="27"/>
  <c r="AA10454" i="27"/>
  <c r="AA10453" i="27"/>
  <c r="AA10452" i="27"/>
  <c r="AA10451" i="27"/>
  <c r="AA10450" i="27"/>
  <c r="AA10449" i="27"/>
  <c r="AA10448" i="27"/>
  <c r="AA10447" i="27"/>
  <c r="AA10446" i="27"/>
  <c r="AA10445" i="27"/>
  <c r="AA10444" i="27"/>
  <c r="AA10443" i="27"/>
  <c r="AA10442" i="27"/>
  <c r="AA10441" i="27"/>
  <c r="AA10440" i="27"/>
  <c r="AA10439" i="27"/>
  <c r="AA10438" i="27"/>
  <c r="AA10437" i="27"/>
  <c r="AA10436" i="27"/>
  <c r="AA10435" i="27"/>
  <c r="AA10434" i="27"/>
  <c r="AA10433" i="27"/>
  <c r="AA10432" i="27"/>
  <c r="AA10431" i="27"/>
  <c r="AA10430" i="27"/>
  <c r="AA10429" i="27"/>
  <c r="AA10428" i="27"/>
  <c r="AA10427" i="27"/>
  <c r="AA10426" i="27"/>
  <c r="AA10425" i="27"/>
  <c r="AA10424" i="27"/>
  <c r="AA10423" i="27"/>
  <c r="AA10422" i="27"/>
  <c r="AA10421" i="27"/>
  <c r="AA10420" i="27"/>
  <c r="AA10419" i="27"/>
  <c r="AA10418" i="27"/>
  <c r="AA10417" i="27"/>
  <c r="AA10416" i="27"/>
  <c r="AA10415" i="27"/>
  <c r="AA10414" i="27"/>
  <c r="AA10413" i="27"/>
  <c r="AA10412" i="27"/>
  <c r="AA10411" i="27"/>
  <c r="AA10410" i="27"/>
  <c r="AA10409" i="27"/>
  <c r="AA10408" i="27"/>
  <c r="AA10407" i="27"/>
  <c r="AA10406" i="27"/>
  <c r="AA10405" i="27"/>
  <c r="AA10404" i="27"/>
  <c r="AA10403" i="27"/>
  <c r="AA10402" i="27"/>
  <c r="AA10401" i="27"/>
  <c r="AA10400" i="27"/>
  <c r="AA10399" i="27"/>
  <c r="AA10398" i="27"/>
  <c r="AA10397" i="27"/>
  <c r="AA10396" i="27"/>
  <c r="AA10395" i="27"/>
  <c r="AA10394" i="27"/>
  <c r="AA10393" i="27"/>
  <c r="AA10392" i="27"/>
  <c r="AA10391" i="27"/>
  <c r="AA10390" i="27"/>
  <c r="AA10389" i="27"/>
  <c r="AA10388" i="27"/>
  <c r="AA10387" i="27"/>
  <c r="AA10386" i="27"/>
  <c r="AA10385" i="27"/>
  <c r="AA10384" i="27"/>
  <c r="AA10383" i="27"/>
  <c r="AA10382" i="27"/>
  <c r="AA10381" i="27"/>
  <c r="AA10380" i="27"/>
  <c r="AA10379" i="27"/>
  <c r="AA10378" i="27"/>
  <c r="AA10377" i="27"/>
  <c r="AA10376" i="27"/>
  <c r="AA10375" i="27"/>
  <c r="AA10374" i="27"/>
  <c r="AA10373" i="27"/>
  <c r="AA10372" i="27"/>
  <c r="AA10371" i="27"/>
  <c r="AA10370" i="27"/>
  <c r="AA10369" i="27"/>
  <c r="AA10368" i="27"/>
  <c r="AA10367" i="27"/>
  <c r="AA10366" i="27"/>
  <c r="AA10365" i="27"/>
  <c r="AA10364" i="27"/>
  <c r="AA10363" i="27"/>
  <c r="AA10362" i="27"/>
  <c r="AA10361" i="27"/>
  <c r="AA10360" i="27"/>
  <c r="AA10359" i="27"/>
  <c r="AA10358" i="27"/>
  <c r="AA10357" i="27"/>
  <c r="AA10356" i="27"/>
  <c r="AA10355" i="27"/>
  <c r="AA10354" i="27"/>
  <c r="AA10353" i="27"/>
  <c r="AA10352" i="27"/>
  <c r="AA10351" i="27"/>
  <c r="AA10350" i="27"/>
  <c r="AA10349" i="27"/>
  <c r="AA10348" i="27"/>
  <c r="AA10347" i="27"/>
  <c r="AA10346" i="27"/>
  <c r="AA10345" i="27"/>
  <c r="AA10344" i="27"/>
  <c r="AA10343" i="27"/>
  <c r="AA10342" i="27"/>
  <c r="AA10341" i="27"/>
  <c r="AA10340" i="27"/>
  <c r="AA10339" i="27"/>
  <c r="AA10338" i="27"/>
  <c r="AA10337" i="27"/>
  <c r="AA10336" i="27"/>
  <c r="AA10335" i="27"/>
  <c r="AA10334" i="27"/>
  <c r="AA10333" i="27"/>
  <c r="AA10332" i="27"/>
  <c r="AA10331" i="27"/>
  <c r="AA10330" i="27"/>
  <c r="AA10329" i="27"/>
  <c r="AA10328" i="27"/>
  <c r="AA10327" i="27"/>
  <c r="AA10326" i="27"/>
  <c r="AA10325" i="27"/>
  <c r="AA10324" i="27"/>
  <c r="AA10323" i="27"/>
  <c r="AA10322" i="27"/>
  <c r="AA10321" i="27"/>
  <c r="AA10320" i="27"/>
  <c r="AA10319" i="27"/>
  <c r="AA10318" i="27"/>
  <c r="AA10317" i="27"/>
  <c r="AA10316" i="27"/>
  <c r="AA10315" i="27"/>
  <c r="AA10314" i="27"/>
  <c r="AA10313" i="27"/>
  <c r="AA10312" i="27"/>
  <c r="AA10311" i="27"/>
  <c r="AA10310" i="27"/>
  <c r="AA10309" i="27"/>
  <c r="AA10308" i="27"/>
  <c r="AA10307" i="27"/>
  <c r="AA10306" i="27"/>
  <c r="AA10305" i="27"/>
  <c r="AA10304" i="27"/>
  <c r="AA10303" i="27"/>
  <c r="AA10302" i="27"/>
  <c r="AA10301" i="27"/>
  <c r="AA10300" i="27"/>
  <c r="AA10299" i="27"/>
  <c r="AA10298" i="27"/>
  <c r="AA10297" i="27"/>
  <c r="AA10296" i="27"/>
  <c r="AA10295" i="27"/>
  <c r="AA10294" i="27"/>
  <c r="AA10293" i="27"/>
  <c r="AA10292" i="27"/>
  <c r="AA10291" i="27"/>
  <c r="AA10290" i="27"/>
  <c r="AA10289" i="27"/>
  <c r="AA10288" i="27"/>
  <c r="AA10287" i="27"/>
  <c r="AA10286" i="27"/>
  <c r="AA10285" i="27"/>
  <c r="AA10284" i="27"/>
  <c r="AA10283" i="27"/>
  <c r="AA10282" i="27"/>
  <c r="AA10281" i="27"/>
  <c r="AA10280" i="27"/>
  <c r="AA10279" i="27"/>
  <c r="AA10278" i="27"/>
  <c r="AA10277" i="27"/>
  <c r="AA10276" i="27"/>
  <c r="AA10275" i="27"/>
  <c r="AA10274" i="27"/>
  <c r="AA10273" i="27"/>
  <c r="AA10272" i="27"/>
  <c r="AA10271" i="27"/>
  <c r="AA10270" i="27"/>
  <c r="AA10269" i="27"/>
  <c r="AA10268" i="27"/>
  <c r="AA10267" i="27"/>
  <c r="AA10266" i="27"/>
  <c r="AA10265" i="27"/>
  <c r="AA10264" i="27"/>
  <c r="AA10263" i="27"/>
  <c r="AA10262" i="27"/>
  <c r="AA10261" i="27"/>
  <c r="AA10260" i="27"/>
  <c r="AA10259" i="27"/>
  <c r="AA10258" i="27"/>
  <c r="AA10257" i="27"/>
  <c r="AA10256" i="27"/>
  <c r="AA10255" i="27"/>
  <c r="AA10254" i="27"/>
  <c r="AA10253" i="27"/>
  <c r="AA10252" i="27"/>
  <c r="AA10251" i="27"/>
  <c r="AA10250" i="27"/>
  <c r="AA10249" i="27"/>
  <c r="AA10248" i="27"/>
  <c r="AA10247" i="27"/>
  <c r="AA10246" i="27"/>
  <c r="AA10245" i="27"/>
  <c r="AA10244" i="27"/>
  <c r="AA10243" i="27"/>
  <c r="AA10242" i="27"/>
  <c r="AA10241" i="27"/>
  <c r="AA10240" i="27"/>
  <c r="AA10239" i="27"/>
  <c r="AA10238" i="27"/>
  <c r="AA10237" i="27"/>
  <c r="AA10236" i="27"/>
  <c r="AA10235" i="27"/>
  <c r="AA10234" i="27"/>
  <c r="AA10233" i="27"/>
  <c r="AA10232" i="27"/>
  <c r="AA10231" i="27"/>
  <c r="AA10230" i="27"/>
  <c r="AA10229" i="27"/>
  <c r="AA10228" i="27"/>
  <c r="AA10227" i="27"/>
  <c r="AA10226" i="27"/>
  <c r="AA10225" i="27"/>
  <c r="AA10224" i="27"/>
  <c r="AA10223" i="27"/>
  <c r="AA10222" i="27"/>
  <c r="AA10221" i="27"/>
  <c r="AA10220" i="27"/>
  <c r="AA10219" i="27"/>
  <c r="AA10218" i="27"/>
  <c r="AA10217" i="27"/>
  <c r="AA10216" i="27"/>
  <c r="AA10215" i="27"/>
  <c r="AA10214" i="27"/>
  <c r="AA10213" i="27"/>
  <c r="AA10212" i="27"/>
  <c r="AA10211" i="27"/>
  <c r="AA10210" i="27"/>
  <c r="AA10209" i="27"/>
  <c r="AA10208" i="27"/>
  <c r="AA10207" i="27"/>
  <c r="AA10206" i="27"/>
  <c r="AA10205" i="27"/>
  <c r="AA10204" i="27"/>
  <c r="AA10203" i="27"/>
  <c r="AA10202" i="27"/>
  <c r="AA10201" i="27"/>
  <c r="AA10200" i="27"/>
  <c r="AA10199" i="27"/>
  <c r="AA10198" i="27"/>
  <c r="AA10197" i="27"/>
  <c r="AA10196" i="27"/>
  <c r="AA10195" i="27"/>
  <c r="AA10194" i="27"/>
  <c r="AA10193" i="27"/>
  <c r="AA10192" i="27"/>
  <c r="AA10191" i="27"/>
  <c r="AA10190" i="27"/>
  <c r="AA10189" i="27"/>
  <c r="AA10188" i="27"/>
  <c r="AA10187" i="27"/>
  <c r="AA10186" i="27"/>
  <c r="AA10185" i="27"/>
  <c r="AA10184" i="27"/>
  <c r="AA10183" i="27"/>
  <c r="AA10182" i="27"/>
  <c r="AA10181" i="27"/>
  <c r="AA10180" i="27"/>
  <c r="AA10179" i="27"/>
  <c r="AA10178" i="27"/>
  <c r="AA10177" i="27"/>
  <c r="AA10176" i="27"/>
  <c r="AA10175" i="27"/>
  <c r="AA10174" i="27"/>
  <c r="AA10173" i="27"/>
  <c r="AA10172" i="27"/>
  <c r="AA10171" i="27"/>
  <c r="AA10170" i="27"/>
  <c r="AA10169" i="27"/>
  <c r="AA10168" i="27"/>
  <c r="AA10167" i="27"/>
  <c r="AA10166" i="27"/>
  <c r="AA10165" i="27"/>
  <c r="AA10164" i="27"/>
  <c r="AA10163" i="27"/>
  <c r="AA10162" i="27"/>
  <c r="AA10161" i="27"/>
  <c r="AA10160" i="27"/>
  <c r="AA10159" i="27"/>
  <c r="AA10158" i="27"/>
  <c r="AA10157" i="27"/>
  <c r="AA10156" i="27"/>
  <c r="AA10155" i="27"/>
  <c r="AA10154" i="27"/>
  <c r="AA10153" i="27"/>
  <c r="AA10152" i="27"/>
  <c r="AA10151" i="27"/>
  <c r="AA10150" i="27"/>
  <c r="AA10149" i="27"/>
  <c r="AA10148" i="27"/>
  <c r="AA10147" i="27"/>
  <c r="AA10146" i="27"/>
  <c r="AA10145" i="27"/>
  <c r="AA10144" i="27"/>
  <c r="AA10143" i="27"/>
  <c r="AA10142" i="27"/>
  <c r="AA10141" i="27"/>
  <c r="AA10140" i="27"/>
  <c r="AA10139" i="27"/>
  <c r="AA10138" i="27"/>
  <c r="AA10137" i="27"/>
  <c r="AA10136" i="27"/>
  <c r="AA10135" i="27"/>
  <c r="AA10134" i="27"/>
  <c r="AA10133" i="27"/>
  <c r="AA10132" i="27"/>
  <c r="AA10131" i="27"/>
  <c r="AA10130" i="27"/>
  <c r="AA10129" i="27"/>
  <c r="AA10128" i="27"/>
  <c r="AA10127" i="27"/>
  <c r="AA10126" i="27"/>
  <c r="AA10125" i="27"/>
  <c r="AA10124" i="27"/>
  <c r="AA10123" i="27"/>
  <c r="AA10122" i="27"/>
  <c r="AA10121" i="27"/>
  <c r="AA10120" i="27"/>
  <c r="AA10119" i="27"/>
  <c r="AA10118" i="27"/>
  <c r="AA10117" i="27"/>
  <c r="AA10116" i="27"/>
  <c r="AA10115" i="27"/>
  <c r="AA10114" i="27"/>
  <c r="AA10113" i="27"/>
  <c r="AA10112" i="27"/>
  <c r="AA10111" i="27"/>
  <c r="AA10110" i="27"/>
  <c r="AA10109" i="27"/>
  <c r="AA10108" i="27"/>
  <c r="AA10107" i="27"/>
  <c r="AA10106" i="27"/>
  <c r="AA10105" i="27"/>
  <c r="AA10104" i="27"/>
  <c r="AA10103" i="27"/>
  <c r="AA10102" i="27"/>
  <c r="AA10101" i="27"/>
  <c r="AA10100" i="27"/>
  <c r="AA10099" i="27"/>
  <c r="AA10098" i="27"/>
  <c r="AA10097" i="27"/>
  <c r="AA10096" i="27"/>
  <c r="AA10095" i="27"/>
  <c r="AA10094" i="27"/>
  <c r="AA10093" i="27"/>
  <c r="AA10092" i="27"/>
  <c r="AA10091" i="27"/>
  <c r="AA10090" i="27"/>
  <c r="AA10089" i="27"/>
  <c r="AA10088" i="27"/>
  <c r="AA10087" i="27"/>
  <c r="AA10086" i="27"/>
  <c r="AA10085" i="27"/>
  <c r="AA10084" i="27"/>
  <c r="AA10083" i="27"/>
  <c r="AA10082" i="27"/>
  <c r="AA10081" i="27"/>
  <c r="AA10080" i="27"/>
  <c r="AA10079" i="27"/>
  <c r="AA10078" i="27"/>
  <c r="AA10077" i="27"/>
  <c r="AA10076" i="27"/>
  <c r="AA10075" i="27"/>
  <c r="AA10074" i="27"/>
  <c r="AA10073" i="27"/>
  <c r="AA10072" i="27"/>
  <c r="AA10071" i="27"/>
  <c r="AA10070" i="27"/>
  <c r="AA10069" i="27"/>
  <c r="AA10068" i="27"/>
  <c r="AA10067" i="27"/>
  <c r="AA10066" i="27"/>
  <c r="AA10065" i="27"/>
  <c r="AA10064" i="27"/>
  <c r="AA10063" i="27"/>
  <c r="AA10062" i="27"/>
  <c r="AA10061" i="27"/>
  <c r="AA10060" i="27"/>
  <c r="AA10059" i="27"/>
  <c r="AA10058" i="27"/>
  <c r="AA10057" i="27"/>
  <c r="AA10056" i="27"/>
  <c r="AA10055" i="27"/>
  <c r="AA10054" i="27"/>
  <c r="AA10053" i="27"/>
  <c r="AA10052" i="27"/>
  <c r="AA10051" i="27"/>
  <c r="AA10050" i="27"/>
  <c r="AA10049" i="27"/>
  <c r="AA10048" i="27"/>
  <c r="AA10047" i="27"/>
  <c r="AA10046" i="27"/>
  <c r="AA10045" i="27"/>
  <c r="AA10044" i="27"/>
  <c r="AA10043" i="27"/>
  <c r="AA10042" i="27"/>
  <c r="AA10041" i="27"/>
  <c r="AA10040" i="27"/>
  <c r="AA10039" i="27"/>
  <c r="AA10038" i="27"/>
  <c r="AA10037" i="27"/>
  <c r="AA10036" i="27"/>
  <c r="AA10035" i="27"/>
  <c r="AA10034" i="27"/>
  <c r="AA10033" i="27"/>
  <c r="AA10032" i="27"/>
  <c r="AA10031" i="27"/>
  <c r="AA10030" i="27"/>
  <c r="AA10029" i="27"/>
  <c r="AA10028" i="27"/>
  <c r="AA10027" i="27"/>
  <c r="AA10026" i="27"/>
  <c r="AA10025" i="27"/>
  <c r="AA10024" i="27"/>
  <c r="AA10023" i="27"/>
  <c r="AA10022" i="27"/>
  <c r="AA10021" i="27"/>
  <c r="AA10020" i="27"/>
  <c r="AA10019" i="27"/>
  <c r="AA10018" i="27"/>
  <c r="AA10017" i="27"/>
  <c r="AA10016" i="27"/>
  <c r="AA10015" i="27"/>
  <c r="AA10014" i="27"/>
  <c r="AA10013" i="27"/>
  <c r="AA10012" i="27"/>
  <c r="AA10011" i="27"/>
  <c r="AA10010" i="27"/>
  <c r="AA10009" i="27"/>
  <c r="AA10008" i="27"/>
  <c r="AA10007" i="27"/>
  <c r="AA10006" i="27"/>
  <c r="AA10005" i="27"/>
  <c r="AA10004" i="27"/>
  <c r="AA10003" i="27"/>
  <c r="AA10002" i="27"/>
  <c r="AA10001" i="27"/>
  <c r="AA10000" i="27"/>
  <c r="AA9999" i="27"/>
  <c r="AA9998" i="27"/>
  <c r="AA9997" i="27"/>
  <c r="AA9996" i="27"/>
  <c r="AA9995" i="27"/>
  <c r="AA9994" i="27"/>
  <c r="AA9993" i="27"/>
  <c r="AA9992" i="27"/>
  <c r="AA9991" i="27"/>
  <c r="AA9990" i="27"/>
  <c r="AA9989" i="27"/>
  <c r="AA9988" i="27"/>
  <c r="AA9987" i="27"/>
  <c r="AA9986" i="27"/>
  <c r="AA9985" i="27"/>
  <c r="AA9984" i="27"/>
  <c r="AA9983" i="27"/>
  <c r="AA9982" i="27"/>
  <c r="AA9981" i="27"/>
  <c r="AA9980" i="27"/>
  <c r="AA9979" i="27"/>
  <c r="AA9978" i="27"/>
  <c r="AA9977" i="27"/>
  <c r="AA9976" i="27"/>
  <c r="AA9975" i="27"/>
  <c r="AA9974" i="27"/>
  <c r="AA9973" i="27"/>
  <c r="AA9972" i="27"/>
  <c r="AA9971" i="27"/>
  <c r="AA9970" i="27"/>
  <c r="AA9969" i="27"/>
  <c r="AA9968" i="27"/>
  <c r="AA9967" i="27"/>
  <c r="AA9966" i="27"/>
  <c r="AA9965" i="27"/>
  <c r="AA9964" i="27"/>
  <c r="AA9963" i="27"/>
  <c r="AA9962" i="27"/>
  <c r="AA9961" i="27"/>
  <c r="AA9960" i="27"/>
  <c r="AA9959" i="27"/>
  <c r="AA9958" i="27"/>
  <c r="AA9957" i="27"/>
  <c r="AA9956" i="27"/>
  <c r="AA9955" i="27"/>
  <c r="AA9954" i="27"/>
  <c r="AA9953" i="27"/>
  <c r="AA9952" i="27"/>
  <c r="AA9951" i="27"/>
  <c r="AA9950" i="27"/>
  <c r="AA9949" i="27"/>
  <c r="AA9948" i="27"/>
  <c r="AA9947" i="27"/>
  <c r="AA9946" i="27"/>
  <c r="AA9945" i="27"/>
  <c r="AA9944" i="27"/>
  <c r="AA9943" i="27"/>
  <c r="AA9942" i="27"/>
  <c r="AA9941" i="27"/>
  <c r="AA9940" i="27"/>
  <c r="AA9939" i="27"/>
  <c r="AA9938" i="27"/>
  <c r="AA9937" i="27"/>
  <c r="AA9936" i="27"/>
  <c r="AA9935" i="27"/>
  <c r="AA9934" i="27"/>
  <c r="AA9933" i="27"/>
  <c r="AA9932" i="27"/>
  <c r="AA9931" i="27"/>
  <c r="AA9930" i="27"/>
  <c r="AA9929" i="27"/>
  <c r="AA9928" i="27"/>
  <c r="AA9927" i="27"/>
  <c r="AA9926" i="27"/>
  <c r="AA9925" i="27"/>
  <c r="AA9924" i="27"/>
  <c r="AA9923" i="27"/>
  <c r="AA9922" i="27"/>
  <c r="AA9921" i="27"/>
  <c r="AA9920" i="27"/>
  <c r="AA9919" i="27"/>
  <c r="AA9918" i="27"/>
  <c r="AA9917" i="27"/>
  <c r="AA9916" i="27"/>
  <c r="AA9915" i="27"/>
  <c r="AA9914" i="27"/>
  <c r="AA9913" i="27"/>
  <c r="AA9912" i="27"/>
  <c r="AA9911" i="27"/>
  <c r="AA9910" i="27"/>
  <c r="AA9909" i="27"/>
  <c r="AA9908" i="27"/>
  <c r="AA9907" i="27"/>
  <c r="AA9906" i="27"/>
  <c r="AA9905" i="27"/>
  <c r="AA9904" i="27"/>
  <c r="AA9903" i="27"/>
  <c r="AA9902" i="27"/>
  <c r="AA9901" i="27"/>
  <c r="AA9900" i="27"/>
  <c r="AA9899" i="27"/>
  <c r="AA9898" i="27"/>
  <c r="AA9897" i="27"/>
  <c r="AA9896" i="27"/>
  <c r="AA9895" i="27"/>
  <c r="AA9894" i="27"/>
  <c r="AA9893" i="27"/>
  <c r="AA9892" i="27"/>
  <c r="AA9891" i="27"/>
  <c r="AA9890" i="27"/>
  <c r="AA9889" i="27"/>
  <c r="AA9888" i="27"/>
  <c r="AA9887" i="27"/>
  <c r="AA9886" i="27"/>
  <c r="AA9885" i="27"/>
  <c r="AA9884" i="27"/>
  <c r="AA9883" i="27"/>
  <c r="AA9882" i="27"/>
  <c r="AA9881" i="27"/>
  <c r="AA9880" i="27"/>
  <c r="AA9879" i="27"/>
  <c r="AA9878" i="27"/>
  <c r="AA9877" i="27"/>
  <c r="AA9876" i="27"/>
  <c r="AA9875" i="27"/>
  <c r="AA9874" i="27"/>
  <c r="AA9873" i="27"/>
  <c r="AA9872" i="27"/>
  <c r="AA9871" i="27"/>
  <c r="AA9870" i="27"/>
  <c r="AA9869" i="27"/>
  <c r="AA9868" i="27"/>
  <c r="AA9867" i="27"/>
  <c r="AA9866" i="27"/>
  <c r="AA9865" i="27"/>
  <c r="AA9864" i="27"/>
  <c r="AA9863" i="27"/>
  <c r="AA9862" i="27"/>
  <c r="AA9861" i="27"/>
  <c r="AA9860" i="27"/>
  <c r="AA9859" i="27"/>
  <c r="AA9858" i="27"/>
  <c r="AA9857" i="27"/>
  <c r="AA9856" i="27"/>
  <c r="AA9855" i="27"/>
  <c r="AA9854" i="27"/>
  <c r="AA9853" i="27"/>
  <c r="AA9852" i="27"/>
  <c r="AA9851" i="27"/>
  <c r="AA9850" i="27"/>
  <c r="AA9849" i="27"/>
  <c r="AA9848" i="27"/>
  <c r="AA9847" i="27"/>
  <c r="AA9846" i="27"/>
  <c r="AA9845" i="27"/>
  <c r="AA9844" i="27"/>
  <c r="AA9843" i="27"/>
  <c r="AA9842" i="27"/>
  <c r="AA9841" i="27"/>
  <c r="AA9840" i="27"/>
  <c r="AA9839" i="27"/>
  <c r="AA9838" i="27"/>
  <c r="AA9837" i="27"/>
  <c r="AA9836" i="27"/>
  <c r="AA9835" i="27"/>
  <c r="AA9834" i="27"/>
  <c r="AA9833" i="27"/>
  <c r="AA9832" i="27"/>
  <c r="AA9831" i="27"/>
  <c r="AA9830" i="27"/>
  <c r="AA9829" i="27"/>
  <c r="AA9828" i="27"/>
  <c r="AA9827" i="27"/>
  <c r="AA9826" i="27"/>
  <c r="AA9825" i="27"/>
  <c r="AA9824" i="27"/>
  <c r="AA9823" i="27"/>
  <c r="AA9822" i="27"/>
  <c r="AA9821" i="27"/>
  <c r="AA9820" i="27"/>
  <c r="AA9819" i="27"/>
  <c r="AA9818" i="27"/>
  <c r="AA9817" i="27"/>
  <c r="AA9816" i="27"/>
  <c r="AA9815" i="27"/>
  <c r="AA9814" i="27"/>
  <c r="AA9813" i="27"/>
  <c r="AA9812" i="27"/>
  <c r="AA9811" i="27"/>
  <c r="AA9810" i="27"/>
  <c r="AA9809" i="27"/>
  <c r="AA9808" i="27"/>
  <c r="AA9807" i="27"/>
  <c r="AA9806" i="27"/>
  <c r="AA9805" i="27"/>
  <c r="AA9804" i="27"/>
  <c r="AA9803" i="27"/>
  <c r="AA9802" i="27"/>
  <c r="AA9801" i="27"/>
  <c r="AA9800" i="27"/>
  <c r="AA9799" i="27"/>
  <c r="AA9798" i="27"/>
  <c r="AA9797" i="27"/>
  <c r="AA9796" i="27"/>
  <c r="AA9795" i="27"/>
  <c r="AA9794" i="27"/>
  <c r="AA9793" i="27"/>
  <c r="AA9792" i="27"/>
  <c r="AA9791" i="27"/>
  <c r="AA9790" i="27"/>
  <c r="AA9789" i="27"/>
  <c r="AA9788" i="27"/>
  <c r="AA9787" i="27"/>
  <c r="AA9786" i="27"/>
  <c r="AA9785" i="27"/>
  <c r="AA9784" i="27"/>
  <c r="AA9783" i="27"/>
  <c r="AA9782" i="27"/>
  <c r="AA9781" i="27"/>
  <c r="AA9780" i="27"/>
  <c r="AA9779" i="27"/>
  <c r="AA9778" i="27"/>
  <c r="AA9777" i="27"/>
  <c r="AA9776" i="27"/>
  <c r="AA9775" i="27"/>
  <c r="AA9774" i="27"/>
  <c r="AA9773" i="27"/>
  <c r="AA9772" i="27"/>
  <c r="AA9771" i="27"/>
  <c r="AA9770" i="27"/>
  <c r="AA9769" i="27"/>
  <c r="AA9768" i="27"/>
  <c r="AA9767" i="27"/>
  <c r="AA9766" i="27"/>
  <c r="AA9765" i="27"/>
  <c r="AA9764" i="27"/>
  <c r="AA9763" i="27"/>
  <c r="AA9762" i="27"/>
  <c r="AA9761" i="27"/>
  <c r="AA9760" i="27"/>
  <c r="AA9759" i="27"/>
  <c r="AA9758" i="27"/>
  <c r="AA9757" i="27"/>
  <c r="AA9756" i="27"/>
  <c r="AA9755" i="27"/>
  <c r="AA9754" i="27"/>
  <c r="AA9753" i="27"/>
  <c r="AA9752" i="27"/>
  <c r="AA9751" i="27"/>
  <c r="AA9750" i="27"/>
  <c r="AA9749" i="27"/>
  <c r="AA9748" i="27"/>
  <c r="AA9747" i="27"/>
  <c r="AA9746" i="27"/>
  <c r="AA9745" i="27"/>
  <c r="AA9744" i="27"/>
  <c r="AA9743" i="27"/>
  <c r="AA9742" i="27"/>
  <c r="AA9741" i="27"/>
  <c r="AA9740" i="27"/>
  <c r="AA9739" i="27"/>
  <c r="AA9738" i="27"/>
  <c r="AA9737" i="27"/>
  <c r="AA9736" i="27"/>
  <c r="AA9735" i="27"/>
  <c r="AA9734" i="27"/>
  <c r="AA9733" i="27"/>
  <c r="AA9732" i="27"/>
  <c r="AA9731" i="27"/>
  <c r="AA9730" i="27"/>
  <c r="AA9729" i="27"/>
  <c r="AA9728" i="27"/>
  <c r="AA9727" i="27"/>
  <c r="AA9726" i="27"/>
  <c r="AA9725" i="27"/>
  <c r="AA9724" i="27"/>
  <c r="AA9723" i="27"/>
  <c r="AA9722" i="27"/>
  <c r="AA9721" i="27"/>
  <c r="AA9720" i="27"/>
  <c r="AA9719" i="27"/>
  <c r="AA9718" i="27"/>
  <c r="AA9717" i="27"/>
  <c r="AA9716" i="27"/>
  <c r="AA9715" i="27"/>
  <c r="AA9714" i="27"/>
  <c r="AA9713" i="27"/>
  <c r="AA9712" i="27"/>
  <c r="AA9711" i="27"/>
  <c r="AA9710" i="27"/>
  <c r="AA9709" i="27"/>
  <c r="AA9708" i="27"/>
  <c r="AA9707" i="27"/>
  <c r="AA9706" i="27"/>
  <c r="AA9705" i="27"/>
  <c r="AA9704" i="27"/>
  <c r="AA9703" i="27"/>
  <c r="AA9702" i="27"/>
  <c r="AA9701" i="27"/>
  <c r="AA9700" i="27"/>
  <c r="AA9699" i="27"/>
  <c r="AA9698" i="27"/>
  <c r="AA9697" i="27"/>
  <c r="AA9696" i="27"/>
  <c r="AA9695" i="27"/>
  <c r="AA9694" i="27"/>
  <c r="AA9693" i="27"/>
  <c r="AA9692" i="27"/>
  <c r="AA9691" i="27"/>
  <c r="AA9690" i="27"/>
  <c r="AA9689" i="27"/>
  <c r="AA9688" i="27"/>
  <c r="AA9687" i="27"/>
  <c r="AA9686" i="27"/>
  <c r="AA9685" i="27"/>
  <c r="AA9684" i="27"/>
  <c r="AA9683" i="27"/>
  <c r="AA9682" i="27"/>
  <c r="AA9681" i="27"/>
  <c r="AA9680" i="27"/>
  <c r="AA9679" i="27"/>
  <c r="AA9678" i="27"/>
  <c r="AA9677" i="27"/>
  <c r="AA9676" i="27"/>
  <c r="AA9675" i="27"/>
  <c r="AA9674" i="27"/>
  <c r="AA9673" i="27"/>
  <c r="AA9672" i="27"/>
  <c r="AA9671" i="27"/>
  <c r="AA9670" i="27"/>
  <c r="AA9669" i="27"/>
  <c r="AA9668" i="27"/>
  <c r="AA9667" i="27"/>
  <c r="AA9666" i="27"/>
  <c r="AA9665" i="27"/>
  <c r="AA9664" i="27"/>
  <c r="AA9663" i="27"/>
  <c r="AA9662" i="27"/>
  <c r="AA9661" i="27"/>
  <c r="AA9660" i="27"/>
  <c r="AA9659" i="27"/>
  <c r="AA9658" i="27"/>
  <c r="AA9657" i="27"/>
  <c r="AA9656" i="27"/>
  <c r="AA9655" i="27"/>
  <c r="AA9654" i="27"/>
  <c r="AA9653" i="27"/>
  <c r="AA9652" i="27"/>
  <c r="AA9651" i="27"/>
  <c r="AA9650" i="27"/>
  <c r="AA9649" i="27"/>
  <c r="AA9648" i="27"/>
  <c r="AA9647" i="27"/>
  <c r="AA9646" i="27"/>
  <c r="AA9645" i="27"/>
  <c r="AA9644" i="27"/>
  <c r="AA9643" i="27"/>
  <c r="AA9642" i="27"/>
  <c r="AA9641" i="27"/>
  <c r="AA9640" i="27"/>
  <c r="AA9639" i="27"/>
  <c r="AA9638" i="27"/>
  <c r="AA9637" i="27"/>
  <c r="AA9636" i="27"/>
  <c r="AA9635" i="27"/>
  <c r="AA9634" i="27"/>
  <c r="AA9633" i="27"/>
  <c r="AA9632" i="27"/>
  <c r="AA9631" i="27"/>
  <c r="AA9630" i="27"/>
  <c r="AA9629" i="27"/>
  <c r="AA9628" i="27"/>
  <c r="AA9627" i="27"/>
  <c r="AA9626" i="27"/>
  <c r="AA9625" i="27"/>
  <c r="AA9624" i="27"/>
  <c r="AA9623" i="27"/>
  <c r="AA9622" i="27"/>
  <c r="AA9621" i="27"/>
  <c r="AA9620" i="27"/>
  <c r="AA9619" i="27"/>
  <c r="AA9618" i="27"/>
  <c r="AA9617" i="27"/>
  <c r="AA9616" i="27"/>
  <c r="AA9615" i="27"/>
  <c r="AA9614" i="27"/>
  <c r="AA9613" i="27"/>
  <c r="AA9612" i="27"/>
  <c r="AA9611" i="27"/>
  <c r="AA9610" i="27"/>
  <c r="AA9609" i="27"/>
  <c r="AA9608" i="27"/>
  <c r="AA9607" i="27"/>
  <c r="AA9606" i="27"/>
  <c r="AA9605" i="27"/>
  <c r="AA9604" i="27"/>
  <c r="AA9603" i="27"/>
  <c r="AA9602" i="27"/>
  <c r="AA9601" i="27"/>
  <c r="AA9600" i="27"/>
  <c r="AA9599" i="27"/>
  <c r="AA9598" i="27"/>
  <c r="AA9597" i="27"/>
  <c r="AA9596" i="27"/>
  <c r="AA9595" i="27"/>
  <c r="AA9594" i="27"/>
  <c r="AA9593" i="27"/>
  <c r="AA9592" i="27"/>
  <c r="AA9591" i="27"/>
  <c r="AA9590" i="27"/>
  <c r="AA9589" i="27"/>
  <c r="AA9588" i="27"/>
  <c r="AA9587" i="27"/>
  <c r="AA9586" i="27"/>
  <c r="AA9585" i="27"/>
  <c r="AA9584" i="27"/>
  <c r="AA9583" i="27"/>
  <c r="AA9582" i="27"/>
  <c r="AA9581" i="27"/>
  <c r="AA9580" i="27"/>
  <c r="AA9579" i="27"/>
  <c r="AA9578" i="27"/>
  <c r="AA9577" i="27"/>
  <c r="AA9576" i="27"/>
  <c r="AA9575" i="27"/>
  <c r="AA9574" i="27"/>
  <c r="AA9573" i="27"/>
  <c r="AA9572" i="27"/>
  <c r="AA9571" i="27"/>
  <c r="AA9570" i="27"/>
  <c r="AA9569" i="27"/>
  <c r="AA9568" i="27"/>
  <c r="AA9567" i="27"/>
  <c r="AA9566" i="27"/>
  <c r="AA9565" i="27"/>
  <c r="AA9564" i="27"/>
  <c r="AA9563" i="27"/>
  <c r="AA9562" i="27"/>
  <c r="AA9561" i="27"/>
  <c r="AA9560" i="27"/>
  <c r="AA9559" i="27"/>
  <c r="AA9558" i="27"/>
  <c r="AA9557" i="27"/>
  <c r="AA9556" i="27"/>
  <c r="AA9555" i="27"/>
  <c r="AA9554" i="27"/>
  <c r="AA9553" i="27"/>
  <c r="AA9552" i="27"/>
  <c r="AA9551" i="27"/>
  <c r="AA9550" i="27"/>
  <c r="AA9549" i="27"/>
  <c r="AA9548" i="27"/>
  <c r="AA9547" i="27"/>
  <c r="AA9546" i="27"/>
  <c r="AA9545" i="27"/>
  <c r="AA9544" i="27"/>
  <c r="AA9543" i="27"/>
  <c r="AA9542" i="27"/>
  <c r="AA9541" i="27"/>
  <c r="AA9540" i="27"/>
  <c r="AA9539" i="27"/>
  <c r="AA9538" i="27"/>
  <c r="AA9537" i="27"/>
  <c r="AA9536" i="27"/>
  <c r="AA9535" i="27"/>
  <c r="AA9534" i="27"/>
  <c r="AA9533" i="27"/>
  <c r="AA9532" i="27"/>
  <c r="AA9531" i="27"/>
  <c r="AA9530" i="27"/>
  <c r="AA9529" i="27"/>
  <c r="AA9528" i="27"/>
  <c r="AA9527" i="27"/>
  <c r="AA9526" i="27"/>
  <c r="AA9525" i="27"/>
  <c r="AA9524" i="27"/>
  <c r="AA9523" i="27"/>
  <c r="AA9522" i="27"/>
  <c r="AA9521" i="27"/>
  <c r="AA9520" i="27"/>
  <c r="AA9519" i="27"/>
  <c r="AA9518" i="27"/>
  <c r="AA9517" i="27"/>
  <c r="AA9516" i="27"/>
  <c r="AA9515" i="27"/>
  <c r="AA9514" i="27"/>
  <c r="AA9513" i="27"/>
  <c r="AA9512" i="27"/>
  <c r="AA9511" i="27"/>
  <c r="AA9510" i="27"/>
  <c r="AA9509" i="27"/>
  <c r="AA9508" i="27"/>
  <c r="AA9507" i="27"/>
  <c r="AA9506" i="27"/>
  <c r="AA9505" i="27"/>
  <c r="AA9504" i="27"/>
  <c r="AA9503" i="27"/>
  <c r="AA9502" i="27"/>
  <c r="AA9501" i="27"/>
  <c r="AA9500" i="27"/>
  <c r="AA9499" i="27"/>
  <c r="AA9498" i="27"/>
  <c r="AA9497" i="27"/>
  <c r="AA9496" i="27"/>
  <c r="AA9495" i="27"/>
  <c r="AA9494" i="27"/>
  <c r="AA9493" i="27"/>
  <c r="AA9492" i="27"/>
  <c r="AA9491" i="27"/>
  <c r="AA9490" i="27"/>
  <c r="AA9489" i="27"/>
  <c r="AA9488" i="27"/>
  <c r="AA9487" i="27"/>
  <c r="AA9486" i="27"/>
  <c r="AA9485" i="27"/>
  <c r="AA9484" i="27"/>
  <c r="AA9483" i="27"/>
  <c r="AA9482" i="27"/>
  <c r="AA9481" i="27"/>
  <c r="AA9480" i="27"/>
  <c r="AA9479" i="27"/>
  <c r="AA9478" i="27"/>
  <c r="AA9477" i="27"/>
  <c r="AA9476" i="27"/>
  <c r="AA9475" i="27"/>
  <c r="AA9474" i="27"/>
  <c r="AA9473" i="27"/>
  <c r="AA9472" i="27"/>
  <c r="AA9471" i="27"/>
  <c r="AA9470" i="27"/>
  <c r="AA9469" i="27"/>
  <c r="AA9468" i="27"/>
  <c r="AA9467" i="27"/>
  <c r="AA9466" i="27"/>
  <c r="AA9465" i="27"/>
  <c r="AA9464" i="27"/>
  <c r="AA9463" i="27"/>
  <c r="AA9462" i="27"/>
  <c r="AA9461" i="27"/>
  <c r="AA9460" i="27"/>
  <c r="AA9459" i="27"/>
  <c r="AA9458" i="27"/>
  <c r="AA9457" i="27"/>
  <c r="AA9456" i="27"/>
  <c r="AA9455" i="27"/>
  <c r="AA9454" i="27"/>
  <c r="AA9453" i="27"/>
  <c r="AA9452" i="27"/>
  <c r="AA9451" i="27"/>
  <c r="AA9450" i="27"/>
  <c r="AA9449" i="27"/>
  <c r="AA9448" i="27"/>
  <c r="AA9447" i="27"/>
  <c r="AA9446" i="27"/>
  <c r="AA9445" i="27"/>
  <c r="AA9444" i="27"/>
  <c r="AA9443" i="27"/>
  <c r="AA9442" i="27"/>
  <c r="AA9441" i="27"/>
  <c r="AA9440" i="27"/>
  <c r="AA9439" i="27"/>
  <c r="AA9438" i="27"/>
  <c r="AA9437" i="27"/>
  <c r="AA9436" i="27"/>
  <c r="AA9435" i="27"/>
  <c r="AA9434" i="27"/>
  <c r="AA9433" i="27"/>
  <c r="AA9432" i="27"/>
  <c r="AA9431" i="27"/>
  <c r="AA9430" i="27"/>
  <c r="AA9429" i="27"/>
  <c r="AA9428" i="27"/>
  <c r="AA9427" i="27"/>
  <c r="AA9426" i="27"/>
  <c r="AA9425" i="27"/>
  <c r="AA9424" i="27"/>
  <c r="AA9423" i="27"/>
  <c r="AA9422" i="27"/>
  <c r="AA9421" i="27"/>
  <c r="AA9420" i="27"/>
  <c r="AA9419" i="27"/>
  <c r="AA9418" i="27"/>
  <c r="AA9417" i="27"/>
  <c r="AA9416" i="27"/>
  <c r="AA9415" i="27"/>
  <c r="AA9414" i="27"/>
  <c r="AA9413" i="27"/>
  <c r="AA9412" i="27"/>
  <c r="AA9411" i="27"/>
  <c r="AA9410" i="27"/>
  <c r="AA9409" i="27"/>
  <c r="AA9408" i="27"/>
  <c r="AA9407" i="27"/>
  <c r="AA9406" i="27"/>
  <c r="AA9405" i="27"/>
  <c r="AA9404" i="27"/>
  <c r="AA9403" i="27"/>
  <c r="AA9402" i="27"/>
  <c r="AA9401" i="27"/>
  <c r="AA9400" i="27"/>
  <c r="AA9399" i="27"/>
  <c r="AA9398" i="27"/>
  <c r="AA9397" i="27"/>
  <c r="AA9396" i="27"/>
  <c r="AA9395" i="27"/>
  <c r="AA9394" i="27"/>
  <c r="AA9393" i="27"/>
  <c r="AA9392" i="27"/>
  <c r="AA9391" i="27"/>
  <c r="AA9390" i="27"/>
  <c r="AA9389" i="27"/>
  <c r="AA9388" i="27"/>
  <c r="AA9387" i="27"/>
  <c r="AA9386" i="27"/>
  <c r="AA9385" i="27"/>
  <c r="AA9384" i="27"/>
  <c r="AA9383" i="27"/>
  <c r="AA9382" i="27"/>
  <c r="AA9381" i="27"/>
  <c r="AA9380" i="27"/>
  <c r="AA9379" i="27"/>
  <c r="AA9378" i="27"/>
  <c r="AA9377" i="27"/>
  <c r="AA9376" i="27"/>
  <c r="AA9375" i="27"/>
  <c r="AA9374" i="27"/>
  <c r="AA9373" i="27"/>
  <c r="AA9372" i="27"/>
  <c r="AA9371" i="27"/>
  <c r="AA9370" i="27"/>
  <c r="AA9369" i="27"/>
  <c r="AA9368" i="27"/>
  <c r="AA9367" i="27"/>
  <c r="AA9366" i="27"/>
  <c r="AA9365" i="27"/>
  <c r="AA9364" i="27"/>
  <c r="AA9363" i="27"/>
  <c r="AA9362" i="27"/>
  <c r="AA9361" i="27"/>
  <c r="AA9360" i="27"/>
  <c r="AA9359" i="27"/>
  <c r="AA9358" i="27"/>
  <c r="AA9357" i="27"/>
  <c r="AA9356" i="27"/>
  <c r="AA9355" i="27"/>
  <c r="AA9354" i="27"/>
  <c r="AA9353" i="27"/>
  <c r="AA9352" i="27"/>
  <c r="AA9351" i="27"/>
  <c r="AA9350" i="27"/>
  <c r="AA9349" i="27"/>
  <c r="AA9348" i="27"/>
  <c r="AA9347" i="27"/>
  <c r="AA9346" i="27"/>
  <c r="AA9345" i="27"/>
  <c r="AA9344" i="27"/>
  <c r="AA9343" i="27"/>
  <c r="AA9342" i="27"/>
  <c r="AA9341" i="27"/>
  <c r="AA9340" i="27"/>
  <c r="AA9339" i="27"/>
  <c r="AA9338" i="27"/>
  <c r="AA9337" i="27"/>
  <c r="AA9336" i="27"/>
  <c r="AA9335" i="27"/>
  <c r="AA9334" i="27"/>
  <c r="AA9333" i="27"/>
  <c r="AA9332" i="27"/>
  <c r="AA9331" i="27"/>
  <c r="AA9330" i="27"/>
  <c r="AA9329" i="27"/>
  <c r="AA9328" i="27"/>
  <c r="AA9327" i="27"/>
  <c r="AA9326" i="27"/>
  <c r="AA9325" i="27"/>
  <c r="AA9324" i="27"/>
  <c r="AA9323" i="27"/>
  <c r="AA9322" i="27"/>
  <c r="AA9321" i="27"/>
  <c r="AA9320" i="27"/>
  <c r="AA9319" i="27"/>
  <c r="AA9318" i="27"/>
  <c r="AA9317" i="27"/>
  <c r="AA9316" i="27"/>
  <c r="AA9315" i="27"/>
  <c r="AA9314" i="27"/>
  <c r="AA9313" i="27"/>
  <c r="AA9312" i="27"/>
  <c r="AA9311" i="27"/>
  <c r="AA9310" i="27"/>
  <c r="AA9309" i="27"/>
  <c r="AA9308" i="27"/>
  <c r="AA9307" i="27"/>
  <c r="AA9306" i="27"/>
  <c r="AA9305" i="27"/>
  <c r="AA9304" i="27"/>
  <c r="AA9303" i="27"/>
  <c r="AA9302" i="27"/>
  <c r="AA9301" i="27"/>
  <c r="AA9300" i="27"/>
  <c r="AA9299" i="27"/>
  <c r="AA9298" i="27"/>
  <c r="AA9297" i="27"/>
  <c r="AA9296" i="27"/>
  <c r="AA9295" i="27"/>
  <c r="AA9294" i="27"/>
  <c r="AA9293" i="27"/>
  <c r="AA9292" i="27"/>
  <c r="AA9291" i="27"/>
  <c r="AA9290" i="27"/>
  <c r="AA9289" i="27"/>
  <c r="AA9288" i="27"/>
  <c r="AA9287" i="27"/>
  <c r="AA9286" i="27"/>
  <c r="AA9285" i="27"/>
  <c r="AA9284" i="27"/>
  <c r="AA9283" i="27"/>
  <c r="AA9282" i="27"/>
  <c r="AA9281" i="27"/>
  <c r="AA9280" i="27"/>
  <c r="AA9279" i="27"/>
  <c r="AA9278" i="27"/>
  <c r="AA9277" i="27"/>
  <c r="AA9276" i="27"/>
  <c r="AA9275" i="27"/>
  <c r="AA9274" i="27"/>
  <c r="AA9273" i="27"/>
  <c r="AA9272" i="27"/>
  <c r="AA9271" i="27"/>
  <c r="AA9270" i="27"/>
  <c r="AA9269" i="27"/>
  <c r="AA9268" i="27"/>
  <c r="AA9267" i="27"/>
  <c r="AA9266" i="27"/>
  <c r="AA9265" i="27"/>
  <c r="AA9264" i="27"/>
  <c r="AA9263" i="27"/>
  <c r="AA9262" i="27"/>
  <c r="AA9261" i="27"/>
  <c r="AA9260" i="27"/>
  <c r="AA9259" i="27"/>
  <c r="AA9258" i="27"/>
  <c r="AA9257" i="27"/>
  <c r="AA9256" i="27"/>
  <c r="AA9255" i="27"/>
  <c r="AA9254" i="27"/>
  <c r="AA9253" i="27"/>
  <c r="AA9252" i="27"/>
  <c r="AA9251" i="27"/>
  <c r="AA9250" i="27"/>
  <c r="AA9249" i="27"/>
  <c r="AA9248" i="27"/>
  <c r="AA9247" i="27"/>
  <c r="AA9246" i="27"/>
  <c r="AA9245" i="27"/>
  <c r="AA9244" i="27"/>
  <c r="AA9243" i="27"/>
  <c r="AA9242" i="27"/>
  <c r="AA9241" i="27"/>
  <c r="AA9240" i="27"/>
  <c r="AA9239" i="27"/>
  <c r="AA9238" i="27"/>
  <c r="AA9237" i="27"/>
  <c r="AA9236" i="27"/>
  <c r="AA9235" i="27"/>
  <c r="AA9234" i="27"/>
  <c r="AA9233" i="27"/>
  <c r="AA9232" i="27"/>
  <c r="AA9231" i="27"/>
  <c r="AA9230" i="27"/>
  <c r="AA9229" i="27"/>
  <c r="AA9228" i="27"/>
  <c r="AA9227" i="27"/>
  <c r="AA9226" i="27"/>
  <c r="AA9225" i="27"/>
  <c r="AA9224" i="27"/>
  <c r="AA9223" i="27"/>
  <c r="AA9222" i="27"/>
  <c r="AA9221" i="27"/>
  <c r="AA9220" i="27"/>
  <c r="AA9219" i="27"/>
  <c r="AA9218" i="27"/>
  <c r="AA9217" i="27"/>
  <c r="AA9216" i="27"/>
  <c r="AA9215" i="27"/>
  <c r="AA9214" i="27"/>
  <c r="AA9213" i="27"/>
  <c r="AA9212" i="27"/>
  <c r="AA9211" i="27"/>
  <c r="AA9210" i="27"/>
  <c r="AA9209" i="27"/>
  <c r="AA9208" i="27"/>
  <c r="AA9207" i="27"/>
  <c r="AA9206" i="27"/>
  <c r="AA9205" i="27"/>
  <c r="AA9204" i="27"/>
  <c r="AA9203" i="27"/>
  <c r="AA9202" i="27"/>
  <c r="AA9201" i="27"/>
  <c r="AA9200" i="27"/>
  <c r="AA9199" i="27"/>
  <c r="AA9198" i="27"/>
  <c r="AA9197" i="27"/>
  <c r="AA9196" i="27"/>
  <c r="AA9195" i="27"/>
  <c r="AA9194" i="27"/>
  <c r="AA9193" i="27"/>
  <c r="AA9192" i="27"/>
  <c r="AA9191" i="27"/>
  <c r="AA9190" i="27"/>
  <c r="AA9189" i="27"/>
  <c r="AA9188" i="27"/>
  <c r="AA9187" i="27"/>
  <c r="AA9186" i="27"/>
  <c r="AA9185" i="27"/>
  <c r="AA9184" i="27"/>
  <c r="AA9183" i="27"/>
  <c r="AA9182" i="27"/>
  <c r="AA9181" i="27"/>
  <c r="AA9180" i="27"/>
  <c r="AA9179" i="27"/>
  <c r="AA9178" i="27"/>
  <c r="AA9177" i="27"/>
  <c r="AA9176" i="27"/>
  <c r="AA9175" i="27"/>
  <c r="AA9174" i="27"/>
  <c r="AA9173" i="27"/>
  <c r="AA9172" i="27"/>
  <c r="AA9171" i="27"/>
  <c r="AA9170" i="27"/>
  <c r="AA9169" i="27"/>
  <c r="AA9168" i="27"/>
  <c r="AA9167" i="27"/>
  <c r="AA9166" i="27"/>
  <c r="AA9165" i="27"/>
  <c r="AA9164" i="27"/>
  <c r="AA9163" i="27"/>
  <c r="AA9162" i="27"/>
  <c r="AA9161" i="27"/>
  <c r="AA9160" i="27"/>
  <c r="AA9159" i="27"/>
  <c r="AA9158" i="27"/>
  <c r="AA9157" i="27"/>
  <c r="AA9156" i="27"/>
  <c r="AA9155" i="27"/>
  <c r="AA9154" i="27"/>
  <c r="AA9153" i="27"/>
  <c r="AA9152" i="27"/>
  <c r="AA9151" i="27"/>
  <c r="AA9150" i="27"/>
  <c r="AA9149" i="27"/>
  <c r="AA9148" i="27"/>
  <c r="AA9147" i="27"/>
  <c r="AA9146" i="27"/>
  <c r="AA9145" i="27"/>
  <c r="AA9144" i="27"/>
  <c r="AA9143" i="27"/>
  <c r="AA9142" i="27"/>
  <c r="AA9141" i="27"/>
  <c r="AA9140" i="27"/>
  <c r="AA9139" i="27"/>
  <c r="AA9138" i="27"/>
  <c r="AA9137" i="27"/>
  <c r="AA9136" i="27"/>
  <c r="AA9135" i="27"/>
  <c r="AA9134" i="27"/>
  <c r="AA9133" i="27"/>
  <c r="AA9132" i="27"/>
  <c r="AA9131" i="27"/>
  <c r="AA9130" i="27"/>
  <c r="AA9129" i="27"/>
  <c r="AA9128" i="27"/>
  <c r="AA9127" i="27"/>
  <c r="AA9126" i="27"/>
  <c r="AA9125" i="27"/>
  <c r="AA9124" i="27"/>
  <c r="AA9123" i="27"/>
  <c r="AA9122" i="27"/>
  <c r="AA9121" i="27"/>
  <c r="AA9120" i="27"/>
  <c r="AA9119" i="27"/>
  <c r="AA9118" i="27"/>
  <c r="AA9117" i="27"/>
  <c r="AA9116" i="27"/>
  <c r="AA9115" i="27"/>
  <c r="AA9114" i="27"/>
  <c r="AA9113" i="27"/>
  <c r="AA9112" i="27"/>
  <c r="AA9111" i="27"/>
  <c r="AA9110" i="27"/>
  <c r="AA9109" i="27"/>
  <c r="AA9108" i="27"/>
  <c r="AA9107" i="27"/>
  <c r="AA9106" i="27"/>
  <c r="AA9105" i="27"/>
  <c r="AA9104" i="27"/>
  <c r="AA9103" i="27"/>
  <c r="AA9102" i="27"/>
  <c r="AA9101" i="27"/>
  <c r="AA9100" i="27"/>
  <c r="AA9099" i="27"/>
  <c r="AA9098" i="27"/>
  <c r="AA9097" i="27"/>
  <c r="AA9096" i="27"/>
  <c r="AA9095" i="27"/>
  <c r="AA9094" i="27"/>
  <c r="AA9093" i="27"/>
  <c r="AA9092" i="27"/>
  <c r="AA9091" i="27"/>
  <c r="AA9090" i="27"/>
  <c r="AA9089" i="27"/>
  <c r="AA9088" i="27"/>
  <c r="AA9087" i="27"/>
  <c r="AA9086" i="27"/>
  <c r="AA9085" i="27"/>
  <c r="AA9084" i="27"/>
  <c r="AA9083" i="27"/>
  <c r="AA9082" i="27"/>
  <c r="AA9081" i="27"/>
  <c r="AA9080" i="27"/>
  <c r="AA9079" i="27"/>
  <c r="AA9078" i="27"/>
  <c r="AA9077" i="27"/>
  <c r="AA9076" i="27"/>
  <c r="AA9075" i="27"/>
  <c r="AA9074" i="27"/>
  <c r="AA9073" i="27"/>
  <c r="AA9072" i="27"/>
  <c r="AA9071" i="27"/>
  <c r="AA9070" i="27"/>
  <c r="AA9069" i="27"/>
  <c r="AA9068" i="27"/>
  <c r="AA9067" i="27"/>
  <c r="AA9066" i="27"/>
  <c r="AA9065" i="27"/>
  <c r="AA9064" i="27"/>
  <c r="AA9063" i="27"/>
  <c r="AA9062" i="27"/>
  <c r="AA9061" i="27"/>
  <c r="AA9060" i="27"/>
  <c r="AA9059" i="27"/>
  <c r="AA9058" i="27"/>
  <c r="AA9057" i="27"/>
  <c r="AA9056" i="27"/>
  <c r="AA9055" i="27"/>
  <c r="AA9054" i="27"/>
  <c r="AA9053" i="27"/>
  <c r="AA9052" i="27"/>
  <c r="AA9051" i="27"/>
  <c r="AA9050" i="27"/>
  <c r="AA9049" i="27"/>
  <c r="AA9048" i="27"/>
  <c r="AA9047" i="27"/>
  <c r="AA9046" i="27"/>
  <c r="AA9045" i="27"/>
  <c r="AA9044" i="27"/>
  <c r="AA9043" i="27"/>
  <c r="AA9042" i="27"/>
  <c r="AA9041" i="27"/>
  <c r="AA9040" i="27"/>
  <c r="AA9039" i="27"/>
  <c r="AA9038" i="27"/>
  <c r="AA9037" i="27"/>
  <c r="AA9036" i="27"/>
  <c r="AA9035" i="27"/>
  <c r="AA9034" i="27"/>
  <c r="AA9033" i="27"/>
  <c r="AA9032" i="27"/>
  <c r="AA9031" i="27"/>
  <c r="AA9030" i="27"/>
  <c r="AA9029" i="27"/>
  <c r="AA9028" i="27"/>
  <c r="AA9027" i="27"/>
  <c r="AA9026" i="27"/>
  <c r="AA9025" i="27"/>
  <c r="AA9024" i="27"/>
  <c r="AA9023" i="27"/>
  <c r="AA9022" i="27"/>
  <c r="AA9021" i="27"/>
  <c r="AA9020" i="27"/>
  <c r="AA9019" i="27"/>
  <c r="AA9018" i="27"/>
  <c r="AA9017" i="27"/>
  <c r="AA9016" i="27"/>
  <c r="AA9015" i="27"/>
  <c r="AA9014" i="27"/>
  <c r="AA9013" i="27"/>
  <c r="AA9012" i="27"/>
  <c r="AA9011" i="27"/>
  <c r="AA9010" i="27"/>
  <c r="AA9009" i="27"/>
  <c r="AA9008" i="27"/>
  <c r="AA9007" i="27"/>
  <c r="AA9006" i="27"/>
  <c r="AA9005" i="27"/>
  <c r="AA9004" i="27"/>
  <c r="AA9003" i="27"/>
  <c r="AA9002" i="27"/>
  <c r="AA9001" i="27"/>
  <c r="AA9000" i="27"/>
  <c r="AA8999" i="27"/>
  <c r="AA8998" i="27"/>
  <c r="AA8997" i="27"/>
  <c r="AA8996" i="27"/>
  <c r="AA8995" i="27"/>
  <c r="AA8994" i="27"/>
  <c r="AA8993" i="27"/>
  <c r="AA8992" i="27"/>
  <c r="AA8991" i="27"/>
  <c r="AA8990" i="27"/>
  <c r="AA8989" i="27"/>
  <c r="AA8988" i="27"/>
  <c r="AA8987" i="27"/>
  <c r="AA8986" i="27"/>
  <c r="AA8985" i="27"/>
  <c r="AA8984" i="27"/>
  <c r="AA8983" i="27"/>
  <c r="AA8982" i="27"/>
  <c r="AA8981" i="27"/>
  <c r="AA8980" i="27"/>
  <c r="AA8979" i="27"/>
  <c r="AA8978" i="27"/>
  <c r="AA8977" i="27"/>
  <c r="AA8976" i="27"/>
  <c r="AA8975" i="27"/>
  <c r="AA8974" i="27"/>
  <c r="AA8973" i="27"/>
  <c r="AA8972" i="27"/>
  <c r="AA8971" i="27"/>
  <c r="AA8970" i="27"/>
  <c r="AA8969" i="27"/>
  <c r="AA8968" i="27"/>
  <c r="AA8967" i="27"/>
  <c r="AA8966" i="27"/>
  <c r="AA8965" i="27"/>
  <c r="AA8964" i="27"/>
  <c r="AA8963" i="27"/>
  <c r="AA8962" i="27"/>
  <c r="AA8961" i="27"/>
  <c r="AA8960" i="27"/>
  <c r="AA8959" i="27"/>
  <c r="AA8958" i="27"/>
  <c r="AA8957" i="27"/>
  <c r="AA8956" i="27"/>
  <c r="AA8955" i="27"/>
  <c r="AA8954" i="27"/>
  <c r="AA8953" i="27"/>
  <c r="AA8952" i="27"/>
  <c r="AA8951" i="27"/>
  <c r="AA8950" i="27"/>
  <c r="AA8949" i="27"/>
  <c r="AA8948" i="27"/>
  <c r="AA8947" i="27"/>
  <c r="AA8946" i="27"/>
  <c r="AA8945" i="27"/>
  <c r="AA8944" i="27"/>
  <c r="AA8943" i="27"/>
  <c r="AA8942" i="27"/>
  <c r="AA8941" i="27"/>
  <c r="AA8940" i="27"/>
  <c r="AA8939" i="27"/>
  <c r="AA8938" i="27"/>
  <c r="AA8937" i="27"/>
  <c r="AA8936" i="27"/>
  <c r="AA8935" i="27"/>
  <c r="AA8934" i="27"/>
  <c r="AA8933" i="27"/>
  <c r="AA8932" i="27"/>
  <c r="AA8931" i="27"/>
  <c r="AA8930" i="27"/>
  <c r="AA8929" i="27"/>
  <c r="AA8928" i="27"/>
  <c r="AA8927" i="27"/>
  <c r="AA8926" i="27"/>
  <c r="AA8925" i="27"/>
  <c r="AA8924" i="27"/>
  <c r="AA8923" i="27"/>
  <c r="AA8922" i="27"/>
  <c r="AA8921" i="27"/>
  <c r="AA8920" i="27"/>
  <c r="AA8919" i="27"/>
  <c r="AA8918" i="27"/>
  <c r="AA8917" i="27"/>
  <c r="AA8916" i="27"/>
  <c r="AA8915" i="27"/>
  <c r="AA8914" i="27"/>
  <c r="AA8913" i="27"/>
  <c r="AA8912" i="27"/>
  <c r="AA8911" i="27"/>
  <c r="AA8910" i="27"/>
  <c r="AA8909" i="27"/>
  <c r="AA8908" i="27"/>
  <c r="AA8907" i="27"/>
  <c r="AA8906" i="27"/>
  <c r="AA8905" i="27"/>
  <c r="AA8904" i="27"/>
  <c r="AA8903" i="27"/>
  <c r="AA8902" i="27"/>
  <c r="AA8901" i="27"/>
  <c r="AA8900" i="27"/>
  <c r="AA8899" i="27"/>
  <c r="AA8898" i="27"/>
  <c r="AA8897" i="27"/>
  <c r="AA8896" i="27"/>
  <c r="AA8895" i="27"/>
  <c r="AA8894" i="27"/>
  <c r="AA8893" i="27"/>
  <c r="AA8892" i="27"/>
  <c r="AA8891" i="27"/>
  <c r="AA8890" i="27"/>
  <c r="AA8889" i="27"/>
  <c r="AA8888" i="27"/>
  <c r="AA8887" i="27"/>
  <c r="AA8886" i="27"/>
  <c r="AA8885" i="27"/>
  <c r="AA8884" i="27"/>
  <c r="AA8883" i="27"/>
  <c r="AA8882" i="27"/>
  <c r="AA8881" i="27"/>
  <c r="AA8880" i="27"/>
  <c r="AA8879" i="27"/>
  <c r="AA8878" i="27"/>
  <c r="AA8877" i="27"/>
  <c r="AA8876" i="27"/>
  <c r="AA8875" i="27"/>
  <c r="AA8874" i="27"/>
  <c r="AA8873" i="27"/>
  <c r="AA8872" i="27"/>
  <c r="AA8871" i="27"/>
  <c r="AA8870" i="27"/>
  <c r="AA8869" i="27"/>
  <c r="AA8868" i="27"/>
  <c r="AA8867" i="27"/>
  <c r="AA8866" i="27"/>
  <c r="AA8865" i="27"/>
  <c r="AA8864" i="27"/>
  <c r="AA8863" i="27"/>
  <c r="AA8862" i="27"/>
  <c r="AA8861" i="27"/>
  <c r="AA8860" i="27"/>
  <c r="AA8859" i="27"/>
  <c r="AA8858" i="27"/>
  <c r="AA8857" i="27"/>
  <c r="AA8856" i="27"/>
  <c r="AA8855" i="27"/>
  <c r="AA8854" i="27"/>
  <c r="AA8853" i="27"/>
  <c r="AA8852" i="27"/>
  <c r="AA8851" i="27"/>
  <c r="AA8850" i="27"/>
  <c r="AA8849" i="27"/>
  <c r="AA8848" i="27"/>
  <c r="AA8847" i="27"/>
  <c r="AA8846" i="27"/>
  <c r="AA8845" i="27"/>
  <c r="AA8844" i="27"/>
  <c r="AA8843" i="27"/>
  <c r="AA8842" i="27"/>
  <c r="AA8841" i="27"/>
  <c r="AA8840" i="27"/>
  <c r="AA8839" i="27"/>
  <c r="AA8838" i="27"/>
  <c r="AA8837" i="27"/>
  <c r="AA8836" i="27"/>
  <c r="AA8835" i="27"/>
  <c r="AA8834" i="27"/>
  <c r="AA8833" i="27"/>
  <c r="AA8832" i="27"/>
  <c r="AA8831" i="27"/>
  <c r="AA8830" i="27"/>
  <c r="AA8829" i="27"/>
  <c r="AA8828" i="27"/>
  <c r="AA8827" i="27"/>
  <c r="AA8826" i="27"/>
  <c r="AA8825" i="27"/>
  <c r="AA8824" i="27"/>
  <c r="AA8823" i="27"/>
  <c r="AA8822" i="27"/>
  <c r="AA8821" i="27"/>
  <c r="AA8820" i="27"/>
  <c r="AA8819" i="27"/>
  <c r="AA8818" i="27"/>
  <c r="AA8817" i="27"/>
  <c r="AA8816" i="27"/>
  <c r="AA8815" i="27"/>
  <c r="AA8814" i="27"/>
  <c r="AA8813" i="27"/>
  <c r="AA8812" i="27"/>
  <c r="AA8811" i="27"/>
  <c r="AA8810" i="27"/>
  <c r="AA8809" i="27"/>
  <c r="AA8808" i="27"/>
  <c r="AA8807" i="27"/>
  <c r="AA8806" i="27"/>
  <c r="AA8805" i="27"/>
  <c r="AA8804" i="27"/>
  <c r="AA8803" i="27"/>
  <c r="AA8802" i="27"/>
  <c r="AA8801" i="27"/>
  <c r="AA8800" i="27"/>
  <c r="AA8799" i="27"/>
  <c r="AA8798" i="27"/>
  <c r="AA8797" i="27"/>
  <c r="AA8796" i="27"/>
  <c r="AA8795" i="27"/>
  <c r="AA8794" i="27"/>
  <c r="AA8793" i="27"/>
  <c r="AA8792" i="27"/>
  <c r="AA8791" i="27"/>
  <c r="AA8790" i="27"/>
  <c r="AA8789" i="27"/>
  <c r="AA8788" i="27"/>
  <c r="AA8787" i="27"/>
  <c r="AA8786" i="27"/>
  <c r="AA8785" i="27"/>
  <c r="AA8784" i="27"/>
  <c r="AA8783" i="27"/>
  <c r="AA8782" i="27"/>
  <c r="AA8781" i="27"/>
  <c r="AA8780" i="27"/>
  <c r="AA8779" i="27"/>
  <c r="AA8778" i="27"/>
  <c r="AA8777" i="27"/>
  <c r="AA8776" i="27"/>
  <c r="AA8775" i="27"/>
  <c r="AA8774" i="27"/>
  <c r="AA8773" i="27"/>
  <c r="AA8772" i="27"/>
  <c r="AA8771" i="27"/>
  <c r="AA8770" i="27"/>
  <c r="AA8769" i="27"/>
  <c r="AA8768" i="27"/>
  <c r="AA8767" i="27"/>
  <c r="AA8766" i="27"/>
  <c r="AA8765" i="27"/>
  <c r="AA8764" i="27"/>
  <c r="AA8763" i="27"/>
  <c r="AA8762" i="27"/>
  <c r="AA8761" i="27"/>
  <c r="AA8760" i="27"/>
  <c r="AA8759" i="27"/>
  <c r="AA8758" i="27"/>
  <c r="AA8757" i="27"/>
  <c r="AA8756" i="27"/>
  <c r="AA8755" i="27"/>
  <c r="AA8754" i="27"/>
  <c r="AA8753" i="27"/>
  <c r="AA8752" i="27"/>
  <c r="AA8751" i="27"/>
  <c r="AA8750" i="27"/>
  <c r="AA8749" i="27"/>
  <c r="AA8748" i="27"/>
  <c r="AA8747" i="27"/>
  <c r="AA8746" i="27"/>
  <c r="AA8745" i="27"/>
  <c r="AA8744" i="27"/>
  <c r="AA8743" i="27"/>
  <c r="AA8742" i="27"/>
  <c r="AA8741" i="27"/>
  <c r="AA8740" i="27"/>
  <c r="AA8739" i="27"/>
  <c r="AA8738" i="27"/>
  <c r="AA8737" i="27"/>
  <c r="AA8736" i="27"/>
  <c r="AA8735" i="27"/>
  <c r="AA8734" i="27"/>
  <c r="AA8733" i="27"/>
  <c r="AA8732" i="27"/>
  <c r="AA8731" i="27"/>
  <c r="AA8730" i="27"/>
  <c r="AA8729" i="27"/>
  <c r="AA8728" i="27"/>
  <c r="AA8727" i="27"/>
  <c r="AA8726" i="27"/>
  <c r="AA8725" i="27"/>
  <c r="AA8724" i="27"/>
  <c r="AA8723" i="27"/>
  <c r="AA8722" i="27"/>
  <c r="AA8721" i="27"/>
  <c r="AA8720" i="27"/>
  <c r="AA8719" i="27"/>
  <c r="AA8718" i="27"/>
  <c r="AA8717" i="27"/>
  <c r="AA8716" i="27"/>
  <c r="AA8715" i="27"/>
  <c r="AA8714" i="27"/>
  <c r="AA8713" i="27"/>
  <c r="AA8712" i="27"/>
  <c r="AA8711" i="27"/>
  <c r="AA8710" i="27"/>
  <c r="AA8709" i="27"/>
  <c r="AA8708" i="27"/>
  <c r="AA8707" i="27"/>
  <c r="AA8706" i="27"/>
  <c r="AA8705" i="27"/>
  <c r="AA8704" i="27"/>
  <c r="AA8703" i="27"/>
  <c r="AA8702" i="27"/>
  <c r="AA8701" i="27"/>
  <c r="AA8700" i="27"/>
  <c r="AA8699" i="27"/>
  <c r="AA8698" i="27"/>
  <c r="AA8697" i="27"/>
  <c r="AA8696" i="27"/>
  <c r="AA8695" i="27"/>
  <c r="AA8694" i="27"/>
  <c r="AA8693" i="27"/>
  <c r="AA8692" i="27"/>
  <c r="AA8691" i="27"/>
  <c r="AA8690" i="27"/>
  <c r="AA8689" i="27"/>
  <c r="AA8688" i="27"/>
  <c r="AA8687" i="27"/>
  <c r="AA8686" i="27"/>
  <c r="AA8685" i="27"/>
  <c r="AA8684" i="27"/>
  <c r="AA8683" i="27"/>
  <c r="AA8682" i="27"/>
  <c r="AA8681" i="27"/>
  <c r="AA8680" i="27"/>
  <c r="AA8679" i="27"/>
  <c r="AA8678" i="27"/>
  <c r="AA8677" i="27"/>
  <c r="AA8676" i="27"/>
  <c r="AA8675" i="27"/>
  <c r="AA8674" i="27"/>
  <c r="AA8673" i="27"/>
  <c r="AA8672" i="27"/>
  <c r="AA8671" i="27"/>
  <c r="AA8670" i="27"/>
  <c r="AA8669" i="27"/>
  <c r="AA8668" i="27"/>
  <c r="AA8667" i="27"/>
  <c r="AA8666" i="27"/>
  <c r="AA8665" i="27"/>
  <c r="AA8664" i="27"/>
  <c r="AA8663" i="27"/>
  <c r="AA8662" i="27"/>
  <c r="AA8661" i="27"/>
  <c r="AA8660" i="27"/>
  <c r="AA8659" i="27"/>
  <c r="AA8658" i="27"/>
  <c r="AA8657" i="27"/>
  <c r="AA8656" i="27"/>
  <c r="AA8655" i="27"/>
  <c r="AA8654" i="27"/>
  <c r="AA8653" i="27"/>
  <c r="AA8652" i="27"/>
  <c r="AA8651" i="27"/>
  <c r="AA8650" i="27"/>
  <c r="AA8649" i="27"/>
  <c r="AA8648" i="27"/>
  <c r="AA8647" i="27"/>
  <c r="AA8646" i="27"/>
  <c r="AA8645" i="27"/>
  <c r="AA8644" i="27"/>
  <c r="AA8643" i="27"/>
  <c r="AA8642" i="27"/>
  <c r="AA8641" i="27"/>
  <c r="AA8640" i="27"/>
  <c r="AA8639" i="27"/>
  <c r="AA8638" i="27"/>
  <c r="AA8637" i="27"/>
  <c r="AA8636" i="27"/>
  <c r="AA8635" i="27"/>
  <c r="AA8634" i="27"/>
  <c r="AA8633" i="27"/>
  <c r="AA8632" i="27"/>
  <c r="AA8631" i="27"/>
  <c r="AA8630" i="27"/>
  <c r="AA8629" i="27"/>
  <c r="AA8628" i="27"/>
  <c r="AA8627" i="27"/>
  <c r="AA8626" i="27"/>
  <c r="AA8625" i="27"/>
  <c r="AA8624" i="27"/>
  <c r="AA8623" i="27"/>
  <c r="AA8622" i="27"/>
  <c r="AA8621" i="27"/>
  <c r="AA8620" i="27"/>
  <c r="AA8619" i="27"/>
  <c r="AA8618" i="27"/>
  <c r="AA8617" i="27"/>
  <c r="AA8616" i="27"/>
  <c r="AA8615" i="27"/>
  <c r="AA8614" i="27"/>
  <c r="AA8613" i="27"/>
  <c r="AA8612" i="27"/>
  <c r="AA8611" i="27"/>
  <c r="AA8610" i="27"/>
  <c r="AA8609" i="27"/>
  <c r="AA8608" i="27"/>
  <c r="AA8607" i="27"/>
  <c r="AA8606" i="27"/>
  <c r="AA8605" i="27"/>
  <c r="AA8604" i="27"/>
  <c r="AA8603" i="27"/>
  <c r="AA8602" i="27"/>
  <c r="AA8601" i="27"/>
  <c r="AA8600" i="27"/>
  <c r="AA8599" i="27"/>
  <c r="AA8598" i="27"/>
  <c r="AA8597" i="27"/>
  <c r="AA8596" i="27"/>
  <c r="AA8595" i="27"/>
  <c r="AA8594" i="27"/>
  <c r="AA8593" i="27"/>
  <c r="AA8592" i="27"/>
  <c r="AA8591" i="27"/>
  <c r="AA8590" i="27"/>
  <c r="AA8589" i="27"/>
  <c r="AA8588" i="27"/>
  <c r="AA8587" i="27"/>
  <c r="AA8586" i="27"/>
  <c r="AA8585" i="27"/>
  <c r="AA8584" i="27"/>
  <c r="AA8583" i="27"/>
  <c r="AA8582" i="27"/>
  <c r="AA8581" i="27"/>
  <c r="AA8580" i="27"/>
  <c r="AA8579" i="27"/>
  <c r="AA8578" i="27"/>
  <c r="AA8577" i="27"/>
  <c r="AA8576" i="27"/>
  <c r="AA8575" i="27"/>
  <c r="AA8574" i="27"/>
  <c r="AA8573" i="27"/>
  <c r="AA8572" i="27"/>
  <c r="AA8571" i="27"/>
  <c r="AA8570" i="27"/>
  <c r="AA8569" i="27"/>
  <c r="AA8568" i="27"/>
  <c r="AA8567" i="27"/>
  <c r="AA8566" i="27"/>
  <c r="AA8565" i="27"/>
  <c r="AA8564" i="27"/>
  <c r="AA8563" i="27"/>
  <c r="AA8562" i="27"/>
  <c r="AA8561" i="27"/>
  <c r="AA8560" i="27"/>
  <c r="AA8559" i="27"/>
  <c r="AA8558" i="27"/>
  <c r="AA8557" i="27"/>
  <c r="AA8556" i="27"/>
  <c r="AA8555" i="27"/>
  <c r="AA8554" i="27"/>
  <c r="AA8553" i="27"/>
  <c r="AA8552" i="27"/>
  <c r="AA8551" i="27"/>
  <c r="AA8550" i="27"/>
  <c r="AA8549" i="27"/>
  <c r="AA8548" i="27"/>
  <c r="AA8547" i="27"/>
  <c r="AA8546" i="27"/>
  <c r="AA8545" i="27"/>
  <c r="AA8544" i="27"/>
  <c r="AA8543" i="27"/>
  <c r="AA8542" i="27"/>
  <c r="AA8541" i="27"/>
  <c r="AA8540" i="27"/>
  <c r="AA8539" i="27"/>
  <c r="AA8538" i="27"/>
  <c r="AA8537" i="27"/>
  <c r="AA8536" i="27"/>
  <c r="AA8535" i="27"/>
  <c r="AA8534" i="27"/>
  <c r="AA8533" i="27"/>
  <c r="AA8532" i="27"/>
  <c r="AA8531" i="27"/>
  <c r="AA8530" i="27"/>
  <c r="AA8529" i="27"/>
  <c r="AA8528" i="27"/>
  <c r="AA8527" i="27"/>
  <c r="AA8526" i="27"/>
  <c r="AA8525" i="27"/>
  <c r="AA8524" i="27"/>
  <c r="AA8523" i="27"/>
  <c r="AA8522" i="27"/>
  <c r="AA8521" i="27"/>
  <c r="AA8520" i="27"/>
  <c r="AA8519" i="27"/>
  <c r="AA8518" i="27"/>
  <c r="AA8517" i="27"/>
  <c r="AA8516" i="27"/>
  <c r="AA8515" i="27"/>
  <c r="AA8514" i="27"/>
  <c r="AA8513" i="27"/>
  <c r="AA8512" i="27"/>
  <c r="AA8511" i="27"/>
  <c r="AA8510" i="27"/>
  <c r="AA8509" i="27"/>
  <c r="AA8508" i="27"/>
  <c r="AA8507" i="27"/>
  <c r="AA8506" i="27"/>
  <c r="AA8505" i="27"/>
  <c r="AA8504" i="27"/>
  <c r="AA8503" i="27"/>
  <c r="AA8502" i="27"/>
  <c r="AA8501" i="27"/>
  <c r="AA8500" i="27"/>
  <c r="AA8499" i="27"/>
  <c r="AA8498" i="27"/>
  <c r="AA8497" i="27"/>
  <c r="AA8496" i="27"/>
  <c r="AA8495" i="27"/>
  <c r="AA8494" i="27"/>
  <c r="AA8493" i="27"/>
  <c r="AA8492" i="27"/>
  <c r="AA8491" i="27"/>
  <c r="AA8490" i="27"/>
  <c r="AA8489" i="27"/>
  <c r="AA8488" i="27"/>
  <c r="AA8487" i="27"/>
  <c r="AA8486" i="27"/>
  <c r="AA8485" i="27"/>
  <c r="AA8484" i="27"/>
  <c r="AA8483" i="27"/>
  <c r="AA8482" i="27"/>
  <c r="AA8481" i="27"/>
  <c r="AA8480" i="27"/>
  <c r="AA8479" i="27"/>
  <c r="AA8478" i="27"/>
  <c r="AA8477" i="27"/>
  <c r="AA8476" i="27"/>
  <c r="AA8475" i="27"/>
  <c r="AA8474" i="27"/>
  <c r="AA8473" i="27"/>
  <c r="AA8472" i="27"/>
  <c r="AA8471" i="27"/>
  <c r="AA8470" i="27"/>
  <c r="AA8469" i="27"/>
  <c r="AA8468" i="27"/>
  <c r="AA8467" i="27"/>
  <c r="AA8466" i="27"/>
  <c r="AA8465" i="27"/>
  <c r="AA8464" i="27"/>
  <c r="AA8463" i="27"/>
  <c r="AA8462" i="27"/>
  <c r="AA8461" i="27"/>
  <c r="AA8460" i="27"/>
  <c r="AA8459" i="27"/>
  <c r="AA8458" i="27"/>
  <c r="AA8457" i="27"/>
  <c r="AA8456" i="27"/>
  <c r="AA8455" i="27"/>
  <c r="AA8454" i="27"/>
  <c r="AA8453" i="27"/>
  <c r="AA8452" i="27"/>
  <c r="AA8451" i="27"/>
  <c r="AA8450" i="27"/>
  <c r="AA8449" i="27"/>
  <c r="AA8448" i="27"/>
  <c r="AA8447" i="27"/>
  <c r="AA8446" i="27"/>
  <c r="AA8445" i="27"/>
  <c r="AA8444" i="27"/>
  <c r="AA8443" i="27"/>
  <c r="AA8442" i="27"/>
  <c r="AA8441" i="27"/>
  <c r="AA8440" i="27"/>
  <c r="AA8439" i="27"/>
  <c r="AA8438" i="27"/>
  <c r="AA8437" i="27"/>
  <c r="AA8436" i="27"/>
  <c r="AA8435" i="27"/>
  <c r="AA8434" i="27"/>
  <c r="AA8433" i="27"/>
  <c r="AA8432" i="27"/>
  <c r="AA8431" i="27"/>
  <c r="AA8430" i="27"/>
  <c r="AA8429" i="27"/>
  <c r="AA8428" i="27"/>
  <c r="AA8427" i="27"/>
  <c r="AA8426" i="27"/>
  <c r="AA8425" i="27"/>
  <c r="AA8424" i="27"/>
  <c r="AA8423" i="27"/>
  <c r="AA8422" i="27"/>
  <c r="AA8421" i="27"/>
  <c r="AA8420" i="27"/>
  <c r="AA8419" i="27"/>
  <c r="AA8418" i="27"/>
  <c r="AA8417" i="27"/>
  <c r="AA8416" i="27"/>
  <c r="AA8415" i="27"/>
  <c r="AA8414" i="27"/>
  <c r="AA8413" i="27"/>
  <c r="AA8412" i="27"/>
  <c r="AA8411" i="27"/>
  <c r="AA8410" i="27"/>
  <c r="AA8409" i="27"/>
  <c r="AA8408" i="27"/>
  <c r="AA8407" i="27"/>
  <c r="AA8406" i="27"/>
  <c r="AA8405" i="27"/>
  <c r="AA8404" i="27"/>
  <c r="AA8403" i="27"/>
  <c r="AA8402" i="27"/>
  <c r="AA8401" i="27"/>
  <c r="AA8400" i="27"/>
  <c r="AA8399" i="27"/>
  <c r="AA8398" i="27"/>
  <c r="AA8397" i="27"/>
  <c r="AA8396" i="27"/>
  <c r="AA8395" i="27"/>
  <c r="AA8394" i="27"/>
  <c r="AA8393" i="27"/>
  <c r="AA8392" i="27"/>
  <c r="AA8391" i="27"/>
  <c r="AA8390" i="27"/>
  <c r="AA8389" i="27"/>
  <c r="AA8388" i="27"/>
  <c r="AA8387" i="27"/>
  <c r="AA8386" i="27"/>
  <c r="AA8385" i="27"/>
  <c r="AA8384" i="27"/>
  <c r="AA8383" i="27"/>
  <c r="AA8382" i="27"/>
  <c r="AA8381" i="27"/>
  <c r="AA8380" i="27"/>
  <c r="AA8379" i="27"/>
  <c r="AA8378" i="27"/>
  <c r="AA8377" i="27"/>
  <c r="AA8376" i="27"/>
  <c r="AA8375" i="27"/>
  <c r="AA8374" i="27"/>
  <c r="AA8373" i="27"/>
  <c r="AA8372" i="27"/>
  <c r="AA8371" i="27"/>
  <c r="AA8370" i="27"/>
  <c r="AA8369" i="27"/>
  <c r="AA8368" i="27"/>
  <c r="AA8367" i="27"/>
  <c r="AA8366" i="27"/>
  <c r="AA8365" i="27"/>
  <c r="AA8364" i="27"/>
  <c r="AA8363" i="27"/>
  <c r="AA8362" i="27"/>
  <c r="AA8361" i="27"/>
  <c r="AA8360" i="27"/>
  <c r="AA8359" i="27"/>
  <c r="AA8358" i="27"/>
  <c r="AA8357" i="27"/>
  <c r="AA8356" i="27"/>
  <c r="AA8355" i="27"/>
  <c r="AA8354" i="27"/>
  <c r="AA8353" i="27"/>
  <c r="AA8352" i="27"/>
  <c r="AA8351" i="27"/>
  <c r="AA8350" i="27"/>
  <c r="AA8349" i="27"/>
  <c r="AA8348" i="27"/>
  <c r="AA8347" i="27"/>
  <c r="AA8346" i="27"/>
  <c r="AA8345" i="27"/>
  <c r="AA8344" i="27"/>
  <c r="AA8343" i="27"/>
  <c r="AA8342" i="27"/>
  <c r="AA8341" i="27"/>
  <c r="AA8340" i="27"/>
  <c r="AA8339" i="27"/>
  <c r="AA8338" i="27"/>
  <c r="AA8337" i="27"/>
  <c r="AA8336" i="27"/>
  <c r="AA8335" i="27"/>
  <c r="AA8334" i="27"/>
  <c r="AA8333" i="27"/>
  <c r="AA8332" i="27"/>
  <c r="AA8331" i="27"/>
  <c r="AA8330" i="27"/>
  <c r="AA8329" i="27"/>
  <c r="AA8328" i="27"/>
  <c r="AA8327" i="27"/>
  <c r="AA8326" i="27"/>
  <c r="AA8325" i="27"/>
  <c r="AA8324" i="27"/>
  <c r="AA8323" i="27"/>
  <c r="AA8322" i="27"/>
  <c r="AA8321" i="27"/>
  <c r="AA8320" i="27"/>
  <c r="AA8319" i="27"/>
  <c r="AA8318" i="27"/>
  <c r="AA8317" i="27"/>
  <c r="AA8316" i="27"/>
  <c r="AA8315" i="27"/>
  <c r="AA8314" i="27"/>
  <c r="AA8313" i="27"/>
  <c r="AA8312" i="27"/>
  <c r="AA8311" i="27"/>
  <c r="AA8310" i="27"/>
  <c r="AA8309" i="27"/>
  <c r="AA8308" i="27"/>
  <c r="AA8307" i="27"/>
  <c r="AA8306" i="27"/>
  <c r="AA8305" i="27"/>
  <c r="AA8304" i="27"/>
  <c r="AA8303" i="27"/>
  <c r="AA8302" i="27"/>
  <c r="AA8301" i="27"/>
  <c r="AA8300" i="27"/>
  <c r="AA8299" i="27"/>
  <c r="AA8298" i="27"/>
  <c r="AA8297" i="27"/>
  <c r="AA8296" i="27"/>
  <c r="AA8295" i="27"/>
  <c r="AA8294" i="27"/>
  <c r="AA8293" i="27"/>
  <c r="AA8292" i="27"/>
  <c r="AA8291" i="27"/>
  <c r="AA8290" i="27"/>
  <c r="AA8289" i="27"/>
  <c r="AA8288" i="27"/>
  <c r="AA8287" i="27"/>
  <c r="AA8286" i="27"/>
  <c r="AA8285" i="27"/>
  <c r="AA8284" i="27"/>
  <c r="AA8283" i="27"/>
  <c r="AA8282" i="27"/>
  <c r="AA8281" i="27"/>
  <c r="AA8280" i="27"/>
  <c r="AA8279" i="27"/>
  <c r="AA8278" i="27"/>
  <c r="AA8277" i="27"/>
  <c r="AA8276" i="27"/>
  <c r="AA8275" i="27"/>
  <c r="AA8274" i="27"/>
  <c r="AA8273" i="27"/>
  <c r="AA8272" i="27"/>
  <c r="AA8271" i="27"/>
  <c r="AA8270" i="27"/>
  <c r="AA8269" i="27"/>
  <c r="AA8268" i="27"/>
  <c r="AA8267" i="27"/>
  <c r="AA8266" i="27"/>
  <c r="AA8265" i="27"/>
  <c r="AA8264" i="27"/>
  <c r="AA8263" i="27"/>
  <c r="AA8262" i="27"/>
  <c r="AA8261" i="27"/>
  <c r="AA8260" i="27"/>
  <c r="AA8259" i="27"/>
  <c r="AA8258" i="27"/>
  <c r="AA8257" i="27"/>
  <c r="AA8256" i="27"/>
  <c r="AA8255" i="27"/>
  <c r="AA8254" i="27"/>
  <c r="AA8253" i="27"/>
  <c r="AA8252" i="27"/>
  <c r="AA8251" i="27"/>
  <c r="AA8250" i="27"/>
  <c r="AA8249" i="27"/>
  <c r="AA8248" i="27"/>
  <c r="AA8247" i="27"/>
  <c r="AA8246" i="27"/>
  <c r="AA8245" i="27"/>
  <c r="AA8244" i="27"/>
  <c r="AA8243" i="27"/>
  <c r="AA8242" i="27"/>
  <c r="AA8241" i="27"/>
  <c r="AA8240" i="27"/>
  <c r="AA8239" i="27"/>
  <c r="AA8238" i="27"/>
  <c r="AA8237" i="27"/>
  <c r="AA8236" i="27"/>
  <c r="AA8235" i="27"/>
  <c r="AA8234" i="27"/>
  <c r="AA8233" i="27"/>
  <c r="AA8232" i="27"/>
  <c r="AA8231" i="27"/>
  <c r="AA8230" i="27"/>
  <c r="AA8229" i="27"/>
  <c r="AA8228" i="27"/>
  <c r="AA8227" i="27"/>
  <c r="AA8226" i="27"/>
  <c r="AA8225" i="27"/>
  <c r="AA8224" i="27"/>
  <c r="AA8223" i="27"/>
  <c r="AA8222" i="27"/>
  <c r="AA8221" i="27"/>
  <c r="AA8220" i="27"/>
  <c r="AA8219" i="27"/>
  <c r="AA8218" i="27"/>
  <c r="AA8217" i="27"/>
  <c r="AA8216" i="27"/>
  <c r="AA8215" i="27"/>
  <c r="AA8214" i="27"/>
  <c r="AA8213" i="27"/>
  <c r="AA8212" i="27"/>
  <c r="AA8211" i="27"/>
  <c r="AA8210" i="27"/>
  <c r="AA8209" i="27"/>
  <c r="AA8208" i="27"/>
  <c r="AA8207" i="27"/>
  <c r="AA8206" i="27"/>
  <c r="AA8205" i="27"/>
  <c r="AA8204" i="27"/>
  <c r="AA8203" i="27"/>
  <c r="AA8202" i="27"/>
  <c r="AA8201" i="27"/>
  <c r="AA8200" i="27"/>
  <c r="AA8199" i="27"/>
  <c r="AA8198" i="27"/>
  <c r="AA8197" i="27"/>
  <c r="AA8196" i="27"/>
  <c r="AA8195" i="27"/>
  <c r="AA8194" i="27"/>
  <c r="AA8193" i="27"/>
  <c r="AA8192" i="27"/>
  <c r="AA8191" i="27"/>
  <c r="AA8190" i="27"/>
  <c r="AA8189" i="27"/>
  <c r="AA8188" i="27"/>
  <c r="AA8187" i="27"/>
  <c r="AA8186" i="27"/>
  <c r="AA8185" i="27"/>
  <c r="AA8184" i="27"/>
  <c r="AA8183" i="27"/>
  <c r="AA8182" i="27"/>
  <c r="AA8181" i="27"/>
  <c r="AA8180" i="27"/>
  <c r="AA8179" i="27"/>
  <c r="AA8178" i="27"/>
  <c r="AA8177" i="27"/>
  <c r="AA8176" i="27"/>
  <c r="AA8175" i="27"/>
  <c r="AA8174" i="27"/>
  <c r="AA8173" i="27"/>
  <c r="AA8172" i="27"/>
  <c r="AA8171" i="27"/>
  <c r="AA8170" i="27"/>
  <c r="AA8169" i="27"/>
  <c r="AA8168" i="27"/>
  <c r="AA8167" i="27"/>
  <c r="AA8166" i="27"/>
  <c r="AA8165" i="27"/>
  <c r="AA8164" i="27"/>
  <c r="AA8163" i="27"/>
  <c r="AA8162" i="27"/>
  <c r="AA8161" i="27"/>
  <c r="AA8160" i="27"/>
  <c r="AA8159" i="27"/>
  <c r="AA8158" i="27"/>
  <c r="AA8157" i="27"/>
  <c r="AA8156" i="27"/>
  <c r="AA8155" i="27"/>
  <c r="AA8154" i="27"/>
  <c r="AA8153" i="27"/>
  <c r="AA8152" i="27"/>
  <c r="AA8151" i="27"/>
  <c r="AA8150" i="27"/>
  <c r="AA8149" i="27"/>
  <c r="AA8148" i="27"/>
  <c r="AA8147" i="27"/>
  <c r="AA8146" i="27"/>
  <c r="AA8145" i="27"/>
  <c r="AA8144" i="27"/>
  <c r="AA8143" i="27"/>
  <c r="AA8142" i="27"/>
  <c r="AA8141" i="27"/>
  <c r="AA8140" i="27"/>
  <c r="AA8139" i="27"/>
  <c r="AA8138" i="27"/>
  <c r="AA8137" i="27"/>
  <c r="AA8136" i="27"/>
  <c r="AA8135" i="27"/>
  <c r="AA8134" i="27"/>
  <c r="AA8133" i="27"/>
  <c r="AA8132" i="27"/>
  <c r="AA8131" i="27"/>
  <c r="AA8130" i="27"/>
  <c r="AA8129" i="27"/>
  <c r="AA8128" i="27"/>
  <c r="AA8127" i="27"/>
  <c r="AA8126" i="27"/>
  <c r="AA8125" i="27"/>
  <c r="AA8124" i="27"/>
  <c r="AA8123" i="27"/>
  <c r="AA8122" i="27"/>
  <c r="AA8121" i="27"/>
  <c r="AA8120" i="27"/>
  <c r="AA8119" i="27"/>
  <c r="AA8118" i="27"/>
  <c r="AA8117" i="27"/>
  <c r="AA8116" i="27"/>
  <c r="AA8115" i="27"/>
  <c r="AA8114" i="27"/>
  <c r="AA8113" i="27"/>
  <c r="AA8112" i="27"/>
  <c r="AA8111" i="27"/>
  <c r="AA8110" i="27"/>
  <c r="AA8109" i="27"/>
  <c r="AA8108" i="27"/>
  <c r="AA8107" i="27"/>
  <c r="AA8106" i="27"/>
  <c r="AA8105" i="27"/>
  <c r="AA8104" i="27"/>
  <c r="AA8103" i="27"/>
  <c r="AA8102" i="27"/>
  <c r="AA8101" i="27"/>
  <c r="AA8100" i="27"/>
  <c r="AA8099" i="27"/>
  <c r="AA8098" i="27"/>
  <c r="AA8097" i="27"/>
  <c r="AA8096" i="27"/>
  <c r="AA8095" i="27"/>
  <c r="AA8094" i="27"/>
  <c r="AA8093" i="27"/>
  <c r="AA8092" i="27"/>
  <c r="AA8091" i="27"/>
  <c r="AA8090" i="27"/>
  <c r="AA8089" i="27"/>
  <c r="AA8088" i="27"/>
  <c r="AA8087" i="27"/>
  <c r="AA8086" i="27"/>
  <c r="AA8085" i="27"/>
  <c r="AA8084" i="27"/>
  <c r="AA8083" i="27"/>
  <c r="AA8082" i="27"/>
  <c r="AA8081" i="27"/>
  <c r="AA8080" i="27"/>
  <c r="AA8079" i="27"/>
  <c r="AA8078" i="27"/>
  <c r="AA8077" i="27"/>
  <c r="AA8076" i="27"/>
  <c r="AA8075" i="27"/>
  <c r="AA8074" i="27"/>
  <c r="AA8073" i="27"/>
  <c r="AA8072" i="27"/>
  <c r="AA8071" i="27"/>
  <c r="AA8070" i="27"/>
  <c r="AA8069" i="27"/>
  <c r="AA8068" i="27"/>
  <c r="AA8067" i="27"/>
  <c r="AA8066" i="27"/>
  <c r="AA8065" i="27"/>
  <c r="AA8064" i="27"/>
  <c r="AA8063" i="27"/>
  <c r="AA8062" i="27"/>
  <c r="AA8061" i="27"/>
  <c r="AA8060" i="27"/>
  <c r="AA8059" i="27"/>
  <c r="AA8058" i="27"/>
  <c r="AA8057" i="27"/>
  <c r="AA8056" i="27"/>
  <c r="AA8055" i="27"/>
  <c r="AA8054" i="27"/>
  <c r="AA8053" i="27"/>
  <c r="AA8052" i="27"/>
  <c r="AA8051" i="27"/>
  <c r="AA8050" i="27"/>
  <c r="AA8049" i="27"/>
  <c r="AA8048" i="27"/>
  <c r="AA8047" i="27"/>
  <c r="AA8046" i="27"/>
  <c r="AA8045" i="27"/>
  <c r="AA8044" i="27"/>
  <c r="AA8043" i="27"/>
  <c r="AA8042" i="27"/>
  <c r="AA8041" i="27"/>
  <c r="AA8040" i="27"/>
  <c r="AA8039" i="27"/>
  <c r="AA8038" i="27"/>
  <c r="AA8037" i="27"/>
  <c r="AA8036" i="27"/>
  <c r="AA8035" i="27"/>
  <c r="AA8034" i="27"/>
  <c r="AA8033" i="27"/>
  <c r="AA8032" i="27"/>
  <c r="AA8031" i="27"/>
  <c r="AA8030" i="27"/>
  <c r="AA8029" i="27"/>
  <c r="AA8028" i="27"/>
  <c r="AA8027" i="27"/>
  <c r="AA8026" i="27"/>
  <c r="AA8025" i="27"/>
  <c r="AA8024" i="27"/>
  <c r="AA8023" i="27"/>
  <c r="AA8022" i="27"/>
  <c r="AA8021" i="27"/>
  <c r="AA8020" i="27"/>
  <c r="AA8019" i="27"/>
  <c r="AA8018" i="27"/>
  <c r="AA8017" i="27"/>
  <c r="AA8016" i="27"/>
  <c r="AA8015" i="27"/>
  <c r="AA8014" i="27"/>
  <c r="AA8013" i="27"/>
  <c r="AA8012" i="27"/>
  <c r="AA8011" i="27"/>
  <c r="AA8010" i="27"/>
  <c r="AA8009" i="27"/>
  <c r="AA8008" i="27"/>
  <c r="AA8007" i="27"/>
  <c r="AA8006" i="27"/>
  <c r="AA8005" i="27"/>
  <c r="AA8004" i="27"/>
  <c r="AA8003" i="27"/>
  <c r="AA8002" i="27"/>
  <c r="AA8001" i="27"/>
  <c r="AA8000" i="27"/>
  <c r="AA7999" i="27"/>
  <c r="AA7998" i="27"/>
  <c r="AA7997" i="27"/>
  <c r="AA7996" i="27"/>
  <c r="AA7995" i="27"/>
  <c r="AA7994" i="27"/>
  <c r="AA7993" i="27"/>
  <c r="AA7992" i="27"/>
  <c r="AA7991" i="27"/>
  <c r="AA7990" i="27"/>
  <c r="AA7989" i="27"/>
  <c r="AA7988" i="27"/>
  <c r="AA7987" i="27"/>
  <c r="AA7986" i="27"/>
  <c r="AA7985" i="27"/>
  <c r="AA7984" i="27"/>
  <c r="AA7983" i="27"/>
  <c r="AA7982" i="27"/>
  <c r="AA7981" i="27"/>
  <c r="AA7980" i="27"/>
  <c r="AA7979" i="27"/>
  <c r="AA7978" i="27"/>
  <c r="AA7977" i="27"/>
  <c r="AA7976" i="27"/>
  <c r="AA7975" i="27"/>
  <c r="AA7974" i="27"/>
  <c r="AA7973" i="27"/>
  <c r="AA7972" i="27"/>
  <c r="AA7971" i="27"/>
  <c r="AA7970" i="27"/>
  <c r="AA7969" i="27"/>
  <c r="AA7968" i="27"/>
  <c r="AA7967" i="27"/>
  <c r="AA7966" i="27"/>
  <c r="AA7965" i="27"/>
  <c r="AA7964" i="27"/>
  <c r="AA7963" i="27"/>
  <c r="AA7962" i="27"/>
  <c r="AA7961" i="27"/>
  <c r="AA7960" i="27"/>
  <c r="AA7959" i="27"/>
  <c r="AA7958" i="27"/>
  <c r="AA7957" i="27"/>
  <c r="AA7956" i="27"/>
  <c r="AA7955" i="27"/>
  <c r="AA7954" i="27"/>
  <c r="AA7953" i="27"/>
  <c r="AA7952" i="27"/>
  <c r="AA7951" i="27"/>
  <c r="AA7950" i="27"/>
  <c r="AA7949" i="27"/>
  <c r="AA7948" i="27"/>
  <c r="AA7947" i="27"/>
  <c r="AA7946" i="27"/>
  <c r="AA7945" i="27"/>
  <c r="AA7944" i="27"/>
  <c r="AA7943" i="27"/>
  <c r="AA7942" i="27"/>
  <c r="AA7941" i="27"/>
  <c r="AA7940" i="27"/>
  <c r="AA7939" i="27"/>
  <c r="AA7938" i="27"/>
  <c r="AA7937" i="27"/>
  <c r="AA7936" i="27"/>
  <c r="AA7935" i="27"/>
  <c r="AA7934" i="27"/>
  <c r="AA7933" i="27"/>
  <c r="AA7932" i="27"/>
  <c r="AA7931" i="27"/>
  <c r="AA7930" i="27"/>
  <c r="AA7929" i="27"/>
  <c r="AA7928" i="27"/>
  <c r="AA7927" i="27"/>
  <c r="AA7926" i="27"/>
  <c r="AA7925" i="27"/>
  <c r="AA7924" i="27"/>
  <c r="AA7923" i="27"/>
  <c r="AA7922" i="27"/>
  <c r="AA7921" i="27"/>
  <c r="AA7920" i="27"/>
  <c r="AA7919" i="27"/>
  <c r="AA7918" i="27"/>
  <c r="AA7917" i="27"/>
  <c r="AA7916" i="27"/>
  <c r="AA7915" i="27"/>
  <c r="AA7914" i="27"/>
  <c r="AA7913" i="27"/>
  <c r="AA7912" i="27"/>
  <c r="AA7911" i="27"/>
  <c r="AA7910" i="27"/>
  <c r="AA7909" i="27"/>
  <c r="AA7908" i="27"/>
  <c r="AA7907" i="27"/>
  <c r="AA7906" i="27"/>
  <c r="AA7905" i="27"/>
  <c r="AA7904" i="27"/>
  <c r="AA7903" i="27"/>
  <c r="AA7902" i="27"/>
  <c r="AA7901" i="27"/>
  <c r="AA7900" i="27"/>
  <c r="AA7899" i="27"/>
  <c r="AA7898" i="27"/>
  <c r="AA7897" i="27"/>
  <c r="AA7896" i="27"/>
  <c r="AA7895" i="27"/>
  <c r="AA7894" i="27"/>
  <c r="AA7893" i="27"/>
  <c r="AA7892" i="27"/>
  <c r="AA7891" i="27"/>
  <c r="AA7890" i="27"/>
  <c r="AA7889" i="27"/>
  <c r="AA7888" i="27"/>
  <c r="AA7887" i="27"/>
  <c r="AA7886" i="27"/>
  <c r="AA7885" i="27"/>
  <c r="AA7884" i="27"/>
  <c r="AA7883" i="27"/>
  <c r="AA7882" i="27"/>
  <c r="AA7881" i="27"/>
  <c r="AA7880" i="27"/>
  <c r="AA7879" i="27"/>
  <c r="AA7878" i="27"/>
  <c r="AA7877" i="27"/>
  <c r="AA7876" i="27"/>
  <c r="AA7875" i="27"/>
  <c r="AA7874" i="27"/>
  <c r="AA7873" i="27"/>
  <c r="AA7872" i="27"/>
  <c r="AA7871" i="27"/>
  <c r="AA7870" i="27"/>
  <c r="AA7869" i="27"/>
  <c r="AA7868" i="27"/>
  <c r="AA7867" i="27"/>
  <c r="AA7866" i="27"/>
  <c r="AA7865" i="27"/>
  <c r="AA7864" i="27"/>
  <c r="AA7863" i="27"/>
  <c r="AA7862" i="27"/>
  <c r="AA7861" i="27"/>
  <c r="AA7860" i="27"/>
  <c r="AA7859" i="27"/>
  <c r="AA7858" i="27"/>
  <c r="AA7857" i="27"/>
  <c r="AA7856" i="27"/>
  <c r="AA7855" i="27"/>
  <c r="AA7854" i="27"/>
  <c r="AA7853" i="27"/>
  <c r="AA7852" i="27"/>
  <c r="AA7851" i="27"/>
  <c r="AA7850" i="27"/>
  <c r="AA7849" i="27"/>
  <c r="AA7848" i="27"/>
  <c r="AA7847" i="27"/>
  <c r="AA7846" i="27"/>
  <c r="AA7845" i="27"/>
  <c r="AA7844" i="27"/>
  <c r="AA7843" i="27"/>
  <c r="AA7842" i="27"/>
  <c r="AA7841" i="27"/>
  <c r="AA7840" i="27"/>
  <c r="AA7839" i="27"/>
  <c r="AA7838" i="27"/>
  <c r="AA7837" i="27"/>
  <c r="AA7836" i="27"/>
  <c r="AA7835" i="27"/>
  <c r="AA7834" i="27"/>
  <c r="AA7833" i="27"/>
  <c r="AA7832" i="27"/>
  <c r="AA7831" i="27"/>
  <c r="AA7830" i="27"/>
  <c r="AA7829" i="27"/>
  <c r="AA7828" i="27"/>
  <c r="AA7827" i="27"/>
  <c r="AA7826" i="27"/>
  <c r="AA7825" i="27"/>
  <c r="AA7824" i="27"/>
  <c r="AA7823" i="27"/>
  <c r="AA7822" i="27"/>
  <c r="AA7821" i="27"/>
  <c r="AA7820" i="27"/>
  <c r="AA7819" i="27"/>
  <c r="AA7818" i="27"/>
  <c r="AA7817" i="27"/>
  <c r="AA7816" i="27"/>
  <c r="AA7815" i="27"/>
  <c r="AA7814" i="27"/>
  <c r="AA7813" i="27"/>
  <c r="AA7812" i="27"/>
  <c r="AA7811" i="27"/>
  <c r="AA7810" i="27"/>
  <c r="AA7809" i="27"/>
  <c r="AA7808" i="27"/>
  <c r="AA7807" i="27"/>
  <c r="AA7806" i="27"/>
  <c r="AA7805" i="27"/>
  <c r="AA7804" i="27"/>
  <c r="AA7803" i="27"/>
  <c r="AA7802" i="27"/>
  <c r="AA7801" i="27"/>
  <c r="AA7800" i="27"/>
  <c r="AA7799" i="27"/>
  <c r="AA7798" i="27"/>
  <c r="AA7797" i="27"/>
  <c r="AA7796" i="27"/>
  <c r="AA7795" i="27"/>
  <c r="AA7794" i="27"/>
  <c r="AA7793" i="27"/>
  <c r="AA7792" i="27"/>
  <c r="AA7791" i="27"/>
  <c r="AA7790" i="27"/>
  <c r="AA7789" i="27"/>
  <c r="AA7788" i="27"/>
  <c r="AA7787" i="27"/>
  <c r="AA7786" i="27"/>
  <c r="AA7785" i="27"/>
  <c r="AA7784" i="27"/>
  <c r="AA7783" i="27"/>
  <c r="AA7782" i="27"/>
  <c r="AA7781" i="27"/>
  <c r="AA7780" i="27"/>
  <c r="AA7779" i="27"/>
  <c r="AA7778" i="27"/>
  <c r="AA7777" i="27"/>
  <c r="AA7776" i="27"/>
  <c r="AA7775" i="27"/>
  <c r="AA7774" i="27"/>
  <c r="AA7773" i="27"/>
  <c r="AA7772" i="27"/>
  <c r="AA7771" i="27"/>
  <c r="AA7770" i="27"/>
  <c r="AA7769" i="27"/>
  <c r="AA7768" i="27"/>
  <c r="AA7767" i="27"/>
  <c r="AA7766" i="27"/>
  <c r="AA7765" i="27"/>
  <c r="AA7764" i="27"/>
  <c r="AA7763" i="27"/>
  <c r="AA7762" i="27"/>
  <c r="AA7761" i="27"/>
  <c r="AA7760" i="27"/>
  <c r="AA7759" i="27"/>
  <c r="AA7758" i="27"/>
  <c r="AA7757" i="27"/>
  <c r="AA7756" i="27"/>
  <c r="AA7755" i="27"/>
  <c r="AA7754" i="27"/>
  <c r="AA7753" i="27"/>
  <c r="AA7752" i="27"/>
  <c r="AA7751" i="27"/>
  <c r="AA7750" i="27"/>
  <c r="AA7749" i="27"/>
  <c r="AA7748" i="27"/>
  <c r="AA7747" i="27"/>
  <c r="AA7746" i="27"/>
  <c r="AA7745" i="27"/>
  <c r="AA7744" i="27"/>
  <c r="AA7743" i="27"/>
  <c r="AA7742" i="27"/>
  <c r="AA7741" i="27"/>
  <c r="AA7740" i="27"/>
  <c r="AA7739" i="27"/>
  <c r="AA7738" i="27"/>
  <c r="AA7737" i="27"/>
  <c r="AA7736" i="27"/>
  <c r="AA7735" i="27"/>
  <c r="AA7734" i="27"/>
  <c r="AA7733" i="27"/>
  <c r="AA7732" i="27"/>
  <c r="AA7731" i="27"/>
  <c r="AA7730" i="27"/>
  <c r="AA7729" i="27"/>
  <c r="AA7728" i="27"/>
  <c r="AA7727" i="27"/>
  <c r="AA7726" i="27"/>
  <c r="AA7725" i="27"/>
  <c r="AA7724" i="27"/>
  <c r="AA7723" i="27"/>
  <c r="AA7722" i="27"/>
  <c r="AA7721" i="27"/>
  <c r="AA7720" i="27"/>
  <c r="AA7719" i="27"/>
  <c r="AA7718" i="27"/>
  <c r="AA7717" i="27"/>
  <c r="AA7716" i="27"/>
  <c r="AA7715" i="27"/>
  <c r="AA7714" i="27"/>
  <c r="AA7713" i="27"/>
  <c r="AA7712" i="27"/>
  <c r="AA7711" i="27"/>
  <c r="AA7710" i="27"/>
  <c r="AA7709" i="27"/>
  <c r="AA7708" i="27"/>
  <c r="AA7707" i="27"/>
  <c r="AA7706" i="27"/>
  <c r="AA7705" i="27"/>
  <c r="AA7704" i="27"/>
  <c r="AA7703" i="27"/>
  <c r="AA7702" i="27"/>
  <c r="AA7701" i="27"/>
  <c r="AA7700" i="27"/>
  <c r="AA7699" i="27"/>
  <c r="AA7698" i="27"/>
  <c r="AA7697" i="27"/>
  <c r="AA7696" i="27"/>
  <c r="AA7695" i="27"/>
  <c r="AA7694" i="27"/>
  <c r="AA7693" i="27"/>
  <c r="AA7692" i="27"/>
  <c r="AA7691" i="27"/>
  <c r="AA7690" i="27"/>
  <c r="AA7689" i="27"/>
  <c r="AA7688" i="27"/>
  <c r="AA7687" i="27"/>
  <c r="AA7686" i="27"/>
  <c r="AA7685" i="27"/>
  <c r="AA7684" i="27"/>
  <c r="AA7683" i="27"/>
  <c r="AA7682" i="27"/>
  <c r="AA7681" i="27"/>
  <c r="AA7680" i="27"/>
  <c r="AA7679" i="27"/>
  <c r="AA7678" i="27"/>
  <c r="AA7677" i="27"/>
  <c r="AA7676" i="27"/>
  <c r="AA7675" i="27"/>
  <c r="AA7674" i="27"/>
  <c r="AA7673" i="27"/>
  <c r="AA7672" i="27"/>
  <c r="AA7671" i="27"/>
  <c r="AA7670" i="27"/>
  <c r="AA7669" i="27"/>
  <c r="AA7668" i="27"/>
  <c r="AA7667" i="27"/>
  <c r="AA7666" i="27"/>
  <c r="AA7665" i="27"/>
  <c r="AA7664" i="27"/>
  <c r="AA7663" i="27"/>
  <c r="AA7662" i="27"/>
  <c r="AA7661" i="27"/>
  <c r="AA7660" i="27"/>
  <c r="AA7659" i="27"/>
  <c r="AA7658" i="27"/>
  <c r="AA7657" i="27"/>
  <c r="AA7656" i="27"/>
  <c r="AA7655" i="27"/>
  <c r="AA7654" i="27"/>
  <c r="AA7653" i="27"/>
  <c r="AA7652" i="27"/>
  <c r="AA7651" i="27"/>
  <c r="AA7650" i="27"/>
  <c r="AA7649" i="27"/>
  <c r="AA7648" i="27"/>
  <c r="AA7647" i="27"/>
  <c r="AA7646" i="27"/>
  <c r="AA7645" i="27"/>
  <c r="AA7644" i="27"/>
  <c r="AA7643" i="27"/>
  <c r="AA7642" i="27"/>
  <c r="AA7641" i="27"/>
  <c r="AA7640" i="27"/>
  <c r="AA7639" i="27"/>
  <c r="AA7638" i="27"/>
  <c r="AA7637" i="27"/>
  <c r="AA7636" i="27"/>
  <c r="AA7635" i="27"/>
  <c r="AA7634" i="27"/>
  <c r="AA7633" i="27"/>
  <c r="AA7632" i="27"/>
  <c r="AA7631" i="27"/>
  <c r="AA7630" i="27"/>
  <c r="AA7629" i="27"/>
  <c r="AA7628" i="27"/>
  <c r="AA7627" i="27"/>
  <c r="AA7626" i="27"/>
  <c r="AA7625" i="27"/>
  <c r="AA7624" i="27"/>
  <c r="AA7623" i="27"/>
  <c r="AA7622" i="27"/>
  <c r="AA7621" i="27"/>
  <c r="AA7620" i="27"/>
  <c r="AA7619" i="27"/>
  <c r="AA7618" i="27"/>
  <c r="AA7617" i="27"/>
  <c r="AA7616" i="27"/>
  <c r="AA7615" i="27"/>
  <c r="AA7614" i="27"/>
  <c r="AA7613" i="27"/>
  <c r="AA7612" i="27"/>
  <c r="AA7611" i="27"/>
  <c r="AA7610" i="27"/>
  <c r="AA7609" i="27"/>
  <c r="AA7608" i="27"/>
  <c r="AA7607" i="27"/>
  <c r="AA7606" i="27"/>
  <c r="AA7605" i="27"/>
  <c r="AA7604" i="27"/>
  <c r="AA7603" i="27"/>
  <c r="AA7602" i="27"/>
  <c r="AA7601" i="27"/>
  <c r="AA7600" i="27"/>
  <c r="AA7599" i="27"/>
  <c r="AA7598" i="27"/>
  <c r="AA7597" i="27"/>
  <c r="AA7596" i="27"/>
  <c r="AA7595" i="27"/>
  <c r="AA7594" i="27"/>
  <c r="AA7593" i="27"/>
  <c r="AA7592" i="27"/>
  <c r="AA7591" i="27"/>
  <c r="AA7590" i="27"/>
  <c r="AA7589" i="27"/>
  <c r="AA7588" i="27"/>
  <c r="AA7587" i="27"/>
  <c r="AA7586" i="27"/>
  <c r="AA7585" i="27"/>
  <c r="AA7584" i="27"/>
  <c r="AA7583" i="27"/>
  <c r="AA7582" i="27"/>
  <c r="AA7581" i="27"/>
  <c r="AA7580" i="27"/>
  <c r="AA7579" i="27"/>
  <c r="AA7578" i="27"/>
  <c r="AA7577" i="27"/>
  <c r="AA7576" i="27"/>
  <c r="AA7575" i="27"/>
  <c r="AA7574" i="27"/>
  <c r="AA7573" i="27"/>
  <c r="AA7572" i="27"/>
  <c r="AA7571" i="27"/>
  <c r="AA7570" i="27"/>
  <c r="AA7569" i="27"/>
  <c r="AA7568" i="27"/>
  <c r="AA7567" i="27"/>
  <c r="AA7566" i="27"/>
  <c r="AA7565" i="27"/>
  <c r="AA7564" i="27"/>
  <c r="AA7563" i="27"/>
  <c r="AA7562" i="27"/>
  <c r="AA7561" i="27"/>
  <c r="AA7560" i="27"/>
  <c r="AA7559" i="27"/>
  <c r="AA7558" i="27"/>
  <c r="AA7557" i="27"/>
  <c r="AA7556" i="27"/>
  <c r="AA7555" i="27"/>
  <c r="AA7554" i="27"/>
  <c r="AA7553" i="27"/>
  <c r="AA7552" i="27"/>
  <c r="AA7551" i="27"/>
  <c r="AA7550" i="27"/>
  <c r="AA7549" i="27"/>
  <c r="AA7548" i="27"/>
  <c r="AA7547" i="27"/>
  <c r="AA7546" i="27"/>
  <c r="AA7545" i="27"/>
  <c r="AA7544" i="27"/>
  <c r="AA7543" i="27"/>
  <c r="AA7542" i="27"/>
  <c r="AA7541" i="27"/>
  <c r="AA7540" i="27"/>
  <c r="AA7539" i="27"/>
  <c r="AA7538" i="27"/>
  <c r="AA7537" i="27"/>
  <c r="AA7536" i="27"/>
  <c r="AA7535" i="27"/>
  <c r="AA7534" i="27"/>
  <c r="AA7533" i="27"/>
  <c r="AA7532" i="27"/>
  <c r="AA7531" i="27"/>
  <c r="AA7530" i="27"/>
  <c r="AA7529" i="27"/>
  <c r="AA7528" i="27"/>
  <c r="AA7527" i="27"/>
  <c r="AA7526" i="27"/>
  <c r="AA7525" i="27"/>
  <c r="AA7524" i="27"/>
  <c r="AA7523" i="27"/>
  <c r="AA7522" i="27"/>
  <c r="AA7521" i="27"/>
  <c r="AA7520" i="27"/>
  <c r="AA7519" i="27"/>
  <c r="AA7518" i="27"/>
  <c r="AA7517" i="27"/>
  <c r="AA7516" i="27"/>
  <c r="AA7515" i="27"/>
  <c r="AA7514" i="27"/>
  <c r="AA7513" i="27"/>
  <c r="AA7512" i="27"/>
  <c r="AA7511" i="27"/>
  <c r="AA7510" i="27"/>
  <c r="AA7509" i="27"/>
  <c r="AA7508" i="27"/>
  <c r="AA7507" i="27"/>
  <c r="AA7506" i="27"/>
  <c r="AA7505" i="27"/>
  <c r="AA7504" i="27"/>
  <c r="AA7503" i="27"/>
  <c r="AA7502" i="27"/>
  <c r="AA7501" i="27"/>
  <c r="AA7500" i="27"/>
  <c r="AA7499" i="27"/>
  <c r="AA7498" i="27"/>
  <c r="AA7497" i="27"/>
  <c r="AA7496" i="27"/>
  <c r="AA7495" i="27"/>
  <c r="AA7494" i="27"/>
  <c r="AA7493" i="27"/>
  <c r="AA7492" i="27"/>
  <c r="AA7491" i="27"/>
  <c r="AA7490" i="27"/>
  <c r="AA7489" i="27"/>
  <c r="AA7488" i="27"/>
  <c r="AA7487" i="27"/>
  <c r="AA7486" i="27"/>
  <c r="AA7485" i="27"/>
  <c r="AA7484" i="27"/>
  <c r="AA7483" i="27"/>
  <c r="AA7482" i="27"/>
  <c r="AA7481" i="27"/>
  <c r="AA7480" i="27"/>
  <c r="AA7479" i="27"/>
  <c r="AA7478" i="27"/>
  <c r="AA7477" i="27"/>
  <c r="AA7476" i="27"/>
  <c r="AA7475" i="27"/>
  <c r="AA7474" i="27"/>
  <c r="AA7473" i="27"/>
  <c r="AA7472" i="27"/>
  <c r="AA7471" i="27"/>
  <c r="AA7470" i="27"/>
  <c r="AA7469" i="27"/>
  <c r="AA7468" i="27"/>
  <c r="AA7467" i="27"/>
  <c r="AA7466" i="27"/>
  <c r="AA7465" i="27"/>
  <c r="AA7464" i="27"/>
  <c r="AA7463" i="27"/>
  <c r="AA7462" i="27"/>
  <c r="AA7461" i="27"/>
  <c r="AA7460" i="27"/>
  <c r="AA7459" i="27"/>
  <c r="AA7458" i="27"/>
  <c r="AA7457" i="27"/>
  <c r="AA7456" i="27"/>
  <c r="AA7455" i="27"/>
  <c r="AA7454" i="27"/>
  <c r="AA7453" i="27"/>
  <c r="AA7452" i="27"/>
  <c r="AA7451" i="27"/>
  <c r="AA7450" i="27"/>
  <c r="AA7449" i="27"/>
  <c r="AA7448" i="27"/>
  <c r="AA7447" i="27"/>
  <c r="AA7446" i="27"/>
  <c r="AA7445" i="27"/>
  <c r="AA7444" i="27"/>
  <c r="AA7443" i="27"/>
  <c r="AA7442" i="27"/>
  <c r="AA7441" i="27"/>
  <c r="AA7440" i="27"/>
  <c r="AA7439" i="27"/>
  <c r="AA7438" i="27"/>
  <c r="AA7437" i="27"/>
  <c r="AA7436" i="27"/>
  <c r="AA7435" i="27"/>
  <c r="AA7434" i="27"/>
  <c r="AA7433" i="27"/>
  <c r="AA7432" i="27"/>
  <c r="AA7431" i="27"/>
  <c r="AA7430" i="27"/>
  <c r="AA7429" i="27"/>
  <c r="AA7428" i="27"/>
  <c r="AA7427" i="27"/>
  <c r="AA7426" i="27"/>
  <c r="AA7425" i="27"/>
  <c r="AA7424" i="27"/>
  <c r="AA7423" i="27"/>
  <c r="AA7422" i="27"/>
  <c r="AA7421" i="27"/>
  <c r="AA7420" i="27"/>
  <c r="AA7419" i="27"/>
  <c r="AA7418" i="27"/>
  <c r="AA7417" i="27"/>
  <c r="AA7416" i="27"/>
  <c r="AA7415" i="27"/>
  <c r="AA7414" i="27"/>
  <c r="AA7413" i="27"/>
  <c r="AA7412" i="27"/>
  <c r="AA7411" i="27"/>
  <c r="AA7410" i="27"/>
  <c r="AA7409" i="27"/>
  <c r="AA7408" i="27"/>
  <c r="AA7407" i="27"/>
  <c r="AA7406" i="27"/>
  <c r="AA7405" i="27"/>
  <c r="AA7404" i="27"/>
  <c r="AA7403" i="27"/>
  <c r="AA7402" i="27"/>
  <c r="AA7401" i="27"/>
  <c r="AA7400" i="27"/>
  <c r="AA7399" i="27"/>
  <c r="AA7398" i="27"/>
  <c r="AA7397" i="27"/>
  <c r="AA7396" i="27"/>
  <c r="AA7395" i="27"/>
  <c r="AA7394" i="27"/>
  <c r="AA7393" i="27"/>
  <c r="AA7392" i="27"/>
  <c r="AA7391" i="27"/>
  <c r="AA7390" i="27"/>
  <c r="AA7389" i="27"/>
  <c r="AA7388" i="27"/>
  <c r="AA7387" i="27"/>
  <c r="AA7386" i="27"/>
  <c r="AA7385" i="27"/>
  <c r="AA7384" i="27"/>
  <c r="AA7383" i="27"/>
  <c r="AA7382" i="27"/>
  <c r="AA7381" i="27"/>
  <c r="AA7380" i="27"/>
  <c r="AA7379" i="27"/>
  <c r="AA7378" i="27"/>
  <c r="AA7377" i="27"/>
  <c r="AA7376" i="27"/>
  <c r="AA7375" i="27"/>
  <c r="AA7374" i="27"/>
  <c r="AA7373" i="27"/>
  <c r="AA7372" i="27"/>
  <c r="AA7371" i="27"/>
  <c r="AA7370" i="27"/>
  <c r="AA7369" i="27"/>
  <c r="AA7368" i="27"/>
  <c r="AA7367" i="27"/>
  <c r="AA7366" i="27"/>
  <c r="AA7365" i="27"/>
  <c r="AA7364" i="27"/>
  <c r="AA7363" i="27"/>
  <c r="AA7362" i="27"/>
  <c r="AA7361" i="27"/>
  <c r="AA7360" i="27"/>
  <c r="AA7359" i="27"/>
  <c r="AA7358" i="27"/>
  <c r="AA7357" i="27"/>
  <c r="AA7356" i="27"/>
  <c r="AA7355" i="27"/>
  <c r="AA7354" i="27"/>
  <c r="AA7353" i="27"/>
  <c r="AA7352" i="27"/>
  <c r="AA7351" i="27"/>
  <c r="AA7350" i="27"/>
  <c r="AA7349" i="27"/>
  <c r="AA7348" i="27"/>
  <c r="AA7347" i="27"/>
  <c r="AA7346" i="27"/>
  <c r="AA7345" i="27"/>
  <c r="AA7344" i="27"/>
  <c r="AA7343" i="27"/>
  <c r="AA7342" i="27"/>
  <c r="AA7341" i="27"/>
  <c r="AA7340" i="27"/>
  <c r="AA7339" i="27"/>
  <c r="AA7338" i="27"/>
  <c r="AA7337" i="27"/>
  <c r="AA7336" i="27"/>
  <c r="AA7335" i="27"/>
  <c r="AA7334" i="27"/>
  <c r="AA7333" i="27"/>
  <c r="AA7332" i="27"/>
  <c r="AA7331" i="27"/>
  <c r="AA7330" i="27"/>
  <c r="AA7329" i="27"/>
  <c r="AA7328" i="27"/>
  <c r="AA7327" i="27"/>
  <c r="AA7326" i="27"/>
  <c r="AA7325" i="27"/>
  <c r="AA7324" i="27"/>
  <c r="AA7323" i="27"/>
  <c r="AA7322" i="27"/>
  <c r="AA7321" i="27"/>
  <c r="AA7320" i="27"/>
  <c r="AA7319" i="27"/>
  <c r="AA7318" i="27"/>
  <c r="AA7317" i="27"/>
  <c r="AA7316" i="27"/>
  <c r="AA7315" i="27"/>
  <c r="AA7314" i="27"/>
  <c r="AA7313" i="27"/>
  <c r="AA7312" i="27"/>
  <c r="AA7311" i="27"/>
  <c r="AA7310" i="27"/>
  <c r="AA7309" i="27"/>
  <c r="AA7308" i="27"/>
  <c r="AA7307" i="27"/>
  <c r="AA7306" i="27"/>
  <c r="AA7305" i="27"/>
  <c r="AA7304" i="27"/>
  <c r="AA7303" i="27"/>
  <c r="AA7302" i="27"/>
  <c r="AA7301" i="27"/>
  <c r="AA7300" i="27"/>
  <c r="AA7299" i="27"/>
  <c r="AA7298" i="27"/>
  <c r="AA7297" i="27"/>
  <c r="AA7296" i="27"/>
  <c r="AA7295" i="27"/>
  <c r="AA7294" i="27"/>
  <c r="AA7293" i="27"/>
  <c r="AA7292" i="27"/>
  <c r="AA7291" i="27"/>
  <c r="AA7290" i="27"/>
  <c r="AA7289" i="27"/>
  <c r="AA7288" i="27"/>
  <c r="AA7287" i="27"/>
  <c r="AA7286" i="27"/>
  <c r="AA7285" i="27"/>
  <c r="AA7284" i="27"/>
  <c r="AA7283" i="27"/>
  <c r="AA7282" i="27"/>
  <c r="AA7281" i="27"/>
  <c r="AA7280" i="27"/>
  <c r="AA7279" i="27"/>
  <c r="AA7278" i="27"/>
  <c r="AA7277" i="27"/>
  <c r="AA7276" i="27"/>
  <c r="AA7275" i="27"/>
  <c r="AA7274" i="27"/>
  <c r="AA7273" i="27"/>
  <c r="AA7272" i="27"/>
  <c r="AA7271" i="27"/>
  <c r="AA7270" i="27"/>
  <c r="AA7269" i="27"/>
  <c r="AA7268" i="27"/>
  <c r="AA7267" i="27"/>
  <c r="AA7266" i="27"/>
  <c r="AA7265" i="27"/>
  <c r="AA7264" i="27"/>
  <c r="AA7263" i="27"/>
  <c r="AA7262" i="27"/>
  <c r="AA7261" i="27"/>
  <c r="AA7260" i="27"/>
  <c r="AA7259" i="27"/>
  <c r="AA7258" i="27"/>
  <c r="AA7257" i="27"/>
  <c r="AA7256" i="27"/>
  <c r="AA7255" i="27"/>
  <c r="AA7254" i="27"/>
  <c r="AA7253" i="27"/>
  <c r="AA7252" i="27"/>
  <c r="AA7251" i="27"/>
  <c r="AA7250" i="27"/>
  <c r="AA7249" i="27"/>
  <c r="AA7248" i="27"/>
  <c r="AA7247" i="27"/>
  <c r="AA7246" i="27"/>
  <c r="AA7245" i="27"/>
  <c r="AA7244" i="27"/>
  <c r="AA7243" i="27"/>
  <c r="AA7242" i="27"/>
  <c r="AA7241" i="27"/>
  <c r="AA7240" i="27"/>
  <c r="AA7239" i="27"/>
  <c r="AA7238" i="27"/>
  <c r="AA7237" i="27"/>
  <c r="AA7236" i="27"/>
  <c r="AA7235" i="27"/>
  <c r="AA7234" i="27"/>
  <c r="AA7233" i="27"/>
  <c r="AA7232" i="27"/>
  <c r="AA7231" i="27"/>
  <c r="AA7230" i="27"/>
  <c r="AA7229" i="27"/>
  <c r="AA7228" i="27"/>
  <c r="AA7227" i="27"/>
  <c r="AA7226" i="27"/>
  <c r="AA7225" i="27"/>
  <c r="AA7224" i="27"/>
  <c r="AA7223" i="27"/>
  <c r="AA7222" i="27"/>
  <c r="AA7221" i="27"/>
  <c r="AA7220" i="27"/>
  <c r="AA7219" i="27"/>
  <c r="AA7218" i="27"/>
  <c r="AA7217" i="27"/>
  <c r="AA7216" i="27"/>
  <c r="AA7215" i="27"/>
  <c r="AA7214" i="27"/>
  <c r="AA7213" i="27"/>
  <c r="AA7212" i="27"/>
  <c r="AA7211" i="27"/>
  <c r="AA7210" i="27"/>
  <c r="AA7209" i="27"/>
  <c r="AA7208" i="27"/>
  <c r="AA7207" i="27"/>
  <c r="AA7206" i="27"/>
  <c r="AA7205" i="27"/>
  <c r="AA7204" i="27"/>
  <c r="AA7203" i="27"/>
  <c r="AA7202" i="27"/>
  <c r="AA7201" i="27"/>
  <c r="AA7200" i="27"/>
  <c r="AA7199" i="27"/>
  <c r="AA7198" i="27"/>
  <c r="AA7197" i="27"/>
  <c r="AA7196" i="27"/>
  <c r="AA7195" i="27"/>
  <c r="AA7194" i="27"/>
  <c r="AA7193" i="27"/>
  <c r="AA7192" i="27"/>
  <c r="AA7191" i="27"/>
  <c r="AA7190" i="27"/>
  <c r="AA7189" i="27"/>
  <c r="AA7188" i="27"/>
  <c r="AA7187" i="27"/>
  <c r="AA7186" i="27"/>
  <c r="AA7185" i="27"/>
  <c r="AA7184" i="27"/>
  <c r="AA7183" i="27"/>
  <c r="AA7182" i="27"/>
  <c r="AA7181" i="27"/>
  <c r="AA7180" i="27"/>
  <c r="AA7179" i="27"/>
  <c r="AA7178" i="27"/>
  <c r="AA7177" i="27"/>
  <c r="AA7176" i="27"/>
  <c r="AA7175" i="27"/>
  <c r="AA7174" i="27"/>
  <c r="AA7173" i="27"/>
  <c r="AA7172" i="27"/>
  <c r="AA7171" i="27"/>
  <c r="AA7170" i="27"/>
  <c r="AA7169" i="27"/>
  <c r="AA7168" i="27"/>
  <c r="AA7167" i="27"/>
  <c r="AA7166" i="27"/>
  <c r="AA7165" i="27"/>
  <c r="AA7164" i="27"/>
  <c r="AA7163" i="27"/>
  <c r="AA7162" i="27"/>
  <c r="AA7161" i="27"/>
  <c r="AA7160" i="27"/>
  <c r="AA7159" i="27"/>
  <c r="AA7158" i="27"/>
  <c r="AA7157" i="27"/>
  <c r="AA7156" i="27"/>
  <c r="AA7155" i="27"/>
  <c r="AA7154" i="27"/>
  <c r="AA7153" i="27"/>
  <c r="AA7152" i="27"/>
  <c r="AA7151" i="27"/>
  <c r="AA7150" i="27"/>
  <c r="AA7149" i="27"/>
  <c r="AA7148" i="27"/>
  <c r="AA7147" i="27"/>
  <c r="AA7146" i="27"/>
  <c r="AA7145" i="27"/>
  <c r="AA7144" i="27"/>
  <c r="AA7143" i="27"/>
  <c r="AA7142" i="27"/>
  <c r="AA7141" i="27"/>
  <c r="AA7140" i="27"/>
  <c r="AA7139" i="27"/>
  <c r="AA7138" i="27"/>
  <c r="AA7137" i="27"/>
  <c r="AA7136" i="27"/>
  <c r="AA7135" i="27"/>
  <c r="AA7134" i="27"/>
  <c r="AA7133" i="27"/>
  <c r="AA7132" i="27"/>
  <c r="AA7131" i="27"/>
  <c r="AA7130" i="27"/>
  <c r="AA7129" i="27"/>
  <c r="AA7128" i="27"/>
  <c r="AA7127" i="27"/>
  <c r="AA7126" i="27"/>
  <c r="AA7125" i="27"/>
  <c r="AA7124" i="27"/>
  <c r="AA7123" i="27"/>
  <c r="AA7122" i="27"/>
  <c r="AA7121" i="27"/>
  <c r="AA7120" i="27"/>
  <c r="AA7119" i="27"/>
  <c r="AA7118" i="27"/>
  <c r="AA7117" i="27"/>
  <c r="AA7116" i="27"/>
  <c r="AA7115" i="27"/>
  <c r="AA7114" i="27"/>
  <c r="AA7113" i="27"/>
  <c r="AA7112" i="27"/>
  <c r="AA7111" i="27"/>
  <c r="AA7110" i="27"/>
  <c r="AA7109" i="27"/>
  <c r="AA7108" i="27"/>
  <c r="AA7107" i="27"/>
  <c r="AA7106" i="27"/>
  <c r="AA7105" i="27"/>
  <c r="AA7104" i="27"/>
  <c r="AA7103" i="27"/>
  <c r="AA7102" i="27"/>
  <c r="AA7101" i="27"/>
  <c r="AA7100" i="27"/>
  <c r="AA7099" i="27"/>
  <c r="AA7098" i="27"/>
  <c r="AA7097" i="27"/>
  <c r="AA7096" i="27"/>
  <c r="AA7095" i="27"/>
  <c r="AA7094" i="27"/>
  <c r="AA7093" i="27"/>
  <c r="AA7092" i="27"/>
  <c r="AA7091" i="27"/>
  <c r="AA7090" i="27"/>
  <c r="AA7089" i="27"/>
  <c r="AA7088" i="27"/>
  <c r="AA7087" i="27"/>
  <c r="AA7086" i="27"/>
  <c r="AA7085" i="27"/>
  <c r="AA7084" i="27"/>
  <c r="AA7083" i="27"/>
  <c r="AA7082" i="27"/>
  <c r="AA7081" i="27"/>
  <c r="AA7080" i="27"/>
  <c r="AA7079" i="27"/>
  <c r="AA7078" i="27"/>
  <c r="AA7077" i="27"/>
  <c r="AA7076" i="27"/>
  <c r="AA7075" i="27"/>
  <c r="AA7074" i="27"/>
  <c r="AA7073" i="27"/>
  <c r="AA7072" i="27"/>
  <c r="AA7071" i="27"/>
  <c r="AA7070" i="27"/>
  <c r="AA7069" i="27"/>
  <c r="AA7068" i="27"/>
  <c r="AA7067" i="27"/>
  <c r="AA7066" i="27"/>
  <c r="AA7065" i="27"/>
  <c r="AA7064" i="27"/>
  <c r="AA7063" i="27"/>
  <c r="AA7062" i="27"/>
  <c r="AA7061" i="27"/>
  <c r="AA7060" i="27"/>
  <c r="AA7059" i="27"/>
  <c r="AA7058" i="27"/>
  <c r="AA7057" i="27"/>
  <c r="AA7056" i="27"/>
  <c r="AA7055" i="27"/>
  <c r="AA7054" i="27"/>
  <c r="AA7053" i="27"/>
  <c r="AA7052" i="27"/>
  <c r="AA7051" i="27"/>
  <c r="AA7050" i="27"/>
  <c r="AA7049" i="27"/>
  <c r="AA7048" i="27"/>
  <c r="AA7047" i="27"/>
  <c r="AA7046" i="27"/>
  <c r="AA7045" i="27"/>
  <c r="AA7044" i="27"/>
  <c r="AA7043" i="27"/>
  <c r="AA7042" i="27"/>
  <c r="AA7041" i="27"/>
  <c r="AA7040" i="27"/>
  <c r="AA7039" i="27"/>
  <c r="AA7038" i="27"/>
  <c r="AA7037" i="27"/>
  <c r="AA7036" i="27"/>
  <c r="AA7035" i="27"/>
  <c r="AA7034" i="27"/>
  <c r="AA7033" i="27"/>
  <c r="AA7032" i="27"/>
  <c r="AA7031" i="27"/>
  <c r="AA7030" i="27"/>
  <c r="AA7029" i="27"/>
  <c r="AA7028" i="27"/>
  <c r="AA7027" i="27"/>
  <c r="AA7026" i="27"/>
  <c r="AA7025" i="27"/>
  <c r="AA7024" i="27"/>
  <c r="AA7023" i="27"/>
  <c r="AA7022" i="27"/>
  <c r="AA7021" i="27"/>
  <c r="AA7020" i="27"/>
  <c r="AA7019" i="27"/>
  <c r="AA7018" i="27"/>
  <c r="AA7017" i="27"/>
  <c r="AA7016" i="27"/>
  <c r="AA7015" i="27"/>
  <c r="AA7014" i="27"/>
  <c r="AA7013" i="27"/>
  <c r="AA7012" i="27"/>
  <c r="AA7011" i="27"/>
  <c r="AA7010" i="27"/>
  <c r="AA7009" i="27"/>
  <c r="AA7008" i="27"/>
  <c r="AA7007" i="27"/>
  <c r="AA7006" i="27"/>
  <c r="AA7005" i="27"/>
  <c r="AA7004" i="27"/>
  <c r="AA7003" i="27"/>
  <c r="AA7002" i="27"/>
  <c r="AA7001" i="27"/>
  <c r="AA7000" i="27"/>
  <c r="AA6999" i="27"/>
  <c r="AA6998" i="27"/>
  <c r="AA6997" i="27"/>
  <c r="AA6996" i="27"/>
  <c r="AA6995" i="27"/>
  <c r="AA6994" i="27"/>
  <c r="AA6993" i="27"/>
  <c r="AA6992" i="27"/>
  <c r="AA6991" i="27"/>
  <c r="AA6990" i="27"/>
  <c r="AA6989" i="27"/>
  <c r="AA6988" i="27"/>
  <c r="AA6987" i="27"/>
  <c r="AA6986" i="27"/>
  <c r="AA6985" i="27"/>
  <c r="AA6984" i="27"/>
  <c r="AA6983" i="27"/>
  <c r="AA6982" i="27"/>
  <c r="AA6981" i="27"/>
  <c r="AA6980" i="27"/>
  <c r="AA6979" i="27"/>
  <c r="AA6978" i="27"/>
  <c r="AA6977" i="27"/>
  <c r="AA6976" i="27"/>
  <c r="AA6975" i="27"/>
  <c r="AA6974" i="27"/>
  <c r="AA6973" i="27"/>
  <c r="AA6972" i="27"/>
  <c r="AA6971" i="27"/>
  <c r="AA6970" i="27"/>
  <c r="AA6969" i="27"/>
  <c r="AA6968" i="27"/>
  <c r="AA6967" i="27"/>
  <c r="AA6966" i="27"/>
  <c r="AA6965" i="27"/>
  <c r="AA6964" i="27"/>
  <c r="AA6963" i="27"/>
  <c r="AA6962" i="27"/>
  <c r="AA6961" i="27"/>
  <c r="AA6960" i="27"/>
  <c r="AA6959" i="27"/>
  <c r="AA6958" i="27"/>
  <c r="AA6957" i="27"/>
  <c r="AA6956" i="27"/>
  <c r="AA6955" i="27"/>
  <c r="AA6954" i="27"/>
  <c r="AA6953" i="27"/>
  <c r="AA6952" i="27"/>
  <c r="AA6951" i="27"/>
  <c r="AA6950" i="27"/>
  <c r="AA6949" i="27"/>
  <c r="AA6948" i="27"/>
  <c r="AA6947" i="27"/>
  <c r="AA6946" i="27"/>
  <c r="AA6945" i="27"/>
  <c r="AA6944" i="27"/>
  <c r="AA6943" i="27"/>
  <c r="AA6942" i="27"/>
  <c r="AA6941" i="27"/>
  <c r="AA6940" i="27"/>
  <c r="AA6939" i="27"/>
  <c r="AA6938" i="27"/>
  <c r="AA6937" i="27"/>
  <c r="AA6936" i="27"/>
  <c r="AA6935" i="27"/>
  <c r="AA6934" i="27"/>
  <c r="AA6933" i="27"/>
  <c r="AA6932" i="27"/>
  <c r="AA6931" i="27"/>
  <c r="AA6930" i="27"/>
  <c r="AA6929" i="27"/>
  <c r="AA6928" i="27"/>
  <c r="AA6927" i="27"/>
  <c r="AA6926" i="27"/>
  <c r="AA6925" i="27"/>
  <c r="AA6924" i="27"/>
  <c r="AA6923" i="27"/>
  <c r="AA6922" i="27"/>
  <c r="AA6921" i="27"/>
  <c r="AA6920" i="27"/>
  <c r="AA6919" i="27"/>
  <c r="AA6918" i="27"/>
  <c r="AA6917" i="27"/>
  <c r="AA6916" i="27"/>
  <c r="AA6915" i="27"/>
  <c r="AA6914" i="27"/>
  <c r="AA6913" i="27"/>
  <c r="AA6912" i="27"/>
  <c r="AA6911" i="27"/>
  <c r="AA6910" i="27"/>
  <c r="AA6909" i="27"/>
  <c r="AA6908" i="27"/>
  <c r="AA6907" i="27"/>
  <c r="AA6906" i="27"/>
  <c r="AA6905" i="27"/>
  <c r="AA6904" i="27"/>
  <c r="AA6903" i="27"/>
  <c r="AA6902" i="27"/>
  <c r="AA6901" i="27"/>
  <c r="AA6900" i="27"/>
  <c r="AA6899" i="27"/>
  <c r="AA6898" i="27"/>
  <c r="AA6897" i="27"/>
  <c r="AA6896" i="27"/>
  <c r="AA6895" i="27"/>
  <c r="AA6894" i="27"/>
  <c r="AA6893" i="27"/>
  <c r="AA6892" i="27"/>
  <c r="AA6891" i="27"/>
  <c r="AA6890" i="27"/>
  <c r="AA6889" i="27"/>
  <c r="AA6888" i="27"/>
  <c r="AA6887" i="27"/>
  <c r="AA6886" i="27"/>
  <c r="AA6885" i="27"/>
  <c r="AA6884" i="27"/>
  <c r="AA6883" i="27"/>
  <c r="AA6882" i="27"/>
  <c r="AA6881" i="27"/>
  <c r="AA6880" i="27"/>
  <c r="AA6879" i="27"/>
  <c r="AA6878" i="27"/>
  <c r="AA6877" i="27"/>
  <c r="AA6876" i="27"/>
  <c r="AA6875" i="27"/>
  <c r="AA6874" i="27"/>
  <c r="AA6873" i="27"/>
  <c r="AA6872" i="27"/>
  <c r="AA6871" i="27"/>
  <c r="AA6870" i="27"/>
  <c r="AA6869" i="27"/>
  <c r="AA6868" i="27"/>
  <c r="AA6867" i="27"/>
  <c r="AA6866" i="27"/>
  <c r="AA6865" i="27"/>
  <c r="AA6864" i="27"/>
  <c r="AA6863" i="27"/>
  <c r="AA6862" i="27"/>
  <c r="AA6861" i="27"/>
  <c r="AA6860" i="27"/>
  <c r="AA6859" i="27"/>
  <c r="AA6858" i="27"/>
  <c r="AA6857" i="27"/>
  <c r="AA6856" i="27"/>
  <c r="AA6855" i="27"/>
  <c r="AA6854" i="27"/>
  <c r="AA6853" i="27"/>
  <c r="AA6852" i="27"/>
  <c r="AA6851" i="27"/>
  <c r="AA6850" i="27"/>
  <c r="AA6849" i="27"/>
  <c r="AA6848" i="27"/>
  <c r="AA6847" i="27"/>
  <c r="AA6846" i="27"/>
  <c r="AA6845" i="27"/>
  <c r="AA6844" i="27"/>
  <c r="AA6843" i="27"/>
  <c r="AA6842" i="27"/>
  <c r="AA6841" i="27"/>
  <c r="AA6840" i="27"/>
  <c r="AA6839" i="27"/>
  <c r="AA6838" i="27"/>
  <c r="AA6837" i="27"/>
  <c r="AA6836" i="27"/>
  <c r="AA6835" i="27"/>
  <c r="AA6834" i="27"/>
  <c r="AA6833" i="27"/>
  <c r="AA6832" i="27"/>
  <c r="AA6831" i="27"/>
  <c r="AA6830" i="27"/>
  <c r="AA6829" i="27"/>
  <c r="AA6828" i="27"/>
  <c r="AA6827" i="27"/>
  <c r="AA6826" i="27"/>
  <c r="AA6825" i="27"/>
  <c r="AA6824" i="27"/>
  <c r="AA6823" i="27"/>
  <c r="AA6822" i="27"/>
  <c r="AA6821" i="27"/>
  <c r="AA6820" i="27"/>
  <c r="AA6819" i="27"/>
  <c r="AA6818" i="27"/>
  <c r="AA6817" i="27"/>
  <c r="AA6816" i="27"/>
  <c r="AA6815" i="27"/>
  <c r="AA6814" i="27"/>
  <c r="AA6813" i="27"/>
  <c r="AA6812" i="27"/>
  <c r="AA6811" i="27"/>
  <c r="AA6810" i="27"/>
  <c r="AA6809" i="27"/>
  <c r="AA6808" i="27"/>
  <c r="AA6807" i="27"/>
  <c r="AA6806" i="27"/>
  <c r="AA6805" i="27"/>
  <c r="AA6804" i="27"/>
  <c r="AA6803" i="27"/>
  <c r="AA6802" i="27"/>
  <c r="AA6801" i="27"/>
  <c r="AA6800" i="27"/>
  <c r="AA6799" i="27"/>
  <c r="AA6798" i="27"/>
  <c r="AA6797" i="27"/>
  <c r="AA6796" i="27"/>
  <c r="AA6795" i="27"/>
  <c r="AA6794" i="27"/>
  <c r="AA6793" i="27"/>
  <c r="AA6792" i="27"/>
  <c r="AA6791" i="27"/>
  <c r="AA6790" i="27"/>
  <c r="AA6789" i="27"/>
  <c r="AA6788" i="27"/>
  <c r="AA6787" i="27"/>
  <c r="AA6786" i="27"/>
  <c r="AA6785" i="27"/>
  <c r="AA6784" i="27"/>
  <c r="AA6783" i="27"/>
  <c r="AA6782" i="27"/>
  <c r="AA6781" i="27"/>
  <c r="AA6780" i="27"/>
  <c r="AA6779" i="27"/>
  <c r="AA6778" i="27"/>
  <c r="AA6777" i="27"/>
  <c r="AA6776" i="27"/>
  <c r="AA6775" i="27"/>
  <c r="AA6774" i="27"/>
  <c r="AA6773" i="27"/>
  <c r="AA6772" i="27"/>
  <c r="AA6771" i="27"/>
  <c r="AA6770" i="27"/>
  <c r="AA6769" i="27"/>
  <c r="AA6768" i="27"/>
  <c r="AA6767" i="27"/>
  <c r="AA6766" i="27"/>
  <c r="AA6765" i="27"/>
  <c r="AA6764" i="27"/>
  <c r="AA6763" i="27"/>
  <c r="AA6762" i="27"/>
  <c r="AA6761" i="27"/>
  <c r="AA6760" i="27"/>
  <c r="AA6759" i="27"/>
  <c r="AA6758" i="27"/>
  <c r="AA6757" i="27"/>
  <c r="AA6756" i="27"/>
  <c r="AA6755" i="27"/>
  <c r="AA6754" i="27"/>
  <c r="AA6753" i="27"/>
  <c r="AA6752" i="27"/>
  <c r="AA6751" i="27"/>
  <c r="AA6750" i="27"/>
  <c r="AA6749" i="27"/>
  <c r="AA6748" i="27"/>
  <c r="AA6747" i="27"/>
  <c r="AA6746" i="27"/>
  <c r="AA6745" i="27"/>
  <c r="AA6744" i="27"/>
  <c r="AA6743" i="27"/>
  <c r="AA6742" i="27"/>
  <c r="AA6741" i="27"/>
  <c r="AA6740" i="27"/>
  <c r="AA6739" i="27"/>
  <c r="AA6738" i="27"/>
  <c r="AA6737" i="27"/>
  <c r="AA6736" i="27"/>
  <c r="AA6735" i="27"/>
  <c r="AA6734" i="27"/>
  <c r="AA6733" i="27"/>
  <c r="AA6732" i="27"/>
  <c r="AA6731" i="27"/>
  <c r="AA6730" i="27"/>
  <c r="AA6729" i="27"/>
  <c r="AA6728" i="27"/>
  <c r="AA6727" i="27"/>
  <c r="AA6726" i="27"/>
  <c r="AA6725" i="27"/>
  <c r="AA6724" i="27"/>
  <c r="AA6723" i="27"/>
  <c r="AA6722" i="27"/>
  <c r="AA6721" i="27"/>
  <c r="AA6720" i="27"/>
  <c r="AA6719" i="27"/>
  <c r="AA6718" i="27"/>
  <c r="AA6717" i="27"/>
  <c r="AA6716" i="27"/>
  <c r="AA6715" i="27"/>
  <c r="AA6714" i="27"/>
  <c r="AA6713" i="27"/>
  <c r="AA6712" i="27"/>
  <c r="AA6711" i="27"/>
  <c r="AA6710" i="27"/>
  <c r="AA6709" i="27"/>
  <c r="AA6708" i="27"/>
  <c r="AA6707" i="27"/>
  <c r="AA6706" i="27"/>
  <c r="AA6705" i="27"/>
  <c r="AA6704" i="27"/>
  <c r="AA6703" i="27"/>
  <c r="AA6702" i="27"/>
  <c r="AA6701" i="27"/>
  <c r="AA6700" i="27"/>
  <c r="AA6699" i="27"/>
  <c r="AA6698" i="27"/>
  <c r="AA6697" i="27"/>
  <c r="AA6696" i="27"/>
  <c r="AA6695" i="27"/>
  <c r="AA6694" i="27"/>
  <c r="AA6693" i="27"/>
  <c r="AA6692" i="27"/>
  <c r="AA6691" i="27"/>
  <c r="AA6690" i="27"/>
  <c r="AA6689" i="27"/>
  <c r="AA6688" i="27"/>
  <c r="AA6687" i="27"/>
  <c r="AA6686" i="27"/>
  <c r="AA6685" i="27"/>
  <c r="AA6684" i="27"/>
  <c r="AA6683" i="27"/>
  <c r="AA6682" i="27"/>
  <c r="AA6681" i="27"/>
  <c r="AA6680" i="27"/>
  <c r="AA6679" i="27"/>
  <c r="AA6678" i="27"/>
  <c r="AA6677" i="27"/>
  <c r="AA6676" i="27"/>
  <c r="AA6675" i="27"/>
  <c r="AA6674" i="27"/>
  <c r="AA6673" i="27"/>
  <c r="AA6672" i="27"/>
  <c r="AA6671" i="27"/>
  <c r="AA6670" i="27"/>
  <c r="AA6669" i="27"/>
  <c r="AA6668" i="27"/>
  <c r="AA6667" i="27"/>
  <c r="AA6666" i="27"/>
  <c r="AA6665" i="27"/>
  <c r="AA6664" i="27"/>
  <c r="AA6663" i="27"/>
  <c r="AA6662" i="27"/>
  <c r="AA6661" i="27"/>
  <c r="AA6660" i="27"/>
  <c r="AA6659" i="27"/>
  <c r="AA6658" i="27"/>
  <c r="AA6657" i="27"/>
  <c r="AA6656" i="27"/>
  <c r="AA6655" i="27"/>
  <c r="AA6654" i="27"/>
  <c r="AA6653" i="27"/>
  <c r="AA6652" i="27"/>
  <c r="AA6651" i="27"/>
  <c r="AA6650" i="27"/>
  <c r="AA6649" i="27"/>
  <c r="AA6648" i="27"/>
  <c r="AA6647" i="27"/>
  <c r="AA6646" i="27"/>
  <c r="AA6645" i="27"/>
  <c r="AA6644" i="27"/>
  <c r="AA6643" i="27"/>
  <c r="AA6642" i="27"/>
  <c r="AA6641" i="27"/>
  <c r="AA6640" i="27"/>
  <c r="AA6639" i="27"/>
  <c r="AA6638" i="27"/>
  <c r="AA6637" i="27"/>
  <c r="AA6636" i="27"/>
  <c r="AA6635" i="27"/>
  <c r="AA6634" i="27"/>
  <c r="AA6633" i="27"/>
  <c r="AA6632" i="27"/>
  <c r="AA6631" i="27"/>
  <c r="AA6630" i="27"/>
  <c r="AA6629" i="27"/>
  <c r="AA6628" i="27"/>
  <c r="AA6627" i="27"/>
  <c r="AA6626" i="27"/>
  <c r="AA6625" i="27"/>
  <c r="AA6624" i="27"/>
  <c r="AA6623" i="27"/>
  <c r="AA6622" i="27"/>
  <c r="AA6621" i="27"/>
  <c r="AA6620" i="27"/>
  <c r="AA6619" i="27"/>
  <c r="AA6618" i="27"/>
  <c r="AA6617" i="27"/>
  <c r="AA6616" i="27"/>
  <c r="AA6615" i="27"/>
  <c r="AA6614" i="27"/>
  <c r="AA6613" i="27"/>
  <c r="AA6612" i="27"/>
  <c r="AA6611" i="27"/>
  <c r="AA6610" i="27"/>
  <c r="AA6609" i="27"/>
  <c r="AA6608" i="27"/>
  <c r="AA6607" i="27"/>
  <c r="AA6606" i="27"/>
  <c r="AA6605" i="27"/>
  <c r="AA6604" i="27"/>
  <c r="AA6603" i="27"/>
  <c r="AA6602" i="27"/>
  <c r="AA6601" i="27"/>
  <c r="AA6600" i="27"/>
  <c r="AA6599" i="27"/>
  <c r="AA6598" i="27"/>
  <c r="AA6597" i="27"/>
  <c r="AA6596" i="27"/>
  <c r="AA6595" i="27"/>
  <c r="AA6594" i="27"/>
  <c r="AA6593" i="27"/>
  <c r="AA6592" i="27"/>
  <c r="AA6591" i="27"/>
  <c r="AA6590" i="27"/>
  <c r="AA6589" i="27"/>
  <c r="AA6588" i="27"/>
  <c r="AA6587" i="27"/>
  <c r="AA6586" i="27"/>
  <c r="AA6585" i="27"/>
  <c r="AA6584" i="27"/>
  <c r="AA6583" i="27"/>
  <c r="AA6582" i="27"/>
  <c r="AA6581" i="27"/>
  <c r="AA6580" i="27"/>
  <c r="AA6579" i="27"/>
  <c r="AA6578" i="27"/>
  <c r="AA6577" i="27"/>
  <c r="AA6576" i="27"/>
  <c r="AA6575" i="27"/>
  <c r="AA6574" i="27"/>
  <c r="AA6573" i="27"/>
  <c r="AA6572" i="27"/>
  <c r="AA6571" i="27"/>
  <c r="AA6570" i="27"/>
  <c r="AA6569" i="27"/>
  <c r="AA6568" i="27"/>
  <c r="AA6567" i="27"/>
  <c r="AA6566" i="27"/>
  <c r="AA6565" i="27"/>
  <c r="AA6564" i="27"/>
  <c r="AA6563" i="27"/>
  <c r="AA6562" i="27"/>
  <c r="AA6561" i="27"/>
  <c r="AA6560" i="27"/>
  <c r="AA6559" i="27"/>
  <c r="AA6558" i="27"/>
  <c r="AA6557" i="27"/>
  <c r="AA6556" i="27"/>
  <c r="AA6555" i="27"/>
  <c r="AA6554" i="27"/>
  <c r="AA6553" i="27"/>
  <c r="AA6552" i="27"/>
  <c r="AA6551" i="27"/>
  <c r="AA6550" i="27"/>
  <c r="AA6549" i="27"/>
  <c r="AA6548" i="27"/>
  <c r="AA6547" i="27"/>
  <c r="AA6546" i="27"/>
  <c r="AA6545" i="27"/>
  <c r="AA6544" i="27"/>
  <c r="AA6543" i="27"/>
  <c r="AA6542" i="27"/>
  <c r="AA6541" i="27"/>
  <c r="AA6540" i="27"/>
  <c r="AA6539" i="27"/>
  <c r="AA6538" i="27"/>
  <c r="AA6537" i="27"/>
  <c r="AA6536" i="27"/>
  <c r="AA6535" i="27"/>
  <c r="AA6534" i="27"/>
  <c r="AA6533" i="27"/>
  <c r="AA6532" i="27"/>
  <c r="AA6531" i="27"/>
  <c r="AA6530" i="27"/>
  <c r="AA6529" i="27"/>
  <c r="AA6528" i="27"/>
  <c r="AA6527" i="27"/>
  <c r="AA6526" i="27"/>
  <c r="AA6525" i="27"/>
  <c r="AA6524" i="27"/>
  <c r="AA6523" i="27"/>
  <c r="AA6522" i="27"/>
  <c r="AA6521" i="27"/>
  <c r="AA6520" i="27"/>
  <c r="AA6519" i="27"/>
  <c r="AA6518" i="27"/>
  <c r="AA6517" i="27"/>
  <c r="AA6516" i="27"/>
  <c r="AA6515" i="27"/>
  <c r="AA6514" i="27"/>
  <c r="AA6513" i="27"/>
  <c r="AA6512" i="27"/>
  <c r="AA6511" i="27"/>
  <c r="AA6510" i="27"/>
  <c r="AA6509" i="27"/>
  <c r="AA6508" i="27"/>
  <c r="AA6507" i="27"/>
  <c r="AA6506" i="27"/>
  <c r="AA6505" i="27"/>
  <c r="AA6504" i="27"/>
  <c r="AA6503" i="27"/>
  <c r="AA6502" i="27"/>
  <c r="AA6501" i="27"/>
  <c r="AA6500" i="27"/>
  <c r="AA6499" i="27"/>
  <c r="AA6498" i="27"/>
  <c r="AA6497" i="27"/>
  <c r="AA6496" i="27"/>
  <c r="AA6495" i="27"/>
  <c r="AA6494" i="27"/>
  <c r="AA6493" i="27"/>
  <c r="AA6492" i="27"/>
  <c r="AA6491" i="27"/>
  <c r="AA6490" i="27"/>
  <c r="AA6489" i="27"/>
  <c r="AA6488" i="27"/>
  <c r="AA6487" i="27"/>
  <c r="AA6486" i="27"/>
  <c r="AA6485" i="27"/>
  <c r="AA6484" i="27"/>
  <c r="AA6483" i="27"/>
  <c r="AA6482" i="27"/>
  <c r="AA6481" i="27"/>
  <c r="AA6480" i="27"/>
  <c r="AA6479" i="27"/>
  <c r="AA6478" i="27"/>
  <c r="AA6477" i="27"/>
  <c r="AA6476" i="27"/>
  <c r="AA6475" i="27"/>
  <c r="AA6474" i="27"/>
  <c r="AA6473" i="27"/>
  <c r="AA6472" i="27"/>
  <c r="AA6471" i="27"/>
  <c r="AA6470" i="27"/>
  <c r="AA6469" i="27"/>
  <c r="AA6468" i="27"/>
  <c r="AA6467" i="27"/>
  <c r="AA6466" i="27"/>
  <c r="AA6465" i="27"/>
  <c r="AA6464" i="27"/>
  <c r="AA6463" i="27"/>
  <c r="AA6462" i="27"/>
  <c r="AA6461" i="27"/>
  <c r="AA6460" i="27"/>
  <c r="AA6459" i="27"/>
  <c r="AA6458" i="27"/>
  <c r="AA6457" i="27"/>
  <c r="AA6456" i="27"/>
  <c r="AA6455" i="27"/>
  <c r="AA6454" i="27"/>
  <c r="AA6453" i="27"/>
  <c r="AA6452" i="27"/>
  <c r="AA6451" i="27"/>
  <c r="AA6450" i="27"/>
  <c r="AA6449" i="27"/>
  <c r="AA6448" i="27"/>
  <c r="AA6447" i="27"/>
  <c r="AA6446" i="27"/>
  <c r="AA6445" i="27"/>
  <c r="AA6444" i="27"/>
  <c r="AA6443" i="27"/>
  <c r="AA6442" i="27"/>
  <c r="AA6441" i="27"/>
  <c r="AA6440" i="27"/>
  <c r="AA6439" i="27"/>
  <c r="AA6438" i="27"/>
  <c r="AA6437" i="27"/>
  <c r="AA6436" i="27"/>
  <c r="AA6435" i="27"/>
  <c r="AA6434" i="27"/>
  <c r="AA6433" i="27"/>
  <c r="AA6432" i="27"/>
  <c r="AA6431" i="27"/>
  <c r="AA6430" i="27"/>
  <c r="AA6429" i="27"/>
  <c r="AA6428" i="27"/>
  <c r="AA6427" i="27"/>
  <c r="AA6426" i="27"/>
  <c r="AA6425" i="27"/>
  <c r="AA6424" i="27"/>
  <c r="AA6423" i="27"/>
  <c r="AA6422" i="27"/>
  <c r="AA6421" i="27"/>
  <c r="AA6420" i="27"/>
  <c r="AA6419" i="27"/>
  <c r="AA6418" i="27"/>
  <c r="AA6417" i="27"/>
  <c r="AA6416" i="27"/>
  <c r="AA6415" i="27"/>
  <c r="AA6414" i="27"/>
  <c r="AA6413" i="27"/>
  <c r="AA6412" i="27"/>
  <c r="AA6411" i="27"/>
  <c r="AA6410" i="27"/>
  <c r="AA6409" i="27"/>
  <c r="AA6408" i="27"/>
  <c r="AA6407" i="27"/>
  <c r="AA6406" i="27"/>
  <c r="AA6405" i="27"/>
  <c r="AA6404" i="27"/>
  <c r="AA6403" i="27"/>
  <c r="AA6402" i="27"/>
  <c r="AA6401" i="27"/>
  <c r="AA6400" i="27"/>
  <c r="AA6399" i="27"/>
  <c r="AA6398" i="27"/>
  <c r="AA6397" i="27"/>
  <c r="AA6396" i="27"/>
  <c r="AA6395" i="27"/>
  <c r="AA6394" i="27"/>
  <c r="AA6393" i="27"/>
  <c r="AA6392" i="27"/>
  <c r="AA6391" i="27"/>
  <c r="AA6390" i="27"/>
  <c r="AA6389" i="27"/>
  <c r="AA6388" i="27"/>
  <c r="AA6387" i="27"/>
  <c r="AA6386" i="27"/>
  <c r="AA6385" i="27"/>
  <c r="AA6384" i="27"/>
  <c r="AA6383" i="27"/>
  <c r="AA6382" i="27"/>
  <c r="AA6381" i="27"/>
  <c r="AA6380" i="27"/>
  <c r="AA6379" i="27"/>
  <c r="AA6378" i="27"/>
  <c r="AA6377" i="27"/>
  <c r="AA6376" i="27"/>
  <c r="AA6375" i="27"/>
  <c r="AA6374" i="27"/>
  <c r="AA6373" i="27"/>
  <c r="AA6372" i="27"/>
  <c r="AA6371" i="27"/>
  <c r="AA6370" i="27"/>
  <c r="AA6369" i="27"/>
  <c r="AA6368" i="27"/>
  <c r="AA6367" i="27"/>
  <c r="AA6366" i="27"/>
  <c r="AA6365" i="27"/>
  <c r="AA6364" i="27"/>
  <c r="AA6363" i="27"/>
  <c r="AA6362" i="27"/>
  <c r="AA6361" i="27"/>
  <c r="AA6360" i="27"/>
  <c r="AA6359" i="27"/>
  <c r="AA6358" i="27"/>
  <c r="AA6357" i="27"/>
  <c r="AA6356" i="27"/>
  <c r="AA6355" i="27"/>
  <c r="AA6354" i="27"/>
  <c r="AA6353" i="27"/>
  <c r="AA6352" i="27"/>
  <c r="AA6351" i="27"/>
  <c r="AA6350" i="27"/>
  <c r="AA6349" i="27"/>
  <c r="AA6348" i="27"/>
  <c r="AA6347" i="27"/>
  <c r="AA6346" i="27"/>
  <c r="AA6345" i="27"/>
  <c r="AA6344" i="27"/>
  <c r="AA6343" i="27"/>
  <c r="AA6342" i="27"/>
  <c r="AA6341" i="27"/>
  <c r="AA6340" i="27"/>
  <c r="AA6339" i="27"/>
  <c r="AA6338" i="27"/>
  <c r="AA6337" i="27"/>
  <c r="AA6336" i="27"/>
  <c r="AA6335" i="27"/>
  <c r="AA6334" i="27"/>
  <c r="AA6333" i="27"/>
  <c r="AA6332" i="27"/>
  <c r="AA6331" i="27"/>
  <c r="AA6330" i="27"/>
  <c r="AA6329" i="27"/>
  <c r="AA6328" i="27"/>
  <c r="AA6327" i="27"/>
  <c r="AA6326" i="27"/>
  <c r="AA6325" i="27"/>
  <c r="AA6324" i="27"/>
  <c r="AA6323" i="27"/>
  <c r="AA6322" i="27"/>
  <c r="AA6321" i="27"/>
  <c r="AA6320" i="27"/>
  <c r="AA6319" i="27"/>
  <c r="AA6318" i="27"/>
  <c r="AA6317" i="27"/>
  <c r="AA6316" i="27"/>
  <c r="AA6315" i="27"/>
  <c r="AA6314" i="27"/>
  <c r="AA6313" i="27"/>
  <c r="AA6312" i="27"/>
  <c r="AA6311" i="27"/>
  <c r="AA6310" i="27"/>
  <c r="AA6309" i="27"/>
  <c r="AA6308" i="27"/>
  <c r="AA6307" i="27"/>
  <c r="AA6306" i="27"/>
  <c r="AA6305" i="27"/>
  <c r="AA6304" i="27"/>
  <c r="AA6303" i="27"/>
  <c r="AA6302" i="27"/>
  <c r="AA6301" i="27"/>
  <c r="AA6300" i="27"/>
  <c r="AA6299" i="27"/>
  <c r="AA6298" i="27"/>
  <c r="AA6297" i="27"/>
  <c r="AA6296" i="27"/>
  <c r="AA6295" i="27"/>
  <c r="AA6294" i="27"/>
  <c r="AA6293" i="27"/>
  <c r="AA6292" i="27"/>
  <c r="AA6291" i="27"/>
  <c r="AA6290" i="27"/>
  <c r="AA6289" i="27"/>
  <c r="AA6288" i="27"/>
  <c r="AA6287" i="27"/>
  <c r="AA6286" i="27"/>
  <c r="AA6285" i="27"/>
  <c r="AA6284" i="27"/>
  <c r="AA6283" i="27"/>
  <c r="AA6282" i="27"/>
  <c r="AA6281" i="27"/>
  <c r="AA6280" i="27"/>
  <c r="AA6279" i="27"/>
  <c r="AA6278" i="27"/>
  <c r="AA6277" i="27"/>
  <c r="AA6276" i="27"/>
  <c r="AA6275" i="27"/>
  <c r="AA6274" i="27"/>
  <c r="AA6273" i="27"/>
  <c r="AA6272" i="27"/>
  <c r="AA6271" i="27"/>
  <c r="AA6270" i="27"/>
  <c r="AA6269" i="27"/>
  <c r="AA6268" i="27"/>
  <c r="AA6267" i="27"/>
  <c r="AA6266" i="27"/>
  <c r="AA6265" i="27"/>
  <c r="AA6264" i="27"/>
  <c r="AA6263" i="27"/>
  <c r="AA6262" i="27"/>
  <c r="AA6261" i="27"/>
  <c r="AA6260" i="27"/>
  <c r="AA6259" i="27"/>
  <c r="AA6258" i="27"/>
  <c r="AA6257" i="27"/>
  <c r="AA6256" i="27"/>
  <c r="AA6255" i="27"/>
  <c r="AA6254" i="27"/>
  <c r="AA6253" i="27"/>
  <c r="AA6252" i="27"/>
  <c r="AA6251" i="27"/>
  <c r="AA6250" i="27"/>
  <c r="AA6249" i="27"/>
  <c r="AA6248" i="27"/>
  <c r="AA6247" i="27"/>
  <c r="AA6246" i="27"/>
  <c r="AA6245" i="27"/>
  <c r="AA6244" i="27"/>
  <c r="AA6243" i="27"/>
  <c r="AA6242" i="27"/>
  <c r="AA6241" i="27"/>
  <c r="AA6240" i="27"/>
  <c r="AA6239" i="27"/>
  <c r="AA6238" i="27"/>
  <c r="AA6237" i="27"/>
  <c r="AA6236" i="27"/>
  <c r="AA6235" i="27"/>
  <c r="AA6234" i="27"/>
  <c r="AA6233" i="27"/>
  <c r="AA6232" i="27"/>
  <c r="AA6231" i="27"/>
  <c r="AA6230" i="27"/>
  <c r="AA6229" i="27"/>
  <c r="AA6228" i="27"/>
  <c r="AA6227" i="27"/>
  <c r="AA6226" i="27"/>
  <c r="AA6225" i="27"/>
  <c r="AA6224" i="27"/>
  <c r="AA6223" i="27"/>
  <c r="AA6222" i="27"/>
  <c r="AA6221" i="27"/>
  <c r="AA6220" i="27"/>
  <c r="AA6219" i="27"/>
  <c r="AA6218" i="27"/>
  <c r="AA6217" i="27"/>
  <c r="AA6216" i="27"/>
  <c r="AA6215" i="27"/>
  <c r="AA6214" i="27"/>
  <c r="AA6213" i="27"/>
  <c r="AA6212" i="27"/>
  <c r="AA6211" i="27"/>
  <c r="AA6210" i="27"/>
  <c r="AA6209" i="27"/>
  <c r="AA6208" i="27"/>
  <c r="AA6207" i="27"/>
  <c r="AA6206" i="27"/>
  <c r="AA6205" i="27"/>
  <c r="AA6204" i="27"/>
  <c r="AA6203" i="27"/>
  <c r="AA6202" i="27"/>
  <c r="AA6201" i="27"/>
  <c r="AA6200" i="27"/>
  <c r="AA6199" i="27"/>
  <c r="AA6198" i="27"/>
  <c r="AA6197" i="27"/>
  <c r="AA6196" i="27"/>
  <c r="AA6195" i="27"/>
  <c r="AA6194" i="27"/>
  <c r="AA6193" i="27"/>
  <c r="AA6192" i="27"/>
  <c r="AA6191" i="27"/>
  <c r="AA6190" i="27"/>
  <c r="AA6189" i="27"/>
  <c r="AA6188" i="27"/>
  <c r="AA6187" i="27"/>
  <c r="AA6186" i="27"/>
  <c r="AA6185" i="27"/>
  <c r="AA6184" i="27"/>
  <c r="AA6183" i="27"/>
  <c r="AA6182" i="27"/>
  <c r="AA6181" i="27"/>
  <c r="AA6180" i="27"/>
  <c r="AA6179" i="27"/>
  <c r="AA6178" i="27"/>
  <c r="AA6177" i="27"/>
  <c r="AA6176" i="27"/>
  <c r="AA6175" i="27"/>
  <c r="AA6174" i="27"/>
  <c r="AA6173" i="27"/>
  <c r="AA6172" i="27"/>
  <c r="AA6171" i="27"/>
  <c r="AA6170" i="27"/>
  <c r="AA6169" i="27"/>
  <c r="AA6168" i="27"/>
  <c r="AA6167" i="27"/>
  <c r="AA6166" i="27"/>
  <c r="AA6165" i="27"/>
  <c r="AA6164" i="27"/>
  <c r="AA6163" i="27"/>
  <c r="AA6162" i="27"/>
  <c r="AA6161" i="27"/>
  <c r="AA6160" i="27"/>
  <c r="AA6159" i="27"/>
  <c r="AA6158" i="27"/>
  <c r="AA6157" i="27"/>
  <c r="AA6156" i="27"/>
  <c r="AA6155" i="27"/>
  <c r="AA6154" i="27"/>
  <c r="AA6153" i="27"/>
  <c r="AA6152" i="27"/>
  <c r="AA6151" i="27"/>
  <c r="AA6150" i="27"/>
  <c r="AA6149" i="27"/>
  <c r="AA6148" i="27"/>
  <c r="AA6147" i="27"/>
  <c r="AA6146" i="27"/>
  <c r="AA6145" i="27"/>
  <c r="AA6144" i="27"/>
  <c r="AA6143" i="27"/>
  <c r="AA6142" i="27"/>
  <c r="AA6141" i="27"/>
  <c r="AA6140" i="27"/>
  <c r="AA6139" i="27"/>
  <c r="AA6138" i="27"/>
  <c r="AA6137" i="27"/>
  <c r="AA6136" i="27"/>
  <c r="AA6135" i="27"/>
  <c r="AA6134" i="27"/>
  <c r="AA6133" i="27"/>
  <c r="AA6132" i="27"/>
  <c r="AA6131" i="27"/>
  <c r="AA6130" i="27"/>
  <c r="AA6129" i="27"/>
  <c r="AA6128" i="27"/>
  <c r="AA6127" i="27"/>
  <c r="AA6126" i="27"/>
  <c r="AA6125" i="27"/>
  <c r="AA6124" i="27"/>
  <c r="AA6123" i="27"/>
  <c r="AA6122" i="27"/>
  <c r="AA6121" i="27"/>
  <c r="AA6120" i="27"/>
  <c r="AA6119" i="27"/>
  <c r="AA6118" i="27"/>
  <c r="AA6117" i="27"/>
  <c r="AA6116" i="27"/>
  <c r="AA6115" i="27"/>
  <c r="AA6114" i="27"/>
  <c r="AA6113" i="27"/>
  <c r="AA6112" i="27"/>
  <c r="AA6111" i="27"/>
  <c r="AA6110" i="27"/>
  <c r="AA6109" i="27"/>
  <c r="AA6108" i="27"/>
  <c r="AA6107" i="27"/>
  <c r="AA6106" i="27"/>
  <c r="AA6105" i="27"/>
  <c r="AA6104" i="27"/>
  <c r="AA6103" i="27"/>
  <c r="AA6102" i="27"/>
  <c r="AA6101" i="27"/>
  <c r="AA6100" i="27"/>
  <c r="AA6099" i="27"/>
  <c r="AA6098" i="27"/>
  <c r="AA6097" i="27"/>
  <c r="AA6096" i="27"/>
  <c r="AA6095" i="27"/>
  <c r="AA6094" i="27"/>
  <c r="AA6093" i="27"/>
  <c r="AA6092" i="27"/>
  <c r="AA6091" i="27"/>
  <c r="AA6090" i="27"/>
  <c r="AA6089" i="27"/>
  <c r="AA6088" i="27"/>
  <c r="AA6087" i="27"/>
  <c r="AA6086" i="27"/>
  <c r="AA6085" i="27"/>
  <c r="AA6084" i="27"/>
  <c r="AA6083" i="27"/>
  <c r="AA6082" i="27"/>
  <c r="AA6081" i="27"/>
  <c r="AA6080" i="27"/>
  <c r="AA6079" i="27"/>
  <c r="AA6078" i="27"/>
  <c r="AA6077" i="27"/>
  <c r="AA6076" i="27"/>
  <c r="AA6075" i="27"/>
  <c r="AA6074" i="27"/>
  <c r="AA6073" i="27"/>
  <c r="AA6072" i="27"/>
  <c r="AA6071" i="27"/>
  <c r="AA6070" i="27"/>
  <c r="AA6069" i="27"/>
  <c r="AA6068" i="27"/>
  <c r="AA6067" i="27"/>
  <c r="AA6066" i="27"/>
  <c r="AA6065" i="27"/>
  <c r="AA6064" i="27"/>
  <c r="AA6063" i="27"/>
  <c r="AA6062" i="27"/>
  <c r="AA6061" i="27"/>
  <c r="AA6060" i="27"/>
  <c r="AA6059" i="27"/>
  <c r="AA6058" i="27"/>
  <c r="AA6057" i="27"/>
  <c r="AA6056" i="27"/>
  <c r="AA6055" i="27"/>
  <c r="AA6054" i="27"/>
  <c r="AA6053" i="27"/>
  <c r="AA6052" i="27"/>
  <c r="AA6051" i="27"/>
  <c r="AA6050" i="27"/>
  <c r="AA6049" i="27"/>
  <c r="AA6048" i="27"/>
  <c r="AA6047" i="27"/>
  <c r="AA6046" i="27"/>
  <c r="AA6045" i="27"/>
  <c r="AA6044" i="27"/>
  <c r="AA6043" i="27"/>
  <c r="AA6042" i="27"/>
  <c r="AA6041" i="27"/>
  <c r="AA6040" i="27"/>
  <c r="AA6039" i="27"/>
  <c r="AA6038" i="27"/>
  <c r="AA6037" i="27"/>
  <c r="AA6036" i="27"/>
  <c r="AA6035" i="27"/>
  <c r="AA6034" i="27"/>
  <c r="AA6033" i="27"/>
  <c r="AA6032" i="27"/>
  <c r="AA6031" i="27"/>
  <c r="AA6030" i="27"/>
  <c r="AA6029" i="27"/>
  <c r="AA6028" i="27"/>
  <c r="AA6027" i="27"/>
  <c r="AA6026" i="27"/>
  <c r="AA6025" i="27"/>
  <c r="AA6024" i="27"/>
  <c r="AA6023" i="27"/>
  <c r="AA6022" i="27"/>
  <c r="AA6021" i="27"/>
  <c r="AA6020" i="27"/>
  <c r="AA6019" i="27"/>
  <c r="AA6018" i="27"/>
  <c r="AA6017" i="27"/>
  <c r="AA6016" i="27"/>
  <c r="AA6015" i="27"/>
  <c r="AA6014" i="27"/>
  <c r="AA6013" i="27"/>
  <c r="AA6012" i="27"/>
  <c r="AA6011" i="27"/>
  <c r="AA6010" i="27"/>
  <c r="AA6009" i="27"/>
  <c r="AA6008" i="27"/>
  <c r="AA6007" i="27"/>
  <c r="AA6006" i="27"/>
  <c r="AA6005" i="27"/>
  <c r="AA6004" i="27"/>
  <c r="AA6003" i="27"/>
  <c r="AA6002" i="27"/>
  <c r="AA6001" i="27"/>
  <c r="AA6000" i="27"/>
  <c r="AA5999" i="27"/>
  <c r="AA5998" i="27"/>
  <c r="AA5997" i="27"/>
  <c r="AA5996" i="27"/>
  <c r="AA5995" i="27"/>
  <c r="AA5994" i="27"/>
  <c r="AA5993" i="27"/>
  <c r="AA5992" i="27"/>
  <c r="AA5991" i="27"/>
  <c r="AA5990" i="27"/>
  <c r="AA5989" i="27"/>
  <c r="AA5988" i="27"/>
  <c r="AA5987" i="27"/>
  <c r="AA5986" i="27"/>
  <c r="AA5985" i="27"/>
  <c r="AA5984" i="27"/>
  <c r="AA5983" i="27"/>
  <c r="AA5982" i="27"/>
  <c r="AA5981" i="27"/>
  <c r="AA5980" i="27"/>
  <c r="AA5979" i="27"/>
  <c r="AA5978" i="27"/>
  <c r="AA5977" i="27"/>
  <c r="AA5976" i="27"/>
  <c r="AA5975" i="27"/>
  <c r="AA5974" i="27"/>
  <c r="AA5973" i="27"/>
  <c r="AA5972" i="27"/>
  <c r="AA5971" i="27"/>
  <c r="AA5970" i="27"/>
  <c r="AA5969" i="27"/>
  <c r="AA5968" i="27"/>
  <c r="AA5967" i="27"/>
  <c r="AA5966" i="27"/>
  <c r="AA5965" i="27"/>
  <c r="AA5964" i="27"/>
  <c r="AA5963" i="27"/>
  <c r="AA5962" i="27"/>
  <c r="AA5961" i="27"/>
  <c r="AA5960" i="27"/>
  <c r="AA5959" i="27"/>
  <c r="AA5958" i="27"/>
  <c r="AA5957" i="27"/>
  <c r="AA5956" i="27"/>
  <c r="AA5955" i="27"/>
  <c r="AA5954" i="27"/>
  <c r="AA5953" i="27"/>
  <c r="AA5952" i="27"/>
  <c r="AA5951" i="27"/>
  <c r="AA5950" i="27"/>
  <c r="AA5949" i="27"/>
  <c r="AA5948" i="27"/>
  <c r="AA5947" i="27"/>
  <c r="AA5946" i="27"/>
  <c r="AA5945" i="27"/>
  <c r="AA5944" i="27"/>
  <c r="AA5943" i="27"/>
  <c r="AA5942" i="27"/>
  <c r="AA5941" i="27"/>
  <c r="AA5940" i="27"/>
  <c r="AA5939" i="27"/>
  <c r="AA5938" i="27"/>
  <c r="AA5937" i="27"/>
  <c r="AA5936" i="27"/>
  <c r="AA5935" i="27"/>
  <c r="AA5934" i="27"/>
  <c r="AA5933" i="27"/>
  <c r="AA5932" i="27"/>
  <c r="AA5931" i="27"/>
  <c r="AA5930" i="27"/>
  <c r="AA5929" i="27"/>
  <c r="AA5928" i="27"/>
  <c r="AA5927" i="27"/>
  <c r="AA5926" i="27"/>
  <c r="AA5925" i="27"/>
  <c r="AA5924" i="27"/>
  <c r="AA5923" i="27"/>
  <c r="AA5922" i="27"/>
  <c r="AA5921" i="27"/>
  <c r="AA5920" i="27"/>
  <c r="AA5919" i="27"/>
  <c r="AA5918" i="27"/>
  <c r="AA5917" i="27"/>
  <c r="AA5916" i="27"/>
  <c r="AA5915" i="27"/>
  <c r="AA5914" i="27"/>
  <c r="AA5913" i="27"/>
  <c r="AA5912" i="27"/>
  <c r="AA5911" i="27"/>
  <c r="AA5910" i="27"/>
  <c r="AA5909" i="27"/>
  <c r="AA5908" i="27"/>
  <c r="AA5907" i="27"/>
  <c r="AA5906" i="27"/>
  <c r="AA5905" i="27"/>
  <c r="AA5904" i="27"/>
  <c r="AA5903" i="27"/>
  <c r="AA5902" i="27"/>
  <c r="AA5901" i="27"/>
  <c r="AA5900" i="27"/>
  <c r="AA5899" i="27"/>
  <c r="AA5898" i="27"/>
  <c r="AA5897" i="27"/>
  <c r="AA5896" i="27"/>
  <c r="AA5895" i="27"/>
  <c r="AA5894" i="27"/>
  <c r="AA5893" i="27"/>
  <c r="AA5892" i="27"/>
  <c r="AA5891" i="27"/>
  <c r="AA5890" i="27"/>
  <c r="AA5889" i="27"/>
  <c r="AA5888" i="27"/>
  <c r="AA5887" i="27"/>
  <c r="AA5886" i="27"/>
  <c r="AA5885" i="27"/>
  <c r="AA5884" i="27"/>
  <c r="AA5883" i="27"/>
  <c r="AA5882" i="27"/>
  <c r="AA5881" i="27"/>
  <c r="AA5880" i="27"/>
  <c r="AA5879" i="27"/>
  <c r="AA5878" i="27"/>
  <c r="AA5877" i="27"/>
  <c r="AA5876" i="27"/>
  <c r="AA5875" i="27"/>
  <c r="AA5874" i="27"/>
  <c r="AA5873" i="27"/>
  <c r="AA5872" i="27"/>
  <c r="AA5871" i="27"/>
  <c r="AA5870" i="27"/>
  <c r="AA5869" i="27"/>
  <c r="AA5868" i="27"/>
  <c r="AA5867" i="27"/>
  <c r="AA5866" i="27"/>
  <c r="AA5865" i="27"/>
  <c r="AA5864" i="27"/>
  <c r="AA5863" i="27"/>
  <c r="AA5862" i="27"/>
  <c r="AA5861" i="27"/>
  <c r="AA5860" i="27"/>
  <c r="AA5859" i="27"/>
  <c r="AA5858" i="27"/>
  <c r="AA5857" i="27"/>
  <c r="AA5856" i="27"/>
  <c r="AA5855" i="27"/>
  <c r="AA5854" i="27"/>
  <c r="AA5853" i="27"/>
  <c r="AA5852" i="27"/>
  <c r="AA5851" i="27"/>
  <c r="AA5850" i="27"/>
  <c r="AA5849" i="27"/>
  <c r="AA5848" i="27"/>
  <c r="AA5847" i="27"/>
  <c r="AA5846" i="27"/>
  <c r="AA5845" i="27"/>
  <c r="AA5844" i="27"/>
  <c r="AA5843" i="27"/>
  <c r="AA5842" i="27"/>
  <c r="AA5841" i="27"/>
  <c r="AA5840" i="27"/>
  <c r="AA5839" i="27"/>
  <c r="AA5838" i="27"/>
  <c r="AA5837" i="27"/>
  <c r="AA5836" i="27"/>
  <c r="AA5835" i="27"/>
  <c r="AA5834" i="27"/>
  <c r="AA5833" i="27"/>
  <c r="AA5832" i="27"/>
  <c r="AA5831" i="27"/>
  <c r="AA5830" i="27"/>
  <c r="AA5829" i="27"/>
  <c r="AA5828" i="27"/>
  <c r="AA5827" i="27"/>
  <c r="AA5826" i="27"/>
  <c r="AA5825" i="27"/>
  <c r="AA5824" i="27"/>
  <c r="AA5823" i="27"/>
  <c r="AA5822" i="27"/>
  <c r="AA5821" i="27"/>
  <c r="AA5820" i="27"/>
  <c r="AA5819" i="27"/>
  <c r="AA5818" i="27"/>
  <c r="AA5817" i="27"/>
  <c r="AA5816" i="27"/>
  <c r="AA5815" i="27"/>
  <c r="AA5814" i="27"/>
  <c r="AA5813" i="27"/>
  <c r="AA5812" i="27"/>
  <c r="AA5811" i="27"/>
  <c r="AA5810" i="27"/>
  <c r="AA5809" i="27"/>
  <c r="AA5808" i="27"/>
  <c r="AA5807" i="27"/>
  <c r="AA5806" i="27"/>
  <c r="AA5805" i="27"/>
  <c r="AA5804" i="27"/>
  <c r="AA5803" i="27"/>
  <c r="AA5802" i="27"/>
  <c r="AA5801" i="27"/>
  <c r="AA5800" i="27"/>
  <c r="AA5799" i="27"/>
  <c r="AA5798" i="27"/>
  <c r="AA5797" i="27"/>
  <c r="AA5796" i="27"/>
  <c r="AA5795" i="27"/>
  <c r="AA5794" i="27"/>
  <c r="AA5793" i="27"/>
  <c r="AA5792" i="27"/>
  <c r="AA5791" i="27"/>
  <c r="AA5790" i="27"/>
  <c r="AA5789" i="27"/>
  <c r="AA5788" i="27"/>
  <c r="AA5787" i="27"/>
  <c r="AA5786" i="27"/>
  <c r="AA5785" i="27"/>
  <c r="AA5784" i="27"/>
  <c r="AA5783" i="27"/>
  <c r="AA5782" i="27"/>
  <c r="AA5781" i="27"/>
  <c r="AA5780" i="27"/>
  <c r="AA5779" i="27"/>
  <c r="AA5778" i="27"/>
  <c r="AA5777" i="27"/>
  <c r="AA5776" i="27"/>
  <c r="AA5775" i="27"/>
  <c r="AA5774" i="27"/>
  <c r="AA5773" i="27"/>
  <c r="AA5772" i="27"/>
  <c r="AA5771" i="27"/>
  <c r="AA5770" i="27"/>
  <c r="AA5769" i="27"/>
  <c r="AA5768" i="27"/>
  <c r="AA5767" i="27"/>
  <c r="AA5766" i="27"/>
  <c r="AA5765" i="27"/>
  <c r="AA5764" i="27"/>
  <c r="AA5763" i="27"/>
  <c r="AA5762" i="27"/>
  <c r="AA5761" i="27"/>
  <c r="AA5760" i="27"/>
  <c r="AA5759" i="27"/>
  <c r="AA5758" i="27"/>
  <c r="AA5757" i="27"/>
  <c r="AA5756" i="27"/>
  <c r="AA5755" i="27"/>
  <c r="AA5754" i="27"/>
  <c r="AA5753" i="27"/>
  <c r="AA5752" i="27"/>
  <c r="AA5751" i="27"/>
  <c r="AA5750" i="27"/>
  <c r="AA5749" i="27"/>
  <c r="AA5748" i="27"/>
  <c r="AA5747" i="27"/>
  <c r="AA5746" i="27"/>
  <c r="AA5745" i="27"/>
  <c r="AA5744" i="27"/>
  <c r="AA5743" i="27"/>
  <c r="AA5742" i="27"/>
  <c r="AA5741" i="27"/>
  <c r="AA5740" i="27"/>
  <c r="AA5739" i="27"/>
  <c r="AA5738" i="27"/>
  <c r="AA5737" i="27"/>
  <c r="AA5736" i="27"/>
  <c r="AA5735" i="27"/>
  <c r="AA5734" i="27"/>
  <c r="AA5733" i="27"/>
  <c r="AA5732" i="27"/>
  <c r="AA5731" i="27"/>
  <c r="AA5730" i="27"/>
  <c r="AA5729" i="27"/>
  <c r="AA5728" i="27"/>
  <c r="AA5727" i="27"/>
  <c r="AA5726" i="27"/>
  <c r="AA5725" i="27"/>
  <c r="AA5724" i="27"/>
  <c r="AA5723" i="27"/>
  <c r="AA5722" i="27"/>
  <c r="AA5721" i="27"/>
  <c r="AA5720" i="27"/>
  <c r="AA5719" i="27"/>
  <c r="AA5718" i="27"/>
  <c r="AA5717" i="27"/>
  <c r="AA5716" i="27"/>
  <c r="AA5715" i="27"/>
  <c r="AA5714" i="27"/>
  <c r="AA5713" i="27"/>
  <c r="AA5712" i="27"/>
  <c r="AA5711" i="27"/>
  <c r="AA5710" i="27"/>
  <c r="AA5709" i="27"/>
  <c r="AA5708" i="27"/>
  <c r="AA5707" i="27"/>
  <c r="AA5706" i="27"/>
  <c r="AA5705" i="27"/>
  <c r="AA5704" i="27"/>
  <c r="AA5703" i="27"/>
  <c r="AA5702" i="27"/>
  <c r="AA5701" i="27"/>
  <c r="AA5700" i="27"/>
  <c r="AA5699" i="27"/>
  <c r="AA5698" i="27"/>
  <c r="AA5697" i="27"/>
  <c r="AA5696" i="27"/>
  <c r="AA5695" i="27"/>
  <c r="AA5694" i="27"/>
  <c r="AA5693" i="27"/>
  <c r="AA5692" i="27"/>
  <c r="AA5691" i="27"/>
  <c r="AA5690" i="27"/>
  <c r="AA5689" i="27"/>
  <c r="AA5688" i="27"/>
  <c r="AA5687" i="27"/>
  <c r="AA5686" i="27"/>
  <c r="AA5685" i="27"/>
  <c r="AA5684" i="27"/>
  <c r="AA5683" i="27"/>
  <c r="AA5682" i="27"/>
  <c r="AA5681" i="27"/>
  <c r="AA5680" i="27"/>
  <c r="AA5679" i="27"/>
  <c r="AA5678" i="27"/>
  <c r="AA5677" i="27"/>
  <c r="AA5676" i="27"/>
  <c r="AA5675" i="27"/>
  <c r="AA5674" i="27"/>
  <c r="AA5673" i="27"/>
  <c r="AA5672" i="27"/>
  <c r="AA5671" i="27"/>
  <c r="AA5670" i="27"/>
  <c r="AA5669" i="27"/>
  <c r="AA5668" i="27"/>
  <c r="AA5667" i="27"/>
  <c r="AA5666" i="27"/>
  <c r="AA5665" i="27"/>
  <c r="AA5664" i="27"/>
  <c r="AA5663" i="27"/>
  <c r="AA5662" i="27"/>
  <c r="AA5661" i="27"/>
  <c r="AA5660" i="27"/>
  <c r="AA5659" i="27"/>
  <c r="AA5658" i="27"/>
  <c r="AA5657" i="27"/>
  <c r="AA5656" i="27"/>
  <c r="AA5655" i="27"/>
  <c r="AA5654" i="27"/>
  <c r="AA5653" i="27"/>
  <c r="AA5652" i="27"/>
  <c r="AA5651" i="27"/>
  <c r="AA5650" i="27"/>
  <c r="AA5649" i="27"/>
  <c r="AA5648" i="27"/>
  <c r="AA5647" i="27"/>
  <c r="AA5646" i="27"/>
  <c r="AA5645" i="27"/>
  <c r="AA5644" i="27"/>
  <c r="AA5643" i="27"/>
  <c r="AA5642" i="27"/>
  <c r="AA5641" i="27"/>
  <c r="AA5640" i="27"/>
  <c r="AA5639" i="27"/>
  <c r="AA5638" i="27"/>
  <c r="AA5637" i="27"/>
  <c r="AA5636" i="27"/>
  <c r="AA5635" i="27"/>
  <c r="AA5634" i="27"/>
  <c r="AA5633" i="27"/>
  <c r="AA5632" i="27"/>
  <c r="AA5631" i="27"/>
  <c r="AA5630" i="27"/>
  <c r="AA5629" i="27"/>
  <c r="AA5628" i="27"/>
  <c r="AA5627" i="27"/>
  <c r="AA5626" i="27"/>
  <c r="AA5625" i="27"/>
  <c r="AA5624" i="27"/>
  <c r="AA5623" i="27"/>
  <c r="AA5622" i="27"/>
  <c r="AA5621" i="27"/>
  <c r="AA5620" i="27"/>
  <c r="AA5619" i="27"/>
  <c r="AA5618" i="27"/>
  <c r="AA5617" i="27"/>
  <c r="AA5616" i="27"/>
  <c r="AA5615" i="27"/>
  <c r="AA5614" i="27"/>
  <c r="AA5613" i="27"/>
  <c r="AA5612" i="27"/>
  <c r="AA5611" i="27"/>
  <c r="AA5610" i="27"/>
  <c r="AA5609" i="27"/>
  <c r="AA5608" i="27"/>
  <c r="AA5607" i="27"/>
  <c r="AA5606" i="27"/>
  <c r="AA5605" i="27"/>
  <c r="AA5604" i="27"/>
  <c r="AA5603" i="27"/>
  <c r="AA5602" i="27"/>
  <c r="AA5601" i="27"/>
  <c r="AA5600" i="27"/>
  <c r="AA5599" i="27"/>
  <c r="AA5598" i="27"/>
  <c r="AA5597" i="27"/>
  <c r="AA5596" i="27"/>
  <c r="AA5595" i="27"/>
  <c r="AA5594" i="27"/>
  <c r="AA5593" i="27"/>
  <c r="AA5592" i="27"/>
  <c r="AA5591" i="27"/>
  <c r="AA5590" i="27"/>
  <c r="AA5589" i="27"/>
  <c r="AA5588" i="27"/>
  <c r="AA5587" i="27"/>
  <c r="AA5586" i="27"/>
  <c r="AA5585" i="27"/>
  <c r="AA5584" i="27"/>
  <c r="AA5583" i="27"/>
  <c r="AA5582" i="27"/>
  <c r="AA5581" i="27"/>
  <c r="AA5580" i="27"/>
  <c r="AA5579" i="27"/>
  <c r="AA5578" i="27"/>
  <c r="AA5577" i="27"/>
  <c r="AA5576" i="27"/>
  <c r="AA5575" i="27"/>
  <c r="AA5574" i="27"/>
  <c r="AA5573" i="27"/>
  <c r="AA5572" i="27"/>
  <c r="AA5571" i="27"/>
  <c r="AA5570" i="27"/>
  <c r="AA5569" i="27"/>
  <c r="AA5568" i="27"/>
  <c r="AA5567" i="27"/>
  <c r="AA5566" i="27"/>
  <c r="AA5565" i="27"/>
  <c r="AA5564" i="27"/>
  <c r="AA5563" i="27"/>
  <c r="AA5562" i="27"/>
  <c r="AA5561" i="27"/>
  <c r="AA5560" i="27"/>
  <c r="AA5559" i="27"/>
  <c r="AA5558" i="27"/>
  <c r="AA5557" i="27"/>
  <c r="AA5556" i="27"/>
  <c r="AA5555" i="27"/>
  <c r="AA5554" i="27"/>
  <c r="AA5553" i="27"/>
  <c r="AA5552" i="27"/>
  <c r="AA5551" i="27"/>
  <c r="AA5550" i="27"/>
  <c r="AA5549" i="27"/>
  <c r="AA5548" i="27"/>
  <c r="AA5547" i="27"/>
  <c r="AA5546" i="27"/>
  <c r="AA5545" i="27"/>
  <c r="AA5544" i="27"/>
  <c r="AA5543" i="27"/>
  <c r="AA5542" i="27"/>
  <c r="AA5541" i="27"/>
  <c r="AA5540" i="27"/>
  <c r="AA5539" i="27"/>
  <c r="AA5538" i="27"/>
  <c r="AA5537" i="27"/>
  <c r="AA5536" i="27"/>
  <c r="AA5535" i="27"/>
  <c r="AA5534" i="27"/>
  <c r="AA5533" i="27"/>
  <c r="AA5532" i="27"/>
  <c r="AA5531" i="27"/>
  <c r="AA5530" i="27"/>
  <c r="AA5529" i="27"/>
  <c r="AA5528" i="27"/>
  <c r="AA5527" i="27"/>
  <c r="AA5526" i="27"/>
  <c r="AA5525" i="27"/>
  <c r="AA5524" i="27"/>
  <c r="AA5523" i="27"/>
  <c r="AA5522" i="27"/>
  <c r="AA5521" i="27"/>
  <c r="AA5520" i="27"/>
  <c r="AA5519" i="27"/>
  <c r="AA5518" i="27"/>
  <c r="AA5517" i="27"/>
  <c r="AA5516" i="27"/>
  <c r="AA5515" i="27"/>
  <c r="AA5514" i="27"/>
  <c r="AA5513" i="27"/>
  <c r="AA5512" i="27"/>
  <c r="AA5511" i="27"/>
  <c r="AA5510" i="27"/>
  <c r="AA5509" i="27"/>
  <c r="AA5508" i="27"/>
  <c r="AA5507" i="27"/>
  <c r="AA5506" i="27"/>
  <c r="AA5505" i="27"/>
  <c r="AA5504" i="27"/>
  <c r="AA5503" i="27"/>
  <c r="AA5502" i="27"/>
  <c r="AA5501" i="27"/>
  <c r="AA5500" i="27"/>
  <c r="AA5499" i="27"/>
  <c r="AA5498" i="27"/>
  <c r="AA5497" i="27"/>
  <c r="AA5496" i="27"/>
  <c r="AA5495" i="27"/>
  <c r="AA5494" i="27"/>
  <c r="AA5493" i="27"/>
  <c r="AA5492" i="27"/>
  <c r="AA5491" i="27"/>
  <c r="AA5490" i="27"/>
  <c r="AA5489" i="27"/>
  <c r="AA5488" i="27"/>
  <c r="AA5487" i="27"/>
  <c r="AA5486" i="27"/>
  <c r="AA5485" i="27"/>
  <c r="AA5484" i="27"/>
  <c r="AA5483" i="27"/>
  <c r="AA5482" i="27"/>
  <c r="AA5481" i="27"/>
  <c r="AA5480" i="27"/>
  <c r="AA5479" i="27"/>
  <c r="AA5478" i="27"/>
  <c r="AA5477" i="27"/>
  <c r="AA5476" i="27"/>
  <c r="AA5475" i="27"/>
  <c r="AA5474" i="27"/>
  <c r="AA5473" i="27"/>
  <c r="AA5472" i="27"/>
  <c r="AA5471" i="27"/>
  <c r="AA5470" i="27"/>
  <c r="AA5469" i="27"/>
  <c r="AA5468" i="27"/>
  <c r="AA5467" i="27"/>
  <c r="AA5466" i="27"/>
  <c r="AA5465" i="27"/>
  <c r="AA5464" i="27"/>
  <c r="AA5463" i="27"/>
  <c r="AA5462" i="27"/>
  <c r="AA5461" i="27"/>
  <c r="AA5460" i="27"/>
  <c r="AA5459" i="27"/>
  <c r="AA5458" i="27"/>
  <c r="AA5457" i="27"/>
  <c r="AA5456" i="27"/>
  <c r="AA5455" i="27"/>
  <c r="AA5454" i="27"/>
  <c r="AA5453" i="27"/>
  <c r="AA5452" i="27"/>
  <c r="AA5451" i="27"/>
  <c r="AA5450" i="27"/>
  <c r="AA5449" i="27"/>
  <c r="AA5448" i="27"/>
  <c r="AA5447" i="27"/>
  <c r="AA5446" i="27"/>
  <c r="AA5445" i="27"/>
  <c r="AA5444" i="27"/>
  <c r="AA5443" i="27"/>
  <c r="AA5442" i="27"/>
  <c r="AA5441" i="27"/>
  <c r="AA5440" i="27"/>
  <c r="AA5439" i="27"/>
  <c r="AA5438" i="27"/>
  <c r="AA5437" i="27"/>
  <c r="AA5436" i="27"/>
  <c r="AA5435" i="27"/>
  <c r="AA5434" i="27"/>
  <c r="AA5433" i="27"/>
  <c r="AA5432" i="27"/>
  <c r="AA5431" i="27"/>
  <c r="AA5430" i="27"/>
  <c r="AA5429" i="27"/>
  <c r="AA5428" i="27"/>
  <c r="AA5427" i="27"/>
  <c r="AA5426" i="27"/>
  <c r="AA5425" i="27"/>
  <c r="AA5424" i="27"/>
  <c r="AA5423" i="27"/>
  <c r="AA5422" i="27"/>
  <c r="AA5421" i="27"/>
  <c r="AA5420" i="27"/>
  <c r="AA5419" i="27"/>
  <c r="AA5418" i="27"/>
  <c r="AA5417" i="27"/>
  <c r="AA5416" i="27"/>
  <c r="AA5415" i="27"/>
  <c r="AA5414" i="27"/>
  <c r="AA5413" i="27"/>
  <c r="AA5412" i="27"/>
  <c r="AA5411" i="27"/>
  <c r="AA5410" i="27"/>
  <c r="AA5409" i="27"/>
  <c r="AA5408" i="27"/>
  <c r="AA5407" i="27"/>
  <c r="AA5406" i="27"/>
  <c r="AA5405" i="27"/>
  <c r="AA5404" i="27"/>
  <c r="AA5403" i="27"/>
  <c r="AA5402" i="27"/>
  <c r="AA5401" i="27"/>
  <c r="AA5400" i="27"/>
  <c r="AA5399" i="27"/>
  <c r="AA5398" i="27"/>
  <c r="AA5397" i="27"/>
  <c r="AA5396" i="27"/>
  <c r="AA5395" i="27"/>
  <c r="AA5394" i="27"/>
  <c r="AA5393" i="27"/>
  <c r="AA5392" i="27"/>
  <c r="AA5391" i="27"/>
  <c r="AA5390" i="27"/>
  <c r="AA5389" i="27"/>
  <c r="AA5388" i="27"/>
  <c r="AA5387" i="27"/>
  <c r="AA5386" i="27"/>
  <c r="AA5385" i="27"/>
  <c r="AA5384" i="27"/>
  <c r="AA5383" i="27"/>
  <c r="AA5382" i="27"/>
  <c r="AA5381" i="27"/>
  <c r="AA5380" i="27"/>
  <c r="AA5379" i="27"/>
  <c r="AA5378" i="27"/>
  <c r="AA5377" i="27"/>
  <c r="AA5376" i="27"/>
  <c r="AA5375" i="27"/>
  <c r="AA5374" i="27"/>
  <c r="AA5373" i="27"/>
  <c r="AA5372" i="27"/>
  <c r="AA5371" i="27"/>
  <c r="AA5370" i="27"/>
  <c r="AA5369" i="27"/>
  <c r="AA5368" i="27"/>
  <c r="AA5367" i="27"/>
  <c r="AA5366" i="27"/>
  <c r="AA5365" i="27"/>
  <c r="AA5364" i="27"/>
  <c r="AA5363" i="27"/>
  <c r="AA5362" i="27"/>
  <c r="AA5361" i="27"/>
  <c r="AA5360" i="27"/>
  <c r="AA5359" i="27"/>
  <c r="AA5358" i="27"/>
  <c r="AA5357" i="27"/>
  <c r="AA5356" i="27"/>
  <c r="AA5355" i="27"/>
  <c r="AA5354" i="27"/>
  <c r="AA5353" i="27"/>
  <c r="AA5352" i="27"/>
  <c r="AA5351" i="27"/>
  <c r="AA5350" i="27"/>
  <c r="AA5349" i="27"/>
  <c r="AA5348" i="27"/>
  <c r="AA5347" i="27"/>
  <c r="AA5346" i="27"/>
  <c r="AA5345" i="27"/>
  <c r="AA5344" i="27"/>
  <c r="AA5343" i="27"/>
  <c r="AA5342" i="27"/>
  <c r="AA5341" i="27"/>
  <c r="AA5340" i="27"/>
  <c r="AA5339" i="27"/>
  <c r="AA5338" i="27"/>
  <c r="AA5337" i="27"/>
  <c r="AA5336" i="27"/>
  <c r="AA5335" i="27"/>
  <c r="AA5334" i="27"/>
  <c r="AA5333" i="27"/>
  <c r="AA5332" i="27"/>
  <c r="AA5331" i="27"/>
  <c r="AA5330" i="27"/>
  <c r="AA5329" i="27"/>
  <c r="AA5328" i="27"/>
  <c r="AA5327" i="27"/>
  <c r="AA5326" i="27"/>
  <c r="AA5325" i="27"/>
  <c r="AA5324" i="27"/>
  <c r="AA5323" i="27"/>
  <c r="AA5322" i="27"/>
  <c r="AA5321" i="27"/>
  <c r="AA5320" i="27"/>
  <c r="AA5319" i="27"/>
  <c r="AA5318" i="27"/>
  <c r="AA5317" i="27"/>
  <c r="AA5316" i="27"/>
  <c r="AA5315" i="27"/>
  <c r="AA5314" i="27"/>
  <c r="AA5313" i="27"/>
  <c r="AA5312" i="27"/>
  <c r="AA5311" i="27"/>
  <c r="AA5310" i="27"/>
  <c r="AA5309" i="27"/>
  <c r="AA5308" i="27"/>
  <c r="AA5307" i="27"/>
  <c r="AA5306" i="27"/>
  <c r="AA5305" i="27"/>
  <c r="AA5304" i="27"/>
  <c r="AA5303" i="27"/>
  <c r="AA5302" i="27"/>
  <c r="AA5301" i="27"/>
  <c r="AA5300" i="27"/>
  <c r="AA5299" i="27"/>
  <c r="AA5298" i="27"/>
  <c r="AA5297" i="27"/>
  <c r="AA5296" i="27"/>
  <c r="AA5295" i="27"/>
  <c r="AA5294" i="27"/>
  <c r="AA5293" i="27"/>
  <c r="AA5292" i="27"/>
  <c r="AA5291" i="27"/>
  <c r="AA5290" i="27"/>
  <c r="AA5289" i="27"/>
  <c r="AA5288" i="27"/>
  <c r="AA5287" i="27"/>
  <c r="AA5286" i="27"/>
  <c r="AA5285" i="27"/>
  <c r="AA5284" i="27"/>
  <c r="AA5283" i="27"/>
  <c r="AA5282" i="27"/>
  <c r="AA5281" i="27"/>
  <c r="AA5280" i="27"/>
  <c r="AA5279" i="27"/>
  <c r="AA5278" i="27"/>
  <c r="AA5277" i="27"/>
  <c r="AA5276" i="27"/>
  <c r="AA5275" i="27"/>
  <c r="AA5274" i="27"/>
  <c r="AA5273" i="27"/>
  <c r="AA5272" i="27"/>
  <c r="AA5271" i="27"/>
  <c r="AA5270" i="27"/>
  <c r="AA5269" i="27"/>
  <c r="AA5268" i="27"/>
  <c r="AA5267" i="27"/>
  <c r="AA5266" i="27"/>
  <c r="AA5265" i="27"/>
  <c r="AA5264" i="27"/>
  <c r="AA5263" i="27"/>
  <c r="AA5262" i="27"/>
  <c r="AA5261" i="27"/>
  <c r="AA5260" i="27"/>
  <c r="AA5259" i="27"/>
  <c r="AA5258" i="27"/>
  <c r="AA5257" i="27"/>
  <c r="AA5256" i="27"/>
  <c r="AA5255" i="27"/>
  <c r="AA5254" i="27"/>
  <c r="AA5253" i="27"/>
  <c r="AA5252" i="27"/>
  <c r="AA5251" i="27"/>
  <c r="AA5250" i="27"/>
  <c r="AA5249" i="27"/>
  <c r="AA5248" i="27"/>
  <c r="AA5247" i="27"/>
  <c r="AA5246" i="27"/>
  <c r="AA5245" i="27"/>
  <c r="AA5244" i="27"/>
  <c r="AA5243" i="27"/>
  <c r="AA5242" i="27"/>
  <c r="AA5241" i="27"/>
  <c r="AA5240" i="27"/>
  <c r="AA5239" i="27"/>
  <c r="AA5238" i="27"/>
  <c r="AA5237" i="27"/>
  <c r="AA5236" i="27"/>
  <c r="AA5235" i="27"/>
  <c r="AA5234" i="27"/>
  <c r="AA5233" i="27"/>
  <c r="AA5232" i="27"/>
  <c r="AA5231" i="27"/>
  <c r="AA5230" i="27"/>
  <c r="AA5229" i="27"/>
  <c r="AA5228" i="27"/>
  <c r="AA5227" i="27"/>
  <c r="AA5226" i="27"/>
  <c r="AA5225" i="27"/>
  <c r="AA5224" i="27"/>
  <c r="AA5223" i="27"/>
  <c r="AA5222" i="27"/>
  <c r="AA5221" i="27"/>
  <c r="AA5220" i="27"/>
  <c r="AA5219" i="27"/>
  <c r="AA5218" i="27"/>
  <c r="AA5217" i="27"/>
  <c r="AA5216" i="27"/>
  <c r="AA5215" i="27"/>
  <c r="AA5214" i="27"/>
  <c r="AA5213" i="27"/>
  <c r="AA5212" i="27"/>
  <c r="AA5211" i="27"/>
  <c r="AA5210" i="27"/>
  <c r="AA5209" i="27"/>
  <c r="AA5208" i="27"/>
  <c r="AA5207" i="27"/>
  <c r="AA5206" i="27"/>
  <c r="AA5205" i="27"/>
  <c r="AA5204" i="27"/>
  <c r="AA5203" i="27"/>
  <c r="AA5202" i="27"/>
  <c r="AA5201" i="27"/>
  <c r="AA5200" i="27"/>
  <c r="AA5199" i="27"/>
  <c r="AA5198" i="27"/>
  <c r="AA5197" i="27"/>
  <c r="AA5196" i="27"/>
  <c r="AA5195" i="27"/>
  <c r="AA5194" i="27"/>
  <c r="AA5193" i="27"/>
  <c r="AA5192" i="27"/>
  <c r="AA5191" i="27"/>
  <c r="AA5190" i="27"/>
  <c r="AA5189" i="27"/>
  <c r="AA5188" i="27"/>
  <c r="AA5187" i="27"/>
  <c r="AA5186" i="27"/>
  <c r="AA5185" i="27"/>
  <c r="AA5184" i="27"/>
  <c r="AA5183" i="27"/>
  <c r="AA5182" i="27"/>
  <c r="AA5181" i="27"/>
  <c r="AA5180" i="27"/>
  <c r="AA5179" i="27"/>
  <c r="AA5178" i="27"/>
  <c r="AA5177" i="27"/>
  <c r="AA5176" i="27"/>
  <c r="AA5175" i="27"/>
  <c r="AA5174" i="27"/>
  <c r="AA5173" i="27"/>
  <c r="AA5172" i="27"/>
  <c r="AA5171" i="27"/>
  <c r="AA5170" i="27"/>
  <c r="AA5169" i="27"/>
  <c r="AA5168" i="27"/>
  <c r="AA5167" i="27"/>
  <c r="AA5166" i="27"/>
  <c r="AA5165" i="27"/>
  <c r="AA5164" i="27"/>
  <c r="AA5163" i="27"/>
  <c r="AA5162" i="27"/>
  <c r="AA5161" i="27"/>
  <c r="AA5160" i="27"/>
  <c r="AA5159" i="27"/>
  <c r="AA5158" i="27"/>
  <c r="AA5157" i="27"/>
  <c r="AA5156" i="27"/>
  <c r="AA5155" i="27"/>
  <c r="AA5154" i="27"/>
  <c r="AA5153" i="27"/>
  <c r="AA5152" i="27"/>
  <c r="AA5151" i="27"/>
  <c r="AA5150" i="27"/>
  <c r="AA5149" i="27"/>
  <c r="AA5148" i="27"/>
  <c r="AA5147" i="27"/>
  <c r="AA5146" i="27"/>
  <c r="AA5145" i="27"/>
  <c r="AA5144" i="27"/>
  <c r="AA5143" i="27"/>
  <c r="AA5142" i="27"/>
  <c r="AA5141" i="27"/>
  <c r="AA5140" i="27"/>
  <c r="AA5139" i="27"/>
  <c r="AA5138" i="27"/>
  <c r="AA5137" i="27"/>
  <c r="AA5136" i="27"/>
  <c r="AA5135" i="27"/>
  <c r="AA5134" i="27"/>
  <c r="AA5133" i="27"/>
  <c r="AA5132" i="27"/>
  <c r="AA5131" i="27"/>
  <c r="AA5130" i="27"/>
  <c r="AA5129" i="27"/>
  <c r="AA5128" i="27"/>
  <c r="AA5127" i="27"/>
  <c r="AA5126" i="27"/>
  <c r="AA5125" i="27"/>
  <c r="AA5124" i="27"/>
  <c r="AA5123" i="27"/>
  <c r="AA5122" i="27"/>
  <c r="AA5121" i="27"/>
  <c r="AA5120" i="27"/>
  <c r="AA5119" i="27"/>
  <c r="AA5118" i="27"/>
  <c r="AA5117" i="27"/>
  <c r="AA5116" i="27"/>
  <c r="AA5115" i="27"/>
  <c r="AA5114" i="27"/>
  <c r="AA5113" i="27"/>
  <c r="AA5112" i="27"/>
  <c r="AA5111" i="27"/>
  <c r="AA5110" i="27"/>
  <c r="AA5109" i="27"/>
  <c r="AA5108" i="27"/>
  <c r="AA5107" i="27"/>
  <c r="AA5106" i="27"/>
  <c r="AA5105" i="27"/>
  <c r="AA5104" i="27"/>
  <c r="AA5103" i="27"/>
  <c r="AA5102" i="27"/>
  <c r="AA5101" i="27"/>
  <c r="AA5100" i="27"/>
  <c r="AA5099" i="27"/>
  <c r="AA5098" i="27"/>
  <c r="AA5097" i="27"/>
  <c r="AA5096" i="27"/>
  <c r="AA5095" i="27"/>
  <c r="AA5094" i="27"/>
  <c r="AA5093" i="27"/>
  <c r="AA5092" i="27"/>
  <c r="AA5091" i="27"/>
  <c r="AA5090" i="27"/>
  <c r="AA5089" i="27"/>
  <c r="AA5088" i="27"/>
  <c r="AA5087" i="27"/>
  <c r="AA5086" i="27"/>
  <c r="AA5085" i="27"/>
  <c r="AA5084" i="27"/>
  <c r="AA5083" i="27"/>
  <c r="AA5082" i="27"/>
  <c r="AA5081" i="27"/>
  <c r="AA5080" i="27"/>
  <c r="AA5079" i="27"/>
  <c r="AA5078" i="27"/>
  <c r="AA5077" i="27"/>
  <c r="AA5076" i="27"/>
  <c r="AA5075" i="27"/>
  <c r="AA5074" i="27"/>
  <c r="AA5073" i="27"/>
  <c r="AA5072" i="27"/>
  <c r="AA5071" i="27"/>
  <c r="AA5070" i="27"/>
  <c r="AA5069" i="27"/>
  <c r="AA5068" i="27"/>
  <c r="AA5067" i="27"/>
  <c r="AA5066" i="27"/>
  <c r="AA5065" i="27"/>
  <c r="AA5064" i="27"/>
  <c r="AA5063" i="27"/>
  <c r="AA5062" i="27"/>
  <c r="AA5061" i="27"/>
  <c r="AA5060" i="27"/>
  <c r="AA5059" i="27"/>
  <c r="AA5058" i="27"/>
  <c r="AA5057" i="27"/>
  <c r="AA5056" i="27"/>
  <c r="AA5055" i="27"/>
  <c r="AA5054" i="27"/>
  <c r="AA5053" i="27"/>
  <c r="AA5052" i="27"/>
  <c r="AA5051" i="27"/>
  <c r="AA5050" i="27"/>
  <c r="AA5049" i="27"/>
  <c r="AA5048" i="27"/>
  <c r="AA5047" i="27"/>
  <c r="AA5046" i="27"/>
  <c r="AA5045" i="27"/>
  <c r="AA5044" i="27"/>
  <c r="AA5043" i="27"/>
  <c r="AA5042" i="27"/>
  <c r="AA5041" i="27"/>
  <c r="AA5040" i="27"/>
  <c r="AA5039" i="27"/>
  <c r="AA5038" i="27"/>
  <c r="AA5037" i="27"/>
  <c r="AA5036" i="27"/>
  <c r="AA5035" i="27"/>
  <c r="AA5034" i="27"/>
  <c r="AA5033" i="27"/>
  <c r="AA5032" i="27"/>
  <c r="AA5031" i="27"/>
  <c r="AA5030" i="27"/>
  <c r="AA5029" i="27"/>
  <c r="AA5028" i="27"/>
  <c r="AA5027" i="27"/>
  <c r="AA5026" i="27"/>
  <c r="AA5025" i="27"/>
  <c r="AA5024" i="27"/>
  <c r="AA5023" i="27"/>
  <c r="AA5022" i="27"/>
  <c r="AA5021" i="27"/>
  <c r="AA5020" i="27"/>
  <c r="AA5019" i="27"/>
  <c r="AA5018" i="27"/>
  <c r="AA5017" i="27"/>
  <c r="AA5016" i="27"/>
  <c r="AA5015" i="27"/>
  <c r="AA5014" i="27"/>
  <c r="AA5013" i="27"/>
  <c r="AA5012" i="27"/>
  <c r="AA5011" i="27"/>
  <c r="AA5010" i="27"/>
  <c r="AA5009" i="27"/>
  <c r="AA5008" i="27"/>
  <c r="AA5007" i="27"/>
  <c r="AA5006" i="27"/>
  <c r="AA5005" i="27"/>
  <c r="AA5004" i="27"/>
  <c r="AA5003" i="27"/>
  <c r="AA5002" i="27"/>
  <c r="AA5001" i="27"/>
  <c r="AA5000" i="27"/>
  <c r="AA4999" i="27"/>
  <c r="AA4998" i="27"/>
  <c r="AA4997" i="27"/>
  <c r="AA4996" i="27"/>
  <c r="AA4995" i="27"/>
  <c r="AA4994" i="27"/>
  <c r="AA4993" i="27"/>
  <c r="AA4992" i="27"/>
  <c r="AA4991" i="27"/>
  <c r="AA4990" i="27"/>
  <c r="AA4989" i="27"/>
  <c r="AA4988" i="27"/>
  <c r="AA4987" i="27"/>
  <c r="AA4986" i="27"/>
  <c r="AA4985" i="27"/>
  <c r="AA4984" i="27"/>
  <c r="AA4983" i="27"/>
  <c r="AA4982" i="27"/>
  <c r="AA4981" i="27"/>
  <c r="AA4980" i="27"/>
  <c r="AA4979" i="27"/>
  <c r="AA4978" i="27"/>
  <c r="AA4977" i="27"/>
  <c r="AA4976" i="27"/>
  <c r="AA4975" i="27"/>
  <c r="AA4974" i="27"/>
  <c r="AA4973" i="27"/>
  <c r="AA4972" i="27"/>
  <c r="AA4971" i="27"/>
  <c r="AA4970" i="27"/>
  <c r="AA4969" i="27"/>
  <c r="AA4968" i="27"/>
  <c r="AA4967" i="27"/>
  <c r="AA4966" i="27"/>
  <c r="AA4965" i="27"/>
  <c r="AA4964" i="27"/>
  <c r="AA4963" i="27"/>
  <c r="AA4962" i="27"/>
  <c r="AA4961" i="27"/>
  <c r="AA4960" i="27"/>
  <c r="AA4959" i="27"/>
  <c r="AA4958" i="27"/>
  <c r="AA4957" i="27"/>
  <c r="AA4956" i="27"/>
  <c r="AA4955" i="27"/>
  <c r="AA4954" i="27"/>
  <c r="AA4953" i="27"/>
  <c r="AA4952" i="27"/>
  <c r="AA4951" i="27"/>
  <c r="AA4950" i="27"/>
  <c r="AA4949" i="27"/>
  <c r="AA4948" i="27"/>
  <c r="AA4947" i="27"/>
  <c r="AA4946" i="27"/>
  <c r="AA4945" i="27"/>
  <c r="AA4944" i="27"/>
  <c r="AA4943" i="27"/>
  <c r="AA4942" i="27"/>
  <c r="AA4941" i="27"/>
  <c r="AA4940" i="27"/>
  <c r="AA4939" i="27"/>
  <c r="AA4938" i="27"/>
  <c r="AA4937" i="27"/>
  <c r="AA4936" i="27"/>
  <c r="AA4935" i="27"/>
  <c r="AA4934" i="27"/>
  <c r="AA4933" i="27"/>
  <c r="AA4932" i="27"/>
  <c r="AA4931" i="27"/>
  <c r="AA4930" i="27"/>
  <c r="AA4929" i="27"/>
  <c r="AA4928" i="27"/>
  <c r="AA4927" i="27"/>
  <c r="AA4926" i="27"/>
  <c r="AA4925" i="27"/>
  <c r="AA4924" i="27"/>
  <c r="AA4923" i="27"/>
  <c r="AA4922" i="27"/>
  <c r="AA4921" i="27"/>
  <c r="AA4920" i="27"/>
  <c r="AA4919" i="27"/>
  <c r="AA4918" i="27"/>
  <c r="AA4917" i="27"/>
  <c r="AA4916" i="27"/>
  <c r="AA4915" i="27"/>
  <c r="AA4914" i="27"/>
  <c r="AA4913" i="27"/>
  <c r="AA4912" i="27"/>
  <c r="AA4911" i="27"/>
  <c r="AA4910" i="27"/>
  <c r="AA4909" i="27"/>
  <c r="AA4908" i="27"/>
  <c r="AA4907" i="27"/>
  <c r="AA4906" i="27"/>
  <c r="AA4905" i="27"/>
  <c r="AA4904" i="27"/>
  <c r="AA4903" i="27"/>
  <c r="AA4902" i="27"/>
  <c r="AA4901" i="27"/>
  <c r="AA4900" i="27"/>
  <c r="AA4899" i="27"/>
  <c r="AA4898" i="27"/>
  <c r="AA4897" i="27"/>
  <c r="AA4896" i="27"/>
  <c r="AA4895" i="27"/>
  <c r="AA4894" i="27"/>
  <c r="AA4893" i="27"/>
  <c r="AA4892" i="27"/>
  <c r="AA4891" i="27"/>
  <c r="AA4890" i="27"/>
  <c r="AA4889" i="27"/>
  <c r="AA4888" i="27"/>
  <c r="AA4887" i="27"/>
  <c r="AA4886" i="27"/>
  <c r="AA4885" i="27"/>
  <c r="AA4884" i="27"/>
  <c r="AA4883" i="27"/>
  <c r="AA4882" i="27"/>
  <c r="AA4881" i="27"/>
  <c r="AA4880" i="27"/>
  <c r="AA4879" i="27"/>
  <c r="AA4878" i="27"/>
  <c r="AA4877" i="27"/>
  <c r="AA4876" i="27"/>
  <c r="AA4875" i="27"/>
  <c r="AA4874" i="27"/>
  <c r="AA4873" i="27"/>
  <c r="AA4872" i="27"/>
  <c r="AA4871" i="27"/>
  <c r="AA4870" i="27"/>
  <c r="AA4869" i="27"/>
  <c r="AA4868" i="27"/>
  <c r="AA4867" i="27"/>
  <c r="AA4866" i="27"/>
  <c r="AA4865" i="27"/>
  <c r="AA4864" i="27"/>
  <c r="AA4863" i="27"/>
  <c r="AA4862" i="27"/>
  <c r="AA4861" i="27"/>
  <c r="AA4860" i="27"/>
  <c r="AA4859" i="27"/>
  <c r="AA4858" i="27"/>
  <c r="AA4857" i="27"/>
  <c r="AA4856" i="27"/>
  <c r="AA4855" i="27"/>
  <c r="AA4854" i="27"/>
  <c r="AA4853" i="27"/>
  <c r="AA4852" i="27"/>
  <c r="AA4851" i="27"/>
  <c r="AA4850" i="27"/>
  <c r="AA4849" i="27"/>
  <c r="AA4848" i="27"/>
  <c r="AA4847" i="27"/>
  <c r="AA4846" i="27"/>
  <c r="AA4845" i="27"/>
  <c r="AA4844" i="27"/>
  <c r="AA4843" i="27"/>
  <c r="AA4842" i="27"/>
  <c r="AA4841" i="27"/>
  <c r="AA4840" i="27"/>
  <c r="AA4839" i="27"/>
  <c r="AA4838" i="27"/>
  <c r="AA4837" i="27"/>
  <c r="AA4836" i="27"/>
  <c r="AA4835" i="27"/>
  <c r="AA4834" i="27"/>
  <c r="AA4833" i="27"/>
  <c r="AA4832" i="27"/>
  <c r="AA4831" i="27"/>
  <c r="AA4830" i="27"/>
  <c r="AA4829" i="27"/>
  <c r="AA4828" i="27"/>
  <c r="AA4827" i="27"/>
  <c r="AA4826" i="27"/>
  <c r="AA4825" i="27"/>
  <c r="AA4824" i="27"/>
  <c r="AA4823" i="27"/>
  <c r="AA4822" i="27"/>
  <c r="AA4821" i="27"/>
  <c r="AA4820" i="27"/>
  <c r="AA4819" i="27"/>
  <c r="AA4818" i="27"/>
  <c r="AA4817" i="27"/>
  <c r="AA4816" i="27"/>
  <c r="AA4815" i="27"/>
  <c r="AA4814" i="27"/>
  <c r="AA4813" i="27"/>
  <c r="AA4812" i="27"/>
  <c r="AA4811" i="27"/>
  <c r="AA4810" i="27"/>
  <c r="AA4809" i="27"/>
  <c r="AA4808" i="27"/>
  <c r="AA4807" i="27"/>
  <c r="AA4806" i="27"/>
  <c r="AA4805" i="27"/>
  <c r="AA4804" i="27"/>
  <c r="AA4803" i="27"/>
  <c r="AA4802" i="27"/>
  <c r="AA4801" i="27"/>
  <c r="AA4800" i="27"/>
  <c r="AA4799" i="27"/>
  <c r="AA4798" i="27"/>
  <c r="AA4797" i="27"/>
  <c r="AA4796" i="27"/>
  <c r="AA4795" i="27"/>
  <c r="AA4794" i="27"/>
  <c r="AA4793" i="27"/>
  <c r="AA4792" i="27"/>
  <c r="AA4791" i="27"/>
  <c r="AA4790" i="27"/>
  <c r="AA4789" i="27"/>
  <c r="AA4788" i="27"/>
  <c r="AA4787" i="27"/>
  <c r="AA4786" i="27"/>
  <c r="AA4785" i="27"/>
  <c r="AA4784" i="27"/>
  <c r="AA4783" i="27"/>
  <c r="AA4782" i="27"/>
  <c r="AA4781" i="27"/>
  <c r="AA4780" i="27"/>
  <c r="AA4779" i="27"/>
  <c r="AA4778" i="27"/>
  <c r="AA4777" i="27"/>
  <c r="AA4776" i="27"/>
  <c r="AA4775" i="27"/>
  <c r="AA4774" i="27"/>
  <c r="AA4773" i="27"/>
  <c r="AA4772" i="27"/>
  <c r="AA4771" i="27"/>
  <c r="AA4770" i="27"/>
  <c r="AA4769" i="27"/>
  <c r="AA4768" i="27"/>
  <c r="AA4767" i="27"/>
  <c r="AA4766" i="27"/>
  <c r="AA4765" i="27"/>
  <c r="AA4764" i="27"/>
  <c r="AA4763" i="27"/>
  <c r="AA4762" i="27"/>
  <c r="AA4761" i="27"/>
  <c r="AA4760" i="27"/>
  <c r="AA4759" i="27"/>
  <c r="AA4758" i="27"/>
  <c r="AA4757" i="27"/>
  <c r="AA4756" i="27"/>
  <c r="AA4755" i="27"/>
  <c r="AA4754" i="27"/>
  <c r="AA4753" i="27"/>
  <c r="AA4752" i="27"/>
  <c r="AA4751" i="27"/>
  <c r="AA4750" i="27"/>
  <c r="AA4749" i="27"/>
  <c r="AA4748" i="27"/>
  <c r="AA4747" i="27"/>
  <c r="AA4746" i="27"/>
  <c r="AA4745" i="27"/>
  <c r="AA4744" i="27"/>
  <c r="AA4743" i="27"/>
  <c r="AA4742" i="27"/>
  <c r="AA4741" i="27"/>
  <c r="AA4740" i="27"/>
  <c r="AA4739" i="27"/>
  <c r="AA4738" i="27"/>
  <c r="AA4737" i="27"/>
  <c r="AA4736" i="27"/>
  <c r="AA4735" i="27"/>
  <c r="AA4734" i="27"/>
  <c r="AA4733" i="27"/>
  <c r="AA4732" i="27"/>
  <c r="AA4731" i="27"/>
  <c r="AA4730" i="27"/>
  <c r="AA4729" i="27"/>
  <c r="AA4728" i="27"/>
  <c r="AA4727" i="27"/>
  <c r="AA4726" i="27"/>
  <c r="AA4725" i="27"/>
  <c r="AA4724" i="27"/>
  <c r="AA4723" i="27"/>
  <c r="AA4722" i="27"/>
  <c r="AA4721" i="27"/>
  <c r="AA4720" i="27"/>
  <c r="AA4719" i="27"/>
  <c r="AA4718" i="27"/>
  <c r="AA4717" i="27"/>
  <c r="AA4716" i="27"/>
  <c r="AA4715" i="27"/>
  <c r="AA4714" i="27"/>
  <c r="AA4713" i="27"/>
  <c r="AA4712" i="27"/>
  <c r="AA4711" i="27"/>
  <c r="AA4710" i="27"/>
  <c r="AA4709" i="27"/>
  <c r="AA4708" i="27"/>
  <c r="AA4707" i="27"/>
  <c r="AA4706" i="27"/>
  <c r="AA4705" i="27"/>
  <c r="AA4704" i="27"/>
  <c r="AA4703" i="27"/>
  <c r="AA4702" i="27"/>
  <c r="AA4701" i="27"/>
  <c r="AA4700" i="27"/>
  <c r="AA4699" i="27"/>
  <c r="AA4698" i="27"/>
  <c r="AA4697" i="27"/>
  <c r="AA4696" i="27"/>
  <c r="AA4695" i="27"/>
  <c r="AA4694" i="27"/>
  <c r="AA4693" i="27"/>
  <c r="AA4692" i="27"/>
  <c r="AA4691" i="27"/>
  <c r="AA4690" i="27"/>
  <c r="AA4689" i="27"/>
  <c r="AA4688" i="27"/>
  <c r="AA4687" i="27"/>
  <c r="AA4686" i="27"/>
  <c r="AA4685" i="27"/>
  <c r="AA4684" i="27"/>
  <c r="AA4683" i="27"/>
  <c r="AA4682" i="27"/>
  <c r="AA4681" i="27"/>
  <c r="AA4680" i="27"/>
  <c r="AA4679" i="27"/>
  <c r="AA4678" i="27"/>
  <c r="AA4677" i="27"/>
  <c r="AA4676" i="27"/>
  <c r="AA4675" i="27"/>
  <c r="AA4674" i="27"/>
  <c r="AA4673" i="27"/>
  <c r="AA4672" i="27"/>
  <c r="AA4671" i="27"/>
  <c r="AA4670" i="27"/>
  <c r="AA4669" i="27"/>
  <c r="AA4668" i="27"/>
  <c r="AA4667" i="27"/>
  <c r="AA4666" i="27"/>
  <c r="AA4665" i="27"/>
  <c r="AA4664" i="27"/>
  <c r="AA4663" i="27"/>
  <c r="AA4662" i="27"/>
  <c r="AA4661" i="27"/>
  <c r="AA4660" i="27"/>
  <c r="AA4659" i="27"/>
  <c r="AA4658" i="27"/>
  <c r="AA4657" i="27"/>
  <c r="AA4656" i="27"/>
  <c r="AA4655" i="27"/>
  <c r="AA4654" i="27"/>
  <c r="AA4653" i="27"/>
  <c r="AA4652" i="27"/>
  <c r="AA4651" i="27"/>
  <c r="AA4650" i="27"/>
  <c r="AA4649" i="27"/>
  <c r="AA4648" i="27"/>
  <c r="AA4647" i="27"/>
  <c r="AA4646" i="27"/>
  <c r="AA4645" i="27"/>
  <c r="AA4644" i="27"/>
  <c r="AA4643" i="27"/>
  <c r="AA4642" i="27"/>
  <c r="AA4641" i="27"/>
  <c r="AA4640" i="27"/>
  <c r="AA4639" i="27"/>
  <c r="AA4638" i="27"/>
  <c r="AA4637" i="27"/>
  <c r="AA4636" i="27"/>
  <c r="AA4635" i="27"/>
  <c r="AA4634" i="27"/>
  <c r="AA4633" i="27"/>
  <c r="AA4632" i="27"/>
  <c r="AA4631" i="27"/>
  <c r="AA4630" i="27"/>
  <c r="AA4629" i="27"/>
  <c r="AA4628" i="27"/>
  <c r="AA4627" i="27"/>
  <c r="AA4626" i="27"/>
  <c r="AA4625" i="27"/>
  <c r="AA4624" i="27"/>
  <c r="AA4623" i="27"/>
  <c r="AA4622" i="27"/>
  <c r="AA4621" i="27"/>
  <c r="AA4620" i="27"/>
  <c r="AA4619" i="27"/>
  <c r="AA4618" i="27"/>
  <c r="AA4617" i="27"/>
  <c r="AA4616" i="27"/>
  <c r="AA4615" i="27"/>
  <c r="AA4614" i="27"/>
  <c r="AA4613" i="27"/>
  <c r="AA4612" i="27"/>
  <c r="AA4611" i="27"/>
  <c r="AA4610" i="27"/>
  <c r="AA4609" i="27"/>
  <c r="AA4608" i="27"/>
  <c r="AA4607" i="27"/>
  <c r="AA4606" i="27"/>
  <c r="AA4605" i="27"/>
  <c r="AA4604" i="27"/>
  <c r="AA4603" i="27"/>
  <c r="AA4602" i="27"/>
  <c r="AA4601" i="27"/>
  <c r="AA4600" i="27"/>
  <c r="AA4599" i="27"/>
  <c r="AA4598" i="27"/>
  <c r="AA4597" i="27"/>
  <c r="AA4596" i="27"/>
  <c r="AA4595" i="27"/>
  <c r="AA4594" i="27"/>
  <c r="AA4593" i="27"/>
  <c r="AA4592" i="27"/>
  <c r="AA4591" i="27"/>
  <c r="AA4590" i="27"/>
  <c r="AA4589" i="27"/>
  <c r="AA4588" i="27"/>
  <c r="AA4587" i="27"/>
  <c r="AA4586" i="27"/>
  <c r="AA4585" i="27"/>
  <c r="AA4584" i="27"/>
  <c r="AA4583" i="27"/>
  <c r="AA4582" i="27"/>
  <c r="AA4581" i="27"/>
  <c r="AA4580" i="27"/>
  <c r="AA4579" i="27"/>
  <c r="AA4578" i="27"/>
  <c r="AA4577" i="27"/>
  <c r="AA4576" i="27"/>
  <c r="AA4575" i="27"/>
  <c r="AA4574" i="27"/>
  <c r="AA4573" i="27"/>
  <c r="AA4572" i="27"/>
  <c r="AA4571" i="27"/>
  <c r="AA4570" i="27"/>
  <c r="AA4569" i="27"/>
  <c r="AA4568" i="27"/>
  <c r="AA4567" i="27"/>
  <c r="AA4566" i="27"/>
  <c r="AA4565" i="27"/>
  <c r="AA4564" i="27"/>
  <c r="AA4563" i="27"/>
  <c r="AA4562" i="27"/>
  <c r="AA4561" i="27"/>
  <c r="AA4560" i="27"/>
  <c r="AA4559" i="27"/>
  <c r="AA4558" i="27"/>
  <c r="AA4557" i="27"/>
  <c r="AA4556" i="27"/>
  <c r="AA4555" i="27"/>
  <c r="AA4554" i="27"/>
  <c r="AA4553" i="27"/>
  <c r="AA4552" i="27"/>
  <c r="AA4551" i="27"/>
  <c r="AA4550" i="27"/>
  <c r="AA4549" i="27"/>
  <c r="AA4548" i="27"/>
  <c r="AA4547" i="27"/>
  <c r="AA4546" i="27"/>
  <c r="AA4545" i="27"/>
  <c r="AA4544" i="27"/>
  <c r="AA4543" i="27"/>
  <c r="AA4542" i="27"/>
  <c r="AA4541" i="27"/>
  <c r="AA4540" i="27"/>
  <c r="AA4539" i="27"/>
  <c r="AA4538" i="27"/>
  <c r="AA4537" i="27"/>
  <c r="AA4536" i="27"/>
  <c r="AA4535" i="27"/>
  <c r="AA4534" i="27"/>
  <c r="AA4533" i="27"/>
  <c r="AA4532" i="27"/>
  <c r="AA4531" i="27"/>
  <c r="AA4530" i="27"/>
  <c r="AA4529" i="27"/>
  <c r="AA4528" i="27"/>
  <c r="AA4527" i="27"/>
  <c r="AA4526" i="27"/>
  <c r="AA4525" i="27"/>
  <c r="AA4524" i="27"/>
  <c r="AA4523" i="27"/>
  <c r="AA4522" i="27"/>
  <c r="AA4521" i="27"/>
  <c r="AA4520" i="27"/>
  <c r="AA4519" i="27"/>
  <c r="AA4518" i="27"/>
  <c r="AA4517" i="27"/>
  <c r="AA4516" i="27"/>
  <c r="AA4515" i="27"/>
  <c r="AA4514" i="27"/>
  <c r="AA4513" i="27"/>
  <c r="AA4512" i="27"/>
  <c r="AA4511" i="27"/>
  <c r="AA4510" i="27"/>
  <c r="AA4509" i="27"/>
  <c r="AA4508" i="27"/>
  <c r="AA4507" i="27"/>
  <c r="AA4506" i="27"/>
  <c r="AA4505" i="27"/>
  <c r="AA4504" i="27"/>
  <c r="AA4503" i="27"/>
  <c r="AA4502" i="27"/>
  <c r="AA4501" i="27"/>
  <c r="AA4500" i="27"/>
  <c r="AA4499" i="27"/>
  <c r="AA4498" i="27"/>
  <c r="AA4497" i="27"/>
  <c r="AA4496" i="27"/>
  <c r="AA4495" i="27"/>
  <c r="AA4494" i="27"/>
  <c r="AA4493" i="27"/>
  <c r="AA4492" i="27"/>
  <c r="AA4491" i="27"/>
  <c r="AA4490" i="27"/>
  <c r="AA4489" i="27"/>
  <c r="AA4488" i="27"/>
  <c r="AA4487" i="27"/>
  <c r="AA4486" i="27"/>
  <c r="AA4485" i="27"/>
  <c r="AA4484" i="27"/>
  <c r="AA4483" i="27"/>
  <c r="AA4482" i="27"/>
  <c r="AA4481" i="27"/>
  <c r="AA4480" i="27"/>
  <c r="AA4479" i="27"/>
  <c r="AA4478" i="27"/>
  <c r="AA4477" i="27"/>
  <c r="AA4476" i="27"/>
  <c r="AA4475" i="27"/>
  <c r="AA4474" i="27"/>
  <c r="AA4473" i="27"/>
  <c r="AA4472" i="27"/>
  <c r="AA4471" i="27"/>
  <c r="AA4470" i="27"/>
  <c r="AA4469" i="27"/>
  <c r="AA4468" i="27"/>
  <c r="AA4467" i="27"/>
  <c r="AA4466" i="27"/>
  <c r="AA4465" i="27"/>
  <c r="AA4464" i="27"/>
  <c r="AA4463" i="27"/>
  <c r="AA4462" i="27"/>
  <c r="AA4461" i="27"/>
  <c r="AA4460" i="27"/>
  <c r="AA4459" i="27"/>
  <c r="AA4458" i="27"/>
  <c r="AA4457" i="27"/>
  <c r="AA4456" i="27"/>
  <c r="AA4455" i="27"/>
  <c r="AA4454" i="27"/>
  <c r="AA4453" i="27"/>
  <c r="AA4452" i="27"/>
  <c r="AA4451" i="27"/>
  <c r="AA4450" i="27"/>
  <c r="AA4449" i="27"/>
  <c r="AA4448" i="27"/>
  <c r="AA4447" i="27"/>
  <c r="AA4446" i="27"/>
  <c r="AA4445" i="27"/>
  <c r="AA4444" i="27"/>
  <c r="AA4443" i="27"/>
  <c r="AA4442" i="27"/>
  <c r="AA4441" i="27"/>
  <c r="AA4440" i="27"/>
  <c r="AA4439" i="27"/>
  <c r="AA4438" i="27"/>
  <c r="AA4437" i="27"/>
  <c r="AA4436" i="27"/>
  <c r="AA4435" i="27"/>
  <c r="AA4434" i="27"/>
  <c r="AA4433" i="27"/>
  <c r="AA4432" i="27"/>
  <c r="AA4431" i="27"/>
  <c r="AA4430" i="27"/>
  <c r="AA4429" i="27"/>
  <c r="AA4428" i="27"/>
  <c r="AA4427" i="27"/>
  <c r="AA4426" i="27"/>
  <c r="AA4425" i="27"/>
  <c r="AA4424" i="27"/>
  <c r="AA4423" i="27"/>
  <c r="AA4422" i="27"/>
  <c r="AA4421" i="27"/>
  <c r="AA4420" i="27"/>
  <c r="AA4419" i="27"/>
  <c r="AA4418" i="27"/>
  <c r="AA4417" i="27"/>
  <c r="AA4416" i="27"/>
  <c r="AA4415" i="27"/>
  <c r="AA4414" i="27"/>
  <c r="AA4413" i="27"/>
  <c r="AA4412" i="27"/>
  <c r="AA4411" i="27"/>
  <c r="AA4410" i="27"/>
  <c r="AA4409" i="27"/>
  <c r="AA4408" i="27"/>
  <c r="AA4407" i="27"/>
  <c r="AA4406" i="27"/>
  <c r="AA4405" i="27"/>
  <c r="AA4404" i="27"/>
  <c r="AA4403" i="27"/>
  <c r="AA4402" i="27"/>
  <c r="AA4401" i="27"/>
  <c r="AA4400" i="27"/>
  <c r="AA4399" i="27"/>
  <c r="AA4398" i="27"/>
  <c r="AA4397" i="27"/>
  <c r="AA4396" i="27"/>
  <c r="AA4395" i="27"/>
  <c r="AA4394" i="27"/>
  <c r="AA4393" i="27"/>
  <c r="AA4392" i="27"/>
  <c r="AA4391" i="27"/>
  <c r="AA4390" i="27"/>
  <c r="AA4389" i="27"/>
  <c r="AA4388" i="27"/>
  <c r="AA4387" i="27"/>
  <c r="AA4386" i="27"/>
  <c r="AA4385" i="27"/>
  <c r="AA4384" i="27"/>
  <c r="AA4383" i="27"/>
  <c r="AA4382" i="27"/>
  <c r="AA4381" i="27"/>
  <c r="AA4380" i="27"/>
  <c r="AA4379" i="27"/>
  <c r="AA4378" i="27"/>
  <c r="AA4377" i="27"/>
  <c r="AA4376" i="27"/>
  <c r="AA4375" i="27"/>
  <c r="AA4374" i="27"/>
  <c r="AA4373" i="27"/>
  <c r="AA4372" i="27"/>
  <c r="AA4371" i="27"/>
  <c r="AA4370" i="27"/>
  <c r="AA4369" i="27"/>
  <c r="AA4368" i="27"/>
  <c r="AA4367" i="27"/>
  <c r="AA4366" i="27"/>
  <c r="AA4365" i="27"/>
  <c r="AA4364" i="27"/>
  <c r="AA4363" i="27"/>
  <c r="AA4362" i="27"/>
  <c r="AA4361" i="27"/>
  <c r="AA4360" i="27"/>
  <c r="AA4359" i="27"/>
  <c r="AA4358" i="27"/>
  <c r="AA4357" i="27"/>
  <c r="AA4356" i="27"/>
  <c r="AA4355" i="27"/>
  <c r="AA4354" i="27"/>
  <c r="AA4353" i="27"/>
  <c r="AA4352" i="27"/>
  <c r="AA4351" i="27"/>
  <c r="AA4350" i="27"/>
  <c r="AA4349" i="27"/>
  <c r="AA4348" i="27"/>
  <c r="AA4347" i="27"/>
  <c r="AA4346" i="27"/>
  <c r="AA4345" i="27"/>
  <c r="AA4344" i="27"/>
  <c r="AA4343" i="27"/>
  <c r="AA4342" i="27"/>
  <c r="AA4341" i="27"/>
  <c r="AA4340" i="27"/>
  <c r="AA4339" i="27"/>
  <c r="AA4338" i="27"/>
  <c r="AA4337" i="27"/>
  <c r="AA4336" i="27"/>
  <c r="AA4335" i="27"/>
  <c r="AA4334" i="27"/>
  <c r="AA4333" i="27"/>
  <c r="AA4332" i="27"/>
  <c r="AA4331" i="27"/>
  <c r="AA4330" i="27"/>
  <c r="AA4329" i="27"/>
  <c r="AA4328" i="27"/>
  <c r="AA4327" i="27"/>
  <c r="AA4326" i="27"/>
  <c r="AA4325" i="27"/>
  <c r="AA4324" i="27"/>
  <c r="AA4323" i="27"/>
  <c r="AA4322" i="27"/>
  <c r="AA4321" i="27"/>
  <c r="AA4320" i="27"/>
  <c r="AA4319" i="27"/>
  <c r="AA4318" i="27"/>
  <c r="AA4317" i="27"/>
  <c r="AA4316" i="27"/>
  <c r="AA4315" i="27"/>
  <c r="AA4314" i="27"/>
  <c r="AA4313" i="27"/>
  <c r="AA4312" i="27"/>
  <c r="AA4311" i="27"/>
  <c r="AA4310" i="27"/>
  <c r="AA4309" i="27"/>
  <c r="AA4308" i="27"/>
  <c r="AA4307" i="27"/>
  <c r="AA4306" i="27"/>
  <c r="AA4305" i="27"/>
  <c r="AA4304" i="27"/>
  <c r="AA4303" i="27"/>
  <c r="AA4302" i="27"/>
  <c r="AA4301" i="27"/>
  <c r="AA4300" i="27"/>
  <c r="AA4299" i="27"/>
  <c r="AA4298" i="27"/>
  <c r="AA4297" i="27"/>
  <c r="AA4296" i="27"/>
  <c r="AA4295" i="27"/>
  <c r="AA4294" i="27"/>
  <c r="AA4293" i="27"/>
  <c r="AA4292" i="27"/>
  <c r="AA4291" i="27"/>
  <c r="AA4290" i="27"/>
  <c r="AA4289" i="27"/>
  <c r="AA4288" i="27"/>
  <c r="AA4287" i="27"/>
  <c r="AA4286" i="27"/>
  <c r="AA4285" i="27"/>
  <c r="AA4284" i="27"/>
  <c r="AA4283" i="27"/>
  <c r="AA4282" i="27"/>
  <c r="AA4281" i="27"/>
  <c r="AA4280" i="27"/>
  <c r="AA4279" i="27"/>
  <c r="AA4278" i="27"/>
  <c r="AA4277" i="27"/>
  <c r="AA4276" i="27"/>
  <c r="AA4275" i="27"/>
  <c r="AA4274" i="27"/>
  <c r="AA4273" i="27"/>
  <c r="AA4272" i="27"/>
  <c r="AA4271" i="27"/>
  <c r="AA4270" i="27"/>
  <c r="AA4269" i="27"/>
  <c r="AA4268" i="27"/>
  <c r="AA4267" i="27"/>
  <c r="AA4266" i="27"/>
  <c r="AA4265" i="27"/>
  <c r="AA4264" i="27"/>
  <c r="AA4263" i="27"/>
  <c r="AA4262" i="27"/>
  <c r="AA4261" i="27"/>
  <c r="AA4260" i="27"/>
  <c r="AA4259" i="27"/>
  <c r="AA4258" i="27"/>
  <c r="AA4257" i="27"/>
  <c r="AA4256" i="27"/>
  <c r="AA4255" i="27"/>
  <c r="AA4254" i="27"/>
  <c r="AA4253" i="27"/>
  <c r="AA4252" i="27"/>
  <c r="AA4251" i="27"/>
  <c r="AA4250" i="27"/>
  <c r="AA4249" i="27"/>
  <c r="AA4248" i="27"/>
  <c r="AA4247" i="27"/>
  <c r="AA4246" i="27"/>
  <c r="AA4245" i="27"/>
  <c r="AA4244" i="27"/>
  <c r="AA4243" i="27"/>
  <c r="AA4242" i="27"/>
  <c r="AA4241" i="27"/>
  <c r="AA4240" i="27"/>
  <c r="AA4239" i="27"/>
  <c r="AA4238" i="27"/>
  <c r="AA4237" i="27"/>
  <c r="AA4236" i="27"/>
  <c r="AA4235" i="27"/>
  <c r="AA4234" i="27"/>
  <c r="AA4233" i="27"/>
  <c r="AA4232" i="27"/>
  <c r="AA4231" i="27"/>
  <c r="AA4230" i="27"/>
  <c r="AA4229" i="27"/>
  <c r="AA4228" i="27"/>
  <c r="AA4227" i="27"/>
  <c r="AA4226" i="27"/>
  <c r="AA4225" i="27"/>
  <c r="AA4224" i="27"/>
  <c r="AA4223" i="27"/>
  <c r="AA4222" i="27"/>
  <c r="AA4221" i="27"/>
  <c r="AA4220" i="27"/>
  <c r="AA4219" i="27"/>
  <c r="AA4218" i="27"/>
  <c r="AA4217" i="27"/>
  <c r="AA4216" i="27"/>
  <c r="AA4215" i="27"/>
  <c r="AA4214" i="27"/>
  <c r="AA4213" i="27"/>
  <c r="AA4212" i="27"/>
  <c r="AA4211" i="27"/>
  <c r="AA4210" i="27"/>
  <c r="AA4209" i="27"/>
  <c r="AA4208" i="27"/>
  <c r="AA4207" i="27"/>
  <c r="AA4206" i="27"/>
  <c r="AA4205" i="27"/>
  <c r="AA4204" i="27"/>
  <c r="AA4203" i="27"/>
  <c r="AA4202" i="27"/>
  <c r="AA4201" i="27"/>
  <c r="AA4200" i="27"/>
  <c r="AA4199" i="27"/>
  <c r="AA4198" i="27"/>
  <c r="AA4197" i="27"/>
  <c r="AA4196" i="27"/>
  <c r="AA4195" i="27"/>
  <c r="AA4194" i="27"/>
  <c r="AA4193" i="27"/>
  <c r="AA4192" i="27"/>
  <c r="AA4191" i="27"/>
  <c r="AA4190" i="27"/>
  <c r="AA4189" i="27"/>
  <c r="AA4188" i="27"/>
  <c r="AA4187" i="27"/>
  <c r="AA4186" i="27"/>
  <c r="AA4185" i="27"/>
  <c r="AA4184" i="27"/>
  <c r="AA4183" i="27"/>
  <c r="AA4182" i="27"/>
  <c r="AA4181" i="27"/>
  <c r="AA4180" i="27"/>
  <c r="AA4179" i="27"/>
  <c r="AA4178" i="27"/>
  <c r="AA4177" i="27"/>
  <c r="AA4176" i="27"/>
  <c r="AA4175" i="27"/>
  <c r="AA4174" i="27"/>
  <c r="AA4173" i="27"/>
  <c r="AA4172" i="27"/>
  <c r="AA4171" i="27"/>
  <c r="AA4170" i="27"/>
  <c r="AA4169" i="27"/>
  <c r="AA4168" i="27"/>
  <c r="AA4167" i="27"/>
  <c r="AA4166" i="27"/>
  <c r="AA4165" i="27"/>
  <c r="AA4164" i="27"/>
  <c r="AA4163" i="27"/>
  <c r="AA4162" i="27"/>
  <c r="AA4161" i="27"/>
  <c r="AA4160" i="27"/>
  <c r="AA4159" i="27"/>
  <c r="AA4158" i="27"/>
  <c r="AA4157" i="27"/>
  <c r="AA4156" i="27"/>
  <c r="AA4155" i="27"/>
  <c r="AA4154" i="27"/>
  <c r="AA4153" i="27"/>
  <c r="AA4152" i="27"/>
  <c r="AA4151" i="27"/>
  <c r="AA4150" i="27"/>
  <c r="AA4149" i="27"/>
  <c r="AA4148" i="27"/>
  <c r="AA4147" i="27"/>
  <c r="AA4146" i="27"/>
  <c r="AA4145" i="27"/>
  <c r="AA4144" i="27"/>
  <c r="AA4143" i="27"/>
  <c r="AA4142" i="27"/>
  <c r="AA4141" i="27"/>
  <c r="AA4140" i="27"/>
  <c r="AA4139" i="27"/>
  <c r="AA4138" i="27"/>
  <c r="AA4137" i="27"/>
  <c r="AA4136" i="27"/>
  <c r="AA4135" i="27"/>
  <c r="AA4134" i="27"/>
  <c r="AA4133" i="27"/>
  <c r="AA4132" i="27"/>
  <c r="AA4131" i="27"/>
  <c r="AA4130" i="27"/>
  <c r="AA4129" i="27"/>
  <c r="AA4128" i="27"/>
  <c r="AA4127" i="27"/>
  <c r="AA4126" i="27"/>
  <c r="AA4125" i="27"/>
  <c r="AA4124" i="27"/>
  <c r="AA4123" i="27"/>
  <c r="AA4122" i="27"/>
  <c r="AA4121" i="27"/>
  <c r="AA4120" i="27"/>
  <c r="AA4119" i="27"/>
  <c r="AA4118" i="27"/>
  <c r="AA4117" i="27"/>
  <c r="AA4116" i="27"/>
  <c r="AA4115" i="27"/>
  <c r="AA4114" i="27"/>
  <c r="AA4113" i="27"/>
  <c r="AA4112" i="27"/>
  <c r="AA4111" i="27"/>
  <c r="AA4110" i="27"/>
  <c r="AA4109" i="27"/>
  <c r="AA4108" i="27"/>
  <c r="AA4107" i="27"/>
  <c r="AA4106" i="27"/>
  <c r="AA4105" i="27"/>
  <c r="AA4104" i="27"/>
  <c r="AA4103" i="27"/>
  <c r="AA4102" i="27"/>
  <c r="AA4101" i="27"/>
  <c r="AA4100" i="27"/>
  <c r="AA4099" i="27"/>
  <c r="AA4098" i="27"/>
  <c r="AA4097" i="27"/>
  <c r="AA4096" i="27"/>
  <c r="AA4095" i="27"/>
  <c r="AA4094" i="27"/>
  <c r="AA4093" i="27"/>
  <c r="AA4092" i="27"/>
  <c r="AA4091" i="27"/>
  <c r="AA4090" i="27"/>
  <c r="AA4089" i="27"/>
  <c r="AA4088" i="27"/>
  <c r="AA4087" i="27"/>
  <c r="AA4086" i="27"/>
  <c r="AA4085" i="27"/>
  <c r="AA4084" i="27"/>
  <c r="AA4083" i="27"/>
  <c r="AA4082" i="27"/>
  <c r="AA4081" i="27"/>
  <c r="AA4080" i="27"/>
  <c r="AA4079" i="27"/>
  <c r="AA4078" i="27"/>
  <c r="AA4077" i="27"/>
  <c r="AA4076" i="27"/>
  <c r="AA4075" i="27"/>
  <c r="AA4074" i="27"/>
  <c r="AA4073" i="27"/>
  <c r="AA4072" i="27"/>
  <c r="AA4071" i="27"/>
  <c r="AA4070" i="27"/>
  <c r="AA4069" i="27"/>
  <c r="AA4068" i="27"/>
  <c r="AA4067" i="27"/>
  <c r="AA4066" i="27"/>
  <c r="AA4065" i="27"/>
  <c r="AA4064" i="27"/>
  <c r="AA4063" i="27"/>
  <c r="AA4062" i="27"/>
  <c r="AA4061" i="27"/>
  <c r="AA4060" i="27"/>
  <c r="AA4059" i="27"/>
  <c r="AA4058" i="27"/>
  <c r="AA4057" i="27"/>
  <c r="AA4056" i="27"/>
  <c r="AA4055" i="27"/>
  <c r="AA4054" i="27"/>
  <c r="AA4053" i="27"/>
  <c r="AA4052" i="27"/>
  <c r="AA4051" i="27"/>
  <c r="AA4050" i="27"/>
  <c r="AA4049" i="27"/>
  <c r="AA4048" i="27"/>
  <c r="AA4047" i="27"/>
  <c r="AA4046" i="27"/>
  <c r="AA4045" i="27"/>
  <c r="AA4044" i="27"/>
  <c r="AA4043" i="27"/>
  <c r="AA4042" i="27"/>
  <c r="AA4041" i="27"/>
  <c r="AA4040" i="27"/>
  <c r="AA4039" i="27"/>
  <c r="AA4038" i="27"/>
  <c r="AA4037" i="27"/>
  <c r="AA4036" i="27"/>
  <c r="AA4035" i="27"/>
  <c r="AA4034" i="27"/>
  <c r="AA4033" i="27"/>
  <c r="AA4032" i="27"/>
  <c r="AA4031" i="27"/>
  <c r="AA4030" i="27"/>
  <c r="AA4029" i="27"/>
  <c r="AA4028" i="27"/>
  <c r="AA4027" i="27"/>
  <c r="AA4026" i="27"/>
  <c r="AA4025" i="27"/>
  <c r="AA4024" i="27"/>
  <c r="AA4023" i="27"/>
  <c r="AA4022" i="27"/>
  <c r="AA4021" i="27"/>
  <c r="AA4020" i="27"/>
  <c r="AA4019" i="27"/>
  <c r="AA4018" i="27"/>
  <c r="AA4017" i="27"/>
  <c r="AA4016" i="27"/>
  <c r="AA4015" i="27"/>
  <c r="AA4014" i="27"/>
  <c r="AA4013" i="27"/>
  <c r="AA4012" i="27"/>
  <c r="AA4011" i="27"/>
  <c r="AA4010" i="27"/>
  <c r="AA4009" i="27"/>
  <c r="AA4008" i="27"/>
  <c r="AA4007" i="27"/>
  <c r="AA4006" i="27"/>
  <c r="AA4005" i="27"/>
  <c r="AA4004" i="27"/>
  <c r="AA4003" i="27"/>
  <c r="AA4002" i="27"/>
  <c r="AA4001" i="27"/>
  <c r="AA4000" i="27"/>
  <c r="AA3999" i="27"/>
  <c r="AA3998" i="27"/>
  <c r="AA3997" i="27"/>
  <c r="AA3996" i="27"/>
  <c r="AA3995" i="27"/>
  <c r="AA3994" i="27"/>
  <c r="AA3993" i="27"/>
  <c r="AA3992" i="27"/>
  <c r="AA3991" i="27"/>
  <c r="AA3990" i="27"/>
  <c r="AA3989" i="27"/>
  <c r="AA3988" i="27"/>
  <c r="AA3987" i="27"/>
  <c r="AA3986" i="27"/>
  <c r="AA3985" i="27"/>
  <c r="AA3984" i="27"/>
  <c r="AA3983" i="27"/>
  <c r="AA3982" i="27"/>
  <c r="AA3981" i="27"/>
  <c r="AA3980" i="27"/>
  <c r="AA3979" i="27"/>
  <c r="AA3978" i="27"/>
  <c r="AA3977" i="27"/>
  <c r="AA3976" i="27"/>
  <c r="AA3975" i="27"/>
  <c r="AA3974" i="27"/>
  <c r="AA3973" i="27"/>
  <c r="AA3972" i="27"/>
  <c r="AA3971" i="27"/>
  <c r="AA3970" i="27"/>
  <c r="AA3969" i="27"/>
  <c r="AA3968" i="27"/>
  <c r="AA3967" i="27"/>
  <c r="AA3966" i="27"/>
  <c r="AA3965" i="27"/>
  <c r="AA3964" i="27"/>
  <c r="AA3963" i="27"/>
  <c r="AA3962" i="27"/>
  <c r="AA3961" i="27"/>
  <c r="AA3960" i="27"/>
  <c r="AA3959" i="27"/>
  <c r="AA3958" i="27"/>
  <c r="AA3957" i="27"/>
  <c r="AA3956" i="27"/>
  <c r="AA3955" i="27"/>
  <c r="AA3954" i="27"/>
  <c r="AA3953" i="27"/>
  <c r="AA3952" i="27"/>
  <c r="AA3951" i="27"/>
  <c r="AA3950" i="27"/>
  <c r="AA3949" i="27"/>
  <c r="AA3948" i="27"/>
  <c r="AA3947" i="27"/>
  <c r="AA3946" i="27"/>
  <c r="AA3945" i="27"/>
  <c r="AA3944" i="27"/>
  <c r="AA3943" i="27"/>
  <c r="AA3942" i="27"/>
  <c r="AA3941" i="27"/>
  <c r="AA3940" i="27"/>
  <c r="AA3939" i="27"/>
  <c r="AA3938" i="27"/>
  <c r="AA3937" i="27"/>
  <c r="AA3936" i="27"/>
  <c r="AA3935" i="27"/>
  <c r="AA3934" i="27"/>
  <c r="AA3933" i="27"/>
  <c r="AA3932" i="27"/>
  <c r="AA3931" i="27"/>
  <c r="AA3930" i="27"/>
  <c r="AA3929" i="27"/>
  <c r="AA3928" i="27"/>
  <c r="AA3927" i="27"/>
  <c r="AA3926" i="27"/>
  <c r="AA3925" i="27"/>
  <c r="AA3924" i="27"/>
  <c r="AA3923" i="27"/>
  <c r="AA3922" i="27"/>
  <c r="AA3921" i="27"/>
  <c r="AA3920" i="27"/>
  <c r="AA3919" i="27"/>
  <c r="AA3918" i="27"/>
  <c r="AA3917" i="27"/>
  <c r="AA3916" i="27"/>
  <c r="AA3915" i="27"/>
  <c r="AA3914" i="27"/>
  <c r="AA3913" i="27"/>
  <c r="AA3912" i="27"/>
  <c r="AA3911" i="27"/>
  <c r="AA3910" i="27"/>
  <c r="AA3909" i="27"/>
  <c r="AA3908" i="27"/>
  <c r="AA3907" i="27"/>
  <c r="AA3906" i="27"/>
  <c r="AA3905" i="27"/>
  <c r="AA3904" i="27"/>
  <c r="AA3903" i="27"/>
  <c r="AA3902" i="27"/>
  <c r="AA3901" i="27"/>
  <c r="AA3900" i="27"/>
  <c r="AA3899" i="27"/>
  <c r="AA3898" i="27"/>
  <c r="AA3897" i="27"/>
  <c r="AA3896" i="27"/>
  <c r="AA3895" i="27"/>
  <c r="AA3894" i="27"/>
  <c r="AA3893" i="27"/>
  <c r="AA3892" i="27"/>
  <c r="AA3891" i="27"/>
  <c r="AA3890" i="27"/>
  <c r="AA3889" i="27"/>
  <c r="AA3888" i="27"/>
  <c r="AA3887" i="27"/>
  <c r="AA3886" i="27"/>
  <c r="AA3885" i="27"/>
  <c r="AA3884" i="27"/>
  <c r="AA3883" i="27"/>
  <c r="AA3882" i="27"/>
  <c r="AA3881" i="27"/>
  <c r="AA3880" i="27"/>
  <c r="AA3879" i="27"/>
  <c r="AA3878" i="27"/>
  <c r="AA3877" i="27"/>
  <c r="AA3876" i="27"/>
  <c r="AA3875" i="27"/>
  <c r="AA3874" i="27"/>
  <c r="AA3873" i="27"/>
  <c r="AA3872" i="27"/>
  <c r="AA3871" i="27"/>
  <c r="AA3870" i="27"/>
  <c r="AA3869" i="27"/>
  <c r="AA3868" i="27"/>
  <c r="AA3867" i="27"/>
  <c r="AA3866" i="27"/>
  <c r="AA3865" i="27"/>
  <c r="AA3864" i="27"/>
  <c r="AA3863" i="27"/>
  <c r="AA3862" i="27"/>
  <c r="AA3861" i="27"/>
  <c r="AA3860" i="27"/>
  <c r="AA3859" i="27"/>
  <c r="AA3858" i="27"/>
  <c r="AA3857" i="27"/>
  <c r="AA3856" i="27"/>
  <c r="AA3855" i="27"/>
  <c r="AA3854" i="27"/>
  <c r="AA3853" i="27"/>
  <c r="AA3852" i="27"/>
  <c r="AA3851" i="27"/>
  <c r="AA3850" i="27"/>
  <c r="AA3849" i="27"/>
  <c r="AA3848" i="27"/>
  <c r="AA3847" i="27"/>
  <c r="AA3846" i="27"/>
  <c r="AA3845" i="27"/>
  <c r="AA3844" i="27"/>
  <c r="AA3843" i="27"/>
  <c r="AA3842" i="27"/>
  <c r="AA3841" i="27"/>
  <c r="AA3840" i="27"/>
  <c r="AA3839" i="27"/>
  <c r="AA3838" i="27"/>
  <c r="AA3837" i="27"/>
  <c r="AA3836" i="27"/>
  <c r="AA3835" i="27"/>
  <c r="AA3834" i="27"/>
  <c r="AA3833" i="27"/>
  <c r="AA3832" i="27"/>
  <c r="AA3831" i="27"/>
  <c r="AA3830" i="27"/>
  <c r="AA3829" i="27"/>
  <c r="AA3828" i="27"/>
  <c r="AA3827" i="27"/>
  <c r="AA3826" i="27"/>
  <c r="AA3825" i="27"/>
  <c r="AA3824" i="27"/>
  <c r="AA3823" i="27"/>
  <c r="AA3822" i="27"/>
  <c r="AA3821" i="27"/>
  <c r="AA3820" i="27"/>
  <c r="AA3819" i="27"/>
  <c r="AA3818" i="27"/>
  <c r="AA3817" i="27"/>
  <c r="AA3816" i="27"/>
  <c r="AA3815" i="27"/>
  <c r="AA3814" i="27"/>
  <c r="AA3813" i="27"/>
  <c r="AA3812" i="27"/>
  <c r="AA3811" i="27"/>
  <c r="AA3810" i="27"/>
  <c r="AA3809" i="27"/>
  <c r="AA3808" i="27"/>
  <c r="AA3807" i="27"/>
  <c r="AA3806" i="27"/>
  <c r="AA3805" i="27"/>
  <c r="AA3804" i="27"/>
  <c r="AA3803" i="27"/>
  <c r="AA3802" i="27"/>
  <c r="AA3801" i="27"/>
  <c r="AA3800" i="27"/>
  <c r="AA3799" i="27"/>
  <c r="AA3798" i="27"/>
  <c r="AA3797" i="27"/>
  <c r="AA3796" i="27"/>
  <c r="AA3795" i="27"/>
  <c r="AA3794" i="27"/>
  <c r="AA3793" i="27"/>
  <c r="AA3792" i="27"/>
  <c r="AA3791" i="27"/>
  <c r="AA3790" i="27"/>
  <c r="AA3789" i="27"/>
  <c r="AA3788" i="27"/>
  <c r="AA3787" i="27"/>
  <c r="AA3786" i="27"/>
  <c r="AA3785" i="27"/>
  <c r="AA3784" i="27"/>
  <c r="AA3783" i="27"/>
  <c r="AA3782" i="27"/>
  <c r="AA3781" i="27"/>
  <c r="AA3780" i="27"/>
  <c r="AA3779" i="27"/>
  <c r="AA3778" i="27"/>
  <c r="AA3777" i="27"/>
  <c r="AA3776" i="27"/>
  <c r="AA3775" i="27"/>
  <c r="AA3774" i="27"/>
  <c r="AA3773" i="27"/>
  <c r="AA3772" i="27"/>
  <c r="AA3771" i="27"/>
  <c r="AA3770" i="27"/>
  <c r="AA3769" i="27"/>
  <c r="AA3768" i="27"/>
  <c r="AA3767" i="27"/>
  <c r="AA3766" i="27"/>
  <c r="AA3765" i="27"/>
  <c r="AA3764" i="27"/>
  <c r="AA3763" i="27"/>
  <c r="AA3762" i="27"/>
  <c r="AA3761" i="27"/>
  <c r="AA3760" i="27"/>
  <c r="AA3759" i="27"/>
  <c r="AA3758" i="27"/>
  <c r="AA3757" i="27"/>
  <c r="AA3756" i="27"/>
  <c r="AA3755" i="27"/>
  <c r="AA3754" i="27"/>
  <c r="AA3753" i="27"/>
  <c r="AA3752" i="27"/>
  <c r="AA3751" i="27"/>
  <c r="AA3750" i="27"/>
  <c r="AA3749" i="27"/>
  <c r="AA3748" i="27"/>
  <c r="AA3747" i="27"/>
  <c r="AA3746" i="27"/>
  <c r="AA3745" i="27"/>
  <c r="AA3744" i="27"/>
  <c r="AA3743" i="27"/>
  <c r="AA3742" i="27"/>
  <c r="AA3741" i="27"/>
  <c r="AA3740" i="27"/>
  <c r="AA3739" i="27"/>
  <c r="AA3738" i="27"/>
  <c r="AA3737" i="27"/>
  <c r="AA3736" i="27"/>
  <c r="AA3735" i="27"/>
  <c r="AA3734" i="27"/>
  <c r="AA3733" i="27"/>
  <c r="AA3732" i="27"/>
  <c r="AA3731" i="27"/>
  <c r="AA3730" i="27"/>
  <c r="AA3729" i="27"/>
  <c r="AA3728" i="27"/>
  <c r="AA3727" i="27"/>
  <c r="AA3726" i="27"/>
  <c r="AA3725" i="27"/>
  <c r="AA3724" i="27"/>
  <c r="AA3723" i="27"/>
  <c r="AA3722" i="27"/>
  <c r="AA3721" i="27"/>
  <c r="AA3720" i="27"/>
  <c r="AA3719" i="27"/>
  <c r="AA3718" i="27"/>
  <c r="AA3717" i="27"/>
  <c r="AA3716" i="27"/>
  <c r="AA3715" i="27"/>
  <c r="AA3714" i="27"/>
  <c r="AA3713" i="27"/>
  <c r="AA3712" i="27"/>
  <c r="AA3711" i="27"/>
  <c r="AA3710" i="27"/>
  <c r="AA3709" i="27"/>
  <c r="AA3708" i="27"/>
  <c r="AA3707" i="27"/>
  <c r="AA3706" i="27"/>
  <c r="AA3705" i="27"/>
  <c r="AA3704" i="27"/>
  <c r="AA3703" i="27"/>
  <c r="AA3702" i="27"/>
  <c r="AA3701" i="27"/>
  <c r="AA3700" i="27"/>
  <c r="AA3699" i="27"/>
  <c r="AA3698" i="27"/>
  <c r="AA3697" i="27"/>
  <c r="AA3696" i="27"/>
  <c r="AA3695" i="27"/>
  <c r="AA3694" i="27"/>
  <c r="AA3693" i="27"/>
  <c r="AA3692" i="27"/>
  <c r="AA3691" i="27"/>
  <c r="AA3690" i="27"/>
  <c r="AA3689" i="27"/>
  <c r="AA3688" i="27"/>
  <c r="AA3687" i="27"/>
  <c r="AA3686" i="27"/>
  <c r="AA3685" i="27"/>
  <c r="AA3684" i="27"/>
  <c r="AA3683" i="27"/>
  <c r="AA3682" i="27"/>
  <c r="AA3681" i="27"/>
  <c r="AA3680" i="27"/>
  <c r="AA3679" i="27"/>
  <c r="AA3678" i="27"/>
  <c r="AA3677" i="27"/>
  <c r="AA3676" i="27"/>
  <c r="AA3675" i="27"/>
  <c r="AA3674" i="27"/>
  <c r="AA3673" i="27"/>
  <c r="AA3672" i="27"/>
  <c r="AA3671" i="27"/>
  <c r="AA3670" i="27"/>
  <c r="AA3669" i="27"/>
  <c r="AA3668" i="27"/>
  <c r="AA3667" i="27"/>
  <c r="AA3666" i="27"/>
  <c r="AA3665" i="27"/>
  <c r="AA3664" i="27"/>
  <c r="AA3663" i="27"/>
  <c r="AA3662" i="27"/>
  <c r="AA3661" i="27"/>
  <c r="AA3660" i="27"/>
  <c r="AA3659" i="27"/>
  <c r="AA3658" i="27"/>
  <c r="AA3657" i="27"/>
  <c r="AA3656" i="27"/>
  <c r="AA3655" i="27"/>
  <c r="AA3654" i="27"/>
  <c r="AA3653" i="27"/>
  <c r="AA3652" i="27"/>
  <c r="AA3651" i="27"/>
  <c r="AA3650" i="27"/>
  <c r="AA3649" i="27"/>
  <c r="AA3648" i="27"/>
  <c r="AA3647" i="27"/>
  <c r="AA3646" i="27"/>
  <c r="AA3645" i="27"/>
  <c r="AA3644" i="27"/>
  <c r="AA3643" i="27"/>
  <c r="AA3642" i="27"/>
  <c r="AA3641" i="27"/>
  <c r="AA3640" i="27"/>
  <c r="AA3639" i="27"/>
  <c r="AA3638" i="27"/>
  <c r="AA3637" i="27"/>
  <c r="AA3636" i="27"/>
  <c r="AA3635" i="27"/>
  <c r="AA3634" i="27"/>
  <c r="AA3633" i="27"/>
  <c r="AA3632" i="27"/>
  <c r="AA3631" i="27"/>
  <c r="AA3630" i="27"/>
  <c r="AA3629" i="27"/>
  <c r="AA3628" i="27"/>
  <c r="AA3627" i="27"/>
  <c r="AA3626" i="27"/>
  <c r="AA3625" i="27"/>
  <c r="AA3624" i="27"/>
  <c r="AA3623" i="27"/>
  <c r="AA3622" i="27"/>
  <c r="AA3621" i="27"/>
  <c r="AA3620" i="27"/>
  <c r="AA3619" i="27"/>
  <c r="AA3618" i="27"/>
  <c r="AA3617" i="27"/>
  <c r="AA3616" i="27"/>
  <c r="AA3615" i="27"/>
  <c r="AA3614" i="27"/>
  <c r="AA3613" i="27"/>
  <c r="AA3612" i="27"/>
  <c r="AA3611" i="27"/>
  <c r="AA3610" i="27"/>
  <c r="AA3609" i="27"/>
  <c r="AA3608" i="27"/>
  <c r="AA3607" i="27"/>
  <c r="AA3606" i="27"/>
  <c r="AA3605" i="27"/>
  <c r="AA3604" i="27"/>
  <c r="AA3603" i="27"/>
  <c r="AA3602" i="27"/>
  <c r="AA3601" i="27"/>
  <c r="AA3600" i="27"/>
  <c r="AA3599" i="27"/>
  <c r="AA3598" i="27"/>
  <c r="AA3597" i="27"/>
  <c r="AA3596" i="27"/>
  <c r="AA3595" i="27"/>
  <c r="AA3594" i="27"/>
  <c r="AA3593" i="27"/>
  <c r="AA3592" i="27"/>
  <c r="AA3591" i="27"/>
  <c r="AA3590" i="27"/>
  <c r="AA3589" i="27"/>
  <c r="AA3588" i="27"/>
  <c r="AA3587" i="27"/>
  <c r="AA3586" i="27"/>
  <c r="AA3585" i="27"/>
  <c r="AA3584" i="27"/>
  <c r="AA3583" i="27"/>
  <c r="AA3582" i="27"/>
  <c r="AA3581" i="27"/>
  <c r="AA3580" i="27"/>
  <c r="AA3579" i="27"/>
  <c r="AA3578" i="27"/>
  <c r="AA3577" i="27"/>
  <c r="AA3576" i="27"/>
  <c r="AA3575" i="27"/>
  <c r="AA3574" i="27"/>
  <c r="AA3573" i="27"/>
  <c r="AA3572" i="27"/>
  <c r="AA3571" i="27"/>
  <c r="AA3570" i="27"/>
  <c r="AA3569" i="27"/>
  <c r="AA3568" i="27"/>
  <c r="AA3567" i="27"/>
  <c r="AA3566" i="27"/>
  <c r="AA3565" i="27"/>
  <c r="AA3564" i="27"/>
  <c r="AA3563" i="27"/>
  <c r="AA3562" i="27"/>
  <c r="AA3561" i="27"/>
  <c r="AA3560" i="27"/>
  <c r="AA3559" i="27"/>
  <c r="AA3558" i="27"/>
  <c r="AA3557" i="27"/>
  <c r="AA3556" i="27"/>
  <c r="AA3555" i="27"/>
  <c r="AA3554" i="27"/>
  <c r="AA3553" i="27"/>
  <c r="AA3552" i="27"/>
  <c r="AA3551" i="27"/>
  <c r="AA3550" i="27"/>
  <c r="AA3549" i="27"/>
  <c r="AA3548" i="27"/>
  <c r="AA3547" i="27"/>
  <c r="AA3546" i="27"/>
  <c r="AA3545" i="27"/>
  <c r="AA3544" i="27"/>
  <c r="AA3543" i="27"/>
  <c r="AA3542" i="27"/>
  <c r="AA3541" i="27"/>
  <c r="AA3540" i="27"/>
  <c r="AA3539" i="27"/>
  <c r="AA3538" i="27"/>
  <c r="AA3537" i="27"/>
  <c r="AA3536" i="27"/>
  <c r="AA3535" i="27"/>
  <c r="AA3534" i="27"/>
  <c r="AA3533" i="27"/>
  <c r="AA3532" i="27"/>
  <c r="AA3531" i="27"/>
  <c r="AA3530" i="27"/>
  <c r="AA3529" i="27"/>
  <c r="AA3528" i="27"/>
  <c r="AA3527" i="27"/>
  <c r="AA3526" i="27"/>
  <c r="AA3525" i="27"/>
  <c r="AA3524" i="27"/>
  <c r="AA3523" i="27"/>
  <c r="AA3522" i="27"/>
  <c r="AA3521" i="27"/>
  <c r="AA3520" i="27"/>
  <c r="AA3519" i="27"/>
  <c r="AA3518" i="27"/>
  <c r="AA3517" i="27"/>
  <c r="AA3516" i="27"/>
  <c r="AA3515" i="27"/>
  <c r="AA3514" i="27"/>
  <c r="AA3513" i="27"/>
  <c r="AA3512" i="27"/>
  <c r="AA3511" i="27"/>
  <c r="AA3510" i="27"/>
  <c r="AA3509" i="27"/>
  <c r="AA3508" i="27"/>
  <c r="AA3507" i="27"/>
  <c r="AA3506" i="27"/>
  <c r="AA3505" i="27"/>
  <c r="AA3504" i="27"/>
  <c r="AA3503" i="27"/>
  <c r="AA3502" i="27"/>
  <c r="AA3501" i="27"/>
  <c r="AA3500" i="27"/>
  <c r="AA3499" i="27"/>
  <c r="AA3498" i="27"/>
  <c r="AA3497" i="27"/>
  <c r="AA3496" i="27"/>
  <c r="AA3495" i="27"/>
  <c r="AA3494" i="27"/>
  <c r="AA3493" i="27"/>
  <c r="AA3492" i="27"/>
  <c r="AA3491" i="27"/>
  <c r="AA3490" i="27"/>
  <c r="AA3489" i="27"/>
  <c r="AA3488" i="27"/>
  <c r="AA3487" i="27"/>
  <c r="AA3486" i="27"/>
  <c r="AA3485" i="27"/>
  <c r="AA3484" i="27"/>
  <c r="AA3483" i="27"/>
  <c r="AA3482" i="27"/>
  <c r="AA3481" i="27"/>
  <c r="AA3480" i="27"/>
  <c r="AA3479" i="27"/>
  <c r="AA3478" i="27"/>
  <c r="AA3477" i="27"/>
  <c r="AA3476" i="27"/>
  <c r="AA3475" i="27"/>
  <c r="AA3474" i="27"/>
  <c r="AA3473" i="27"/>
  <c r="AA3472" i="27"/>
  <c r="AA3471" i="27"/>
  <c r="AA3470" i="27"/>
  <c r="AA3469" i="27"/>
  <c r="AA3468" i="27"/>
  <c r="AA3467" i="27"/>
  <c r="AA3466" i="27"/>
  <c r="AA3465" i="27"/>
  <c r="AA3464" i="27"/>
  <c r="AA3463" i="27"/>
  <c r="AA3462" i="27"/>
  <c r="AA3461" i="27"/>
  <c r="AA3460" i="27"/>
  <c r="AA3459" i="27"/>
  <c r="AA3458" i="27"/>
  <c r="AA3457" i="27"/>
  <c r="AA3456" i="27"/>
  <c r="AA3455" i="27"/>
  <c r="AA3454" i="27"/>
  <c r="AA3453" i="27"/>
  <c r="AA3452" i="27"/>
  <c r="AA3451" i="27"/>
  <c r="AA3450" i="27"/>
  <c r="AA3449" i="27"/>
  <c r="AA3448" i="27"/>
  <c r="AA3447" i="27"/>
  <c r="AA3446" i="27"/>
  <c r="AA3445" i="27"/>
  <c r="AA3444" i="27"/>
  <c r="AA3443" i="27"/>
  <c r="AA3442" i="27"/>
  <c r="AA3441" i="27"/>
  <c r="AA3440" i="27"/>
  <c r="AA3439" i="27"/>
  <c r="AA3438" i="27"/>
  <c r="AA3437" i="27"/>
  <c r="AA3436" i="27"/>
  <c r="AA3435" i="27"/>
  <c r="AA3434" i="27"/>
  <c r="AA3433" i="27"/>
  <c r="AA3432" i="27"/>
  <c r="AA3431" i="27"/>
  <c r="AA3430" i="27"/>
  <c r="AA3429" i="27"/>
  <c r="AA3428" i="27"/>
  <c r="AA3427" i="27"/>
  <c r="AA3426" i="27"/>
  <c r="AA3425" i="27"/>
  <c r="AA3424" i="27"/>
  <c r="AA3423" i="27"/>
  <c r="AA3422" i="27"/>
  <c r="AA3421" i="27"/>
  <c r="AA3420" i="27"/>
  <c r="AA3419" i="27"/>
  <c r="AA3418" i="27"/>
  <c r="AA3417" i="27"/>
  <c r="AA3416" i="27"/>
  <c r="AA3415" i="27"/>
  <c r="AA3414" i="27"/>
  <c r="AA3413" i="27"/>
  <c r="AA3412" i="27"/>
  <c r="AA3411" i="27"/>
  <c r="AA3410" i="27"/>
  <c r="AA3409" i="27"/>
  <c r="AA3408" i="27"/>
  <c r="AA3407" i="27"/>
  <c r="AA3406" i="27"/>
  <c r="AA3405" i="27"/>
  <c r="AA3404" i="27"/>
  <c r="AA3403" i="27"/>
  <c r="AA3402" i="27"/>
  <c r="AA3401" i="27"/>
  <c r="AA3400" i="27"/>
  <c r="AA3399" i="27"/>
  <c r="AA3398" i="27"/>
  <c r="AA3397" i="27"/>
  <c r="AA3396" i="27"/>
  <c r="AA3395" i="27"/>
  <c r="AA3394" i="27"/>
  <c r="AA3393" i="27"/>
  <c r="AA3392" i="27"/>
  <c r="AA3391" i="27"/>
  <c r="AA3390" i="27"/>
  <c r="AA3389" i="27"/>
  <c r="AA3388" i="27"/>
  <c r="AA3387" i="27"/>
  <c r="AA3386" i="27"/>
  <c r="AA3385" i="27"/>
  <c r="AA3384" i="27"/>
  <c r="AA3383" i="27"/>
  <c r="AA3382" i="27"/>
  <c r="AA3381" i="27"/>
  <c r="AA3380" i="27"/>
  <c r="AA3379" i="27"/>
  <c r="AA3378" i="27"/>
  <c r="AA3377" i="27"/>
  <c r="AA3376" i="27"/>
  <c r="AA3375" i="27"/>
  <c r="AA3374" i="27"/>
  <c r="AA3373" i="27"/>
  <c r="AA3372" i="27"/>
  <c r="AA3371" i="27"/>
  <c r="AA3370" i="27"/>
  <c r="AA3369" i="27"/>
  <c r="AA3368" i="27"/>
  <c r="AA3367" i="27"/>
  <c r="AA3366" i="27"/>
  <c r="AA3365" i="27"/>
  <c r="AA3364" i="27"/>
  <c r="AA3363" i="27"/>
  <c r="AA3362" i="27"/>
  <c r="AA3361" i="27"/>
  <c r="AA3360" i="27"/>
  <c r="AA3359" i="27"/>
  <c r="AA3358" i="27"/>
  <c r="AA3357" i="27"/>
  <c r="AA3356" i="27"/>
  <c r="AA3355" i="27"/>
  <c r="AA3354" i="27"/>
  <c r="AA3353" i="27"/>
  <c r="AA3352" i="27"/>
  <c r="AA3351" i="27"/>
  <c r="AA3350" i="27"/>
  <c r="AA3349" i="27"/>
  <c r="AA3348" i="27"/>
  <c r="AA3347" i="27"/>
  <c r="AA3346" i="27"/>
  <c r="AA3345" i="27"/>
  <c r="AA3344" i="27"/>
  <c r="AA3343" i="27"/>
  <c r="AA3342" i="27"/>
  <c r="AA3341" i="27"/>
  <c r="AA3340" i="27"/>
  <c r="AA3339" i="27"/>
  <c r="AA3338" i="27"/>
  <c r="AA3337" i="27"/>
  <c r="AA3336" i="27"/>
  <c r="AA3335" i="27"/>
  <c r="AA3334" i="27"/>
  <c r="AA3333" i="27"/>
  <c r="AA3332" i="27"/>
  <c r="AA3331" i="27"/>
  <c r="AA3330" i="27"/>
  <c r="AA3329" i="27"/>
  <c r="AA3328" i="27"/>
  <c r="AA3327" i="27"/>
  <c r="AA3326" i="27"/>
  <c r="AA3325" i="27"/>
  <c r="AA3324" i="27"/>
  <c r="AA3323" i="27"/>
  <c r="AA3322" i="27"/>
  <c r="AA3321" i="27"/>
  <c r="AA3320" i="27"/>
  <c r="AA3319" i="27"/>
  <c r="AA3318" i="27"/>
  <c r="AA3317" i="27"/>
  <c r="AA3316" i="27"/>
  <c r="AA3315" i="27"/>
  <c r="AA3314" i="27"/>
  <c r="AA3313" i="27"/>
  <c r="AA3312" i="27"/>
  <c r="AA3311" i="27"/>
  <c r="AA3310" i="27"/>
  <c r="AA3309" i="27"/>
  <c r="AA3308" i="27"/>
  <c r="AA3307" i="27"/>
  <c r="AA3306" i="27"/>
  <c r="AA3305" i="27"/>
  <c r="AA3304" i="27"/>
  <c r="AA3303" i="27"/>
  <c r="AA3302" i="27"/>
  <c r="AA3301" i="27"/>
  <c r="AA3300" i="27"/>
  <c r="AA3299" i="27"/>
  <c r="AA3298" i="27"/>
  <c r="AA3297" i="27"/>
  <c r="AA3296" i="27"/>
  <c r="AA3295" i="27"/>
  <c r="AA3294" i="27"/>
  <c r="AA3293" i="27"/>
  <c r="AA3292" i="27"/>
  <c r="AA3291" i="27"/>
  <c r="AA3290" i="27"/>
  <c r="AA3289" i="27"/>
  <c r="AA3288" i="27"/>
  <c r="AA3287" i="27"/>
  <c r="AA3286" i="27"/>
  <c r="AA3285" i="27"/>
  <c r="AA3284" i="27"/>
  <c r="AA3283" i="27"/>
  <c r="AA3282" i="27"/>
  <c r="AA3281" i="27"/>
  <c r="AA3280" i="27"/>
  <c r="AA3279" i="27"/>
  <c r="AA3278" i="27"/>
  <c r="AA3277" i="27"/>
  <c r="AA3276" i="27"/>
  <c r="AA3275" i="27"/>
  <c r="AA3274" i="27"/>
  <c r="AA3273" i="27"/>
  <c r="AA3272" i="27"/>
  <c r="AA3271" i="27"/>
  <c r="AA3270" i="27"/>
  <c r="AA3269" i="27"/>
  <c r="AA3268" i="27"/>
  <c r="AA3267" i="27"/>
  <c r="AA3266" i="27"/>
  <c r="AA3265" i="27"/>
  <c r="AA3264" i="27"/>
  <c r="AA3263" i="27"/>
  <c r="AA3262" i="27"/>
  <c r="AA3261" i="27"/>
  <c r="AA3260" i="27"/>
  <c r="AA3259" i="27"/>
  <c r="AA3258" i="27"/>
  <c r="AA3257" i="27"/>
  <c r="AA3256" i="27"/>
  <c r="AA3255" i="27"/>
  <c r="AA3254" i="27"/>
  <c r="AA3253" i="27"/>
  <c r="AA3252" i="27"/>
  <c r="AA3251" i="27"/>
  <c r="AA3250" i="27"/>
  <c r="AA3249" i="27"/>
  <c r="AA3248" i="27"/>
  <c r="AA3247" i="27"/>
  <c r="AA3246" i="27"/>
  <c r="AA3245" i="27"/>
  <c r="AA3244" i="27"/>
  <c r="AA3243" i="27"/>
  <c r="AA3242" i="27"/>
  <c r="AA3241" i="27"/>
  <c r="AA3240" i="27"/>
  <c r="AA3239" i="27"/>
  <c r="AA3238" i="27"/>
  <c r="AA3237" i="27"/>
  <c r="AA3236" i="27"/>
  <c r="AA3235" i="27"/>
  <c r="AA3234" i="27"/>
  <c r="AA3233" i="27"/>
  <c r="AA3232" i="27"/>
  <c r="AA3231" i="27"/>
  <c r="AA3230" i="27"/>
  <c r="AA3229" i="27"/>
  <c r="AA3228" i="27"/>
  <c r="AA3227" i="27"/>
  <c r="AA3226" i="27"/>
  <c r="AA3225" i="27"/>
  <c r="AA3224" i="27"/>
  <c r="AA3223" i="27"/>
  <c r="AA3222" i="27"/>
  <c r="AA3221" i="27"/>
  <c r="AA3220" i="27"/>
  <c r="AA3219" i="27"/>
  <c r="AA3218" i="27"/>
  <c r="AA3217" i="27"/>
  <c r="AA3216" i="27"/>
  <c r="AA3215" i="27"/>
  <c r="AA3214" i="27"/>
  <c r="AA3213" i="27"/>
  <c r="AA3212" i="27"/>
  <c r="AA3211" i="27"/>
  <c r="AA3210" i="27"/>
  <c r="AA3209" i="27"/>
  <c r="AA3208" i="27"/>
  <c r="AA3207" i="27"/>
  <c r="AA3206" i="27"/>
  <c r="AA3205" i="27"/>
  <c r="AA3204" i="27"/>
  <c r="AA3203" i="27"/>
  <c r="AA3202" i="27"/>
  <c r="AA3201" i="27"/>
  <c r="AA3200" i="27"/>
  <c r="AA3199" i="27"/>
  <c r="AA3198" i="27"/>
  <c r="AA3197" i="27"/>
  <c r="AA3196" i="27"/>
  <c r="AA3195" i="27"/>
  <c r="AA3194" i="27"/>
  <c r="AA3193" i="27"/>
  <c r="AA3192" i="27"/>
  <c r="AA3191" i="27"/>
  <c r="AA3190" i="27"/>
  <c r="AA3189" i="27"/>
  <c r="AA3188" i="27"/>
  <c r="AA3187" i="27"/>
  <c r="AA3186" i="27"/>
  <c r="AA3185" i="27"/>
  <c r="AA3184" i="27"/>
  <c r="AA3183" i="27"/>
  <c r="AA3182" i="27"/>
  <c r="AA3181" i="27"/>
  <c r="AA3180" i="27"/>
  <c r="AA3179" i="27"/>
  <c r="AA3178" i="27"/>
  <c r="AA3177" i="27"/>
  <c r="AA3176" i="27"/>
  <c r="AA3175" i="27"/>
  <c r="AA3174" i="27"/>
  <c r="AA3173" i="27"/>
  <c r="AA3172" i="27"/>
  <c r="AA3171" i="27"/>
  <c r="AA3170" i="27"/>
  <c r="AA3169" i="27"/>
  <c r="AA3168" i="27"/>
  <c r="AA3167" i="27"/>
  <c r="AA3166" i="27"/>
  <c r="AA3165" i="27"/>
  <c r="AA3164" i="27"/>
  <c r="AA3163" i="27"/>
  <c r="AA3162" i="27"/>
  <c r="AA3161" i="27"/>
  <c r="AA3160" i="27"/>
  <c r="AA3159" i="27"/>
  <c r="AA3158" i="27"/>
  <c r="AA3157" i="27"/>
  <c r="AA3156" i="27"/>
  <c r="AA3155" i="27"/>
  <c r="AA3154" i="27"/>
  <c r="AA3153" i="27"/>
  <c r="AA3152" i="27"/>
  <c r="AA3151" i="27"/>
  <c r="AA3150" i="27"/>
  <c r="AA3149" i="27"/>
  <c r="AA3148" i="27"/>
  <c r="AA3147" i="27"/>
  <c r="AA3146" i="27"/>
  <c r="AA3145" i="27"/>
  <c r="AA3144" i="27"/>
  <c r="AA3143" i="27"/>
  <c r="AA3142" i="27"/>
  <c r="AA3141" i="27"/>
  <c r="AA3140" i="27"/>
  <c r="AA3139" i="27"/>
  <c r="AA3138" i="27"/>
  <c r="AA3137" i="27"/>
  <c r="AA3136" i="27"/>
  <c r="AA3135" i="27"/>
  <c r="AA3134" i="27"/>
  <c r="AA3133" i="27"/>
  <c r="AA3132" i="27"/>
  <c r="AA3131" i="27"/>
  <c r="AA3130" i="27"/>
  <c r="AA3129" i="27"/>
  <c r="AA3128" i="27"/>
  <c r="AA3127" i="27"/>
  <c r="AA3126" i="27"/>
  <c r="AA3125" i="27"/>
  <c r="AA3124" i="27"/>
  <c r="AA3123" i="27"/>
  <c r="AA3122" i="27"/>
  <c r="AA3121" i="27"/>
  <c r="AA3120" i="27"/>
  <c r="AA3119" i="27"/>
  <c r="AA3118" i="27"/>
  <c r="AA3117" i="27"/>
  <c r="AA3116" i="27"/>
  <c r="AA3115" i="27"/>
  <c r="AA3114" i="27"/>
  <c r="AA3113" i="27"/>
  <c r="AA3112" i="27"/>
  <c r="AA3111" i="27"/>
  <c r="AA3110" i="27"/>
  <c r="AA3109" i="27"/>
  <c r="AA3108" i="27"/>
  <c r="AA3107" i="27"/>
  <c r="AA3106" i="27"/>
  <c r="AA3105" i="27"/>
  <c r="AA3104" i="27"/>
  <c r="AA3103" i="27"/>
  <c r="AA3102" i="27"/>
  <c r="AA3101" i="27"/>
  <c r="AA3100" i="27"/>
  <c r="AA3099" i="27"/>
  <c r="AA3098" i="27"/>
  <c r="AA3097" i="27"/>
  <c r="AA3096" i="27"/>
  <c r="AA3095" i="27"/>
  <c r="AA3094" i="27"/>
  <c r="AA3093" i="27"/>
  <c r="AA3092" i="27"/>
  <c r="AA3091" i="27"/>
  <c r="AA3090" i="27"/>
  <c r="AA3089" i="27"/>
  <c r="AA3088" i="27"/>
  <c r="AA3087" i="27"/>
  <c r="AA3086" i="27"/>
  <c r="AA3085" i="27"/>
  <c r="AA3084" i="27"/>
  <c r="AA3083" i="27"/>
  <c r="AA3082" i="27"/>
  <c r="AA3081" i="27"/>
  <c r="AA3080" i="27"/>
  <c r="AA3079" i="27"/>
  <c r="AA3078" i="27"/>
  <c r="AA3077" i="27"/>
  <c r="AA3076" i="27"/>
  <c r="AA3075" i="27"/>
  <c r="AA3074" i="27"/>
  <c r="AA3073" i="27"/>
  <c r="AA3072" i="27"/>
  <c r="AA3071" i="27"/>
  <c r="AA3070" i="27"/>
  <c r="AA3069" i="27"/>
  <c r="AA3068" i="27"/>
  <c r="AA3067" i="27"/>
  <c r="AA3066" i="27"/>
  <c r="AA3065" i="27"/>
  <c r="AA3064" i="27"/>
  <c r="AA3063" i="27"/>
  <c r="AA3062" i="27"/>
  <c r="AA3061" i="27"/>
  <c r="AA3060" i="27"/>
  <c r="AA3059" i="27"/>
  <c r="AA3058" i="27"/>
  <c r="AA3057" i="27"/>
  <c r="AA3056" i="27"/>
  <c r="AA3055" i="27"/>
  <c r="AA3054" i="27"/>
  <c r="AA3053" i="27"/>
  <c r="AA3052" i="27"/>
  <c r="AA3051" i="27"/>
  <c r="AA3050" i="27"/>
  <c r="AA3049" i="27"/>
  <c r="AA3048" i="27"/>
  <c r="AA3047" i="27"/>
  <c r="AA3046" i="27"/>
  <c r="AA3045" i="27"/>
  <c r="AA3044" i="27"/>
  <c r="AA3043" i="27"/>
  <c r="AA3042" i="27"/>
  <c r="AA3041" i="27"/>
  <c r="AA3040" i="27"/>
  <c r="AA3039" i="27"/>
  <c r="AA3038" i="27"/>
  <c r="AA3037" i="27"/>
  <c r="AA3036" i="27"/>
  <c r="AA3035" i="27"/>
  <c r="AA3034" i="27"/>
  <c r="AA3033" i="27"/>
  <c r="AA3032" i="27"/>
  <c r="AA3031" i="27"/>
  <c r="AA3030" i="27"/>
  <c r="AA3029" i="27"/>
  <c r="AA3028" i="27"/>
  <c r="AA3027" i="27"/>
  <c r="AA3026" i="27"/>
  <c r="AA3025" i="27"/>
  <c r="AA3024" i="27"/>
  <c r="AA3023" i="27"/>
  <c r="AA3022" i="27"/>
  <c r="AA3021" i="27"/>
  <c r="AA3020" i="27"/>
  <c r="AA3019" i="27"/>
  <c r="AA3018" i="27"/>
  <c r="AA3017" i="27"/>
  <c r="AA3016" i="27"/>
  <c r="AA3015" i="27"/>
  <c r="AA3014" i="27"/>
  <c r="AA3013" i="27"/>
  <c r="AA3012" i="27"/>
  <c r="AA3011" i="27"/>
  <c r="AA3010" i="27"/>
  <c r="AA3009" i="27"/>
  <c r="AA3008" i="27"/>
  <c r="AA3007" i="27"/>
  <c r="AA3006" i="27"/>
  <c r="AA3005" i="27"/>
  <c r="AA3004" i="27"/>
  <c r="AA3003" i="27"/>
  <c r="AA3002" i="27"/>
  <c r="AA3001" i="27"/>
  <c r="AA3000" i="27"/>
  <c r="AA2999" i="27"/>
  <c r="AA2998" i="27"/>
  <c r="AA2997" i="27"/>
  <c r="AA2996" i="27"/>
  <c r="AA2995" i="27"/>
  <c r="AA2994" i="27"/>
  <c r="AA2993" i="27"/>
  <c r="AA2992" i="27"/>
  <c r="AA2991" i="27"/>
  <c r="AA2990" i="27"/>
  <c r="AA2989" i="27"/>
  <c r="AA2988" i="27"/>
  <c r="AA2987" i="27"/>
  <c r="AA2986" i="27"/>
  <c r="AA2985" i="27"/>
  <c r="AA2984" i="27"/>
  <c r="AA2983" i="27"/>
  <c r="AA2982" i="27"/>
  <c r="AA2981" i="27"/>
  <c r="AA2980" i="27"/>
  <c r="AA2979" i="27"/>
  <c r="AA2978" i="27"/>
  <c r="AA2977" i="27"/>
  <c r="AA2976" i="27"/>
  <c r="AA2975" i="27"/>
  <c r="AA2974" i="27"/>
  <c r="AA2973" i="27"/>
  <c r="AA2972" i="27"/>
  <c r="AA2971" i="27"/>
  <c r="AA2970" i="27"/>
  <c r="AA2969" i="27"/>
  <c r="AA2968" i="27"/>
  <c r="AA2967" i="27"/>
  <c r="AA2966" i="27"/>
  <c r="AA2965" i="27"/>
  <c r="AA2964" i="27"/>
  <c r="AA2963" i="27"/>
  <c r="AA2962" i="27"/>
  <c r="AA2961" i="27"/>
  <c r="AA2960" i="27"/>
  <c r="AA2959" i="27"/>
  <c r="AA2958" i="27"/>
  <c r="AA2957" i="27"/>
  <c r="AA2956" i="27"/>
  <c r="AA2955" i="27"/>
  <c r="AA2954" i="27"/>
  <c r="AA2953" i="27"/>
  <c r="AA2952" i="27"/>
  <c r="AA2951" i="27"/>
  <c r="AA2950" i="27"/>
  <c r="AA2949" i="27"/>
  <c r="AA2948" i="27"/>
  <c r="AA2947" i="27"/>
  <c r="AA2946" i="27"/>
  <c r="AA2945" i="27"/>
  <c r="AA2944" i="27"/>
  <c r="AA2943" i="27"/>
  <c r="AA2942" i="27"/>
  <c r="AA2941" i="27"/>
  <c r="AA2940" i="27"/>
  <c r="AA2939" i="27"/>
  <c r="AA2938" i="27"/>
  <c r="AA2937" i="27"/>
  <c r="AA2936" i="27"/>
  <c r="AA2935" i="27"/>
  <c r="AA2934" i="27"/>
  <c r="AA2933" i="27"/>
  <c r="AA2932" i="27"/>
  <c r="AA2931" i="27"/>
  <c r="AA2930" i="27"/>
  <c r="AA2929" i="27"/>
  <c r="AA2928" i="27"/>
  <c r="AA2927" i="27"/>
  <c r="AA2926" i="27"/>
  <c r="AA2925" i="27"/>
  <c r="AA2924" i="27"/>
  <c r="AA2923" i="27"/>
  <c r="AA2922" i="27"/>
  <c r="AA2921" i="27"/>
  <c r="AA2920" i="27"/>
  <c r="AA2919" i="27"/>
  <c r="AA2918" i="27"/>
  <c r="AA2917" i="27"/>
  <c r="AA2916" i="27"/>
  <c r="AA2915" i="27"/>
  <c r="AA2914" i="27"/>
  <c r="AA2913" i="27"/>
  <c r="AA2912" i="27"/>
  <c r="AA2911" i="27"/>
  <c r="AA2910" i="27"/>
  <c r="AA2909" i="27"/>
  <c r="AA2908" i="27"/>
  <c r="AA2907" i="27"/>
  <c r="AA2906" i="27"/>
  <c r="AA2905" i="27"/>
  <c r="AA2904" i="27"/>
  <c r="AA2903" i="27"/>
  <c r="AA2902" i="27"/>
  <c r="AA2901" i="27"/>
  <c r="AA2900" i="27"/>
  <c r="AA2899" i="27"/>
  <c r="AA2898" i="27"/>
  <c r="AA2897" i="27"/>
  <c r="AA2896" i="27"/>
  <c r="AA2895" i="27"/>
  <c r="AA2894" i="27"/>
  <c r="AA2893" i="27"/>
  <c r="AA2892" i="27"/>
  <c r="AA2891" i="27"/>
  <c r="AA2890" i="27"/>
  <c r="AA2889" i="27"/>
  <c r="AA2888" i="27"/>
  <c r="AA2887" i="27"/>
  <c r="AA2886" i="27"/>
  <c r="AA2885" i="27"/>
  <c r="AA2884" i="27"/>
  <c r="AA2883" i="27"/>
  <c r="AA2882" i="27"/>
  <c r="AA2881" i="27"/>
  <c r="AA2880" i="27"/>
  <c r="AA2879" i="27"/>
  <c r="AA2878" i="27"/>
  <c r="AA2877" i="27"/>
  <c r="AA2876" i="27"/>
  <c r="AA2875" i="27"/>
  <c r="AA2874" i="27"/>
  <c r="AA2873" i="27"/>
  <c r="AA2872" i="27"/>
  <c r="AA2871" i="27"/>
  <c r="AA2870" i="27"/>
  <c r="AA2869" i="27"/>
  <c r="AA2868" i="27"/>
  <c r="AA2867" i="27"/>
  <c r="AA2866" i="27"/>
  <c r="AA2865" i="27"/>
  <c r="AA2864" i="27"/>
  <c r="AA2863" i="27"/>
  <c r="AA2862" i="27"/>
  <c r="AA2861" i="27"/>
  <c r="AA2860" i="27"/>
  <c r="AA2859" i="27"/>
  <c r="AA2858" i="27"/>
  <c r="AA2857" i="27"/>
  <c r="AA2856" i="27"/>
  <c r="AA2855" i="27"/>
  <c r="AA2854" i="27"/>
  <c r="AA2853" i="27"/>
  <c r="AA2852" i="27"/>
  <c r="AA2851" i="27"/>
  <c r="AA2850" i="27"/>
  <c r="AA2849" i="27"/>
  <c r="AA2848" i="27"/>
  <c r="AA2847" i="27"/>
  <c r="AA2846" i="27"/>
  <c r="AA2845" i="27"/>
  <c r="AA2844" i="27"/>
  <c r="AA2843" i="27"/>
  <c r="AA2842" i="27"/>
  <c r="AA2841" i="27"/>
  <c r="AA2840" i="27"/>
  <c r="AA2839" i="27"/>
  <c r="AA2838" i="27"/>
  <c r="AA2837" i="27"/>
  <c r="AA2836" i="27"/>
  <c r="AA2835" i="27"/>
  <c r="AA2834" i="27"/>
  <c r="AA2833" i="27"/>
  <c r="AA2832" i="27"/>
  <c r="AA2831" i="27"/>
  <c r="AA2830" i="27"/>
  <c r="AA2829" i="27"/>
  <c r="AA2828" i="27"/>
  <c r="AA2827" i="27"/>
  <c r="AA2826" i="27"/>
  <c r="AA2825" i="27"/>
  <c r="AA2824" i="27"/>
  <c r="AA2823" i="27"/>
  <c r="AA2822" i="27"/>
  <c r="AA2821" i="27"/>
  <c r="AA2820" i="27"/>
  <c r="AA2819" i="27"/>
  <c r="AA2818" i="27"/>
  <c r="AA2817" i="27"/>
  <c r="AA2816" i="27"/>
  <c r="AA2815" i="27"/>
  <c r="AA2814" i="27"/>
  <c r="AA2813" i="27"/>
  <c r="AA2812" i="27"/>
  <c r="AA2811" i="27"/>
  <c r="AA2810" i="27"/>
  <c r="AA2809" i="27"/>
  <c r="AA2808" i="27"/>
  <c r="AA2807" i="27"/>
  <c r="AA2806" i="27"/>
  <c r="AA2805" i="27"/>
  <c r="AA2804" i="27"/>
  <c r="AA2803" i="27"/>
  <c r="AA2802" i="27"/>
  <c r="AA2801" i="27"/>
  <c r="AA2800" i="27"/>
  <c r="AA2799" i="27"/>
  <c r="AA2798" i="27"/>
  <c r="AA2797" i="27"/>
  <c r="AA2796" i="27"/>
  <c r="AA2795" i="27"/>
  <c r="AA2794" i="27"/>
  <c r="AA2793" i="27"/>
  <c r="AA2792" i="27"/>
  <c r="AA2791" i="27"/>
  <c r="AA2790" i="27"/>
  <c r="AA2789" i="27"/>
  <c r="AA2788" i="27"/>
  <c r="AA2787" i="27"/>
  <c r="AA2786" i="27"/>
  <c r="AA2785" i="27"/>
  <c r="AA2784" i="27"/>
  <c r="AA2783" i="27"/>
  <c r="AA2782" i="27"/>
  <c r="AA2781" i="27"/>
  <c r="AA2780" i="27"/>
  <c r="AA2779" i="27"/>
  <c r="AA2778" i="27"/>
  <c r="AA2777" i="27"/>
  <c r="AA2776" i="27"/>
  <c r="AA2775" i="27"/>
  <c r="AA2774" i="27"/>
  <c r="AA2773" i="27"/>
  <c r="AA2772" i="27"/>
  <c r="AA2771" i="27"/>
  <c r="AA2770" i="27"/>
  <c r="AA2769" i="27"/>
  <c r="AA2768" i="27"/>
  <c r="AA2767" i="27"/>
  <c r="AA2766" i="27"/>
  <c r="AA2765" i="27"/>
  <c r="AA2764" i="27"/>
  <c r="AA2763" i="27"/>
  <c r="AA2762" i="27"/>
  <c r="AA2761" i="27"/>
  <c r="AA2760" i="27"/>
  <c r="AA2759" i="27"/>
  <c r="AA2758" i="27"/>
  <c r="AA2757" i="27"/>
  <c r="AA2756" i="27"/>
  <c r="AA2755" i="27"/>
  <c r="AA2754" i="27"/>
  <c r="AA2753" i="27"/>
  <c r="AA2752" i="27"/>
  <c r="AA2751" i="27"/>
  <c r="AA2750" i="27"/>
  <c r="AA2749" i="27"/>
  <c r="AA2748" i="27"/>
  <c r="AA2747" i="27"/>
  <c r="AA2746" i="27"/>
  <c r="AA2745" i="27"/>
  <c r="AA2744" i="27"/>
  <c r="AA2743" i="27"/>
  <c r="AA2742" i="27"/>
  <c r="AA2741" i="27"/>
  <c r="AA2740" i="27"/>
  <c r="AA2739" i="27"/>
  <c r="AA2738" i="27"/>
  <c r="AA2737" i="27"/>
  <c r="AA2736" i="27"/>
  <c r="AA2735" i="27"/>
  <c r="AA2734" i="27"/>
  <c r="AA2733" i="27"/>
  <c r="AA2732" i="27"/>
  <c r="AA2731" i="27"/>
  <c r="AA2730" i="27"/>
  <c r="AA2729" i="27"/>
  <c r="AA2728" i="27"/>
  <c r="AA2727" i="27"/>
  <c r="AA2726" i="27"/>
  <c r="AA2725" i="27"/>
  <c r="AA2724" i="27"/>
  <c r="AA2723" i="27"/>
  <c r="AA2722" i="27"/>
  <c r="AA2721" i="27"/>
  <c r="AA2720" i="27"/>
  <c r="AA2719" i="27"/>
  <c r="AA2718" i="27"/>
  <c r="AA2717" i="27"/>
  <c r="AA2716" i="27"/>
  <c r="AA2715" i="27"/>
  <c r="AA2714" i="27"/>
  <c r="AA2713" i="27"/>
  <c r="AA2712" i="27"/>
  <c r="AA2711" i="27"/>
  <c r="AA2710" i="27"/>
  <c r="AA2709" i="27"/>
  <c r="AA2708" i="27"/>
  <c r="AA2707" i="27"/>
  <c r="AA2706" i="27"/>
  <c r="AA2705" i="27"/>
  <c r="AA2704" i="27"/>
  <c r="AA2703" i="27"/>
  <c r="AA2702" i="27"/>
  <c r="AA2701" i="27"/>
  <c r="AA2700" i="27"/>
  <c r="AA2699" i="27"/>
  <c r="AA2698" i="27"/>
  <c r="AA2697" i="27"/>
  <c r="AA2696" i="27"/>
  <c r="AA2695" i="27"/>
  <c r="AA2694" i="27"/>
  <c r="AA2693" i="27"/>
  <c r="AA2692" i="27"/>
  <c r="AA2691" i="27"/>
  <c r="AA2690" i="27"/>
  <c r="AA2689" i="27"/>
  <c r="AA2688" i="27"/>
  <c r="AA2687" i="27"/>
  <c r="AA2686" i="27"/>
  <c r="AA2685" i="27"/>
  <c r="AA2684" i="27"/>
  <c r="AA2683" i="27"/>
  <c r="AA2682" i="27"/>
  <c r="AA2681" i="27"/>
  <c r="AA2680" i="27"/>
  <c r="AA2679" i="27"/>
  <c r="AA2678" i="27"/>
  <c r="AA2677" i="27"/>
  <c r="AA2676" i="27"/>
  <c r="AA2675" i="27"/>
  <c r="AA2674" i="27"/>
  <c r="AA2673" i="27"/>
  <c r="AA2672" i="27"/>
  <c r="AA2671" i="27"/>
  <c r="AA2670" i="27"/>
  <c r="AA2669" i="27"/>
  <c r="AA2668" i="27"/>
  <c r="AA2667" i="27"/>
  <c r="AA2666" i="27"/>
  <c r="AA2665" i="27"/>
  <c r="AA2664" i="27"/>
  <c r="AA2663" i="27"/>
  <c r="AA2662" i="27"/>
  <c r="AA2661" i="27"/>
  <c r="AA2660" i="27"/>
  <c r="AA2659" i="27"/>
  <c r="AA2658" i="27"/>
  <c r="AA2657" i="27"/>
  <c r="AA2656" i="27"/>
  <c r="AA2655" i="27"/>
  <c r="AA2654" i="27"/>
  <c r="AA2653" i="27"/>
  <c r="AA2652" i="27"/>
  <c r="AA2651" i="27"/>
  <c r="AA2650" i="27"/>
  <c r="AA2649" i="27"/>
  <c r="AA2648" i="27"/>
  <c r="AA2647" i="27"/>
  <c r="AA2646" i="27"/>
  <c r="AA2645" i="27"/>
  <c r="AA2644" i="27"/>
  <c r="AA2643" i="27"/>
  <c r="AA2642" i="27"/>
  <c r="AA2641" i="27"/>
  <c r="AA2640" i="27"/>
  <c r="AA2639" i="27"/>
  <c r="AA2638" i="27"/>
  <c r="AA2637" i="27"/>
  <c r="AA2636" i="27"/>
  <c r="AA2635" i="27"/>
  <c r="AA2634" i="27"/>
  <c r="AA2633" i="27"/>
  <c r="AA2632" i="27"/>
  <c r="AA2631" i="27"/>
  <c r="AA2630" i="27"/>
  <c r="AA2629" i="27"/>
  <c r="AA2628" i="27"/>
  <c r="AA2627" i="27"/>
  <c r="AA2626" i="27"/>
  <c r="AA2625" i="27"/>
  <c r="AA2624" i="27"/>
  <c r="AA2623" i="27"/>
  <c r="AA2622" i="27"/>
  <c r="AA2621" i="27"/>
  <c r="AA2620" i="27"/>
  <c r="AA2619" i="27"/>
  <c r="AA2618" i="27"/>
  <c r="AA2617" i="27"/>
  <c r="AA2616" i="27"/>
  <c r="AA2615" i="27"/>
  <c r="AA2614" i="27"/>
  <c r="AA2613" i="27"/>
  <c r="AA2612" i="27"/>
  <c r="AA2611" i="27"/>
  <c r="AA2610" i="27"/>
  <c r="AA2609" i="27"/>
  <c r="AA2608" i="27"/>
  <c r="AA2607" i="27"/>
  <c r="AA2606" i="27"/>
  <c r="AA2605" i="27"/>
  <c r="AA2604" i="27"/>
  <c r="AA2603" i="27"/>
  <c r="AA2602" i="27"/>
  <c r="AA2601" i="27"/>
  <c r="AA2600" i="27"/>
  <c r="AA2599" i="27"/>
  <c r="AA2598" i="27"/>
  <c r="AA2597" i="27"/>
  <c r="AA2596" i="27"/>
  <c r="AA2595" i="27"/>
  <c r="AA2594" i="27"/>
  <c r="AA2593" i="27"/>
  <c r="AA2592" i="27"/>
  <c r="AA2591" i="27"/>
  <c r="AA2590" i="27"/>
  <c r="AA2589" i="27"/>
  <c r="AA2588" i="27"/>
  <c r="AA2587" i="27"/>
  <c r="AA2586" i="27"/>
  <c r="AA2585" i="27"/>
  <c r="AA2584" i="27"/>
  <c r="AA2583" i="27"/>
  <c r="AA2582" i="27"/>
  <c r="AA2581" i="27"/>
  <c r="AA2580" i="27"/>
  <c r="AA2579" i="27"/>
  <c r="AA2578" i="27"/>
  <c r="AA2577" i="27"/>
  <c r="AA2576" i="27"/>
  <c r="AA2575" i="27"/>
  <c r="AA2574" i="27"/>
  <c r="AA2573" i="27"/>
  <c r="AA2572" i="27"/>
  <c r="AA2571" i="27"/>
  <c r="AA2570" i="27"/>
  <c r="AA2569" i="27"/>
  <c r="AA2568" i="27"/>
  <c r="AA2567" i="27"/>
  <c r="AA2566" i="27"/>
  <c r="AA2565" i="27"/>
  <c r="AA2564" i="27"/>
  <c r="AA2563" i="27"/>
  <c r="AA2562" i="27"/>
  <c r="AA2561" i="27"/>
  <c r="AA2560" i="27"/>
  <c r="AA2559" i="27"/>
  <c r="AA2558" i="27"/>
  <c r="AA2557" i="27"/>
  <c r="AA2556" i="27"/>
  <c r="AA2555" i="27"/>
  <c r="AA2554" i="27"/>
  <c r="AA2553" i="27"/>
  <c r="AA2552" i="27"/>
  <c r="AA2551" i="27"/>
  <c r="AA2550" i="27"/>
  <c r="AA2549" i="27"/>
  <c r="AA2548" i="27"/>
  <c r="AA2547" i="27"/>
  <c r="AA2546" i="27"/>
  <c r="AA2545" i="27"/>
  <c r="AA2544" i="27"/>
  <c r="AA2543" i="27"/>
  <c r="AA2542" i="27"/>
  <c r="AA2541" i="27"/>
  <c r="AA2540" i="27"/>
  <c r="AA2539" i="27"/>
  <c r="AA2538" i="27"/>
  <c r="AA2537" i="27"/>
  <c r="AA2536" i="27"/>
  <c r="AA2535" i="27"/>
  <c r="AA2534" i="27"/>
  <c r="AA2533" i="27"/>
  <c r="AA2532" i="27"/>
  <c r="AA2531" i="27"/>
  <c r="AA2530" i="27"/>
  <c r="AA2529" i="27"/>
  <c r="AA2528" i="27"/>
  <c r="AA2527" i="27"/>
  <c r="AA2526" i="27"/>
  <c r="AA2525" i="27"/>
  <c r="AA2524" i="27"/>
  <c r="AA2523" i="27"/>
  <c r="AA2522" i="27"/>
  <c r="AA2521" i="27"/>
  <c r="AA2520" i="27"/>
  <c r="AA2519" i="27"/>
  <c r="AA2518" i="27"/>
  <c r="AA2517" i="27"/>
  <c r="AA2516" i="27"/>
  <c r="AA2515" i="27"/>
  <c r="AA2514" i="27"/>
  <c r="AA2513" i="27"/>
  <c r="AA2512" i="27"/>
  <c r="AA2511" i="27"/>
  <c r="AA2510" i="27"/>
  <c r="AA2509" i="27"/>
  <c r="AA2508" i="27"/>
  <c r="AA2507" i="27"/>
  <c r="AA2506" i="27"/>
  <c r="AA2505" i="27"/>
  <c r="AA2504" i="27"/>
  <c r="AA2503" i="27"/>
  <c r="AA2502" i="27"/>
  <c r="AA2501" i="27"/>
  <c r="AA2500" i="27"/>
  <c r="AA2499" i="27"/>
  <c r="AA2498" i="27"/>
  <c r="AA2497" i="27"/>
  <c r="AA2496" i="27"/>
  <c r="AA2495" i="27"/>
  <c r="AA2494" i="27"/>
  <c r="AA2493" i="27"/>
  <c r="AA2492" i="27"/>
  <c r="AA2491" i="27"/>
  <c r="AA2490" i="27"/>
  <c r="AA2489" i="27"/>
  <c r="AA2488" i="27"/>
  <c r="AA2487" i="27"/>
  <c r="AA2486" i="27"/>
  <c r="AA2485" i="27"/>
  <c r="AA2484" i="27"/>
  <c r="AA2483" i="27"/>
  <c r="AA2482" i="27"/>
  <c r="AA2481" i="27"/>
  <c r="AA2480" i="27"/>
  <c r="AA2479" i="27"/>
  <c r="AA2478" i="27"/>
  <c r="AA2477" i="27"/>
  <c r="AA2476" i="27"/>
  <c r="AA2475" i="27"/>
  <c r="AA2474" i="27"/>
  <c r="AA2473" i="27"/>
  <c r="AA2472" i="27"/>
  <c r="AA2471" i="27"/>
  <c r="AA2470" i="27"/>
  <c r="AA2469" i="27"/>
  <c r="AA2468" i="27"/>
  <c r="AA2467" i="27"/>
  <c r="AA2466" i="27"/>
  <c r="AA2465" i="27"/>
  <c r="AA2464" i="27"/>
  <c r="AA2463" i="27"/>
  <c r="AA2462" i="27"/>
  <c r="AA2461" i="27"/>
  <c r="AA2460" i="27"/>
  <c r="AA2459" i="27"/>
  <c r="AA2458" i="27"/>
  <c r="AA2457" i="27"/>
  <c r="AA2456" i="27"/>
  <c r="AA2455" i="27"/>
  <c r="AA2454" i="27"/>
  <c r="AA2453" i="27"/>
  <c r="AA2452" i="27"/>
  <c r="AA2451" i="27"/>
  <c r="AA2450" i="27"/>
  <c r="AA2449" i="27"/>
  <c r="AA2448" i="27"/>
  <c r="AA2447" i="27"/>
  <c r="AA2446" i="27"/>
  <c r="AA2445" i="27"/>
  <c r="AA2444" i="27"/>
  <c r="AA2443" i="27"/>
  <c r="AA2442" i="27"/>
  <c r="AA2441" i="27"/>
  <c r="AA2440" i="27"/>
  <c r="AA2439" i="27"/>
  <c r="AA2438" i="27"/>
  <c r="AA2437" i="27"/>
  <c r="AA2436" i="27"/>
  <c r="AA2435" i="27"/>
  <c r="AA2434" i="27"/>
  <c r="AA2433" i="27"/>
  <c r="AA2432" i="27"/>
  <c r="AA2431" i="27"/>
  <c r="AA2430" i="27"/>
  <c r="AA2429" i="27"/>
  <c r="AA2428" i="27"/>
  <c r="AA2427" i="27"/>
  <c r="AA2426" i="27"/>
  <c r="AA2425" i="27"/>
  <c r="AA2424" i="27"/>
  <c r="AA2423" i="27"/>
  <c r="AA2422" i="27"/>
  <c r="AA2421" i="27"/>
  <c r="AA2420" i="27"/>
  <c r="AA2419" i="27"/>
  <c r="AA2418" i="27"/>
  <c r="AA2417" i="27"/>
  <c r="AA2416" i="27"/>
  <c r="AA2415" i="27"/>
  <c r="AA2414" i="27"/>
  <c r="AA2413" i="27"/>
  <c r="AA2412" i="27"/>
  <c r="AA2411" i="27"/>
  <c r="AA2410" i="27"/>
  <c r="AA2409" i="27"/>
  <c r="AA2408" i="27"/>
  <c r="AA2407" i="27"/>
  <c r="AA2406" i="27"/>
  <c r="AA2405" i="27"/>
  <c r="AA2404" i="27"/>
  <c r="AA2403" i="27"/>
  <c r="AA2402" i="27"/>
  <c r="AA2401" i="27"/>
  <c r="AA2400" i="27"/>
  <c r="AA2399" i="27"/>
  <c r="AA2398" i="27"/>
  <c r="AA2397" i="27"/>
  <c r="AA2396" i="27"/>
  <c r="AA2395" i="27"/>
  <c r="AA2394" i="27"/>
  <c r="AA2393" i="27"/>
  <c r="AA2392" i="27"/>
  <c r="AA2391" i="27"/>
  <c r="AA2390" i="27"/>
  <c r="AA2389" i="27"/>
  <c r="AA2388" i="27"/>
  <c r="AA2387" i="27"/>
  <c r="AA2386" i="27"/>
  <c r="AA2385" i="27"/>
  <c r="AA2384" i="27"/>
  <c r="AA2383" i="27"/>
  <c r="AA2382" i="27"/>
  <c r="AA2381" i="27"/>
  <c r="AA2380" i="27"/>
  <c r="AA2379" i="27"/>
  <c r="AA2378" i="27"/>
  <c r="AA2377" i="27"/>
  <c r="AA2376" i="27"/>
  <c r="AA2375" i="27"/>
  <c r="AA2374" i="27"/>
  <c r="AA2373" i="27"/>
  <c r="AA2372" i="27"/>
  <c r="AA2371" i="27"/>
  <c r="AA2370" i="27"/>
  <c r="AA2369" i="27"/>
  <c r="AA2368" i="27"/>
  <c r="AA2367" i="27"/>
  <c r="AA2366" i="27"/>
  <c r="AA2365" i="27"/>
  <c r="AA2364" i="27"/>
  <c r="AA2363" i="27"/>
  <c r="AA2362" i="27"/>
  <c r="AA2361" i="27"/>
  <c r="AA2360" i="27"/>
  <c r="AA2359" i="27"/>
  <c r="AA2358" i="27"/>
  <c r="AA2357" i="27"/>
  <c r="AA2356" i="27"/>
  <c r="AA2355" i="27"/>
  <c r="AA2354" i="27"/>
  <c r="AA2353" i="27"/>
  <c r="AA2352" i="27"/>
  <c r="AA2351" i="27"/>
  <c r="AA2350" i="27"/>
  <c r="AA2349" i="27"/>
  <c r="AA2348" i="27"/>
  <c r="AA2347" i="27"/>
  <c r="AA2346" i="27"/>
  <c r="AA2345" i="27"/>
  <c r="AA2344" i="27"/>
  <c r="AA2343" i="27"/>
  <c r="AA2342" i="27"/>
  <c r="AA2341" i="27"/>
  <c r="AA2340" i="27"/>
  <c r="AA2339" i="27"/>
  <c r="AA2338" i="27"/>
  <c r="AA2337" i="27"/>
  <c r="AA2336" i="27"/>
  <c r="AA2335" i="27"/>
  <c r="AA2334" i="27"/>
  <c r="AA2333" i="27"/>
  <c r="AA2332" i="27"/>
  <c r="AA2331" i="27"/>
  <c r="AA2330" i="27"/>
  <c r="AA2329" i="27"/>
  <c r="AA2328" i="27"/>
  <c r="AA2327" i="27"/>
  <c r="AA2326" i="27"/>
  <c r="AA2325" i="27"/>
  <c r="AA2324" i="27"/>
  <c r="AA2323" i="27"/>
  <c r="AA2322" i="27"/>
  <c r="AA2321" i="27"/>
  <c r="AA2320" i="27"/>
  <c r="AA2319" i="27"/>
  <c r="AA2318" i="27"/>
  <c r="AA2317" i="27"/>
  <c r="AA2316" i="27"/>
  <c r="AA2315" i="27"/>
  <c r="AA2314" i="27"/>
  <c r="AA2313" i="27"/>
  <c r="AA2312" i="27"/>
  <c r="AA2311" i="27"/>
  <c r="AA2310" i="27"/>
  <c r="AA2309" i="27"/>
  <c r="AA2308" i="27"/>
  <c r="AA2307" i="27"/>
  <c r="AA2306" i="27"/>
  <c r="AA2305" i="27"/>
  <c r="AA2304" i="27"/>
  <c r="AA2303" i="27"/>
  <c r="AA2302" i="27"/>
  <c r="AA2301" i="27"/>
  <c r="AA2300" i="27"/>
  <c r="AA2299" i="27"/>
  <c r="AA2298" i="27"/>
  <c r="AA2297" i="27"/>
  <c r="AA2296" i="27"/>
  <c r="AA2295" i="27"/>
  <c r="AA2294" i="27"/>
  <c r="AA2293" i="27"/>
  <c r="AA2292" i="27"/>
  <c r="AA2291" i="27"/>
  <c r="AA2290" i="27"/>
  <c r="AA2289" i="27"/>
  <c r="AA2288" i="27"/>
  <c r="AA2287" i="27"/>
  <c r="AA2286" i="27"/>
  <c r="AA2285" i="27"/>
  <c r="AA2284" i="27"/>
  <c r="AA2283" i="27"/>
  <c r="AA2282" i="27"/>
  <c r="AA2281" i="27"/>
  <c r="AA2280" i="27"/>
  <c r="AA2279" i="27"/>
  <c r="AA2278" i="27"/>
  <c r="AA2277" i="27"/>
  <c r="AA2276" i="27"/>
  <c r="AA2275" i="27"/>
  <c r="AA2274" i="27"/>
  <c r="AA2273" i="27"/>
  <c r="AA2272" i="27"/>
  <c r="AA2271" i="27"/>
  <c r="AA2270" i="27"/>
  <c r="AA2269" i="27"/>
  <c r="AA2268" i="27"/>
  <c r="AA2267" i="27"/>
  <c r="AA2266" i="27"/>
  <c r="AA2265" i="27"/>
  <c r="AA2264" i="27"/>
  <c r="AA2263" i="27"/>
  <c r="AA2262" i="27"/>
  <c r="AA2261" i="27"/>
  <c r="AA2260" i="27"/>
  <c r="AA2259" i="27"/>
  <c r="AA2258" i="27"/>
  <c r="AA2257" i="27"/>
  <c r="AA2256" i="27"/>
  <c r="AA2255" i="27"/>
  <c r="AA2254" i="27"/>
  <c r="AA2253" i="27"/>
  <c r="AA2252" i="27"/>
  <c r="AA2251" i="27"/>
  <c r="AA2250" i="27"/>
  <c r="AA2249" i="27"/>
  <c r="AA2248" i="27"/>
  <c r="AA2247" i="27"/>
  <c r="AA2246" i="27"/>
  <c r="AA2245" i="27"/>
  <c r="AA2244" i="27"/>
  <c r="AA2243" i="27"/>
  <c r="AA2242" i="27"/>
  <c r="AA2241" i="27"/>
  <c r="AA2240" i="27"/>
  <c r="AA2239" i="27"/>
  <c r="AA2238" i="27"/>
  <c r="AA2237" i="27"/>
  <c r="AA2236" i="27"/>
  <c r="AA2235" i="27"/>
  <c r="AA2234" i="27"/>
  <c r="AA2233" i="27"/>
  <c r="AA2232" i="27"/>
  <c r="AA2231" i="27"/>
  <c r="AA2230" i="27"/>
  <c r="AA2229" i="27"/>
  <c r="AA2228" i="27"/>
  <c r="AA2227" i="27"/>
  <c r="AA2226" i="27"/>
  <c r="AA2225" i="27"/>
  <c r="AA2224" i="27"/>
  <c r="AA2223" i="27"/>
  <c r="AA2222" i="27"/>
  <c r="AA2221" i="27"/>
  <c r="AA2220" i="27"/>
  <c r="AA2219" i="27"/>
  <c r="AA2218" i="27"/>
  <c r="AA2217" i="27"/>
  <c r="AA2216" i="27"/>
  <c r="AA2215" i="27"/>
  <c r="AA2214" i="27"/>
  <c r="AA2213" i="27"/>
  <c r="AA2212" i="27"/>
  <c r="AA2211" i="27"/>
  <c r="AA2210" i="27"/>
  <c r="AA2209" i="27"/>
  <c r="AA2208" i="27"/>
  <c r="AA2207" i="27"/>
  <c r="AA2206" i="27"/>
  <c r="AA2205" i="27"/>
  <c r="AA2204" i="27"/>
  <c r="AA2203" i="27"/>
  <c r="AA2202" i="27"/>
  <c r="AA2201" i="27"/>
  <c r="AA2200" i="27"/>
  <c r="AA2199" i="27"/>
  <c r="AA2198" i="27"/>
  <c r="AA2197" i="27"/>
  <c r="AA2196" i="27"/>
  <c r="AA2195" i="27"/>
  <c r="AA2194" i="27"/>
  <c r="AA2193" i="27"/>
  <c r="AA2192" i="27"/>
  <c r="AA2191" i="27"/>
  <c r="AA2190" i="27"/>
  <c r="AA2189" i="27"/>
  <c r="AA2188" i="27"/>
  <c r="AA2187" i="27"/>
  <c r="AA2186" i="27"/>
  <c r="AA2185" i="27"/>
  <c r="AA2184" i="27"/>
  <c r="AA2183" i="27"/>
  <c r="AA2182" i="27"/>
  <c r="AA2181" i="27"/>
  <c r="AA2180" i="27"/>
  <c r="AA2179" i="27"/>
  <c r="AA2178" i="27"/>
  <c r="AA2177" i="27"/>
  <c r="AA2176" i="27"/>
  <c r="AA2175" i="27"/>
  <c r="AA2174" i="27"/>
  <c r="AA2173" i="27"/>
  <c r="AA2172" i="27"/>
  <c r="AA2171" i="27"/>
  <c r="AA2170" i="27"/>
  <c r="AA2169" i="27"/>
  <c r="AA2168" i="27"/>
  <c r="AA2167" i="27"/>
  <c r="AA2166" i="27"/>
  <c r="AA2165" i="27"/>
  <c r="AA2164" i="27"/>
  <c r="AA2163" i="27"/>
  <c r="AA2162" i="27"/>
  <c r="AA2161" i="27"/>
  <c r="AA2160" i="27"/>
  <c r="AA2159" i="27"/>
  <c r="AA2158" i="27"/>
  <c r="AA2157" i="27"/>
  <c r="AA2156" i="27"/>
  <c r="AA2155" i="27"/>
  <c r="AA2154" i="27"/>
  <c r="AA2153" i="27"/>
  <c r="AA2152" i="27"/>
  <c r="AA2151" i="27"/>
  <c r="AA2150" i="27"/>
  <c r="AA2149" i="27"/>
  <c r="AA2148" i="27"/>
  <c r="AA2147" i="27"/>
  <c r="AA2146" i="27"/>
  <c r="AA2145" i="27"/>
  <c r="AA2144" i="27"/>
  <c r="AA2143" i="27"/>
  <c r="AA2142" i="27"/>
  <c r="AA2141" i="27"/>
  <c r="AA2140" i="27"/>
  <c r="AA2139" i="27"/>
  <c r="AA2138" i="27"/>
  <c r="AA2137" i="27"/>
  <c r="AA2136" i="27"/>
  <c r="AA2135" i="27"/>
  <c r="AA2134" i="27"/>
  <c r="AA2133" i="27"/>
  <c r="AA2132" i="27"/>
  <c r="AA2131" i="27"/>
  <c r="AA2130" i="27"/>
  <c r="AA2129" i="27"/>
  <c r="AA2128" i="27"/>
  <c r="AA2127" i="27"/>
  <c r="AA2126" i="27"/>
  <c r="AA2125" i="27"/>
  <c r="AA2124" i="27"/>
  <c r="AA2123" i="27"/>
  <c r="AA2122" i="27"/>
  <c r="AA2121" i="27"/>
  <c r="AA2120" i="27"/>
  <c r="AA2119" i="27"/>
  <c r="AA2118" i="27"/>
  <c r="AA2117" i="27"/>
  <c r="AA2116" i="27"/>
  <c r="AA2115" i="27"/>
  <c r="AA2114" i="27"/>
  <c r="AA2113" i="27"/>
  <c r="AA2112" i="27"/>
  <c r="AA2111" i="27"/>
  <c r="AA2110" i="27"/>
  <c r="AA2109" i="27"/>
  <c r="AA2108" i="27"/>
  <c r="AA2107" i="27"/>
  <c r="AA2106" i="27"/>
  <c r="AA2105" i="27"/>
  <c r="AA2104" i="27"/>
  <c r="AA2103" i="27"/>
  <c r="AA2102" i="27"/>
  <c r="AA2101" i="27"/>
  <c r="AA2100" i="27"/>
  <c r="AA2099" i="27"/>
  <c r="AA2098" i="27"/>
  <c r="AA2097" i="27"/>
  <c r="AA2096" i="27"/>
  <c r="AA2095" i="27"/>
  <c r="AA2094" i="27"/>
  <c r="AA2093" i="27"/>
  <c r="AA2092" i="27"/>
  <c r="AA2091" i="27"/>
  <c r="AA2090" i="27"/>
  <c r="AA2089" i="27"/>
  <c r="AA2088" i="27"/>
  <c r="AA2087" i="27"/>
  <c r="AA2086" i="27"/>
  <c r="AA2085" i="27"/>
  <c r="AA2084" i="27"/>
  <c r="AA2083" i="27"/>
  <c r="AA2082" i="27"/>
  <c r="AA2081" i="27"/>
  <c r="AA2080" i="27"/>
  <c r="AA2079" i="27"/>
  <c r="AA2078" i="27"/>
  <c r="AA2077" i="27"/>
  <c r="AA2076" i="27"/>
  <c r="AA2075" i="27"/>
  <c r="AA2074" i="27"/>
  <c r="AA2073" i="27"/>
  <c r="AA2072" i="27"/>
  <c r="AA2071" i="27"/>
  <c r="AA2070" i="27"/>
  <c r="AA2069" i="27"/>
  <c r="AA2068" i="27"/>
  <c r="AA2067" i="27"/>
  <c r="AA2066" i="27"/>
  <c r="AA2065" i="27"/>
  <c r="AA2064" i="27"/>
  <c r="AA2063" i="27"/>
  <c r="AA2062" i="27"/>
  <c r="AA2061" i="27"/>
  <c r="AA2060" i="27"/>
  <c r="AA2059" i="27"/>
  <c r="AA2058" i="27"/>
  <c r="AA2057" i="27"/>
  <c r="AA2056" i="27"/>
  <c r="AA2055" i="27"/>
  <c r="AA2054" i="27"/>
  <c r="AA2053" i="27"/>
  <c r="AA2052" i="27"/>
  <c r="AA2051" i="27"/>
  <c r="AA2050" i="27"/>
  <c r="AA2049" i="27"/>
  <c r="AA2048" i="27"/>
  <c r="AA2047" i="27"/>
  <c r="AA2046" i="27"/>
  <c r="AA2045" i="27"/>
  <c r="AA2044" i="27"/>
  <c r="AA2043" i="27"/>
  <c r="AA2042" i="27"/>
  <c r="AA2041" i="27"/>
  <c r="AA2040" i="27"/>
  <c r="AA2039" i="27"/>
  <c r="AA2038" i="27"/>
  <c r="AA2037" i="27"/>
  <c r="AA2036" i="27"/>
  <c r="AA2035" i="27"/>
  <c r="AA2034" i="27"/>
  <c r="AA2033" i="27"/>
  <c r="AA2032" i="27"/>
  <c r="AA2031" i="27"/>
  <c r="AA2030" i="27"/>
  <c r="AA2029" i="27"/>
  <c r="AA2028" i="27"/>
  <c r="AA2027" i="27"/>
  <c r="AA2026" i="27"/>
  <c r="AA2025" i="27"/>
  <c r="AA2024" i="27"/>
  <c r="AA2023" i="27"/>
  <c r="AA2022" i="27"/>
  <c r="AA2021" i="27"/>
  <c r="AA2020" i="27"/>
  <c r="AA2019" i="27"/>
  <c r="AA2018" i="27"/>
  <c r="AA2017" i="27"/>
  <c r="AA2016" i="27"/>
  <c r="AA2015" i="27"/>
  <c r="AA2014" i="27"/>
  <c r="AA2013" i="27"/>
  <c r="AA2012" i="27"/>
  <c r="AA2011" i="27"/>
  <c r="AA2010" i="27"/>
  <c r="AA2009" i="27"/>
  <c r="AA2008" i="27"/>
  <c r="AA2007" i="27"/>
  <c r="AA2006" i="27"/>
  <c r="AA2005" i="27"/>
  <c r="AA2004" i="27"/>
  <c r="AA2003" i="27"/>
  <c r="AA2002" i="27"/>
  <c r="AA2001" i="27"/>
  <c r="AA2000" i="27"/>
  <c r="AA1999" i="27"/>
  <c r="AA1998" i="27"/>
  <c r="AA1997" i="27"/>
  <c r="AA1996" i="27"/>
  <c r="AA1995" i="27"/>
  <c r="AA1994" i="27"/>
  <c r="AA1993" i="27"/>
  <c r="AA1992" i="27"/>
  <c r="AA1991" i="27"/>
  <c r="AA1990" i="27"/>
  <c r="AA1989" i="27"/>
  <c r="AA1988" i="27"/>
  <c r="AA1987" i="27"/>
  <c r="AA1986" i="27"/>
  <c r="AA1985" i="27"/>
  <c r="AA1984" i="27"/>
  <c r="AA1983" i="27"/>
  <c r="AA1982" i="27"/>
  <c r="AA1981" i="27"/>
  <c r="AA1980" i="27"/>
  <c r="AA1979" i="27"/>
  <c r="AA1978" i="27"/>
  <c r="AA1977" i="27"/>
  <c r="AA1976" i="27"/>
  <c r="AA1975" i="27"/>
  <c r="AA1974" i="27"/>
  <c r="AA1973" i="27"/>
  <c r="AA1972" i="27"/>
  <c r="AA1971" i="27"/>
  <c r="AA1970" i="27"/>
  <c r="AA1969" i="27"/>
  <c r="AA1968" i="27"/>
  <c r="AA1967" i="27"/>
  <c r="AA1966" i="27"/>
  <c r="AA1965" i="27"/>
  <c r="AA1964" i="27"/>
  <c r="AA1963" i="27"/>
  <c r="AA1962" i="27"/>
  <c r="AA1961" i="27"/>
  <c r="AA1960" i="27"/>
  <c r="AA1959" i="27"/>
  <c r="AA1958" i="27"/>
  <c r="AA1957" i="27"/>
  <c r="AA1956" i="27"/>
  <c r="AA1955" i="27"/>
  <c r="AA1954" i="27"/>
  <c r="AA1953" i="27"/>
  <c r="AA1952" i="27"/>
  <c r="AA1951" i="27"/>
  <c r="AA1950" i="27"/>
  <c r="AA1949" i="27"/>
  <c r="AA1948" i="27"/>
  <c r="AA1947" i="27"/>
  <c r="AA1946" i="27"/>
  <c r="AA1945" i="27"/>
  <c r="AA1944" i="27"/>
  <c r="AA1943" i="27"/>
  <c r="AA1942" i="27"/>
  <c r="AA1941" i="27"/>
  <c r="AA1940" i="27"/>
  <c r="AA1939" i="27"/>
  <c r="AA1938" i="27"/>
  <c r="AA1937" i="27"/>
  <c r="AA1936" i="27"/>
  <c r="AA1935" i="27"/>
  <c r="AA1934" i="27"/>
  <c r="AA1933" i="27"/>
  <c r="AA1932" i="27"/>
  <c r="AA1931" i="27"/>
  <c r="AA1930" i="27"/>
  <c r="AA1929" i="27"/>
  <c r="AA1928" i="27"/>
  <c r="AA1927" i="27"/>
  <c r="AA1926" i="27"/>
  <c r="AA1925" i="27"/>
  <c r="AA1924" i="27"/>
  <c r="AA1923" i="27"/>
  <c r="AA1922" i="27"/>
  <c r="AA1921" i="27"/>
  <c r="AA1920" i="27"/>
  <c r="AA1919" i="27"/>
  <c r="AA1918" i="27"/>
  <c r="AA1917" i="27"/>
  <c r="AA1916" i="27"/>
  <c r="AA1915" i="27"/>
  <c r="AA1914" i="27"/>
  <c r="AA1913" i="27"/>
  <c r="AA1912" i="27"/>
  <c r="AA1911" i="27"/>
  <c r="AA1910" i="27"/>
  <c r="AA1909" i="27"/>
  <c r="AA1908" i="27"/>
  <c r="AA1907" i="27"/>
  <c r="AA1906" i="27"/>
  <c r="AA1905" i="27"/>
  <c r="AA1904" i="27"/>
  <c r="AA1903" i="27"/>
  <c r="AA1902" i="27"/>
  <c r="AA1901" i="27"/>
  <c r="AA1900" i="27"/>
  <c r="AA1899" i="27"/>
  <c r="AA1898" i="27"/>
  <c r="AA1897" i="27"/>
  <c r="AA1896" i="27"/>
  <c r="AA1895" i="27"/>
  <c r="AA1894" i="27"/>
  <c r="AA1893" i="27"/>
  <c r="AA1892" i="27"/>
  <c r="AA1891" i="27"/>
  <c r="AA1890" i="27"/>
  <c r="AA1889" i="27"/>
  <c r="AA1888" i="27"/>
  <c r="AA1887" i="27"/>
  <c r="AA1886" i="27"/>
  <c r="AA1885" i="27"/>
  <c r="AA1884" i="27"/>
  <c r="AA1883" i="27"/>
  <c r="AA1882" i="27"/>
  <c r="AA1881" i="27"/>
  <c r="AA1880" i="27"/>
  <c r="AA1879" i="27"/>
  <c r="AA1878" i="27"/>
  <c r="AA1877" i="27"/>
  <c r="AA1876" i="27"/>
  <c r="AA1875" i="27"/>
  <c r="AA1874" i="27"/>
  <c r="AA1873" i="27"/>
  <c r="AA1872" i="27"/>
  <c r="AA1871" i="27"/>
  <c r="AA1870" i="27"/>
  <c r="AA1869" i="27"/>
  <c r="AA1868" i="27"/>
  <c r="AA1867" i="27"/>
  <c r="AA1866" i="27"/>
  <c r="AA1865" i="27"/>
  <c r="AA1864" i="27"/>
  <c r="AA1863" i="27"/>
  <c r="AA1862" i="27"/>
  <c r="AA1861" i="27"/>
  <c r="AA1860" i="27"/>
  <c r="AA1859" i="27"/>
  <c r="AA1858" i="27"/>
  <c r="AA1857" i="27"/>
  <c r="AA1856" i="27"/>
  <c r="AA1855" i="27"/>
  <c r="AA1854" i="27"/>
  <c r="AA1853" i="27"/>
  <c r="AA1852" i="27"/>
  <c r="AA1851" i="27"/>
  <c r="AA1850" i="27"/>
  <c r="AA1849" i="27"/>
  <c r="AA1848" i="27"/>
  <c r="AA1847" i="27"/>
  <c r="AA1846" i="27"/>
  <c r="AA1845" i="27"/>
  <c r="AA1844" i="27"/>
  <c r="AA1843" i="27"/>
  <c r="AA1842" i="27"/>
  <c r="AA1841" i="27"/>
  <c r="AA1840" i="27"/>
  <c r="AA1839" i="27"/>
  <c r="AA1838" i="27"/>
  <c r="AA1837" i="27"/>
  <c r="AA1836" i="27"/>
  <c r="AA1835" i="27"/>
  <c r="AA1834" i="27"/>
  <c r="AA1833" i="27"/>
  <c r="AA1832" i="27"/>
  <c r="AA1831" i="27"/>
  <c r="AA1830" i="27"/>
  <c r="AA1829" i="27"/>
  <c r="AA1828" i="27"/>
  <c r="AA1827" i="27"/>
  <c r="AA1826" i="27"/>
  <c r="AA1825" i="27"/>
  <c r="AA1824" i="27"/>
  <c r="AA1823" i="27"/>
  <c r="AA1822" i="27"/>
  <c r="AA1821" i="27"/>
  <c r="AA1820" i="27"/>
  <c r="AA1819" i="27"/>
  <c r="AA1818" i="27"/>
  <c r="AA1817" i="27"/>
  <c r="AA1816" i="27"/>
  <c r="AA1815" i="27"/>
  <c r="AA1814" i="27"/>
  <c r="AA1813" i="27"/>
  <c r="AA1812" i="27"/>
  <c r="AA1811" i="27"/>
  <c r="AA1810" i="27"/>
  <c r="AA1809" i="27"/>
  <c r="AA1808" i="27"/>
  <c r="AA1807" i="27"/>
  <c r="AA1806" i="27"/>
  <c r="AA1805" i="27"/>
  <c r="AA1804" i="27"/>
  <c r="AA1803" i="27"/>
  <c r="AA1802" i="27"/>
  <c r="AA1801" i="27"/>
  <c r="AA1800" i="27"/>
  <c r="AA1799" i="27"/>
  <c r="AA1798" i="27"/>
  <c r="AA1797" i="27"/>
  <c r="AA1796" i="27"/>
  <c r="AA1795" i="27"/>
  <c r="AA1794" i="27"/>
  <c r="AA1793" i="27"/>
  <c r="AA1792" i="27"/>
  <c r="AA1791" i="27"/>
  <c r="AA1790" i="27"/>
  <c r="AA1789" i="27"/>
  <c r="AA1788" i="27"/>
  <c r="AA1787" i="27"/>
  <c r="AA1786" i="27"/>
  <c r="AA1785" i="27"/>
  <c r="AA1784" i="27"/>
  <c r="AA1783" i="27"/>
  <c r="AA1782" i="27"/>
  <c r="AA1781" i="27"/>
  <c r="AA1780" i="27"/>
  <c r="AA1779" i="27"/>
  <c r="AA1778" i="27"/>
  <c r="AA1777" i="27"/>
  <c r="AA1776" i="27"/>
  <c r="AA1775" i="27"/>
  <c r="AA1774" i="27"/>
  <c r="AA1773" i="27"/>
  <c r="AA1772" i="27"/>
  <c r="AA1771" i="27"/>
  <c r="AA1770" i="27"/>
  <c r="AA1769" i="27"/>
  <c r="AA1768" i="27"/>
  <c r="AA1767" i="27"/>
  <c r="AA1766" i="27"/>
  <c r="AA1765" i="27"/>
  <c r="AA1764" i="27"/>
  <c r="AA1763" i="27"/>
  <c r="AA1762" i="27"/>
  <c r="AA1761" i="27"/>
  <c r="AA1760" i="27"/>
  <c r="AA1759" i="27"/>
  <c r="AA1758" i="27"/>
  <c r="AA1757" i="27"/>
  <c r="AA1756" i="27"/>
  <c r="AA1755" i="27"/>
  <c r="AA1754" i="27"/>
  <c r="AA1753" i="27"/>
  <c r="AA1752" i="27"/>
  <c r="AA1751" i="27"/>
  <c r="AA1750" i="27"/>
  <c r="AA1749" i="27"/>
  <c r="AA1748" i="27"/>
  <c r="AA1747" i="27"/>
  <c r="AA1746" i="27"/>
  <c r="AA1745" i="27"/>
  <c r="AA1744" i="27"/>
  <c r="AA1743" i="27"/>
  <c r="AA1742" i="27"/>
  <c r="AA1741" i="27"/>
  <c r="AA1740" i="27"/>
  <c r="AA1739" i="27"/>
  <c r="AA1738" i="27"/>
  <c r="AA1737" i="27"/>
  <c r="AA1736" i="27"/>
  <c r="AA1735" i="27"/>
  <c r="AA1734" i="27"/>
  <c r="AA1733" i="27"/>
  <c r="AA1732" i="27"/>
  <c r="AA1731" i="27"/>
  <c r="AA1730" i="27"/>
  <c r="AA1729" i="27"/>
  <c r="AA1728" i="27"/>
  <c r="AA1727" i="27"/>
  <c r="AA1726" i="27"/>
  <c r="AA1725" i="27"/>
  <c r="AA1724" i="27"/>
  <c r="AA1723" i="27"/>
  <c r="AA1722" i="27"/>
  <c r="AA1721" i="27"/>
  <c r="AA1720" i="27"/>
  <c r="AA1719" i="27"/>
  <c r="AA1718" i="27"/>
  <c r="AA1717" i="27"/>
  <c r="AA1716" i="27"/>
  <c r="AA1715" i="27"/>
  <c r="AA1714" i="27"/>
  <c r="AA1713" i="27"/>
  <c r="AA1712" i="27"/>
  <c r="AA1711" i="27"/>
  <c r="AA1710" i="27"/>
  <c r="AA1709" i="27"/>
  <c r="AA1708" i="27"/>
  <c r="AA1707" i="27"/>
  <c r="AA1706" i="27"/>
  <c r="AA1705" i="27"/>
  <c r="AA1704" i="27"/>
  <c r="AA1703" i="27"/>
  <c r="AA1702" i="27"/>
  <c r="AA1701" i="27"/>
  <c r="AA1700" i="27"/>
  <c r="AA1699" i="27"/>
  <c r="AA1698" i="27"/>
  <c r="AA1697" i="27"/>
  <c r="AA1696" i="27"/>
  <c r="AA1695" i="27"/>
  <c r="AA1694" i="27"/>
  <c r="AA1693" i="27"/>
  <c r="AA1692" i="27"/>
  <c r="AA1691" i="27"/>
  <c r="AA1690" i="27"/>
  <c r="AA1689" i="27"/>
  <c r="AA1688" i="27"/>
  <c r="AA1687" i="27"/>
  <c r="AA1686" i="27"/>
  <c r="AA1685" i="27"/>
  <c r="AA1684" i="27"/>
  <c r="AA1683" i="27"/>
  <c r="AA1682" i="27"/>
  <c r="AA1681" i="27"/>
  <c r="AA1680" i="27"/>
  <c r="AA1679" i="27"/>
  <c r="AA1678" i="27"/>
  <c r="AA1677" i="27"/>
  <c r="AA1676" i="27"/>
  <c r="AA1675" i="27"/>
  <c r="AA1674" i="27"/>
  <c r="AA1673" i="27"/>
  <c r="AA1672" i="27"/>
  <c r="AA1671" i="27"/>
  <c r="AA1670" i="27"/>
  <c r="AA1669" i="27"/>
  <c r="AA1668" i="27"/>
  <c r="AA1667" i="27"/>
  <c r="AA1666" i="27"/>
  <c r="AA1665" i="27"/>
  <c r="AA1664" i="27"/>
  <c r="AA1663" i="27"/>
  <c r="AA1662" i="27"/>
  <c r="AA1661" i="27"/>
  <c r="AA1660" i="27"/>
  <c r="AA1659" i="27"/>
  <c r="AA1658" i="27"/>
  <c r="AA1657" i="27"/>
  <c r="AA1656" i="27"/>
  <c r="AA1655" i="27"/>
  <c r="AA1654" i="27"/>
  <c r="AA1653" i="27"/>
  <c r="AA1652" i="27"/>
  <c r="AA1651" i="27"/>
  <c r="AA1650" i="27"/>
  <c r="AA1649" i="27"/>
  <c r="AA1648" i="27"/>
  <c r="AA1647" i="27"/>
  <c r="AA1646" i="27"/>
  <c r="AA1645" i="27"/>
  <c r="AA1644" i="27"/>
  <c r="AA1643" i="27"/>
  <c r="AA1642" i="27"/>
  <c r="AA1641" i="27"/>
  <c r="AA1640" i="27"/>
  <c r="AA1639" i="27"/>
  <c r="AA1638" i="27"/>
  <c r="AA1637" i="27"/>
  <c r="AA1636" i="27"/>
  <c r="AA1635" i="27"/>
  <c r="AA1634" i="27"/>
  <c r="AA1633" i="27"/>
  <c r="AA1632" i="27"/>
  <c r="AA1631" i="27"/>
  <c r="AA1630" i="27"/>
  <c r="AA1629" i="27"/>
  <c r="AA1628" i="27"/>
  <c r="AA1627" i="27"/>
  <c r="AA1626" i="27"/>
  <c r="AA1625" i="27"/>
  <c r="AA1624" i="27"/>
  <c r="AA1623" i="27"/>
  <c r="AA1622" i="27"/>
  <c r="AA1621" i="27"/>
  <c r="AA1620" i="27"/>
  <c r="AA1619" i="27"/>
  <c r="AA1618" i="27"/>
  <c r="AA1617" i="27"/>
  <c r="AA1616" i="27"/>
  <c r="AA1615" i="27"/>
  <c r="AA1614" i="27"/>
  <c r="AA1613" i="27"/>
  <c r="AA1612" i="27"/>
  <c r="AA1611" i="27"/>
  <c r="AA1610" i="27"/>
  <c r="AA1609" i="27"/>
  <c r="AA1608" i="27"/>
  <c r="AA1607" i="27"/>
  <c r="AA1606" i="27"/>
  <c r="AA1605" i="27"/>
  <c r="AA1604" i="27"/>
  <c r="AA1603" i="27"/>
  <c r="AA1602" i="27"/>
  <c r="AA1601" i="27"/>
  <c r="AA1600" i="27"/>
  <c r="AA1599" i="27"/>
  <c r="AA1598" i="27"/>
  <c r="AA1597" i="27"/>
  <c r="AA1596" i="27"/>
  <c r="AA1595" i="27"/>
  <c r="AA1594" i="27"/>
  <c r="AA1593" i="27"/>
  <c r="AA1592" i="27"/>
  <c r="AA1591" i="27"/>
  <c r="AA1590" i="27"/>
  <c r="AA1589" i="27"/>
  <c r="AA1588" i="27"/>
  <c r="AA1587" i="27"/>
  <c r="AA1586" i="27"/>
  <c r="AA1585" i="27"/>
  <c r="AA1584" i="27"/>
  <c r="AA1583" i="27"/>
  <c r="AA1582" i="27"/>
  <c r="AA1581" i="27"/>
  <c r="AA1580" i="27"/>
  <c r="AA1579" i="27"/>
  <c r="AA1578" i="27"/>
  <c r="AA1577" i="27"/>
  <c r="AA1576" i="27"/>
  <c r="AA1575" i="27"/>
  <c r="AA1574" i="27"/>
  <c r="AA1573" i="27"/>
  <c r="AA1572" i="27"/>
  <c r="AA1571" i="27"/>
  <c r="AA1570" i="27"/>
  <c r="AA1569" i="27"/>
  <c r="AA1568" i="27"/>
  <c r="AA1567" i="27"/>
  <c r="AA1566" i="27"/>
  <c r="AA1565" i="27"/>
  <c r="AA1564" i="27"/>
  <c r="AA1563" i="27"/>
  <c r="AA1562" i="27"/>
  <c r="AA1561" i="27"/>
  <c r="AA1560" i="27"/>
  <c r="AA1559" i="27"/>
  <c r="AA1558" i="27"/>
  <c r="AA1557" i="27"/>
  <c r="AA1556" i="27"/>
  <c r="AA1555" i="27"/>
  <c r="AA1554" i="27"/>
  <c r="AA1553" i="27"/>
  <c r="AA1552" i="27"/>
  <c r="AA1551" i="27"/>
  <c r="AA1550" i="27"/>
  <c r="AA1549" i="27"/>
  <c r="AA1548" i="27"/>
  <c r="AA1547" i="27"/>
  <c r="AA1546" i="27"/>
  <c r="AA1545" i="27"/>
  <c r="AA1544" i="27"/>
  <c r="AA1543" i="27"/>
  <c r="AA1542" i="27"/>
  <c r="AA1541" i="27"/>
  <c r="AA1540" i="27"/>
  <c r="AA1539" i="27"/>
  <c r="AA1538" i="27"/>
  <c r="AA1537" i="27"/>
  <c r="AA1536" i="27"/>
  <c r="AA1535" i="27"/>
  <c r="AA1534" i="27"/>
  <c r="AA1533" i="27"/>
  <c r="AA1532" i="27"/>
  <c r="AA1531" i="27"/>
  <c r="AA1530" i="27"/>
  <c r="AA1529" i="27"/>
  <c r="AA1528" i="27"/>
  <c r="AA1527" i="27"/>
  <c r="AA1526" i="27"/>
  <c r="AA1525" i="27"/>
  <c r="AA1524" i="27"/>
  <c r="AA1523" i="27"/>
  <c r="AA1522" i="27"/>
  <c r="AA1521" i="27"/>
  <c r="AA1520" i="27"/>
  <c r="AA1519" i="27"/>
  <c r="AA1518" i="27"/>
  <c r="AA1517" i="27"/>
  <c r="AA1516" i="27"/>
  <c r="AA1515" i="27"/>
  <c r="AA1514" i="27"/>
  <c r="AA1513" i="27"/>
  <c r="AA1512" i="27"/>
  <c r="AA1511" i="27"/>
  <c r="AA1510" i="27"/>
  <c r="AA1509" i="27"/>
  <c r="AA1508" i="27"/>
  <c r="AA1507" i="27"/>
  <c r="AA1506" i="27"/>
  <c r="AA1505" i="27"/>
  <c r="AA1504" i="27"/>
  <c r="AA1503" i="27"/>
  <c r="AA1502" i="27"/>
  <c r="AA1501" i="27"/>
  <c r="AA1500" i="27"/>
  <c r="AA1499" i="27"/>
  <c r="AA1498" i="27"/>
  <c r="AA1497" i="27"/>
  <c r="AA1496" i="27"/>
  <c r="AA1495" i="27"/>
  <c r="AA1494" i="27"/>
  <c r="AA1493" i="27"/>
  <c r="AA1492" i="27"/>
  <c r="AA1491" i="27"/>
  <c r="AA1490" i="27"/>
  <c r="AA1489" i="27"/>
  <c r="AA1488" i="27"/>
  <c r="AA1487" i="27"/>
  <c r="AA1486" i="27"/>
  <c r="AA1485" i="27"/>
  <c r="AA1484" i="27"/>
  <c r="AA1483" i="27"/>
  <c r="AA1482" i="27"/>
  <c r="AA1481" i="27"/>
  <c r="AA1480" i="27"/>
  <c r="AA1479" i="27"/>
  <c r="AA1478" i="27"/>
  <c r="AA1477" i="27"/>
  <c r="AA1476" i="27"/>
  <c r="AA1475" i="27"/>
  <c r="AA1474" i="27"/>
  <c r="AA1473" i="27"/>
  <c r="AA1472" i="27"/>
  <c r="AA1471" i="27"/>
  <c r="AA1470" i="27"/>
  <c r="AA1469" i="27"/>
  <c r="AA1468" i="27"/>
  <c r="AA1467" i="27"/>
  <c r="AA1466" i="27"/>
  <c r="AA1465" i="27"/>
  <c r="AA1464" i="27"/>
  <c r="AA1463" i="27"/>
  <c r="AA1462" i="27"/>
  <c r="AA1461" i="27"/>
  <c r="AA1460" i="27"/>
  <c r="AA1459" i="27"/>
  <c r="AA1458" i="27"/>
  <c r="AA1457" i="27"/>
  <c r="AA1456" i="27"/>
  <c r="AA1455" i="27"/>
  <c r="AA1454" i="27"/>
  <c r="AA1453" i="27"/>
  <c r="AA1452" i="27"/>
  <c r="AA1451" i="27"/>
  <c r="AA1450" i="27"/>
  <c r="AA1449" i="27"/>
  <c r="AA1448" i="27"/>
  <c r="AA1447" i="27"/>
  <c r="AA1446" i="27"/>
  <c r="AA1445" i="27"/>
  <c r="AA1444" i="27"/>
  <c r="AA1443" i="27"/>
  <c r="AA1442" i="27"/>
  <c r="AA1441" i="27"/>
  <c r="AA1440" i="27"/>
  <c r="AA1439" i="27"/>
  <c r="AA1438" i="27"/>
  <c r="AA1437" i="27"/>
  <c r="AA1436" i="27"/>
  <c r="AA1435" i="27"/>
  <c r="AA1434" i="27"/>
  <c r="AA1433" i="27"/>
  <c r="AA1432" i="27"/>
  <c r="AA1431" i="27"/>
  <c r="AA1430" i="27"/>
  <c r="AA1429" i="27"/>
  <c r="AA1428" i="27"/>
  <c r="AA1427" i="27"/>
  <c r="AA1426" i="27"/>
  <c r="AA1425" i="27"/>
  <c r="AA1424" i="27"/>
  <c r="AA1423" i="27"/>
  <c r="AA1422" i="27"/>
  <c r="AA1421" i="27"/>
  <c r="AA1420" i="27"/>
  <c r="AA1419" i="27"/>
  <c r="AA1418" i="27"/>
  <c r="AA1417" i="27"/>
  <c r="AA1416" i="27"/>
  <c r="AA1415" i="27"/>
  <c r="AA1414" i="27"/>
  <c r="AA1413" i="27"/>
  <c r="AA1412" i="27"/>
  <c r="AA1411" i="27"/>
  <c r="AA1410" i="27"/>
  <c r="AA1409" i="27"/>
  <c r="AA1408" i="27"/>
  <c r="AA1407" i="27"/>
  <c r="AA1406" i="27"/>
  <c r="AA1405" i="27"/>
  <c r="AA1404" i="27"/>
  <c r="AA1403" i="27"/>
  <c r="AA1402" i="27"/>
  <c r="AA1401" i="27"/>
  <c r="AA1400" i="27"/>
  <c r="AA1399" i="27"/>
  <c r="AA1398" i="27"/>
  <c r="AA1397" i="27"/>
  <c r="AA1396" i="27"/>
  <c r="AA1395" i="27"/>
  <c r="AA1394" i="27"/>
  <c r="AA1393" i="27"/>
  <c r="AA1392" i="27"/>
  <c r="AA1391" i="27"/>
  <c r="AA1390" i="27"/>
  <c r="AA1389" i="27"/>
  <c r="AA1388" i="27"/>
  <c r="AA1387" i="27"/>
  <c r="AA1386" i="27"/>
  <c r="AA1385" i="27"/>
  <c r="AA1384" i="27"/>
  <c r="AA1383" i="27"/>
  <c r="AA1382" i="27"/>
  <c r="AA1381" i="27"/>
  <c r="AA1380" i="27"/>
  <c r="AA1379" i="27"/>
  <c r="AA1378" i="27"/>
  <c r="AA1377" i="27"/>
  <c r="AA1376" i="27"/>
  <c r="AA1375" i="27"/>
  <c r="AA1374" i="27"/>
  <c r="AA1373" i="27"/>
  <c r="AA1372" i="27"/>
  <c r="AA1371" i="27"/>
  <c r="AA1370" i="27"/>
  <c r="AA1369" i="27"/>
  <c r="AA1368" i="27"/>
  <c r="AA1367" i="27"/>
  <c r="AA1366" i="27"/>
  <c r="AA1365" i="27"/>
  <c r="AA1364" i="27"/>
  <c r="AA1363" i="27"/>
  <c r="AA1362" i="27"/>
  <c r="AA1361" i="27"/>
  <c r="AA1360" i="27"/>
  <c r="AA1359" i="27"/>
  <c r="AA1358" i="27"/>
  <c r="AA1357" i="27"/>
  <c r="AA1356" i="27"/>
  <c r="AA1355" i="27"/>
  <c r="AA1354" i="27"/>
  <c r="AA1353" i="27"/>
  <c r="AA1352" i="27"/>
  <c r="AA1351" i="27"/>
  <c r="AA1350" i="27"/>
  <c r="AA1349" i="27"/>
  <c r="AA1348" i="27"/>
  <c r="AA1347" i="27"/>
  <c r="AA1346" i="27"/>
  <c r="AA1345" i="27"/>
  <c r="AA1344" i="27"/>
  <c r="AA1343" i="27"/>
  <c r="AA1342" i="27"/>
  <c r="AA1341" i="27"/>
  <c r="AA1340" i="27"/>
  <c r="AA1339" i="27"/>
  <c r="AA1338" i="27"/>
  <c r="AA1337" i="27"/>
  <c r="AA1336" i="27"/>
  <c r="AA1335" i="27"/>
  <c r="AA1334" i="27"/>
  <c r="AA1333" i="27"/>
  <c r="AA1332" i="27"/>
  <c r="AA1331" i="27"/>
  <c r="AA1330" i="27"/>
  <c r="AA1329" i="27"/>
  <c r="AA1328" i="27"/>
  <c r="AA1327" i="27"/>
  <c r="AA1326" i="27"/>
  <c r="AA1325" i="27"/>
  <c r="AA1324" i="27"/>
  <c r="AA1323" i="27"/>
  <c r="AA1322" i="27"/>
  <c r="AA1321" i="27"/>
  <c r="AA1320" i="27"/>
  <c r="AA1319" i="27"/>
  <c r="AA1318" i="27"/>
  <c r="AA1317" i="27"/>
  <c r="AA1316" i="27"/>
  <c r="AA1315" i="27"/>
  <c r="AA1314" i="27"/>
  <c r="AA1313" i="27"/>
  <c r="AA1312" i="27"/>
  <c r="AA1311" i="27"/>
  <c r="AA1310" i="27"/>
  <c r="AA1309" i="27"/>
  <c r="AA1308" i="27"/>
  <c r="AA1307" i="27"/>
  <c r="AA1306" i="27"/>
  <c r="AA1305" i="27"/>
  <c r="AA1304" i="27"/>
  <c r="AA1303" i="27"/>
  <c r="AA1302" i="27"/>
  <c r="AA1301" i="27"/>
  <c r="AA1300" i="27"/>
  <c r="AA1299" i="27"/>
  <c r="AA1298" i="27"/>
  <c r="AA1297" i="27"/>
  <c r="AA1296" i="27"/>
  <c r="AA1295" i="27"/>
  <c r="AA1294" i="27"/>
  <c r="AA1293" i="27"/>
  <c r="AA1292" i="27"/>
  <c r="AA1291" i="27"/>
  <c r="AA1290" i="27"/>
  <c r="AA1289" i="27"/>
  <c r="AA1288" i="27"/>
  <c r="AA1287" i="27"/>
  <c r="AA1286" i="27"/>
  <c r="AA1285" i="27"/>
  <c r="AA1284" i="27"/>
  <c r="AA1283" i="27"/>
  <c r="AA1282" i="27"/>
  <c r="AA1281" i="27"/>
  <c r="AA1280" i="27"/>
  <c r="AA1279" i="27"/>
  <c r="AA1278" i="27"/>
  <c r="AA1277" i="27"/>
  <c r="AA1276" i="27"/>
  <c r="AA1275" i="27"/>
  <c r="AA1274" i="27"/>
  <c r="AA1273" i="27"/>
  <c r="AA1272" i="27"/>
  <c r="AA1271" i="27"/>
  <c r="AA1270" i="27"/>
  <c r="AA1269" i="27"/>
  <c r="AA1268" i="27"/>
  <c r="AA1267" i="27"/>
  <c r="AA1266" i="27"/>
  <c r="AA1265" i="27"/>
  <c r="AA1264" i="27"/>
  <c r="AA1263" i="27"/>
  <c r="AA1262" i="27"/>
  <c r="AA1261" i="27"/>
  <c r="AA1260" i="27"/>
  <c r="AA1259" i="27"/>
  <c r="AA1258" i="27"/>
  <c r="AA1257" i="27"/>
  <c r="AA1256" i="27"/>
  <c r="AA1255" i="27"/>
  <c r="AA1254" i="27"/>
  <c r="AA1253" i="27"/>
  <c r="AA1252" i="27"/>
  <c r="AA1251" i="27"/>
  <c r="AA1250" i="27"/>
  <c r="AA1249" i="27"/>
  <c r="AA1248" i="27"/>
  <c r="AA1247" i="27"/>
  <c r="AA1246" i="27"/>
  <c r="AA1245" i="27"/>
  <c r="AA1244" i="27"/>
  <c r="AA1243" i="27"/>
  <c r="AA1242" i="27"/>
  <c r="AA1241" i="27"/>
  <c r="AA1240" i="27"/>
  <c r="AA1239" i="27"/>
  <c r="AA1238" i="27"/>
  <c r="AA1237" i="27"/>
  <c r="AA1236" i="27"/>
  <c r="AA1235" i="27"/>
  <c r="AA1234" i="27"/>
  <c r="AA1233" i="27"/>
  <c r="AA1232" i="27"/>
  <c r="AA1231" i="27"/>
  <c r="AA1230" i="27"/>
  <c r="AA1229" i="27"/>
  <c r="AA1228" i="27"/>
  <c r="AA1227" i="27"/>
  <c r="AA1226" i="27"/>
  <c r="AA1225" i="27"/>
  <c r="AA1224" i="27"/>
  <c r="AA1223" i="27"/>
  <c r="AA1222" i="27"/>
  <c r="AA1221" i="27"/>
  <c r="AA1220" i="27"/>
  <c r="AA1219" i="27"/>
  <c r="AA1218" i="27"/>
  <c r="AA1217" i="27"/>
  <c r="AA1216" i="27"/>
  <c r="AA1215" i="27"/>
  <c r="AA1214" i="27"/>
  <c r="AA1213" i="27"/>
  <c r="AA1212" i="27"/>
  <c r="AA1211" i="27"/>
  <c r="AA1210" i="27"/>
  <c r="AA1209" i="27"/>
  <c r="AA1208" i="27"/>
  <c r="AA1207" i="27"/>
  <c r="AA1206" i="27"/>
  <c r="AA1205" i="27"/>
  <c r="AA1204" i="27"/>
  <c r="AA1203" i="27"/>
  <c r="AA1202" i="27"/>
  <c r="AA1201" i="27"/>
  <c r="AA1200" i="27"/>
  <c r="AA1199" i="27"/>
  <c r="AA1198" i="27"/>
  <c r="AA1197" i="27"/>
  <c r="AA1196" i="27"/>
  <c r="AA1195" i="27"/>
  <c r="AA1194" i="27"/>
  <c r="AA1193" i="27"/>
  <c r="AA1192" i="27"/>
  <c r="AA1191" i="27"/>
  <c r="AA1190" i="27"/>
  <c r="AA1189" i="27"/>
  <c r="AA1188" i="27"/>
  <c r="AA1187" i="27"/>
  <c r="AA1186" i="27"/>
  <c r="AA1185" i="27"/>
  <c r="AA1184" i="27"/>
  <c r="AA1183" i="27"/>
  <c r="AA1182" i="27"/>
  <c r="AA1181" i="27"/>
  <c r="AA1180" i="27"/>
  <c r="AA1179" i="27"/>
  <c r="AA1178" i="27"/>
  <c r="AA1177" i="27"/>
  <c r="AA1176" i="27"/>
  <c r="AA1175" i="27"/>
  <c r="AA1174" i="27"/>
  <c r="AA1173" i="27"/>
  <c r="AA1172" i="27"/>
  <c r="AA1171" i="27"/>
  <c r="AA1170" i="27"/>
  <c r="AA1169" i="27"/>
  <c r="AA1168" i="27"/>
  <c r="AA1167" i="27"/>
  <c r="AA1166" i="27"/>
  <c r="AA1165" i="27"/>
  <c r="AA1164" i="27"/>
  <c r="AA1163" i="27"/>
  <c r="AA1162" i="27"/>
  <c r="AA1161" i="27"/>
  <c r="AA1160" i="27"/>
  <c r="AA1159" i="27"/>
  <c r="AA1158" i="27"/>
  <c r="AA1157" i="27"/>
  <c r="AA1156" i="27"/>
  <c r="AA1155" i="27"/>
  <c r="AA1154" i="27"/>
  <c r="AA1153" i="27"/>
  <c r="AA1152" i="27"/>
  <c r="AA1151" i="27"/>
  <c r="AA1150" i="27"/>
  <c r="AA1149" i="27"/>
  <c r="AA1148" i="27"/>
  <c r="AA1147" i="27"/>
  <c r="AA1146" i="27"/>
  <c r="AA1145" i="27"/>
  <c r="AA1144" i="27"/>
  <c r="AA1143" i="27"/>
  <c r="AA1142" i="27"/>
  <c r="AA1141" i="27"/>
  <c r="AA1140" i="27"/>
  <c r="AA1139" i="27"/>
  <c r="AA1138" i="27"/>
  <c r="AA1137" i="27"/>
  <c r="AA1136" i="27"/>
  <c r="AA1135" i="27"/>
  <c r="AA1134" i="27"/>
  <c r="AA1133" i="27"/>
  <c r="AA1132" i="27"/>
  <c r="AA1131" i="27"/>
  <c r="AA1130" i="27"/>
  <c r="AA1129" i="27"/>
  <c r="AA1128" i="27"/>
  <c r="AA1127" i="27"/>
  <c r="AA1126" i="27"/>
  <c r="AA1125" i="27"/>
  <c r="AA1124" i="27"/>
  <c r="AA1123" i="27"/>
  <c r="AA1122" i="27"/>
  <c r="AA1121" i="27"/>
  <c r="AA1120" i="27"/>
  <c r="AA1119" i="27"/>
  <c r="AA1118" i="27"/>
  <c r="AA1117" i="27"/>
  <c r="AA1116" i="27"/>
  <c r="AA1115" i="27"/>
  <c r="AA1114" i="27"/>
  <c r="AA1113" i="27"/>
  <c r="AA1112" i="27"/>
  <c r="AA1111" i="27"/>
  <c r="AA1110" i="27"/>
  <c r="AA1109" i="27"/>
  <c r="AA1108" i="27"/>
  <c r="AA1107" i="27"/>
  <c r="AA1106" i="27"/>
  <c r="AA1105" i="27"/>
  <c r="AA1104" i="27"/>
  <c r="AA1103" i="27"/>
  <c r="AA1102" i="27"/>
  <c r="AA1101" i="27"/>
  <c r="AA1100" i="27"/>
  <c r="AA1099" i="27"/>
  <c r="AA1098" i="27"/>
  <c r="AA1097" i="27"/>
  <c r="AA1096" i="27"/>
  <c r="AA1095" i="27"/>
  <c r="AA1094" i="27"/>
  <c r="AA1093" i="27"/>
  <c r="AA1092" i="27"/>
  <c r="AA1091" i="27"/>
  <c r="AA1090" i="27"/>
  <c r="AA1089" i="27"/>
  <c r="AA1088" i="27"/>
  <c r="AA1087" i="27"/>
  <c r="AA1086" i="27"/>
  <c r="AA1085" i="27"/>
  <c r="AA1084" i="27"/>
  <c r="AA1083" i="27"/>
  <c r="AA1082" i="27"/>
  <c r="AA1081" i="27"/>
  <c r="AA1080" i="27"/>
  <c r="AA1079" i="27"/>
  <c r="AA1078" i="27"/>
  <c r="AA1077" i="27"/>
  <c r="AA1076" i="27"/>
  <c r="AA1075" i="27"/>
  <c r="AA1074" i="27"/>
  <c r="AA1073" i="27"/>
  <c r="AA1072" i="27"/>
  <c r="AA1071" i="27"/>
  <c r="AA1070" i="27"/>
  <c r="AA1069" i="27"/>
  <c r="AA1068" i="27"/>
  <c r="AA1067" i="27"/>
  <c r="AA1066" i="27"/>
  <c r="AA1065" i="27"/>
  <c r="AA1064" i="27"/>
  <c r="AA1063" i="27"/>
  <c r="AA1062" i="27"/>
  <c r="AA1061" i="27"/>
  <c r="AA1060" i="27"/>
  <c r="AA1059" i="27"/>
  <c r="AA1058" i="27"/>
  <c r="AA1057" i="27"/>
  <c r="AA1056" i="27"/>
  <c r="AA1055" i="27"/>
  <c r="AA1054" i="27"/>
  <c r="AA1053" i="27"/>
  <c r="AA1052" i="27"/>
  <c r="AA1051" i="27"/>
  <c r="AA1050" i="27"/>
  <c r="AA1049" i="27"/>
  <c r="AA1048" i="27"/>
  <c r="AA1047" i="27"/>
  <c r="AA1046" i="27"/>
  <c r="AA1045" i="27"/>
  <c r="AA1044" i="27"/>
  <c r="AA1043" i="27"/>
  <c r="AA1042" i="27"/>
  <c r="AA1041" i="27"/>
  <c r="AA1040" i="27"/>
  <c r="AA1039" i="27"/>
  <c r="AA1038" i="27"/>
  <c r="AA1037" i="27"/>
  <c r="AA1036" i="27"/>
  <c r="AA1035" i="27"/>
  <c r="AA1034" i="27"/>
  <c r="AA1033" i="27"/>
  <c r="AA1032" i="27"/>
  <c r="AA1031" i="27"/>
  <c r="AA1030" i="27"/>
  <c r="AA1029" i="27"/>
  <c r="AA1028" i="27"/>
  <c r="AA1027" i="27"/>
  <c r="AA1026" i="27"/>
  <c r="AA1025" i="27"/>
  <c r="AA1024" i="27"/>
  <c r="AA1023" i="27"/>
  <c r="AA1022" i="27"/>
  <c r="AA1021" i="27"/>
  <c r="AA1020" i="27"/>
  <c r="AA1019" i="27"/>
  <c r="AA1018" i="27"/>
  <c r="AA1017" i="27"/>
  <c r="AA1016" i="27"/>
  <c r="AA1015" i="27"/>
  <c r="AA1014" i="27"/>
  <c r="AA1013" i="27"/>
  <c r="AA1012" i="27"/>
  <c r="AA1011" i="27"/>
  <c r="AA1010" i="27"/>
  <c r="AA1009" i="27"/>
  <c r="AA1008" i="27"/>
  <c r="AA1007" i="27"/>
  <c r="AA1006" i="27"/>
  <c r="AA1005" i="27"/>
  <c r="AA1004" i="27"/>
  <c r="AA1003" i="27"/>
  <c r="AA1002" i="27"/>
  <c r="AA1001" i="27"/>
  <c r="AA1000" i="27"/>
  <c r="AA999" i="27"/>
  <c r="AA998" i="27"/>
  <c r="AA997" i="27"/>
  <c r="AA996" i="27"/>
  <c r="AA995" i="27"/>
  <c r="AA994" i="27"/>
  <c r="AA993" i="27"/>
  <c r="AA992" i="27"/>
  <c r="AA991" i="27"/>
  <c r="AA990" i="27"/>
  <c r="AA989" i="27"/>
  <c r="AA988" i="27"/>
  <c r="AA987" i="27"/>
  <c r="AA986" i="27"/>
  <c r="AA985" i="27"/>
  <c r="AA984" i="27"/>
  <c r="AA983" i="27"/>
  <c r="AA982" i="27"/>
  <c r="AA981" i="27"/>
  <c r="AA980" i="27"/>
  <c r="AA979" i="27"/>
  <c r="AA978" i="27"/>
  <c r="AA977" i="27"/>
  <c r="AA976" i="27"/>
  <c r="AA975" i="27"/>
  <c r="AA974" i="27"/>
  <c r="AA973" i="27"/>
  <c r="AA972" i="27"/>
  <c r="AA971" i="27"/>
  <c r="AA970" i="27"/>
  <c r="AA969" i="27"/>
  <c r="AA968" i="27"/>
  <c r="AA967" i="27"/>
  <c r="AA966" i="27"/>
  <c r="AA965" i="27"/>
  <c r="AA964" i="27"/>
  <c r="AA963" i="27"/>
  <c r="AA962" i="27"/>
  <c r="AA961" i="27"/>
  <c r="AA960" i="27"/>
  <c r="AA959" i="27"/>
  <c r="AA958" i="27"/>
  <c r="AA957" i="27"/>
  <c r="AA956" i="27"/>
  <c r="AA955" i="27"/>
  <c r="AA954" i="27"/>
  <c r="AA953" i="27"/>
  <c r="AA952" i="27"/>
  <c r="AA951" i="27"/>
  <c r="AA950" i="27"/>
  <c r="AA949" i="27"/>
  <c r="AA948" i="27"/>
  <c r="AA947" i="27"/>
  <c r="AA946" i="27"/>
  <c r="AA945" i="27"/>
  <c r="AA944" i="27"/>
  <c r="AA943" i="27"/>
  <c r="AA942" i="27"/>
  <c r="AA941" i="27"/>
  <c r="AA940" i="27"/>
  <c r="AA939" i="27"/>
  <c r="AA938" i="27"/>
  <c r="AA937" i="27"/>
  <c r="AA936" i="27"/>
  <c r="AA935" i="27"/>
  <c r="AA934" i="27"/>
  <c r="AA933" i="27"/>
  <c r="AA932" i="27"/>
  <c r="AA931" i="27"/>
  <c r="AA930" i="27"/>
  <c r="AA929" i="27"/>
  <c r="AA928" i="27"/>
  <c r="AA927" i="27"/>
  <c r="AA926" i="27"/>
  <c r="AA925" i="27"/>
  <c r="AA924" i="27"/>
  <c r="AA923" i="27"/>
  <c r="AA922" i="27"/>
  <c r="AA921" i="27"/>
  <c r="AA920" i="27"/>
  <c r="AA919" i="27"/>
  <c r="AA918" i="27"/>
  <c r="AA917" i="27"/>
  <c r="AA916" i="27"/>
  <c r="AA915" i="27"/>
  <c r="AA914" i="27"/>
  <c r="AA913" i="27"/>
  <c r="AA912" i="27"/>
  <c r="AA911" i="27"/>
  <c r="AA910" i="27"/>
  <c r="AA909" i="27"/>
  <c r="AA908" i="27"/>
  <c r="AA907" i="27"/>
  <c r="AA906" i="27"/>
  <c r="AA905" i="27"/>
  <c r="AA904" i="27"/>
  <c r="AA903" i="27"/>
  <c r="AA902" i="27"/>
  <c r="AA901" i="27"/>
  <c r="AA900" i="27"/>
  <c r="AA899" i="27"/>
  <c r="AA898" i="27"/>
  <c r="AA897" i="27"/>
  <c r="AA896" i="27"/>
  <c r="AA895" i="27"/>
  <c r="AA894" i="27"/>
  <c r="AA893" i="27"/>
  <c r="AA892" i="27"/>
  <c r="AA891" i="27"/>
  <c r="AA890" i="27"/>
  <c r="AA889" i="27"/>
  <c r="AA888" i="27"/>
  <c r="AA887" i="27"/>
  <c r="AA886" i="27"/>
  <c r="AA885" i="27"/>
  <c r="AA884" i="27"/>
  <c r="AA883" i="27"/>
  <c r="AA882" i="27"/>
  <c r="AA881" i="27"/>
  <c r="AA880" i="27"/>
  <c r="AA879" i="27"/>
  <c r="AA878" i="27"/>
  <c r="AA877" i="27"/>
  <c r="AA876" i="27"/>
  <c r="AA875" i="27"/>
  <c r="AA874" i="27"/>
  <c r="AA873" i="27"/>
  <c r="AA872" i="27"/>
  <c r="AA871" i="27"/>
  <c r="AA870" i="27"/>
  <c r="AA869" i="27"/>
  <c r="AA868" i="27"/>
  <c r="AA867" i="27"/>
  <c r="AA866" i="27"/>
  <c r="AA865" i="27"/>
  <c r="AA864" i="27"/>
  <c r="AA863" i="27"/>
  <c r="AA862" i="27"/>
  <c r="AA861" i="27"/>
  <c r="AA860" i="27"/>
  <c r="AA859" i="27"/>
  <c r="AA858" i="27"/>
  <c r="AA857" i="27"/>
  <c r="AA856" i="27"/>
  <c r="AA855" i="27"/>
  <c r="AA854" i="27"/>
  <c r="AA853" i="27"/>
  <c r="AA852" i="27"/>
  <c r="AA851" i="27"/>
  <c r="AA850" i="27"/>
  <c r="AA849" i="27"/>
  <c r="AA848" i="27"/>
  <c r="AA847" i="27"/>
  <c r="AA846" i="27"/>
  <c r="AA845" i="27"/>
  <c r="AA844" i="27"/>
  <c r="AA843" i="27"/>
  <c r="AA842" i="27"/>
  <c r="AA841" i="27"/>
  <c r="AA840" i="27"/>
  <c r="AA839" i="27"/>
  <c r="AA838" i="27"/>
  <c r="AA837" i="27"/>
  <c r="AA836" i="27"/>
  <c r="AA835" i="27"/>
  <c r="AA834" i="27"/>
  <c r="AA833" i="27"/>
  <c r="AA832" i="27"/>
  <c r="AA831" i="27"/>
  <c r="AA830" i="27"/>
  <c r="AA829" i="27"/>
  <c r="AA828" i="27"/>
  <c r="AA827" i="27"/>
  <c r="AA826" i="27"/>
  <c r="AA825" i="27"/>
  <c r="AA824" i="27"/>
  <c r="AA823" i="27"/>
  <c r="AA822" i="27"/>
  <c r="AA821" i="27"/>
  <c r="AA820" i="27"/>
  <c r="AA819" i="27"/>
  <c r="AA818" i="27"/>
  <c r="AA817" i="27"/>
  <c r="AA816" i="27"/>
  <c r="AA815" i="27"/>
  <c r="AA814" i="27"/>
  <c r="AA813" i="27"/>
  <c r="AA812" i="27"/>
  <c r="AA811" i="27"/>
  <c r="AA810" i="27"/>
  <c r="AA809" i="27"/>
  <c r="AA808" i="27"/>
  <c r="AA807" i="27"/>
  <c r="AA806" i="27"/>
  <c r="AA805" i="27"/>
  <c r="AA804" i="27"/>
  <c r="AA803" i="27"/>
  <c r="AA802" i="27"/>
  <c r="AA801" i="27"/>
  <c r="AA800" i="27"/>
  <c r="AA799" i="27"/>
  <c r="AA798" i="27"/>
  <c r="AA797" i="27"/>
  <c r="AA796" i="27"/>
  <c r="AA795" i="27"/>
  <c r="AA794" i="27"/>
  <c r="AA793" i="27"/>
  <c r="AA792" i="27"/>
  <c r="AA791" i="27"/>
  <c r="AA790" i="27"/>
  <c r="AA789" i="27"/>
  <c r="AA788" i="27"/>
  <c r="AA787" i="27"/>
  <c r="AA786" i="27"/>
  <c r="AA785" i="27"/>
  <c r="AA784" i="27"/>
  <c r="AA783" i="27"/>
  <c r="AA782" i="27"/>
  <c r="AA781" i="27"/>
  <c r="AA780" i="27"/>
  <c r="AA779" i="27"/>
  <c r="AA778" i="27"/>
  <c r="AA777" i="27"/>
  <c r="AA776" i="27"/>
  <c r="AA775" i="27"/>
  <c r="AA774" i="27"/>
  <c r="AA773" i="27"/>
  <c r="AA772" i="27"/>
  <c r="AA771" i="27"/>
  <c r="AA770" i="27"/>
  <c r="AA769" i="27"/>
  <c r="AA768" i="27"/>
  <c r="AA767" i="27"/>
  <c r="AA766" i="27"/>
  <c r="AA765" i="27"/>
  <c r="AA764" i="27"/>
  <c r="AA763" i="27"/>
  <c r="AA762" i="27"/>
  <c r="AA761" i="27"/>
  <c r="AA760" i="27"/>
  <c r="AA759" i="27"/>
  <c r="AA758" i="27"/>
  <c r="AA757" i="27"/>
  <c r="AA756" i="27"/>
  <c r="AA755" i="27"/>
  <c r="AA754" i="27"/>
  <c r="AA753" i="27"/>
  <c r="AA752" i="27"/>
  <c r="AA751" i="27"/>
  <c r="AA750" i="27"/>
  <c r="AA749" i="27"/>
  <c r="AA748" i="27"/>
  <c r="AA747" i="27"/>
  <c r="AA746" i="27"/>
  <c r="AA745" i="27"/>
  <c r="AA744" i="27"/>
  <c r="AA743" i="27"/>
  <c r="AA742" i="27"/>
  <c r="AA741" i="27"/>
  <c r="AA740" i="27"/>
  <c r="AA739" i="27"/>
  <c r="AA738" i="27"/>
  <c r="AA737" i="27"/>
  <c r="AA736" i="27"/>
  <c r="AA735" i="27"/>
  <c r="AA734" i="27"/>
  <c r="AA733" i="27"/>
  <c r="AA732" i="27"/>
  <c r="AA731" i="27"/>
  <c r="AA730" i="27"/>
  <c r="AA729" i="27"/>
  <c r="AA728" i="27"/>
  <c r="AA727" i="27"/>
  <c r="AA726" i="27"/>
  <c r="AA725" i="27"/>
  <c r="AA724" i="27"/>
  <c r="AA723" i="27"/>
  <c r="AA722" i="27"/>
  <c r="AA721" i="27"/>
  <c r="AA720" i="27"/>
  <c r="AA719" i="27"/>
  <c r="AA718" i="27"/>
  <c r="AA717" i="27"/>
  <c r="AA716" i="27"/>
  <c r="AA715" i="27"/>
  <c r="AA714" i="27"/>
  <c r="AA713" i="27"/>
  <c r="AA712" i="27"/>
  <c r="AA711" i="27"/>
  <c r="AA710" i="27"/>
  <c r="AA709" i="27"/>
  <c r="AA708" i="27"/>
  <c r="AA707" i="27"/>
  <c r="AA706" i="27"/>
  <c r="AA705" i="27"/>
  <c r="AA704" i="27"/>
  <c r="AA703" i="27"/>
  <c r="AA702" i="27"/>
  <c r="AA701" i="27"/>
  <c r="AA700" i="27"/>
  <c r="AA699" i="27"/>
  <c r="AA698" i="27"/>
  <c r="AA697" i="27"/>
  <c r="AA696" i="27"/>
  <c r="AA695" i="27"/>
  <c r="AA694" i="27"/>
  <c r="AA693" i="27"/>
  <c r="AA692" i="27"/>
  <c r="AA691" i="27"/>
  <c r="AA690" i="27"/>
  <c r="AA689" i="27"/>
  <c r="AA688" i="27"/>
  <c r="AA687" i="27"/>
  <c r="AA686" i="27"/>
  <c r="AA685" i="27"/>
  <c r="AA684" i="27"/>
  <c r="AA683" i="27"/>
  <c r="AA682" i="27"/>
  <c r="AA681" i="27"/>
  <c r="AA680" i="27"/>
  <c r="AA679" i="27"/>
  <c r="AA678" i="27"/>
  <c r="AA677" i="27"/>
  <c r="AA676" i="27"/>
  <c r="AA675" i="27"/>
  <c r="AA674" i="27"/>
  <c r="AA673" i="27"/>
  <c r="AA672" i="27"/>
  <c r="AA671" i="27"/>
  <c r="AA670" i="27"/>
  <c r="AA669" i="27"/>
  <c r="AA668" i="27"/>
  <c r="AA667" i="27"/>
  <c r="AA666" i="27"/>
  <c r="AA665" i="27"/>
  <c r="AA664" i="27"/>
  <c r="AA663" i="27"/>
  <c r="AA662" i="27"/>
  <c r="AA661" i="27"/>
  <c r="AA660" i="27"/>
  <c r="AA659" i="27"/>
  <c r="AA658" i="27"/>
  <c r="AA657" i="27"/>
  <c r="AA656" i="27"/>
  <c r="AA655" i="27"/>
  <c r="AA654" i="27"/>
  <c r="AA653" i="27"/>
  <c r="AA652" i="27"/>
  <c r="AA651" i="27"/>
  <c r="AA650" i="27"/>
  <c r="AA649" i="27"/>
  <c r="AA648" i="27"/>
  <c r="AA647" i="27"/>
  <c r="AA646" i="27"/>
  <c r="AA645" i="27"/>
  <c r="AA644" i="27"/>
  <c r="AA643" i="27"/>
  <c r="AA642" i="27"/>
  <c r="AA641" i="27"/>
  <c r="AA640" i="27"/>
  <c r="AA639" i="27"/>
  <c r="AA638" i="27"/>
  <c r="AA637" i="27"/>
  <c r="AA636" i="27"/>
  <c r="AA635" i="27"/>
  <c r="AA634" i="27"/>
  <c r="AA633" i="27"/>
  <c r="AA632" i="27"/>
  <c r="AA631" i="27"/>
  <c r="AA630" i="27"/>
  <c r="AA629" i="27"/>
  <c r="AA628" i="27"/>
  <c r="AA627" i="27"/>
  <c r="AA626" i="27"/>
  <c r="AA625" i="27"/>
  <c r="AA624" i="27"/>
  <c r="AA623" i="27"/>
  <c r="AA622" i="27"/>
  <c r="AA621" i="27"/>
  <c r="AA620" i="27"/>
  <c r="AA619" i="27"/>
  <c r="AA618" i="27"/>
  <c r="AA617" i="27"/>
  <c r="AA616" i="27"/>
  <c r="AA615" i="27"/>
  <c r="AA614" i="27"/>
  <c r="AA613" i="27"/>
  <c r="AA612" i="27"/>
  <c r="AA611" i="27"/>
  <c r="AA610" i="27"/>
  <c r="AA609" i="27"/>
  <c r="AA608" i="27"/>
  <c r="AA607" i="27"/>
  <c r="AA606" i="27"/>
  <c r="AA605" i="27"/>
  <c r="AA604" i="27"/>
  <c r="AA603" i="27"/>
  <c r="AA602" i="27"/>
  <c r="AA601" i="27"/>
  <c r="AA600" i="27"/>
  <c r="AA599" i="27"/>
  <c r="AA598" i="27"/>
  <c r="AA597" i="27"/>
  <c r="AA596" i="27"/>
  <c r="AA595" i="27"/>
  <c r="AA594" i="27"/>
  <c r="AA593" i="27"/>
  <c r="AA592" i="27"/>
  <c r="AA591" i="27"/>
  <c r="AA590" i="27"/>
  <c r="AA589" i="27"/>
  <c r="AA588" i="27"/>
  <c r="AA587" i="27"/>
  <c r="AA586" i="27"/>
  <c r="AA585" i="27"/>
  <c r="AA584" i="27"/>
  <c r="AA583" i="27"/>
  <c r="AA582" i="27"/>
  <c r="AA581" i="27"/>
  <c r="AA580" i="27"/>
  <c r="AA579" i="27"/>
  <c r="AA578" i="27"/>
  <c r="AA577" i="27"/>
  <c r="AA576" i="27"/>
  <c r="AA575" i="27"/>
  <c r="AA574" i="27"/>
  <c r="AA573" i="27"/>
  <c r="AA572" i="27"/>
  <c r="AA571" i="27"/>
  <c r="AA570" i="27"/>
  <c r="AA569" i="27"/>
  <c r="AA568" i="27"/>
  <c r="AA567" i="27"/>
  <c r="AA566" i="27"/>
  <c r="AA565" i="27"/>
  <c r="AA564" i="27"/>
  <c r="AA563" i="27"/>
  <c r="AA562" i="27"/>
  <c r="AA561" i="27"/>
  <c r="AA560" i="27"/>
  <c r="AA559" i="27"/>
  <c r="AA558" i="27"/>
  <c r="AA557" i="27"/>
  <c r="AA556" i="27"/>
  <c r="AA555" i="27"/>
  <c r="AA554" i="27"/>
  <c r="AA553" i="27"/>
  <c r="AA552" i="27"/>
  <c r="AA551" i="27"/>
  <c r="AA550" i="27"/>
  <c r="AA549" i="27"/>
  <c r="AA548" i="27"/>
  <c r="AA547" i="27"/>
  <c r="AA546" i="27"/>
  <c r="AA545" i="27"/>
  <c r="AA544" i="27"/>
  <c r="AA543" i="27"/>
  <c r="AA542" i="27"/>
  <c r="AA541" i="27"/>
  <c r="AA540" i="27"/>
  <c r="AA539" i="27"/>
  <c r="AA538" i="27"/>
  <c r="AA537" i="27"/>
  <c r="AA536" i="27"/>
  <c r="AA535" i="27"/>
  <c r="AA534" i="27"/>
  <c r="AA533" i="27"/>
  <c r="AA532" i="27"/>
  <c r="AA531" i="27"/>
  <c r="AA530" i="27"/>
  <c r="AA529" i="27"/>
  <c r="AA528" i="27"/>
  <c r="AA527" i="27"/>
  <c r="AA526" i="27"/>
  <c r="AA525" i="27"/>
  <c r="AA524" i="27"/>
  <c r="AA523" i="27"/>
  <c r="AA522" i="27"/>
  <c r="AA521" i="27"/>
  <c r="AA520" i="27"/>
  <c r="AA519" i="27"/>
  <c r="AA518" i="27"/>
  <c r="AA517" i="27"/>
  <c r="AA516" i="27"/>
  <c r="AA515" i="27"/>
  <c r="AA514" i="27"/>
  <c r="AA513" i="27"/>
  <c r="AA512" i="27"/>
  <c r="AA511" i="27"/>
  <c r="AA510" i="27"/>
  <c r="AA509" i="27"/>
  <c r="AA508" i="27"/>
  <c r="AA507" i="27"/>
  <c r="AA506" i="27"/>
  <c r="AA505" i="27"/>
  <c r="AA504" i="27"/>
  <c r="AA503" i="27"/>
  <c r="AA502" i="27"/>
  <c r="AA501" i="27"/>
  <c r="AA500" i="27"/>
  <c r="AA499" i="27"/>
  <c r="AA498" i="27"/>
  <c r="AA497" i="27"/>
  <c r="AA496" i="27"/>
  <c r="AA495" i="27"/>
  <c r="AA494" i="27"/>
  <c r="AA493" i="27"/>
  <c r="AA492" i="27"/>
  <c r="AA491" i="27"/>
  <c r="AA490" i="27"/>
  <c r="AA489" i="27"/>
  <c r="AA488" i="27"/>
  <c r="AA487" i="27"/>
  <c r="AA486" i="27"/>
  <c r="AA485" i="27"/>
  <c r="AA484" i="27"/>
  <c r="AA483" i="27"/>
  <c r="AA482" i="27"/>
  <c r="AA481" i="27"/>
  <c r="AA480" i="27"/>
  <c r="AA479" i="27"/>
  <c r="AA478" i="27"/>
  <c r="AA477" i="27"/>
  <c r="AA476" i="27"/>
  <c r="AA475" i="27"/>
  <c r="AA474" i="27"/>
  <c r="AA473" i="27"/>
  <c r="AA472" i="27"/>
  <c r="AA471" i="27"/>
  <c r="AA470" i="27"/>
  <c r="AA469" i="27"/>
  <c r="AA468" i="27"/>
  <c r="AA467" i="27"/>
  <c r="AA466" i="27"/>
  <c r="AA465" i="27"/>
  <c r="AA464" i="27"/>
  <c r="AA463" i="27"/>
  <c r="AA462" i="27"/>
  <c r="AA461" i="27"/>
  <c r="AA460" i="27"/>
  <c r="AA459" i="27"/>
  <c r="AA458" i="27"/>
  <c r="AA457" i="27"/>
  <c r="AA456" i="27"/>
  <c r="AA455" i="27"/>
  <c r="AA454" i="27"/>
  <c r="AA453" i="27"/>
  <c r="AA452" i="27"/>
  <c r="AA451" i="27"/>
  <c r="AA450" i="27"/>
  <c r="AA449" i="27"/>
  <c r="AA448" i="27"/>
  <c r="AA447" i="27"/>
  <c r="AA446" i="27"/>
  <c r="AA445" i="27"/>
  <c r="AA444" i="27"/>
  <c r="AA443" i="27"/>
  <c r="AA442" i="27"/>
  <c r="AA441" i="27"/>
  <c r="AA440" i="27"/>
  <c r="AA439" i="27"/>
  <c r="AA438" i="27"/>
  <c r="AA437" i="27"/>
  <c r="AA436" i="27"/>
  <c r="AA435" i="27"/>
  <c r="AA434" i="27"/>
  <c r="AA433" i="27"/>
  <c r="AA432" i="27"/>
  <c r="AA431" i="27"/>
  <c r="AA430" i="27"/>
  <c r="AA429" i="27"/>
  <c r="AA428" i="27"/>
  <c r="AA427" i="27"/>
  <c r="AA426" i="27"/>
  <c r="AA425" i="27"/>
  <c r="AA424" i="27"/>
  <c r="AA423" i="27"/>
  <c r="AA422" i="27"/>
  <c r="AA421" i="27"/>
  <c r="AA420" i="27"/>
  <c r="AA419" i="27"/>
  <c r="AA418" i="27"/>
  <c r="AA417" i="27"/>
  <c r="AA416" i="27"/>
  <c r="AA415" i="27"/>
  <c r="AA414" i="27"/>
  <c r="AA413" i="27"/>
  <c r="AA412" i="27"/>
  <c r="AA411" i="27"/>
  <c r="AA410" i="27"/>
  <c r="AA409" i="27"/>
  <c r="AA408" i="27"/>
  <c r="AA407" i="27"/>
  <c r="AA406" i="27"/>
  <c r="AA405" i="27"/>
  <c r="AA404" i="27"/>
  <c r="AA403" i="27"/>
  <c r="AA402" i="27"/>
  <c r="AA401" i="27"/>
  <c r="AA400" i="27"/>
  <c r="AA399" i="27"/>
  <c r="AA398" i="27"/>
  <c r="AA397" i="27"/>
  <c r="AA396" i="27"/>
  <c r="AA395" i="27"/>
  <c r="AA394" i="27"/>
  <c r="AA393" i="27"/>
  <c r="AA392" i="27"/>
  <c r="AA391" i="27"/>
  <c r="AA390" i="27"/>
  <c r="AA389" i="27"/>
  <c r="AA388" i="27"/>
  <c r="AA387" i="27"/>
  <c r="AA386" i="27"/>
  <c r="AA385" i="27"/>
  <c r="AA384" i="27"/>
  <c r="AA383" i="27"/>
  <c r="AA382" i="27"/>
  <c r="AA381" i="27"/>
  <c r="AA380" i="27"/>
  <c r="AA379" i="27"/>
  <c r="AA378" i="27"/>
  <c r="AA377" i="27"/>
  <c r="AA376" i="27"/>
  <c r="AA375" i="27"/>
  <c r="AA374" i="27"/>
  <c r="AA373" i="27"/>
  <c r="AA372" i="27"/>
  <c r="AA371" i="27"/>
  <c r="AA370" i="27"/>
  <c r="AA369" i="27"/>
  <c r="AA368" i="27"/>
  <c r="AA367" i="27"/>
  <c r="AA366" i="27"/>
  <c r="AA365" i="27"/>
  <c r="AA364" i="27"/>
  <c r="AA363" i="27"/>
  <c r="AA362" i="27"/>
  <c r="AA361" i="27"/>
  <c r="AA360" i="27"/>
  <c r="AA359" i="27"/>
  <c r="AA358" i="27"/>
  <c r="AA357" i="27"/>
  <c r="AA356" i="27"/>
  <c r="AA355" i="27"/>
  <c r="AA354" i="27"/>
  <c r="AA353" i="27"/>
  <c r="AA352" i="27"/>
  <c r="AA351" i="27"/>
  <c r="AA350" i="27"/>
  <c r="AA349" i="27"/>
  <c r="AA348" i="27"/>
  <c r="AA347" i="27"/>
  <c r="AA346" i="27"/>
  <c r="AA345" i="27"/>
  <c r="AA344" i="27"/>
  <c r="AA343" i="27"/>
  <c r="AA342" i="27"/>
  <c r="AA341" i="27"/>
  <c r="AA340" i="27"/>
  <c r="AA339" i="27"/>
  <c r="AA338" i="27"/>
  <c r="AA337" i="27"/>
  <c r="AA336" i="27"/>
  <c r="AA335" i="27"/>
  <c r="AA334" i="27"/>
  <c r="AA333" i="27"/>
  <c r="AA332" i="27"/>
  <c r="AA331" i="27"/>
  <c r="AA330" i="27"/>
  <c r="AA329" i="27"/>
  <c r="AA328" i="27"/>
  <c r="AA327" i="27"/>
  <c r="AA326" i="27"/>
  <c r="AA325" i="27"/>
  <c r="AA324" i="27"/>
  <c r="AA323" i="27"/>
  <c r="AA322" i="27"/>
  <c r="AA321" i="27"/>
  <c r="AA320" i="27"/>
  <c r="AA319" i="27"/>
  <c r="AA318" i="27"/>
  <c r="AA317" i="27"/>
  <c r="AA316" i="27"/>
  <c r="AA315" i="27"/>
  <c r="AA314" i="27"/>
  <c r="AA313" i="27"/>
  <c r="AA312" i="27"/>
  <c r="AA311" i="27"/>
  <c r="AA310" i="27"/>
  <c r="AA309" i="27"/>
  <c r="AA308" i="27"/>
  <c r="AA307" i="27"/>
  <c r="AA306" i="27"/>
  <c r="AA305" i="27"/>
  <c r="AA304" i="27"/>
  <c r="AA303" i="27"/>
  <c r="AA302" i="27"/>
  <c r="AA301" i="27"/>
  <c r="AA300" i="27"/>
  <c r="AA299" i="27"/>
  <c r="AA298" i="27"/>
  <c r="AA297" i="27"/>
  <c r="AA296" i="27"/>
  <c r="AA295" i="27"/>
  <c r="AA294" i="27"/>
  <c r="AA293" i="27"/>
  <c r="AA292" i="27"/>
  <c r="AA291" i="27"/>
  <c r="AA290" i="27"/>
  <c r="AA289" i="27"/>
  <c r="AA288" i="27"/>
  <c r="AA287" i="27"/>
  <c r="AA286" i="27"/>
  <c r="AA285" i="27"/>
  <c r="AA284" i="27"/>
  <c r="AA283" i="27"/>
  <c r="AA282" i="27"/>
  <c r="AA281" i="27"/>
  <c r="AA280" i="27"/>
  <c r="AA279" i="27"/>
  <c r="AA278" i="27"/>
  <c r="AA277" i="27"/>
  <c r="AA276" i="27"/>
  <c r="AA275" i="27"/>
  <c r="AA274" i="27"/>
  <c r="AA273" i="27"/>
  <c r="AA272" i="27"/>
  <c r="AA271" i="27"/>
  <c r="AA270" i="27"/>
  <c r="AA269" i="27"/>
  <c r="AA268" i="27"/>
  <c r="AA267" i="27"/>
  <c r="AA266" i="27"/>
  <c r="AA265" i="27"/>
  <c r="AA264" i="27"/>
  <c r="AA263" i="27"/>
  <c r="AA262" i="27"/>
  <c r="AA261" i="27"/>
  <c r="AA260" i="27"/>
  <c r="AA259" i="27"/>
  <c r="AA258" i="27"/>
  <c r="AA257" i="27"/>
  <c r="AA256" i="27"/>
  <c r="AA255" i="27"/>
  <c r="AA254" i="27"/>
  <c r="AA253" i="27"/>
  <c r="AA252" i="27"/>
  <c r="AA251" i="27"/>
  <c r="AA250" i="27"/>
  <c r="AA249" i="27"/>
  <c r="AA248" i="27"/>
  <c r="AA247" i="27"/>
  <c r="AA246" i="27"/>
  <c r="AA245" i="27"/>
  <c r="AA244" i="27"/>
  <c r="AA243" i="27"/>
  <c r="AA242" i="27"/>
  <c r="AA241" i="27"/>
  <c r="AA240" i="27"/>
  <c r="AA239" i="27"/>
  <c r="AA238" i="27"/>
  <c r="AA237" i="27"/>
  <c r="AA236" i="27"/>
  <c r="AA235" i="27"/>
  <c r="AA234" i="27"/>
  <c r="AA233" i="27"/>
  <c r="AA232" i="27"/>
  <c r="AA231" i="27"/>
  <c r="AA230" i="27"/>
  <c r="AA229" i="27"/>
  <c r="AA228" i="27"/>
  <c r="AA227" i="27"/>
  <c r="AA226" i="27"/>
  <c r="AA225" i="27"/>
  <c r="AA224" i="27"/>
  <c r="AA223" i="27"/>
  <c r="AA222" i="27"/>
  <c r="AA221" i="27"/>
  <c r="AA220" i="27"/>
  <c r="AA219" i="27"/>
  <c r="AA218" i="27"/>
  <c r="AA217" i="27"/>
  <c r="AA216" i="27"/>
  <c r="AA215" i="27"/>
  <c r="AA214" i="27"/>
  <c r="AA213" i="27"/>
  <c r="AA212" i="27"/>
  <c r="AA211" i="27"/>
  <c r="AA210" i="27"/>
  <c r="AA209" i="27"/>
  <c r="AA208" i="27"/>
  <c r="AA207" i="27"/>
  <c r="AA206" i="27"/>
  <c r="AA205" i="27"/>
  <c r="AA204" i="27"/>
  <c r="AA203" i="27"/>
  <c r="AA202" i="27"/>
  <c r="AA201" i="27"/>
  <c r="AA200" i="27"/>
  <c r="AA199" i="27"/>
  <c r="AA198" i="27"/>
  <c r="AA197" i="27"/>
  <c r="AA196" i="27"/>
  <c r="AA195" i="27"/>
  <c r="AA194" i="27"/>
  <c r="AA193" i="27"/>
  <c r="AA192" i="27"/>
  <c r="AA191" i="27"/>
  <c r="AA190" i="27"/>
  <c r="AA189" i="27"/>
  <c r="AA188" i="27"/>
  <c r="AA187" i="27"/>
  <c r="AA186" i="27"/>
  <c r="AA185" i="27"/>
  <c r="AA184" i="27"/>
  <c r="AA183" i="27"/>
  <c r="AA182" i="27"/>
  <c r="AA181" i="27"/>
  <c r="AA180" i="27"/>
  <c r="AA179" i="27"/>
  <c r="AA178" i="27"/>
  <c r="AA177" i="27"/>
  <c r="AA176" i="27"/>
  <c r="AA175" i="27"/>
  <c r="AA174" i="27"/>
  <c r="AA173" i="27"/>
  <c r="AA172" i="27"/>
  <c r="AA171" i="27"/>
  <c r="AA170" i="27"/>
  <c r="AA169" i="27"/>
  <c r="AA168" i="27"/>
  <c r="AA167" i="27"/>
  <c r="AA166" i="27"/>
  <c r="AA165" i="27"/>
  <c r="AA164" i="27"/>
  <c r="AA163" i="27"/>
  <c r="AA162" i="27"/>
  <c r="AA161" i="27"/>
  <c r="AA160" i="27"/>
  <c r="AA159" i="27"/>
  <c r="AA158" i="27"/>
  <c r="AA157" i="27"/>
  <c r="AA156" i="27"/>
  <c r="AA155" i="27"/>
  <c r="AA154" i="27"/>
  <c r="AA153" i="27"/>
  <c r="AA152" i="27"/>
  <c r="AA151" i="27"/>
  <c r="AA150" i="27"/>
  <c r="AA149" i="27"/>
  <c r="AA148" i="27"/>
  <c r="AA147" i="27"/>
  <c r="AA146" i="27"/>
  <c r="AA145" i="27"/>
  <c r="AA144" i="27"/>
  <c r="AA143" i="27"/>
  <c r="AA142" i="27"/>
  <c r="AA141" i="27"/>
  <c r="AA140" i="27"/>
  <c r="AA139" i="27"/>
  <c r="AA138" i="27"/>
  <c r="AA137" i="27"/>
  <c r="AA136" i="27"/>
  <c r="AA135" i="27"/>
  <c r="AA134" i="27"/>
  <c r="AA133" i="27"/>
  <c r="AA132" i="27"/>
  <c r="AA131" i="27"/>
  <c r="AA130" i="27"/>
  <c r="AA129" i="27"/>
  <c r="AA128" i="27"/>
  <c r="AA127" i="27"/>
  <c r="AA126" i="27"/>
  <c r="AA125" i="27"/>
  <c r="AA124" i="27"/>
  <c r="AA123" i="27"/>
  <c r="AA122" i="27"/>
  <c r="AA121" i="27"/>
  <c r="AA120" i="27"/>
  <c r="AA119" i="27"/>
  <c r="AA118" i="27"/>
  <c r="AA117" i="27"/>
  <c r="AA116" i="27"/>
  <c r="AA115" i="27"/>
  <c r="AA114" i="27"/>
  <c r="AA113" i="27"/>
  <c r="AA112" i="27"/>
  <c r="AA111" i="27"/>
  <c r="AA110" i="27"/>
  <c r="AA109" i="27"/>
  <c r="AA108" i="27"/>
  <c r="AA107" i="27"/>
  <c r="AA106" i="27"/>
  <c r="AA105" i="27"/>
  <c r="AA104" i="27"/>
  <c r="AA103" i="27"/>
  <c r="AA102" i="27"/>
  <c r="AA101" i="27"/>
  <c r="AA100" i="27"/>
  <c r="AA99" i="27"/>
  <c r="AA98" i="27"/>
  <c r="AA97" i="27"/>
  <c r="AA96" i="27"/>
  <c r="AA95" i="27"/>
  <c r="AA94" i="27"/>
  <c r="AA93" i="27"/>
  <c r="AA92" i="27"/>
  <c r="AA91" i="27"/>
  <c r="AA90" i="27"/>
  <c r="AA89" i="27"/>
  <c r="AA88" i="27"/>
  <c r="AA87" i="27"/>
  <c r="AA86" i="27"/>
  <c r="AA85" i="27"/>
  <c r="AA84" i="27"/>
  <c r="AA83" i="27"/>
  <c r="AA82" i="27"/>
  <c r="AA81" i="27"/>
  <c r="AA80" i="27"/>
  <c r="AA79" i="27"/>
  <c r="AA78" i="27"/>
  <c r="AA77" i="27"/>
  <c r="AA76" i="27"/>
  <c r="AA75" i="27"/>
  <c r="AA74" i="27"/>
  <c r="AA73" i="27"/>
  <c r="AA72" i="27"/>
  <c r="AA71" i="27"/>
  <c r="AA70" i="27"/>
  <c r="AA69" i="27"/>
  <c r="AA68" i="27"/>
  <c r="AA67" i="27"/>
  <c r="AA66" i="27"/>
  <c r="AA65" i="27"/>
  <c r="AA64" i="27"/>
  <c r="AA63" i="27"/>
  <c r="AA62" i="27"/>
  <c r="AA61" i="27"/>
  <c r="AA60" i="27"/>
  <c r="AA59" i="27"/>
  <c r="AA58" i="27"/>
  <c r="AA57" i="27"/>
  <c r="AA56" i="27"/>
  <c r="AA55" i="27"/>
  <c r="AA54" i="27"/>
  <c r="AA53" i="27"/>
  <c r="AA52" i="27"/>
  <c r="AA51" i="27"/>
  <c r="AA50" i="27"/>
  <c r="AA49" i="27"/>
  <c r="AA48" i="27"/>
  <c r="AA47" i="27"/>
  <c r="AA46" i="27"/>
  <c r="AA45" i="27"/>
  <c r="AA44" i="27"/>
  <c r="AA43" i="27"/>
  <c r="AA42" i="27"/>
  <c r="AA41" i="27"/>
  <c r="AA40" i="27"/>
  <c r="AA39" i="27"/>
  <c r="AA38" i="27"/>
  <c r="AA37" i="27"/>
  <c r="AA36" i="27"/>
  <c r="AA35" i="27"/>
  <c r="AA34" i="27"/>
  <c r="AA33" i="27"/>
  <c r="AA32" i="27"/>
  <c r="AA31" i="27"/>
  <c r="AA30" i="27"/>
  <c r="AA29" i="27"/>
  <c r="AA28" i="27"/>
  <c r="AA27" i="27"/>
  <c r="AA26" i="27"/>
  <c r="AA25" i="27"/>
  <c r="AA24" i="27"/>
  <c r="AA23" i="27"/>
  <c r="AA22" i="27"/>
  <c r="AA21" i="27"/>
  <c r="AA20" i="27"/>
  <c r="AA19" i="27"/>
  <c r="AA18" i="27"/>
  <c r="AA17" i="27"/>
  <c r="AA16" i="27"/>
  <c r="AA15" i="27"/>
  <c r="AA14" i="27"/>
  <c r="AA13" i="27"/>
  <c r="AA12" i="27"/>
  <c r="AA11" i="27"/>
  <c r="AA10" i="27"/>
  <c r="AA9" i="27"/>
  <c r="AA8" i="27"/>
  <c r="AA7" i="27"/>
  <c r="AA6" i="27"/>
  <c r="AA5" i="27"/>
  <c r="Q151" i="29"/>
  <c r="P151" i="29"/>
  <c r="O151" i="29"/>
  <c r="N151" i="29"/>
  <c r="M151" i="29"/>
  <c r="L151" i="29"/>
  <c r="K151" i="29"/>
  <c r="J151" i="29"/>
  <c r="I151" i="29"/>
  <c r="H151" i="29"/>
  <c r="G151" i="29"/>
  <c r="F151" i="29"/>
  <c r="E151" i="29"/>
  <c r="S150" i="29"/>
  <c r="Q150" i="29"/>
  <c r="P150" i="29"/>
  <c r="O150" i="29"/>
  <c r="N150" i="29"/>
  <c r="M150" i="29"/>
  <c r="L150" i="29"/>
  <c r="K150" i="29"/>
  <c r="J150" i="29"/>
  <c r="I150" i="29"/>
  <c r="H150" i="29"/>
  <c r="G150" i="29"/>
  <c r="F150" i="29"/>
  <c r="E150" i="29"/>
  <c r="S149" i="29"/>
  <c r="Q149" i="29"/>
  <c r="P149" i="29"/>
  <c r="O149" i="29"/>
  <c r="N149" i="29"/>
  <c r="M149" i="29"/>
  <c r="L149" i="29"/>
  <c r="K149" i="29"/>
  <c r="J149" i="29"/>
  <c r="I149" i="29"/>
  <c r="H149" i="29"/>
  <c r="G149" i="29"/>
  <c r="F149" i="29"/>
  <c r="E149" i="29"/>
  <c r="S148" i="29"/>
  <c r="Q148" i="29"/>
  <c r="P148" i="29"/>
  <c r="O148" i="29"/>
  <c r="N148" i="29"/>
  <c r="M148" i="29"/>
  <c r="L148" i="29"/>
  <c r="K148" i="29"/>
  <c r="J148" i="29"/>
  <c r="I148" i="29"/>
  <c r="H148" i="29"/>
  <c r="G148" i="29"/>
  <c r="F148" i="29"/>
  <c r="E148" i="29"/>
  <c r="S147" i="29"/>
  <c r="Q147" i="29"/>
  <c r="P147" i="29"/>
  <c r="O147" i="29"/>
  <c r="N147" i="29"/>
  <c r="M147" i="29"/>
  <c r="L147" i="29"/>
  <c r="K147" i="29"/>
  <c r="J147" i="29"/>
  <c r="I147" i="29"/>
  <c r="H147" i="29"/>
  <c r="G147" i="29"/>
  <c r="F147" i="29"/>
  <c r="E147" i="29"/>
  <c r="S146" i="29"/>
  <c r="Q146" i="29"/>
  <c r="P146" i="29"/>
  <c r="O146" i="29"/>
  <c r="N146" i="29"/>
  <c r="M146" i="29"/>
  <c r="L146" i="29"/>
  <c r="K146" i="29"/>
  <c r="J146" i="29"/>
  <c r="I146" i="29"/>
  <c r="H146" i="29"/>
  <c r="G146" i="29"/>
  <c r="F146" i="29"/>
  <c r="E146" i="29"/>
  <c r="S145" i="29"/>
  <c r="Q145" i="29"/>
  <c r="P145" i="29"/>
  <c r="O145" i="29"/>
  <c r="N145" i="29"/>
  <c r="M145" i="29"/>
  <c r="L145" i="29"/>
  <c r="K145" i="29"/>
  <c r="J145" i="29"/>
  <c r="I145" i="29"/>
  <c r="H145" i="29"/>
  <c r="G145" i="29"/>
  <c r="F145" i="29"/>
  <c r="E145" i="29"/>
  <c r="S144" i="29"/>
  <c r="Q144" i="29"/>
  <c r="P144" i="29"/>
  <c r="O144" i="29"/>
  <c r="N144" i="29"/>
  <c r="M144" i="29"/>
  <c r="L144" i="29"/>
  <c r="K144" i="29"/>
  <c r="J144" i="29"/>
  <c r="I144" i="29"/>
  <c r="H144" i="29"/>
  <c r="G144" i="29"/>
  <c r="F144" i="29"/>
  <c r="E144" i="29"/>
  <c r="S143" i="29"/>
  <c r="Q143" i="29"/>
  <c r="P143" i="29"/>
  <c r="O143" i="29"/>
  <c r="N143" i="29"/>
  <c r="M143" i="29"/>
  <c r="L143" i="29"/>
  <c r="K143" i="29"/>
  <c r="J143" i="29"/>
  <c r="I143" i="29"/>
  <c r="H143" i="29"/>
  <c r="G143" i="29"/>
  <c r="F143" i="29"/>
  <c r="E143" i="29"/>
  <c r="S142" i="29"/>
  <c r="Q142" i="29"/>
  <c r="P142" i="29"/>
  <c r="O142" i="29"/>
  <c r="N142" i="29"/>
  <c r="M142" i="29"/>
  <c r="L142" i="29"/>
  <c r="K142" i="29"/>
  <c r="J142" i="29"/>
  <c r="I142" i="29"/>
  <c r="H142" i="29"/>
  <c r="G142" i="29"/>
  <c r="F142" i="29"/>
  <c r="E142" i="29"/>
  <c r="S141" i="29"/>
  <c r="Q141" i="29"/>
  <c r="P141" i="29"/>
  <c r="O141" i="29"/>
  <c r="N141" i="29"/>
  <c r="M141" i="29"/>
  <c r="L141" i="29"/>
  <c r="K141" i="29"/>
  <c r="J141" i="29"/>
  <c r="I141" i="29"/>
  <c r="H141" i="29"/>
  <c r="G141" i="29"/>
  <c r="F141" i="29"/>
  <c r="E141" i="29"/>
  <c r="S140" i="29"/>
  <c r="Q140" i="29"/>
  <c r="P140" i="29"/>
  <c r="O140" i="29"/>
  <c r="N140" i="29"/>
  <c r="M140" i="29"/>
  <c r="L140" i="29"/>
  <c r="K140" i="29"/>
  <c r="J140" i="29"/>
  <c r="I140" i="29"/>
  <c r="H140" i="29"/>
  <c r="G140" i="29"/>
  <c r="F140" i="29"/>
  <c r="E140" i="29"/>
  <c r="S139" i="29"/>
  <c r="Q139" i="29"/>
  <c r="P139" i="29"/>
  <c r="O139" i="29"/>
  <c r="N139" i="29"/>
  <c r="M139" i="29"/>
  <c r="L139" i="29"/>
  <c r="K139" i="29"/>
  <c r="J139" i="29"/>
  <c r="I139" i="29"/>
  <c r="H139" i="29"/>
  <c r="G139" i="29"/>
  <c r="F139" i="29"/>
  <c r="E139" i="29"/>
  <c r="S138" i="29"/>
  <c r="Q138" i="29"/>
  <c r="P138" i="29"/>
  <c r="O138" i="29"/>
  <c r="N138" i="29"/>
  <c r="M138" i="29"/>
  <c r="L138" i="29"/>
  <c r="K138" i="29"/>
  <c r="J138" i="29"/>
  <c r="I138" i="29"/>
  <c r="H138" i="29"/>
  <c r="G138" i="29"/>
  <c r="F138" i="29"/>
  <c r="E138" i="29"/>
  <c r="S137" i="29"/>
  <c r="Q137" i="29"/>
  <c r="P137" i="29"/>
  <c r="O137" i="29"/>
  <c r="N137" i="29"/>
  <c r="M137" i="29"/>
  <c r="L137" i="29"/>
  <c r="K137" i="29"/>
  <c r="J137" i="29"/>
  <c r="I137" i="29"/>
  <c r="H137" i="29"/>
  <c r="G137" i="29"/>
  <c r="F137" i="29"/>
  <c r="E137" i="29"/>
  <c r="S136" i="29"/>
  <c r="Q136" i="29"/>
  <c r="P136" i="29"/>
  <c r="O136" i="29"/>
  <c r="N136" i="29"/>
  <c r="M136" i="29"/>
  <c r="L136" i="29"/>
  <c r="K136" i="29"/>
  <c r="J136" i="29"/>
  <c r="I136" i="29"/>
  <c r="H136" i="29"/>
  <c r="G136" i="29"/>
  <c r="F136" i="29"/>
  <c r="E136" i="29"/>
  <c r="S135" i="29"/>
  <c r="Q135" i="29"/>
  <c r="P135" i="29"/>
  <c r="O135" i="29"/>
  <c r="N135" i="29"/>
  <c r="M135" i="29"/>
  <c r="L135" i="29"/>
  <c r="K135" i="29"/>
  <c r="J135" i="29"/>
  <c r="I135" i="29"/>
  <c r="H135" i="29"/>
  <c r="G135" i="29"/>
  <c r="F135" i="29"/>
  <c r="E135" i="29"/>
  <c r="S134" i="29"/>
  <c r="Q134" i="29"/>
  <c r="P134" i="29"/>
  <c r="O134" i="29"/>
  <c r="N134" i="29"/>
  <c r="M134" i="29"/>
  <c r="L134" i="29"/>
  <c r="K134" i="29"/>
  <c r="J134" i="29"/>
  <c r="I134" i="29"/>
  <c r="H134" i="29"/>
  <c r="G134" i="29"/>
  <c r="F134" i="29"/>
  <c r="E134" i="29"/>
  <c r="S133" i="29"/>
  <c r="Q133" i="29"/>
  <c r="P133" i="29"/>
  <c r="O133" i="29"/>
  <c r="N133" i="29"/>
  <c r="M133" i="29"/>
  <c r="L133" i="29"/>
  <c r="K133" i="29"/>
  <c r="J133" i="29"/>
  <c r="I133" i="29"/>
  <c r="H133" i="29"/>
  <c r="G133" i="29"/>
  <c r="F133" i="29"/>
  <c r="E133" i="29"/>
  <c r="S132" i="29"/>
  <c r="Q132" i="29"/>
  <c r="P132" i="29"/>
  <c r="O132" i="29"/>
  <c r="N132" i="29"/>
  <c r="M132" i="29"/>
  <c r="L132" i="29"/>
  <c r="K132" i="29"/>
  <c r="J132" i="29"/>
  <c r="I132" i="29"/>
  <c r="H132" i="29"/>
  <c r="G132" i="29"/>
  <c r="F132" i="29"/>
  <c r="E132" i="29"/>
  <c r="S131" i="29"/>
  <c r="Q131" i="29"/>
  <c r="P131" i="29"/>
  <c r="O131" i="29"/>
  <c r="N131" i="29"/>
  <c r="M131" i="29"/>
  <c r="L131" i="29"/>
  <c r="K131" i="29"/>
  <c r="J131" i="29"/>
  <c r="I131" i="29"/>
  <c r="H131" i="29"/>
  <c r="G131" i="29"/>
  <c r="F131" i="29"/>
  <c r="E131" i="29"/>
  <c r="S130" i="29"/>
  <c r="Q130" i="29"/>
  <c r="P130" i="29"/>
  <c r="O130" i="29"/>
  <c r="N130" i="29"/>
  <c r="M130" i="29"/>
  <c r="L130" i="29"/>
  <c r="K130" i="29"/>
  <c r="J130" i="29"/>
  <c r="I130" i="29"/>
  <c r="H130" i="29"/>
  <c r="G130" i="29"/>
  <c r="F130" i="29"/>
  <c r="E130" i="29"/>
  <c r="S129" i="29"/>
  <c r="Q129" i="29"/>
  <c r="P129" i="29"/>
  <c r="O129" i="29"/>
  <c r="N129" i="29"/>
  <c r="M129" i="29"/>
  <c r="L129" i="29"/>
  <c r="K129" i="29"/>
  <c r="J129" i="29"/>
  <c r="I129" i="29"/>
  <c r="H129" i="29"/>
  <c r="G129" i="29"/>
  <c r="F129" i="29"/>
  <c r="E129" i="29"/>
  <c r="S128" i="29"/>
  <c r="Q128" i="29"/>
  <c r="P128" i="29"/>
  <c r="O128" i="29"/>
  <c r="N128" i="29"/>
  <c r="M128" i="29"/>
  <c r="L128" i="29"/>
  <c r="K128" i="29"/>
  <c r="J128" i="29"/>
  <c r="I128" i="29"/>
  <c r="H128" i="29"/>
  <c r="G128" i="29"/>
  <c r="F128" i="29"/>
  <c r="E128" i="29"/>
  <c r="S127" i="29"/>
  <c r="Q127" i="29"/>
  <c r="P127" i="29"/>
  <c r="O127" i="29"/>
  <c r="N127" i="29"/>
  <c r="M127" i="29"/>
  <c r="L127" i="29"/>
  <c r="K127" i="29"/>
  <c r="J127" i="29"/>
  <c r="I127" i="29"/>
  <c r="H127" i="29"/>
  <c r="G127" i="29"/>
  <c r="F127" i="29"/>
  <c r="E127" i="29"/>
  <c r="S126" i="29"/>
  <c r="Q126" i="29"/>
  <c r="P126" i="29"/>
  <c r="O126" i="29"/>
  <c r="N126" i="29"/>
  <c r="M126" i="29"/>
  <c r="L126" i="29"/>
  <c r="K126" i="29"/>
  <c r="J126" i="29"/>
  <c r="I126" i="29"/>
  <c r="H126" i="29"/>
  <c r="G126" i="29"/>
  <c r="F126" i="29"/>
  <c r="E126" i="29"/>
  <c r="S125" i="29"/>
  <c r="Q125" i="29"/>
  <c r="P125" i="29"/>
  <c r="O125" i="29"/>
  <c r="N125" i="29"/>
  <c r="M125" i="29"/>
  <c r="L125" i="29"/>
  <c r="K125" i="29"/>
  <c r="J125" i="29"/>
  <c r="I125" i="29"/>
  <c r="H125" i="29"/>
  <c r="G125" i="29"/>
  <c r="F125" i="29"/>
  <c r="E125" i="29"/>
  <c r="S124" i="29"/>
  <c r="Q124" i="29"/>
  <c r="P124" i="29"/>
  <c r="O124" i="29"/>
  <c r="N124" i="29"/>
  <c r="M124" i="29"/>
  <c r="L124" i="29"/>
  <c r="K124" i="29"/>
  <c r="J124" i="29"/>
  <c r="I124" i="29"/>
  <c r="H124" i="29"/>
  <c r="G124" i="29"/>
  <c r="F124" i="29"/>
  <c r="E124" i="29"/>
  <c r="S123" i="29"/>
  <c r="Q123" i="29"/>
  <c r="P123" i="29"/>
  <c r="O123" i="29"/>
  <c r="N123" i="29"/>
  <c r="M123" i="29"/>
  <c r="L123" i="29"/>
  <c r="K123" i="29"/>
  <c r="J123" i="29"/>
  <c r="I123" i="29"/>
  <c r="H123" i="29"/>
  <c r="G123" i="29"/>
  <c r="F123" i="29"/>
  <c r="E123" i="29"/>
  <c r="S122" i="29"/>
  <c r="Q122" i="29"/>
  <c r="P122" i="29"/>
  <c r="O122" i="29"/>
  <c r="N122" i="29"/>
  <c r="M122" i="29"/>
  <c r="L122" i="29"/>
  <c r="K122" i="29"/>
  <c r="J122" i="29"/>
  <c r="I122" i="29"/>
  <c r="H122" i="29"/>
  <c r="G122" i="29"/>
  <c r="F122" i="29"/>
  <c r="E122" i="29"/>
  <c r="S121" i="29"/>
  <c r="Q121" i="29"/>
  <c r="P121" i="29"/>
  <c r="O121" i="29"/>
  <c r="N121" i="29"/>
  <c r="M121" i="29"/>
  <c r="L121" i="29"/>
  <c r="K121" i="29"/>
  <c r="J121" i="29"/>
  <c r="I121" i="29"/>
  <c r="H121" i="29"/>
  <c r="G121" i="29"/>
  <c r="F121" i="29"/>
  <c r="E121" i="29"/>
  <c r="T120" i="29"/>
  <c r="S120" i="29"/>
  <c r="Q120" i="29"/>
  <c r="P120" i="29"/>
  <c r="O120" i="29"/>
  <c r="N120" i="29"/>
  <c r="M120" i="29"/>
  <c r="L120" i="29"/>
  <c r="K120" i="29"/>
  <c r="J120" i="29"/>
  <c r="I120" i="29"/>
  <c r="H120" i="29"/>
  <c r="G120" i="29"/>
  <c r="F120" i="29"/>
  <c r="E120" i="29"/>
  <c r="T119" i="29"/>
  <c r="S119" i="29"/>
  <c r="Q119" i="29"/>
  <c r="P119" i="29"/>
  <c r="O119" i="29"/>
  <c r="N119" i="29"/>
  <c r="M119" i="29"/>
  <c r="L119" i="29"/>
  <c r="K119" i="29"/>
  <c r="J119" i="29"/>
  <c r="I119" i="29"/>
  <c r="H119" i="29"/>
  <c r="G119" i="29"/>
  <c r="F119" i="29"/>
  <c r="E119" i="29"/>
  <c r="T118" i="29"/>
  <c r="S118" i="29"/>
  <c r="Q118" i="29"/>
  <c r="P118" i="29"/>
  <c r="O118" i="29"/>
  <c r="N118" i="29"/>
  <c r="M118" i="29"/>
  <c r="L118" i="29"/>
  <c r="K118" i="29"/>
  <c r="J118" i="29"/>
  <c r="I118" i="29"/>
  <c r="H118" i="29"/>
  <c r="G118" i="29"/>
  <c r="F118" i="29"/>
  <c r="E118" i="29"/>
  <c r="T117" i="29"/>
  <c r="S117" i="29"/>
  <c r="Q117" i="29"/>
  <c r="P117" i="29"/>
  <c r="O117" i="29"/>
  <c r="N117" i="29"/>
  <c r="M117" i="29"/>
  <c r="L117" i="29"/>
  <c r="K117" i="29"/>
  <c r="J117" i="29"/>
  <c r="I117" i="29"/>
  <c r="H117" i="29"/>
  <c r="G117" i="29"/>
  <c r="F117" i="29"/>
  <c r="E117" i="29"/>
  <c r="T116" i="29"/>
  <c r="S116" i="29"/>
  <c r="Q116" i="29"/>
  <c r="P116" i="29"/>
  <c r="O116" i="29"/>
  <c r="N116" i="29"/>
  <c r="M116" i="29"/>
  <c r="L116" i="29"/>
  <c r="K116" i="29"/>
  <c r="J116" i="29"/>
  <c r="I116" i="29"/>
  <c r="H116" i="29"/>
  <c r="G116" i="29"/>
  <c r="F116" i="29"/>
  <c r="E116" i="29"/>
  <c r="T115" i="29"/>
  <c r="S115" i="29"/>
  <c r="Q115" i="29"/>
  <c r="P115" i="29"/>
  <c r="O115" i="29"/>
  <c r="N115" i="29"/>
  <c r="M115" i="29"/>
  <c r="L115" i="29"/>
  <c r="K115" i="29"/>
  <c r="J115" i="29"/>
  <c r="I115" i="29"/>
  <c r="H115" i="29"/>
  <c r="G115" i="29"/>
  <c r="F115" i="29"/>
  <c r="E115" i="29"/>
  <c r="T114" i="29"/>
  <c r="S114" i="29"/>
  <c r="Q114" i="29"/>
  <c r="P114" i="29"/>
  <c r="O114" i="29"/>
  <c r="N114" i="29"/>
  <c r="M114" i="29"/>
  <c r="L114" i="29"/>
  <c r="K114" i="29"/>
  <c r="J114" i="29"/>
  <c r="I114" i="29"/>
  <c r="H114" i="29"/>
  <c r="G114" i="29"/>
  <c r="F114" i="29"/>
  <c r="E114" i="29"/>
  <c r="T113" i="29"/>
  <c r="S113" i="29"/>
  <c r="Q113" i="29"/>
  <c r="P113" i="29"/>
  <c r="O113" i="29"/>
  <c r="N113" i="29"/>
  <c r="M113" i="29"/>
  <c r="L113" i="29"/>
  <c r="K113" i="29"/>
  <c r="J113" i="29"/>
  <c r="I113" i="29"/>
  <c r="H113" i="29"/>
  <c r="G113" i="29"/>
  <c r="F113" i="29"/>
  <c r="E113" i="29"/>
  <c r="T112" i="29"/>
  <c r="S112" i="29"/>
  <c r="Q112" i="29"/>
  <c r="P112" i="29"/>
  <c r="O112" i="29"/>
  <c r="N112" i="29"/>
  <c r="M112" i="29"/>
  <c r="L112" i="29"/>
  <c r="K112" i="29"/>
  <c r="J112" i="29"/>
  <c r="I112" i="29"/>
  <c r="H112" i="29"/>
  <c r="G112" i="29"/>
  <c r="F112" i="29"/>
  <c r="E112" i="29"/>
  <c r="T111" i="29"/>
  <c r="S111" i="29"/>
  <c r="Q111" i="29"/>
  <c r="P111" i="29"/>
  <c r="O111" i="29"/>
  <c r="N111" i="29"/>
  <c r="M111" i="29"/>
  <c r="L111" i="29"/>
  <c r="K111" i="29"/>
  <c r="J111" i="29"/>
  <c r="I111" i="29"/>
  <c r="H111" i="29"/>
  <c r="G111" i="29"/>
  <c r="F111" i="29"/>
  <c r="E111" i="29"/>
  <c r="T110" i="29"/>
  <c r="S110" i="29"/>
  <c r="Q110" i="29"/>
  <c r="P110" i="29"/>
  <c r="O110" i="29"/>
  <c r="N110" i="29"/>
  <c r="M110" i="29"/>
  <c r="L110" i="29"/>
  <c r="K110" i="29"/>
  <c r="J110" i="29"/>
  <c r="I110" i="29"/>
  <c r="H110" i="29"/>
  <c r="G110" i="29"/>
  <c r="F110" i="29"/>
  <c r="E110" i="29"/>
  <c r="T109" i="29"/>
  <c r="S109" i="29"/>
  <c r="Q109" i="29"/>
  <c r="P109" i="29"/>
  <c r="O109" i="29"/>
  <c r="N109" i="29"/>
  <c r="M109" i="29"/>
  <c r="L109" i="29"/>
  <c r="K109" i="29"/>
  <c r="J109" i="29"/>
  <c r="I109" i="29"/>
  <c r="H109" i="29"/>
  <c r="G109" i="29"/>
  <c r="F109" i="29"/>
  <c r="E109" i="29"/>
  <c r="T108" i="29"/>
  <c r="S108" i="29"/>
  <c r="Q108" i="29"/>
  <c r="P108" i="29"/>
  <c r="O108" i="29"/>
  <c r="N108" i="29"/>
  <c r="M108" i="29"/>
  <c r="L108" i="29"/>
  <c r="K108" i="29"/>
  <c r="J108" i="29"/>
  <c r="I108" i="29"/>
  <c r="H108" i="29"/>
  <c r="G108" i="29"/>
  <c r="F108" i="29"/>
  <c r="E108" i="29"/>
  <c r="T107" i="29"/>
  <c r="S107" i="29"/>
  <c r="Q107" i="29"/>
  <c r="P107" i="29"/>
  <c r="O107" i="29"/>
  <c r="N107" i="29"/>
  <c r="M107" i="29"/>
  <c r="L107" i="29"/>
  <c r="K107" i="29"/>
  <c r="J107" i="29"/>
  <c r="I107" i="29"/>
  <c r="H107" i="29"/>
  <c r="G107" i="29"/>
  <c r="F107" i="29"/>
  <c r="E107" i="29"/>
  <c r="T106" i="29"/>
  <c r="S106" i="29"/>
  <c r="Q106" i="29"/>
  <c r="P106" i="29"/>
  <c r="O106" i="29"/>
  <c r="N106" i="29"/>
  <c r="M106" i="29"/>
  <c r="L106" i="29"/>
  <c r="K106" i="29"/>
  <c r="J106" i="29"/>
  <c r="I106" i="29"/>
  <c r="H106" i="29"/>
  <c r="G106" i="29"/>
  <c r="F106" i="29"/>
  <c r="E106" i="29"/>
  <c r="T105" i="29"/>
  <c r="S105" i="29"/>
  <c r="Q105" i="29"/>
  <c r="P105" i="29"/>
  <c r="O105" i="29"/>
  <c r="N105" i="29"/>
  <c r="M105" i="29"/>
  <c r="L105" i="29"/>
  <c r="K105" i="29"/>
  <c r="J105" i="29"/>
  <c r="I105" i="29"/>
  <c r="H105" i="29"/>
  <c r="G105" i="29"/>
  <c r="F105" i="29"/>
  <c r="E105" i="29"/>
  <c r="T104" i="29"/>
  <c r="S104" i="29"/>
  <c r="Q104" i="29"/>
  <c r="P104" i="29"/>
  <c r="O104" i="29"/>
  <c r="N104" i="29"/>
  <c r="M104" i="29"/>
  <c r="L104" i="29"/>
  <c r="K104" i="29"/>
  <c r="J104" i="29"/>
  <c r="I104" i="29"/>
  <c r="H104" i="29"/>
  <c r="G104" i="29"/>
  <c r="F104" i="29"/>
  <c r="E104" i="29"/>
  <c r="T103" i="29"/>
  <c r="S103" i="29"/>
  <c r="Q103" i="29"/>
  <c r="P103" i="29"/>
  <c r="O103" i="29"/>
  <c r="N103" i="29"/>
  <c r="M103" i="29"/>
  <c r="L103" i="29"/>
  <c r="K103" i="29"/>
  <c r="J103" i="29"/>
  <c r="I103" i="29"/>
  <c r="H103" i="29"/>
  <c r="G103" i="29"/>
  <c r="F103" i="29"/>
  <c r="E103" i="29"/>
  <c r="T102" i="29"/>
  <c r="S102" i="29"/>
  <c r="Q102" i="29"/>
  <c r="P102" i="29"/>
  <c r="O102" i="29"/>
  <c r="N102" i="29"/>
  <c r="M102" i="29"/>
  <c r="L102" i="29"/>
  <c r="K102" i="29"/>
  <c r="J102" i="29"/>
  <c r="I102" i="29"/>
  <c r="H102" i="29"/>
  <c r="G102" i="29"/>
  <c r="F102" i="29"/>
  <c r="E102" i="29"/>
  <c r="T101" i="29"/>
  <c r="S101" i="29"/>
  <c r="Q101" i="29"/>
  <c r="P101" i="29"/>
  <c r="O101" i="29"/>
  <c r="N101" i="29"/>
  <c r="M101" i="29"/>
  <c r="L101" i="29"/>
  <c r="K101" i="29"/>
  <c r="J101" i="29"/>
  <c r="I101" i="29"/>
  <c r="H101" i="29"/>
  <c r="G101" i="29"/>
  <c r="F101" i="29"/>
  <c r="E101" i="29"/>
  <c r="T100" i="29"/>
  <c r="S100" i="29"/>
  <c r="Q100" i="29"/>
  <c r="P100" i="29"/>
  <c r="O100" i="29"/>
  <c r="N100" i="29"/>
  <c r="M100" i="29"/>
  <c r="L100" i="29"/>
  <c r="K100" i="29"/>
  <c r="J100" i="29"/>
  <c r="I100" i="29"/>
  <c r="H100" i="29"/>
  <c r="G100" i="29"/>
  <c r="F100" i="29"/>
  <c r="E100" i="29"/>
  <c r="T99" i="29"/>
  <c r="S99" i="29"/>
  <c r="Q99" i="29"/>
  <c r="P99" i="29"/>
  <c r="O99" i="29"/>
  <c r="N99" i="29"/>
  <c r="M99" i="29"/>
  <c r="L99" i="29"/>
  <c r="K99" i="29"/>
  <c r="J99" i="29"/>
  <c r="I99" i="29"/>
  <c r="H99" i="29"/>
  <c r="G99" i="29"/>
  <c r="F99" i="29"/>
  <c r="E99" i="29"/>
  <c r="T98" i="29"/>
  <c r="S98" i="29"/>
  <c r="Q98" i="29"/>
  <c r="P98" i="29"/>
  <c r="O98" i="29"/>
  <c r="N98" i="29"/>
  <c r="M98" i="29"/>
  <c r="L98" i="29"/>
  <c r="K98" i="29"/>
  <c r="J98" i="29"/>
  <c r="I98" i="29"/>
  <c r="H98" i="29"/>
  <c r="G98" i="29"/>
  <c r="F98" i="29"/>
  <c r="E98" i="29"/>
  <c r="T97" i="29"/>
  <c r="S97" i="29"/>
  <c r="Q97" i="29"/>
  <c r="P97" i="29"/>
  <c r="O97" i="29"/>
  <c r="N97" i="29"/>
  <c r="M97" i="29"/>
  <c r="L97" i="29"/>
  <c r="K97" i="29"/>
  <c r="J97" i="29"/>
  <c r="I97" i="29"/>
  <c r="H97" i="29"/>
  <c r="G97" i="29"/>
  <c r="F97" i="29"/>
  <c r="E97" i="29"/>
  <c r="T96" i="29"/>
  <c r="S96" i="29"/>
  <c r="Q96" i="29"/>
  <c r="P96" i="29"/>
  <c r="O96" i="29"/>
  <c r="N96" i="29"/>
  <c r="M96" i="29"/>
  <c r="L96" i="29"/>
  <c r="K96" i="29"/>
  <c r="J96" i="29"/>
  <c r="I96" i="29"/>
  <c r="H96" i="29"/>
  <c r="G96" i="29"/>
  <c r="F96" i="29"/>
  <c r="E96" i="29"/>
  <c r="T95" i="29"/>
  <c r="S95" i="29"/>
  <c r="Q95" i="29"/>
  <c r="P95" i="29"/>
  <c r="O95" i="29"/>
  <c r="N95" i="29"/>
  <c r="M95" i="29"/>
  <c r="L95" i="29"/>
  <c r="K95" i="29"/>
  <c r="J95" i="29"/>
  <c r="I95" i="29"/>
  <c r="H95" i="29"/>
  <c r="G95" i="29"/>
  <c r="F95" i="29"/>
  <c r="E95" i="29"/>
  <c r="T94" i="29"/>
  <c r="S94" i="29"/>
  <c r="Q94" i="29"/>
  <c r="P94" i="29"/>
  <c r="O94" i="29"/>
  <c r="N94" i="29"/>
  <c r="M94" i="29"/>
  <c r="L94" i="29"/>
  <c r="K94" i="29"/>
  <c r="J94" i="29"/>
  <c r="I94" i="29"/>
  <c r="H94" i="29"/>
  <c r="G94" i="29"/>
  <c r="F94" i="29"/>
  <c r="E94" i="29"/>
  <c r="T93" i="29"/>
  <c r="S93" i="29"/>
  <c r="Q93" i="29"/>
  <c r="P93" i="29"/>
  <c r="O93" i="29"/>
  <c r="N93" i="29"/>
  <c r="M93" i="29"/>
  <c r="L93" i="29"/>
  <c r="K93" i="29"/>
  <c r="J93" i="29"/>
  <c r="I93" i="29"/>
  <c r="H93" i="29"/>
  <c r="G93" i="29"/>
  <c r="F93" i="29"/>
  <c r="E93" i="29"/>
  <c r="T92" i="29"/>
  <c r="S92" i="29"/>
  <c r="Q92" i="29"/>
  <c r="P92" i="29"/>
  <c r="O92" i="29"/>
  <c r="N92" i="29"/>
  <c r="M92" i="29"/>
  <c r="L92" i="29"/>
  <c r="K92" i="29"/>
  <c r="J92" i="29"/>
  <c r="I92" i="29"/>
  <c r="H92" i="29"/>
  <c r="G92" i="29"/>
  <c r="F92" i="29"/>
  <c r="E92" i="29"/>
  <c r="T91" i="29"/>
  <c r="S91" i="29"/>
  <c r="Q91" i="29"/>
  <c r="P91" i="29"/>
  <c r="O91" i="29"/>
  <c r="N91" i="29"/>
  <c r="M91" i="29"/>
  <c r="L91" i="29"/>
  <c r="K91" i="29"/>
  <c r="J91" i="29"/>
  <c r="I91" i="29"/>
  <c r="H91" i="29"/>
  <c r="G91" i="29"/>
  <c r="F91" i="29"/>
  <c r="E91" i="29"/>
  <c r="T90" i="29"/>
  <c r="S90" i="29"/>
  <c r="Q90" i="29"/>
  <c r="P90" i="29"/>
  <c r="O90" i="29"/>
  <c r="N90" i="29"/>
  <c r="M90" i="29"/>
  <c r="L90" i="29"/>
  <c r="K90" i="29"/>
  <c r="J90" i="29"/>
  <c r="I90" i="29"/>
  <c r="H90" i="29"/>
  <c r="G90" i="29"/>
  <c r="F90" i="29"/>
  <c r="E90" i="29"/>
  <c r="T89" i="29"/>
  <c r="S89" i="29"/>
  <c r="Q89" i="29"/>
  <c r="P89" i="29"/>
  <c r="O89" i="29"/>
  <c r="N89" i="29"/>
  <c r="M89" i="29"/>
  <c r="L89" i="29"/>
  <c r="K89" i="29"/>
  <c r="J89" i="29"/>
  <c r="I89" i="29"/>
  <c r="H89" i="29"/>
  <c r="G89" i="29"/>
  <c r="F89" i="29"/>
  <c r="E89" i="29"/>
  <c r="T88" i="29"/>
  <c r="S88" i="29"/>
  <c r="Q88" i="29"/>
  <c r="P88" i="29"/>
  <c r="O88" i="29"/>
  <c r="N88" i="29"/>
  <c r="M88" i="29"/>
  <c r="L88" i="29"/>
  <c r="K88" i="29"/>
  <c r="J88" i="29"/>
  <c r="I88" i="29"/>
  <c r="H88" i="29"/>
  <c r="G88" i="29"/>
  <c r="F88" i="29"/>
  <c r="E88" i="29"/>
  <c r="T87" i="29"/>
  <c r="S87" i="29"/>
  <c r="Q87" i="29"/>
  <c r="P87" i="29"/>
  <c r="O87" i="29"/>
  <c r="N87" i="29"/>
  <c r="M87" i="29"/>
  <c r="L87" i="29"/>
  <c r="K87" i="29"/>
  <c r="J87" i="29"/>
  <c r="I87" i="29"/>
  <c r="H87" i="29"/>
  <c r="G87" i="29"/>
  <c r="F87" i="29"/>
  <c r="E87" i="29"/>
  <c r="T86" i="29"/>
  <c r="S86" i="29"/>
  <c r="Q86" i="29"/>
  <c r="P86" i="29"/>
  <c r="O86" i="29"/>
  <c r="N86" i="29"/>
  <c r="M86" i="29"/>
  <c r="L86" i="29"/>
  <c r="K86" i="29"/>
  <c r="J86" i="29"/>
  <c r="I86" i="29"/>
  <c r="H86" i="29"/>
  <c r="G86" i="29"/>
  <c r="F86" i="29"/>
  <c r="E86" i="29"/>
  <c r="T85" i="29"/>
  <c r="S85" i="29"/>
  <c r="Q85" i="29"/>
  <c r="P85" i="29"/>
  <c r="O85" i="29"/>
  <c r="N85" i="29"/>
  <c r="M85" i="29"/>
  <c r="L85" i="29"/>
  <c r="K85" i="29"/>
  <c r="J85" i="29"/>
  <c r="I85" i="29"/>
  <c r="H85" i="29"/>
  <c r="G85" i="29"/>
  <c r="F85" i="29"/>
  <c r="E85" i="29"/>
  <c r="S84" i="29"/>
  <c r="Q84" i="29"/>
  <c r="P84" i="29"/>
  <c r="O84" i="29"/>
  <c r="N84" i="29"/>
  <c r="M84" i="29"/>
  <c r="L84" i="29"/>
  <c r="K84" i="29"/>
  <c r="J84" i="29"/>
  <c r="I84" i="29"/>
  <c r="H84" i="29"/>
  <c r="G84" i="29"/>
  <c r="F84" i="29"/>
  <c r="E84" i="29"/>
  <c r="S83" i="29"/>
  <c r="Q83" i="29"/>
  <c r="P83" i="29"/>
  <c r="O83" i="29"/>
  <c r="N83" i="29"/>
  <c r="M83" i="29"/>
  <c r="L83" i="29"/>
  <c r="K83" i="29"/>
  <c r="J83" i="29"/>
  <c r="I83" i="29"/>
  <c r="H83" i="29"/>
  <c r="G83" i="29"/>
  <c r="F83" i="29"/>
  <c r="E83" i="29"/>
  <c r="S82" i="29"/>
  <c r="Q82" i="29"/>
  <c r="P82" i="29"/>
  <c r="N82" i="29"/>
  <c r="M82" i="29"/>
  <c r="L82" i="29"/>
  <c r="K82" i="29"/>
  <c r="I82" i="29"/>
  <c r="H82" i="29"/>
  <c r="G82" i="29"/>
  <c r="F82" i="29"/>
  <c r="E82" i="29"/>
  <c r="S81" i="29"/>
  <c r="Q81" i="29"/>
  <c r="P81" i="29"/>
  <c r="N81" i="29"/>
  <c r="M81" i="29"/>
  <c r="L81" i="29"/>
  <c r="K81" i="29"/>
  <c r="I81" i="29"/>
  <c r="H81" i="29"/>
  <c r="G81" i="29"/>
  <c r="F81" i="29"/>
  <c r="E81" i="29"/>
  <c r="S80" i="29"/>
  <c r="Q80" i="29"/>
  <c r="P80" i="29"/>
  <c r="N80" i="29"/>
  <c r="M80" i="29"/>
  <c r="L80" i="29"/>
  <c r="K80" i="29"/>
  <c r="I80" i="29"/>
  <c r="H80" i="29"/>
  <c r="G80" i="29"/>
  <c r="F80" i="29"/>
  <c r="E80" i="29"/>
  <c r="S79" i="29"/>
  <c r="Q79" i="29"/>
  <c r="P79" i="29"/>
  <c r="N79" i="29"/>
  <c r="M79" i="29"/>
  <c r="L79" i="29"/>
  <c r="K79" i="29"/>
  <c r="I79" i="29"/>
  <c r="H79" i="29"/>
  <c r="G79" i="29"/>
  <c r="F79" i="29"/>
  <c r="E79" i="29"/>
  <c r="S78" i="29"/>
  <c r="Q78" i="29"/>
  <c r="P78" i="29"/>
  <c r="N78" i="29"/>
  <c r="M78" i="29"/>
  <c r="L78" i="29"/>
  <c r="K78" i="29"/>
  <c r="I78" i="29"/>
  <c r="H78" i="29"/>
  <c r="G78" i="29"/>
  <c r="F78" i="29"/>
  <c r="E78" i="29"/>
  <c r="S77" i="29"/>
  <c r="P77" i="29"/>
  <c r="N77" i="29"/>
  <c r="M77" i="29"/>
  <c r="K77" i="29"/>
  <c r="I77" i="29"/>
  <c r="H77" i="29"/>
  <c r="G77" i="29"/>
  <c r="F77" i="29"/>
  <c r="E77" i="29"/>
  <c r="S76" i="29"/>
  <c r="P76" i="29"/>
  <c r="N76" i="29"/>
  <c r="M76" i="29"/>
  <c r="K76" i="29"/>
  <c r="I76" i="29"/>
  <c r="H76" i="29"/>
  <c r="G76" i="29"/>
  <c r="F76" i="29"/>
  <c r="E76" i="29"/>
  <c r="S75" i="29"/>
  <c r="P75" i="29"/>
  <c r="N75" i="29"/>
  <c r="M75" i="29"/>
  <c r="K75" i="29"/>
  <c r="I75" i="29"/>
  <c r="H75" i="29"/>
  <c r="G75" i="29"/>
  <c r="F75" i="29"/>
  <c r="E75" i="29"/>
  <c r="S74" i="29"/>
  <c r="P74" i="29"/>
  <c r="N74" i="29"/>
  <c r="M74" i="29"/>
  <c r="K74" i="29"/>
  <c r="I74" i="29"/>
  <c r="H74" i="29"/>
  <c r="G74" i="29"/>
  <c r="F74" i="29"/>
  <c r="E74" i="29"/>
  <c r="S73" i="29"/>
  <c r="P73" i="29"/>
  <c r="N73" i="29"/>
  <c r="M73" i="29"/>
  <c r="K73" i="29"/>
  <c r="I73" i="29"/>
  <c r="H73" i="29"/>
  <c r="G73" i="29"/>
  <c r="F73" i="29"/>
  <c r="E73" i="29"/>
  <c r="S72" i="29"/>
  <c r="P72" i="29"/>
  <c r="N72" i="29"/>
  <c r="M72" i="29"/>
  <c r="K72" i="29"/>
  <c r="I72" i="29"/>
  <c r="H72" i="29"/>
  <c r="G72" i="29"/>
  <c r="F72" i="29"/>
  <c r="E72" i="29"/>
  <c r="S71" i="29"/>
  <c r="P71" i="29"/>
  <c r="N71" i="29"/>
  <c r="M71" i="29"/>
  <c r="K71" i="29"/>
  <c r="I71" i="29"/>
  <c r="H71" i="29"/>
  <c r="G71" i="29"/>
  <c r="F71" i="29"/>
  <c r="E71" i="29"/>
  <c r="S70" i="29"/>
  <c r="P70" i="29"/>
  <c r="N70" i="29"/>
  <c r="M70" i="29"/>
  <c r="K70" i="29"/>
  <c r="I70" i="29"/>
  <c r="H70" i="29"/>
  <c r="G70" i="29"/>
  <c r="F70" i="29"/>
  <c r="E70" i="29"/>
  <c r="S69" i="29"/>
  <c r="P69" i="29"/>
  <c r="N69" i="29"/>
  <c r="M69" i="29"/>
  <c r="K69" i="29"/>
  <c r="I69" i="29"/>
  <c r="H69" i="29"/>
  <c r="G69" i="29"/>
  <c r="F69" i="29"/>
  <c r="E69" i="29"/>
  <c r="S68" i="29"/>
  <c r="P68" i="29"/>
  <c r="N68" i="29"/>
  <c r="M68" i="29"/>
  <c r="K68" i="29"/>
  <c r="I68" i="29"/>
  <c r="H68" i="29"/>
  <c r="G68" i="29"/>
  <c r="F68" i="29"/>
  <c r="E68" i="29"/>
  <c r="S67" i="29"/>
  <c r="P67" i="29"/>
  <c r="N67" i="29"/>
  <c r="M67" i="29"/>
  <c r="K67" i="29"/>
  <c r="I67" i="29"/>
  <c r="H67" i="29"/>
  <c r="G67" i="29"/>
  <c r="F67" i="29"/>
  <c r="E67" i="29"/>
  <c r="S66" i="29"/>
  <c r="P66" i="29"/>
  <c r="N66" i="29"/>
  <c r="M66" i="29"/>
  <c r="K66" i="29"/>
  <c r="I66" i="29"/>
  <c r="H66" i="29"/>
  <c r="G66" i="29"/>
  <c r="F66" i="29"/>
  <c r="E66" i="29"/>
  <c r="S65" i="29"/>
  <c r="P65" i="29"/>
  <c r="N65" i="29"/>
  <c r="M65" i="29"/>
  <c r="K65" i="29"/>
  <c r="I65" i="29"/>
  <c r="H65" i="29"/>
  <c r="G65" i="29"/>
  <c r="F65" i="29"/>
  <c r="E65" i="29"/>
  <c r="S64" i="29"/>
  <c r="P64" i="29"/>
  <c r="N64" i="29"/>
  <c r="M64" i="29"/>
  <c r="K64" i="29"/>
  <c r="I64" i="29"/>
  <c r="H64" i="29"/>
  <c r="G64" i="29"/>
  <c r="F64" i="29"/>
  <c r="E64" i="29"/>
  <c r="S63" i="29"/>
  <c r="P63" i="29"/>
  <c r="N63" i="29"/>
  <c r="M63" i="29"/>
  <c r="K63" i="29"/>
  <c r="I63" i="29"/>
  <c r="H63" i="29"/>
  <c r="G63" i="29"/>
  <c r="F63" i="29"/>
  <c r="E63" i="29"/>
  <c r="S62" i="29"/>
  <c r="P62" i="29"/>
  <c r="N62" i="29"/>
  <c r="M62" i="29"/>
  <c r="K62" i="29"/>
  <c r="I62" i="29"/>
  <c r="H62" i="29"/>
  <c r="G62" i="29"/>
  <c r="F62" i="29"/>
  <c r="E62" i="29"/>
  <c r="S61" i="29"/>
  <c r="P61" i="29"/>
  <c r="N61" i="29"/>
  <c r="M61" i="29"/>
  <c r="K61" i="29"/>
  <c r="I61" i="29"/>
  <c r="H61" i="29"/>
  <c r="G61" i="29"/>
  <c r="F61" i="29"/>
  <c r="E61" i="29"/>
  <c r="S60" i="29"/>
  <c r="P60" i="29"/>
  <c r="N60" i="29"/>
  <c r="M60" i="29"/>
  <c r="K60" i="29"/>
  <c r="I60" i="29"/>
  <c r="H60" i="29"/>
  <c r="G60" i="29"/>
  <c r="F60" i="29"/>
  <c r="E60" i="29"/>
  <c r="S59" i="29"/>
  <c r="P59" i="29"/>
  <c r="N59" i="29"/>
  <c r="M59" i="29"/>
  <c r="K59" i="29"/>
  <c r="I59" i="29"/>
  <c r="H59" i="29"/>
  <c r="G59" i="29"/>
  <c r="F59" i="29"/>
  <c r="E59" i="29"/>
  <c r="S58" i="29"/>
  <c r="P58" i="29"/>
  <c r="N58" i="29"/>
  <c r="M58" i="29"/>
  <c r="K58" i="29"/>
  <c r="I58" i="29"/>
  <c r="H58" i="29"/>
  <c r="G58" i="29"/>
  <c r="F58" i="29"/>
  <c r="E58" i="29"/>
  <c r="P57" i="29"/>
  <c r="N57" i="29"/>
  <c r="M57" i="29"/>
  <c r="K57" i="29"/>
  <c r="I57" i="29"/>
  <c r="H57" i="29"/>
  <c r="G57" i="29"/>
  <c r="F57" i="29"/>
  <c r="E57" i="29"/>
  <c r="V51" i="29"/>
  <c r="U51" i="29"/>
  <c r="T51" i="29"/>
  <c r="S51" i="29"/>
  <c r="N51" i="29"/>
  <c r="H51" i="29"/>
  <c r="V50" i="29"/>
  <c r="U50" i="29"/>
  <c r="T50" i="29"/>
  <c r="S50" i="29"/>
  <c r="N50" i="29"/>
  <c r="H50" i="29"/>
  <c r="V49" i="29"/>
  <c r="U49" i="29"/>
  <c r="T49" i="29"/>
  <c r="S49" i="29"/>
  <c r="N49" i="29"/>
  <c r="V48" i="29"/>
  <c r="U48" i="29"/>
  <c r="T48" i="29"/>
  <c r="S48" i="29"/>
  <c r="P48" i="29"/>
  <c r="N48" i="29"/>
  <c r="J48" i="29"/>
  <c r="H48" i="29"/>
  <c r="E48" i="29"/>
  <c r="V47" i="29"/>
  <c r="U47" i="29"/>
  <c r="T47" i="29"/>
  <c r="S47" i="29"/>
  <c r="P47" i="29"/>
  <c r="N47" i="29"/>
  <c r="J47" i="29"/>
  <c r="H47" i="29"/>
  <c r="E47" i="29"/>
  <c r="V46" i="29"/>
  <c r="U46" i="29"/>
  <c r="T46" i="29"/>
  <c r="S46" i="29"/>
  <c r="N46" i="29"/>
  <c r="H46" i="29"/>
  <c r="V45" i="29"/>
  <c r="U45" i="29"/>
  <c r="T45" i="29"/>
  <c r="S45" i="29"/>
  <c r="V44" i="29"/>
  <c r="U44" i="29"/>
  <c r="T44" i="29"/>
  <c r="S44" i="29"/>
  <c r="V43" i="29"/>
  <c r="U43" i="29"/>
  <c r="T43" i="29"/>
  <c r="S43" i="29"/>
  <c r="V42" i="29"/>
  <c r="U42" i="29"/>
  <c r="T42" i="29"/>
  <c r="S42" i="29"/>
  <c r="V41" i="29"/>
  <c r="U41" i="29"/>
  <c r="T41" i="29"/>
  <c r="S41" i="29"/>
  <c r="V40" i="29"/>
  <c r="U40" i="29"/>
  <c r="T40" i="29"/>
  <c r="S40" i="29"/>
  <c r="C40" i="29"/>
  <c r="B40" i="29"/>
  <c r="V39" i="29"/>
  <c r="U39" i="29"/>
  <c r="T39" i="29"/>
  <c r="S39" i="29"/>
  <c r="C39" i="29"/>
  <c r="B39" i="29"/>
  <c r="V38" i="29"/>
  <c r="U38" i="29"/>
  <c r="T38" i="29"/>
  <c r="S38" i="29"/>
  <c r="C38" i="29"/>
  <c r="B38" i="29"/>
  <c r="V37" i="29"/>
  <c r="U37" i="29"/>
  <c r="T37" i="29"/>
  <c r="S37" i="29"/>
  <c r="C37" i="29"/>
  <c r="B37" i="29"/>
  <c r="V36" i="29"/>
  <c r="U36" i="29"/>
  <c r="T36" i="29"/>
  <c r="S36" i="29"/>
  <c r="N36" i="29"/>
  <c r="H36" i="29"/>
  <c r="V35" i="29"/>
  <c r="U35" i="29"/>
  <c r="T35" i="29"/>
  <c r="S35" i="29"/>
  <c r="V34" i="29"/>
  <c r="U34" i="29"/>
  <c r="T34" i="29"/>
  <c r="S34" i="29"/>
  <c r="V33" i="29"/>
  <c r="U33" i="29"/>
  <c r="T33" i="29"/>
  <c r="S33" i="29"/>
  <c r="N33" i="29"/>
  <c r="H33" i="29"/>
  <c r="C33" i="29"/>
  <c r="V32" i="29"/>
  <c r="U32" i="29"/>
  <c r="T32" i="29"/>
  <c r="S32" i="29"/>
  <c r="N32" i="29"/>
  <c r="H32" i="29"/>
  <c r="C32" i="29"/>
  <c r="V31" i="29"/>
  <c r="U31" i="29"/>
  <c r="T31" i="29"/>
  <c r="S31" i="29"/>
  <c r="C31" i="29"/>
  <c r="V30" i="29"/>
  <c r="U30" i="29"/>
  <c r="T30" i="29"/>
  <c r="S30" i="29"/>
  <c r="C30" i="29"/>
  <c r="V29" i="29"/>
  <c r="U29" i="29"/>
  <c r="T29" i="29"/>
  <c r="S29" i="29"/>
  <c r="C29" i="29"/>
  <c r="V28" i="29"/>
  <c r="U28" i="29"/>
  <c r="T28" i="29"/>
  <c r="S28" i="29"/>
  <c r="K28" i="29"/>
  <c r="B28" i="29"/>
  <c r="C28" i="29" s="1"/>
  <c r="N31" i="29" s="1"/>
  <c r="V27" i="29"/>
  <c r="U27" i="29"/>
  <c r="T27" i="29"/>
  <c r="S27" i="29"/>
  <c r="K27" i="29"/>
  <c r="B27" i="29"/>
  <c r="E31" i="29" s="1"/>
  <c r="V26" i="29"/>
  <c r="U26" i="29"/>
  <c r="T26" i="29"/>
  <c r="S26" i="29"/>
  <c r="K26" i="29"/>
  <c r="V25" i="29"/>
  <c r="U25" i="29"/>
  <c r="T25" i="29"/>
  <c r="S25" i="29"/>
  <c r="K25" i="29"/>
  <c r="V24" i="29"/>
  <c r="U24" i="29"/>
  <c r="T24" i="29"/>
  <c r="S24" i="29"/>
  <c r="K24" i="29"/>
  <c r="V23" i="29"/>
  <c r="U23" i="29"/>
  <c r="T23" i="29"/>
  <c r="S23" i="29"/>
  <c r="K23" i="29"/>
  <c r="A23" i="29"/>
  <c r="V22" i="29"/>
  <c r="U22" i="29"/>
  <c r="T22" i="29"/>
  <c r="S22" i="29"/>
  <c r="K22" i="29"/>
  <c r="A22" i="29"/>
  <c r="V21" i="29"/>
  <c r="U21" i="29"/>
  <c r="T21" i="29"/>
  <c r="S21" i="29"/>
  <c r="K21" i="29"/>
  <c r="V20" i="29"/>
  <c r="U20" i="29"/>
  <c r="T20" i="29"/>
  <c r="S20" i="29"/>
  <c r="K20" i="29"/>
  <c r="V19" i="29"/>
  <c r="U19" i="29"/>
  <c r="T19" i="29"/>
  <c r="S19" i="29"/>
  <c r="K19" i="29"/>
  <c r="V18" i="29"/>
  <c r="U18" i="29"/>
  <c r="T18" i="29"/>
  <c r="S18" i="29"/>
  <c r="K18" i="29"/>
  <c r="V17" i="29"/>
  <c r="U17" i="29"/>
  <c r="T17" i="29"/>
  <c r="S17" i="29"/>
  <c r="K17" i="29"/>
  <c r="V16" i="29"/>
  <c r="U16" i="29"/>
  <c r="T16" i="29"/>
  <c r="S16" i="29"/>
  <c r="K16" i="29"/>
  <c r="V15" i="29"/>
  <c r="U15" i="29"/>
  <c r="T15" i="29"/>
  <c r="S15" i="29"/>
  <c r="K15" i="29"/>
  <c r="V14" i="29"/>
  <c r="U14" i="29"/>
  <c r="T14" i="29"/>
  <c r="S14" i="29"/>
  <c r="K14" i="29"/>
  <c r="V13" i="29"/>
  <c r="U13" i="29"/>
  <c r="T13" i="29"/>
  <c r="S13" i="29"/>
  <c r="K13" i="29"/>
  <c r="V12" i="29"/>
  <c r="U12" i="29"/>
  <c r="T12" i="29"/>
  <c r="S12" i="29"/>
  <c r="V11" i="29"/>
  <c r="U11" i="29"/>
  <c r="T11" i="29"/>
  <c r="S11" i="29"/>
  <c r="V10" i="29"/>
  <c r="U10" i="29"/>
  <c r="T10" i="29"/>
  <c r="S10" i="29"/>
  <c r="H10" i="29"/>
  <c r="V9" i="29"/>
  <c r="S9" i="29"/>
  <c r="G9" i="29"/>
  <c r="H8" i="29"/>
  <c r="W7" i="29"/>
  <c r="W6" i="29"/>
  <c r="Z5" i="29"/>
  <c r="W5" i="29"/>
  <c r="Z4" i="29"/>
  <c r="Z3" i="29"/>
  <c r="O3" i="29"/>
  <c r="Z2" i="29"/>
  <c r="W2" i="29"/>
  <c r="K12" i="24"/>
  <c r="I12" i="24"/>
  <c r="K11" i="24"/>
  <c r="I11" i="24"/>
  <c r="F11" i="24"/>
  <c r="K10" i="24"/>
  <c r="I10" i="24"/>
  <c r="F10" i="24"/>
  <c r="K9" i="24"/>
  <c r="I9" i="24"/>
  <c r="O8" i="24"/>
  <c r="I3" i="24"/>
  <c r="A101" i="22"/>
  <c r="A32" i="22"/>
  <c r="W30" i="22"/>
  <c r="A30" i="22" s="1"/>
  <c r="C30" i="22" s="1"/>
  <c r="D30" i="22" s="1"/>
  <c r="W29" i="22"/>
  <c r="A29" i="22" s="1"/>
  <c r="C29" i="22" s="1"/>
  <c r="D29" i="22" s="1"/>
  <c r="W28" i="22"/>
  <c r="A28" i="22" s="1"/>
  <c r="C28" i="22" s="1"/>
  <c r="D28" i="22" s="1"/>
  <c r="W27" i="22"/>
  <c r="A27" i="22" s="1"/>
  <c r="C27" i="22" s="1"/>
  <c r="D27" i="22" s="1"/>
  <c r="W26" i="22"/>
  <c r="A26" i="22" s="1"/>
  <c r="C26" i="22" s="1"/>
  <c r="D26" i="22" s="1"/>
  <c r="F23" i="22"/>
  <c r="W21" i="22"/>
  <c r="A21" i="22" s="1"/>
  <c r="C21" i="22" s="1"/>
  <c r="D21" i="22" s="1"/>
  <c r="W20" i="22"/>
  <c r="A20" i="22" s="1"/>
  <c r="C20" i="22" s="1"/>
  <c r="D20" i="22" s="1"/>
  <c r="W19" i="22"/>
  <c r="A19" i="22" s="1"/>
  <c r="C19" i="22" s="1"/>
  <c r="D19" i="22" s="1"/>
  <c r="W18" i="22"/>
  <c r="A18" i="22" s="1"/>
  <c r="C18" i="22" s="1"/>
  <c r="D18" i="22" s="1"/>
  <c r="W17" i="22"/>
  <c r="A17" i="22" s="1"/>
  <c r="C17" i="22" s="1"/>
  <c r="D17" i="22" s="1"/>
  <c r="J12" i="22"/>
  <c r="H11" i="22"/>
  <c r="H10" i="22"/>
  <c r="F10" i="22"/>
  <c r="J9" i="22"/>
  <c r="H9" i="22"/>
  <c r="I3" i="22"/>
  <c r="D26" i="9"/>
  <c r="C26" i="9"/>
  <c r="D25" i="9"/>
  <c r="C25" i="9"/>
  <c r="D24" i="9"/>
  <c r="C24" i="9"/>
  <c r="D23" i="9"/>
  <c r="C23" i="9"/>
  <c r="D22" i="9"/>
  <c r="C22" i="9"/>
  <c r="D21" i="9"/>
  <c r="C21" i="9"/>
  <c r="D20" i="9"/>
  <c r="C20" i="9"/>
  <c r="D19" i="9"/>
  <c r="C19" i="9"/>
  <c r="D18" i="9"/>
  <c r="C18" i="9"/>
  <c r="D17" i="9"/>
  <c r="C17" i="9"/>
  <c r="D16" i="9"/>
  <c r="C16" i="9"/>
  <c r="D15" i="9"/>
  <c r="C15" i="9"/>
  <c r="D14" i="9"/>
  <c r="C14" i="9"/>
  <c r="D13" i="9"/>
  <c r="C13" i="9"/>
  <c r="D12" i="9"/>
  <c r="C12" i="9"/>
  <c r="D11" i="9"/>
  <c r="C11" i="9"/>
  <c r="D10" i="9"/>
  <c r="C10" i="9"/>
  <c r="D9" i="9"/>
  <c r="C9" i="9"/>
  <c r="D8" i="9"/>
  <c r="C8" i="9"/>
  <c r="D7" i="9"/>
  <c r="C7" i="9"/>
  <c r="D6" i="9"/>
  <c r="C6" i="9"/>
  <c r="D5" i="9"/>
  <c r="C5" i="9"/>
  <c r="D4" i="9"/>
  <c r="C4" i="9"/>
  <c r="D3" i="9"/>
  <c r="C3" i="9"/>
  <c r="D2" i="9"/>
  <c r="C2" i="9"/>
  <c r="F12" i="24"/>
  <c r="F12" i="22"/>
  <c r="C27" i="29" l="1"/>
  <c r="H31" i="29" s="1"/>
  <c r="H42" i="29" s="1"/>
  <c r="H45" i="29" s="1"/>
  <c r="F27" i="22"/>
  <c r="E27" i="22"/>
  <c r="F28" i="22"/>
  <c r="E28" i="22"/>
  <c r="F29" i="22"/>
  <c r="E29" i="22"/>
  <c r="E26" i="22"/>
  <c r="F26" i="22"/>
  <c r="F30" i="22"/>
  <c r="H30" i="22" s="1"/>
  <c r="E30" i="22"/>
  <c r="N39" i="29"/>
  <c r="N38" i="29" s="1"/>
  <c r="N35" i="29"/>
  <c r="N42" i="29"/>
  <c r="N45" i="29" s="1"/>
  <c r="N40" i="29"/>
  <c r="N43" i="29" s="1"/>
  <c r="N41" i="29"/>
  <c r="N44" i="29" s="1"/>
  <c r="E17" i="22"/>
  <c r="F17" i="22"/>
  <c r="F18" i="22"/>
  <c r="E18" i="22"/>
  <c r="E19" i="22"/>
  <c r="F19" i="22"/>
  <c r="F20" i="22"/>
  <c r="E20" i="22"/>
  <c r="F21" i="22"/>
  <c r="H21" i="22" s="1"/>
  <c r="E21" i="22"/>
  <c r="J31" i="29"/>
  <c r="H27" i="22"/>
  <c r="H28" i="22"/>
  <c r="H18" i="22"/>
  <c r="H29" i="22"/>
  <c r="H17" i="22"/>
  <c r="H26" i="22"/>
  <c r="H19" i="22"/>
  <c r="H20" i="22"/>
  <c r="H39" i="29" l="1"/>
  <c r="H38" i="29" s="1"/>
  <c r="H41" i="29"/>
  <c r="H44" i="29" s="1"/>
  <c r="H35" i="29"/>
  <c r="H40" i="29"/>
  <c r="H43" i="29" s="1"/>
  <c r="N37" i="29"/>
  <c r="N34" i="29" s="1"/>
  <c r="H37" i="29" l="1"/>
  <c r="H34" i="29" s="1"/>
  <c r="J59" i="29" s="1"/>
  <c r="L59" i="29" s="1"/>
  <c r="O82" i="29"/>
  <c r="O76" i="29"/>
  <c r="Q76" i="29" s="1"/>
  <c r="O70" i="29"/>
  <c r="Q70" i="29" s="1"/>
  <c r="O64" i="29"/>
  <c r="Q64" i="29" s="1"/>
  <c r="O58" i="29"/>
  <c r="Q58" i="29" s="1"/>
  <c r="O81" i="29"/>
  <c r="O75" i="29"/>
  <c r="Q75" i="29" s="1"/>
  <c r="O69" i="29"/>
  <c r="Q69" i="29" s="1"/>
  <c r="O63" i="29"/>
  <c r="Q63" i="29" s="1"/>
  <c r="O57" i="29"/>
  <c r="Q57" i="29" s="1"/>
  <c r="O73" i="29"/>
  <c r="Q73" i="29" s="1"/>
  <c r="O67" i="29"/>
  <c r="Q67" i="29" s="1"/>
  <c r="O80" i="29"/>
  <c r="O74" i="29"/>
  <c r="Q74" i="29" s="1"/>
  <c r="O68" i="29"/>
  <c r="Q68" i="29" s="1"/>
  <c r="O62" i="29"/>
  <c r="Q62" i="29" s="1"/>
  <c r="O79" i="29"/>
  <c r="O61" i="29"/>
  <c r="Q61" i="29" s="1"/>
  <c r="O60" i="29"/>
  <c r="Q60" i="29" s="1"/>
  <c r="O78" i="29"/>
  <c r="O72" i="29"/>
  <c r="Q72" i="29" s="1"/>
  <c r="O66" i="29"/>
  <c r="Q66" i="29" s="1"/>
  <c r="O77" i="29"/>
  <c r="Q77" i="29" s="1"/>
  <c r="O71" i="29"/>
  <c r="Q71" i="29" s="1"/>
  <c r="O65" i="29"/>
  <c r="Q65" i="29" s="1"/>
  <c r="O59" i="29"/>
  <c r="Q59" i="29" s="1"/>
  <c r="J78" i="29" l="1"/>
  <c r="J81" i="29"/>
  <c r="J57" i="29"/>
  <c r="L57" i="29" s="1"/>
  <c r="J61" i="29"/>
  <c r="L61" i="29" s="1"/>
  <c r="J68" i="29"/>
  <c r="L68" i="29" s="1"/>
  <c r="J69" i="29"/>
  <c r="L69" i="29" s="1"/>
  <c r="J67" i="29"/>
  <c r="L67" i="29" s="1"/>
  <c r="J60" i="29"/>
  <c r="L60" i="29" s="1"/>
  <c r="J62" i="29"/>
  <c r="L62" i="29" s="1"/>
  <c r="J72" i="29"/>
  <c r="L72" i="29" s="1"/>
  <c r="J82" i="29"/>
  <c r="J66" i="29"/>
  <c r="L66" i="29" s="1"/>
  <c r="J73" i="29"/>
  <c r="L73" i="29" s="1"/>
  <c r="J79" i="29"/>
  <c r="J75" i="29"/>
  <c r="L75" i="29" s="1"/>
  <c r="J80" i="29"/>
  <c r="J64" i="29"/>
  <c r="L64" i="29" s="1"/>
  <c r="J77" i="29"/>
  <c r="L77" i="29" s="1"/>
  <c r="J70" i="29"/>
  <c r="L70" i="29" s="1"/>
  <c r="J58" i="29"/>
  <c r="L58" i="29" s="1"/>
  <c r="J65" i="29"/>
  <c r="L65" i="29" s="1"/>
  <c r="J63" i="29"/>
  <c r="L63" i="29" s="1"/>
  <c r="J74" i="29"/>
  <c r="L74" i="29" s="1"/>
  <c r="J71" i="29"/>
  <c r="L71" i="29" s="1"/>
  <c r="J76" i="29"/>
  <c r="L76" i="29" s="1"/>
</calcChain>
</file>

<file path=xl/comments1.xml><?xml version="1.0" encoding="utf-8"?>
<comments xmlns="http://schemas.openxmlformats.org/spreadsheetml/2006/main">
  <authors>
    <author>KTV16</author>
  </authors>
  <commentList>
    <comment ref="G12" authorId="0" shapeId="0">
      <text>
        <r>
          <rPr>
            <b/>
            <sz val="9"/>
            <rFont val="Tahoma"/>
            <family val="2"/>
          </rPr>
          <t>Chiều cao lan can tầng áp mái</t>
        </r>
      </text>
    </comment>
    <comment ref="I12" authorId="0" shapeId="0">
      <text>
        <r>
          <rPr>
            <b/>
            <sz val="9"/>
            <rFont val="Tahoma"/>
            <family val="2"/>
          </rPr>
          <t>Chiều cao lan can trên mái (m)</t>
        </r>
      </text>
    </comment>
    <comment ref="C15" authorId="0" shapeId="0">
      <text>
        <r>
          <rPr>
            <b/>
            <sz val="9"/>
            <rFont val="Tahoma"/>
            <family val="2"/>
          </rPr>
          <t>(Chu kỳ dao động)</t>
        </r>
      </text>
    </comment>
    <comment ref="D15" authorId="0" shapeId="0">
      <text>
        <r>
          <rPr>
            <sz val="9"/>
            <rFont val="Tahoma"/>
            <family val="2"/>
          </rPr>
          <t>(tần số dao động)</t>
        </r>
      </text>
    </comment>
    <comment ref="C24" authorId="0" shapeId="0">
      <text>
        <r>
          <rPr>
            <b/>
            <sz val="9"/>
            <rFont val="Tahoma"/>
            <family val="2"/>
          </rPr>
          <t>(Chu kỳ dao động)</t>
        </r>
      </text>
    </comment>
    <comment ref="D24" authorId="0" shapeId="0">
      <text>
        <r>
          <rPr>
            <sz val="9"/>
            <rFont val="Tahoma"/>
            <family val="2"/>
          </rPr>
          <t>(tần số dao động)</t>
        </r>
      </text>
    </comment>
    <comment ref="D33" authorId="0" shapeId="0">
      <text>
        <r>
          <rPr>
            <b/>
            <sz val="9"/>
            <rFont val="Tahoma"/>
            <family val="2"/>
          </rPr>
          <t>Khối lượng</t>
        </r>
      </text>
    </comment>
    <comment ref="E33" authorId="0" shapeId="0">
      <text>
        <r>
          <rPr>
            <b/>
            <sz val="9"/>
            <rFont val="Tahoma"/>
            <family val="2"/>
          </rPr>
          <t>Bề rộng đón gió PX</t>
        </r>
      </text>
    </comment>
    <comment ref="F33" authorId="0" shapeId="0">
      <text>
        <r>
          <rPr>
            <b/>
            <sz val="9"/>
            <rFont val="Tahoma"/>
            <family val="2"/>
          </rPr>
          <t>Bề rộng đón gió PY</t>
        </r>
      </text>
    </comment>
    <comment ref="D102" authorId="0" shapeId="0">
      <text>
        <r>
          <rPr>
            <b/>
            <sz val="9"/>
            <rFont val="Tahoma"/>
            <family val="2"/>
          </rPr>
          <t>Khối lượng</t>
        </r>
      </text>
    </comment>
    <comment ref="E102" authorId="0" shapeId="0">
      <text>
        <r>
          <rPr>
            <b/>
            <sz val="9"/>
            <rFont val="Tahoma"/>
            <family val="2"/>
          </rPr>
          <t>Bề rộng đón gió PX</t>
        </r>
      </text>
    </comment>
    <comment ref="F102" authorId="0" shapeId="0">
      <text>
        <r>
          <rPr>
            <b/>
            <sz val="9"/>
            <rFont val="Tahoma"/>
            <family val="2"/>
          </rPr>
          <t>Bề rộng đón gió PY</t>
        </r>
      </text>
    </comment>
  </commentList>
</comments>
</file>

<file path=xl/comments2.xml><?xml version="1.0" encoding="utf-8"?>
<comments xmlns="http://schemas.openxmlformats.org/spreadsheetml/2006/main">
  <authors>
    <author>KTV16</author>
  </authors>
  <commentList>
    <comment ref="H12" authorId="0" shapeId="0">
      <text>
        <r>
          <rPr>
            <b/>
            <sz val="9"/>
            <rFont val="Tahoma"/>
            <family val="2"/>
          </rPr>
          <t>Chiều cao lan can tầng áp mái</t>
        </r>
      </text>
    </comment>
    <comment ref="J12" authorId="0" shapeId="0">
      <text>
        <r>
          <rPr>
            <b/>
            <sz val="9"/>
            <rFont val="Tahoma"/>
            <family val="2"/>
          </rPr>
          <t>Chiều cao lan can trên mái (m)</t>
        </r>
      </text>
    </comment>
    <comment ref="D15" authorId="0" shapeId="0">
      <text>
        <r>
          <rPr>
            <b/>
            <sz val="9"/>
            <rFont val="Tahoma"/>
            <family val="2"/>
          </rPr>
          <t>Bề rộng đón gió PX</t>
        </r>
      </text>
    </comment>
    <comment ref="E15" authorId="0" shapeId="0">
      <text>
        <r>
          <rPr>
            <b/>
            <sz val="9"/>
            <rFont val="Tahoma"/>
            <family val="2"/>
          </rPr>
          <t>Bề rộng đón gió PY</t>
        </r>
      </text>
    </comment>
  </commentList>
</comments>
</file>

<file path=xl/comments3.xml><?xml version="1.0" encoding="utf-8"?>
<comments xmlns="http://schemas.openxmlformats.org/spreadsheetml/2006/main">
  <authors>
    <author>C P</author>
    <author>Duy Nguyễn</author>
    <author>KTV16</author>
  </authors>
  <commentList>
    <comment ref="G9" authorId="0" shapeId="0">
      <text>
        <r>
          <rPr>
            <b/>
            <sz val="9"/>
            <rFont val="Tahoma"/>
            <family val="2"/>
          </rPr>
          <t>Đang Vlookup theo bảng bên phải,
nếu tự điền thì cần chỉnh các thông số đi theo liên quan</t>
        </r>
      </text>
    </comment>
    <comment ref="K13" authorId="0" shapeId="0">
      <text>
        <r>
          <rPr>
            <b/>
            <sz val="9"/>
            <rFont val="Tahoma"/>
            <family val="2"/>
          </rPr>
          <t>Đang Vlookup theo bảng bên phải,
nếu tự điền thì cần chỉnh các thông số đi theo liên quan</t>
        </r>
        <r>
          <rPr>
            <sz val="9"/>
            <rFont val="Tahoma"/>
            <family val="2"/>
          </rPr>
          <t xml:space="preserve">
</t>
        </r>
      </text>
    </comment>
    <comment ref="K15" authorId="0" shapeId="0">
      <text>
        <r>
          <rPr>
            <b/>
            <sz val="9"/>
            <rFont val="Tahoma"/>
            <family val="2"/>
          </rPr>
          <t>Đang Vlookup theo bảng bên phải,
nếu tự điền thì cần chỉnh các thông số đi theo liên quan</t>
        </r>
        <r>
          <rPr>
            <sz val="9"/>
            <rFont val="Tahoma"/>
            <family val="2"/>
          </rPr>
          <t xml:space="preserve">
</t>
        </r>
      </text>
    </comment>
    <comment ref="H32" authorId="1" shapeId="0">
      <text>
        <r>
          <rPr>
            <b/>
            <sz val="9"/>
            <rFont val="Tahoma"/>
            <family val="2"/>
          </rPr>
          <t>Duy Nguyễn:</t>
        </r>
        <r>
          <rPr>
            <sz val="9"/>
            <rFont val="Tahoma"/>
            <family val="2"/>
          </rPr>
          <t xml:space="preserve">
ĐIỀN LẠI B VÀ D</t>
        </r>
      </text>
    </comment>
    <comment ref="H33" authorId="1" shapeId="0">
      <text>
        <r>
          <rPr>
            <b/>
            <sz val="9"/>
            <rFont val="Tahoma"/>
            <family val="2"/>
          </rPr>
          <t>Duy Nguyễn:</t>
        </r>
        <r>
          <rPr>
            <sz val="9"/>
            <rFont val="Tahoma"/>
            <family val="2"/>
          </rPr>
          <t xml:space="preserve">
ĐIỀN LẠI B VÀ D</t>
        </r>
      </text>
    </comment>
    <comment ref="H48" authorId="1" shapeId="0">
      <text>
        <r>
          <rPr>
            <b/>
            <sz val="9"/>
            <rFont val="Tahoma"/>
            <family val="2"/>
          </rPr>
          <t>Có thể lấy theo Phụ lục F.4.1.1 hoặc Phụ lục F.16.1</t>
        </r>
      </text>
    </comment>
    <comment ref="N48" authorId="1" shapeId="0">
      <text>
        <r>
          <rPr>
            <b/>
            <sz val="9"/>
            <rFont val="Tahoma"/>
            <family val="2"/>
          </rPr>
          <t>Có thể lấy theo Phụ lục F.4.1.1 hoặc Phụ lục F.16.1</t>
        </r>
      </text>
    </comment>
    <comment ref="H55" authorId="1" shapeId="0">
      <text>
        <r>
          <rPr>
            <b/>
            <sz val="9"/>
            <rFont val="Tahoma"/>
            <family val="2"/>
          </rPr>
          <t>Duy Nguyễn:</t>
        </r>
        <r>
          <rPr>
            <sz val="9"/>
            <rFont val="Tahoma"/>
            <family val="2"/>
          </rPr>
          <t xml:space="preserve">
Độ cao tương đương:
10.2.4 - 2737 - 2023</t>
        </r>
      </text>
    </comment>
    <comment ref="I55" authorId="1" shapeId="0">
      <text>
        <r>
          <rPr>
            <b/>
            <sz val="9"/>
            <rFont val="Tahoma"/>
            <family val="2"/>
          </rPr>
          <t xml:space="preserve">Duy Nguyễn:
</t>
        </r>
        <r>
          <rPr>
            <sz val="9"/>
            <rFont val="Tahoma"/>
            <family val="2"/>
          </rPr>
          <t>kể đến sự thay đổi áp lực gió theo độ cao ze so với mốc chuẩn và dạng địa hình
CT12 - 10.2.5 - 2737-2023</t>
        </r>
      </text>
    </comment>
    <comment ref="J55" authorId="1" shapeId="0">
      <text>
        <r>
          <rPr>
            <b/>
            <sz val="9"/>
            <rFont val="Tahoma"/>
            <family val="2"/>
          </rPr>
          <t>Giá trị tiêu chuẩn của tải trọng gió
CT:10 - 10.2.2 - 2737-2023</t>
        </r>
      </text>
    </comment>
    <comment ref="K55" authorId="2" shapeId="0">
      <text>
        <r>
          <rPr>
            <b/>
            <sz val="9"/>
            <rFont val="Tahoma"/>
            <family val="2"/>
          </rPr>
          <t>Bề rộng đón gió PX</t>
        </r>
      </text>
    </comment>
    <comment ref="L55" authorId="1" shapeId="0">
      <text>
        <r>
          <rPr>
            <b/>
            <sz val="9"/>
            <rFont val="Tahoma"/>
            <family val="2"/>
          </rPr>
          <t>Duy Nguyễn:</t>
        </r>
        <r>
          <rPr>
            <sz val="9"/>
            <rFont val="Tahoma"/>
            <family val="2"/>
          </rPr>
          <t xml:space="preserve">
tải trọng gió</t>
        </r>
      </text>
    </comment>
    <comment ref="P55" authorId="2" shapeId="0">
      <text>
        <r>
          <rPr>
            <b/>
            <sz val="9"/>
            <rFont val="Tahoma"/>
            <family val="2"/>
          </rPr>
          <t>Bề rộng đón gió PY</t>
        </r>
      </text>
    </comment>
  </commentList>
</comments>
</file>

<file path=xl/sharedStrings.xml><?xml version="1.0" encoding="utf-8"?>
<sst xmlns="http://schemas.openxmlformats.org/spreadsheetml/2006/main" count="67163" uniqueCount="9131">
  <si>
    <t>Story</t>
  </si>
  <si>
    <t>Diaphragm</t>
  </si>
  <si>
    <t>CaseCombo</t>
  </si>
  <si>
    <t>UX</t>
  </si>
  <si>
    <t>UY</t>
  </si>
  <si>
    <t>RZ</t>
  </si>
  <si>
    <t>Point</t>
  </si>
  <si>
    <t>X</t>
  </si>
  <si>
    <t>Y</t>
  </si>
  <si>
    <t>Z</t>
  </si>
  <si>
    <t>R</t>
  </si>
  <si>
    <t>D1</t>
  </si>
  <si>
    <t>RF</t>
  </si>
  <si>
    <t>L18</t>
  </si>
  <si>
    <t>L17 MEZZ</t>
  </si>
  <si>
    <t>L17</t>
  </si>
  <si>
    <t>L16</t>
  </si>
  <si>
    <t>L15</t>
  </si>
  <si>
    <t>L14</t>
  </si>
  <si>
    <t>L13</t>
  </si>
  <si>
    <t>L12</t>
  </si>
  <si>
    <t>L11</t>
  </si>
  <si>
    <t>L10</t>
  </si>
  <si>
    <t>L9</t>
  </si>
  <si>
    <t>L8</t>
  </si>
  <si>
    <t>L7</t>
  </si>
  <si>
    <t>L6</t>
  </si>
  <si>
    <t>L5</t>
  </si>
  <si>
    <t>L4</t>
  </si>
  <si>
    <t>L3</t>
  </si>
  <si>
    <t>L2</t>
  </si>
  <si>
    <t>GF</t>
  </si>
  <si>
    <t>HAM 1</t>
  </si>
  <si>
    <t>HAM 2</t>
  </si>
  <si>
    <t>HAM 3</t>
  </si>
  <si>
    <t>BE NUOC</t>
  </si>
  <si>
    <t>Mode</t>
  </si>
  <si>
    <t>Period</t>
  </si>
  <si>
    <t>UZ</t>
  </si>
  <si>
    <t>SumUX</t>
  </si>
  <si>
    <t>SumUY</t>
  </si>
  <si>
    <t>SumUZ</t>
  </si>
  <si>
    <t>RX</t>
  </si>
  <si>
    <t>RY</t>
  </si>
  <si>
    <t>SumRX</t>
  </si>
  <si>
    <t>SumRY</t>
  </si>
  <si>
    <t>SumRZ</t>
  </si>
  <si>
    <t>MassX</t>
  </si>
  <si>
    <t>MassY</t>
  </si>
  <si>
    <t>XCM</t>
  </si>
  <si>
    <t>YCM</t>
  </si>
  <si>
    <t>CumMassX</t>
  </si>
  <si>
    <t>CumMassY</t>
  </si>
  <si>
    <t>XCCM</t>
  </si>
  <si>
    <t>YCCM</t>
  </si>
  <si>
    <t>XCR</t>
  </si>
  <si>
    <t>YCR</t>
  </si>
  <si>
    <t>Base</t>
  </si>
  <si>
    <t>Label</t>
  </si>
  <si>
    <t>UniqueName</t>
  </si>
  <si>
    <t>SpecialPt</t>
  </si>
  <si>
    <t>Name</t>
  </si>
  <si>
    <t>Height</t>
  </si>
  <si>
    <t>Elevation</t>
  </si>
  <si>
    <t>Master</t>
  </si>
  <si>
    <t>SimilarTo</t>
  </si>
  <si>
    <t>Splice</t>
  </si>
  <si>
    <t>DYY</t>
  </si>
  <si>
    <t>DXX</t>
  </si>
  <si>
    <t>DBIM</t>
  </si>
  <si>
    <t>ETABS 2015,2016,2017</t>
  </si>
  <si>
    <t>ETABS 2018 &gt;&gt;</t>
  </si>
  <si>
    <t>Project Code / Mã dự án</t>
  </si>
  <si>
    <t>-</t>
  </si>
  <si>
    <t>Rev.No.</t>
  </si>
  <si>
    <t>00</t>
  </si>
  <si>
    <t>1. Story Data</t>
  </si>
  <si>
    <t>1. Story Definitions</t>
  </si>
  <si>
    <t>Project / Dự án</t>
  </si>
  <si>
    <t>Date / Ngày</t>
  </si>
  <si>
    <t>2. Joint Coordinates</t>
  </si>
  <si>
    <t>2. Point Object Connectivity</t>
  </si>
  <si>
    <t>The Client / Chủ đầu tư</t>
  </si>
  <si>
    <t>Designer / Thiết kế</t>
  </si>
  <si>
    <t>3. Diaphragm center of Mass Displacements</t>
  </si>
  <si>
    <t>Item / Hạng mục</t>
  </si>
  <si>
    <t>TÍNH TOÁN GIÓ ĐỘNG.</t>
  </si>
  <si>
    <t>Checker / Kiểm tra</t>
  </si>
  <si>
    <t>4. Modal Participating Mass Ratios</t>
  </si>
  <si>
    <t>5. Centers of Mass and Rigidity</t>
  </si>
  <si>
    <t>TÍNH TOÁN TẢI TRỌNG GIÓ THEO TCVN 2737:1995 &amp; TCXD 229:1999</t>
  </si>
  <si>
    <t>6. Mass Summary by Story</t>
  </si>
  <si>
    <t>Dạng Model:</t>
  </si>
  <si>
    <t>Không Có Tầng Tum</t>
  </si>
  <si>
    <t>Type:</t>
  </si>
  <si>
    <t>Gió động</t>
  </si>
  <si>
    <t>Vùng gió:</t>
  </si>
  <si>
    <r>
      <rPr>
        <sz val="10"/>
        <rFont val="Arial"/>
        <family val="2"/>
      </rPr>
      <t>W</t>
    </r>
    <r>
      <rPr>
        <vertAlign val="subscript"/>
        <sz val="10"/>
        <rFont val="Arial"/>
        <family val="2"/>
      </rPr>
      <t>0</t>
    </r>
  </si>
  <si>
    <t>Hệ số nu:</t>
  </si>
  <si>
    <t>Theo Chiều Cao Nhà</t>
  </si>
  <si>
    <t>H (chiều cao nhà từ mặt đất tự nhiên) (m)</t>
  </si>
  <si>
    <t>Địa hình:</t>
  </si>
  <si>
    <r>
      <rPr>
        <sz val="10"/>
        <rFont val="Times New Roman"/>
        <family val="1"/>
      </rPr>
      <t>ν</t>
    </r>
    <r>
      <rPr>
        <vertAlign val="subscript"/>
        <sz val="10"/>
        <rFont val="Times New Roman"/>
        <family val="1"/>
      </rPr>
      <t>2</t>
    </r>
  </si>
  <si>
    <r>
      <rPr>
        <sz val="10"/>
        <rFont val="Symbol"/>
        <family val="1"/>
        <charset val="2"/>
      </rPr>
      <t>d</t>
    </r>
    <r>
      <rPr>
        <sz val="10"/>
        <rFont val="Arial"/>
        <family val="2"/>
      </rPr>
      <t xml:space="preserve"> (CT BTCT, gạch đá, khung thép có bao che)</t>
    </r>
  </si>
  <si>
    <t>c</t>
  </si>
  <si>
    <r>
      <rPr>
        <sz val="10"/>
        <rFont val="Times New Roman"/>
        <family val="1"/>
      </rPr>
      <t>ν</t>
    </r>
    <r>
      <rPr>
        <vertAlign val="subscript"/>
        <sz val="10"/>
        <rFont val="Times New Roman"/>
        <family val="1"/>
      </rPr>
      <t>3</t>
    </r>
  </si>
  <si>
    <r>
      <rPr>
        <sz val="10"/>
        <rFont val="Arial"/>
        <family val="2"/>
      </rPr>
      <t>f</t>
    </r>
    <r>
      <rPr>
        <vertAlign val="subscript"/>
        <sz val="10"/>
        <rFont val="Arial"/>
        <family val="2"/>
      </rPr>
      <t>L</t>
    </r>
    <r>
      <rPr>
        <sz val="10"/>
        <rFont val="Arial"/>
        <family val="2"/>
      </rPr>
      <t xml:space="preserve"> (giới hạn của tần số dao động riêng) (Hz)</t>
    </r>
  </si>
  <si>
    <t>Bacon STh:</t>
  </si>
  <si>
    <r>
      <rPr>
        <sz val="10"/>
        <rFont val="Arial"/>
        <family val="2"/>
      </rPr>
      <t>H</t>
    </r>
    <r>
      <rPr>
        <vertAlign val="subscript"/>
        <sz val="10"/>
        <rFont val="Arial"/>
        <family val="2"/>
      </rPr>
      <t>lcm</t>
    </r>
  </si>
  <si>
    <t>PHƯƠNG TÍNH TOÁN GIÓ:</t>
  </si>
  <si>
    <t>PHƯƠNG X</t>
  </si>
  <si>
    <t>Mode dao động</t>
  </si>
  <si>
    <t>T</t>
  </si>
  <si>
    <r>
      <rPr>
        <sz val="10"/>
        <rFont val="Arial"/>
        <family val="2"/>
      </rPr>
      <t>f</t>
    </r>
    <r>
      <rPr>
        <vertAlign val="subscript"/>
        <sz val="10"/>
        <rFont val="Arial"/>
        <family val="2"/>
      </rPr>
      <t>1,2,3</t>
    </r>
  </si>
  <si>
    <t>Check</t>
  </si>
  <si>
    <r>
      <rPr>
        <sz val="10"/>
        <rFont val="Times New Roman"/>
        <family val="1"/>
      </rPr>
      <t>ε</t>
    </r>
    <r>
      <rPr>
        <vertAlign val="subscript"/>
        <sz val="10"/>
        <rFont val="Arial"/>
        <family val="2"/>
      </rPr>
      <t>1,2,3</t>
    </r>
  </si>
  <si>
    <r>
      <rPr>
        <sz val="10"/>
        <rFont val="Times New Roman"/>
        <family val="1"/>
      </rPr>
      <t>ξ</t>
    </r>
    <r>
      <rPr>
        <vertAlign val="subscript"/>
        <sz val="10"/>
        <rFont val="Times New Roman"/>
        <family val="1"/>
      </rPr>
      <t>1,2,3</t>
    </r>
  </si>
  <si>
    <r>
      <rPr>
        <sz val="10"/>
        <rFont val="Times New Roman"/>
        <family val="1"/>
      </rPr>
      <t>ψ</t>
    </r>
    <r>
      <rPr>
        <vertAlign val="subscript"/>
        <sz val="10"/>
        <rFont val="Arial"/>
        <family val="2"/>
      </rPr>
      <t>i=1,2,3</t>
    </r>
  </si>
  <si>
    <t>(s)</t>
  </si>
  <si>
    <r>
      <rPr>
        <sz val="10"/>
        <rFont val="Arial"/>
        <family val="2"/>
      </rPr>
      <t xml:space="preserve"> (H</t>
    </r>
    <r>
      <rPr>
        <vertAlign val="subscript"/>
        <sz val="10"/>
        <rFont val="Arial"/>
        <family val="2"/>
      </rPr>
      <t>z</t>
    </r>
    <r>
      <rPr>
        <sz val="10"/>
        <rFont val="Arial"/>
        <family val="2"/>
      </rPr>
      <t>)</t>
    </r>
  </si>
  <si>
    <r>
      <rPr>
        <sz val="10"/>
        <rFont val="Arial"/>
        <family val="2"/>
      </rPr>
      <t xml:space="preserve"> f</t>
    </r>
    <r>
      <rPr>
        <vertAlign val="subscript"/>
        <sz val="10"/>
        <rFont val="Arial"/>
        <family val="2"/>
      </rPr>
      <t>i</t>
    </r>
    <r>
      <rPr>
        <sz val="10"/>
        <rFont val="Arial"/>
        <family val="2"/>
      </rPr>
      <t>&lt;f</t>
    </r>
    <r>
      <rPr>
        <vertAlign val="subscript"/>
        <sz val="10"/>
        <rFont val="Arial"/>
        <family val="2"/>
      </rPr>
      <t>L</t>
    </r>
  </si>
  <si>
    <r>
      <rPr>
        <sz val="10"/>
        <rFont val="Arial"/>
        <family val="2"/>
      </rPr>
      <t>sqrt(1.2*W</t>
    </r>
    <r>
      <rPr>
        <vertAlign val="subscript"/>
        <sz val="10"/>
        <rFont val="Arial"/>
        <family val="2"/>
      </rPr>
      <t>o</t>
    </r>
    <r>
      <rPr>
        <sz val="10"/>
        <rFont val="Arial"/>
        <family val="2"/>
      </rPr>
      <t>)/940f</t>
    </r>
    <r>
      <rPr>
        <vertAlign val="subscript"/>
        <sz val="10"/>
        <rFont val="Arial"/>
        <family val="2"/>
      </rPr>
      <t xml:space="preserve">1,2,3 </t>
    </r>
  </si>
  <si>
    <r>
      <rPr>
        <sz val="10"/>
        <rFont val="Symbol"/>
        <family val="1"/>
        <charset val="2"/>
      </rPr>
      <t>S</t>
    </r>
    <r>
      <rPr>
        <sz val="10"/>
        <rFont val="Arial"/>
        <family val="2"/>
      </rPr>
      <t>(y</t>
    </r>
    <r>
      <rPr>
        <vertAlign val="subscript"/>
        <sz val="10"/>
        <rFont val="Arial"/>
        <family val="2"/>
      </rPr>
      <t>ji</t>
    </r>
    <r>
      <rPr>
        <sz val="10"/>
        <rFont val="Arial"/>
        <family val="2"/>
      </rPr>
      <t>W</t>
    </r>
    <r>
      <rPr>
        <vertAlign val="subscript"/>
        <sz val="10"/>
        <rFont val="Arial"/>
        <family val="2"/>
      </rPr>
      <t>Fj</t>
    </r>
    <r>
      <rPr>
        <sz val="10"/>
        <rFont val="Arial"/>
        <family val="2"/>
      </rPr>
      <t>)/</t>
    </r>
    <r>
      <rPr>
        <sz val="10"/>
        <rFont val="Symbol"/>
        <family val="1"/>
        <charset val="2"/>
      </rPr>
      <t>S</t>
    </r>
    <r>
      <rPr>
        <sz val="10"/>
        <rFont val="Arial"/>
        <family val="2"/>
      </rPr>
      <t>(y</t>
    </r>
    <r>
      <rPr>
        <vertAlign val="subscript"/>
        <sz val="10"/>
        <rFont val="Arial"/>
        <family val="2"/>
      </rPr>
      <t>ji</t>
    </r>
    <r>
      <rPr>
        <vertAlign val="superscript"/>
        <sz val="10"/>
        <rFont val="Arial"/>
        <family val="2"/>
      </rPr>
      <t>2</t>
    </r>
    <r>
      <rPr>
        <sz val="10"/>
        <rFont val="Arial"/>
        <family val="2"/>
      </rPr>
      <t>M</t>
    </r>
    <r>
      <rPr>
        <vertAlign val="subscript"/>
        <sz val="10"/>
        <rFont val="Arial"/>
        <family val="2"/>
      </rPr>
      <t>j</t>
    </r>
    <r>
      <rPr>
        <sz val="10"/>
        <rFont val="Arial"/>
        <family val="2"/>
      </rPr>
      <t>)</t>
    </r>
  </si>
  <si>
    <r>
      <rPr>
        <sz val="10"/>
        <rFont val="Arial"/>
        <family val="2"/>
      </rPr>
      <t>M</t>
    </r>
    <r>
      <rPr>
        <vertAlign val="subscript"/>
        <sz val="10"/>
        <rFont val="Arial"/>
        <family val="2"/>
      </rPr>
      <t>j</t>
    </r>
  </si>
  <si>
    <r>
      <rPr>
        <sz val="10"/>
        <rFont val="Arial"/>
        <family val="2"/>
      </rPr>
      <t>D</t>
    </r>
    <r>
      <rPr>
        <vertAlign val="subscript"/>
        <sz val="10"/>
        <rFont val="Arial"/>
        <family val="2"/>
      </rPr>
      <t>YY</t>
    </r>
  </si>
  <si>
    <r>
      <rPr>
        <sz val="10"/>
        <rFont val="Arial"/>
        <family val="2"/>
      </rPr>
      <t>D</t>
    </r>
    <r>
      <rPr>
        <vertAlign val="subscript"/>
        <sz val="10"/>
        <rFont val="Arial"/>
        <family val="2"/>
      </rPr>
      <t>XX</t>
    </r>
  </si>
  <si>
    <r>
      <rPr>
        <sz val="10"/>
        <rFont val="Symbol"/>
        <family val="1"/>
        <charset val="2"/>
      </rPr>
      <t>n</t>
    </r>
    <r>
      <rPr>
        <vertAlign val="subscript"/>
        <sz val="10"/>
        <rFont val="Arial"/>
        <family val="2"/>
      </rPr>
      <t>1</t>
    </r>
  </si>
  <si>
    <r>
      <rPr>
        <sz val="10"/>
        <rFont val="Arial"/>
        <family val="2"/>
      </rPr>
      <t>k(z</t>
    </r>
    <r>
      <rPr>
        <b/>
        <vertAlign val="subscript"/>
        <sz val="10"/>
        <rFont val="Arial"/>
        <family val="2"/>
      </rPr>
      <t>j</t>
    </r>
    <r>
      <rPr>
        <b/>
        <sz val="10"/>
        <rFont val="Arial"/>
        <family val="2"/>
      </rPr>
      <t>)</t>
    </r>
  </si>
  <si>
    <r>
      <rPr>
        <sz val="10"/>
        <rFont val="Arial"/>
        <family val="2"/>
      </rPr>
      <t>W</t>
    </r>
    <r>
      <rPr>
        <b/>
        <vertAlign val="subscript"/>
        <sz val="10"/>
        <rFont val="Arial"/>
        <family val="2"/>
      </rPr>
      <t xml:space="preserve">j </t>
    </r>
    <r>
      <rPr>
        <sz val="8"/>
        <rFont val="Arial"/>
        <family val="2"/>
      </rPr>
      <t>(kN/m</t>
    </r>
    <r>
      <rPr>
        <vertAlign val="superscript"/>
        <sz val="8"/>
        <rFont val="Arial"/>
        <family val="2"/>
      </rPr>
      <t>2</t>
    </r>
    <r>
      <rPr>
        <sz val="8"/>
        <rFont val="Arial"/>
        <family val="2"/>
      </rPr>
      <t>)</t>
    </r>
  </si>
  <si>
    <r>
      <rPr>
        <sz val="10"/>
        <rFont val="Arial"/>
        <family val="2"/>
      </rPr>
      <t>y</t>
    </r>
    <r>
      <rPr>
        <vertAlign val="subscript"/>
        <sz val="10"/>
        <rFont val="Arial"/>
        <family val="2"/>
      </rPr>
      <t>j1</t>
    </r>
  </si>
  <si>
    <r>
      <rPr>
        <sz val="10"/>
        <rFont val="Arial"/>
        <family val="2"/>
      </rPr>
      <t>y</t>
    </r>
    <r>
      <rPr>
        <vertAlign val="subscript"/>
        <sz val="10"/>
        <rFont val="Arial"/>
        <family val="2"/>
      </rPr>
      <t>j2</t>
    </r>
  </si>
  <si>
    <r>
      <rPr>
        <sz val="10"/>
        <rFont val="Arial"/>
        <family val="2"/>
      </rPr>
      <t>y</t>
    </r>
    <r>
      <rPr>
        <vertAlign val="subscript"/>
        <sz val="10"/>
        <rFont val="Arial"/>
        <family val="2"/>
      </rPr>
      <t>j3</t>
    </r>
  </si>
  <si>
    <r>
      <rPr>
        <sz val="10"/>
        <rFont val="Arial"/>
        <family val="2"/>
      </rPr>
      <t>y</t>
    </r>
    <r>
      <rPr>
        <vertAlign val="subscript"/>
        <sz val="10"/>
        <rFont val="Arial"/>
        <family val="2"/>
      </rPr>
      <t>j4</t>
    </r>
  </si>
  <si>
    <r>
      <rPr>
        <sz val="10"/>
        <rFont val="Arial"/>
        <family val="2"/>
      </rPr>
      <t>W</t>
    </r>
    <r>
      <rPr>
        <b/>
        <vertAlign val="subscript"/>
        <sz val="10"/>
        <rFont val="Arial"/>
        <family val="2"/>
      </rPr>
      <t xml:space="preserve">Fj </t>
    </r>
    <r>
      <rPr>
        <sz val="8"/>
        <rFont val="Arial"/>
        <family val="2"/>
      </rPr>
      <t>(kN)</t>
    </r>
  </si>
  <si>
    <r>
      <rPr>
        <sz val="10"/>
        <rFont val="Arial"/>
        <family val="2"/>
      </rPr>
      <t>W</t>
    </r>
    <r>
      <rPr>
        <vertAlign val="subscript"/>
        <sz val="10"/>
        <rFont val="Arial"/>
        <family val="2"/>
      </rPr>
      <t xml:space="preserve">p(ji) </t>
    </r>
    <r>
      <rPr>
        <sz val="8"/>
        <rFont val="Arial"/>
        <family val="2"/>
      </rPr>
      <t>(kN)</t>
    </r>
  </si>
  <si>
    <r>
      <rPr>
        <sz val="10"/>
        <rFont val="Arial"/>
        <family val="2"/>
      </rPr>
      <t>W</t>
    </r>
    <r>
      <rPr>
        <vertAlign val="subscript"/>
        <sz val="10"/>
        <rFont val="Arial"/>
        <family val="2"/>
      </rPr>
      <t xml:space="preserve">p </t>
    </r>
    <r>
      <rPr>
        <sz val="8"/>
        <rFont val="Arial"/>
        <family val="2"/>
      </rPr>
      <t>(kN)</t>
    </r>
  </si>
  <si>
    <r>
      <rPr>
        <sz val="10"/>
        <rFont val="Arial"/>
        <family val="2"/>
      </rPr>
      <t>W</t>
    </r>
    <r>
      <rPr>
        <vertAlign val="subscript"/>
        <sz val="10"/>
        <rFont val="Arial"/>
        <family val="2"/>
      </rPr>
      <t>t</t>
    </r>
  </si>
  <si>
    <r>
      <rPr>
        <sz val="10"/>
        <rFont val="Arial"/>
        <family val="2"/>
      </rPr>
      <t>W</t>
    </r>
    <r>
      <rPr>
        <vertAlign val="subscript"/>
        <sz val="10"/>
        <rFont val="Arial"/>
        <family val="2"/>
      </rPr>
      <t>p</t>
    </r>
    <r>
      <rPr>
        <sz val="10"/>
        <rFont val="Arial"/>
        <family val="2"/>
      </rPr>
      <t>/W</t>
    </r>
    <r>
      <rPr>
        <vertAlign val="subscript"/>
        <sz val="10"/>
        <rFont val="Arial"/>
        <family val="2"/>
      </rPr>
      <t>t</t>
    </r>
  </si>
  <si>
    <r>
      <rPr>
        <sz val="10"/>
        <rFont val="Arial"/>
        <family val="2"/>
      </rPr>
      <t>W</t>
    </r>
    <r>
      <rPr>
        <vertAlign val="subscript"/>
        <sz val="10"/>
        <rFont val="Arial"/>
        <family val="2"/>
      </rPr>
      <t>p</t>
    </r>
    <r>
      <rPr>
        <sz val="10"/>
        <rFont val="Arial"/>
        <family val="2"/>
      </rPr>
      <t xml:space="preserve"> + W</t>
    </r>
    <r>
      <rPr>
        <vertAlign val="subscript"/>
        <sz val="10"/>
        <rFont val="Arial"/>
        <family val="2"/>
      </rPr>
      <t>t</t>
    </r>
  </si>
  <si>
    <t>m</t>
  </si>
  <si>
    <t>(kN)</t>
  </si>
  <si>
    <r>
      <rPr>
        <sz val="8"/>
        <rFont val="Arial"/>
        <family val="2"/>
      </rPr>
      <t>W</t>
    </r>
    <r>
      <rPr>
        <vertAlign val="subscript"/>
        <sz val="8"/>
        <rFont val="Arial"/>
        <family val="2"/>
      </rPr>
      <t>o</t>
    </r>
    <r>
      <rPr>
        <sz val="8"/>
        <rFont val="Arial"/>
        <family val="2"/>
      </rPr>
      <t>k(z</t>
    </r>
    <r>
      <rPr>
        <vertAlign val="subscript"/>
        <sz val="8"/>
        <rFont val="Arial"/>
        <family val="2"/>
      </rPr>
      <t>j</t>
    </r>
    <r>
      <rPr>
        <sz val="8"/>
        <rFont val="Arial"/>
        <family val="2"/>
      </rPr>
      <t>)c</t>
    </r>
  </si>
  <si>
    <r>
      <rPr>
        <sz val="8"/>
        <rFont val="Arial"/>
        <family val="2"/>
      </rPr>
      <t>W</t>
    </r>
    <r>
      <rPr>
        <vertAlign val="subscript"/>
        <sz val="8"/>
        <rFont val="Arial"/>
        <family val="2"/>
      </rPr>
      <t>j</t>
    </r>
    <r>
      <rPr>
        <sz val="8"/>
        <rFont val="Symbol"/>
        <family val="1"/>
        <charset val="2"/>
      </rPr>
      <t>z</t>
    </r>
    <r>
      <rPr>
        <vertAlign val="subscript"/>
        <sz val="8"/>
        <rFont val="Arial"/>
        <family val="2"/>
      </rPr>
      <t>j</t>
    </r>
    <r>
      <rPr>
        <sz val="8"/>
        <rFont val="Symbol"/>
        <family val="1"/>
        <charset val="2"/>
      </rPr>
      <t>n</t>
    </r>
    <r>
      <rPr>
        <vertAlign val="subscript"/>
        <sz val="8"/>
        <rFont val="Arial"/>
        <family val="2"/>
      </rPr>
      <t>1</t>
    </r>
    <r>
      <rPr>
        <sz val="8"/>
        <rFont val="Arial"/>
        <family val="2"/>
      </rPr>
      <t>S</t>
    </r>
  </si>
  <si>
    <r>
      <rPr>
        <sz val="8"/>
        <rFont val="Arial"/>
        <family val="2"/>
      </rPr>
      <t>W</t>
    </r>
    <r>
      <rPr>
        <vertAlign val="subscript"/>
        <sz val="8"/>
        <rFont val="Arial"/>
        <family val="2"/>
      </rPr>
      <t>j</t>
    </r>
    <r>
      <rPr>
        <sz val="8"/>
        <rFont val="Symbol"/>
        <family val="1"/>
        <charset val="2"/>
      </rPr>
      <t>z</t>
    </r>
    <r>
      <rPr>
        <vertAlign val="subscript"/>
        <sz val="8"/>
        <rFont val="Arial"/>
        <family val="2"/>
      </rPr>
      <t>j</t>
    </r>
    <r>
      <rPr>
        <sz val="8"/>
        <rFont val="Symbol"/>
        <family val="1"/>
        <charset val="2"/>
      </rPr>
      <t>n</t>
    </r>
    <r>
      <rPr>
        <vertAlign val="subscript"/>
        <sz val="8"/>
        <rFont val="Arial"/>
        <family val="2"/>
      </rPr>
      <t>2</t>
    </r>
    <r>
      <rPr>
        <sz val="8"/>
        <rFont val="Arial"/>
        <family val="2"/>
      </rPr>
      <t>S</t>
    </r>
  </si>
  <si>
    <r>
      <rPr>
        <sz val="8"/>
        <rFont val="Arial"/>
        <family val="2"/>
      </rPr>
      <t>W</t>
    </r>
    <r>
      <rPr>
        <vertAlign val="subscript"/>
        <sz val="8"/>
        <rFont val="Arial"/>
        <family val="2"/>
      </rPr>
      <t>j</t>
    </r>
    <r>
      <rPr>
        <sz val="8"/>
        <rFont val="Symbol"/>
        <family val="1"/>
        <charset val="2"/>
      </rPr>
      <t>z</t>
    </r>
    <r>
      <rPr>
        <vertAlign val="subscript"/>
        <sz val="8"/>
        <rFont val="Arial"/>
        <family val="2"/>
      </rPr>
      <t>j</t>
    </r>
    <r>
      <rPr>
        <sz val="8"/>
        <rFont val="Symbol"/>
        <family val="1"/>
        <charset val="2"/>
      </rPr>
      <t>n</t>
    </r>
    <r>
      <rPr>
        <vertAlign val="subscript"/>
        <sz val="8"/>
        <rFont val="Arial"/>
        <family val="2"/>
      </rPr>
      <t>3</t>
    </r>
    <r>
      <rPr>
        <sz val="8"/>
        <rFont val="Arial"/>
        <family val="2"/>
      </rPr>
      <t>S</t>
    </r>
  </si>
  <si>
    <r>
      <rPr>
        <sz val="8"/>
        <rFont val="Arial"/>
        <family val="2"/>
      </rPr>
      <t>W</t>
    </r>
    <r>
      <rPr>
        <vertAlign val="subscript"/>
        <sz val="8"/>
        <rFont val="Arial"/>
        <family val="2"/>
      </rPr>
      <t>j</t>
    </r>
    <r>
      <rPr>
        <sz val="8"/>
        <rFont val="Symbol"/>
        <family val="1"/>
        <charset val="2"/>
      </rPr>
      <t>z</t>
    </r>
    <r>
      <rPr>
        <vertAlign val="subscript"/>
        <sz val="8"/>
        <rFont val="Arial"/>
        <family val="2"/>
      </rPr>
      <t>j</t>
    </r>
    <r>
      <rPr>
        <sz val="8"/>
        <rFont val="Symbol"/>
        <family val="1"/>
        <charset val="2"/>
      </rPr>
      <t>n</t>
    </r>
    <r>
      <rPr>
        <vertAlign val="subscript"/>
        <sz val="8"/>
        <rFont val="Arial"/>
        <family val="2"/>
      </rPr>
      <t>4</t>
    </r>
    <r>
      <rPr>
        <sz val="8"/>
        <rFont val="Arial"/>
        <family val="2"/>
      </rPr>
      <t>S</t>
    </r>
  </si>
  <si>
    <r>
      <rPr>
        <sz val="10"/>
        <rFont val="Arial"/>
        <family val="2"/>
      </rPr>
      <t>M</t>
    </r>
    <r>
      <rPr>
        <vertAlign val="subscript"/>
        <sz val="10"/>
        <rFont val="Arial"/>
        <family val="2"/>
      </rPr>
      <t>j</t>
    </r>
    <r>
      <rPr>
        <sz val="10"/>
        <rFont val="Symbol"/>
        <family val="1"/>
        <charset val="2"/>
      </rPr>
      <t>x</t>
    </r>
    <r>
      <rPr>
        <vertAlign val="subscript"/>
        <sz val="10"/>
        <rFont val="Arial"/>
        <family val="2"/>
      </rPr>
      <t>1</t>
    </r>
    <r>
      <rPr>
        <sz val="10"/>
        <rFont val="Symbol"/>
        <family val="1"/>
        <charset val="2"/>
      </rPr>
      <t>y</t>
    </r>
    <r>
      <rPr>
        <vertAlign val="subscript"/>
        <sz val="10"/>
        <rFont val="Arial"/>
        <family val="2"/>
      </rPr>
      <t>1</t>
    </r>
    <r>
      <rPr>
        <sz val="10"/>
        <rFont val="Arial"/>
        <family val="2"/>
      </rPr>
      <t>y</t>
    </r>
    <r>
      <rPr>
        <vertAlign val="subscript"/>
        <sz val="10"/>
        <rFont val="Arial"/>
        <family val="2"/>
      </rPr>
      <t>j1</t>
    </r>
  </si>
  <si>
    <r>
      <rPr>
        <sz val="10"/>
        <rFont val="Arial"/>
        <family val="2"/>
      </rPr>
      <t>M</t>
    </r>
    <r>
      <rPr>
        <vertAlign val="subscript"/>
        <sz val="10"/>
        <rFont val="Arial"/>
        <family val="2"/>
      </rPr>
      <t>j</t>
    </r>
    <r>
      <rPr>
        <sz val="10"/>
        <rFont val="Symbol"/>
        <family val="1"/>
        <charset val="2"/>
      </rPr>
      <t>x</t>
    </r>
    <r>
      <rPr>
        <vertAlign val="subscript"/>
        <sz val="10"/>
        <rFont val="Arial"/>
        <family val="2"/>
      </rPr>
      <t>2</t>
    </r>
    <r>
      <rPr>
        <sz val="10"/>
        <rFont val="Symbol"/>
        <family val="1"/>
        <charset val="2"/>
      </rPr>
      <t>y</t>
    </r>
    <r>
      <rPr>
        <vertAlign val="subscript"/>
        <sz val="10"/>
        <rFont val="Arial"/>
        <family val="2"/>
      </rPr>
      <t>2</t>
    </r>
    <r>
      <rPr>
        <sz val="10"/>
        <rFont val="Arial"/>
        <family val="2"/>
      </rPr>
      <t>y</t>
    </r>
    <r>
      <rPr>
        <vertAlign val="subscript"/>
        <sz val="10"/>
        <rFont val="Arial"/>
        <family val="2"/>
      </rPr>
      <t>j2</t>
    </r>
  </si>
  <si>
    <r>
      <rPr>
        <sz val="10"/>
        <rFont val="Arial"/>
        <family val="2"/>
      </rPr>
      <t>M</t>
    </r>
    <r>
      <rPr>
        <vertAlign val="subscript"/>
        <sz val="10"/>
        <rFont val="Arial"/>
        <family val="2"/>
      </rPr>
      <t>j</t>
    </r>
    <r>
      <rPr>
        <sz val="10"/>
        <rFont val="Symbol"/>
        <family val="1"/>
        <charset val="2"/>
      </rPr>
      <t>x</t>
    </r>
    <r>
      <rPr>
        <vertAlign val="subscript"/>
        <sz val="10"/>
        <rFont val="Arial"/>
        <family val="2"/>
      </rPr>
      <t>3</t>
    </r>
    <r>
      <rPr>
        <sz val="10"/>
        <rFont val="Symbol"/>
        <family val="1"/>
        <charset val="2"/>
      </rPr>
      <t>y</t>
    </r>
    <r>
      <rPr>
        <vertAlign val="subscript"/>
        <sz val="10"/>
        <rFont val="Arial"/>
        <family val="2"/>
      </rPr>
      <t>3</t>
    </r>
    <r>
      <rPr>
        <sz val="10"/>
        <rFont val="Arial"/>
        <family val="2"/>
      </rPr>
      <t>y</t>
    </r>
    <r>
      <rPr>
        <vertAlign val="subscript"/>
        <sz val="10"/>
        <rFont val="Arial"/>
        <family val="2"/>
      </rPr>
      <t>j3</t>
    </r>
  </si>
  <si>
    <r>
      <rPr>
        <sz val="10"/>
        <rFont val="Arial"/>
        <family val="2"/>
      </rPr>
      <t>M</t>
    </r>
    <r>
      <rPr>
        <vertAlign val="subscript"/>
        <sz val="10"/>
        <rFont val="Arial"/>
        <family val="2"/>
      </rPr>
      <t>j</t>
    </r>
    <r>
      <rPr>
        <sz val="10"/>
        <rFont val="Symbol"/>
        <family val="1"/>
        <charset val="2"/>
      </rPr>
      <t>x</t>
    </r>
    <r>
      <rPr>
        <vertAlign val="subscript"/>
        <sz val="10"/>
        <rFont val="Arial"/>
        <family val="2"/>
      </rPr>
      <t>3</t>
    </r>
    <r>
      <rPr>
        <sz val="10"/>
        <rFont val="Symbol"/>
        <family val="1"/>
        <charset val="2"/>
      </rPr>
      <t>y</t>
    </r>
    <r>
      <rPr>
        <vertAlign val="subscript"/>
        <sz val="10"/>
        <rFont val="Arial"/>
        <family val="2"/>
      </rPr>
      <t>3</t>
    </r>
    <r>
      <rPr>
        <sz val="10"/>
        <rFont val="Arial"/>
        <family val="2"/>
      </rPr>
      <t>y</t>
    </r>
    <r>
      <rPr>
        <vertAlign val="subscript"/>
        <sz val="10"/>
        <rFont val="Arial"/>
        <family val="2"/>
      </rPr>
      <t>j4</t>
    </r>
  </si>
  <si>
    <t>kN</t>
  </si>
  <si>
    <t>TÍNH TOÁN GIÓ TĨNH.</t>
  </si>
  <si>
    <t>Gió Tĩnh</t>
  </si>
  <si>
    <t>PHƯƠNG TÍNH TOÁN GIÓ TĨNH:</t>
  </si>
  <si>
    <t>Phương X</t>
  </si>
  <si>
    <t>Phương Y</t>
  </si>
  <si>
    <r>
      <rPr>
        <sz val="10"/>
        <rFont val="Times New Roman"/>
        <family val="1"/>
      </rPr>
      <t>k(z</t>
    </r>
    <r>
      <rPr>
        <b/>
        <vertAlign val="subscript"/>
        <sz val="10"/>
        <rFont val="Arial"/>
        <family val="2"/>
      </rPr>
      <t>j</t>
    </r>
    <r>
      <rPr>
        <b/>
        <sz val="10"/>
        <rFont val="Arial"/>
        <family val="2"/>
      </rPr>
      <t>)</t>
    </r>
  </si>
  <si>
    <r>
      <rPr>
        <sz val="10"/>
        <rFont val="Times New Roman"/>
        <family val="1"/>
      </rPr>
      <t>W</t>
    </r>
    <r>
      <rPr>
        <b/>
        <vertAlign val="subscript"/>
        <sz val="10"/>
        <rFont val="Arial"/>
        <family val="2"/>
      </rPr>
      <t>j</t>
    </r>
  </si>
  <si>
    <t>S</t>
  </si>
  <si>
    <r>
      <rPr>
        <sz val="10"/>
        <rFont val="Times New Roman"/>
        <family val="1"/>
      </rPr>
      <t>W</t>
    </r>
    <r>
      <rPr>
        <b/>
        <vertAlign val="subscript"/>
        <sz val="10"/>
        <rFont val="Arial"/>
        <family val="2"/>
      </rPr>
      <t>t(ji)</t>
    </r>
  </si>
  <si>
    <r>
      <rPr>
        <sz val="10"/>
        <rFont val="Arial"/>
        <family val="2"/>
      </rPr>
      <t>kN/m</t>
    </r>
    <r>
      <rPr>
        <vertAlign val="superscript"/>
        <sz val="10"/>
        <rFont val="Arial"/>
        <family val="2"/>
      </rPr>
      <t>2</t>
    </r>
  </si>
  <si>
    <r>
      <rPr>
        <sz val="10"/>
        <rFont val="Arial"/>
        <family val="2"/>
      </rPr>
      <t>m</t>
    </r>
    <r>
      <rPr>
        <vertAlign val="superscript"/>
        <sz val="10"/>
        <rFont val="Arial"/>
        <family val="2"/>
      </rPr>
      <t>2</t>
    </r>
  </si>
  <si>
    <r>
      <rPr>
        <sz val="10"/>
        <rFont val="Arial"/>
        <family val="2"/>
      </rPr>
      <t>W</t>
    </r>
    <r>
      <rPr>
        <vertAlign val="subscript"/>
        <sz val="10"/>
        <rFont val="Arial"/>
        <family val="2"/>
      </rPr>
      <t>j</t>
    </r>
    <r>
      <rPr>
        <sz val="10"/>
        <rFont val="Arial"/>
        <family val="2"/>
      </rPr>
      <t>S</t>
    </r>
    <r>
      <rPr>
        <sz val="10"/>
        <rFont val="Arial"/>
        <family val="2"/>
      </rPr>
      <t>(kN)</t>
    </r>
  </si>
  <si>
    <t>Bảng tra:</t>
  </si>
  <si>
    <t>HÀ NỘI</t>
  </si>
  <si>
    <t>Tỉnh/Thành phố</t>
  </si>
  <si>
    <t>Quận, Huyện</t>
  </si>
  <si>
    <t>Huyện Chương Mỹ</t>
  </si>
  <si>
    <t>Xã phường</t>
  </si>
  <si>
    <t>Xã Đại Yên</t>
  </si>
  <si>
    <t>Tính toán gió</t>
  </si>
  <si>
    <t>Vùng gió</t>
  </si>
  <si>
    <r>
      <rPr>
        <b/>
        <sz val="10"/>
        <rFont val="Arial"/>
        <family val="2"/>
      </rPr>
      <t>W</t>
    </r>
    <r>
      <rPr>
        <b/>
        <vertAlign val="subscript"/>
        <sz val="10"/>
        <rFont val="Arial"/>
        <family val="2"/>
      </rPr>
      <t>0</t>
    </r>
    <r>
      <rPr>
        <b/>
        <sz val="10"/>
        <rFont val="Arial"/>
        <family val="2"/>
      </rPr>
      <t>(daN/m2) 3s, 20 năm</t>
    </r>
  </si>
  <si>
    <t>TÍNH TOÁN TẢI TRỌNG GIÓ THEO TCVN 2737:2023</t>
  </si>
  <si>
    <r>
      <rPr>
        <b/>
        <sz val="10"/>
        <rFont val="Arial"/>
        <family val="2"/>
      </rPr>
      <t>V</t>
    </r>
    <r>
      <rPr>
        <b/>
        <vertAlign val="subscript"/>
        <sz val="10"/>
        <rFont val="Arial"/>
        <family val="2"/>
      </rPr>
      <t>3s,50</t>
    </r>
    <r>
      <rPr>
        <b/>
        <sz val="10"/>
        <rFont val="Arial"/>
        <family val="2"/>
      </rPr>
      <t xml:space="preserve"> (m/s)3s, 50 năm</t>
    </r>
  </si>
  <si>
    <t>Chiều cao nhà từ mặt đất (m)</t>
  </si>
  <si>
    <t>Chiều cao lan can tầng mái:</t>
  </si>
  <si>
    <t>Lưu ý: cần phải khớp cả bảng tra vùng gió phía trên và bản tra vùng gió phía dưới để tránh sai sót dữ liệu</t>
  </si>
  <si>
    <t>Vùng áp lực gió:</t>
  </si>
  <si>
    <t>Vùng</t>
  </si>
  <si>
    <t>Wo</t>
  </si>
  <si>
    <t>Dạng địa hình:</t>
  </si>
  <si>
    <t>A</t>
  </si>
  <si>
    <t>Loại kết cấu:</t>
  </si>
  <si>
    <t>Kết cấu BT và BTCT</t>
  </si>
  <si>
    <t>Hệ số độ tin cậy:</t>
  </si>
  <si>
    <t>TCVN 2737-2023 - 10.1.6</t>
  </si>
  <si>
    <t>Kích thước tương đương cho một số mặt bằng phức tạp của công trình (B VÀ D)</t>
  </si>
  <si>
    <r>
      <rPr>
        <sz val="10"/>
        <rFont val="Arial"/>
        <family val="2"/>
      </rPr>
      <t>Áp lực gió trung bình W</t>
    </r>
    <r>
      <rPr>
        <vertAlign val="subscript"/>
        <sz val="10"/>
        <rFont val="Arial"/>
        <family val="2"/>
      </rPr>
      <t>0</t>
    </r>
    <r>
      <rPr>
        <sz val="10"/>
        <rFont val="Arial"/>
        <family val="2"/>
      </rPr>
      <t xml:space="preserve"> (kN/m</t>
    </r>
    <r>
      <rPr>
        <vertAlign val="superscript"/>
        <sz val="10"/>
        <rFont val="Arial"/>
        <family val="2"/>
      </rPr>
      <t>2</t>
    </r>
    <r>
      <rPr>
        <sz val="10"/>
        <rFont val="Arial"/>
        <family val="2"/>
      </rPr>
      <t>)</t>
    </r>
  </si>
  <si>
    <t>QCVN 02</t>
  </si>
  <si>
    <r>
      <rPr>
        <sz val="10"/>
        <rFont val="Arial"/>
        <family val="2"/>
      </rPr>
      <t>Áp lực gió 3s, chu kỳ lặp 10 năm W</t>
    </r>
    <r>
      <rPr>
        <vertAlign val="subscript"/>
        <sz val="10"/>
        <rFont val="Arial"/>
        <family val="2"/>
      </rPr>
      <t>3s,10</t>
    </r>
    <r>
      <rPr>
        <sz val="10"/>
        <rFont val="Arial"/>
        <family val="2"/>
      </rPr>
      <t xml:space="preserve"> (kN/m</t>
    </r>
    <r>
      <rPr>
        <vertAlign val="superscript"/>
        <sz val="10"/>
        <rFont val="Arial"/>
        <family val="2"/>
      </rPr>
      <t>2</t>
    </r>
    <r>
      <rPr>
        <sz val="10"/>
        <rFont val="Arial"/>
        <family val="2"/>
      </rPr>
      <t>)</t>
    </r>
  </si>
  <si>
    <t>TCVN 2737-2023 - 10.2.2</t>
  </si>
  <si>
    <t>Vận tốc gió 3s, CKL 50 năm V3s,50 (m/s)</t>
  </si>
  <si>
    <r>
      <rPr>
        <sz val="10"/>
        <rFont val="Arial"/>
        <family val="2"/>
      </rPr>
      <t>Giá trị z</t>
    </r>
    <r>
      <rPr>
        <vertAlign val="subscript"/>
        <sz val="10"/>
        <rFont val="Arial"/>
        <family val="2"/>
      </rPr>
      <t xml:space="preserve">min </t>
    </r>
    <r>
      <rPr>
        <sz val="10"/>
        <rFont val="Arial"/>
        <family val="2"/>
      </rPr>
      <t>(m)</t>
    </r>
  </si>
  <si>
    <t>TCVN 2737-2023 - 10.2.5 - Bảng 8</t>
  </si>
  <si>
    <r>
      <rPr>
        <sz val="10"/>
        <rFont val="Arial"/>
        <family val="2"/>
      </rPr>
      <t>Giá trị z</t>
    </r>
    <r>
      <rPr>
        <vertAlign val="subscript"/>
        <sz val="10"/>
        <rFont val="Arial"/>
        <family val="2"/>
      </rPr>
      <t xml:space="preserve">g </t>
    </r>
    <r>
      <rPr>
        <sz val="10"/>
        <rFont val="Arial"/>
        <family val="2"/>
      </rPr>
      <t>(m)</t>
    </r>
  </si>
  <si>
    <t>Giá trị α</t>
  </si>
  <si>
    <r>
      <rPr>
        <sz val="10"/>
        <rFont val="Arial"/>
        <family val="2"/>
      </rPr>
      <t>Giá trị max k(z</t>
    </r>
    <r>
      <rPr>
        <vertAlign val="subscript"/>
        <sz val="10"/>
        <rFont val="Arial"/>
        <family val="2"/>
      </rPr>
      <t>e</t>
    </r>
    <r>
      <rPr>
        <sz val="10"/>
        <rFont val="Arial"/>
        <family val="2"/>
      </rPr>
      <t>)</t>
    </r>
  </si>
  <si>
    <t>KT trung
bình</t>
  </si>
  <si>
    <r>
      <rPr>
        <sz val="10"/>
        <rFont val="Arial"/>
        <family val="2"/>
      </rPr>
      <t>Hệ số phụ thuộc vào các dạng địa hình khác nhau C</t>
    </r>
    <r>
      <rPr>
        <vertAlign val="subscript"/>
        <sz val="10"/>
        <rFont val="Arial"/>
        <family val="2"/>
      </rPr>
      <t>r</t>
    </r>
  </si>
  <si>
    <t>TCVN 2737-2023 - 10.2.7.3 - Bảng 10</t>
  </si>
  <si>
    <t>Hệ số phụ thuộc vào các dạng địa hình khác nhau  ℓ</t>
  </si>
  <si>
    <t>Hệ số phụ thuộc vào các dạng địa hình khác nhau  ꑾ</t>
  </si>
  <si>
    <t>Hệ số phụ thuộc vào các dạng địa hình khác nhau   b͆</t>
  </si>
  <si>
    <t>Hệ số phụ thuộc vào các dạng địa hình khác nhau  ᾱ</t>
  </si>
  <si>
    <t>Chu kỳ
T</t>
  </si>
  <si>
    <r>
      <rPr>
        <sz val="10"/>
        <rFont val="Arial"/>
        <family val="2"/>
      </rPr>
      <t>Độ rối I(z</t>
    </r>
    <r>
      <rPr>
        <vertAlign val="subscript"/>
        <sz val="10"/>
        <rFont val="Arial"/>
        <family val="2"/>
      </rPr>
      <t>s</t>
    </r>
    <r>
      <rPr>
        <sz val="10"/>
        <rFont val="Arial"/>
        <family val="2"/>
      </rPr>
      <t>) =</t>
    </r>
  </si>
  <si>
    <t>TCVN 2737-2023 - 10.2.7.3 - (14)</t>
  </si>
  <si>
    <r>
      <rPr>
        <sz val="10"/>
        <rFont val="Arial"/>
        <family val="2"/>
      </rPr>
      <t>Thang nguyên kích thước xoáy L(z</t>
    </r>
    <r>
      <rPr>
        <vertAlign val="subscript"/>
        <sz val="10"/>
        <rFont val="Arial"/>
        <family val="2"/>
      </rPr>
      <t>s</t>
    </r>
    <r>
      <rPr>
        <sz val="10"/>
        <rFont val="Arial"/>
        <family val="2"/>
      </rPr>
      <t>) =</t>
    </r>
  </si>
  <si>
    <t>TCVN 2737-2023 - 10.2.7.3 - (17)</t>
  </si>
  <si>
    <t>Mode PX</t>
  </si>
  <si>
    <t>Độ cản β =</t>
  </si>
  <si>
    <t>TCVN 2737-2023 - 10.2.7.3 - (18)</t>
  </si>
  <si>
    <t>Mode PY</t>
  </si>
  <si>
    <r>
      <rPr>
        <sz val="10"/>
        <rFont val="Arial"/>
        <family val="2"/>
      </rPr>
      <t>Vận tốc gió TB 1h, CKL 50 năm V(Zs)</t>
    </r>
    <r>
      <rPr>
        <vertAlign val="subscript"/>
        <sz val="10"/>
        <rFont val="Arial"/>
        <family val="2"/>
      </rPr>
      <t>3600s,50</t>
    </r>
    <r>
      <rPr>
        <sz val="10"/>
        <rFont val="Arial"/>
        <family val="2"/>
      </rPr>
      <t xml:space="preserve"> (m/s)</t>
    </r>
  </si>
  <si>
    <t>TCVN 2737-2023 - 10.2.7.3 - (21)</t>
  </si>
  <si>
    <t>Mode 1</t>
  </si>
  <si>
    <t>Mode 2</t>
  </si>
  <si>
    <t>Gió phương X</t>
  </si>
  <si>
    <t>Gió phương Y</t>
  </si>
  <si>
    <t>Diễn giải</t>
  </si>
  <si>
    <t>Mode 3</t>
  </si>
  <si>
    <t>Mode 4</t>
  </si>
  <si>
    <t>Bề rộng mặt đón gió TB (B)</t>
  </si>
  <si>
    <t>Mode 5</t>
  </si>
  <si>
    <t>Chiều dài công trình (D)</t>
  </si>
  <si>
    <r>
      <rPr>
        <sz val="10"/>
        <rFont val="Arial"/>
        <family val="2"/>
      </rPr>
      <t>Hệ số hiệu ứng giật G</t>
    </r>
    <r>
      <rPr>
        <vertAlign val="subscript"/>
        <sz val="10"/>
        <rFont val="Arial"/>
        <family val="2"/>
      </rPr>
      <t xml:space="preserve">f </t>
    </r>
    <r>
      <rPr>
        <sz val="10"/>
        <rFont val="Arial"/>
        <family val="2"/>
      </rPr>
      <t>:</t>
    </r>
  </si>
  <si>
    <t>10.2.7.3 - (13)</t>
  </si>
  <si>
    <t>Phương
X</t>
  </si>
  <si>
    <t>Phương
Y</t>
  </si>
  <si>
    <t>Hệ số đỉnh gR</t>
  </si>
  <si>
    <t>10.2.7.3 - (15)</t>
  </si>
  <si>
    <t>hệ số phản ứng nền kết cấu Q:</t>
  </si>
  <si>
    <t>hệ số phản ứng nền của kết cấu Q:</t>
  </si>
  <si>
    <t>10.2.7.3 - (16)</t>
  </si>
  <si>
    <t>h/d</t>
  </si>
  <si>
    <t>Hệ số phản ứng cộng hưởng R</t>
  </si>
  <si>
    <t>10.2.7.3 - (18)</t>
  </si>
  <si>
    <t>D</t>
  </si>
  <si>
    <t>Rn =</t>
  </si>
  <si>
    <t>10.2.7.3 - (19)</t>
  </si>
  <si>
    <t>E</t>
  </si>
  <si>
    <t>N1 =</t>
  </si>
  <si>
    <t>10.2.7.3 - (20)</t>
  </si>
  <si>
    <t>Sum</t>
  </si>
  <si>
    <r>
      <rPr>
        <sz val="10"/>
        <rFont val="Arial"/>
        <family val="2"/>
      </rPr>
      <t>HS hàm dẫn suất khí động ƞ</t>
    </r>
    <r>
      <rPr>
        <vertAlign val="subscript"/>
        <sz val="10"/>
        <rFont val="Arial"/>
        <family val="2"/>
      </rPr>
      <t>h</t>
    </r>
    <r>
      <rPr>
        <sz val="10"/>
        <rFont val="Arial"/>
        <family val="2"/>
      </rPr>
      <t xml:space="preserve"> =</t>
    </r>
  </si>
  <si>
    <t>10.2.7.3 - (24)</t>
  </si>
  <si>
    <t>Phụ lục F.4.1.1</t>
  </si>
  <si>
    <r>
      <rPr>
        <sz val="10"/>
        <rFont val="Arial"/>
        <family val="2"/>
      </rPr>
      <t>HS hàm dẫn suất khí động ƞ</t>
    </r>
    <r>
      <rPr>
        <vertAlign val="subscript"/>
        <sz val="10"/>
        <rFont val="Arial"/>
        <family val="2"/>
      </rPr>
      <t>b</t>
    </r>
    <r>
      <rPr>
        <sz val="10"/>
        <rFont val="Arial"/>
        <family val="2"/>
      </rPr>
      <t xml:space="preserve"> =</t>
    </r>
  </si>
  <si>
    <r>
      <rPr>
        <sz val="10"/>
        <rFont val="Arial"/>
        <family val="2"/>
      </rPr>
      <t>HS hàm dẫn suất khí động ƞ</t>
    </r>
    <r>
      <rPr>
        <vertAlign val="subscript"/>
        <sz val="10"/>
        <rFont val="Arial"/>
        <family val="2"/>
      </rPr>
      <t>d</t>
    </r>
    <r>
      <rPr>
        <sz val="10"/>
        <rFont val="Arial"/>
        <family val="2"/>
      </rPr>
      <t xml:space="preserve"> =</t>
    </r>
  </si>
  <si>
    <t>Hàm số dẫn suất khí động Rh =</t>
  </si>
  <si>
    <t>Hàm số dẫn suất khí động Rb =</t>
  </si>
  <si>
    <t>Hàm số dẫn suất khí động Rd =</t>
  </si>
  <si>
    <t>Hệ số d/b</t>
  </si>
  <si>
    <t>Phụ lục F.16.1</t>
  </si>
  <si>
    <t>Hệ số khí động lấy theo:</t>
  </si>
  <si>
    <t>Hệ số khí động cơ bản Cxꚙ :</t>
  </si>
  <si>
    <t>Hệ số đặc của kết cấu:</t>
  </si>
  <si>
    <t>Phụ lục F.17.5</t>
  </si>
  <si>
    <r>
      <rPr>
        <sz val="10"/>
        <rFont val="Arial"/>
        <family val="2"/>
      </rPr>
      <t>HS khí động cản chính diện C</t>
    </r>
    <r>
      <rPr>
        <vertAlign val="subscript"/>
        <sz val="10"/>
        <rFont val="Arial"/>
        <family val="2"/>
      </rPr>
      <t>x</t>
    </r>
    <r>
      <rPr>
        <sz val="10"/>
        <rFont val="Arial"/>
        <family val="2"/>
      </rPr>
      <t xml:space="preserve"> :</t>
    </r>
  </si>
  <si>
    <r>
      <rPr>
        <sz val="10"/>
        <rFont val="Arial"/>
        <family val="2"/>
      </rPr>
      <t>Độ mảnh hiệu dụng</t>
    </r>
    <r>
      <rPr>
        <sz val="10"/>
        <rFont val="Symbol"/>
        <family val="1"/>
        <charset val="2"/>
      </rPr>
      <t xml:space="preserve"> l</t>
    </r>
    <r>
      <rPr>
        <vertAlign val="subscript"/>
        <sz val="10"/>
        <rFont val="Arial"/>
        <family val="2"/>
      </rPr>
      <t>e</t>
    </r>
    <r>
      <rPr>
        <sz val="10"/>
        <rFont val="Arial"/>
        <family val="2"/>
      </rPr>
      <t xml:space="preserve"> </t>
    </r>
  </si>
  <si>
    <t>Phụ lục F.18</t>
  </si>
  <si>
    <r>
      <rPr>
        <sz val="10"/>
        <rFont val="Arial"/>
        <family val="2"/>
      </rPr>
      <t>Hệ số khí động C</t>
    </r>
    <r>
      <rPr>
        <vertAlign val="subscript"/>
        <sz val="10"/>
        <rFont val="Arial"/>
        <family val="2"/>
      </rPr>
      <t xml:space="preserve">e </t>
    </r>
    <r>
      <rPr>
        <sz val="10"/>
        <rFont val="Arial"/>
        <family val="2"/>
      </rPr>
      <t>:</t>
    </r>
  </si>
  <si>
    <r>
      <rPr>
        <sz val="10"/>
        <rFont val="Arial"/>
        <family val="2"/>
      </rPr>
      <t>Hệ số k</t>
    </r>
    <r>
      <rPr>
        <vertAlign val="subscript"/>
        <sz val="10"/>
        <rFont val="Symbol"/>
        <family val="1"/>
        <charset val="2"/>
      </rPr>
      <t>l</t>
    </r>
  </si>
  <si>
    <t>Lưu ý khi tính Ce theo Phụ lục F4.1.1 thì cần cộng thêm Cf và Ci theo mục F4.1.2 và F12 tùy loại nhà (có hoặc không)</t>
  </si>
  <si>
    <t>Tải trọng gió tính toán lên các tầng</t>
  </si>
  <si>
    <t>Thông số chung</t>
  </si>
  <si>
    <t>Chiều cao
đón gió</t>
  </si>
  <si>
    <r>
      <rPr>
        <b/>
        <sz val="10"/>
        <rFont val="Arial"/>
        <family val="2"/>
      </rPr>
      <t>H</t>
    </r>
    <r>
      <rPr>
        <b/>
        <vertAlign val="subscript"/>
        <sz val="10"/>
        <rFont val="Arial"/>
        <family val="2"/>
      </rPr>
      <t>s</t>
    </r>
    <r>
      <rPr>
        <b/>
        <sz val="10"/>
        <rFont val="Arial"/>
        <family val="2"/>
      </rPr>
      <t xml:space="preserve"> </t>
    </r>
  </si>
  <si>
    <t>Ze</t>
  </si>
  <si>
    <r>
      <rPr>
        <b/>
        <sz val="10"/>
        <rFont val="Arial"/>
        <family val="2"/>
      </rPr>
      <t>k(z</t>
    </r>
    <r>
      <rPr>
        <b/>
        <vertAlign val="subscript"/>
        <sz val="10"/>
        <rFont val="Arial"/>
        <family val="2"/>
      </rPr>
      <t>e</t>
    </r>
    <r>
      <rPr>
        <b/>
        <sz val="10"/>
        <rFont val="Arial"/>
        <family val="2"/>
      </rPr>
      <t>)</t>
    </r>
  </si>
  <si>
    <r>
      <rPr>
        <b/>
        <sz val="10"/>
        <rFont val="Arial"/>
        <family val="2"/>
      </rPr>
      <t>W</t>
    </r>
    <r>
      <rPr>
        <b/>
        <vertAlign val="subscript"/>
        <sz val="10"/>
        <rFont val="Arial"/>
        <family val="2"/>
      </rPr>
      <t>k</t>
    </r>
  </si>
  <si>
    <r>
      <rPr>
        <sz val="10"/>
        <rFont val="Arial"/>
        <family val="2"/>
      </rPr>
      <t>D</t>
    </r>
    <r>
      <rPr>
        <vertAlign val="subscript"/>
        <sz val="10"/>
        <rFont val="Arial"/>
        <family val="2"/>
      </rPr>
      <t>YY</t>
    </r>
  </si>
  <si>
    <t>P</t>
  </si>
  <si>
    <r>
      <rPr>
        <sz val="10"/>
        <rFont val="Arial"/>
        <family val="2"/>
      </rPr>
      <t>D</t>
    </r>
    <r>
      <rPr>
        <vertAlign val="subscript"/>
        <sz val="10"/>
        <rFont val="Arial"/>
        <family val="2"/>
      </rPr>
      <t>XX</t>
    </r>
  </si>
  <si>
    <t>(m)</t>
  </si>
  <si>
    <t xml:space="preserve"> (m)</t>
  </si>
  <si>
    <r>
      <rPr>
        <sz val="10"/>
        <rFont val="Arial"/>
        <family val="2"/>
      </rPr>
      <t>(kN/m</t>
    </r>
    <r>
      <rPr>
        <vertAlign val="superscript"/>
        <sz val="10"/>
        <rFont val="Arial"/>
        <family val="2"/>
      </rPr>
      <t>2</t>
    </r>
    <r>
      <rPr>
        <sz val="10"/>
        <rFont val="Arial"/>
        <family val="2"/>
      </rPr>
      <t>)</t>
    </r>
  </si>
  <si>
    <t>Khi tính Cx theo Phụ lục F.16.1 thì cần xét thêm momen xoắn Wmz (2737 - 2023 không có hướng dẫn cụ thể cho phần này)</t>
  </si>
  <si>
    <t>QCVN 02:2022/BXD</t>
  </si>
  <si>
    <t>QCVN 02-2022</t>
  </si>
  <si>
    <t>Cột phụ</t>
  </si>
  <si>
    <t>Quận/Huyện</t>
  </si>
  <si>
    <t>Phường/ Xã</t>
  </si>
  <si>
    <t>Vùng
gió</t>
  </si>
  <si>
    <t>W0(daN/m2)
3s, 20 năm</t>
  </si>
  <si>
    <r>
      <rPr>
        <b/>
        <i/>
        <sz val="10"/>
        <color rgb="FF000000"/>
        <rFont val="Arial"/>
        <family val="2"/>
      </rPr>
      <t>V</t>
    </r>
    <r>
      <rPr>
        <b/>
        <i/>
        <vertAlign val="subscript"/>
        <sz val="10"/>
        <color rgb="FF000000"/>
        <rFont val="Arial"/>
        <family val="2"/>
      </rPr>
      <t>3s,50</t>
    </r>
    <r>
      <rPr>
        <vertAlign val="subscript"/>
        <sz val="10"/>
        <color rgb="FF000000"/>
        <rFont val="Arial"/>
        <family val="2"/>
      </rPr>
      <t xml:space="preserve"> </t>
    </r>
    <r>
      <rPr>
        <sz val="10"/>
        <color rgb="FF000000"/>
        <rFont val="Arial"/>
        <family val="2"/>
      </rPr>
      <t>(m/s)
3s, 50 năm</t>
    </r>
  </si>
  <si>
    <t>Địa danh</t>
  </si>
  <si>
    <r>
      <rPr>
        <b/>
        <i/>
        <sz val="10"/>
        <color rgb="FF000000"/>
        <rFont val="Arial"/>
        <family val="2"/>
      </rPr>
      <t>W</t>
    </r>
    <r>
      <rPr>
        <b/>
        <i/>
        <vertAlign val="subscript"/>
        <sz val="10"/>
        <color rgb="FF000000"/>
        <rFont val="Arial"/>
        <family val="2"/>
      </rPr>
      <t>o</t>
    </r>
    <r>
      <rPr>
        <sz val="10"/>
        <color rgb="FF000000"/>
        <rFont val="Arial"/>
        <family val="2"/>
      </rPr>
      <t xml:space="preserve"> (daN/m</t>
    </r>
    <r>
      <rPr>
        <vertAlign val="superscript"/>
        <sz val="10"/>
        <color rgb="FF000000"/>
        <rFont val="Arial"/>
        <family val="2"/>
      </rPr>
      <t>2</t>
    </r>
    <r>
      <rPr>
        <sz val="10"/>
        <color rgb="FF000000"/>
        <rFont val="Arial"/>
        <family val="2"/>
      </rPr>
      <t>)</t>
    </r>
  </si>
  <si>
    <r>
      <rPr>
        <b/>
        <i/>
        <sz val="10"/>
        <color rgb="FF000000"/>
        <rFont val="Arial"/>
        <family val="2"/>
      </rPr>
      <t>V</t>
    </r>
    <r>
      <rPr>
        <b/>
        <i/>
        <vertAlign val="subscript"/>
        <sz val="10"/>
        <color rgb="FF000000"/>
        <rFont val="Arial"/>
        <family val="2"/>
      </rPr>
      <t>3s,50</t>
    </r>
    <r>
      <rPr>
        <vertAlign val="subscript"/>
        <sz val="10"/>
        <color rgb="FF000000"/>
        <rFont val="Arial"/>
        <family val="2"/>
      </rPr>
      <t xml:space="preserve"> </t>
    </r>
    <r>
      <rPr>
        <sz val="10"/>
        <color rgb="FF000000"/>
        <rFont val="Arial"/>
        <family val="2"/>
      </rPr>
      <t>(m/s)</t>
    </r>
  </si>
  <si>
    <r>
      <rPr>
        <b/>
        <i/>
        <sz val="10"/>
        <color rgb="FF000000"/>
        <rFont val="Arial"/>
        <family val="2"/>
      </rPr>
      <t>V</t>
    </r>
    <r>
      <rPr>
        <b/>
        <i/>
        <vertAlign val="subscript"/>
        <sz val="10"/>
        <color rgb="FF000000"/>
        <rFont val="Arial"/>
        <family val="2"/>
      </rPr>
      <t>10m,50</t>
    </r>
    <r>
      <rPr>
        <vertAlign val="subscript"/>
        <sz val="10"/>
        <color rgb="FF000000"/>
        <rFont val="Arial"/>
        <family val="2"/>
      </rPr>
      <t xml:space="preserve"> </t>
    </r>
    <r>
      <rPr>
        <sz val="10"/>
        <color rgb="FF000000"/>
        <rFont val="Arial"/>
        <family val="2"/>
      </rPr>
      <t>(m/s)</t>
    </r>
  </si>
  <si>
    <t>3s, 20 năm</t>
  </si>
  <si>
    <t>3s, 50 năm</t>
  </si>
  <si>
    <t>10', 50 năm</t>
  </si>
  <si>
    <t>1. Thủ đô Hà Nội</t>
  </si>
  <si>
    <t>Huyện Ba Vì</t>
  </si>
  <si>
    <t>Thị trấn Tây Đằng</t>
  </si>
  <si>
    <t>II</t>
  </si>
  <si>
    <t>1. Thành phố Hà Nội</t>
  </si>
  <si>
    <t>2. TP. Hồ Chí Minh</t>
  </si>
  <si>
    <t>Xã Ba Trại</t>
  </si>
  <si>
    <t>Tất cả các quận, thị xã, huyện (không bao gồm các huyện Mỹ Đức, Phú Xuyên, Thường Tín và Ứng Hòa)</t>
  </si>
  <si>
    <t>3. TP. Hải Phòng</t>
  </si>
  <si>
    <t>Huyện Đan Phượng</t>
  </si>
  <si>
    <t>Xã Ba Vì</t>
  </si>
  <si>
    <t>Huyện Mỹ Đức (xã Đại Hưng, xã Hùng Tiến, xã Hương Sơn, xã Vạn Kim)</t>
  </si>
  <si>
    <t>III</t>
  </si>
  <si>
    <t>4. TP. Đà Nẵng</t>
  </si>
  <si>
    <t>Huyện Đông Anh</t>
  </si>
  <si>
    <t>Xã Cam Thượng</t>
  </si>
  <si>
    <t>Huyện Mỹ Đức (các địa danh hành chính còn lại)</t>
  </si>
  <si>
    <t>5. TP. Cần Thơ</t>
  </si>
  <si>
    <t>Huyện Gia Lâm</t>
  </si>
  <si>
    <t>Xã Cẩm Lĩnh</t>
  </si>
  <si>
    <t>Huyện Phú Xuyên (xã Phú Túc, xã Hồng Minh, xã Tri Trung)</t>
  </si>
  <si>
    <t>6. An Giang</t>
  </si>
  <si>
    <t>Huyện Hoài Đức</t>
  </si>
  <si>
    <t>Xã Cổ Đô</t>
  </si>
  <si>
    <t>Huyện Phú Xuyên (các địa danh hành chính còn lại)</t>
  </si>
  <si>
    <t>7. Bà Rịa - Vũng Tàu</t>
  </si>
  <si>
    <t>Huyện Mê Linh</t>
  </si>
  <si>
    <t>Xã Châu Sơn</t>
  </si>
  <si>
    <t>Huyện Thường Tín (xã Minh Cường, xã Thống Nhất, xã Tô Hiệu, xã Vạn Điểm, xã Văn Tự)</t>
  </si>
  <si>
    <t>8. Bạc Liêu</t>
  </si>
  <si>
    <t>Huyện Mỹ Đức</t>
  </si>
  <si>
    <t>Xã Chu Minh</t>
  </si>
  <si>
    <t>Huyện Thường Tín (các địa danh hành chính còn lại)</t>
  </si>
  <si>
    <t>9. Bắc Giang</t>
  </si>
  <si>
    <t>Huyện Phú Xuyên</t>
  </si>
  <si>
    <t>Xã Đông Quang</t>
  </si>
  <si>
    <t>Huyện Ứng Hoà (thị trấn Vân Đình, xã Quảng Phú Cầu, xã Liên Bạt, xã Đồng Tiến, xã Sơn Công, xã Hoa Sơn, xã Trường Thịnh, xã Viên Nội, xã Viên An, xã Cao Thành, xã Hoà Xá)</t>
  </si>
  <si>
    <t>10. Bắc Kạn</t>
  </si>
  <si>
    <t>Huyện Phúc Thọ</t>
  </si>
  <si>
    <t>Xã Đồng Thái</t>
  </si>
  <si>
    <t>Huyện Ứng Hoà (các địa danh hành chính còn lại)</t>
  </si>
  <si>
    <t>11. Bắc Ninh</t>
  </si>
  <si>
    <t>Huyện Quốc Oai</t>
  </si>
  <si>
    <t>Xã Khánh Thượng</t>
  </si>
  <si>
    <t>2. Thành phố Hồ Chí Minh</t>
  </si>
  <si>
    <t>12. Bến Tre</t>
  </si>
  <si>
    <t>Huyện Sóc Sơn</t>
  </si>
  <si>
    <t>Xã Minh Châu</t>
  </si>
  <si>
    <t>Tất cả các thành phố, quận, huyện (bao gồm cả thành phố Thủ Đức, không bao gồm huyện Củ Chi)</t>
  </si>
  <si>
    <t>13. Bình Dương</t>
  </si>
  <si>
    <t>Huyện Thạch Thất</t>
  </si>
  <si>
    <t>Xã Minh Quang</t>
  </si>
  <si>
    <t>Huyện Củ Chi</t>
  </si>
  <si>
    <t>I</t>
  </si>
  <si>
    <t>14. Bình Định</t>
  </si>
  <si>
    <t>Huyện Thanh Oai</t>
  </si>
  <si>
    <t>Xã Phong Vân</t>
  </si>
  <si>
    <t>3. Thành phố Hải Phòng</t>
  </si>
  <si>
    <t>15. Bình Phước</t>
  </si>
  <si>
    <t>Huyện Thanh Trì</t>
  </si>
  <si>
    <t>Xã Phú Cường</t>
  </si>
  <si>
    <t>Tất cả các quận, huyện (không bao gồm các huyện Bạch Long Vĩ và Thủy Nguyên)</t>
  </si>
  <si>
    <t>IV</t>
  </si>
  <si>
    <t>16. Bình Thuận</t>
  </si>
  <si>
    <t>Huyện Thường Tín</t>
  </si>
  <si>
    <t>Xã Phú Châu</t>
  </si>
  <si>
    <t>Huyện Bạch Long Vĩ</t>
  </si>
  <si>
    <t>V</t>
  </si>
  <si>
    <t>17. Cà Mau</t>
  </si>
  <si>
    <t>Huyện Ứng Hòa</t>
  </si>
  <si>
    <t>Xã Phú Đông</t>
  </si>
  <si>
    <t>Huyện Thủy Nguyên</t>
  </si>
  <si>
    <t>18. Cao Bằng</t>
  </si>
  <si>
    <t>Quận Ba Đình</t>
  </si>
  <si>
    <t>Xã Phú Phương</t>
  </si>
  <si>
    <t>4. Thành phố Đà Nẵng</t>
  </si>
  <si>
    <t>19. Đắk Lắk</t>
  </si>
  <si>
    <t>Quận Bắc Từ Liêm</t>
  </si>
  <si>
    <t>Xã Phú Sơn</t>
  </si>
  <si>
    <t>Tất cả các quận, huyện (không bao gồm các huyện Hòa Vang và Hoàng Sa)</t>
  </si>
  <si>
    <t>20. Đắk Nông</t>
  </si>
  <si>
    <t>Quận Cầu Giấy</t>
  </si>
  <si>
    <t>Xã Sơn Đà</t>
  </si>
  <si>
    <t>Huyện Hòa Vang (xã Hòa Ninh, xã Hòa Phú, xã Hòa Khương)</t>
  </si>
  <si>
    <t>21. Điện Biên</t>
  </si>
  <si>
    <t>Quận Đống Đa</t>
  </si>
  <si>
    <t>Xã Tản Hồng</t>
  </si>
  <si>
    <t>Huyện Hòa Vang (các địa danh hành chính còn lại)</t>
  </si>
  <si>
    <t>22. Đồng Nai</t>
  </si>
  <si>
    <t>Quận Hà Đông</t>
  </si>
  <si>
    <t>Xã Tản Lĩnh</t>
  </si>
  <si>
    <t>Huyện Hoàng Sa (tất cả các đảo thuộc quần đảo Hoàng Sa)</t>
  </si>
  <si>
    <t>23. Đồng Tháp</t>
  </si>
  <si>
    <t>Quận Hai Bà Trưng</t>
  </si>
  <si>
    <t>Xã Tiên Phong</t>
  </si>
  <si>
    <t>5. Thành phố Cần Thơ</t>
  </si>
  <si>
    <t>24. Gia Lai</t>
  </si>
  <si>
    <t>Quận Hoàn Kiếm</t>
  </si>
  <si>
    <t>Xã Tòng Bạt</t>
  </si>
  <si>
    <t>Tất cả các quận, huyện</t>
  </si>
  <si>
    <t>25. Hà Giang</t>
  </si>
  <si>
    <t>Quận Hoàng Mai</t>
  </si>
  <si>
    <t>Xã Thái Hòa</t>
  </si>
  <si>
    <t>26. Hà Nam</t>
  </si>
  <si>
    <t>Quận Long Biên</t>
  </si>
  <si>
    <t>Xã Thuần Mỹ</t>
  </si>
  <si>
    <t>Tất cả các thành phố, thị xã, huyện (không bao gồm các huyện Thoại Sơn, Tri Tôn)</t>
  </si>
  <si>
    <t>27. Hà Tĩnh</t>
  </si>
  <si>
    <t>Quận Nam Từ Liêm</t>
  </si>
  <si>
    <t>Xã Thụy An</t>
  </si>
  <si>
    <t>Huyện Thoại Sơn (thị trấn Phú Hòa, xã Định Mỹ, xã Định Thành, xã Phú Thuận, xã Tây Phú, xã Vĩnh Chánh, xã Vĩnh Phú, xã Vĩnh Trạch)</t>
  </si>
  <si>
    <t>28. Hải Dương</t>
  </si>
  <si>
    <t>Quận Tây Hồ</t>
  </si>
  <si>
    <t>Xã Vạn Thắng</t>
  </si>
  <si>
    <t>Huyện Thoại Sơn (các địa danh hành chính còn lại)</t>
  </si>
  <si>
    <t>29. Hậu Giang</t>
  </si>
  <si>
    <t>Quận Thanh Xuân</t>
  </si>
  <si>
    <t>Xã Vân Hòa</t>
  </si>
  <si>
    <t>Huyện Tri Tôn (thị trấn Ba Chúc, thị trấn Tri Tôn, xã Châu Lăng, xã Lạc Quới, xã Lê Trì, xã Núi Tô, xã Tà Đảnh)</t>
  </si>
  <si>
    <t>30. Hòa Bình</t>
  </si>
  <si>
    <t>Thị xã Sơn Tây</t>
  </si>
  <si>
    <t>Xã Vật Lại</t>
  </si>
  <si>
    <t>Huyện Tri Tôn (các địa danh hành chính còn lại)</t>
  </si>
  <si>
    <t>31. Hưng Yên</t>
  </si>
  <si>
    <t>Huyện Bình Chánh</t>
  </si>
  <si>
    <t>Xã Yên Bài</t>
  </si>
  <si>
    <t>32. Khánh Hòa</t>
  </si>
  <si>
    <t>Huyện Cần Giờ</t>
  </si>
  <si>
    <t>Thị trấn Chúc Sơn</t>
  </si>
  <si>
    <t>Tất cả các thành phố, thị xã, huyện (không bao gồm huyện Côn Đảo)</t>
  </si>
  <si>
    <t>33. Kiên Giang</t>
  </si>
  <si>
    <t>Thị trấn Xuân Mai</t>
  </si>
  <si>
    <t>Huyện Côn Đảo</t>
  </si>
  <si>
    <t>34. Kon Tum</t>
  </si>
  <si>
    <t>Huyện Hóc Môn</t>
  </si>
  <si>
    <t>35. Lai Châu</t>
  </si>
  <si>
    <t>Huyện Nhà Bè</t>
  </si>
  <si>
    <t>Xã Đồng Lạc</t>
  </si>
  <si>
    <t>Tất cả các thành phố, thị xã, huyện</t>
  </si>
  <si>
    <t>36. Lạng Sơn</t>
  </si>
  <si>
    <t>Quận 1</t>
  </si>
  <si>
    <t>Xã Đồng Phú</t>
  </si>
  <si>
    <t>37. Lào Cai</t>
  </si>
  <si>
    <t>Quận 10</t>
  </si>
  <si>
    <t>Xã Đông Phương Yên</t>
  </si>
  <si>
    <t>Tất cả các thành phố, thị xã, huyện (không bao gồm huyện Sơn Động)</t>
  </si>
  <si>
    <t>38. Lâm Đồng</t>
  </si>
  <si>
    <t>Quận 11</t>
  </si>
  <si>
    <t>Xã Đông Sơn</t>
  </si>
  <si>
    <t>Huyện Sơn Động (thị trấn Tây Yên Tử, xã Dương Hưu, xã Long Sơn, xã Thanh Luận)</t>
  </si>
  <si>
    <t>39. Long An</t>
  </si>
  <si>
    <t>Quận 12</t>
  </si>
  <si>
    <t>Xã Hòa Chính</t>
  </si>
  <si>
    <t>Huyện Sơn Động (các địa danh hành chính còn lại)</t>
  </si>
  <si>
    <t>40. Nam Định</t>
  </si>
  <si>
    <t>Quận 2</t>
  </si>
  <si>
    <t>Xã Hoàng Diệu</t>
  </si>
  <si>
    <t>41. Nghệ An</t>
  </si>
  <si>
    <t>Quận 3</t>
  </si>
  <si>
    <t>Xã Hoàng Văn Thụ</t>
  </si>
  <si>
    <t>Tất cả các huyện (không bao gồm thành phố Bắc Kạn và huyện Ngân Sơn)</t>
  </si>
  <si>
    <t>42. Ninh Bình</t>
  </si>
  <si>
    <t>Quận 4</t>
  </si>
  <si>
    <t>Xã Hồng Phong</t>
  </si>
  <si>
    <t>Thành phố Bắc Kạn</t>
  </si>
  <si>
    <t>43. Ninh Thuận</t>
  </si>
  <si>
    <t>Quận 5</t>
  </si>
  <si>
    <t>Xã Hợp Đồng</t>
  </si>
  <si>
    <t>Huyện Ngân Sơn</t>
  </si>
  <si>
    <t>44. Phú Thọ</t>
  </si>
  <si>
    <t>Quận 6</t>
  </si>
  <si>
    <t>Xã Hữu Văn</t>
  </si>
  <si>
    <t>45. Phú Yên</t>
  </si>
  <si>
    <t>Quận 7</t>
  </si>
  <si>
    <t>Xã Lam Điền</t>
  </si>
  <si>
    <t>Tất cả các thành phố, thị xã, huyện (không bao gồm huyện Lương Tài)</t>
  </si>
  <si>
    <t>46. Quảng Bình</t>
  </si>
  <si>
    <t>Quận 8</t>
  </si>
  <si>
    <t>Xã Mỹ Lương</t>
  </si>
  <si>
    <t>Huyện Lương Tài (xã Lai Hạ, xã Minh Tân, xã Trung Chính, xã Trung Kênh, xã Trừng Xá)</t>
  </si>
  <si>
    <t>47. Quảng Nam</t>
  </si>
  <si>
    <t>Quận 9</t>
  </si>
  <si>
    <t>Xã Nam Phương Tiến</t>
  </si>
  <si>
    <t>Huyện Lương Tài (các địa danh hành chính còn lại)</t>
  </si>
  <si>
    <t>48. Quảng Ngãi</t>
  </si>
  <si>
    <t>Quận Bình Tân</t>
  </si>
  <si>
    <t>Xã Ngọc Hòa</t>
  </si>
  <si>
    <t>49. Quảng Ninh</t>
  </si>
  <si>
    <t>Quận Bình Thạnh</t>
  </si>
  <si>
    <t>Xã Phú Nam An</t>
  </si>
  <si>
    <t>50. Quảng Trị</t>
  </si>
  <si>
    <t>Quận Gò Vấp</t>
  </si>
  <si>
    <t>Xã Phú Nghĩa</t>
  </si>
  <si>
    <t>51. Sóc Trăng</t>
  </si>
  <si>
    <t>Quận Phú Nhuận</t>
  </si>
  <si>
    <t>Xã Phụng Châu</t>
  </si>
  <si>
    <t>52. Sơn La</t>
  </si>
  <si>
    <t>Quận Tân Bình</t>
  </si>
  <si>
    <t>Xã Quảng Bị</t>
  </si>
  <si>
    <t>53. Tây Ninh</t>
  </si>
  <si>
    <t>Quận Tân Phú</t>
  </si>
  <si>
    <t>Xã Tân Tiến</t>
  </si>
  <si>
    <t>Tất cả các thành phố, thị xã, huyện (không bao gồm các huyện An Lão, Hoài Ân, Tây Sơn, Vân Canh và Vĩnh Thạnh)</t>
  </si>
  <si>
    <t>54. Thái Bình</t>
  </si>
  <si>
    <t>Quận Thủ Đức</t>
  </si>
  <si>
    <t>Xã Tiên Phương</t>
  </si>
  <si>
    <t>Huyện An Lão (xã An Toàn, xã An Vinh, xã An Nghĩa)</t>
  </si>
  <si>
    <t>55. Thái Nguyên</t>
  </si>
  <si>
    <t>Huyện An Dương</t>
  </si>
  <si>
    <t>Xã Tốt Động</t>
  </si>
  <si>
    <t>Huyện An Lão (các địa danh hành chính còn lại)</t>
  </si>
  <si>
    <t>56. Thanh Hóa</t>
  </si>
  <si>
    <t>Huyện An Lão</t>
  </si>
  <si>
    <t>Xã Thanh Bình</t>
  </si>
  <si>
    <t>Huyện Hoài Ân (xã Dak Mang, xã Bok Tới, xã Ân Nghĩa, xã Ân Sơn)</t>
  </si>
  <si>
    <t>57. Thừa Thiên Huế</t>
  </si>
  <si>
    <t>Xã Thụy Hương</t>
  </si>
  <si>
    <t>Huyện Hoài Ân (các địa danh hành chính còn lại)</t>
  </si>
  <si>
    <t>58. Tiền Giang</t>
  </si>
  <si>
    <t>Huyện Cát Hải</t>
  </si>
  <si>
    <t>Xã Thủy Xuân Tiên</t>
  </si>
  <si>
    <t>Huyện Tây Sơn (xã Bình Thuận, xã Tây An, xã Tây Vinh)</t>
  </si>
  <si>
    <t>59. Trà Vinh</t>
  </si>
  <si>
    <t>Huyện Kiến Thuỵ</t>
  </si>
  <si>
    <t>Xã Thượng Vực</t>
  </si>
  <si>
    <t>Huyện Tây Sơn (các địa danh hành chính còn lại)</t>
  </si>
  <si>
    <t>60. Tuyên Quang</t>
  </si>
  <si>
    <t>Huyện Tiên Lãng</t>
  </si>
  <si>
    <t>Xã Trần Phú</t>
  </si>
  <si>
    <t>Huyện Vân Canh (thị trấn Vân Canh, xã Canh Liên, xã Canh Thuận, xã Canh Hòa)</t>
  </si>
  <si>
    <t>61. Vĩnh Long</t>
  </si>
  <si>
    <t>Huyện Thuỷ Nguyên</t>
  </si>
  <si>
    <t>Xã Trung Hòa</t>
  </si>
  <si>
    <t>Huyện Vân Canh (các địa danh hành chính còn lại)</t>
  </si>
  <si>
    <t>62. Vĩnh Phúc</t>
  </si>
  <si>
    <t>Huyện Vĩnh Bảo</t>
  </si>
  <si>
    <t>Xã Trường Yên</t>
  </si>
  <si>
    <t>Huyện Vĩnh Thạnh</t>
  </si>
  <si>
    <t>63. Yên Bái</t>
  </si>
  <si>
    <t>Quận Dương Kinh</t>
  </si>
  <si>
    <t>Xã Văn Võ</t>
  </si>
  <si>
    <t>Quận Đồ Sơn</t>
  </si>
  <si>
    <t>Thị trấn Phùng</t>
  </si>
  <si>
    <t>Quận Hải An</t>
  </si>
  <si>
    <t>Xã Đan Phượng</t>
  </si>
  <si>
    <t>Quận Hồng Bàng</t>
  </si>
  <si>
    <t>Xã Đồng Tháp</t>
  </si>
  <si>
    <t>Thành phố Phan Thiết</t>
  </si>
  <si>
    <t>Quận Kiến An</t>
  </si>
  <si>
    <t>Xã Hạ Mỗ</t>
  </si>
  <si>
    <t>Huyện Bắc Bình (xã Bình An, xã Bình Tân, xã Hải Ninh, xã Phan Điền, xã Phan Lâm, xã Phan Sơn, xã Phan Thanh, xã Phan Tiến, xã Sông Bình, xã Sông Lũy)</t>
  </si>
  <si>
    <t>Quận Lê Chân</t>
  </si>
  <si>
    <t>Xã Hồng Hà</t>
  </si>
  <si>
    <t>Huyện Bắc Bình (các địa danh hành chính còn lại)</t>
  </si>
  <si>
    <t>Quận Ngô Quyền</t>
  </si>
  <si>
    <t>Xã Liên Hà</t>
  </si>
  <si>
    <t>Huyện Đức Linh</t>
  </si>
  <si>
    <t>Huyện Hòa Vang</t>
  </si>
  <si>
    <t>Xã Liên Hồng</t>
  </si>
  <si>
    <t>Huyện Hàm Tân</t>
  </si>
  <si>
    <t>Huyện Hoàng Sa</t>
  </si>
  <si>
    <t>Xã Liên Trung</t>
  </si>
  <si>
    <t>Huyện Hàm Thuận Bắc (thị trấn</t>
  </si>
  <si>
    <t>Quận Cẩm Lệ</t>
  </si>
  <si>
    <t>Xã Phương Đình</t>
  </si>
  <si>
    <t>Phú Long, xã Hồng Sơn, xã Hàm Liêm, xã Hàm Đức, xã Hàm Hiệp, xã Hàm Thắng)</t>
  </si>
  <si>
    <t>Quận Hải Châu</t>
  </si>
  <si>
    <t>Xã Song Phượng</t>
  </si>
  <si>
    <t>Huyện Hàm Thuận Bắc (các địa danh hành chính còn lại)</t>
  </si>
  <si>
    <t>Quận Liên Chiểu</t>
  </si>
  <si>
    <t>Xã Tân Hội</t>
  </si>
  <si>
    <t>Huyện Hàm Thuận Nam (xã Hàm Cần, xã Hàm Thạnh, xã Mương Mán, xã Mỹ Thạnh)</t>
  </si>
  <si>
    <t>Quận Ngũ Hành Sơn</t>
  </si>
  <si>
    <t>Xã Tân Lập</t>
  </si>
  <si>
    <t>Huyện Hàm Thuận Nam (các địa danh hành chính còn lại)</t>
  </si>
  <si>
    <t>Quận Sơn Trà</t>
  </si>
  <si>
    <t>Xã Thọ An</t>
  </si>
  <si>
    <t>Huyện Phú Quý</t>
  </si>
  <si>
    <t>Quận Thanh Khê</t>
  </si>
  <si>
    <t>Xã Thọ Xuân</t>
  </si>
  <si>
    <t>Huyện Tánh Linh</t>
  </si>
  <si>
    <t>Huyện Cờ Đỏ</t>
  </si>
  <si>
    <t>Xã Thượng Mỗ</t>
  </si>
  <si>
    <t>Huyện Tuy Phong</t>
  </si>
  <si>
    <t>Huyện Phong Điền</t>
  </si>
  <si>
    <t>Xã Trung Châu</t>
  </si>
  <si>
    <t>Thị xã La Gi</t>
  </si>
  <si>
    <t>Huyện Thới Lai</t>
  </si>
  <si>
    <t>Thị trấn Đông Anh</t>
  </si>
  <si>
    <t>Xã Bắc Hồng</t>
  </si>
  <si>
    <t>Quận Bình Thuỷ</t>
  </si>
  <si>
    <t>Xã Cổ Loa</t>
  </si>
  <si>
    <t>Quận Cái Răng</t>
  </si>
  <si>
    <t>Xã Dục Tú</t>
  </si>
  <si>
    <t>Quận Ninh Kiều</t>
  </si>
  <si>
    <t>Xã Đại Mạch</t>
  </si>
  <si>
    <t>Quận Ô Môn</t>
  </si>
  <si>
    <t>Xã Đông Hội</t>
  </si>
  <si>
    <t>Tất cả các thành phố, thị xã, huyện (không bao gồm huyện M'Đrắk)</t>
  </si>
  <si>
    <t>Quận Thốt Nốt</t>
  </si>
  <si>
    <t>Xã Hải Bối</t>
  </si>
  <si>
    <t>Huyện M'Đrắk (thị trấn M'Đrắk, xã Cư M'ta, xã Ea Pil, xã Krông Á, xã Krông Jing)</t>
  </si>
  <si>
    <t>Huyện An Phú</t>
  </si>
  <si>
    <t>Xã Kim Chung</t>
  </si>
  <si>
    <t>Huyện M'Đrắk (các địa danh hành chính còn lại)</t>
  </si>
  <si>
    <t>Huyện Châu Phú</t>
  </si>
  <si>
    <t>Xã Kim Nỗ</t>
  </si>
  <si>
    <t>Huyện Châu Thành</t>
  </si>
  <si>
    <t>Huyện Chợ Mới</t>
  </si>
  <si>
    <t>Xã Mai Lâm</t>
  </si>
  <si>
    <t>Huyện Phú Tân</t>
  </si>
  <si>
    <t>Xã Nam Hồng</t>
  </si>
  <si>
    <t>Huyện Tịnh Biên</t>
  </si>
  <si>
    <t>Xã Nguyên Khê</t>
  </si>
  <si>
    <t>Huyện Thoại Sơn</t>
  </si>
  <si>
    <t>Xã Tàm Xá</t>
  </si>
  <si>
    <t>Thành phố Biên Hòa</t>
  </si>
  <si>
    <t>Huyện Tri Tôn</t>
  </si>
  <si>
    <t>Xã Tiên Dương</t>
  </si>
  <si>
    <t>Thành phố Long Khánh</t>
  </si>
  <si>
    <t>Thành phố Châu Đốc</t>
  </si>
  <si>
    <t>Xã Thuỵ Lâm</t>
  </si>
  <si>
    <t>Huyện Cẩm Mỹ</t>
  </si>
  <si>
    <t>Thành phố Long Xuyên</t>
  </si>
  <si>
    <t>Xã Uy Nỗ</t>
  </si>
  <si>
    <t>Huyện Định Quán</t>
  </si>
  <si>
    <t>Thị xã Tân Châu</t>
  </si>
  <si>
    <t>Xã Vân Hà</t>
  </si>
  <si>
    <t>Huyện Long Thành</t>
  </si>
  <si>
    <t>Xã Vân Nội</t>
  </si>
  <si>
    <t>Huyện Nhơn Trạch</t>
  </si>
  <si>
    <t>Huyện Châu Đức</t>
  </si>
  <si>
    <t>Xã Việt Hùng</t>
  </si>
  <si>
    <t>Huyện Tân Phú</t>
  </si>
  <si>
    <t>Huyện Đất Đỏ</t>
  </si>
  <si>
    <t>Xã Vĩnh Ngọc</t>
  </si>
  <si>
    <t>Huyện Thống Nhất</t>
  </si>
  <si>
    <t>Huyện Long Điền</t>
  </si>
  <si>
    <t>Xã Võng La</t>
  </si>
  <si>
    <t>Huyện Trảng Bom</t>
  </si>
  <si>
    <t>Huyện Xuyên Mộc</t>
  </si>
  <si>
    <t>Xã Xuân Canh</t>
  </si>
  <si>
    <t>Huyện Vĩnh Cửu</t>
  </si>
  <si>
    <t>Thành phố Bà Rịa</t>
  </si>
  <si>
    <t>Xã Xuân Nộn</t>
  </si>
  <si>
    <t>Huyện Xuân Lộc</t>
  </si>
  <si>
    <t>Thành phố Vũng Tàu</t>
  </si>
  <si>
    <t>Thị trấn Trâu Quỳ</t>
  </si>
  <si>
    <t>Thị xã Phú Mỹ</t>
  </si>
  <si>
    <t>Thị trấn Yên Viên</t>
  </si>
  <si>
    <t>Tất cả các thành phố, thị xã, huyện (không bao gồm các huyện Châu Thành và Lai Vung)</t>
  </si>
  <si>
    <t>Huyện Đông Hải</t>
  </si>
  <si>
    <t>Xã Bát Tràng</t>
  </si>
  <si>
    <t>Huyện Hòa Bình</t>
  </si>
  <si>
    <t>Xã Cổ Bi</t>
  </si>
  <si>
    <t>Huyện Lai Vung (xã Phong Hòa, xã Long Thắng, xã Tân Hòa, xã Định Hòa)</t>
  </si>
  <si>
    <t>Huyện Hồng Dân</t>
  </si>
  <si>
    <t>Xã Dương Hà</t>
  </si>
  <si>
    <t>Huyện Lai Vung (các địa danh hành chính còn lại)</t>
  </si>
  <si>
    <t>Huyện Phước Long</t>
  </si>
  <si>
    <t>Xã Dương Quang</t>
  </si>
  <si>
    <t>Huyện Vĩnh Lợi</t>
  </si>
  <si>
    <t>Xã Dương Xá</t>
  </si>
  <si>
    <t>Tất cả các thành phố, thị xã,</t>
  </si>
  <si>
    <t>Thành phố Bạc Liêu</t>
  </si>
  <si>
    <t>Xã Đa Tốn</t>
  </si>
  <si>
    <t>huyện</t>
  </si>
  <si>
    <t>Thị xã Giá Rai</t>
  </si>
  <si>
    <t>Xã Đặng Xá</t>
  </si>
  <si>
    <t>Huyện Hiệp Hòa</t>
  </si>
  <si>
    <t>Xã Đình Xuyên</t>
  </si>
  <si>
    <t>Thành phố Hà Giang</t>
  </si>
  <si>
    <t>Huyện Lạng Giang</t>
  </si>
  <si>
    <t>Xã Đông Dư</t>
  </si>
  <si>
    <t>Huyện Bắc Mê</t>
  </si>
  <si>
    <t>Huyện Lục Nam</t>
  </si>
  <si>
    <t>Xã Kiêu Kỵ</t>
  </si>
  <si>
    <t>Huyện Bắc Quang</t>
  </si>
  <si>
    <t>Huyện Lục Ngạn</t>
  </si>
  <si>
    <t>Xã Kim Lan</t>
  </si>
  <si>
    <t>Huyện Đồng Văn</t>
  </si>
  <si>
    <t>Huyện Sơn Động</t>
  </si>
  <si>
    <t>Xã Kim Sơn</t>
  </si>
  <si>
    <t>Huyện Hoàng Su Phì</t>
  </si>
  <si>
    <t>Huyện Tân Yên</t>
  </si>
  <si>
    <t>Xã Lệ Chi</t>
  </si>
  <si>
    <t>Huyện Mèo Vạc</t>
  </si>
  <si>
    <t>Huyện Việt Yên</t>
  </si>
  <si>
    <t>Xã Ninh Hiệp</t>
  </si>
  <si>
    <t>Huyện Quang Bình</t>
  </si>
  <si>
    <t>Huyện Yên Dũng</t>
  </si>
  <si>
    <t>Xã Phù Đổng</t>
  </si>
  <si>
    <t>Huyện Quản Bạ</t>
  </si>
  <si>
    <t>Huyện Yên Thế</t>
  </si>
  <si>
    <t>Xã Phú Thị</t>
  </si>
  <si>
    <t>Huyện Vị Xuyên</t>
  </si>
  <si>
    <t>Thành phố Bắc Giang</t>
  </si>
  <si>
    <t>Xã Trung Mầu</t>
  </si>
  <si>
    <t>Huyện Xín Mần</t>
  </si>
  <si>
    <t>Huyện Ba Bể</t>
  </si>
  <si>
    <t>Xã Văn Đức</t>
  </si>
  <si>
    <t>Huyện Yên Minh</t>
  </si>
  <si>
    <t>Huyện Bạch Thông</t>
  </si>
  <si>
    <t>Xã Yên Thường</t>
  </si>
  <si>
    <t>Huyện Chợ Đồn</t>
  </si>
  <si>
    <t>Xã Yên Viên</t>
  </si>
  <si>
    <t>Tất cả các thành phố, thị xã, huyện (không bao gồm huyện Bình Lục)</t>
  </si>
  <si>
    <t>Thị trấn Trạm Trôi</t>
  </si>
  <si>
    <t>Huyện Bình Lục</t>
  </si>
  <si>
    <t>Huyện Na Rì</t>
  </si>
  <si>
    <t>Xã An Khánh</t>
  </si>
  <si>
    <t>Xã An Thượng</t>
  </si>
  <si>
    <t>Thành phố Hà Tĩnh</t>
  </si>
  <si>
    <t>Huyện Pác Nặm</t>
  </si>
  <si>
    <t>Xã Cát Quế</t>
  </si>
  <si>
    <t>Thị xã Hồng Lĩnh</t>
  </si>
  <si>
    <t>Thành Phố Bắc Kạn</t>
  </si>
  <si>
    <t>Xã Di Trạch</t>
  </si>
  <si>
    <t>Thị xã Kỳ Anh</t>
  </si>
  <si>
    <t>Huyện Gia Bình</t>
  </si>
  <si>
    <t>Xã Dương Liễu</t>
  </si>
  <si>
    <t>Huyện Can Lộc</t>
  </si>
  <si>
    <t>Huyện Lương Tài</t>
  </si>
  <si>
    <t>Xã Đắc Sở</t>
  </si>
  <si>
    <t>Huyện Cẩm Xuyên (thị trấn Thiên Cầm, xã Cẩm Dương, xã Yên Hòa, xã Cẩm Lĩnh, xã Cẩm Lộc, xã Cẩm Nhượng, xã Cẩm Trung)</t>
  </si>
  <si>
    <t>Huyện Quế Võ</t>
  </si>
  <si>
    <t>Xã Đông La</t>
  </si>
  <si>
    <t>Huyện Cẩm Xuyên (các địa danh hành chính còn lại)</t>
  </si>
  <si>
    <t>Huyện Tiên Du</t>
  </si>
  <si>
    <t>Xã Đức Giang</t>
  </si>
  <si>
    <t>Huyện Đức Thọ</t>
  </si>
  <si>
    <t>Huyện Thuận Thành</t>
  </si>
  <si>
    <t>Xã Đức Thượng</t>
  </si>
  <si>
    <t>Huyện Hương Khê (xã Hương Lâm, xã Hương Liên, xã Hương Trà, xã Hương Vĩnh, xã Hương Xuân, xã Phú Gia, xã Phú Phong)</t>
  </si>
  <si>
    <t>Huyện Yên Phong</t>
  </si>
  <si>
    <t>Huyện Hương Khê (các địa danh hành chính còn lại)</t>
  </si>
  <si>
    <t>Thành phố Bắc Ninh</t>
  </si>
  <si>
    <t>Xã La Phù</t>
  </si>
  <si>
    <t>Huyện Hương Sơn (thị trấn Tây Sơn, xã Quang Diệm, xã Sơn Hàm, xã Sơn Hồng, xã Sơn Kim 1, xã Sơn Kim 2, xã Sơn Lĩnh, xã Sơn Tây)</t>
  </si>
  <si>
    <t>Thị xã Từ Sơn</t>
  </si>
  <si>
    <t>Xã Lại Yên</t>
  </si>
  <si>
    <t>Huyện Hương Sơn (các địa danh hành chính còn lại)</t>
  </si>
  <si>
    <t>Huyện Ba Tri</t>
  </si>
  <si>
    <t>Xã Minh Khai</t>
  </si>
  <si>
    <t>Huyện Kỳ Anh</t>
  </si>
  <si>
    <t>Huyện Bình Đại</t>
  </si>
  <si>
    <t>Xã Song Phương</t>
  </si>
  <si>
    <t>Huyện Nghi Xuân</t>
  </si>
  <si>
    <t>Xã Sơn Đồng</t>
  </si>
  <si>
    <t>Huyện Thạch Hà</t>
  </si>
  <si>
    <t>Huyện Chợ Lách</t>
  </si>
  <si>
    <t>Xã Tiền Yên</t>
  </si>
  <si>
    <t>Huyện Vũ Quang</t>
  </si>
  <si>
    <t>Huyện Giồng Trôm</t>
  </si>
  <si>
    <t>Xã Vân Canh</t>
  </si>
  <si>
    <t>Huyện Lộc Hà</t>
  </si>
  <si>
    <t>Huyện Mỏ Cày Bắc</t>
  </si>
  <si>
    <t>Xã Vân Côn</t>
  </si>
  <si>
    <t>Huyện Mỏ Cày Nam</t>
  </si>
  <si>
    <t>Xã Yên Sở</t>
  </si>
  <si>
    <t>Tất cả các thành phố, thị xã, huyện (không bao gồm huyện Tứ Kỳ)</t>
  </si>
  <si>
    <t>Huyện Thạnh Phú</t>
  </si>
  <si>
    <t>Thị trấn Chi Đông</t>
  </si>
  <si>
    <t>Huyện Tứ Kỳ</t>
  </si>
  <si>
    <t>Thành phố Bến Tre</t>
  </si>
  <si>
    <t>Thị trấn Quang Minh</t>
  </si>
  <si>
    <t>Huyện Bàu Bàng</t>
  </si>
  <si>
    <t>Xã Chu Phan</t>
  </si>
  <si>
    <t>Huyện Bắc Tân Uyên</t>
  </si>
  <si>
    <t>Xã Đại Thịnh</t>
  </si>
  <si>
    <t>Huyện Dầu Tiếng</t>
  </si>
  <si>
    <t>Xã Hoàng Kim</t>
  </si>
  <si>
    <t>Huyện Phú Giáo</t>
  </si>
  <si>
    <t>Xã Kim Hoa</t>
  </si>
  <si>
    <t>Tất cả các thành phố, huyện (không bao gồm các huyện Đà Bắc, Lạc Thủy, Mai Châu và Yên Thủy)</t>
  </si>
  <si>
    <t>Thành phố Dĩ An</t>
  </si>
  <si>
    <t>Xã Liên Mạc</t>
  </si>
  <si>
    <t>Huyện Đà Bắc (thị trấn Đà Bắc, xã Tân Minh, xã Vầy Nưa, xã Cao Sơn, xã Tú Lý, xã Hiền Lương, xã Toàn Sơn)</t>
  </si>
  <si>
    <t>Thành phố Thủ Dầu Một</t>
  </si>
  <si>
    <t>Xã Mê Linh</t>
  </si>
  <si>
    <t>Huyện Đà Bắc (các địa danh hành chính còn lại)</t>
  </si>
  <si>
    <t>Thành phố Thuận An</t>
  </si>
  <si>
    <t>Xã Tam Đồng</t>
  </si>
  <si>
    <t>Huyện Lạc Thủy (thị trấn Ba Hàng Đồi, xã Hưng Thi, xã Phú Thành, xã Thống Nhất, xã Phú Lão,)</t>
  </si>
  <si>
    <t>Thị xã Bến Cát</t>
  </si>
  <si>
    <t>Xã Tiền Phong</t>
  </si>
  <si>
    <t>Huyện Lạc Thủy (các địa danh hành chính còn lại)</t>
  </si>
  <si>
    <t>Thị xã Tân Uyên</t>
  </si>
  <si>
    <t>Xã Tiến Thắng</t>
  </si>
  <si>
    <t>Huyện Mai Châu (thị trấn Mai Châu, xã Mai Hạ, xã Mai Hịch, xã Nà Phòn, xã Sơn Thủy, xã Tân Thành, xã Đồng Tân, xã Thành Sơn, xã Vạn Mai)</t>
  </si>
  <si>
    <t>Xã Tiến Thịnh</t>
  </si>
  <si>
    <t>Huyện Mai Châu (các địa danh hành chính còn lại)</t>
  </si>
  <si>
    <t>Huyện Hoài Ân</t>
  </si>
  <si>
    <t>Xã Tự Lập</t>
  </si>
  <si>
    <t>Huyện Yên Thủy (xã Lạc Lương, xã Lạc Thịnh, xã Lạc Sĩ, xã Đa Phúc)</t>
  </si>
  <si>
    <t>Huyện Phù Cát</t>
  </si>
  <si>
    <t>Xã Thạch Đà</t>
  </si>
  <si>
    <t>Huyện Yên Thủy (các địa danh hành chính còn lại)</t>
  </si>
  <si>
    <t>Huyện Phù Mỹ</t>
  </si>
  <si>
    <t>Xã Thanh Lâm</t>
  </si>
  <si>
    <t>Huyện Tây Sơn</t>
  </si>
  <si>
    <t>Xã Tráng Việt</t>
  </si>
  <si>
    <t>Tất cả các thành phố, thị xã, huyện (không bao gồm các huyện Văn Giang và Văn Lâm)</t>
  </si>
  <si>
    <t>Huyện Tuy Phước</t>
  </si>
  <si>
    <t>Xã Vạn Yên</t>
  </si>
  <si>
    <t>Huyện Văn Giang</t>
  </si>
  <si>
    <t>Huyện Vân Canh</t>
  </si>
  <si>
    <t>Xã Văn Khê</t>
  </si>
  <si>
    <t>Huyện Văn Lâm</t>
  </si>
  <si>
    <t>Thị trấn Đại Nghĩa</t>
  </si>
  <si>
    <t>Thành phố Quy Nhơn</t>
  </si>
  <si>
    <t>Xã An Mỹ</t>
  </si>
  <si>
    <t>Tất cả các thành phố, thị xã, huyện (không bao gồm các huyện Khánh Sơn, Khánh Vĩnh và Trường Sa)</t>
  </si>
  <si>
    <t>Thị xã An Nhơn</t>
  </si>
  <si>
    <t>Xã An Phú</t>
  </si>
  <si>
    <t>Huyện Khánh Sơn</t>
  </si>
  <si>
    <t>Thị xã Hoài Nhơn</t>
  </si>
  <si>
    <t>Xã An Tiến</t>
  </si>
  <si>
    <t>Huyện Khánh Vĩnh</t>
  </si>
  <si>
    <t>Huyện Bù Đăng</t>
  </si>
  <si>
    <t>Xã Bột Xuyên</t>
  </si>
  <si>
    <t>Huyện Trường Sa (tất cả các đảo thuộc quần đảo Trường Sa)</t>
  </si>
  <si>
    <t>Huyện Bù Đốp</t>
  </si>
  <si>
    <t>Xã Đại Hưng</t>
  </si>
  <si>
    <t>Huyện Bù Gia Mập</t>
  </si>
  <si>
    <t>Xã Đốc Tín</t>
  </si>
  <si>
    <t>Tất cả các thành phố, thị xã, huyện (không bao gồm các huyện Kiên Hải và thành phố Phú Quốc)</t>
  </si>
  <si>
    <t>Huyện Chơn Thành</t>
  </si>
  <si>
    <t>Xã Đồng Tâm</t>
  </si>
  <si>
    <t>Thành phố Phú Quốc (bao gồm đảo Phú Quốc và các đảo khác thuộc thành phố Phú Quốc), Huyện Kiên Hải</t>
  </si>
  <si>
    <t>Huyện Đồng Phú</t>
  </si>
  <si>
    <t>Xã Hồng Sơn</t>
  </si>
  <si>
    <t>Huyện Hớn Quản</t>
  </si>
  <si>
    <t>Xã Hợp Tiến</t>
  </si>
  <si>
    <t>Huyện Lộc Ninh</t>
  </si>
  <si>
    <t>Xã Hợp Thanh</t>
  </si>
  <si>
    <t>Huyện Phú Riềng</t>
  </si>
  <si>
    <t>Xã Hùng Tiến</t>
  </si>
  <si>
    <t>Thành phố Đồng Xoài</t>
  </si>
  <si>
    <t>Xã Hương Sơn</t>
  </si>
  <si>
    <t>Thị xã Bình Long</t>
  </si>
  <si>
    <t>Xã Lê Thanh</t>
  </si>
  <si>
    <t>Tất cả các thành phố, huyện (không bao gồm các huyện Đình Lập và Hữu Lũng)</t>
  </si>
  <si>
    <t>Thị xã Phước Long</t>
  </si>
  <si>
    <t>Xã Mỹ Thành</t>
  </si>
  <si>
    <t>Huyện Đình Lập (xã Bắc Lãng, xã Châu Sơn, xã Đồng Thắng, xã Lâm Ca)</t>
  </si>
  <si>
    <t>Huyện Bắc Bình</t>
  </si>
  <si>
    <t>Xã Phù Lưu Tế</t>
  </si>
  <si>
    <t>Huyện Đình Lập (các địa danh hành chính còn lại)</t>
  </si>
  <si>
    <t>Xã Phúc Lâm</t>
  </si>
  <si>
    <t>Huyện Hữu Lũng (xã Đồng Tiến, xã Hoà Thắng, xã Minh Hòa, xã Minh Sơn, xã Thanh Sơn, xã Vân Nham)</t>
  </si>
  <si>
    <t>Xã Phùng Xá</t>
  </si>
  <si>
    <t>Huyện Hữu Lũng (các địa danh hành chính còn lại)</t>
  </si>
  <si>
    <t>Huyện Hàm Thuận Bắc</t>
  </si>
  <si>
    <t>Xã Tuy Lai</t>
  </si>
  <si>
    <t>Huyện Hàm Thuận Nam</t>
  </si>
  <si>
    <t>Xã Thượng Lâm</t>
  </si>
  <si>
    <t>Tất cả các thành phố, huyện (không bao gồm thị xã Sa Pa và các huyện Bát Xát và Văn Bàn)</t>
  </si>
  <si>
    <t>Huyện Phú Quí</t>
  </si>
  <si>
    <t>Xã Vạn Kim</t>
  </si>
  <si>
    <t>Thị xã Sa Pa</t>
  </si>
  <si>
    <t>Xã Xuy Xá</t>
  </si>
  <si>
    <t>Huyện Bát Xát (Thị trấn Bát Xát, xã Quang Kim, xã Tòng Sành)</t>
  </si>
  <si>
    <t>Thị trấn Phú Minh</t>
  </si>
  <si>
    <t>Huyện Bát Xát (các địa danh hành chính còn lại)</t>
  </si>
  <si>
    <t>Thị trấn Phú Xuyên</t>
  </si>
  <si>
    <t>Huyện Văn Bàn (xã Dần Thàng, xã Dương Qùy, xã Hòa Mạc, xã Khánh Yên Hạ, xã Khánh Yên Trung, xã Minh Lương, xã Nậm Chầy, xã Nậm Mả, xã Nậm Xây, xã Nậm Xé, xã Thẩm Dương)</t>
  </si>
  <si>
    <t>Xã Bạch Hạ</t>
  </si>
  <si>
    <t>Huyện Văn Bàn (các địa danh hành chính còn lại)</t>
  </si>
  <si>
    <t>Huyện Cái Nước</t>
  </si>
  <si>
    <t>Xã Châu Can</t>
  </si>
  <si>
    <t>Huyện Đầm Dơi</t>
  </si>
  <si>
    <t>Xã Chuyên Mỹ</t>
  </si>
  <si>
    <t>Huyện Năm Căn</t>
  </si>
  <si>
    <t>Xã Đại Thắng</t>
  </si>
  <si>
    <t>Huyện Ngọc Hiển</t>
  </si>
  <si>
    <t>Xã Đại Xuyên</t>
  </si>
  <si>
    <t>Thành phố Tân An</t>
  </si>
  <si>
    <t>Xã Hoàng Long</t>
  </si>
  <si>
    <t>Huyện Bến Lức</t>
  </si>
  <si>
    <t>Huyện Thới Bình</t>
  </si>
  <si>
    <t>Xã Hồng Minh</t>
  </si>
  <si>
    <t>Huyện Cần Giuộc</t>
  </si>
  <si>
    <t>Huyện Trần Văn Thời</t>
  </si>
  <si>
    <t>Xã Hồng Thái</t>
  </si>
  <si>
    <t>Huyện Cần Đước</t>
  </si>
  <si>
    <t>Huyện U Minh</t>
  </si>
  <si>
    <t>Xã Khai Thái</t>
  </si>
  <si>
    <t>Thành phố Cà Mau</t>
  </si>
  <si>
    <t>Xã Minh Tân</t>
  </si>
  <si>
    <t>Huyện Đức Hoà</t>
  </si>
  <si>
    <t>Huyện Bảo Lạc</t>
  </si>
  <si>
    <t>Xã Nam Phong</t>
  </si>
  <si>
    <t>Huyện Đức Huệ</t>
  </si>
  <si>
    <t>Huyện Bảo Lâm</t>
  </si>
  <si>
    <t>Xã Nam Tiến</t>
  </si>
  <si>
    <t>Huyện Mộc Hoá</t>
  </si>
  <si>
    <t>Huyện Hạ Lang</t>
  </si>
  <si>
    <t>Xã Nam Triều</t>
  </si>
  <si>
    <t>Huyện Tân Hưng</t>
  </si>
  <si>
    <t>Huyện Hà Quảng</t>
  </si>
  <si>
    <t>Xã Phú Túc</t>
  </si>
  <si>
    <t>Huyện Tân Thạnh</t>
  </si>
  <si>
    <t>Huyện Hoà An</t>
  </si>
  <si>
    <t>Xã Phú Yên</t>
  </si>
  <si>
    <t>Huyện Tân Trụ</t>
  </si>
  <si>
    <t>Huyện Nguyên Bình</t>
  </si>
  <si>
    <t>Xã Phúc Tiến</t>
  </si>
  <si>
    <t>Huyện Thạnh Hoá</t>
  </si>
  <si>
    <t>Huyện Quảng Hòa</t>
  </si>
  <si>
    <t>Xã Phượng Dực</t>
  </si>
  <si>
    <t>Huyện Thủ Thừa</t>
  </si>
  <si>
    <t>Huyện Thạch An</t>
  </si>
  <si>
    <t>Xã Quang Lãng</t>
  </si>
  <si>
    <t>Huyện Vĩnh Hưng</t>
  </si>
  <si>
    <t>Huyện Trùng Khánh</t>
  </si>
  <si>
    <t>Xã Quang Trung</t>
  </si>
  <si>
    <t>Thị xã Kiến Tường</t>
  </si>
  <si>
    <t>Thành phố Cao Bằng</t>
  </si>
  <si>
    <t>Xã Sơn Hà</t>
  </si>
  <si>
    <t>Huyện Buôn Đôn</t>
  </si>
  <si>
    <t>Xã Tân Dân</t>
  </si>
  <si>
    <t>Huyện Cư Kuin</t>
  </si>
  <si>
    <t>Xã Tri Thủy</t>
  </si>
  <si>
    <t>Huyện Cư M'gar</t>
  </si>
  <si>
    <t>Xã Tri Trung</t>
  </si>
  <si>
    <t>Thành phố Vinh</t>
  </si>
  <si>
    <t>Huyện Ea H'leo</t>
  </si>
  <si>
    <t>Xã Văn Hoàng</t>
  </si>
  <si>
    <t>Thị xã Cửa Lò</t>
  </si>
  <si>
    <t>Huyện Ea Kar</t>
  </si>
  <si>
    <t>Xã Vân Từ</t>
  </si>
  <si>
    <t>Thị xã Hoàng Mai</t>
  </si>
  <si>
    <t>Huyện Ea Súp</t>
  </si>
  <si>
    <t>Thị trấn Phúc Thọ</t>
  </si>
  <si>
    <t>Thị xã Thái Hoà</t>
  </si>
  <si>
    <t>Huyện Krông A Na</t>
  </si>
  <si>
    <t>Xã Hát Môn</t>
  </si>
  <si>
    <t>Huyện Con Cuông</t>
  </si>
  <si>
    <t>Huyện Krông Bông</t>
  </si>
  <si>
    <t>Xã Hiệp Thuận</t>
  </si>
  <si>
    <t>Huyện Diễn Châu</t>
  </si>
  <si>
    <t>Huyện Krông Búk</t>
  </si>
  <si>
    <t>Xã Liên Hiệp</t>
  </si>
  <si>
    <t>Huyện Đô Lương</t>
  </si>
  <si>
    <t>Huyện Krông Năng</t>
  </si>
  <si>
    <t>Xã Long Xuyên</t>
  </si>
  <si>
    <t>Huyện Hưng Nguyên</t>
  </si>
  <si>
    <t>Huyện Krông Pắc</t>
  </si>
  <si>
    <t>Xã Ngọc Tảo</t>
  </si>
  <si>
    <t>Huyện Kỳ Sơn</t>
  </si>
  <si>
    <t>Huyện Lắk</t>
  </si>
  <si>
    <t>Xã Phúc Hòa</t>
  </si>
  <si>
    <t>Huyện Nam Đàn</t>
  </si>
  <si>
    <t>Huyện M'Đrắk</t>
  </si>
  <si>
    <t>Xã Phụng Thượng</t>
  </si>
  <si>
    <t>Huyện Nghi Lộc (xã Nghi Thiết, xã Khánh Hợp, xã Nghi Quang, xã Nghi Tiến)</t>
  </si>
  <si>
    <t>Thành phố Buôn Ma Thuột</t>
  </si>
  <si>
    <t>Xã Sen Phương</t>
  </si>
  <si>
    <t>Huyện Nghi Lộc (các địa danh hành chính còn lại)</t>
  </si>
  <si>
    <t>Thị Xã Buôn Hồ</t>
  </si>
  <si>
    <t>Xã Tam Hiệp</t>
  </si>
  <si>
    <t>Huyện Nghĩa Đàn (xã Nghĩa An, xã Nghĩa Đức, xã Nghĩa Hiếu, xã Nghĩa Hồng, xã Nghĩa Hưng, xã Nghĩa Khánh, xã Nghĩa Thành, xã Nghĩa Mai, xã Nghĩa Minh, xã Nghĩa Thịnh, xã Nghĩa Yên)</t>
  </si>
  <si>
    <t>Huyện Cư Jút</t>
  </si>
  <si>
    <t>Xã Tam Thuấn</t>
  </si>
  <si>
    <t>Huyện Nghĩa Đàn (các địa danh hành chính còn lại)</t>
  </si>
  <si>
    <t>Huyện Đăk Glong</t>
  </si>
  <si>
    <t>Xã Tích Giang</t>
  </si>
  <si>
    <t>Huyện Quế Phong</t>
  </si>
  <si>
    <t>Huyện Đắk Mil</t>
  </si>
  <si>
    <t>Xã Thanh Đa</t>
  </si>
  <si>
    <t>Huyện Quỳ Châu (xã Châu Bính, xã Châu Hạnh, xã Châu Hội, xã Châu Nga)</t>
  </si>
  <si>
    <t>Huyện Đắk R'Lấp</t>
  </si>
  <si>
    <t>Xã Thọ Lộc</t>
  </si>
  <si>
    <t>Huyện Quỳ Châu (các địa danh hành chính còn lại)</t>
  </si>
  <si>
    <t>Huyện Đắk Song</t>
  </si>
  <si>
    <t>Xã Thượng Cốc</t>
  </si>
  <si>
    <t>Huyện Quỳ Hợp</t>
  </si>
  <si>
    <t>Huyện Krông Nô</t>
  </si>
  <si>
    <t>Xã Trạch Mỹ Lộc</t>
  </si>
  <si>
    <t>Huyện Quỳnh Lưu (xã An Hoà, xã Quỳnh Nghĩa, xã Quỳnh Bảng, xã Quỳnh Đôi, xã Quỳnh Long, xã Quỳnh Lương, xã Quỳnh Minh, xã Quỳnh Thanh, xã Quỳnh Thuận, xã Quỳnh Yên, xã Tiến Thủy)</t>
  </si>
  <si>
    <t>Huyện Tuy Đức</t>
  </si>
  <si>
    <t>Huyện Quỳnh Lưu (các địa danh hành chính còn lại)</t>
  </si>
  <si>
    <t>Thành phố Gia Nghĩa</t>
  </si>
  <si>
    <t>Xã Vân Nam</t>
  </si>
  <si>
    <t>Huyện Tân Kỳ</t>
  </si>
  <si>
    <t>Huyện Điện Biên</t>
  </si>
  <si>
    <t>Xã Vân Phúc</t>
  </si>
  <si>
    <t>Huyện Thanh Chương</t>
  </si>
  <si>
    <t>Huyện Điện Biên Đông</t>
  </si>
  <si>
    <t>Xã Võng Xuyên</t>
  </si>
  <si>
    <t>Huyện Tương Dương</t>
  </si>
  <si>
    <t>Huyện Mường Ảng</t>
  </si>
  <si>
    <t>Xã Xuân Đình</t>
  </si>
  <si>
    <t>Huyện Yên Thành (xã Đô</t>
  </si>
  <si>
    <t>Huyện Mường Chà</t>
  </si>
  <si>
    <t>Thị trấn Quốc Oai</t>
  </si>
  <si>
    <t>Thành, xã Đức Thành, xã Hậu</t>
  </si>
  <si>
    <t>Huyện Mường Nhé</t>
  </si>
  <si>
    <t>Xã Cấn Hữu</t>
  </si>
  <si>
    <t>Thành, xã Hoa Thành, xã Hồng Thành, xã Hợp Thành, xã Lăng Thành, xã Mã Thành, xã Nhân</t>
  </si>
  <si>
    <t>Huyện Nậm Pồ</t>
  </si>
  <si>
    <t>Xã Cộng Hòa</t>
  </si>
  <si>
    <t>Thành, xã Phú Thành, xã Phúc</t>
  </si>
  <si>
    <t>Huyện Tủa Chùa</t>
  </si>
  <si>
    <t>Xã Đại Thành</t>
  </si>
  <si>
    <t>Thành, xã Sơn Thành, xã Tân Thành, xã Thọ Thành, xã Tiến</t>
  </si>
  <si>
    <t>Huyện Tuần Giáo</t>
  </si>
  <si>
    <t>Xã Đồng Quang</t>
  </si>
  <si>
    <t>Thành, xã Văn Thành, xã Viên</t>
  </si>
  <si>
    <t>Thành phố Điện Biên Phủ</t>
  </si>
  <si>
    <t>Xã Đông Xuân</t>
  </si>
  <si>
    <t>Thành, xã Vĩnh Thành)</t>
  </si>
  <si>
    <t>Thị Xã Mường Lay</t>
  </si>
  <si>
    <t>Xã Đông Yên</t>
  </si>
  <si>
    <t>Huyện Yên Thành (các địa danh hành chính còn lại)</t>
  </si>
  <si>
    <t>Xã Hòa Thạch</t>
  </si>
  <si>
    <t>Xã Liệp Tuyết</t>
  </si>
  <si>
    <t>Thành phố Ninh Bình</t>
  </si>
  <si>
    <t>Xã Nghĩa Hương</t>
  </si>
  <si>
    <t>Thành phố Tam Điệp</t>
  </si>
  <si>
    <t>Xã Ngọc Liệp</t>
  </si>
  <si>
    <t>Huyện Gia Viễn</t>
  </si>
  <si>
    <t>Xã Ngọc Mỹ</t>
  </si>
  <si>
    <t>Huyện Hoa Lư</t>
  </si>
  <si>
    <t>Xã Phú Cát</t>
  </si>
  <si>
    <t>Huyện Kim Sơn</t>
  </si>
  <si>
    <t>Xã Phú Mãn</t>
  </si>
  <si>
    <t>Huyện Nho Quan</t>
  </si>
  <si>
    <t>Xã Phượng Cách</t>
  </si>
  <si>
    <t>Huyện Yên Khánh</t>
  </si>
  <si>
    <t>Xã Sài Sơn</t>
  </si>
  <si>
    <t>Huyện Yên Mô</t>
  </si>
  <si>
    <t>Xã Tân Hòa</t>
  </si>
  <si>
    <t>Xã Tân Phú</t>
  </si>
  <si>
    <t>Thành phố Phan Rang - Tháp Chàm</t>
  </si>
  <si>
    <t>Huyện Cao Lãnh</t>
  </si>
  <si>
    <t>Xã Tuyết Nghĩa</t>
  </si>
  <si>
    <t>Huyện Bác Ái</t>
  </si>
  <si>
    <t>Xã Thạch Thán</t>
  </si>
  <si>
    <t>Huyện Ninh Hải</t>
  </si>
  <si>
    <t>Huyện Hồng Ngự</t>
  </si>
  <si>
    <t>Xã Yên Sơn</t>
  </si>
  <si>
    <t>Huyện Ninh Phước</t>
  </si>
  <si>
    <t>Huyện Lai Vung</t>
  </si>
  <si>
    <t>Thị trấn Sóc Sơn</t>
  </si>
  <si>
    <t>Huyện Ninh Sơn</t>
  </si>
  <si>
    <t>Huyện Lấp Vò</t>
  </si>
  <si>
    <t>Xã Bắc Phú</t>
  </si>
  <si>
    <t>Huyện Thuận Bắc</t>
  </si>
  <si>
    <t>Huyện Tam Nông</t>
  </si>
  <si>
    <t>Xã Bắc Sơn</t>
  </si>
  <si>
    <t>Huyện Thuận Nam</t>
  </si>
  <si>
    <t>Huyện Tân Hồng</t>
  </si>
  <si>
    <t>Huyện Thanh Bình</t>
  </si>
  <si>
    <t>Xã Đức Hoà</t>
  </si>
  <si>
    <t>Huyện Tháp Mười</t>
  </si>
  <si>
    <t>Xã Hiền Ninh</t>
  </si>
  <si>
    <t>Thành phố Cao Lãnh</t>
  </si>
  <si>
    <t>Xã Hồng Kỳ</t>
  </si>
  <si>
    <t>Tất cả các thành phố, thị xã, huyện (không bao gồm các huyện Đồng Xuân, Sông Hinh, Sơn Hoà và Tây Hòa)</t>
  </si>
  <si>
    <t>Thành phố Hồng Ngự</t>
  </si>
  <si>
    <t>Xã Kim Lũ</t>
  </si>
  <si>
    <t>Huyện Đồng Xuân (xã Phú Mỡ, xã Xuân Phước, xã Xuân Quang 1, xã Xuân Quang 2, xã Xuân Quang 3)</t>
  </si>
  <si>
    <t>Thành phố Sa Đéc</t>
  </si>
  <si>
    <t>Xã Mai Đình</t>
  </si>
  <si>
    <t>Huyện Đồng Xuân (các địa danh hành chính còn lại)</t>
  </si>
  <si>
    <t>Huyện Chư Păh</t>
  </si>
  <si>
    <t>Xã Minh Phú</t>
  </si>
  <si>
    <t>Huyện Sông Hinh</t>
  </si>
  <si>
    <t>Huyện Chư Prông</t>
  </si>
  <si>
    <t>Xã Minh Trí</t>
  </si>
  <si>
    <t>Huyện Sơn Hoà</t>
  </si>
  <si>
    <t>Huyện Chư Pưh</t>
  </si>
  <si>
    <t>Xã Nam Sơn</t>
  </si>
  <si>
    <t>Huyện Tây Hòa (xã Hòa Mỹ Đông, xã Hòa Mỹ Tây, xã Hoà Phong, xã Hòa Phú, xã Sơn Thành Đông, xã Sơn Thành Tây)</t>
  </si>
  <si>
    <t>Huyện Chư Sê</t>
  </si>
  <si>
    <t>Huyện Tây Hòa (các địa danh hành chính còn lại)</t>
  </si>
  <si>
    <t>Huyện Đăk Đoa</t>
  </si>
  <si>
    <t>Xã Phù Linh</t>
  </si>
  <si>
    <t>Huyện Đăk Pơ</t>
  </si>
  <si>
    <t>Xã Phù Lỗ</t>
  </si>
  <si>
    <t>Thành phố Đồng Hới</t>
  </si>
  <si>
    <t>Huyện Đức Cơ</t>
  </si>
  <si>
    <t>Xã Phú Minh</t>
  </si>
  <si>
    <t>Thị xã Ba Đồn</t>
  </si>
  <si>
    <t>Huyện Ia Grai</t>
  </si>
  <si>
    <t>Xã Quang Tiến</t>
  </si>
  <si>
    <t>Huyện Bố Trạch (xã Bắc Trạch, xã Đại Trạch, xã Đồng Trạch, xã</t>
  </si>
  <si>
    <t>Huyện Ia Pa</t>
  </si>
  <si>
    <t>Đức Trạch, xã Hải Phú, xã Lý</t>
  </si>
  <si>
    <t>Huyện KBang</t>
  </si>
  <si>
    <t>Xã Tân Hưng</t>
  </si>
  <si>
    <t>Trạch, xã Nhân Trạch, xã Thanh Trạch, xã Trung Trạch)</t>
  </si>
  <si>
    <t>Huyện Kông Chro</t>
  </si>
  <si>
    <t>Xã Tân Minh</t>
  </si>
  <si>
    <t>Huyện Bố Trạch (các địa danh hành chính còn lại)</t>
  </si>
  <si>
    <t>Huyện Krông Pa</t>
  </si>
  <si>
    <t>Xã Tiên Dược</t>
  </si>
  <si>
    <t>Huyện Lệ Thủy (xã Ngư Thủy</t>
  </si>
  <si>
    <t>Huyện Mang Yang</t>
  </si>
  <si>
    <t>Xã Thanh Xuân</t>
  </si>
  <si>
    <t>Bắc, xã Ngư Thủy, xã Sen Thủy)</t>
  </si>
  <si>
    <t>Huyện Phú Thiện</t>
  </si>
  <si>
    <t>Xã Trung Giã</t>
  </si>
  <si>
    <t>Huyện Lệ Thủy (các địa danh hành chính còn lại)</t>
  </si>
  <si>
    <t>Thành phố Pleiku</t>
  </si>
  <si>
    <t>Xã Việt Long</t>
  </si>
  <si>
    <t>Huyện Minh Hoá</t>
  </si>
  <si>
    <t>Thị xã An Khê</t>
  </si>
  <si>
    <t>Xã Xuân Giang</t>
  </si>
  <si>
    <t>Huyện Quảng Ninh</t>
  </si>
  <si>
    <t>Thị xã Ayun Pa</t>
  </si>
  <si>
    <t>Xã Xuân Thu</t>
  </si>
  <si>
    <t>Huyện Quảng Trạch</t>
  </si>
  <si>
    <t>Thị trấn Liên Quan</t>
  </si>
  <si>
    <t>Huyện Tuyên Hoá</t>
  </si>
  <si>
    <t>Xã Bình Phú</t>
  </si>
  <si>
    <t>Xã Bình Yên</t>
  </si>
  <si>
    <t>Thành phố Tam Kỳ</t>
  </si>
  <si>
    <t>Xã Canh Nậu</t>
  </si>
  <si>
    <t>Thành phố Hội An</t>
  </si>
  <si>
    <t>Xã Cẩm Yên</t>
  </si>
  <si>
    <t>Thị xã Điện Bàn</t>
  </si>
  <si>
    <t>Xã Cần Kiệm</t>
  </si>
  <si>
    <t>Huyện Bắc Trà My (xã Trà Bui, xã Trà Đốc, xã Trà Sơn, xã Trà Tân)</t>
  </si>
  <si>
    <t>Xã Chàng Sơn</t>
  </si>
  <si>
    <t>Huyện Bắc Trà My (các địa danh hành chính còn lại)</t>
  </si>
  <si>
    <t>Xã Dị Nậu</t>
  </si>
  <si>
    <t>Huyện Duy Xuyên (xã Duy Sơn, xã Duy Phú, xã Duy Hòa, xã Duy Trinh, xã Duy Châu, xã Duy Thu, xã Duy Tân)</t>
  </si>
  <si>
    <t>Xã Đại Đồng</t>
  </si>
  <si>
    <t>Huyện Duy Xuyên (các địa danh hành chính còn lại)</t>
  </si>
  <si>
    <t>Xã Đồng Trúc</t>
  </si>
  <si>
    <t>Huyện Đại Lộc</t>
  </si>
  <si>
    <t>Xã Hạ Bằng</t>
  </si>
  <si>
    <t>Huyện Đông Giang</t>
  </si>
  <si>
    <t>Xã Hương Ngải</t>
  </si>
  <si>
    <t>Huyện Hiệp Đức</t>
  </si>
  <si>
    <t>Huyện Kim Bảng</t>
  </si>
  <si>
    <t>Xã Hữu Bằng</t>
  </si>
  <si>
    <t>Huyện Nam Giang</t>
  </si>
  <si>
    <t>Huyện Lý Nhân</t>
  </si>
  <si>
    <t>Xã Kim Quan</t>
  </si>
  <si>
    <t>Huyện Nam Trà My</t>
  </si>
  <si>
    <t>Huyện Thanh Liêm</t>
  </si>
  <si>
    <t>Xã Lại Thượng</t>
  </si>
  <si>
    <t>Huyện Nông Sơn</t>
  </si>
  <si>
    <t>Thành phố Phủ Lý</t>
  </si>
  <si>
    <t>Xã Phú Kim</t>
  </si>
  <si>
    <t>Huyện Núi Thành</t>
  </si>
  <si>
    <t>Thị xã Duy Tiên</t>
  </si>
  <si>
    <t>Huyện Phước Sơn</t>
  </si>
  <si>
    <t>Xã Tân Xã</t>
  </si>
  <si>
    <t>Huyện Quế Sơn (thị trấn Hương</t>
  </si>
  <si>
    <t>Huyện Cẩm Xuyên</t>
  </si>
  <si>
    <t>Xã Tiến Xuân</t>
  </si>
  <si>
    <t>An, xã Quế Mỹ, xã Quế Phú, xã Quế Xuân 1, xã Quế Xuân 2)</t>
  </si>
  <si>
    <t>Xã Thạch Hoà</t>
  </si>
  <si>
    <t>Huyện Quế Sơn (các địa danh hành chính còn lại)</t>
  </si>
  <si>
    <t>Huyện Hương Khê</t>
  </si>
  <si>
    <t>Xã Thạch Xá</t>
  </si>
  <si>
    <t>Huyện Tây Giang</t>
  </si>
  <si>
    <t>Huyện Hương Sơn</t>
  </si>
  <si>
    <t>Xã Yên Bình</t>
  </si>
  <si>
    <t>Huyện Thăng Bình</t>
  </si>
  <si>
    <t>Xã Yên Trung</t>
  </si>
  <si>
    <t>Huyện Tiên Phước</t>
  </si>
  <si>
    <t>Thị trấn Kim Bài</t>
  </si>
  <si>
    <t>Huyện Phú Ninh (Thị trấn Phú Thịnh, xã Tam Lãnh, xã Tam Lộc, xã Tam Dân, xã Tam Vinh, xã Tam Phước, xã Tam Thái)</t>
  </si>
  <si>
    <t>Xã Bích Hòa</t>
  </si>
  <si>
    <t>Huyện Phú Ninh (các địa danh hành chính còn lại)</t>
  </si>
  <si>
    <t>Xã Bình Minh</t>
  </si>
  <si>
    <t>Xã Cao Dương</t>
  </si>
  <si>
    <t>Tất cả các thành phố, huyện (không bao gồm các huyện Ba Tơ, Minh Long, Sơn Hà, Sơn Tây và Trà Bồng)</t>
  </si>
  <si>
    <t>Xã Cao Viên</t>
  </si>
  <si>
    <t>Huyện Ba Tơ</t>
  </si>
  <si>
    <t>Xã Cự Khê</t>
  </si>
  <si>
    <t>Huyện Minh Long</t>
  </si>
  <si>
    <t>Xã Dân Hòa</t>
  </si>
  <si>
    <t>Huyện Sơn Hà</t>
  </si>
  <si>
    <t>Huyện Bình Giang</t>
  </si>
  <si>
    <t>Xã Đỗ Động</t>
  </si>
  <si>
    <t>Huyện Sơn Tây (xã Sơn Lập, xã Sơn Tân, xã Sơn Màu, xã Sơn Tinh)</t>
  </si>
  <si>
    <t>Huyện Cẩm Giàng</t>
  </si>
  <si>
    <t>Xã Hồng Dương</t>
  </si>
  <si>
    <t>Huyện Sơn Tây (các địa danh hành chính còn lại)</t>
  </si>
  <si>
    <t>Huyện Gia Lộc</t>
  </si>
  <si>
    <t>Xã Kim An</t>
  </si>
  <si>
    <t>Huyện Trà Bồng</t>
  </si>
  <si>
    <t>Huyện Kim Thành</t>
  </si>
  <si>
    <t>Xã Kim Thư</t>
  </si>
  <si>
    <t>Huyện Nam Sách</t>
  </si>
  <si>
    <t>Xã Liên Châu</t>
  </si>
  <si>
    <t>Tất cả các thành phố, thị xã, huyện (không bao gồm thị xã Quảng Yên, các huyện Bình Liêu, Cô Tô và Vân Đồn)</t>
  </si>
  <si>
    <t>Huyện Ninh Giang</t>
  </si>
  <si>
    <t>Xã Mỹ Hưng</t>
  </si>
  <si>
    <t>Huyện Bình Liêu</t>
  </si>
  <si>
    <t>Xã Phương Trung</t>
  </si>
  <si>
    <t>Huyện Cô Tô</t>
  </si>
  <si>
    <t>Huyện Thanh Hà</t>
  </si>
  <si>
    <t>Xã Tam Hưng</t>
  </si>
  <si>
    <t>Thị xã Quảng Yên</t>
  </si>
  <si>
    <t>Huyện Thanh Miện</t>
  </si>
  <si>
    <t>Xã Tân Ước</t>
  </si>
  <si>
    <t>Huyện Vân Đồn</t>
  </si>
  <si>
    <t>Thành phố Chí Linh</t>
  </si>
  <si>
    <t>Xã Thanh Cao</t>
  </si>
  <si>
    <t>Thành phố Hải Dương</t>
  </si>
  <si>
    <t>Xã Thanh Mai</t>
  </si>
  <si>
    <t>Tất cả các thành phố, thị xã, huyện (không bao gồm các huyện Gio Linh, Hướng Hóa, Triệu Phong, Vĩnh Linh và Cồn Cỏ)</t>
  </si>
  <si>
    <t>Thị xã Kinh Môn</t>
  </si>
  <si>
    <t>Xã Thanh Thùy</t>
  </si>
  <si>
    <t>Huyện Gio Linh</t>
  </si>
  <si>
    <t>Xã Thanh Văn</t>
  </si>
  <si>
    <t>Huyện Hướng Hoá</t>
  </si>
  <si>
    <t>Huyện Châu Thành A</t>
  </si>
  <si>
    <t>Xã Xuân Dương</t>
  </si>
  <si>
    <t>Huyện Triệu Phong</t>
  </si>
  <si>
    <t>Huyện Long Mỹ</t>
  </si>
  <si>
    <t>Thị trấn Văn Điển</t>
  </si>
  <si>
    <t>Huyện Vĩnh Linh</t>
  </si>
  <si>
    <t>Huyện Phụng Hiệp</t>
  </si>
  <si>
    <t>Xã Duyên Hà</t>
  </si>
  <si>
    <t>Huyện Cồn Cỏ</t>
  </si>
  <si>
    <t>Huyện Vị Thuỷ</t>
  </si>
  <si>
    <t>Xã Đại áng</t>
  </si>
  <si>
    <t>Thành phố Ngã Bảy</t>
  </si>
  <si>
    <t>Xã Đông Mỹ</t>
  </si>
  <si>
    <t>Tất cả thành phố, thị xã, huyện</t>
  </si>
  <si>
    <t>Thành phố Vị Thanh</t>
  </si>
  <si>
    <t>Xã Hữu Hoà</t>
  </si>
  <si>
    <t>Thị xã Long Mỹ</t>
  </si>
  <si>
    <t>Xã Liên Ninh</t>
  </si>
  <si>
    <t>Huyện Cao Phong</t>
  </si>
  <si>
    <t>Xã Ngọc Hồi</t>
  </si>
  <si>
    <t>Huyện Đà Bắc</t>
  </si>
  <si>
    <t>Xã Ngũ Hiệp</t>
  </si>
  <si>
    <t>Huyện Kim Bôi</t>
  </si>
  <si>
    <t>Xã Tả Thanh Oai</t>
  </si>
  <si>
    <t>Huyện Lạc Sơn</t>
  </si>
  <si>
    <t>Huyện Lạc Thủy</t>
  </si>
  <si>
    <t>Xã Tân Triều</t>
  </si>
  <si>
    <t>Huyện Lương Sơn</t>
  </si>
  <si>
    <t>Xã Tứ Hiệp</t>
  </si>
  <si>
    <t>Tất cả các thành phố, thị xã, huyện (không bao gồm các huyện Đồng Hỷ, Phú Lương và Võ Nhai)</t>
  </si>
  <si>
    <t>Huyện Mai Châu</t>
  </si>
  <si>
    <t>Xã Thanh Liệt</t>
  </si>
  <si>
    <t>Huyện Đồng Hỷ (thị trấn Trại</t>
  </si>
  <si>
    <t>Huyện Tân Lạc</t>
  </si>
  <si>
    <t>Xã Vạn Phúc</t>
  </si>
  <si>
    <t>Cau, xã Hợp Tiến, xã Nam Hoà, xã Tân Lợi)</t>
  </si>
  <si>
    <t>Huyện Yên Thủy</t>
  </si>
  <si>
    <t>Xã Vĩnh Quỳnh</t>
  </si>
  <si>
    <t>Huyện Đồng Hỷ (các địa danh hành chính còn lại)</t>
  </si>
  <si>
    <t>Thành phố Hòa Bình</t>
  </si>
  <si>
    <t>Xã Yên Mỹ</t>
  </si>
  <si>
    <t>Huyện Phú Lương</t>
  </si>
  <si>
    <t>Huyện Ân Thi</t>
  </si>
  <si>
    <t>Thị trấn Thường Tín</t>
  </si>
  <si>
    <t>Huyện Võ Nhai</t>
  </si>
  <si>
    <t>Huyện Kim Động</t>
  </si>
  <si>
    <t>Xã Chương Dương</t>
  </si>
  <si>
    <t>Huyện Khoái Châu</t>
  </si>
  <si>
    <t>Xã Dũng Tiến</t>
  </si>
  <si>
    <t>Thành phố Thanh Hóa</t>
  </si>
  <si>
    <t>Huyện Phù Cừ</t>
  </si>
  <si>
    <t>Xã Duyên Thái</t>
  </si>
  <si>
    <t>Thành phố Sầm Sơn</t>
  </si>
  <si>
    <t>Huyện Tiên Lữ</t>
  </si>
  <si>
    <t>Xã Hà Hồi</t>
  </si>
  <si>
    <t>Thị xã Bỉm Sơn</t>
  </si>
  <si>
    <t>Xã Hiền Giang</t>
  </si>
  <si>
    <t>Thị xã Nghi Sơn</t>
  </si>
  <si>
    <t>Xã Hòa Bình</t>
  </si>
  <si>
    <t>Huyện Bá Thước</t>
  </si>
  <si>
    <t>Huyện Yên Mỹ</t>
  </si>
  <si>
    <t>Xã Hồng Vân</t>
  </si>
  <si>
    <t>Huyện Cẩm Thủy</t>
  </si>
  <si>
    <t>Thành phố Hưng Yên</t>
  </si>
  <si>
    <t>Xã Khánh Hà</t>
  </si>
  <si>
    <t>Huyện Đông Sơn</t>
  </si>
  <si>
    <t>Thị xã Mỹ Hào</t>
  </si>
  <si>
    <t>Xã Lê Lợi</t>
  </si>
  <si>
    <t>Huyện Hà Trung (xã Hà Hải, xã Lĩnh Toại, xã Hà Vinh)</t>
  </si>
  <si>
    <t>Huyện Cam Lâm</t>
  </si>
  <si>
    <t>Xã Liên Phương</t>
  </si>
  <si>
    <t>Huyện Hà Trung (các địa danh hành chính còn lại)</t>
  </si>
  <si>
    <t>Huyện Diên Khánh</t>
  </si>
  <si>
    <t>Xã Minh Cường</t>
  </si>
  <si>
    <t>Huyện Hậu Lộc</t>
  </si>
  <si>
    <t>Xã Ninh Sở</t>
  </si>
  <si>
    <t>Huyện Hoằng Hoá</t>
  </si>
  <si>
    <t>Xã Nghiêm Xuyên</t>
  </si>
  <si>
    <t>Huyện Lang Chánh</t>
  </si>
  <si>
    <t>Huyện Trường Sa</t>
  </si>
  <si>
    <t>Xã Nguyễn Trãi</t>
  </si>
  <si>
    <t>Huyện Mường Lát</t>
  </si>
  <si>
    <t>Huyện Vạn Ninh</t>
  </si>
  <si>
    <t>Xã Nhị Khê</t>
  </si>
  <si>
    <t>Huyện Nga Sơn</t>
  </si>
  <si>
    <t>Thành phố Cam Ranh</t>
  </si>
  <si>
    <t>Xã Quất Động</t>
  </si>
  <si>
    <t>Huyện Ngọc Lặc</t>
  </si>
  <si>
    <t>Thành phố Nha Trang</t>
  </si>
  <si>
    <t>Huyện Như Thanh</t>
  </si>
  <si>
    <t>Thị xã Ninh Hòa</t>
  </si>
  <si>
    <t>Huyện Như Xuân</t>
  </si>
  <si>
    <t>Huyện An Biên</t>
  </si>
  <si>
    <t>Xã Tô Hiệu</t>
  </si>
  <si>
    <t>Huyện Nông Cống</t>
  </si>
  <si>
    <t>Huyện An Minh</t>
  </si>
  <si>
    <t>Xã Tự Nhiên</t>
  </si>
  <si>
    <t>Huyện Quảng Xương (thị trấn Tân Phong, xã Quảng Hòa, xã Quảng Hợp, xã Quảng Long, xã Quảng Ngọc, xã Quảng Phúc, xã Quảng Trạch, xã Quảng Văn, xã Quảng Yên)</t>
  </si>
  <si>
    <t>Xã Thắng Lợi</t>
  </si>
  <si>
    <t>Huyện Quảng Xương (các địa danh hành chính còn lại)</t>
  </si>
  <si>
    <t>Huyện Gò Quao</t>
  </si>
  <si>
    <t>Xã Thống Nhất</t>
  </si>
  <si>
    <t>Huyện Quan Hoá</t>
  </si>
  <si>
    <t>Huyện Giang Thành</t>
  </si>
  <si>
    <t>Xã Thư Phú</t>
  </si>
  <si>
    <t>Huyện Quan Sơn</t>
  </si>
  <si>
    <t>Huyện Giồng Riềng</t>
  </si>
  <si>
    <t>Xã Vạn Điểm</t>
  </si>
  <si>
    <t>Huyện Thạch Thành</t>
  </si>
  <si>
    <t>Huyện Hòn Đất</t>
  </si>
  <si>
    <t>Xã Văn Bình</t>
  </si>
  <si>
    <t>Huyện Thọ Xuân (thị trấn Lam Sơn, Thị trấn Sao Vàng, xã Quảng Phú, xã Thọ Diên, xã Thọ Hải, xã Thọ Lâm, xã Thọ Lập, xã Thuận Minh, xã Thọ Xương, xã Xuân Bái, xã Xuân Hòa, xã Xuân Hưng, xã Xuân Phú, xã Xuân Thiên, xã Xuân Tín)</t>
  </si>
  <si>
    <t>Huyện Kiên Hải</t>
  </si>
  <si>
    <t>Xã Văn Phú</t>
  </si>
  <si>
    <t>Huyện Thọ Xuân (các địa danh hành chính còn lại)</t>
  </si>
  <si>
    <t>Huyện Kiên Lương</t>
  </si>
  <si>
    <t>Xã Văn Tự</t>
  </si>
  <si>
    <t>Huyện Thường Xuân</t>
  </si>
  <si>
    <t>Huyện Tân Hiệp</t>
  </si>
  <si>
    <t>Xã Vân Tảo</t>
  </si>
  <si>
    <t>Huyện Thiệu Hóa</t>
  </si>
  <si>
    <t>Huyện U Minh Thượng</t>
  </si>
  <si>
    <t>Thị trấn Vân Đình</t>
  </si>
  <si>
    <t>Huyện Triệu Sơn</t>
  </si>
  <si>
    <t>Huyện Vĩnh Thuận</t>
  </si>
  <si>
    <t>Xã Cao Thành</t>
  </si>
  <si>
    <t>Huyện Vĩnh Lộc</t>
  </si>
  <si>
    <t>Thành phố Hà Tiên</t>
  </si>
  <si>
    <t>Xã Đại Cường</t>
  </si>
  <si>
    <t>Huyện Yên Định</t>
  </si>
  <si>
    <t>Thành phố Phú Quốc</t>
  </si>
  <si>
    <t>Xã Đại Hùng</t>
  </si>
  <si>
    <t>Thành phố Rạch Giá</t>
  </si>
  <si>
    <t>Xã Đội Bình</t>
  </si>
  <si>
    <t>Thành phố Huế</t>
  </si>
  <si>
    <t>Huyện Đắk Glei</t>
  </si>
  <si>
    <t>Xã Đông Lỗ</t>
  </si>
  <si>
    <t>Thị xã Hương Thủy</t>
  </si>
  <si>
    <t>Huyện Đắk Hà</t>
  </si>
  <si>
    <t>Xã Đồng Tân</t>
  </si>
  <si>
    <t>Thị xã Hương Trà</t>
  </si>
  <si>
    <t>Huyện Đắk Tô</t>
  </si>
  <si>
    <t>Xã Đồng Tiến</t>
  </si>
  <si>
    <t>Huyện A Lưới</t>
  </si>
  <si>
    <t>Huyện Ia H' Drai</t>
  </si>
  <si>
    <t>Xã Hòa Lâm</t>
  </si>
  <si>
    <t>Huyện Nam Đông (xã Thượng Lộ, xã Hương Phú, xã Hương Lộc)</t>
  </si>
  <si>
    <t>Huyện Kon Plông</t>
  </si>
  <si>
    <t>Xã Hòa Nam</t>
  </si>
  <si>
    <t>Huyện Nam Đông (các địa danh hành chính còn lại)</t>
  </si>
  <si>
    <t>Huyện Kon Rẫy</t>
  </si>
  <si>
    <t>Xã Hòa Phú</t>
  </si>
  <si>
    <t>Huyện Phú Lộc (thị trấn Phú Lộc, xã Lộc Điền, xã Lộc Trì, xã Xuân Lộc, xã Lộc Hoà, xã Lộc Bổn, xã Lộc An, xã Lộc Sơn, xã Vinh Hưng)</t>
  </si>
  <si>
    <t>Huyện Ngọc Hồi</t>
  </si>
  <si>
    <t>Xã Hoa Sơn</t>
  </si>
  <si>
    <t>Huyện Phú Lộc (các địa danh hành chính còn lại)</t>
  </si>
  <si>
    <t>Huyện Sa Thầy</t>
  </si>
  <si>
    <t>Xã Hòa Xá</t>
  </si>
  <si>
    <t>Huyện Phú Vang</t>
  </si>
  <si>
    <t>Huyện Tu Mơ Rông</t>
  </si>
  <si>
    <t>Xã Hồng Quang</t>
  </si>
  <si>
    <t>Thành phố Kon Tum</t>
  </si>
  <si>
    <t>Xã Kim Đường</t>
  </si>
  <si>
    <t>Huyện Quảng Điền</t>
  </si>
  <si>
    <t>Huyện Mường Tè</t>
  </si>
  <si>
    <t>Xã Liên Bạt</t>
  </si>
  <si>
    <t>Huyện Nậm Nhùn</t>
  </si>
  <si>
    <t>Xã Lưu Hoàng</t>
  </si>
  <si>
    <t>Huyện Phong Thổ</t>
  </si>
  <si>
    <t>Xã Minh Đức</t>
  </si>
  <si>
    <t>Huyện Sìn Hồ</t>
  </si>
  <si>
    <t>Xã Phù Lưu</t>
  </si>
  <si>
    <t>Tất cả thành phố, thị xã, quận, huyện</t>
  </si>
  <si>
    <t>Huyện Tam Đường</t>
  </si>
  <si>
    <t>Xã Phương Tú</t>
  </si>
  <si>
    <t>Huyện Tân Uyên</t>
  </si>
  <si>
    <t>Xã Quảng Phú Cầu</t>
  </si>
  <si>
    <t>Thành phố Tuyên Quang</t>
  </si>
  <si>
    <t>Huyện Than Uyên</t>
  </si>
  <si>
    <t>Xã Sơn Công</t>
  </si>
  <si>
    <t>Huyện Chiêm Hoá</t>
  </si>
  <si>
    <t>Thành phố Lai Châu</t>
  </si>
  <si>
    <t>Xã Tảo Dương Văn</t>
  </si>
  <si>
    <t>Huyện Hàm Yên</t>
  </si>
  <si>
    <t>Huyện Bắc Sơn</t>
  </si>
  <si>
    <t>Xã Trầm Lộng</t>
  </si>
  <si>
    <t>Huyện Na Hang</t>
  </si>
  <si>
    <t>Huyện Bình Gia</t>
  </si>
  <si>
    <t>Xã Trung Tú</t>
  </si>
  <si>
    <t>Huyện Cao Lộc</t>
  </si>
  <si>
    <t>Xã Trường Thịnh</t>
  </si>
  <si>
    <t>Huyện Sơn Dương</t>
  </si>
  <si>
    <t>Huyện Chi Lăng</t>
  </si>
  <si>
    <t>Xã Vạn Thái</t>
  </si>
  <si>
    <t>Huyện Yên Sơn</t>
  </si>
  <si>
    <t>Huyện Đình Lập</t>
  </si>
  <si>
    <t>Xã Viên An</t>
  </si>
  <si>
    <t>Huyện Lâm Bình</t>
  </si>
  <si>
    <t>Huyện Hữu Lũng</t>
  </si>
  <si>
    <t>Xã Viên Nội</t>
  </si>
  <si>
    <t>Huyện Lộc Bình</t>
  </si>
  <si>
    <t>Phường Cống Vị</t>
  </si>
  <si>
    <t>Huyện Tràng Định</t>
  </si>
  <si>
    <t>Phường Điện Biên</t>
  </si>
  <si>
    <t>Huyện Văn Lãng</t>
  </si>
  <si>
    <t>Phường Đội Cấn</t>
  </si>
  <si>
    <t>Huyện Văn Quan</t>
  </si>
  <si>
    <t>Phường Giảng Võ</t>
  </si>
  <si>
    <t>Thành phố Lạng Sơn</t>
  </si>
  <si>
    <t>Phường Kim Mã</t>
  </si>
  <si>
    <t>Thành phố Yên Bái</t>
  </si>
  <si>
    <t>Huyện Bảo Thắng</t>
  </si>
  <si>
    <t>Phường Liễu Giai</t>
  </si>
  <si>
    <t>Thị xã Nghĩa Lộ</t>
  </si>
  <si>
    <t>Huyện Bảo Yên</t>
  </si>
  <si>
    <t>Phường Ngọc Hà</t>
  </si>
  <si>
    <t>Huyện Lục Yên</t>
  </si>
  <si>
    <t>Huyện Bát Xát</t>
  </si>
  <si>
    <t>Phường Ngọc Khánh</t>
  </si>
  <si>
    <t>Huyện Mù Căng Chải</t>
  </si>
  <si>
    <t>Huyện Bắc Hà</t>
  </si>
  <si>
    <t>Phường Nguyễn Trung Trực</t>
  </si>
  <si>
    <t>Huyện Trạm Tấu</t>
  </si>
  <si>
    <t>Huyện Mường Khương</t>
  </si>
  <si>
    <t>Phường Phúc Xá</t>
  </si>
  <si>
    <t>Huyện Trấn Yên</t>
  </si>
  <si>
    <t>Huyện Si Ma Cai</t>
  </si>
  <si>
    <t>Phường Quán Thánh</t>
  </si>
  <si>
    <t>Huyện Văn Chấn (thị trấn Nông trường Liên Sơn, xã Cát Thịnh, xã Gia Hội, xã Nậm Búng, xã Nậm Lành, xã Nghĩa Sơn, xã Sơn Lương, xã Sơn Thịnh, xã Tú Lệ)</t>
  </si>
  <si>
    <t>Huyện Văn Bàn</t>
  </si>
  <si>
    <t>Phường Thành Công</t>
  </si>
  <si>
    <t>Huyện Văn Chấn (các địa danh hành chính còn lại)</t>
  </si>
  <si>
    <t>Thành phố Lào Cai</t>
  </si>
  <si>
    <t>Phường Trúc Bạch</t>
  </si>
  <si>
    <t>Huyện Văn Yên</t>
  </si>
  <si>
    <t>Phường Vĩnh Phúc</t>
  </si>
  <si>
    <t>Huyện Yên Bình</t>
  </si>
  <si>
    <t>Phường Cổ Nhuế 1</t>
  </si>
  <si>
    <t>Huyện Cát Tiên</t>
  </si>
  <si>
    <t>Phường Cổ Nhuế 2</t>
  </si>
  <si>
    <t>Huyện Di Linh</t>
  </si>
  <si>
    <t>Phường Đông Ngạc</t>
  </si>
  <si>
    <t>Huyện Đạ Huoai</t>
  </si>
  <si>
    <t>Phường Đức Thắng</t>
  </si>
  <si>
    <t>Huyện Đạ Tẻh</t>
  </si>
  <si>
    <t>Phường Liên Mạc</t>
  </si>
  <si>
    <t>Huyện Đam Rông</t>
  </si>
  <si>
    <t>Phường Minh Khai</t>
  </si>
  <si>
    <t>Huyện Đơn Dương</t>
  </si>
  <si>
    <t>Phường Phú Diễn</t>
  </si>
  <si>
    <t>Huyện Đức Trọng</t>
  </si>
  <si>
    <t>Phường Phúc Diễn</t>
  </si>
  <si>
    <t>Huyện Lạc Dương</t>
  </si>
  <si>
    <t>Phường Tây Tựu</t>
  </si>
  <si>
    <t>Huyện Lâm Hà</t>
  </si>
  <si>
    <t>Phường Thụy Phương</t>
  </si>
  <si>
    <t>Thành phố Bảo Lộc</t>
  </si>
  <si>
    <t>Phường Thượng Cát</t>
  </si>
  <si>
    <t>Thành phố Đà Lạt</t>
  </si>
  <si>
    <t>Phường Xuân Đỉnh</t>
  </si>
  <si>
    <t>Phường Xuân Tảo</t>
  </si>
  <si>
    <t>Phường Dịch Vọng</t>
  </si>
  <si>
    <t>Phường Dịch Vọng Hậu</t>
  </si>
  <si>
    <t>Phường Mai Dịch</t>
  </si>
  <si>
    <t>Huyện Đức Hòa</t>
  </si>
  <si>
    <t>Phường Nghĩa Đô</t>
  </si>
  <si>
    <t>Phường Nghĩa Tân</t>
  </si>
  <si>
    <t>Huyện Mộc Hóa</t>
  </si>
  <si>
    <t>Phường Quan Hoa</t>
  </si>
  <si>
    <t>Phường Trung Hoà</t>
  </si>
  <si>
    <t>Phường Yên Hoà</t>
  </si>
  <si>
    <t>Phường Cát Linh</t>
  </si>
  <si>
    <t>Huyện Thạnh Hóa</t>
  </si>
  <si>
    <t>Phường Hàng Bột</t>
  </si>
  <si>
    <t>Phường Kim Liên</t>
  </si>
  <si>
    <t>Phường Khâm Thiên</t>
  </si>
  <si>
    <t>Phường Khương Thượng</t>
  </si>
  <si>
    <t>Phường Láng Hạ</t>
  </si>
  <si>
    <t>Huyện Giao Thủy</t>
  </si>
  <si>
    <t>Phường Láng Thượng</t>
  </si>
  <si>
    <t>Huyện Hải Hậu</t>
  </si>
  <si>
    <t>Phường Nam Đồng</t>
  </si>
  <si>
    <t>Huyện Mỹ Lộc</t>
  </si>
  <si>
    <t>Phường Ngã Tư Sở</t>
  </si>
  <si>
    <t>Huyện Nam Trực</t>
  </si>
  <si>
    <t>Phường Ô Chợ Dừa</t>
  </si>
  <si>
    <t>Huyện Nghĩa Hưng</t>
  </si>
  <si>
    <t>Phường Phương Liên</t>
  </si>
  <si>
    <t>Huyện Trực Ninh</t>
  </si>
  <si>
    <t>Phường Phương Mai</t>
  </si>
  <si>
    <t>Huyện Vụ Bản</t>
  </si>
  <si>
    <t>Phường Quang Trung</t>
  </si>
  <si>
    <t>Huyện Xuân Trường</t>
  </si>
  <si>
    <t>Phường Quốc Tử Giám</t>
  </si>
  <si>
    <t>Huyện Ý Yên</t>
  </si>
  <si>
    <t>Phường Thịnh Quang</t>
  </si>
  <si>
    <t>Thành phố Nam Định</t>
  </si>
  <si>
    <t>Phường Thổ Quan</t>
  </si>
  <si>
    <t>Huyện Anh Sơn</t>
  </si>
  <si>
    <t>Phường Trung Liệt</t>
  </si>
  <si>
    <t>Phường Trung Phụng</t>
  </si>
  <si>
    <t>Phường Trung Tự</t>
  </si>
  <si>
    <t>Phường Văn Chương</t>
  </si>
  <si>
    <t>Phường Văn Miếu</t>
  </si>
  <si>
    <t>Phường Biên Giang</t>
  </si>
  <si>
    <t>Phường Dương Nội</t>
  </si>
  <si>
    <t>Huyện Nghi Lộc</t>
  </si>
  <si>
    <t>Phường Đồng Mai</t>
  </si>
  <si>
    <t>Huyện Nghĩa Đàn</t>
  </si>
  <si>
    <t>Phường Hà Cầu</t>
  </si>
  <si>
    <t>Phường Kiến Hưng</t>
  </si>
  <si>
    <t>Huyện Quỳ Châu</t>
  </si>
  <si>
    <t>Phường La Khê</t>
  </si>
  <si>
    <t>Phường Mộ Lao</t>
  </si>
  <si>
    <t>Huyện Quỳnh Lưu</t>
  </si>
  <si>
    <t>Phường Nguyễn Trãi</t>
  </si>
  <si>
    <t>Phường Phú La</t>
  </si>
  <si>
    <t>Phường Phú Lãm</t>
  </si>
  <si>
    <t>Phường Phú Lương</t>
  </si>
  <si>
    <t>Huyện Yên Thành</t>
  </si>
  <si>
    <t>Phường Phúc La</t>
  </si>
  <si>
    <t>Phường Vạn Phúc</t>
  </si>
  <si>
    <t>Phường Văn Quán</t>
  </si>
  <si>
    <t>Phường Yên Nghĩa</t>
  </si>
  <si>
    <t>Phường Yết Kiêu</t>
  </si>
  <si>
    <t>Phường Bạch Đằng</t>
  </si>
  <si>
    <t>Phường Bách Khoa</t>
  </si>
  <si>
    <t>Phường Bạch Mai</t>
  </si>
  <si>
    <t>Phường Cầu Dền</t>
  </si>
  <si>
    <t>Phường Đống Mác</t>
  </si>
  <si>
    <t>Phường Đồng Nhân</t>
  </si>
  <si>
    <t>Phường Đồng Tâm</t>
  </si>
  <si>
    <t>Phường Lê Đại Hành</t>
  </si>
  <si>
    <t>Phường Nguyễn Du</t>
  </si>
  <si>
    <t>Phường Phạm Đình Hổ</t>
  </si>
  <si>
    <t>Phường Phố Huế</t>
  </si>
  <si>
    <t>Phường Quỳnh Lôi</t>
  </si>
  <si>
    <t>Thành phố Phan Rang-Tháp Chàm</t>
  </si>
  <si>
    <t>Phường Quỳnh Mai</t>
  </si>
  <si>
    <t>Huyện Cẩm Khê</t>
  </si>
  <si>
    <t>Phường Thanh Lương</t>
  </si>
  <si>
    <t>Huyện Đoan Hùng</t>
  </si>
  <si>
    <t>Phường Thanh Nhàn</t>
  </si>
  <si>
    <t>Huyện Hạ Hoà</t>
  </si>
  <si>
    <t>Phường Trương Định</t>
  </si>
  <si>
    <t>Huyện Lâm Thao</t>
  </si>
  <si>
    <t>Phường Vĩnh Tuy</t>
  </si>
  <si>
    <t>Huyện Phù Ninh</t>
  </si>
  <si>
    <t>Phường Cửa Đông</t>
  </si>
  <si>
    <t>Phường Cửa Nam</t>
  </si>
  <si>
    <t>Huyện Tân Sơn</t>
  </si>
  <si>
    <t>Phường Chương Dương</t>
  </si>
  <si>
    <t>Huyện Thanh Ba</t>
  </si>
  <si>
    <t>Phường Đồng Xuân</t>
  </si>
  <si>
    <t>Huyện Thanh Sơn</t>
  </si>
  <si>
    <t>Phường Hàng Bạc</t>
  </si>
  <si>
    <t>Huyện Thanh Thuỷ</t>
  </si>
  <si>
    <t>Phường Hàng Bài</t>
  </si>
  <si>
    <t>Huyện Yên Lập</t>
  </si>
  <si>
    <t>Phường Hàng Bồ</t>
  </si>
  <si>
    <t>Thành phố Việt Trì</t>
  </si>
  <si>
    <t>Phường Hàng Bông</t>
  </si>
  <si>
    <t>Thị xã Phú Thọ</t>
  </si>
  <si>
    <t>Phường Hàng Buồm</t>
  </si>
  <si>
    <t>Huyện Đồng Xuân</t>
  </si>
  <si>
    <t>Phường Hàng Đào</t>
  </si>
  <si>
    <t>Huyện Phú Hoà</t>
  </si>
  <si>
    <t>Phường Hàng Gai</t>
  </si>
  <si>
    <t>Phường Hàng Mã</t>
  </si>
  <si>
    <t>Huyện Sơn Hòa</t>
  </si>
  <si>
    <t>Phường Hàng Trống</t>
  </si>
  <si>
    <t>Huyện Tây Hoà</t>
  </si>
  <si>
    <t>Phường Lý Thái Tổ</t>
  </si>
  <si>
    <t>Huyện Tuy An</t>
  </si>
  <si>
    <t>Phường Phan Chu Trinh</t>
  </si>
  <si>
    <t>Thành phố Tuy Hoà</t>
  </si>
  <si>
    <t>Phường Phúc Tân</t>
  </si>
  <si>
    <t>Thị xã Đông Hòa</t>
  </si>
  <si>
    <t>Phường Tràng Tiền</t>
  </si>
  <si>
    <t>Thị xã Sông Cầu</t>
  </si>
  <si>
    <t>Phường Trần Hưng Đạo</t>
  </si>
  <si>
    <t>Huyện Bố Trạch</t>
  </si>
  <si>
    <t>Phường Đại Kim</t>
  </si>
  <si>
    <t>Huyện Lệ Thủy</t>
  </si>
  <si>
    <t>Phường Định Công</t>
  </si>
  <si>
    <t>Huyện Minh Hóa</t>
  </si>
  <si>
    <t>Phường Giáp Bát</t>
  </si>
  <si>
    <t>Phường Hoàng Liệt</t>
  </si>
  <si>
    <t>Phường Hoàng Văn Thụ</t>
  </si>
  <si>
    <t>Huyện Tuyên Hóa</t>
  </si>
  <si>
    <t>Phường Lĩnh Nam</t>
  </si>
  <si>
    <t>Thành Phố Đồng Hới</t>
  </si>
  <si>
    <t>Phường Mai Động</t>
  </si>
  <si>
    <t>Phường Tân Mai</t>
  </si>
  <si>
    <t>Huyện Bắc Trà My</t>
  </si>
  <si>
    <t>Phường Tương Mai</t>
  </si>
  <si>
    <t>Huyện Duy Xuyên</t>
  </si>
  <si>
    <t>Phường Thanh Trì</t>
  </si>
  <si>
    <t>Phường Thịnh Liệt</t>
  </si>
  <si>
    <t>Phường Trần Phú</t>
  </si>
  <si>
    <t>Phường Vĩnh Hưng</t>
  </si>
  <si>
    <t>Phường Yên Sở</t>
  </si>
  <si>
    <t>Phường Bồ Đề</t>
  </si>
  <si>
    <t>Phường Cự Khối</t>
  </si>
  <si>
    <t>Phường Đức Giang</t>
  </si>
  <si>
    <t>Huyện Phú Ninh</t>
  </si>
  <si>
    <t>Phường Gia Thụy</t>
  </si>
  <si>
    <t>Phường Giang Biên</t>
  </si>
  <si>
    <t>Huyện Quế Sơn</t>
  </si>
  <si>
    <t>Phường Long Biên</t>
  </si>
  <si>
    <t>Phường Ngọc Lâm</t>
  </si>
  <si>
    <t>Phường Ngọc Thụy</t>
  </si>
  <si>
    <t>Phường Phúc Đồng</t>
  </si>
  <si>
    <t>Phường Phúc Lợi</t>
  </si>
  <si>
    <t>Phường Sài Đồng</t>
  </si>
  <si>
    <t>Phường Thạch Bàn</t>
  </si>
  <si>
    <t>Phường Thượng Thanh</t>
  </si>
  <si>
    <t>Huyện Bình Sơn</t>
  </si>
  <si>
    <t>Phường Việt Hưng</t>
  </si>
  <si>
    <t>Huyện Lý Sơn</t>
  </si>
  <si>
    <t>Phường Cầu Diễn</t>
  </si>
  <si>
    <t>Phường Đại Mỗ</t>
  </si>
  <si>
    <t>Huyện Mộ Đức</t>
  </si>
  <si>
    <t>Phường Mễ Trì</t>
  </si>
  <si>
    <t>Huyện Nghĩa Hành</t>
  </si>
  <si>
    <t>Phường Mỹ Đình 1</t>
  </si>
  <si>
    <t>Phường Mỹ Đình 2</t>
  </si>
  <si>
    <t>Huyện Sơn Tây</t>
  </si>
  <si>
    <t>Phường Phú Đô</t>
  </si>
  <si>
    <t>Huyện Sơn Tịnh</t>
  </si>
  <si>
    <t>Phường Phương Canh</t>
  </si>
  <si>
    <t>Huyện Tư Nghĩa</t>
  </si>
  <si>
    <t>Phường Tây Mỗ</t>
  </si>
  <si>
    <t>Phường Trung Văn</t>
  </si>
  <si>
    <t>Thành phố Quảng Ngãi</t>
  </si>
  <si>
    <t>Phường Xuân Phương</t>
  </si>
  <si>
    <t>Thị xã Đức Phổ</t>
  </si>
  <si>
    <t>Phường Bưởi</t>
  </si>
  <si>
    <t>Huyện Ba Chẽ</t>
  </si>
  <si>
    <t>Phường Nhật Tân</t>
  </si>
  <si>
    <t>Phường Phú Thượng</t>
  </si>
  <si>
    <t>Phường Quảng An</t>
  </si>
  <si>
    <t>Huyện Đầm Hà</t>
  </si>
  <si>
    <t>Phường Tứ Liên</t>
  </si>
  <si>
    <t>Huyện Hải Hà</t>
  </si>
  <si>
    <t>Phường Thụy Khuê</t>
  </si>
  <si>
    <t>Huyện Tiên Yên</t>
  </si>
  <si>
    <t>Phường Xuân La</t>
  </si>
  <si>
    <t>Phường Yên Phụ</t>
  </si>
  <si>
    <t>Thành phố Cẩm Phả</t>
  </si>
  <si>
    <t>Phường Hạ Đình</t>
  </si>
  <si>
    <t>Thành phố Hạ Long</t>
  </si>
  <si>
    <t>Phường Kim Giang</t>
  </si>
  <si>
    <t>Thành phố Móng Cái</t>
  </si>
  <si>
    <t>Phường Khương Đình</t>
  </si>
  <si>
    <t>Thành phố Uông Bí</t>
  </si>
  <si>
    <t>Phường Khương Mai</t>
  </si>
  <si>
    <t>Thị xã Đông Triều</t>
  </si>
  <si>
    <t>Phường Khương Trung</t>
  </si>
  <si>
    <t>Phường Nhân Chính</t>
  </si>
  <si>
    <t>Huyện Cam Lộ</t>
  </si>
  <si>
    <t>Phường Phương Liệt</t>
  </si>
  <si>
    <t>Phường Thanh Xuân Bắc</t>
  </si>
  <si>
    <t>Huyện Đa Krông</t>
  </si>
  <si>
    <t>Phường Thanh Xuân Nam</t>
  </si>
  <si>
    <t>Phường Thanh Xuân Trung</t>
  </si>
  <si>
    <t>Huyện Hải Lăng</t>
  </si>
  <si>
    <t>Phường Thượng Đình</t>
  </si>
  <si>
    <t>Huyện Hướng Hóa</t>
  </si>
  <si>
    <t>Phường Lê Lợi</t>
  </si>
  <si>
    <t>Phường Ngô Quyền</t>
  </si>
  <si>
    <t>Phường Phú Thịnh</t>
  </si>
  <si>
    <t>Thành phố Đông Hà</t>
  </si>
  <si>
    <t>Thị xã Quảng Trị</t>
  </si>
  <si>
    <t>Phường Sơn Lộc</t>
  </si>
  <si>
    <t>Huyện Cù Lao Dung</t>
  </si>
  <si>
    <t>Phường Trung Hưng</t>
  </si>
  <si>
    <t>Phường Trung Sơn Trầm</t>
  </si>
  <si>
    <t>Huyện Kế Sách</t>
  </si>
  <si>
    <t>Phường Viên Sơn</t>
  </si>
  <si>
    <t>Huyện Long Phú</t>
  </si>
  <si>
    <t>Phường Xuân Khanh</t>
  </si>
  <si>
    <t>Huyện Mỹ Tú</t>
  </si>
  <si>
    <t>Xã Cổ Đông</t>
  </si>
  <si>
    <t>Huyện Mỹ Xuyên</t>
  </si>
  <si>
    <t>Xã Đường Lâm</t>
  </si>
  <si>
    <t>Huyện Thạnh Trị</t>
  </si>
  <si>
    <t>Huyện Trần Đề</t>
  </si>
  <si>
    <t>Xã Sơn Đông</t>
  </si>
  <si>
    <t>Thành phố Sóc Trăng</t>
  </si>
  <si>
    <t>Xã Thanh Mỹ</t>
  </si>
  <si>
    <t>Thị xã Ngã Năm</t>
  </si>
  <si>
    <t>Xã Xuân Sơn</t>
  </si>
  <si>
    <t>Thị xã Vĩnh Châu</t>
  </si>
  <si>
    <t>Thị trấn Tân Túc</t>
  </si>
  <si>
    <t>Huyện Bắc Yên</t>
  </si>
  <si>
    <t>Xã An Phú Tây</t>
  </si>
  <si>
    <t>Huyện Mai Sơn</t>
  </si>
  <si>
    <t>Xã Bình Chánh</t>
  </si>
  <si>
    <t>Huyện Mộc Châu</t>
  </si>
  <si>
    <t>Xã Bình Hưng</t>
  </si>
  <si>
    <t>Huyện Mường La</t>
  </si>
  <si>
    <t>Xã Bình Lợi</t>
  </si>
  <si>
    <t>Huyện Phù Yên</t>
  </si>
  <si>
    <t>Xã Đa Phước</t>
  </si>
  <si>
    <t>Huyện Quỳnh Nhai</t>
  </si>
  <si>
    <t>Xã Hưng Long</t>
  </si>
  <si>
    <t>Huyện Sông Mã</t>
  </si>
  <si>
    <t>Xã Lê Minh Xuân</t>
  </si>
  <si>
    <t>Huyện Sốp Cộp</t>
  </si>
  <si>
    <t>Xã Phạm Văn Hai</t>
  </si>
  <si>
    <t>Huyện Thuận Châu</t>
  </si>
  <si>
    <t>Xã Phong Phú</t>
  </si>
  <si>
    <t>Huyện Vân Hồ</t>
  </si>
  <si>
    <t>Xã Quy Đức</t>
  </si>
  <si>
    <t>Huyện Yên Châu</t>
  </si>
  <si>
    <t>Xã Tân Kiên</t>
  </si>
  <si>
    <t>Thành phố Sơn La</t>
  </si>
  <si>
    <t>Xã Tân Nhựt</t>
  </si>
  <si>
    <t>Huyện Bến Cầu</t>
  </si>
  <si>
    <t>Xã Tân Quý Tây</t>
  </si>
  <si>
    <t>Xã Vĩnh Lộc A</t>
  </si>
  <si>
    <t>Huyện Dương Minh Châu</t>
  </si>
  <si>
    <t>Xã Vĩnh Lộc B</t>
  </si>
  <si>
    <t>Huyện Gò Dầu</t>
  </si>
  <si>
    <t>Thị trấn Cần Thạnh</t>
  </si>
  <si>
    <t>Huyện Tân Biên</t>
  </si>
  <si>
    <t>Xã An Thới Đông</t>
  </si>
  <si>
    <t>Huyện Tân Châu</t>
  </si>
  <si>
    <t>Xã Bình Khánh</t>
  </si>
  <si>
    <t>Thành phố Tây Ninh</t>
  </si>
  <si>
    <t>Xã Long Hòa</t>
  </si>
  <si>
    <t>Thị xã Hòa Thành</t>
  </si>
  <si>
    <t>Xã Lý Nhơn</t>
  </si>
  <si>
    <t>Thị xã Trảng Bàng</t>
  </si>
  <si>
    <t>Xã Tam Thôn Hiệp</t>
  </si>
  <si>
    <t>Huyện Đông Hưng</t>
  </si>
  <si>
    <t>Xã Thạnh An</t>
  </si>
  <si>
    <t>Huyện Hưng Hà</t>
  </si>
  <si>
    <t>Thị trấn Củ Chi</t>
  </si>
  <si>
    <t>Huyện Kiến Xương</t>
  </si>
  <si>
    <t>Xã An Nhơn Tây</t>
  </si>
  <si>
    <t>Huyện Quỳnh Phụ</t>
  </si>
  <si>
    <t>Huyện Tiền Hải</t>
  </si>
  <si>
    <t>Xã Bình Mỹ</t>
  </si>
  <si>
    <t>Huyện Thái Thụy</t>
  </si>
  <si>
    <t>Huyện Vũ Thư</t>
  </si>
  <si>
    <t>Xã Nhuận Đức</t>
  </si>
  <si>
    <t>Thành phố Thái Bình</t>
  </si>
  <si>
    <t>Xã Phạm Văn Cội</t>
  </si>
  <si>
    <t>Huyện Đại Từ</t>
  </si>
  <si>
    <t>Xã Phú Hòa Đông</t>
  </si>
  <si>
    <t>Huyện Định Hóa</t>
  </si>
  <si>
    <t>Xã Phú Mỹ Hưng</t>
  </si>
  <si>
    <t>Huyện Đồng Hỷ</t>
  </si>
  <si>
    <t>Xã Phước Hiệp</t>
  </si>
  <si>
    <t>Huyện Phú Bình</t>
  </si>
  <si>
    <t>Xã Phước Thạnh</t>
  </si>
  <si>
    <t>Xã Phước Vĩnh An</t>
  </si>
  <si>
    <t>Xã Tân An Hội</t>
  </si>
  <si>
    <t>Thành phố Sông Công</t>
  </si>
  <si>
    <t>Xã Tân Phú Trung</t>
  </si>
  <si>
    <t>Thành phố Thái Nguyên</t>
  </si>
  <si>
    <t>Xã Tân Thạnh Đông</t>
  </si>
  <si>
    <t>Thị xã Phổ Yên</t>
  </si>
  <si>
    <t>Xã Tân Thạnh Tây</t>
  </si>
  <si>
    <t>Xã Tân Thông Hội</t>
  </si>
  <si>
    <t>Xã Thái Mỹ</t>
  </si>
  <si>
    <t>Xã Trung An</t>
  </si>
  <si>
    <t>Huyện Hà Trung</t>
  </si>
  <si>
    <t>Xã Trung Lập Hạ</t>
  </si>
  <si>
    <t>Xã Trung Lập Thượng</t>
  </si>
  <si>
    <t>Huyện Hoằng Hóa</t>
  </si>
  <si>
    <t>Thị trấn Hóc Môn</t>
  </si>
  <si>
    <t>Xã Bà Điểm</t>
  </si>
  <si>
    <t>Xã Đông Thạnh</t>
  </si>
  <si>
    <t>Xã Nhị Bình</t>
  </si>
  <si>
    <t>Xã Tân Hiệp</t>
  </si>
  <si>
    <t>Xã Tân Thới Nhì</t>
  </si>
  <si>
    <t>Xã Tân Xuân</t>
  </si>
  <si>
    <t>Xã Thới Tam Thôn</t>
  </si>
  <si>
    <t>Huyện Quan Hóa</t>
  </si>
  <si>
    <t>Xã Trung Chánh</t>
  </si>
  <si>
    <t>Xã Xuân Thới Đông</t>
  </si>
  <si>
    <t>Huyện Quảng Xương</t>
  </si>
  <si>
    <t>Xã Xuân Thới Sơn</t>
  </si>
  <si>
    <t>Xã Xuân Thới Thượng</t>
  </si>
  <si>
    <t>Thị trấn Nhà Bè</t>
  </si>
  <si>
    <t>Huyện Thọ Xuân</t>
  </si>
  <si>
    <t>Xã Hiệp Phước</t>
  </si>
  <si>
    <t>Xã Long Thới</t>
  </si>
  <si>
    <t>Xã Nhơn Đức</t>
  </si>
  <si>
    <t>Xã Phú Xuân</t>
  </si>
  <si>
    <t>Xã Phước Kiển</t>
  </si>
  <si>
    <t>Xã Phước Lộc</t>
  </si>
  <si>
    <t>Phường Bến Nghé</t>
  </si>
  <si>
    <t>Phường Bến Thành</t>
  </si>
  <si>
    <t>Phường Cầu Kho</t>
  </si>
  <si>
    <t>Phường Cầu Ông Lãnh</t>
  </si>
  <si>
    <t>Huyện Nam Đông</t>
  </si>
  <si>
    <t>Phường Cô Giang</t>
  </si>
  <si>
    <t>Phường Đa Kao</t>
  </si>
  <si>
    <t>Huyện Phú Lộc</t>
  </si>
  <si>
    <t>Phường Nguyễn Cư Trinh</t>
  </si>
  <si>
    <t>Phường Nguyễn Thái Bình</t>
  </si>
  <si>
    <t>Phường Phạm Ngũ Lão</t>
  </si>
  <si>
    <t>Phường Tân Định</t>
  </si>
  <si>
    <t>Phường 01</t>
  </si>
  <si>
    <t>Phường 02</t>
  </si>
  <si>
    <t>Huyện Cái Bè</t>
  </si>
  <si>
    <t>Phường 03</t>
  </si>
  <si>
    <t>Huyện Cai Lậy</t>
  </si>
  <si>
    <t>Phường 04</t>
  </si>
  <si>
    <t>Phường 05</t>
  </si>
  <si>
    <t>Huyện Chợ Gạo</t>
  </si>
  <si>
    <t>Phường 06</t>
  </si>
  <si>
    <t>Huyện Gò Công Đông</t>
  </si>
  <si>
    <t>Phường 07</t>
  </si>
  <si>
    <t>Huyện Gò Công Tây</t>
  </si>
  <si>
    <t>Phường 08</t>
  </si>
  <si>
    <t>Huyện Tân Phú Đông</t>
  </si>
  <si>
    <t>Phường 09</t>
  </si>
  <si>
    <t>Huyện Tân Phước</t>
  </si>
  <si>
    <t>Phường 10</t>
  </si>
  <si>
    <t>Thành phố Mỹ Tho</t>
  </si>
  <si>
    <t>Phường 11</t>
  </si>
  <si>
    <t>Thị xã Cai Lậy</t>
  </si>
  <si>
    <t>Phường 12</t>
  </si>
  <si>
    <t>Thị xã Gò Công</t>
  </si>
  <si>
    <t>Phường 13</t>
  </si>
  <si>
    <t>Huyện Càng Long</t>
  </si>
  <si>
    <t>Phường 14</t>
  </si>
  <si>
    <t>Huyện Cầu Kè</t>
  </si>
  <si>
    <t>Phường 15</t>
  </si>
  <si>
    <t>Huyện Cầu Ngang</t>
  </si>
  <si>
    <t>Huyện Duyên Hải</t>
  </si>
  <si>
    <t>Huyện Tiểu Cần</t>
  </si>
  <si>
    <t>Huyện Trà Cú</t>
  </si>
  <si>
    <t>Thành phố Trà Vinh</t>
  </si>
  <si>
    <t>Thị xã Duyên Hải</t>
  </si>
  <si>
    <t>Huyện Chiêm Hóa</t>
  </si>
  <si>
    <t>Huyện Bình Tân</t>
  </si>
  <si>
    <t>Huyện Long Hồ</t>
  </si>
  <si>
    <t>Phường 16</t>
  </si>
  <si>
    <t>Huyện Mang Thít</t>
  </si>
  <si>
    <t>Phường An Phú Đông</t>
  </si>
  <si>
    <t>Huyện Tam Bình</t>
  </si>
  <si>
    <t>Phường Đông Hưng Thuận</t>
  </si>
  <si>
    <t>Huyện Trà Ôn</t>
  </si>
  <si>
    <t>Phường Hiệp Thành</t>
  </si>
  <si>
    <t>Huyện Vũng Liêm</t>
  </si>
  <si>
    <t>Phường Tân Chánh Hiệp</t>
  </si>
  <si>
    <t>Thành phố Vĩnh Long</t>
  </si>
  <si>
    <t>Phường Tân Hưng Thuận</t>
  </si>
  <si>
    <t>Thị xã Bình Minh</t>
  </si>
  <si>
    <t>Phường Tân Thới Hiệp</t>
  </si>
  <si>
    <t>Huyện Bình Xuyên</t>
  </si>
  <si>
    <t>Phường Tân Thới Nhất</t>
  </si>
  <si>
    <t>Huyện Lập Thạch</t>
  </si>
  <si>
    <t>Phường Thạnh Lộc</t>
  </si>
  <si>
    <t>Huyện Sông Lô</t>
  </si>
  <si>
    <t>Phường Thạnh Xuân</t>
  </si>
  <si>
    <t>Huyện Tam Dương</t>
  </si>
  <si>
    <t>Phường Thới An</t>
  </si>
  <si>
    <t>Huyện Tam Đảo</t>
  </si>
  <si>
    <t>Phường Trung Mỹ Tây</t>
  </si>
  <si>
    <t>Huyện Vĩnh Tường</t>
  </si>
  <si>
    <t>Phường An Khánh</t>
  </si>
  <si>
    <t>Huyện Yên Lạc</t>
  </si>
  <si>
    <t>Phường An Lợi Đông</t>
  </si>
  <si>
    <t>Thành phố Phúc Yên</t>
  </si>
  <si>
    <t>Phường An Phú</t>
  </si>
  <si>
    <t>Thành phố Vĩnh Yên</t>
  </si>
  <si>
    <t>Phường Bình An</t>
  </si>
  <si>
    <t>Phường Bình Khánh</t>
  </si>
  <si>
    <t>Phường Bình Trưng Đông</t>
  </si>
  <si>
    <t>Phường Bình Trưng Tây</t>
  </si>
  <si>
    <t>Phường Cát Lái</t>
  </si>
  <si>
    <t>Huyện Văn Chấn</t>
  </si>
  <si>
    <t>Phường Thạnh Mỹ Lợi</t>
  </si>
  <si>
    <t>Phường Thảo Điền</t>
  </si>
  <si>
    <t>Phường Thủ Thiêm</t>
  </si>
  <si>
    <t>Phường 18</t>
  </si>
  <si>
    <t>Phường Bình Thuận</t>
  </si>
  <si>
    <t>Phường Phú Mỹ</t>
  </si>
  <si>
    <t>Phường Phú Thuận</t>
  </si>
  <si>
    <t>Phường Tân Hưng</t>
  </si>
  <si>
    <t>Phường Tân Kiểng</t>
  </si>
  <si>
    <t>Phường Tân Phong</t>
  </si>
  <si>
    <t>Phường Tân Phú</t>
  </si>
  <si>
    <t>Phường Tân Quy</t>
  </si>
  <si>
    <t>Phường Tân Thuận Đông</t>
  </si>
  <si>
    <t>Phường Tân Thuận Tây</t>
  </si>
  <si>
    <t>Phường Hiệp Phú</t>
  </si>
  <si>
    <t>Phường Long Bình</t>
  </si>
  <si>
    <t>Phường Long Phước</t>
  </si>
  <si>
    <t>Phường Long Thạnh Mỹ</t>
  </si>
  <si>
    <t>Phường Long Trường</t>
  </si>
  <si>
    <t>Phường Phú Hữu</t>
  </si>
  <si>
    <t>Phường Phước Bình</t>
  </si>
  <si>
    <t>Phường Phước Long A</t>
  </si>
  <si>
    <t>Phường Phước Long B</t>
  </si>
  <si>
    <t>Phường Tăng Nhơn Phú A</t>
  </si>
  <si>
    <t>Phường Tăng Nhơn Phú B</t>
  </si>
  <si>
    <t>Phường Trường Thạnh</t>
  </si>
  <si>
    <t>Phường An Lạc</t>
  </si>
  <si>
    <t>Phường An Lạc A</t>
  </si>
  <si>
    <t>Phường Bình Hưng Hòa</t>
  </si>
  <si>
    <t>Phường Bình Hưng Hoà A</t>
  </si>
  <si>
    <t>Phường Bình Hưng Hoà B</t>
  </si>
  <si>
    <t>Phường Bình Trị Đông</t>
  </si>
  <si>
    <t>Phường Bình Trị Đông A</t>
  </si>
  <si>
    <t>Phường Bình Trị Đông B</t>
  </si>
  <si>
    <t>Phường Tân Tạo</t>
  </si>
  <si>
    <t>Phường Tân Tạo A</t>
  </si>
  <si>
    <t>Phường 17</t>
  </si>
  <si>
    <t>Phường 19</t>
  </si>
  <si>
    <t>Phường 21</t>
  </si>
  <si>
    <t>Phường 22</t>
  </si>
  <si>
    <t>Phường 24</t>
  </si>
  <si>
    <t>Phường 25</t>
  </si>
  <si>
    <t>Phường 26</t>
  </si>
  <si>
    <t>Phường 27</t>
  </si>
  <si>
    <t>Phường 28</t>
  </si>
  <si>
    <t>Phường 6</t>
  </si>
  <si>
    <t>Phường 8</t>
  </si>
  <si>
    <t>Phường 9</t>
  </si>
  <si>
    <t>Phường Hiệp Tân</t>
  </si>
  <si>
    <t>Phường Hòa Thạnh</t>
  </si>
  <si>
    <t>Phường Phú Thạnh</t>
  </si>
  <si>
    <t>Phường Phú Thọ Hòa</t>
  </si>
  <si>
    <t>Phường Phú Trung</t>
  </si>
  <si>
    <t>Phường Sơn Kỳ</t>
  </si>
  <si>
    <t>Phường Tân Quý</t>
  </si>
  <si>
    <t>Phường Tân Sơn Nhì</t>
  </si>
  <si>
    <t>Phường Tân Thành</t>
  </si>
  <si>
    <t>Phường Tân Thới Hòa</t>
  </si>
  <si>
    <t>Phường Tây Thạnh</t>
  </si>
  <si>
    <t>Phường Bình Chiểu</t>
  </si>
  <si>
    <t>Phường Bình Thọ</t>
  </si>
  <si>
    <t>Phường Hiệp Bình Chánh</t>
  </si>
  <si>
    <t>Phường Hiệp Bình Phước</t>
  </si>
  <si>
    <t>Phường Linh Chiểu</t>
  </si>
  <si>
    <t>Phường Linh Đông</t>
  </si>
  <si>
    <t>Phường Linh Tây</t>
  </si>
  <si>
    <t>Phường Linh Trung</t>
  </si>
  <si>
    <t>Phường Linh Xuân</t>
  </si>
  <si>
    <t>Phường Tam Bình</t>
  </si>
  <si>
    <t>Phường Tam Phú</t>
  </si>
  <si>
    <t>Phường Trường Thọ</t>
  </si>
  <si>
    <t>Thị trấn An Dương</t>
  </si>
  <si>
    <t>Xã An Đồng</t>
  </si>
  <si>
    <t>Xã An Hoà</t>
  </si>
  <si>
    <t>Xã An Hồng</t>
  </si>
  <si>
    <t>Xã An Hưng</t>
  </si>
  <si>
    <t>Xã Đại Bản</t>
  </si>
  <si>
    <t>Xã Đặng Cương</t>
  </si>
  <si>
    <t>Xã Lê Thiện</t>
  </si>
  <si>
    <t>Xã Quốc Tuấn</t>
  </si>
  <si>
    <t>Thị trấn An Lão</t>
  </si>
  <si>
    <t>Thị trấn Trường Sơn</t>
  </si>
  <si>
    <t>Xã An Thái</t>
  </si>
  <si>
    <t>Xã An Thắng</t>
  </si>
  <si>
    <t>Xã An Thọ</t>
  </si>
  <si>
    <t>Xã Bát Trang</t>
  </si>
  <si>
    <t>Xã Chiến Thắng</t>
  </si>
  <si>
    <t>Xã Mỹ Đức</t>
  </si>
  <si>
    <t>Xã Quang Hưng</t>
  </si>
  <si>
    <t>Xã Tân Viên</t>
  </si>
  <si>
    <t>Xã Thái Sơn</t>
  </si>
  <si>
    <t>Xã Trường Thành</t>
  </si>
  <si>
    <t>Xã Trường Thọ</t>
  </si>
  <si>
    <t>Thị trấn Cát Bà</t>
  </si>
  <si>
    <t>Thị trấn Cát Hải</t>
  </si>
  <si>
    <t>Xã Đồng Bài</t>
  </si>
  <si>
    <t>Xã Gia Luận</t>
  </si>
  <si>
    <t>Xã Hiền Hào</t>
  </si>
  <si>
    <t>Xã Hoàng Châu</t>
  </si>
  <si>
    <t>Xã Nghĩa Lộ</t>
  </si>
  <si>
    <t>Xã Phù Long</t>
  </si>
  <si>
    <t>Xã Trân Châu</t>
  </si>
  <si>
    <t>Xã Văn Phong</t>
  </si>
  <si>
    <t>Xã Việt Hải</t>
  </si>
  <si>
    <t>Xã Xuân Đám</t>
  </si>
  <si>
    <t>Thị trấn Núi Đối</t>
  </si>
  <si>
    <t>Xã Du Lễ</t>
  </si>
  <si>
    <t>Xã Đại Hà</t>
  </si>
  <si>
    <t>Xã Đại Hợp</t>
  </si>
  <si>
    <t>Xã Đoàn Xá</t>
  </si>
  <si>
    <t>Xã Đông Phương</t>
  </si>
  <si>
    <t>Xã Kiến Quốc</t>
  </si>
  <si>
    <t>Xã Ngũ Đoan</t>
  </si>
  <si>
    <t>Xã Ngũ Phúc</t>
  </si>
  <si>
    <t>Xã Tân Phong</t>
  </si>
  <si>
    <t>Xã Tân Trào</t>
  </si>
  <si>
    <t>Xã Tú Sơn</t>
  </si>
  <si>
    <t>Xã Thanh Sơn</t>
  </si>
  <si>
    <t>Xã Thuận Thiên</t>
  </si>
  <si>
    <t>Xã Thuỵ Hương</t>
  </si>
  <si>
    <t>Thị trấn Tiên Lãng</t>
  </si>
  <si>
    <t>Xã Bạch Đằng</t>
  </si>
  <si>
    <t>Xã Bắc Hưng</t>
  </si>
  <si>
    <t>Xã Cấp Tiến</t>
  </si>
  <si>
    <t>Xã Đoàn Lập</t>
  </si>
  <si>
    <t>Xã Đông Hưng</t>
  </si>
  <si>
    <t>Xã Hùng Thắng</t>
  </si>
  <si>
    <t>Xã Kiến Thiết</t>
  </si>
  <si>
    <t>Xã Khởi Nghĩa</t>
  </si>
  <si>
    <t>Xã Nam Hưng</t>
  </si>
  <si>
    <t>Xã Quang Phục</t>
  </si>
  <si>
    <t>Xã Quyết Tiến</t>
  </si>
  <si>
    <t>Xã Tây Hưng</t>
  </si>
  <si>
    <t>Xã Tiên Cường</t>
  </si>
  <si>
    <t>Xã Tiên Minh</t>
  </si>
  <si>
    <t>Xã Tiên Thanh</t>
  </si>
  <si>
    <t>Xã Tiên Thắng</t>
  </si>
  <si>
    <t>Xã Toàn Thắng</t>
  </si>
  <si>
    <t>Xã Tự Cường</t>
  </si>
  <si>
    <t>Xã Vinh Quang</t>
  </si>
  <si>
    <t>Thị trấn Minh Đức</t>
  </si>
  <si>
    <t>Thị trấn Núi Đèo</t>
  </si>
  <si>
    <t>Xã An Lư</t>
  </si>
  <si>
    <t>Xã An Sơn</t>
  </si>
  <si>
    <t>Xã Cao Nhân</t>
  </si>
  <si>
    <t>Xã Chính Mỹ</t>
  </si>
  <si>
    <t>Xã Dương Quan</t>
  </si>
  <si>
    <t>Xã Gia Đức</t>
  </si>
  <si>
    <t>Xã Gia Minh</t>
  </si>
  <si>
    <t>Xã Hoa Động</t>
  </si>
  <si>
    <t>Xã Hoàng Động</t>
  </si>
  <si>
    <t>Xã Hợp Thành</t>
  </si>
  <si>
    <t>Xã Kênh Giang</t>
  </si>
  <si>
    <t>Xã Kiền Bái</t>
  </si>
  <si>
    <t>Xã Kỳ Sơn</t>
  </si>
  <si>
    <t>Xã Lại Xuân</t>
  </si>
  <si>
    <t>Xã Lâm Động</t>
  </si>
  <si>
    <t>Xã Lập Lễ</t>
  </si>
  <si>
    <t>Xã Liên Khê</t>
  </si>
  <si>
    <t>Xã Lưu Kiếm</t>
  </si>
  <si>
    <t>Xã Lưu Kỳ</t>
  </si>
  <si>
    <t>Xã Mỹ Đồng</t>
  </si>
  <si>
    <t>Xã Ngũ Lão</t>
  </si>
  <si>
    <t>Xã Phả Lễ</t>
  </si>
  <si>
    <t>Xã Phù Ninh</t>
  </si>
  <si>
    <t>Xã Phục Lễ</t>
  </si>
  <si>
    <t>Xã Quảng Thanh</t>
  </si>
  <si>
    <t>Xã Tân Dương</t>
  </si>
  <si>
    <t>Xã Thiên Hương</t>
  </si>
  <si>
    <t>Xã Thuỷ Đường</t>
  </si>
  <si>
    <t>Xã Thuỷ Sơn</t>
  </si>
  <si>
    <t>Xã Thuỷ Triều</t>
  </si>
  <si>
    <t>Xã Trung Hà</t>
  </si>
  <si>
    <t>Thị trấn Vĩnh Bảo</t>
  </si>
  <si>
    <t>Xã Cao Minh</t>
  </si>
  <si>
    <t>Xã Cổ Am</t>
  </si>
  <si>
    <t>Xã Cộng Hiền</t>
  </si>
  <si>
    <t>Xã Đồng Minh</t>
  </si>
  <si>
    <t>Xã Giang Biên</t>
  </si>
  <si>
    <t>Xã Hiệp Hoà</t>
  </si>
  <si>
    <t>Xã Hưng Nhân</t>
  </si>
  <si>
    <t>Xã Liên Am</t>
  </si>
  <si>
    <t>Xã Lý Học</t>
  </si>
  <si>
    <t>Xã Nhân Hoà</t>
  </si>
  <si>
    <t>Xã Tam Cường</t>
  </si>
  <si>
    <t>Xã Tam Đa</t>
  </si>
  <si>
    <t>Xã Tân Liên</t>
  </si>
  <si>
    <t>Xã Thanh Lương</t>
  </si>
  <si>
    <t>Xã Thắng Thuỷ</t>
  </si>
  <si>
    <t>Xã Trấn Dương</t>
  </si>
  <si>
    <t>Xã Trung Lập</t>
  </si>
  <si>
    <t>Xã Việt Tiến</t>
  </si>
  <si>
    <t>Xã Vĩnh An</t>
  </si>
  <si>
    <t>Xã Vĩnh Long</t>
  </si>
  <si>
    <t>Xã Vĩnh Phong</t>
  </si>
  <si>
    <t>Xã Vĩnh Tiến</t>
  </si>
  <si>
    <t>Phường Anh Dũng</t>
  </si>
  <si>
    <t>Phường Đa Phúc</t>
  </si>
  <si>
    <t>Phường Hải Thành</t>
  </si>
  <si>
    <t>Phường Hoà Nghĩa</t>
  </si>
  <si>
    <t>Phường Hưng Đạo</t>
  </si>
  <si>
    <t>Phường Bàng La</t>
  </si>
  <si>
    <t>Phường Hải Sơn</t>
  </si>
  <si>
    <t>Phường Hợp Đức</t>
  </si>
  <si>
    <t>Phường Minh Đức</t>
  </si>
  <si>
    <t>Phường Ngọc Xuyên</t>
  </si>
  <si>
    <t>Phường Vạn Hương</t>
  </si>
  <si>
    <t>Phường Cát Bi</t>
  </si>
  <si>
    <t>Phường Đằng Hải</t>
  </si>
  <si>
    <t>Phường Đằng Lâm</t>
  </si>
  <si>
    <t>Phường Đông Hải 1</t>
  </si>
  <si>
    <t>Phường Đông Hải 2</t>
  </si>
  <si>
    <t>Phường Nam Hải</t>
  </si>
  <si>
    <t>Phường Thành Tô</t>
  </si>
  <si>
    <t>Phường Tràng Cát</t>
  </si>
  <si>
    <t>Phường Hạ Lý</t>
  </si>
  <si>
    <t>Phường Hùng Vương</t>
  </si>
  <si>
    <t>Phường Phan Bội Châu</t>
  </si>
  <si>
    <t>Phường Quán Toan</t>
  </si>
  <si>
    <t>Phường Sở Dầu</t>
  </si>
  <si>
    <t>Phường Thượng Lý</t>
  </si>
  <si>
    <t>Phường Trại Chuối</t>
  </si>
  <si>
    <t>Phường Bắc Sơn</t>
  </si>
  <si>
    <t>Phường Đồng Hoà</t>
  </si>
  <si>
    <t>Phường Lãm Hà</t>
  </si>
  <si>
    <t>Phường Nam Sơn</t>
  </si>
  <si>
    <t>Phường Ngọc Sơn</t>
  </si>
  <si>
    <t>Phường Phù Liễn</t>
  </si>
  <si>
    <t>Phường Quán Trữ</t>
  </si>
  <si>
    <t>Phường Tràng Minh</t>
  </si>
  <si>
    <t>Phường Trần Thành Ngọ</t>
  </si>
  <si>
    <t>Phường Văn Đẩu</t>
  </si>
  <si>
    <t>Phường An Biên</t>
  </si>
  <si>
    <t>Phường An Dương</t>
  </si>
  <si>
    <t>Phường Cát Dài</t>
  </si>
  <si>
    <t>Phường Dư Hàng</t>
  </si>
  <si>
    <t>Phường Dư Hàng Kênh</t>
  </si>
  <si>
    <t>Phường Đông Hải</t>
  </si>
  <si>
    <t>Phường Hàng Kênh</t>
  </si>
  <si>
    <t>Phường Hồ Nam</t>
  </si>
  <si>
    <t>Phường Kênh Dương</t>
  </si>
  <si>
    <t>Phường Lam Sơn</t>
  </si>
  <si>
    <t>Phường Niệm Nghĩa</t>
  </si>
  <si>
    <t>Phường Nghĩa Xá</t>
  </si>
  <si>
    <t>Phường Trại Cau</t>
  </si>
  <si>
    <t>Phường Trần Nguyên Hãn</t>
  </si>
  <si>
    <t>Phường Vĩnh Niệm</t>
  </si>
  <si>
    <t>Phường Cầu Đất</t>
  </si>
  <si>
    <t>Phường Cầu Tre</t>
  </si>
  <si>
    <t>Phường Đằng Giang</t>
  </si>
  <si>
    <t>Phường Đông Khê</t>
  </si>
  <si>
    <t>Phường Đổng Quốc Bình</t>
  </si>
  <si>
    <t>Phường Gia Viên</t>
  </si>
  <si>
    <t>Phường Lạc Viên</t>
  </si>
  <si>
    <t>Phường Lạch Tray</t>
  </si>
  <si>
    <t>Phường Máy Chai</t>
  </si>
  <si>
    <t>Phường Máy Tơ</t>
  </si>
  <si>
    <t>Phường Vạn Mỹ</t>
  </si>
  <si>
    <t>Xã Hòa Bắc</t>
  </si>
  <si>
    <t>Xã Hòa Châu</t>
  </si>
  <si>
    <t>Xã Hòa Khương</t>
  </si>
  <si>
    <t>Xã Hòa Liên</t>
  </si>
  <si>
    <t>Xã Hòa Ninh</t>
  </si>
  <si>
    <t>Xã Hòa Nhơn</t>
  </si>
  <si>
    <t>Xã Hòa Phong</t>
  </si>
  <si>
    <t>Xã Hòa Phước</t>
  </si>
  <si>
    <t>Xã Hòa Sơn</t>
  </si>
  <si>
    <t>Xã Hòa Tiến</t>
  </si>
  <si>
    <t>Phường Hòa An</t>
  </si>
  <si>
    <t>Phường Hòa Phát</t>
  </si>
  <si>
    <t>Phường Hòa Thọ Đông</t>
  </si>
  <si>
    <t>Phường Hòa Thọ Tây</t>
  </si>
  <si>
    <t>Phường Hòa Xuân</t>
  </si>
  <si>
    <t>Phường Khuê Trung</t>
  </si>
  <si>
    <t>Phường Bình Hiên</t>
  </si>
  <si>
    <t>Phường Hải Châu I</t>
  </si>
  <si>
    <t>Phường Hải Châu II</t>
  </si>
  <si>
    <t>Phường Hòa Cường Bắc</t>
  </si>
  <si>
    <t>Phường Hòa Cường Nam</t>
  </si>
  <si>
    <t>Phường Hòa Thuận Đông</t>
  </si>
  <si>
    <t>Phường Hòa Thuận Tây</t>
  </si>
  <si>
    <t>Phường Nam Dương</t>
  </si>
  <si>
    <t>Phường Phước Ninh</t>
  </si>
  <si>
    <t>Phường Thạch Thang</t>
  </si>
  <si>
    <t>Phường Thanh Bình</t>
  </si>
  <si>
    <t>Phường Thuận Phước</t>
  </si>
  <si>
    <t>Phường Hòa Hiệp Bắc</t>
  </si>
  <si>
    <t>Phường Hòa Hiệp Nam</t>
  </si>
  <si>
    <t>Phường Hòa Khánh Bắc</t>
  </si>
  <si>
    <t>Phường Hòa Khánh Nam</t>
  </si>
  <si>
    <t>Phường Hòa Minh</t>
  </si>
  <si>
    <t>Phường Hoà Hải</t>
  </si>
  <si>
    <t>Phường Hoà Quý</t>
  </si>
  <si>
    <t>Phường Khuê Mỹ</t>
  </si>
  <si>
    <t>Phường Mỹ An</t>
  </si>
  <si>
    <t>Phường An Hải Bắc</t>
  </si>
  <si>
    <t>Phường An Hải Đông</t>
  </si>
  <si>
    <t>Phường An Hải Tây</t>
  </si>
  <si>
    <t>Phường Mân Thái</t>
  </si>
  <si>
    <t>Phường Nại Hiên Đông</t>
  </si>
  <si>
    <t>Phường Phước Mỹ</t>
  </si>
  <si>
    <t>Phường Thọ Quang</t>
  </si>
  <si>
    <t>Phường An Khê</t>
  </si>
  <si>
    <t>Phường Chính Gián</t>
  </si>
  <si>
    <t>Phường Hòa Khê</t>
  </si>
  <si>
    <t>Phường Tam Thuận</t>
  </si>
  <si>
    <t>Phường Tân Chính</t>
  </si>
  <si>
    <t>Phường Thạc Gián</t>
  </si>
  <si>
    <t>Phường Thanh Khê Đông</t>
  </si>
  <si>
    <t>Phường Thanh Khê Tây</t>
  </si>
  <si>
    <t>Phường Vĩnh Trung</t>
  </si>
  <si>
    <t>Phường Xuân Hà</t>
  </si>
  <si>
    <t>Thị trấn Cờ Đỏ</t>
  </si>
  <si>
    <t>Xã Đông Hiệp</t>
  </si>
  <si>
    <t>Xã Đông Thắng</t>
  </si>
  <si>
    <t>Xã Thạnh Phú</t>
  </si>
  <si>
    <t>Xã Thới Đông</t>
  </si>
  <si>
    <t>Xã Thới Hưng</t>
  </si>
  <si>
    <t>Xã Thới Xuân</t>
  </si>
  <si>
    <t>Xã Trung Hưng</t>
  </si>
  <si>
    <t>Xã Trung Thạnh</t>
  </si>
  <si>
    <t>Thị trấn Phong Điền</t>
  </si>
  <si>
    <t>Xã Giai Xuân</t>
  </si>
  <si>
    <t>Xã Mỹ Khánh</t>
  </si>
  <si>
    <t>Xã Nhơn Ái</t>
  </si>
  <si>
    <t>Xã Nhơn Nghĩa</t>
  </si>
  <si>
    <t>Xã Tân Thới</t>
  </si>
  <si>
    <t>Xã Trường Long</t>
  </si>
  <si>
    <t>Thị trấn Thới Lai</t>
  </si>
  <si>
    <t>Xã Định Môn</t>
  </si>
  <si>
    <t>Xã Đông Bình</t>
  </si>
  <si>
    <t>Xã Đông Thuận</t>
  </si>
  <si>
    <t>Xã Tân Thạnh</t>
  </si>
  <si>
    <t>Xã Thới Tân</t>
  </si>
  <si>
    <t>Xã Thới Thạnh</t>
  </si>
  <si>
    <t>Xã Trường Thắng</t>
  </si>
  <si>
    <t>Xã Trường Xuân</t>
  </si>
  <si>
    <t>Xã Trường Xuân A</t>
  </si>
  <si>
    <t>Xã Trường Xuân B</t>
  </si>
  <si>
    <t>Xã Xuân Thắng</t>
  </si>
  <si>
    <t>Thị trấn Thanh An</t>
  </si>
  <si>
    <t>Thị trấn Vĩnh Thạnh</t>
  </si>
  <si>
    <t>Xã Thạnh Lộc</t>
  </si>
  <si>
    <t>Xã Thạnh Lợi</t>
  </si>
  <si>
    <t>Xã Thạnh Mỹ</t>
  </si>
  <si>
    <t>Xã Thạnh Qưới</t>
  </si>
  <si>
    <t>Xã Thạnh Tiến</t>
  </si>
  <si>
    <t>Xã Thạnh Thắng</t>
  </si>
  <si>
    <t>Xã Vĩnh Bình</t>
  </si>
  <si>
    <t>Xã Vĩnh Trinh</t>
  </si>
  <si>
    <t>Phường An Thới</t>
  </si>
  <si>
    <t>Phường Bình Thủy</t>
  </si>
  <si>
    <t>Phường Bùi Hữu Nghĩa</t>
  </si>
  <si>
    <t>Phường Long Hòa</t>
  </si>
  <si>
    <t>Phường Long Tuyền</t>
  </si>
  <si>
    <t>Phường Thới An Đông</t>
  </si>
  <si>
    <t>Phường Trà An</t>
  </si>
  <si>
    <t>Phường Trà Nóc</t>
  </si>
  <si>
    <t>Phường Ba Láng</t>
  </si>
  <si>
    <t>Phường Hưng Phú</t>
  </si>
  <si>
    <t>Phường Hưng Thạnh</t>
  </si>
  <si>
    <t>Phường Lê Bình</t>
  </si>
  <si>
    <t>Phường Phú Thứ</t>
  </si>
  <si>
    <t>Phường Thường Thạnh</t>
  </si>
  <si>
    <t>Phường An Bình</t>
  </si>
  <si>
    <t>Phường An Cư</t>
  </si>
  <si>
    <t>Phường An Hòa</t>
  </si>
  <si>
    <t>Phường An Nghiệp</t>
  </si>
  <si>
    <t>Phường Cái Khế</t>
  </si>
  <si>
    <t>Phường Hưng Lợi</t>
  </si>
  <si>
    <t>Phường Tân An</t>
  </si>
  <si>
    <t>Phường Thới Bình</t>
  </si>
  <si>
    <t>Phường Xuân Khánh</t>
  </si>
  <si>
    <t>Phường Châu Văn Liêm</t>
  </si>
  <si>
    <t>Phường Long Hưng</t>
  </si>
  <si>
    <t>Phường Phước Thới</t>
  </si>
  <si>
    <t>Phường Thới Hòa</t>
  </si>
  <si>
    <t>Phường Thới Long</t>
  </si>
  <si>
    <t>Phường Trường Lạc</t>
  </si>
  <si>
    <t>Phường Tân Lộc</t>
  </si>
  <si>
    <t>Phường Thạnh Hoà</t>
  </si>
  <si>
    <t>Phường Thốt Nốt</t>
  </si>
  <si>
    <t>Phường Thới Thuận</t>
  </si>
  <si>
    <t>Phường Thuận An</t>
  </si>
  <si>
    <t>Phường Thuận Hưng</t>
  </si>
  <si>
    <t>Phường Trung Kiên</t>
  </si>
  <si>
    <t>Phường Trung Nhứt</t>
  </si>
  <si>
    <t>Thị trấn An Phú</t>
  </si>
  <si>
    <t>Thị Trấn Long Bình</t>
  </si>
  <si>
    <t>Xã Khánh An</t>
  </si>
  <si>
    <t>Xã Khánh Bình</t>
  </si>
  <si>
    <t>Xã Nhơn Hội</t>
  </si>
  <si>
    <t>Xã Phú Hội</t>
  </si>
  <si>
    <t>Xã Phú Hữu</t>
  </si>
  <si>
    <t>Xã Phước Hưng</t>
  </si>
  <si>
    <t>Xã Quốc Thái</t>
  </si>
  <si>
    <t>Xã Vĩnh Hậu</t>
  </si>
  <si>
    <t>Xã Vĩnh Hội Đông</t>
  </si>
  <si>
    <t>Xã Vĩnh Lộc</t>
  </si>
  <si>
    <t>Xã Vĩnh Trường</t>
  </si>
  <si>
    <t>Thị trấn Cái Dầu</t>
  </si>
  <si>
    <t>Xã Bình Long</t>
  </si>
  <si>
    <t>Xã Bình Thủy</t>
  </si>
  <si>
    <t>Xã Đào Hữu Cảnh</t>
  </si>
  <si>
    <t>Xã Khánh Hòa</t>
  </si>
  <si>
    <t>Xã Mỹ Phú</t>
  </si>
  <si>
    <t>Xã Ô Long Vỹ</t>
  </si>
  <si>
    <t>Xã Thạnh Mỹ Tây</t>
  </si>
  <si>
    <t>Xã Vĩnh Thạnh Trung</t>
  </si>
  <si>
    <t>Thị trấn An Châu</t>
  </si>
  <si>
    <t>Xã An Hòa</t>
  </si>
  <si>
    <t>Xã Bình Hòa</t>
  </si>
  <si>
    <t>Xã Bình Thạnh</t>
  </si>
  <si>
    <t>Xã Cần Đăng</t>
  </si>
  <si>
    <t>Xã Hòa Bình Thạnh</t>
  </si>
  <si>
    <t>Xã Vĩnh Hanh</t>
  </si>
  <si>
    <t>Xã Vĩnh Lợi</t>
  </si>
  <si>
    <t>Xã Vĩnh Nhuận</t>
  </si>
  <si>
    <t>Xã Vĩnh Thành</t>
  </si>
  <si>
    <t>Thị trấn Chợ Mới</t>
  </si>
  <si>
    <t>Thị trấn Mỹ Luông</t>
  </si>
  <si>
    <t>Xã An Thạnh Trung</t>
  </si>
  <si>
    <t>Xã Bình Phước Xuân</t>
  </si>
  <si>
    <t>Xã Hòa An</t>
  </si>
  <si>
    <t>Xã Hội An</t>
  </si>
  <si>
    <t>Xã Kiến An</t>
  </si>
  <si>
    <t>Xã Kiến Thành</t>
  </si>
  <si>
    <t>Xã Long Điền A</t>
  </si>
  <si>
    <t>Xã Long Điền B</t>
  </si>
  <si>
    <t>Xã Long Giang</t>
  </si>
  <si>
    <t>Xã Long Kiến</t>
  </si>
  <si>
    <t>Xã Mỹ An</t>
  </si>
  <si>
    <t>Xã Mỹ Hiệp</t>
  </si>
  <si>
    <t>Xã Mỹ Hội Đông</t>
  </si>
  <si>
    <t>Xã Nhơn Mỹ</t>
  </si>
  <si>
    <t>Xã Tấn Mỹ</t>
  </si>
  <si>
    <t>Thị trấn Chợ Vàm</t>
  </si>
  <si>
    <t>Thị trấn Phú Mỹ</t>
  </si>
  <si>
    <t>Xã Bình Thạnh Đông</t>
  </si>
  <si>
    <t>Xã Hiệp Xương</t>
  </si>
  <si>
    <t>Xã Hoà Lạc</t>
  </si>
  <si>
    <t>Xã Long Hoà</t>
  </si>
  <si>
    <t>Xã Phú An</t>
  </si>
  <si>
    <t>Xã Phú Bình</t>
  </si>
  <si>
    <t>Xã Phú Hiệp</t>
  </si>
  <si>
    <t>Xã Phú Hưng</t>
  </si>
  <si>
    <t>Xã Phú Lâm</t>
  </si>
  <si>
    <t>Xã Phú Long</t>
  </si>
  <si>
    <t>Xã Phú Thành</t>
  </si>
  <si>
    <t>Xã Phú Thạnh</t>
  </si>
  <si>
    <t>Xã Phú Thọ</t>
  </si>
  <si>
    <t>Xã Tân Trung</t>
  </si>
  <si>
    <t>Thị trấn Chi Lăng</t>
  </si>
  <si>
    <t>Thị trấn Nhà Bàng</t>
  </si>
  <si>
    <t>Thị trấn Tịnh Biên</t>
  </si>
  <si>
    <t>Xã An Cư</t>
  </si>
  <si>
    <t>Xã An Hảo</t>
  </si>
  <si>
    <t>Xã An Nông</t>
  </si>
  <si>
    <t>Xã Núi Voi</t>
  </si>
  <si>
    <t>Xã Nhơn Hưng</t>
  </si>
  <si>
    <t>Xã Tân Lợi</t>
  </si>
  <si>
    <t>Xã Thới Sơn</t>
  </si>
  <si>
    <t>Xã Văn Giáo</t>
  </si>
  <si>
    <t>Xã Vĩnh Trung</t>
  </si>
  <si>
    <t>Thị trấn Núi Sập</t>
  </si>
  <si>
    <t>Thị Trấn Óc Eo</t>
  </si>
  <si>
    <t>Thị trấn Phú Hoà</t>
  </si>
  <si>
    <t>Xã An Bình</t>
  </si>
  <si>
    <t>Xã Bình Thành</t>
  </si>
  <si>
    <t>Xã Định Mỹ</t>
  </si>
  <si>
    <t>Xã Định Thành</t>
  </si>
  <si>
    <t>Xã Mỹ Phú Đông</t>
  </si>
  <si>
    <t>Xã Phú Thuận</t>
  </si>
  <si>
    <t>Xã Tây Phú</t>
  </si>
  <si>
    <t>Xã Thoại Giang</t>
  </si>
  <si>
    <t>Xã Vĩnh Chánh</t>
  </si>
  <si>
    <t>Xã Vĩnh Khánh</t>
  </si>
  <si>
    <t>Xã Vĩnh Phú</t>
  </si>
  <si>
    <t>Xã Vĩnh Trạch</t>
  </si>
  <si>
    <t>Xã Vọng Đông</t>
  </si>
  <si>
    <t>Xã Vọng Thê</t>
  </si>
  <si>
    <t>Thị trấn Ba Chúc</t>
  </si>
  <si>
    <t>Thị trấn Tri Tôn</t>
  </si>
  <si>
    <t>Xã An Tức</t>
  </si>
  <si>
    <t>Xã Cô Tô</t>
  </si>
  <si>
    <t>Xã Châu Lăng</t>
  </si>
  <si>
    <t>Xã Lạc Quới</t>
  </si>
  <si>
    <t>Xã Lê Trì</t>
  </si>
  <si>
    <t>Xã Lương An Trà</t>
  </si>
  <si>
    <t>Xã Lương Phi</t>
  </si>
  <si>
    <t>Xã Núi Tô</t>
  </si>
  <si>
    <t>Xã Ô Lâm</t>
  </si>
  <si>
    <t>Xã Tà Đảnh</t>
  </si>
  <si>
    <t>Xã Tân Tuyến</t>
  </si>
  <si>
    <t>Xã Vĩnh Gia</t>
  </si>
  <si>
    <t>Xã Vĩnh Phước</t>
  </si>
  <si>
    <t>Phường Châu Phú A</t>
  </si>
  <si>
    <t>Phường Châu Phú B</t>
  </si>
  <si>
    <t>Phường Núi Sam</t>
  </si>
  <si>
    <t>Phường Vĩnh Mỹ</t>
  </si>
  <si>
    <t>Phường Vĩnh Ngươn</t>
  </si>
  <si>
    <t>Xã Vĩnh Châu</t>
  </si>
  <si>
    <t>Xã Vĩnh Tế</t>
  </si>
  <si>
    <t>Phường Bình Đức</t>
  </si>
  <si>
    <t>Phường Đông Xuyên</t>
  </si>
  <si>
    <t>Phường Mỹ Bình</t>
  </si>
  <si>
    <t>Phường Mỹ Hòa</t>
  </si>
  <si>
    <t>Phường Mỹ Long</t>
  </si>
  <si>
    <t>Phường Mỹ Phước</t>
  </si>
  <si>
    <t>Phường Mỹ Quý</t>
  </si>
  <si>
    <t>Phường Mỹ Thạnh</t>
  </si>
  <si>
    <t>Phường Mỹ Thới</t>
  </si>
  <si>
    <t>Phường Mỹ Xuyên</t>
  </si>
  <si>
    <t>Xã Mỹ Hoà Hưng</t>
  </si>
  <si>
    <t>Phường Long Châu</t>
  </si>
  <si>
    <t>Phường Long Phú</t>
  </si>
  <si>
    <t>Phường Long Sơn</t>
  </si>
  <si>
    <t>Phường Long Thạnh</t>
  </si>
  <si>
    <t>Xã Châu Phong</t>
  </si>
  <si>
    <t>Xã Lê Chánh</t>
  </si>
  <si>
    <t>Xã Long An</t>
  </si>
  <si>
    <t>Xã Phú Lộc</t>
  </si>
  <si>
    <t>Xã Phú Vĩnh</t>
  </si>
  <si>
    <t>Xã Tân An</t>
  </si>
  <si>
    <t>Xã Vĩnh Hòa</t>
  </si>
  <si>
    <t>Xã Vĩnh Xương</t>
  </si>
  <si>
    <t>Thị trấn Ngãi Giao</t>
  </si>
  <si>
    <t>Xã Bàu Chinh</t>
  </si>
  <si>
    <t>Xã Bình Ba</t>
  </si>
  <si>
    <t>Xã Bình Giã</t>
  </si>
  <si>
    <t>Xã Bình Trung</t>
  </si>
  <si>
    <t>Xã Cù Bị</t>
  </si>
  <si>
    <t>Xã Đá Bạc</t>
  </si>
  <si>
    <t>Xã Kim Long</t>
  </si>
  <si>
    <t>Xã Láng Lớn</t>
  </si>
  <si>
    <t>Xã Nghĩa Thành</t>
  </si>
  <si>
    <t>Xã Quảng Thành</t>
  </si>
  <si>
    <t>Xã Sơn Bình</t>
  </si>
  <si>
    <t>Xã Suối Nghệ</t>
  </si>
  <si>
    <t>Xã Suối Rao</t>
  </si>
  <si>
    <t>Xã Xà Bang</t>
  </si>
  <si>
    <t>Thị trấn Đất Đỏ</t>
  </si>
  <si>
    <t>Thị trấn Phước Hải</t>
  </si>
  <si>
    <t>Xã Láng Dài</t>
  </si>
  <si>
    <t>Xã Long Mỹ</t>
  </si>
  <si>
    <t>Xã Long Tân</t>
  </si>
  <si>
    <t>Xã Lộc An</t>
  </si>
  <si>
    <t>Xã Phước Hội</t>
  </si>
  <si>
    <t>Xã Phước Long Thọ</t>
  </si>
  <si>
    <t>Thị trấn Long Điền</t>
  </si>
  <si>
    <t>Thị trấn Long Hải</t>
  </si>
  <si>
    <t>Xã An Ngãi</t>
  </si>
  <si>
    <t>Xã An Nhứt</t>
  </si>
  <si>
    <t>Xã Phước Tỉnh</t>
  </si>
  <si>
    <t>Xã Tam Phước</t>
  </si>
  <si>
    <t>Thị trấn Phước Bửu</t>
  </si>
  <si>
    <t>Xã Bàu Lâm</t>
  </si>
  <si>
    <t>Xã Bình Châu</t>
  </si>
  <si>
    <t>Xã Bông Trang</t>
  </si>
  <si>
    <t>Xã Bưng Riềng</t>
  </si>
  <si>
    <t>Xã Hòa Hiệp</t>
  </si>
  <si>
    <t>Xã Hòa Hội</t>
  </si>
  <si>
    <t>Xã Hòa Hưng</t>
  </si>
  <si>
    <t>Xã Phước Tân</t>
  </si>
  <si>
    <t>Xã Phước Thuận</t>
  </si>
  <si>
    <t>Xã Tân Lâm</t>
  </si>
  <si>
    <t>Xã Xuyên Mộc</t>
  </si>
  <si>
    <t>Phường Kim Dinh</t>
  </si>
  <si>
    <t>Phường Long Hương</t>
  </si>
  <si>
    <t>Phường Long Tâm</t>
  </si>
  <si>
    <t>Phường Long Toàn</t>
  </si>
  <si>
    <t>Phường Phước Hiệp</t>
  </si>
  <si>
    <t>Phường Phước Hưng</t>
  </si>
  <si>
    <t>Phường Phước Nguyên</t>
  </si>
  <si>
    <t>Phường Phước Trung</t>
  </si>
  <si>
    <t>Xã Hoà Long</t>
  </si>
  <si>
    <t>Xã Long Phước</t>
  </si>
  <si>
    <t>Phường 1</t>
  </si>
  <si>
    <t>Phường 2</t>
  </si>
  <si>
    <t>Phường 3</t>
  </si>
  <si>
    <t>Phường 4</t>
  </si>
  <si>
    <t>Phường 5</t>
  </si>
  <si>
    <t>Phường 7</t>
  </si>
  <si>
    <t>Phường Nguyễn An Ninh</t>
  </si>
  <si>
    <t>Phường Rạch Dừa</t>
  </si>
  <si>
    <t>Phường Thắng Nhất</t>
  </si>
  <si>
    <t>Phường Thắng Nhì</t>
  </si>
  <si>
    <t>Phường Thắng Tam</t>
  </si>
  <si>
    <t>Xã Long Sơn</t>
  </si>
  <si>
    <t>Phường Hắc Dịch</t>
  </si>
  <si>
    <t>Phường Mỹ Xuân</t>
  </si>
  <si>
    <t>Phường Phước Hoà</t>
  </si>
  <si>
    <t>Phường Tân Phước</t>
  </si>
  <si>
    <t>Xã Châu Pha</t>
  </si>
  <si>
    <t>Xã Sông Xoài</t>
  </si>
  <si>
    <t>Xã Tân Hải</t>
  </si>
  <si>
    <t>Xã Tân Hoà</t>
  </si>
  <si>
    <t>Xã Tóc Tiên</t>
  </si>
  <si>
    <t>Thị trấn Gành Hào</t>
  </si>
  <si>
    <t>Xã An Phúc</t>
  </si>
  <si>
    <t>Xã An Trạch</t>
  </si>
  <si>
    <t>Xã An Trạch A</t>
  </si>
  <si>
    <t>Xã Điền Hải</t>
  </si>
  <si>
    <t>Xã Định Thành A</t>
  </si>
  <si>
    <t>Xã Long Điền</t>
  </si>
  <si>
    <t>Xã Long Điền Đông</t>
  </si>
  <si>
    <t>Xã Long Điền Đông A</t>
  </si>
  <si>
    <t>Xã Long Điền Tây</t>
  </si>
  <si>
    <t>Thị trấn Hòa Bình</t>
  </si>
  <si>
    <t>Xã Minh Diệu</t>
  </si>
  <si>
    <t>Xã Vĩnh Hậu A</t>
  </si>
  <si>
    <t>Xã Vĩnh Mỹ A</t>
  </si>
  <si>
    <t>Xã Vĩnh Mỹ B</t>
  </si>
  <si>
    <t>Xã Vĩnh Thịnh</t>
  </si>
  <si>
    <t>Thị trấn Ngan Dừa</t>
  </si>
  <si>
    <t>Xã Lộc Ninh</t>
  </si>
  <si>
    <t>Xã Ninh Hòa</t>
  </si>
  <si>
    <t>Xã Ninh Quới</t>
  </si>
  <si>
    <t>Xã Ninh Quới A</t>
  </si>
  <si>
    <t>Xã Ninh Thạnh Lợi</t>
  </si>
  <si>
    <t>Xã Ninh Thạnh Lợi A</t>
  </si>
  <si>
    <t>Thị trấn Phước Long</t>
  </si>
  <si>
    <t>Xã Hưng Phú</t>
  </si>
  <si>
    <t>Xã Phong Thạnh Tây A</t>
  </si>
  <si>
    <t>Xã Phong Thạnh Tây B</t>
  </si>
  <si>
    <t>Xã Phước Long</t>
  </si>
  <si>
    <t>Xã Vĩnh Phú Đông</t>
  </si>
  <si>
    <t>Xã Vĩnh Phú Tây</t>
  </si>
  <si>
    <t>Xã Vĩnh Thanh</t>
  </si>
  <si>
    <t>Thị trấn Châu Hưng</t>
  </si>
  <si>
    <t>Xã Châu Hưng A</t>
  </si>
  <si>
    <t>Xã Châu Thới</t>
  </si>
  <si>
    <t>Xã Hưng Hội</t>
  </si>
  <si>
    <t>Xã Hưng Thành</t>
  </si>
  <si>
    <t>Xã Long Thạnh</t>
  </si>
  <si>
    <t>Xã Vĩnh Hưng</t>
  </si>
  <si>
    <t>Xã Vĩnh Hưng A</t>
  </si>
  <si>
    <t>Phường Nhà Mát</t>
  </si>
  <si>
    <t>Xã Hiệp Thành</t>
  </si>
  <si>
    <t>Xã Vĩnh Trạch Đông</t>
  </si>
  <si>
    <t>Phường Hộ Phòng</t>
  </si>
  <si>
    <t>Phường Láng Tròn</t>
  </si>
  <si>
    <t>Xã Phong Tân</t>
  </si>
  <si>
    <t>Xã Phong Thạnh</t>
  </si>
  <si>
    <t>Xã Phong Thạnh A</t>
  </si>
  <si>
    <t>Xã Phong Thạnh Đông</t>
  </si>
  <si>
    <t>Xã Phong Thạnh Tây</t>
  </si>
  <si>
    <t>Thị trấn Thắng</t>
  </si>
  <si>
    <t>Xã Bắc Lý</t>
  </si>
  <si>
    <t>Xã Châu Minh</t>
  </si>
  <si>
    <t>Xã Danh Thắng</t>
  </si>
  <si>
    <t>Xã Đoan Bái</t>
  </si>
  <si>
    <t>Xã Hoàng An</t>
  </si>
  <si>
    <t>Xã Hoàng Lương</t>
  </si>
  <si>
    <t>Xã Hoàng Thanh</t>
  </si>
  <si>
    <t>Xã Hoàng Vân</t>
  </si>
  <si>
    <t>Xã Hợp Thịnh</t>
  </si>
  <si>
    <t>Xã Hùng Sơn</t>
  </si>
  <si>
    <t>Xã Hương Lâm</t>
  </si>
  <si>
    <t>Xã Lương Phong</t>
  </si>
  <si>
    <t>Xã Mai Trung</t>
  </si>
  <si>
    <t>Xã Ngọc Sơn</t>
  </si>
  <si>
    <t>Xã Quang Minh</t>
  </si>
  <si>
    <t>Xã Thanh Vân</t>
  </si>
  <si>
    <t>Xã Thường Thắng</t>
  </si>
  <si>
    <t>Xã Xuân Cẩm</t>
  </si>
  <si>
    <t>Thị trấn Kép</t>
  </si>
  <si>
    <t>Thị trấn Vôi</t>
  </si>
  <si>
    <t>Xã An Hà</t>
  </si>
  <si>
    <t>Xã Dương Đức</t>
  </si>
  <si>
    <t>Xã Đại Lâm</t>
  </si>
  <si>
    <t>Xã Đào Mỹ</t>
  </si>
  <si>
    <t>Xã Hương Lạc</t>
  </si>
  <si>
    <t>Xã Mỹ Hà</t>
  </si>
  <si>
    <t>Xã Mỹ Thái</t>
  </si>
  <si>
    <t>Xã Nghĩa Hòa</t>
  </si>
  <si>
    <t>Xã Nghĩa Hưng</t>
  </si>
  <si>
    <t>Xã Quang Thịnh</t>
  </si>
  <si>
    <t>Xã Tân Dĩnh</t>
  </si>
  <si>
    <t>Xã Tân Thanh</t>
  </si>
  <si>
    <t>Xã Tiên Lục</t>
  </si>
  <si>
    <t>Xã Thái Đào</t>
  </si>
  <si>
    <t>Xã Xuân Hương</t>
  </si>
  <si>
    <t>Xã Xương Lâm</t>
  </si>
  <si>
    <t>Thị trấn Đồi Ngô</t>
  </si>
  <si>
    <t>Xã Bảo Đài</t>
  </si>
  <si>
    <t>Xã Bảo Sơn</t>
  </si>
  <si>
    <t>Xã Bắc Lũng</t>
  </si>
  <si>
    <t>Xã Bình Sơn</t>
  </si>
  <si>
    <t>Xã Cẩm Lý</t>
  </si>
  <si>
    <t>Xã Cương Sơn</t>
  </si>
  <si>
    <t>Xã Chu Điện</t>
  </si>
  <si>
    <t>Xã Đan Hội</t>
  </si>
  <si>
    <t>Xã Đông Phú</t>
  </si>
  <si>
    <t>Xã Huyền Sơn</t>
  </si>
  <si>
    <t>Xã Khám Lạng</t>
  </si>
  <si>
    <t>Xã Lan Mẫu</t>
  </si>
  <si>
    <t>Xã Lục Sơn</t>
  </si>
  <si>
    <t>Xã Nghĩa Phương</t>
  </si>
  <si>
    <t>Xã Phương Sơn</t>
  </si>
  <si>
    <t>Xã Tam Dị</t>
  </si>
  <si>
    <t>Xã Tiên Nha</t>
  </si>
  <si>
    <t>Xã Trường Giang</t>
  </si>
  <si>
    <t>Xã Trường Sơn</t>
  </si>
  <si>
    <t>Xã Vô Tranh</t>
  </si>
  <si>
    <t>Xã Vũ Xá</t>
  </si>
  <si>
    <t>Thị trấn Chũ</t>
  </si>
  <si>
    <t>Xã Biển Động</t>
  </si>
  <si>
    <t>Xã Biên Sơn</t>
  </si>
  <si>
    <t>Xã Cấm Sơn</t>
  </si>
  <si>
    <t>Xã Đèo Gia</t>
  </si>
  <si>
    <t>Xã Đồng Cốc</t>
  </si>
  <si>
    <t>Xã Giáp Sơn</t>
  </si>
  <si>
    <t>Xã Hộ Đáp</t>
  </si>
  <si>
    <t>Xã Hồng Giang</t>
  </si>
  <si>
    <t>Xã Kiên Lao</t>
  </si>
  <si>
    <t>Xã Kiên Thành</t>
  </si>
  <si>
    <t>Xã Nam Dương</t>
  </si>
  <si>
    <t>Xã Phì Điền</t>
  </si>
  <si>
    <t>Xã Phong Minh</t>
  </si>
  <si>
    <t>Xã Phú Nhuận</t>
  </si>
  <si>
    <t>Xã Phượng Sơn</t>
  </si>
  <si>
    <t>Xã Quý Sơn</t>
  </si>
  <si>
    <t>Xã Sơn Hải</t>
  </si>
  <si>
    <t>Xã Tân Hoa</t>
  </si>
  <si>
    <t>Xã Tân Mộc</t>
  </si>
  <si>
    <t>Xã Tân Quang</t>
  </si>
  <si>
    <t>Xã Tân Sơn</t>
  </si>
  <si>
    <t>Xã Thanh Hải</t>
  </si>
  <si>
    <t>Xã Trù Hựu</t>
  </si>
  <si>
    <t>Xã Xa Lý</t>
  </si>
  <si>
    <t>Thị trấn Tây Yên Tử</t>
  </si>
  <si>
    <t>Xã An Bá</t>
  </si>
  <si>
    <t>Xã An Lạc</t>
  </si>
  <si>
    <t>Xã Cẩm Đàn</t>
  </si>
  <si>
    <t>Xã Dương Hưu</t>
  </si>
  <si>
    <t>Xã Đại Sơn</t>
  </si>
  <si>
    <t>Xã Giáo Liêm</t>
  </si>
  <si>
    <t>Xã Hữu Sản</t>
  </si>
  <si>
    <t>Xã Lệ Viễn</t>
  </si>
  <si>
    <t>Xã Phúc Sơn</t>
  </si>
  <si>
    <t>Xã Tuấn Đạo</t>
  </si>
  <si>
    <t>Xã Thanh Luận</t>
  </si>
  <si>
    <t>Xã Vân Sơn</t>
  </si>
  <si>
    <t>Xã Yên Định</t>
  </si>
  <si>
    <t>Thị trấn Cao Thượng</t>
  </si>
  <si>
    <t>Thị trấn Nhã Nam</t>
  </si>
  <si>
    <t>Xã An Dương</t>
  </si>
  <si>
    <t>Xã Cao Xá</t>
  </si>
  <si>
    <t>Xã Đại Hóa</t>
  </si>
  <si>
    <t>Xã Hợp Đức</t>
  </si>
  <si>
    <t>Xã Lam Cốt</t>
  </si>
  <si>
    <t>Xã Lan Giới</t>
  </si>
  <si>
    <t>Xã Liên Chung</t>
  </si>
  <si>
    <t>Xã Liên Sơn</t>
  </si>
  <si>
    <t>Xã Ngọc Châu</t>
  </si>
  <si>
    <t>Xã Ngọc Lý</t>
  </si>
  <si>
    <t>Xã Ngọc Thiện</t>
  </si>
  <si>
    <t>Xã Ngọc Vân</t>
  </si>
  <si>
    <t>Xã Quế Nham</t>
  </si>
  <si>
    <t>Xã Song Vân</t>
  </si>
  <si>
    <t>Xã Việt Lập</t>
  </si>
  <si>
    <t>Xã Việt Ngọc</t>
  </si>
  <si>
    <t>Thị trấn Bích Động</t>
  </si>
  <si>
    <t>Thị trấn Nếnh</t>
  </si>
  <si>
    <t>Xã Hương Mai</t>
  </si>
  <si>
    <t>Xã Ninh Sơn</t>
  </si>
  <si>
    <t>Xã Nghĩa Trung</t>
  </si>
  <si>
    <t>Xã Quang Châu</t>
  </si>
  <si>
    <t>Xã Quảng Minh</t>
  </si>
  <si>
    <t>Xã Tăng Tiến</t>
  </si>
  <si>
    <t>Xã Tiên Sơn</t>
  </si>
  <si>
    <t>Xã Tự Lạn</t>
  </si>
  <si>
    <t>Xã Thượng Lan</t>
  </si>
  <si>
    <t>Xã Trung Sơn</t>
  </si>
  <si>
    <t>Xã Vân Trung</t>
  </si>
  <si>
    <t>Thị trấn Nham Biền</t>
  </si>
  <si>
    <t>Thị trấn Tân An</t>
  </si>
  <si>
    <t>Xã Cảnh Thụy</t>
  </si>
  <si>
    <t>Xã Đồng Phúc</t>
  </si>
  <si>
    <t>Xã Đồng Việt</t>
  </si>
  <si>
    <t>Xã Hương Gián</t>
  </si>
  <si>
    <t>Xã Lãng Sơn</t>
  </si>
  <si>
    <t>Xã Lão Hộ</t>
  </si>
  <si>
    <t>Xã Nội Hoàng</t>
  </si>
  <si>
    <t>Xã Quỳnh Sơn</t>
  </si>
  <si>
    <t>Xã Tân Liễu</t>
  </si>
  <si>
    <t>Xã Tiến Dũng</t>
  </si>
  <si>
    <t>Xã Tư Mại</t>
  </si>
  <si>
    <t>Xã Trí Yên</t>
  </si>
  <si>
    <t>Xã Xuân Phú</t>
  </si>
  <si>
    <t>Xã Yên Lư</t>
  </si>
  <si>
    <t>Thị trấn Bố Hạ</t>
  </si>
  <si>
    <t>Thị trấn Phồn Xương</t>
  </si>
  <si>
    <t>Xã Đồng Hưu</t>
  </si>
  <si>
    <t>Xã Đồng Kỳ</t>
  </si>
  <si>
    <t>Xã Đồng Vương</t>
  </si>
  <si>
    <t>Xã Hương Vĩ</t>
  </si>
  <si>
    <t>Xã Tam Tiến</t>
  </si>
  <si>
    <t>Xã Tân Sỏi</t>
  </si>
  <si>
    <t>Xã Xuân Lương</t>
  </si>
  <si>
    <t>Phường Dĩnh Kế</t>
  </si>
  <si>
    <t>Phường Đa Mai</t>
  </si>
  <si>
    <t>Phường Mỹ Độ</t>
  </si>
  <si>
    <t>Phường Thọ Xương</t>
  </si>
  <si>
    <t>Phường Xương Giang</t>
  </si>
  <si>
    <t>Xã Dĩnh Trì</t>
  </si>
  <si>
    <t>Xã Đồng Sơn</t>
  </si>
  <si>
    <t>Xã Song Khê</t>
  </si>
  <si>
    <t>Xã Song Mai</t>
  </si>
  <si>
    <t>Xã Tân Mỹ</t>
  </si>
  <si>
    <t>Thị trấn Chợ Rã</t>
  </si>
  <si>
    <t>Xã Bành Trạch</t>
  </si>
  <si>
    <t>Xã Cao Thượng</t>
  </si>
  <si>
    <t>Xã Chu Hương</t>
  </si>
  <si>
    <t>Xã Địa Linh</t>
  </si>
  <si>
    <t>Xã Hà Hiệu</t>
  </si>
  <si>
    <t>Xã Hoàng Trĩ</t>
  </si>
  <si>
    <t>Xã Khang Ninh</t>
  </si>
  <si>
    <t>Xã Mỹ Phương</t>
  </si>
  <si>
    <t>Xã Nam Mẫu</t>
  </si>
  <si>
    <t>Xã Phúc Lộc</t>
  </si>
  <si>
    <t>Xã Quảng Khê</t>
  </si>
  <si>
    <t>Xã Thượng Giáo</t>
  </si>
  <si>
    <t>Xã Yến Dương</t>
  </si>
  <si>
    <t>Thị trấn Phủ Thông</t>
  </si>
  <si>
    <t>Xã Cao Sơn</t>
  </si>
  <si>
    <t>Xã Cẩm Giàng</t>
  </si>
  <si>
    <t>Xã Dương Phong</t>
  </si>
  <si>
    <t>Xã Đôn Phong</t>
  </si>
  <si>
    <t>Xã Lục Bình</t>
  </si>
  <si>
    <t>Xã Mỹ Thanh</t>
  </si>
  <si>
    <t>Xã Nguyên Phúc</t>
  </si>
  <si>
    <t>Xã Quang Thuận</t>
  </si>
  <si>
    <t>Xã Quân Hà</t>
  </si>
  <si>
    <t>Xã Sĩ Bình</t>
  </si>
  <si>
    <t>Xã Tân Tú</t>
  </si>
  <si>
    <t>Xã Vi Hương</t>
  </si>
  <si>
    <t>Xã Vũ Muộn</t>
  </si>
  <si>
    <t>Thị trấn Bằng Lũng</t>
  </si>
  <si>
    <t>Xã Bản Thi</t>
  </si>
  <si>
    <t>Xã Bằng Lãng</t>
  </si>
  <si>
    <t>Xã Bằng Phúc</t>
  </si>
  <si>
    <t>Xã Đại Sảo</t>
  </si>
  <si>
    <t>Xã Đồng Thắng</t>
  </si>
  <si>
    <t>Xã Lương Bằng</t>
  </si>
  <si>
    <t>Xã Nam Cường</t>
  </si>
  <si>
    <t>Xã Nghĩa Tá</t>
  </si>
  <si>
    <t>Xã Ngọc Phái</t>
  </si>
  <si>
    <t>Xã Phương Viên</t>
  </si>
  <si>
    <t>Xã Quảng Bạch</t>
  </si>
  <si>
    <t>Xã Xuân Lạc</t>
  </si>
  <si>
    <t>Xã Yên Phong</t>
  </si>
  <si>
    <t>Xã Yên Thịnh</t>
  </si>
  <si>
    <t>Xã Yên Thượng</t>
  </si>
  <si>
    <t>Thị trấn Đồng Tâm</t>
  </si>
  <si>
    <t>Xã Bình Văn</t>
  </si>
  <si>
    <t>Xã Cao Kỳ</t>
  </si>
  <si>
    <t>Xã Hoà Mục</t>
  </si>
  <si>
    <t>Xã Mai Lạp</t>
  </si>
  <si>
    <t>Xã Nông Hạ</t>
  </si>
  <si>
    <t>Xã Như Cố</t>
  </si>
  <si>
    <t>Xã Quảng Chu</t>
  </si>
  <si>
    <t>Xã Thanh Thịnh</t>
  </si>
  <si>
    <t>Xã Thanh Vận</t>
  </si>
  <si>
    <t>Xã Yên Cư</t>
  </si>
  <si>
    <t>Xã Yên Hân</t>
  </si>
  <si>
    <t>Thị trấn Yến Lạc</t>
  </si>
  <si>
    <t>Xã Côn Minh</t>
  </si>
  <si>
    <t>Xã Cư Lễ</t>
  </si>
  <si>
    <t>Xã Cường Lợi</t>
  </si>
  <si>
    <t>Xã Dương Sơn</t>
  </si>
  <si>
    <t>Xã Đổng Xá</t>
  </si>
  <si>
    <t>Xã Kim Hỷ</t>
  </si>
  <si>
    <t>Xã Kim Lư</t>
  </si>
  <si>
    <t>Xã Liêm Thuỷ</t>
  </si>
  <si>
    <t>Xã Lương Thượng</t>
  </si>
  <si>
    <t>Xã Quang Phong</t>
  </si>
  <si>
    <t>Xã Sơn Thành</t>
  </si>
  <si>
    <t>Xã Văn Lang</t>
  </si>
  <si>
    <t>Xã Văn Minh</t>
  </si>
  <si>
    <t>Xã Văn Vũ</t>
  </si>
  <si>
    <t>Thị trấn Nà Phặc</t>
  </si>
  <si>
    <t>Xã Bằng Vân</t>
  </si>
  <si>
    <t>Xã Cốc Đán</t>
  </si>
  <si>
    <t>Xã Đức Vân</t>
  </si>
  <si>
    <t>Xã Hiệp Lực</t>
  </si>
  <si>
    <t>Xã Thuần Mang</t>
  </si>
  <si>
    <t>Xã Thượng Ân</t>
  </si>
  <si>
    <t>Xã Thượng Quan</t>
  </si>
  <si>
    <t>Xã Trung Hoà</t>
  </si>
  <si>
    <t>Xã Vân Tùng</t>
  </si>
  <si>
    <t>Xã Bằng Thành</t>
  </si>
  <si>
    <t>Xã Bộc Bố</t>
  </si>
  <si>
    <t>Xã Cao Tân</t>
  </si>
  <si>
    <t>Xã Cổ Linh</t>
  </si>
  <si>
    <t>Xã Công Bằng</t>
  </si>
  <si>
    <t>Xã Giáo Hiệu</t>
  </si>
  <si>
    <t>Xã Nghiên Loan</t>
  </si>
  <si>
    <t>Xã Nhạn Môn</t>
  </si>
  <si>
    <t>Xã Xuân La</t>
  </si>
  <si>
    <t>Phường Đức Xuân</t>
  </si>
  <si>
    <t>Phường Huyền Tụng</t>
  </si>
  <si>
    <t>Phường Nguyễn Thị Minh Khai</t>
  </si>
  <si>
    <t>Phường Phùng Chí Kiên</t>
  </si>
  <si>
    <t>Phường Sông Cầu</t>
  </si>
  <si>
    <t>Phường Xuất Hóa</t>
  </si>
  <si>
    <t>Xã Nông Thượng</t>
  </si>
  <si>
    <t>Thị trấn Gia Bình</t>
  </si>
  <si>
    <t>Xã Bình Dương</t>
  </si>
  <si>
    <t>Xã Cao Đức</t>
  </si>
  <si>
    <t>Xã Đại Bái</t>
  </si>
  <si>
    <t>Xã Đại Lai</t>
  </si>
  <si>
    <t>Xã Đông Cứu</t>
  </si>
  <si>
    <t>Xã Giang Sơn</t>
  </si>
  <si>
    <t>Xã Lãng Ngâm</t>
  </si>
  <si>
    <t>Xã Nhân Thắng</t>
  </si>
  <si>
    <t>Xã Quỳnh Phú</t>
  </si>
  <si>
    <t>Xã Song Giang</t>
  </si>
  <si>
    <t>Xã Thái Bảo</t>
  </si>
  <si>
    <t>Xã Vạn Ninh</t>
  </si>
  <si>
    <t>Xã Xuân Lai</t>
  </si>
  <si>
    <t>Thị trấn Thứa</t>
  </si>
  <si>
    <t>Xã An Thịnh</t>
  </si>
  <si>
    <t>Xã Bình Định</t>
  </si>
  <si>
    <t>Xã Lai Hạ</t>
  </si>
  <si>
    <t>Xã Lâm Thao</t>
  </si>
  <si>
    <t>Xã Mỹ Hương</t>
  </si>
  <si>
    <t>Xã Phú Hòa</t>
  </si>
  <si>
    <t>Xã Phú Lương</t>
  </si>
  <si>
    <t>Xã Quảng Phú</t>
  </si>
  <si>
    <t>Xã Tân Lãng</t>
  </si>
  <si>
    <t>Xã Trung Chính</t>
  </si>
  <si>
    <t>Xã Trung Kênh</t>
  </si>
  <si>
    <t>Xã Trừng Xá</t>
  </si>
  <si>
    <t>Thị trấn Phố Mới</t>
  </si>
  <si>
    <t>Xã Bằng An</t>
  </si>
  <si>
    <t>Xã Bồng Lai</t>
  </si>
  <si>
    <t>Xã Cách Bi</t>
  </si>
  <si>
    <t>Xã Chi Lăng</t>
  </si>
  <si>
    <t>Xã Đại Xuân</t>
  </si>
  <si>
    <t>Xã Đào Viên</t>
  </si>
  <si>
    <t>Xã Đức Long</t>
  </si>
  <si>
    <t>Xã Hán Quảng</t>
  </si>
  <si>
    <t>Xã Mộ Đạo</t>
  </si>
  <si>
    <t>Xã Ngọc Xá</t>
  </si>
  <si>
    <t>Xã Nhân Hòa</t>
  </si>
  <si>
    <t>Xã Phù Lãng</t>
  </si>
  <si>
    <t>Xã Phù Lương</t>
  </si>
  <si>
    <t>Xã Phương Liễu</t>
  </si>
  <si>
    <t>Xã Phượng Mao</t>
  </si>
  <si>
    <t>Xã Quế Tân</t>
  </si>
  <si>
    <t>Xã Việt Thống</t>
  </si>
  <si>
    <t>Xã Yên Giả</t>
  </si>
  <si>
    <t>Thị trấn Lim</t>
  </si>
  <si>
    <t>Xã Cảnh Hưng</t>
  </si>
  <si>
    <t>Xã Hiên Vân</t>
  </si>
  <si>
    <t>Xã Hoàn Sơn</t>
  </si>
  <si>
    <t>Xã Lạc Vệ</t>
  </si>
  <si>
    <t>Xã Liên Bão</t>
  </si>
  <si>
    <t>Xã Minh Đạo</t>
  </si>
  <si>
    <t>Xã Nội Duệ</t>
  </si>
  <si>
    <t>Xã Phật Tích</t>
  </si>
  <si>
    <t>Xã Tân Chi</t>
  </si>
  <si>
    <t>Xã Tri Phương</t>
  </si>
  <si>
    <t>Xã Việt Đoàn</t>
  </si>
  <si>
    <t>Thị trấn Hồ</t>
  </si>
  <si>
    <t>Xã Đại Đồng Thành</t>
  </si>
  <si>
    <t>Xã Đình Tổ</t>
  </si>
  <si>
    <t>Xã Gia Đông</t>
  </si>
  <si>
    <t>Xã Hà Mãn</t>
  </si>
  <si>
    <t>Xã Hoài Thượng</t>
  </si>
  <si>
    <t>Xã Mão Điền</t>
  </si>
  <si>
    <t>Xã Ninh Xá</t>
  </si>
  <si>
    <t>Xã Nghĩa Đạo</t>
  </si>
  <si>
    <t>Xã Ngũ Thái</t>
  </si>
  <si>
    <t>Xã Nguyệt Đức</t>
  </si>
  <si>
    <t>Xã Song Hồ</t>
  </si>
  <si>
    <t>Xã Song Liễu</t>
  </si>
  <si>
    <t>Xã Thanh Khương</t>
  </si>
  <si>
    <t>Xã Trạm Lộ</t>
  </si>
  <si>
    <t>Xã Trí Quả</t>
  </si>
  <si>
    <t>Xã Xuân Lâm</t>
  </si>
  <si>
    <t>Thị trấn Chờ</t>
  </si>
  <si>
    <t>Xã Dũng Liệt</t>
  </si>
  <si>
    <t>Xã Đông Phong</t>
  </si>
  <si>
    <t>Xã Đông Tiến</t>
  </si>
  <si>
    <t>Xã Đông Thọ</t>
  </si>
  <si>
    <t>Xã Long Châu</t>
  </si>
  <si>
    <t>Xã Tam Giang</t>
  </si>
  <si>
    <t>Xã Thụy Hòa</t>
  </si>
  <si>
    <t>Xã Trung Nghĩa</t>
  </si>
  <si>
    <t>Xã Văn Môn</t>
  </si>
  <si>
    <t>Xã Yên Phụ</t>
  </si>
  <si>
    <t>Phường Đại Phúc</t>
  </si>
  <si>
    <t>Phường Đáp Cầu</t>
  </si>
  <si>
    <t>Phường Hạp Lĩnh</t>
  </si>
  <si>
    <t>Phường Hòa Long</t>
  </si>
  <si>
    <t>Phường Kim Chân</t>
  </si>
  <si>
    <t>Phường Kinh Bắc</t>
  </si>
  <si>
    <t>Phường Khắc Niệm</t>
  </si>
  <si>
    <t>Phường Khúc Xuyên</t>
  </si>
  <si>
    <t>Phường Ninh Xá</t>
  </si>
  <si>
    <t>Phường Phong Khê</t>
  </si>
  <si>
    <t>Phường Suối Hoa</t>
  </si>
  <si>
    <t>Phường Tiền An</t>
  </si>
  <si>
    <t>Phường Thị Cầu</t>
  </si>
  <si>
    <t>Phường Vạn An</t>
  </si>
  <si>
    <t>Phường Vân Dương</t>
  </si>
  <si>
    <t>Phường Vệ An</t>
  </si>
  <si>
    <t>Phường Võ Cường</t>
  </si>
  <si>
    <t>Phường Vũ Ninh</t>
  </si>
  <si>
    <t>Phường Châu Khê</t>
  </si>
  <si>
    <t>Phường Đình Bảng</t>
  </si>
  <si>
    <t>Phường Đồng Kỵ</t>
  </si>
  <si>
    <t>Phường Đông Ngàn</t>
  </si>
  <si>
    <t>Phường Đồng Nguyên</t>
  </si>
  <si>
    <t>Phường Tân Hồng</t>
  </si>
  <si>
    <t>Phường Trang Hạ</t>
  </si>
  <si>
    <t>Xã Hương Mạc</t>
  </si>
  <si>
    <t>Xã Phù Chẩn</t>
  </si>
  <si>
    <t>Xã Phù Khê</t>
  </si>
  <si>
    <t>Xã Tam Sơn</t>
  </si>
  <si>
    <t>Xã Tương Giang</t>
  </si>
  <si>
    <t>Thị trấn Ba Tri</t>
  </si>
  <si>
    <t>Xã An Bình Tây</t>
  </si>
  <si>
    <t>Xã An Đức</t>
  </si>
  <si>
    <t>Xã An Hiệp</t>
  </si>
  <si>
    <t>Xã An Hòa Tây</t>
  </si>
  <si>
    <t>Xã An Ngãi Tây</t>
  </si>
  <si>
    <t>Xã An Ngãi Trung</t>
  </si>
  <si>
    <t>Xã An Phú Trung</t>
  </si>
  <si>
    <t>Xã An Thủy</t>
  </si>
  <si>
    <t>Xã Bảo Thạnh</t>
  </si>
  <si>
    <t>Xã Bảo Thuận</t>
  </si>
  <si>
    <t>Xã Mỹ Chánh</t>
  </si>
  <si>
    <t>Xã Mỹ Hòa</t>
  </si>
  <si>
    <t>Xã Mỹ Nhơn</t>
  </si>
  <si>
    <t>Xã Mỹ Thạnh</t>
  </si>
  <si>
    <t>Xã Phú Lễ</t>
  </si>
  <si>
    <t>Xã Phước Ngãi</t>
  </si>
  <si>
    <t>Xã Tân Thủy</t>
  </si>
  <si>
    <t>Thị trấn Bình Đại</t>
  </si>
  <si>
    <t>Xã Bình Thắng</t>
  </si>
  <si>
    <t>Xã Bình Thới</t>
  </si>
  <si>
    <t>Xã Châu Hưng</t>
  </si>
  <si>
    <t>Xã Đại Hòa Lộc</t>
  </si>
  <si>
    <t>Xã Định Trung</t>
  </si>
  <si>
    <t>Xã Long Định</t>
  </si>
  <si>
    <t>Xã Lộc Thuận</t>
  </si>
  <si>
    <t>Xã Phú Vang</t>
  </si>
  <si>
    <t>Xã Thạnh Phước</t>
  </si>
  <si>
    <t>Xã Thạnh Trị</t>
  </si>
  <si>
    <t>Xã Thới Lai</t>
  </si>
  <si>
    <t>Xã Thới Thuận</t>
  </si>
  <si>
    <t>Xã Thừa Đức</t>
  </si>
  <si>
    <t>Xã Vang Quới Đông</t>
  </si>
  <si>
    <t>Xã Vang Quới Tây</t>
  </si>
  <si>
    <t>Thị trấn Châu Thành</t>
  </si>
  <si>
    <t>Xã An Hóa</t>
  </si>
  <si>
    <t>Xã An Phước</t>
  </si>
  <si>
    <t>Xã Giao Long</t>
  </si>
  <si>
    <t>Xã Hữu Định</t>
  </si>
  <si>
    <t>Xã Phú An Hòa</t>
  </si>
  <si>
    <t>Xã Phú Đức</t>
  </si>
  <si>
    <t>Xã Qưới Sơn</t>
  </si>
  <si>
    <t>Xã Quới Thành</t>
  </si>
  <si>
    <t>Xã Sơn Hòa</t>
  </si>
  <si>
    <t>Xã Tân Thạch</t>
  </si>
  <si>
    <t>Xã Tiên Long</t>
  </si>
  <si>
    <t>Xã Tiên Thủy</t>
  </si>
  <si>
    <t>Xã Tường Đa</t>
  </si>
  <si>
    <t>Xã Thành Triệu</t>
  </si>
  <si>
    <t>Thị trấn Chợ Lách</t>
  </si>
  <si>
    <t>Xã Hòa Nghĩa</t>
  </si>
  <si>
    <t>Xã Hưng Khánh Trung B</t>
  </si>
  <si>
    <t>Xã Phú Phụng</t>
  </si>
  <si>
    <t>Xã Sơn Định</t>
  </si>
  <si>
    <t>Xã Tân Thiềng</t>
  </si>
  <si>
    <t>Thị trấn Giồng Trôm</t>
  </si>
  <si>
    <t>Xã Bình Hoà</t>
  </si>
  <si>
    <t>Xã Châu Bình</t>
  </si>
  <si>
    <t>Xã Châu Hòa</t>
  </si>
  <si>
    <t>Xã Hưng Lễ</t>
  </si>
  <si>
    <t>Xã Hưng Nhượng</t>
  </si>
  <si>
    <t>Xã Hưng Phong</t>
  </si>
  <si>
    <t>Xã Lương Hòa</t>
  </si>
  <si>
    <t>Xã Lương Phú</t>
  </si>
  <si>
    <t>Xã Lương Quới</t>
  </si>
  <si>
    <t>Xã Phong Nẫm</t>
  </si>
  <si>
    <t>Xã Sơn Phú</t>
  </si>
  <si>
    <t>Xã Tân Hào</t>
  </si>
  <si>
    <t>Xã Tân Lợi Thạnh</t>
  </si>
  <si>
    <t>Xã Thạnh Phú Đông</t>
  </si>
  <si>
    <t>Xã Thuận Điền</t>
  </si>
  <si>
    <t>Xã Hòa Lộc</t>
  </si>
  <si>
    <t>Xã Hưng Khánh Trung A</t>
  </si>
  <si>
    <t>Xã Khánh Thạnh Tân</t>
  </si>
  <si>
    <t>Xã Nhuận Phú Tân</t>
  </si>
  <si>
    <t>Xã Phú Mỹ</t>
  </si>
  <si>
    <t>Xã Phước Mỹ Trung</t>
  </si>
  <si>
    <t>Xã Tân Bình</t>
  </si>
  <si>
    <t>Xã Tân Phú Tây</t>
  </si>
  <si>
    <t>Xã Tân Thành Bình</t>
  </si>
  <si>
    <t>Xã Tân Thanh Tây</t>
  </si>
  <si>
    <t>Xã Thành An</t>
  </si>
  <si>
    <t>Xã Thạnh Ngãi</t>
  </si>
  <si>
    <t>Xã Thanh Tân</t>
  </si>
  <si>
    <t>Thị trấn Mỏ Cày</t>
  </si>
  <si>
    <t>Xã An Định</t>
  </si>
  <si>
    <t>Xã An Thạnh</t>
  </si>
  <si>
    <t>Xã An Thới</t>
  </si>
  <si>
    <t xml:space="preserve">Xã Bình Khánh </t>
  </si>
  <si>
    <t>Xã Cẩm Sơn</t>
  </si>
  <si>
    <t>Xã Đa Phước Hội</t>
  </si>
  <si>
    <t>Xã Định Thủy</t>
  </si>
  <si>
    <t>Xã Hương Mỹ</t>
  </si>
  <si>
    <t>Xã Ngãi Đăng</t>
  </si>
  <si>
    <t>Xã Thành Thới A</t>
  </si>
  <si>
    <t>Xã Thành Thới B</t>
  </si>
  <si>
    <t>Thị trấn Thạnh Phú</t>
  </si>
  <si>
    <t>Xã An Điền</t>
  </si>
  <si>
    <t>Xã An Nhơn</t>
  </si>
  <si>
    <t>Xã An Quy</t>
  </si>
  <si>
    <t>Xã An Thuận</t>
  </si>
  <si>
    <t>Xã Đại Điền</t>
  </si>
  <si>
    <t>Xã Giao Thạnh</t>
  </si>
  <si>
    <t>Xã Hòa Lợi</t>
  </si>
  <si>
    <t>Xã Phú Khánh</t>
  </si>
  <si>
    <t>Xã Quới Điền</t>
  </si>
  <si>
    <t>Xã Thạnh Hải</t>
  </si>
  <si>
    <t>Xã Thạnh Phong</t>
  </si>
  <si>
    <t>Phường An Hội</t>
  </si>
  <si>
    <t>Phường Phú Khương</t>
  </si>
  <si>
    <t>Phường Phú Tân</t>
  </si>
  <si>
    <t>Xã Mỹ Thạnh An</t>
  </si>
  <si>
    <t>Xã Nhơn Thạnh</t>
  </si>
  <si>
    <t>Thị trấn Lai Uyên</t>
  </si>
  <si>
    <t>Xã Cây Trường II</t>
  </si>
  <si>
    <t>Xã Hưng Hòa</t>
  </si>
  <si>
    <t>Xã Lai Hưng</t>
  </si>
  <si>
    <t>Xã Long Nguyên</t>
  </si>
  <si>
    <t>Xã Trừ Văn Thố</t>
  </si>
  <si>
    <t>Thị trấn Tân Thành</t>
  </si>
  <si>
    <t>Xã Đất Cuốc</t>
  </si>
  <si>
    <t>Xã Hiếu Liêm</t>
  </si>
  <si>
    <t>Xã Lạc An</t>
  </si>
  <si>
    <t>Xã Tân Định</t>
  </si>
  <si>
    <t>Xã Thường Tân</t>
  </si>
  <si>
    <t>Thị trấn Dầu Tiếng</t>
  </si>
  <si>
    <t>Xã An Lập</t>
  </si>
  <si>
    <t>Xã Định An</t>
  </si>
  <si>
    <t>Xã Định Hiệp</t>
  </si>
  <si>
    <t>Xã Minh Hoà</t>
  </si>
  <si>
    <t>Xã Minh Thạnh</t>
  </si>
  <si>
    <t>Xã Thanh An</t>
  </si>
  <si>
    <t>Xã Thanh Tuyền</t>
  </si>
  <si>
    <t>Thị trấn Phước Vĩnh</t>
  </si>
  <si>
    <t>Xã An Linh</t>
  </si>
  <si>
    <t>Xã An Long</t>
  </si>
  <si>
    <t>Xã Phước Hoà</t>
  </si>
  <si>
    <t>Xã Phước Sang</t>
  </si>
  <si>
    <t>Xã Tam Lập</t>
  </si>
  <si>
    <t>Xã Tân Long</t>
  </si>
  <si>
    <t>Xã Vĩnh Hoà</t>
  </si>
  <si>
    <t>Phường Bình Thắng</t>
  </si>
  <si>
    <t>Phường Dĩ An</t>
  </si>
  <si>
    <t>Phường Đông Hòa</t>
  </si>
  <si>
    <t>Phường Tân Bình</t>
  </si>
  <si>
    <t>Phường Tân Đông Hiệp</t>
  </si>
  <si>
    <t>Phường Chánh Mỹ</t>
  </si>
  <si>
    <t>Phường Chánh Nghĩa</t>
  </si>
  <si>
    <t>Phường Định Hoà</t>
  </si>
  <si>
    <t>Phường Hiệp An</t>
  </si>
  <si>
    <t>Phường Hoà Phú</t>
  </si>
  <si>
    <t>Phường Phú Cường</t>
  </si>
  <si>
    <t>Phường Phú Hòa</t>
  </si>
  <si>
    <t>Phường Phú Lợi</t>
  </si>
  <si>
    <t>Phường Phú Thọ</t>
  </si>
  <si>
    <t>Phường Tương Bình Hiệp</t>
  </si>
  <si>
    <t>Phường An Thạnh</t>
  </si>
  <si>
    <t>Phường Bình Chuẩn</t>
  </si>
  <si>
    <t>Phường Bình Hòa</t>
  </si>
  <si>
    <t>Phường Bình Nhâm</t>
  </si>
  <si>
    <t>Phường Hưng Định</t>
  </si>
  <si>
    <t>Phường Lái Thiêu</t>
  </si>
  <si>
    <t>Phường Thuận Giao</t>
  </si>
  <si>
    <t>Phường Vĩnh Phú</t>
  </si>
  <si>
    <t>Phường Chánh Phú Hòa</t>
  </si>
  <si>
    <t>Phường Hòa Lợi</t>
  </si>
  <si>
    <t>Xã An Tây</t>
  </si>
  <si>
    <t>Phường Hội Nghĩa</t>
  </si>
  <si>
    <t>Phường Khánh Bình</t>
  </si>
  <si>
    <t>Phường Phú Chánh</t>
  </si>
  <si>
    <t>Phường Tân Hiệp</t>
  </si>
  <si>
    <t>Phường Tân Phước Khánh</t>
  </si>
  <si>
    <t>Phường Tân Vĩnh Hiệp</t>
  </si>
  <si>
    <t>Phường Thái Hòa</t>
  </si>
  <si>
    <t>Phường Thạnh Phước</t>
  </si>
  <si>
    <t>Phường Uyên Hưng</t>
  </si>
  <si>
    <t>Phường Vĩnh Tân</t>
  </si>
  <si>
    <t>Xã Thạnh Hội</t>
  </si>
  <si>
    <t>Xã An Dũng</t>
  </si>
  <si>
    <t>Xã An Nghĩa</t>
  </si>
  <si>
    <t>Xã An Quang</t>
  </si>
  <si>
    <t>Xã An Tân</t>
  </si>
  <si>
    <t>Xã An Toàn</t>
  </si>
  <si>
    <t>Xã An Trung</t>
  </si>
  <si>
    <t>Xã An Vinh</t>
  </si>
  <si>
    <t>Thị trấn Tăng Bạt Hổ</t>
  </si>
  <si>
    <t>Xã Ân Đức</t>
  </si>
  <si>
    <t>Xã Ân Hảo Đông</t>
  </si>
  <si>
    <t>Xã Ân Hảo Tây</t>
  </si>
  <si>
    <t>Xã Ân Hữu</t>
  </si>
  <si>
    <t>Xã Ân Mỹ</t>
  </si>
  <si>
    <t>Xã Ân Nghĩa</t>
  </si>
  <si>
    <t>Xã Ân Phong</t>
  </si>
  <si>
    <t>Xã Ân Sơn</t>
  </si>
  <si>
    <t>Xã Ân Tín</t>
  </si>
  <si>
    <t>Xã Ân Tường Đông</t>
  </si>
  <si>
    <t>Xã Ân Tường Tây</t>
  </si>
  <si>
    <t>Xã Ân Thạnh</t>
  </si>
  <si>
    <t>Xã Bok Tới</t>
  </si>
  <si>
    <t>Xã Đak Mang</t>
  </si>
  <si>
    <t>Thị trấn Ngô Mây</t>
  </si>
  <si>
    <t>Xã Cát Chánh</t>
  </si>
  <si>
    <t>Xã Cát Hải</t>
  </si>
  <si>
    <t>Xã Cát Hanh</t>
  </si>
  <si>
    <t>Xã Cát Hiệp</t>
  </si>
  <si>
    <t>Xã Cát Hưng</t>
  </si>
  <si>
    <t>Xã Cát Khánh</t>
  </si>
  <si>
    <t>Xã Cát Lâm</t>
  </si>
  <si>
    <t>Xã Cát Minh</t>
  </si>
  <si>
    <t>Xã Cát Nhơn</t>
  </si>
  <si>
    <t>Xã Cát Sơn</t>
  </si>
  <si>
    <t>Xã Cát Tài</t>
  </si>
  <si>
    <t>Xã Cát Tân</t>
  </si>
  <si>
    <t>Xã Cát Tiến</t>
  </si>
  <si>
    <t>Xã Cát Tường</t>
  </si>
  <si>
    <t>Xã Cát Thành</t>
  </si>
  <si>
    <t>Xã Cát Thắng</t>
  </si>
  <si>
    <t>Xã Cát Trinh</t>
  </si>
  <si>
    <t>Thị trấn Bình Dương</t>
  </si>
  <si>
    <t>Thị trấn Phù Mỹ</t>
  </si>
  <si>
    <t>Xã Mỹ Cát</t>
  </si>
  <si>
    <t>Xã Mỹ Chánh Tây</t>
  </si>
  <si>
    <t>Xã Mỹ Châu</t>
  </si>
  <si>
    <t>Xã Mỹ Lộc</t>
  </si>
  <si>
    <t>Xã Mỹ Lợi</t>
  </si>
  <si>
    <t>Xã Mỹ Phong</t>
  </si>
  <si>
    <t>Xã Mỹ Quang</t>
  </si>
  <si>
    <t>Xã Mỹ Tài</t>
  </si>
  <si>
    <t>Xã Mỹ Thắng</t>
  </si>
  <si>
    <t>Xã Mỹ Thọ</t>
  </si>
  <si>
    <t>Xã Mỹ Trinh</t>
  </si>
  <si>
    <t>Thị trấn Phú Phong</t>
  </si>
  <si>
    <t>Xã Bình Nghi</t>
  </si>
  <si>
    <t>Xã Bình Tân</t>
  </si>
  <si>
    <t>Xã Bình Tường</t>
  </si>
  <si>
    <t>Xã Bình Thuận</t>
  </si>
  <si>
    <t>Xã Tây An</t>
  </si>
  <si>
    <t>Xã Tây Bình</t>
  </si>
  <si>
    <t>Xã Tây Giang</t>
  </si>
  <si>
    <t>Xã Tây Thuận</t>
  </si>
  <si>
    <t>Xã Tây Vinh</t>
  </si>
  <si>
    <t>Xã Tây Xuân</t>
  </si>
  <si>
    <t>Thị trấn Diêu Trì</t>
  </si>
  <si>
    <t>Thị trấn Tuy Phước</t>
  </si>
  <si>
    <t>Xã Phước An</t>
  </si>
  <si>
    <t>Xã Phước Hòa</t>
  </si>
  <si>
    <t>Xã Phước Nghĩa</t>
  </si>
  <si>
    <t>Xã Phước Quang</t>
  </si>
  <si>
    <t>Xã Phước Sơn</t>
  </si>
  <si>
    <t>Xã Phước Thành</t>
  </si>
  <si>
    <t>Xã Phước Thắng</t>
  </si>
  <si>
    <t>Thị trấn Vân Canh</t>
  </si>
  <si>
    <t>Xã Canh Hiển</t>
  </si>
  <si>
    <t>Xã Canh Hiệp</t>
  </si>
  <si>
    <t>Xã Canh Hòa</t>
  </si>
  <si>
    <t>Xã Canh Liên</t>
  </si>
  <si>
    <t>Xã Canh Thuận</t>
  </si>
  <si>
    <t>Xã Canh Vinh</t>
  </si>
  <si>
    <t>Xã Vĩnh Hảo</t>
  </si>
  <si>
    <t>Xã Vĩnh Hiệp</t>
  </si>
  <si>
    <t>Xã Vĩnh Kim</t>
  </si>
  <si>
    <t>Xã Vĩnh Quang</t>
  </si>
  <si>
    <t>Xã Vĩnh Sơn</t>
  </si>
  <si>
    <t>Xã Vĩnh Thuận</t>
  </si>
  <si>
    <t>Phường Bùi Thị Xuân</t>
  </si>
  <si>
    <t>Phường Đống Đa</t>
  </si>
  <si>
    <t>Phường Ghềnh Ráng</t>
  </si>
  <si>
    <t>Phường Hải Cảng</t>
  </si>
  <si>
    <t>Phường Lê Hồng Phong</t>
  </si>
  <si>
    <t>Phường Lý Thường Kiệt</t>
  </si>
  <si>
    <t>Phường Ngô Mây</t>
  </si>
  <si>
    <t>Phường Nguyễn Văn Cừ</t>
  </si>
  <si>
    <t>Phường Nhơn Bình</t>
  </si>
  <si>
    <t>Phường Nhơn Phú</t>
  </si>
  <si>
    <t>Phường Thị Nại</t>
  </si>
  <si>
    <t>Phường Trần Quang Diệu</t>
  </si>
  <si>
    <t>Xã Nhơn Châu</t>
  </si>
  <si>
    <t>Xã Nhơn Hải</t>
  </si>
  <si>
    <t>Xã Nhơn Lý</t>
  </si>
  <si>
    <t>Xã Phước Mỹ</t>
  </si>
  <si>
    <t>Phường Bình Định</t>
  </si>
  <si>
    <t>Phường Đập Đá</t>
  </si>
  <si>
    <t>Phường Nhơn Hoà</t>
  </si>
  <si>
    <t>Phường Nhơn Hưng</t>
  </si>
  <si>
    <t>Phường Nhơn Thành</t>
  </si>
  <si>
    <t>Xã Nhơn An</t>
  </si>
  <si>
    <t>Xã Nhơn Hạnh</t>
  </si>
  <si>
    <t>Xã Nhơn Hậu</t>
  </si>
  <si>
    <t>Xã Nhơn Khánh</t>
  </si>
  <si>
    <t>Xã Nhơn Lộc</t>
  </si>
  <si>
    <t>Xã Nhơn Phong</t>
  </si>
  <si>
    <t>Xã Nhơn Phúc</t>
  </si>
  <si>
    <t>Xã Nhơn Tân</t>
  </si>
  <si>
    <t>Xã Nhơn Thọ</t>
  </si>
  <si>
    <t>Phường Bồng Sơn</t>
  </si>
  <si>
    <t>Phường Hoài Đức</t>
  </si>
  <si>
    <t>Phường Hoài Hảo</t>
  </si>
  <si>
    <t>Phường Hoài Hương</t>
  </si>
  <si>
    <t>Phường Hoài Tân</t>
  </si>
  <si>
    <t>Phường Hoài Thanh</t>
  </si>
  <si>
    <t>Phường Hoài Thanh Tây</t>
  </si>
  <si>
    <t>Phường Hoài Xuân</t>
  </si>
  <si>
    <t>Phường Tam Quan</t>
  </si>
  <si>
    <t>Phường Tam Quan Bắc</t>
  </si>
  <si>
    <t>Phường Tam Quan Nam</t>
  </si>
  <si>
    <t>Xã Hoài Châu</t>
  </si>
  <si>
    <t>Xã Hoài Châu Bắc</t>
  </si>
  <si>
    <t>Xã Hoài Hải</t>
  </si>
  <si>
    <t>Xã Hoài Mỹ</t>
  </si>
  <si>
    <t>Xã Hoài Phú</t>
  </si>
  <si>
    <t>Xã Hoài Sơn</t>
  </si>
  <si>
    <t>Thị trấn Đức Phong</t>
  </si>
  <si>
    <t>Xã Bom Bo</t>
  </si>
  <si>
    <t>Xã Đak Nhau</t>
  </si>
  <si>
    <t>Xã Đăng Hà</t>
  </si>
  <si>
    <t>Xã Đoàn Kết</t>
  </si>
  <si>
    <t>Xã Đồng Nai</t>
  </si>
  <si>
    <t>Xã Đức Liễu</t>
  </si>
  <si>
    <t>Xã Đường 10</t>
  </si>
  <si>
    <t>Xã Minh Hưng</t>
  </si>
  <si>
    <t>Xã Nghĩa Bình</t>
  </si>
  <si>
    <t>Xã Thọ Sơn</t>
  </si>
  <si>
    <t>Thị trấn Thanh Bình</t>
  </si>
  <si>
    <t>Xã Hưng Phước</t>
  </si>
  <si>
    <t>Xã Phước Thiện</t>
  </si>
  <si>
    <t>Xã Tân Thành</t>
  </si>
  <si>
    <t>Xã Thanh Hòa</t>
  </si>
  <si>
    <t>Xã Thiện Hưng</t>
  </si>
  <si>
    <t>Xã Bù Gia Mập</t>
  </si>
  <si>
    <t>Xã Đa Kia</t>
  </si>
  <si>
    <t>Xã Đak Ơ</t>
  </si>
  <si>
    <t>Xã Đức Hạnh</t>
  </si>
  <si>
    <t>Xã Phú Văn</t>
  </si>
  <si>
    <t>Xã Phước Minh</t>
  </si>
  <si>
    <t>Thị trấn Chơn Thành</t>
  </si>
  <si>
    <t>Xã Minh Lập</t>
  </si>
  <si>
    <t>Xã Minh Long</t>
  </si>
  <si>
    <t>Xã Minh Thành</t>
  </si>
  <si>
    <t>Xã Minh Thắng</t>
  </si>
  <si>
    <t>Xã Nha Bích</t>
  </si>
  <si>
    <t>Xã Thành Tâm</t>
  </si>
  <si>
    <t>Thị trấn Tân Phú</t>
  </si>
  <si>
    <t>Xã Tân Phước</t>
  </si>
  <si>
    <t>Xã Thuận Lợi</t>
  </si>
  <si>
    <t>Xã Thuận Phú</t>
  </si>
  <si>
    <t>Thị trấn Tân Khai</t>
  </si>
  <si>
    <t>Xã An Khương</t>
  </si>
  <si>
    <t>Xã Đồng Nơ</t>
  </si>
  <si>
    <t>Xã Minh Tâm</t>
  </si>
  <si>
    <t>Xã Tân Quan</t>
  </si>
  <si>
    <t>Thị trấn Lộc Ninh</t>
  </si>
  <si>
    <t>Xã Lộc Điền</t>
  </si>
  <si>
    <t>Xã Lộc Hiệp</t>
  </si>
  <si>
    <t>Xã Lộc Hòa</t>
  </si>
  <si>
    <t>Xã Lộc Hưng</t>
  </si>
  <si>
    <t>Xã Lộc Khánh</t>
  </si>
  <si>
    <t>Xã Lộc Phú</t>
  </si>
  <si>
    <t>Xã Lộc Quang</t>
  </si>
  <si>
    <t>Xã Lộc Tấn</t>
  </si>
  <si>
    <t>Xã Lộc Thái</t>
  </si>
  <si>
    <t>Xã Lộc Thành</t>
  </si>
  <si>
    <t>Xã Lộc Thạnh</t>
  </si>
  <si>
    <t>Xã Lộc Thiện</t>
  </si>
  <si>
    <t>Xã Lộc Thịnh</t>
  </si>
  <si>
    <t>Xã Bù Nho</t>
  </si>
  <si>
    <t>Xã Long Bình</t>
  </si>
  <si>
    <t>Xã Long Hà</t>
  </si>
  <si>
    <t>Xã Long Hưng</t>
  </si>
  <si>
    <t>Xã Phú Riềng</t>
  </si>
  <si>
    <t>Xã Phú Trung</t>
  </si>
  <si>
    <t>Phường Tân Đồng</t>
  </si>
  <si>
    <t>Phường Tân Thiện</t>
  </si>
  <si>
    <t>Phường Tân Xuân</t>
  </si>
  <si>
    <t>Phường Tiến Thành</t>
  </si>
  <si>
    <t>Xã Tiến Hưng</t>
  </si>
  <si>
    <t>Phường An Lộc</t>
  </si>
  <si>
    <t>Phường Hưng Chiến</t>
  </si>
  <si>
    <t>Phường Phú Đức</t>
  </si>
  <si>
    <t>Xã Thanh Phú</t>
  </si>
  <si>
    <t>Phường Long Thủy</t>
  </si>
  <si>
    <t>Phường Sơn Giang</t>
  </si>
  <si>
    <t>Phường Thác Mơ</t>
  </si>
  <si>
    <t>Xã Phước Tín</t>
  </si>
  <si>
    <t>Thị trấn Chợ Lầu</t>
  </si>
  <si>
    <t>Thị trấn Lương Sơn</t>
  </si>
  <si>
    <t>Xã Bình An</t>
  </si>
  <si>
    <t>Xã Hải Ninh</t>
  </si>
  <si>
    <t>Xã Hòa Thắng</t>
  </si>
  <si>
    <t>Xã Phan Điền</t>
  </si>
  <si>
    <t>Xã Phan Hiệp</t>
  </si>
  <si>
    <t>Xã Phan Hòa</t>
  </si>
  <si>
    <t>Xã Phan Lâm</t>
  </si>
  <si>
    <t>Xã Phan Rí Thành</t>
  </si>
  <si>
    <t>Xã Phan Sơn</t>
  </si>
  <si>
    <t>Xã Phan Tiến</t>
  </si>
  <si>
    <t>Xã Phan Thanh</t>
  </si>
  <si>
    <t>Xã Sông Bình</t>
  </si>
  <si>
    <t>Xã Sông Lũy</t>
  </si>
  <si>
    <t>Thị trấn Đức Tài</t>
  </si>
  <si>
    <t>Thị trấn Võ Xu</t>
  </si>
  <si>
    <t>Xã Đa Kai</t>
  </si>
  <si>
    <t>Xã Đông Hà</t>
  </si>
  <si>
    <t>Xã Đức Tín</t>
  </si>
  <si>
    <t>Xã Mê Pu</t>
  </si>
  <si>
    <t>Xã Nam Chính</t>
  </si>
  <si>
    <t>Xã Sùng Nhơn</t>
  </si>
  <si>
    <t>Xã Tân Hà</t>
  </si>
  <si>
    <t>Xã Trà Tân</t>
  </si>
  <si>
    <t>Xã Vũ Hoà</t>
  </si>
  <si>
    <t>Thị trấn Tân Minh</t>
  </si>
  <si>
    <t>Thị trấn Tân Nghĩa</t>
  </si>
  <si>
    <t>Xã Sông Phan</t>
  </si>
  <si>
    <t>Xã Sơn Mỹ</t>
  </si>
  <si>
    <t>Xã Tân Đức</t>
  </si>
  <si>
    <t>Xã Tân Phúc</t>
  </si>
  <si>
    <t>Xã Tân Thắng</t>
  </si>
  <si>
    <t>Xã Thắng Hải</t>
  </si>
  <si>
    <t>Thị trấn Ma Lâm</t>
  </si>
  <si>
    <t>Thị trấn Phú Long</t>
  </si>
  <si>
    <t>Xã Đa Mi</t>
  </si>
  <si>
    <t>Xã Đông Giang</t>
  </si>
  <si>
    <t>Xã Hàm Chính</t>
  </si>
  <si>
    <t>Xã Hàm Đức</t>
  </si>
  <si>
    <t>Xã Hàm Hiệp</t>
  </si>
  <si>
    <t>Xã Hàm Liêm</t>
  </si>
  <si>
    <t>Xã Hàm Phú</t>
  </si>
  <si>
    <t>Xã Hàm Thắng</t>
  </si>
  <si>
    <t>Xã Hàm Trí</t>
  </si>
  <si>
    <t>Xã Hồng Liêm</t>
  </si>
  <si>
    <t>Xã La Dạ</t>
  </si>
  <si>
    <t>Xã Thuận Hòa</t>
  </si>
  <si>
    <t>Xã Thuận Minh</t>
  </si>
  <si>
    <t>Thị trấn Thuận Nam</t>
  </si>
  <si>
    <t>Xã Hàm Cần</t>
  </si>
  <si>
    <t>Xã Hàm Cường</t>
  </si>
  <si>
    <t>Xã Hàm Kiệm</t>
  </si>
  <si>
    <t>Xã Hàm Minh</t>
  </si>
  <si>
    <t>Xã Hàm Mỹ</t>
  </si>
  <si>
    <t>Xã Hàm Thạnh</t>
  </si>
  <si>
    <t>Xã Mương Mán</t>
  </si>
  <si>
    <t>Xã Tân Thuận</t>
  </si>
  <si>
    <t>Xã Thuận Quí</t>
  </si>
  <si>
    <t>Xã Long Hải</t>
  </si>
  <si>
    <t>Xã Ngũ Phụng</t>
  </si>
  <si>
    <t>Xã Tam Thanh</t>
  </si>
  <si>
    <t>Thị trấn Lạc Tánh</t>
  </si>
  <si>
    <t>Xã Bắc Ruộng</t>
  </si>
  <si>
    <t>Xã Đồng Kho</t>
  </si>
  <si>
    <t>Xã Đức Bình</t>
  </si>
  <si>
    <t>Xã Đức Phú</t>
  </si>
  <si>
    <t>Xã Đức Thuận</t>
  </si>
  <si>
    <t>Xã Gia An</t>
  </si>
  <si>
    <t>Xã Gia Huynh</t>
  </si>
  <si>
    <t>Xã Huy Khiêm</t>
  </si>
  <si>
    <t>Xã La Ngâu</t>
  </si>
  <si>
    <t>Xã Măng Tố</t>
  </si>
  <si>
    <t>Xã Nghị Đức</t>
  </si>
  <si>
    <t>Xã Suối Kiết</t>
  </si>
  <si>
    <t>Thị trấn Liên Hương</t>
  </si>
  <si>
    <t>Thị trấn Phan Rí Cửa</t>
  </si>
  <si>
    <t>Xã Chí Công</t>
  </si>
  <si>
    <t>Xã Hòa Minh</t>
  </si>
  <si>
    <t>Xã Phan Dũng</t>
  </si>
  <si>
    <t>Xã Phú Lạc</t>
  </si>
  <si>
    <t>Xã Phước Thể</t>
  </si>
  <si>
    <t>Xã Vĩnh Tân</t>
  </si>
  <si>
    <t>Phường Bình Hưng</t>
  </si>
  <si>
    <t>Phường Đức Long</t>
  </si>
  <si>
    <t>Phường Đức Nghĩa</t>
  </si>
  <si>
    <t>Phường Hàm Tiến</t>
  </si>
  <si>
    <t>Phường Hưng Long</t>
  </si>
  <si>
    <t>Phường Lạc Đạo</t>
  </si>
  <si>
    <t>Phường Mũi Né</t>
  </si>
  <si>
    <t>Phường Phú Hài</t>
  </si>
  <si>
    <t>Phường Phú Tài</t>
  </si>
  <si>
    <t>Phường Phú Thủy</t>
  </si>
  <si>
    <t>Phường Phú Trinh</t>
  </si>
  <si>
    <t>Phường Thanh Hải</t>
  </si>
  <si>
    <t>Phường Xuân An</t>
  </si>
  <si>
    <t>Xã Tiến Lợi</t>
  </si>
  <si>
    <t>Xã Tiến Thành</t>
  </si>
  <si>
    <t>Xã Thiện Nghiệp</t>
  </si>
  <si>
    <t>Phường Bình Tân</t>
  </si>
  <si>
    <t>Phường Phước Hội</t>
  </si>
  <si>
    <t>Phường Phước Lộc</t>
  </si>
  <si>
    <t>Thị trấn Cái Nước</t>
  </si>
  <si>
    <t>Xã Đông Thới</t>
  </si>
  <si>
    <t>Xã Hoà Mỹ</t>
  </si>
  <si>
    <t>Xã Hưng Mỹ</t>
  </si>
  <si>
    <t>Xã Lương Thế Trân</t>
  </si>
  <si>
    <t>Xã Tân Hưng Đông</t>
  </si>
  <si>
    <t>Xã Trần Thới</t>
  </si>
  <si>
    <t>Thị trấn Đầm Dơi</t>
  </si>
  <si>
    <t>Xã Ngọc Chánh</t>
  </si>
  <si>
    <t>Xã Nguyễn Huân</t>
  </si>
  <si>
    <t>Xã Quách Phẩm</t>
  </si>
  <si>
    <t>Xã Quách Phẩm Bắc</t>
  </si>
  <si>
    <t>Xã Tạ An Khương</t>
  </si>
  <si>
    <t>Xã Tạ An Khương Đông</t>
  </si>
  <si>
    <t>Xã Tạ An Khương Nam</t>
  </si>
  <si>
    <t>Xã Tân Duyệt</t>
  </si>
  <si>
    <t>Xã Thanh Tùng</t>
  </si>
  <si>
    <t>Xã Trần Phán</t>
  </si>
  <si>
    <t>Thị Trấn Năm Căn</t>
  </si>
  <si>
    <t>Xã Đất Mới</t>
  </si>
  <si>
    <t>Xã Hàm Rồng</t>
  </si>
  <si>
    <t>Xã Hàng Vịnh</t>
  </si>
  <si>
    <t>Xã Hiệp Tùng</t>
  </si>
  <si>
    <t>Xã Lâm Hải</t>
  </si>
  <si>
    <t>Xã Tam Giang Đông</t>
  </si>
  <si>
    <t>Thị trấn Rạch Gốc</t>
  </si>
  <si>
    <t>Xã Đất Mũi</t>
  </si>
  <si>
    <t>Xã Tam Giang Tây</t>
  </si>
  <si>
    <t>Xã Tân Ân</t>
  </si>
  <si>
    <t>Xã Tân Ân Tây</t>
  </si>
  <si>
    <t>Xã Viên An Đông</t>
  </si>
  <si>
    <t>Thị trấn Cái Đôi Vàm</t>
  </si>
  <si>
    <t>Xã Nguyễn Việt Khái</t>
  </si>
  <si>
    <t>Xã Phú Tân</t>
  </si>
  <si>
    <t>Xã Rạch Chèo</t>
  </si>
  <si>
    <t>Xã Tân Hưng Tây</t>
  </si>
  <si>
    <t>Xã Việt Thắng</t>
  </si>
  <si>
    <t>Thị trấn Thới Bình</t>
  </si>
  <si>
    <t>Xã Biển Bạch</t>
  </si>
  <si>
    <t>Xã Biển Bạch Đông</t>
  </si>
  <si>
    <t>Xã Hồ Thị Kỷ</t>
  </si>
  <si>
    <t>Xã Tân Bằng</t>
  </si>
  <si>
    <t>Xã Tân Lộc</t>
  </si>
  <si>
    <t>Xã Tân Lộc Bắc</t>
  </si>
  <si>
    <t>Xã Tân Lộc Đông</t>
  </si>
  <si>
    <t>Xã Thới Bình</t>
  </si>
  <si>
    <t>Xã Trí Lực</t>
  </si>
  <si>
    <t>Xã Trí Phải</t>
  </si>
  <si>
    <t>Thị trấn Sông Đốc</t>
  </si>
  <si>
    <t>Thị trấn Trần Văn Thời</t>
  </si>
  <si>
    <t>Xã Khánh Bình Đông</t>
  </si>
  <si>
    <t>Xã Khánh Bình Tây</t>
  </si>
  <si>
    <t>Xã Khánh Bình Tây Bắc</t>
  </si>
  <si>
    <t>Xã Khánh Hải</t>
  </si>
  <si>
    <t>Xã Khánh Hưng</t>
  </si>
  <si>
    <t>Xã Khánh Lộc</t>
  </si>
  <si>
    <t>Xã Lợi An</t>
  </si>
  <si>
    <t>Xã Phong Điền</t>
  </si>
  <si>
    <t>Xã Phong Lạc</t>
  </si>
  <si>
    <t>Xã Trần Hợi</t>
  </si>
  <si>
    <t>Thị trấn U Minh</t>
  </si>
  <si>
    <t>Xã Khánh Hội</t>
  </si>
  <si>
    <t>Xã Khánh Lâm</t>
  </si>
  <si>
    <t>Xã Khánh Tiến</t>
  </si>
  <si>
    <t>Xã Khánh Thuận</t>
  </si>
  <si>
    <t>Xã Nguyễn Phích</t>
  </si>
  <si>
    <t>Phường Tân Xuyên</t>
  </si>
  <si>
    <t>Xã An Xuyên</t>
  </si>
  <si>
    <t>Xã Định Bình</t>
  </si>
  <si>
    <t>Xã Hòa Tân</t>
  </si>
  <si>
    <t>Xã Hòa Thành</t>
  </si>
  <si>
    <t>Xã Lý Văn Lâm</t>
  </si>
  <si>
    <t>Xã Tắc Vân</t>
  </si>
  <si>
    <t>Thị trấn Bảo Lạc</t>
  </si>
  <si>
    <t>Xã Bảo Toàn</t>
  </si>
  <si>
    <t>Xã Cô Ba</t>
  </si>
  <si>
    <t>Xã Cốc Pàng</t>
  </si>
  <si>
    <t>Xã Đình Phùng</t>
  </si>
  <si>
    <t>Xã Hồng An</t>
  </si>
  <si>
    <t>Xã Hồng Trị</t>
  </si>
  <si>
    <t>Xã Huy Giáp</t>
  </si>
  <si>
    <t>Xã Hưng Đạo</t>
  </si>
  <si>
    <t>Xã Hưng Thịnh</t>
  </si>
  <si>
    <t>Xã Kim Cúc</t>
  </si>
  <si>
    <t>Xã Khánh Xuân</t>
  </si>
  <si>
    <t>Xã Sơn Lập</t>
  </si>
  <si>
    <t>Xã Sơn Lộ</t>
  </si>
  <si>
    <t>Xã Thượng Hà</t>
  </si>
  <si>
    <t>Xã Xuân Trường</t>
  </si>
  <si>
    <t>Thị trấn Pác Miầu</t>
  </si>
  <si>
    <t>Xã Lý Bôn</t>
  </si>
  <si>
    <t>Xã Mông Ân</t>
  </si>
  <si>
    <t>Xã Nam Cao</t>
  </si>
  <si>
    <t>Xã Nam Quang</t>
  </si>
  <si>
    <t>Xã Quảng Lâm</t>
  </si>
  <si>
    <t>Xã Thạch Lâm</t>
  </si>
  <si>
    <t>Xã Thái Học</t>
  </si>
  <si>
    <t>Xã Yên Thổ</t>
  </si>
  <si>
    <t>Thị trấn Thanh Nhật</t>
  </si>
  <si>
    <t>Xã Cô Ngân</t>
  </si>
  <si>
    <t>Xã Đồng Loan</t>
  </si>
  <si>
    <t>Xã Đức Quang</t>
  </si>
  <si>
    <t>Xã Kim Loan</t>
  </si>
  <si>
    <t>Xã Lý Quốc</t>
  </si>
  <si>
    <t>Xã Quang Long</t>
  </si>
  <si>
    <t>Xã Thị Hoa</t>
  </si>
  <si>
    <t>Xã Vinh Quý</t>
  </si>
  <si>
    <t>Thị trấn Thông Nông</t>
  </si>
  <si>
    <t>Thị trấn Xuân Hòa</t>
  </si>
  <si>
    <t>Xã Cải Viên</t>
  </si>
  <si>
    <t>Xã Cần Nông</t>
  </si>
  <si>
    <t>Xã Cần Yên</t>
  </si>
  <si>
    <t>Xã Đa Thông</t>
  </si>
  <si>
    <t>Xã Hồng Sỹ</t>
  </si>
  <si>
    <t>Xã Lũng Nặm</t>
  </si>
  <si>
    <t>Xã Lương Can</t>
  </si>
  <si>
    <t>Xã Lương Thông</t>
  </si>
  <si>
    <t>Xã Mã Ba</t>
  </si>
  <si>
    <t>Xã Nội Thôn</t>
  </si>
  <si>
    <t>Xã Ngọc Đào</t>
  </si>
  <si>
    <t>Xã Ngọc Động</t>
  </si>
  <si>
    <t>Xã Quý Quân</t>
  </si>
  <si>
    <t>Xã Sóc Hà</t>
  </si>
  <si>
    <t>Xã Tổng Cọt</t>
  </si>
  <si>
    <t>Xã Thanh Long</t>
  </si>
  <si>
    <t>Xã Thượng Thôn</t>
  </si>
  <si>
    <t>Xã Trường Hà</t>
  </si>
  <si>
    <t>Thị trấn Nước Hai</t>
  </si>
  <si>
    <t>Xã Dân Chủ</t>
  </si>
  <si>
    <t>Xã Đại Tiến</t>
  </si>
  <si>
    <t>Xã Hoàng Tung</t>
  </si>
  <si>
    <t>Xã Hồng Nam</t>
  </si>
  <si>
    <t>Xã Hồng Việt</t>
  </si>
  <si>
    <t>Xã Lê Chung</t>
  </si>
  <si>
    <t>Xã Nam Tuấn</t>
  </si>
  <si>
    <t>Xã Nguyễn Huệ</t>
  </si>
  <si>
    <t>Xã Trương Lương</t>
  </si>
  <si>
    <t>Thị trấn Nguyên Bình</t>
  </si>
  <si>
    <t>Thị trấn Tĩnh Túc</t>
  </si>
  <si>
    <t>Xã Ca Thành</t>
  </si>
  <si>
    <t>Xã Hoa Thám</t>
  </si>
  <si>
    <t>Xã Mai Long</t>
  </si>
  <si>
    <t>Xã Quang Thành</t>
  </si>
  <si>
    <t>Xã Tam Kim</t>
  </si>
  <si>
    <t>Xã Thành Công</t>
  </si>
  <si>
    <t>Xã Thể Dục</t>
  </si>
  <si>
    <t>Xã Thịnh Vượng</t>
  </si>
  <si>
    <t>Xã Triệu Nguyên</t>
  </si>
  <si>
    <t>Xã Vũ Minh</t>
  </si>
  <si>
    <t>Xã Vũ Nông</t>
  </si>
  <si>
    <t>Xã Yên Lạc</t>
  </si>
  <si>
    <t>Thị trấn Hoà Thuận</t>
  </si>
  <si>
    <t>Thị trấn Quảng Uyên</t>
  </si>
  <si>
    <t>Thị trấn Tà Lùng</t>
  </si>
  <si>
    <t>Xã Bế Văn Đàn</t>
  </si>
  <si>
    <t>Xã Cách Linh</t>
  </si>
  <si>
    <t>Xã Cai Bộ</t>
  </si>
  <si>
    <t>Xã Chí Thảo</t>
  </si>
  <si>
    <t>Xã Độc Lập</t>
  </si>
  <si>
    <t>Xã Hạnh Phúc</t>
  </si>
  <si>
    <t>Xã Phi Hải</t>
  </si>
  <si>
    <t>Xã Phúc Sen</t>
  </si>
  <si>
    <t>Xã Quảng Hưng</t>
  </si>
  <si>
    <t>Xã Quốc Toản</t>
  </si>
  <si>
    <t>Xã Tiên Thành</t>
  </si>
  <si>
    <t>Xã Tự Do</t>
  </si>
  <si>
    <t>Thị trấn Đông Khê</t>
  </si>
  <si>
    <t>Xã Canh Tân</t>
  </si>
  <si>
    <t>Xã Đức Thông</t>
  </si>
  <si>
    <t>Xã Đức Xuân</t>
  </si>
  <si>
    <t>Xã Kim Đồng</t>
  </si>
  <si>
    <t>Xã Lê Lai</t>
  </si>
  <si>
    <t>Xã Quang Trọng</t>
  </si>
  <si>
    <t>Xã Thái Cường</t>
  </si>
  <si>
    <t>Xã Thụy Hùng</t>
  </si>
  <si>
    <t>Xã Trọng Con</t>
  </si>
  <si>
    <t>Xã Vân Trình</t>
  </si>
  <si>
    <t>Thị trấn Trà Lĩnh</t>
  </si>
  <si>
    <t>Thị trấn Trùng Khánh</t>
  </si>
  <si>
    <t>Xã Cao Chương</t>
  </si>
  <si>
    <t>Xã Cao Thăng</t>
  </si>
  <si>
    <t>Xã Chí Viễn</t>
  </si>
  <si>
    <t>Xã Đàm Thuỷ</t>
  </si>
  <si>
    <t>Xã Đình Phong</t>
  </si>
  <si>
    <t>Xã Đoài Dương</t>
  </si>
  <si>
    <t>Xã Đức Hồng</t>
  </si>
  <si>
    <t>Xã Khâm Thành</t>
  </si>
  <si>
    <t>Xã Lăng Hiếu</t>
  </si>
  <si>
    <t>Xã Ngọc Côn</t>
  </si>
  <si>
    <t>Xã Ngọc Khê</t>
  </si>
  <si>
    <t>Xã Phong Châu</t>
  </si>
  <si>
    <t>Xã Phong Nậm</t>
  </si>
  <si>
    <t>Xã Quang Hán</t>
  </si>
  <si>
    <t>Xã Quang Vinh</t>
  </si>
  <si>
    <t>Xã Trung Phúc</t>
  </si>
  <si>
    <t>Xã Xuân Nội</t>
  </si>
  <si>
    <t>Phường Duyệt Trung</t>
  </si>
  <si>
    <t>Phường Đề Thám</t>
  </si>
  <si>
    <t>Phường Hoà Chung</t>
  </si>
  <si>
    <t>Phường Hợp Giang</t>
  </si>
  <si>
    <t>Phường Ngọc Xuân</t>
  </si>
  <si>
    <t>Phường Sông Bằng</t>
  </si>
  <si>
    <t>Phường Sông Hiến</t>
  </si>
  <si>
    <t>Phường Tân Giang</t>
  </si>
  <si>
    <t>Xã Chu Trinh</t>
  </si>
  <si>
    <t>Xã Cuôr KNia</t>
  </si>
  <si>
    <t>Xã Ea Bar</t>
  </si>
  <si>
    <t>Xã Ea Huar</t>
  </si>
  <si>
    <t>Xã Ea Nuôl</t>
  </si>
  <si>
    <t>Xã Ea Wer</t>
  </si>
  <si>
    <t>Xã Krông Na</t>
  </si>
  <si>
    <t>Xã Cư Ê Wi</t>
  </si>
  <si>
    <t>Xã Dray Bhăng</t>
  </si>
  <si>
    <t>Xã Ea BHốk</t>
  </si>
  <si>
    <t>Xã Ea Hu</t>
  </si>
  <si>
    <t>Xã Ea Ktur</t>
  </si>
  <si>
    <t>Xã Ea Ning</t>
  </si>
  <si>
    <t>Xã Ea Tiêu</t>
  </si>
  <si>
    <t>Thị trấn Ea Pốk</t>
  </si>
  <si>
    <t>Thị trấn Quảng Phú</t>
  </si>
  <si>
    <t>Xã Cuor Đăng</t>
  </si>
  <si>
    <t>Xã Cư Dliê M'nông</t>
  </si>
  <si>
    <t>Xã Cư M'gar</t>
  </si>
  <si>
    <t>Xã Cư Suê</t>
  </si>
  <si>
    <t>Xã Ea D'Rơng</t>
  </si>
  <si>
    <t>Xã Ea H'đinh</t>
  </si>
  <si>
    <t>Xã Ea Kiết</t>
  </si>
  <si>
    <t>Xã Ea KPam</t>
  </si>
  <si>
    <t>Xã Ea Kuêh</t>
  </si>
  <si>
    <t>Xã Ea M'DRóh</t>
  </si>
  <si>
    <t>Xã Ea M'nang</t>
  </si>
  <si>
    <t>Xã Ea Tar</t>
  </si>
  <si>
    <t>Xã Ea Tul</t>
  </si>
  <si>
    <t>Xã Quảng Hiệp</t>
  </si>
  <si>
    <t>Xã Quảng Tiến</t>
  </si>
  <si>
    <t>Thị trấn Ea Drăng</t>
  </si>
  <si>
    <t>Xã Cư A Mung</t>
  </si>
  <si>
    <t>Xã Cư Mốt</t>
  </si>
  <si>
    <t>Xã Dliê Yang</t>
  </si>
  <si>
    <t>Xã Ea Hiao</t>
  </si>
  <si>
    <t>Xã Ea H'leo</t>
  </si>
  <si>
    <t>Xã Ea Khal</t>
  </si>
  <si>
    <t>Xã Ea Nam</t>
  </si>
  <si>
    <t>Xã Ea Ral</t>
  </si>
  <si>
    <t>Xã Ea Sol</t>
  </si>
  <si>
    <t>Xã Ea Tir</t>
  </si>
  <si>
    <t>Xã Ea Wy</t>
  </si>
  <si>
    <t>Thị trấn Ea Kar</t>
  </si>
  <si>
    <t>Thị trấn Ea Knốp</t>
  </si>
  <si>
    <t>Xã Cư Bông</t>
  </si>
  <si>
    <t>Xã Cư ELang</t>
  </si>
  <si>
    <t>Xã Cư Huê</t>
  </si>
  <si>
    <t>Xã Cư Jang</t>
  </si>
  <si>
    <t>Xã Cư Ni</t>
  </si>
  <si>
    <t>Xã Cư Prông</t>
  </si>
  <si>
    <t>Xã Ea Đar</t>
  </si>
  <si>
    <t>Xã Ea Kmút</t>
  </si>
  <si>
    <t>Xã Ea Ô</t>
  </si>
  <si>
    <t>Xã Ea Păl</t>
  </si>
  <si>
    <t>Xã Ea Sar</t>
  </si>
  <si>
    <t>Xã Ea Sô</t>
  </si>
  <si>
    <t>Xã Ea Tih</t>
  </si>
  <si>
    <t>Thị trấn Ea Súp</t>
  </si>
  <si>
    <t>Xã Cư KBang</t>
  </si>
  <si>
    <t>Xã Cư M'Lan</t>
  </si>
  <si>
    <t>Xã Ea Bung</t>
  </si>
  <si>
    <t>Xã Ea Lê</t>
  </si>
  <si>
    <t>Xã Ea Rốk</t>
  </si>
  <si>
    <t>Xã Ia JLơi</t>
  </si>
  <si>
    <t>Xã Ia Lốp</t>
  </si>
  <si>
    <t>Xã Ia RVê</t>
  </si>
  <si>
    <t>Xã Ya Tờ Mốt</t>
  </si>
  <si>
    <t>Thị trấn Buôn Trấp</t>
  </si>
  <si>
    <t>Xã Băng A Drênh</t>
  </si>
  <si>
    <t>Xã Dray Sáp</t>
  </si>
  <si>
    <t>Xã Dur KMăl</t>
  </si>
  <si>
    <t>Xã Ea Bông</t>
  </si>
  <si>
    <t>Xã Ea Na</t>
  </si>
  <si>
    <t>Xã Quảng Điền</t>
  </si>
  <si>
    <t>Thị trấn Krông Kmar</t>
  </si>
  <si>
    <t>Xã Cư Drăm</t>
  </si>
  <si>
    <t>Xã Cư KTy</t>
  </si>
  <si>
    <t>Xã Cư Pui</t>
  </si>
  <si>
    <t>Xã Dang Kang</t>
  </si>
  <si>
    <t>Xã Ea Trul</t>
  </si>
  <si>
    <t>Xã Hòa Lễ</t>
  </si>
  <si>
    <t>Xã Khuê Ngọc Điền</t>
  </si>
  <si>
    <t>Xã Yang Mao</t>
  </si>
  <si>
    <t>Xã Yang Reh</t>
  </si>
  <si>
    <t>Xã Cư Né</t>
  </si>
  <si>
    <t>Xã Cư Pơng</t>
  </si>
  <si>
    <t>Xã Chư KBô</t>
  </si>
  <si>
    <t>Xã Ea Ngai</t>
  </si>
  <si>
    <t>Xã Ea Sin</t>
  </si>
  <si>
    <t>Xã Pơng Drang</t>
  </si>
  <si>
    <t>Thị trấn Krông Năng</t>
  </si>
  <si>
    <t>Xã Cư Klông</t>
  </si>
  <si>
    <t>Xã ĐLiê Ya</t>
  </si>
  <si>
    <t>Xã Ea Dăh</t>
  </si>
  <si>
    <t>Xã Ea Hồ</t>
  </si>
  <si>
    <t>Xã Ea Puk</t>
  </si>
  <si>
    <t>Xã Ea Tam</t>
  </si>
  <si>
    <t>Xã Ea Tân</t>
  </si>
  <si>
    <t>Xã Ea Tóh</t>
  </si>
  <si>
    <t>Thị trấn Phước An</t>
  </si>
  <si>
    <t>Xã Ea Hiu</t>
  </si>
  <si>
    <t>Xã Ea Kênh</t>
  </si>
  <si>
    <t>Xã Ea Kly</t>
  </si>
  <si>
    <t>Xã Ea KNuec</t>
  </si>
  <si>
    <t>Xã Ea Kuăng</t>
  </si>
  <si>
    <t>Xã Ea Phê</t>
  </si>
  <si>
    <t>Xã Ea Uy</t>
  </si>
  <si>
    <t>Xã Ea Yiêng</t>
  </si>
  <si>
    <t>Xã Ea Yông</t>
  </si>
  <si>
    <t>Xã Hòa Đông</t>
  </si>
  <si>
    <t>Xã KRông Búk</t>
  </si>
  <si>
    <t>Xã Vụ Bổn</t>
  </si>
  <si>
    <t>Thị trấn Liên Sơn</t>
  </si>
  <si>
    <t>Xã Bông Krang</t>
  </si>
  <si>
    <t>Xã Buôn Tría</t>
  </si>
  <si>
    <t>Xã Buôn Triết</t>
  </si>
  <si>
    <t>Xã Đắk Liêng</t>
  </si>
  <si>
    <t>Xã Đắk Nuê</t>
  </si>
  <si>
    <t>Xã Đắk Phơi</t>
  </si>
  <si>
    <t>Xã Ea R'Bin</t>
  </si>
  <si>
    <t>Xã Krông Nô</t>
  </si>
  <si>
    <t>Xã Nam Ka</t>
  </si>
  <si>
    <t>Xã Yang Tao</t>
  </si>
  <si>
    <t>Thị trấn M'Đrắk</t>
  </si>
  <si>
    <t>Xã Cư K Róa</t>
  </si>
  <si>
    <t>Xã Cư M'ta</t>
  </si>
  <si>
    <t>Xã Cư Prao</t>
  </si>
  <si>
    <t>Xã Cư San</t>
  </si>
  <si>
    <t>Xã Ea H'MLay</t>
  </si>
  <si>
    <t>Xã Ea Lai</t>
  </si>
  <si>
    <t>Xã Ea M' Doal</t>
  </si>
  <si>
    <t>Xã Ea Pil</t>
  </si>
  <si>
    <t>Xã Ea Riêng</t>
  </si>
  <si>
    <t>Xã Ea Trang</t>
  </si>
  <si>
    <t>Xã Krông Á</t>
  </si>
  <si>
    <t>Xã Krông Jing</t>
  </si>
  <si>
    <t>Phường Ea Tam</t>
  </si>
  <si>
    <t>Phường Khánh Xuân</t>
  </si>
  <si>
    <t>Phường Tân Hòa</t>
  </si>
  <si>
    <t>Phường Tân Lập</t>
  </si>
  <si>
    <t>Phường Tân Lợi</t>
  </si>
  <si>
    <t>Phường Tân Tiến</t>
  </si>
  <si>
    <t>Phường Tự An</t>
  </si>
  <si>
    <t>Phường Thành Nhất</t>
  </si>
  <si>
    <t>Phường Thắng Lợi</t>
  </si>
  <si>
    <t>Phường Thống Nhất</t>
  </si>
  <si>
    <t>Xã Cư ÊBur</t>
  </si>
  <si>
    <t>Xã Ea Kao</t>
  </si>
  <si>
    <t>Xã Ea Tu</t>
  </si>
  <si>
    <t>Xã Hòa Khánh</t>
  </si>
  <si>
    <t>Xã Hòa Thuận</t>
  </si>
  <si>
    <t>Xã Hòa Xuân</t>
  </si>
  <si>
    <t>Phường Đạt Hiếu</t>
  </si>
  <si>
    <t>Phường Đoàn Kết</t>
  </si>
  <si>
    <t>Phường Thiện An</t>
  </si>
  <si>
    <t>Xã Cư Bao</t>
  </si>
  <si>
    <t>Xã Ea Blang</t>
  </si>
  <si>
    <t>Xã Ea Drông</t>
  </si>
  <si>
    <t>Xã Ea Siên</t>
  </si>
  <si>
    <t>Thị trấn Ea T'Ling</t>
  </si>
  <si>
    <t>Xã Cư Knia</t>
  </si>
  <si>
    <t>Xã Đắk DRông</t>
  </si>
  <si>
    <t>Xã Đắk Wil</t>
  </si>
  <si>
    <t>Xã Ea Pô</t>
  </si>
  <si>
    <t>Xã Nam Dong</t>
  </si>
  <si>
    <t>Xã Tâm Thắng</t>
  </si>
  <si>
    <t>Xã Trúc Sơn</t>
  </si>
  <si>
    <t>Xã Đắk Ha</t>
  </si>
  <si>
    <t>Xã Đắk Plao</t>
  </si>
  <si>
    <t>Xã Đắk R'Măng</t>
  </si>
  <si>
    <t>Xã Đắk Som</t>
  </si>
  <si>
    <t>Xã Quảng Hoà</t>
  </si>
  <si>
    <t>Xã Quảng Sơn</t>
  </si>
  <si>
    <t>Thị trấn Đắk Mil</t>
  </si>
  <si>
    <t>Xã Đắk Gằn</t>
  </si>
  <si>
    <t>Xã Đắk Lao</t>
  </si>
  <si>
    <t>Xã Đắk N'Drót</t>
  </si>
  <si>
    <t>Xã Đắk R'La</t>
  </si>
  <si>
    <t>Xã Đắk Sắk</t>
  </si>
  <si>
    <t>Xã Đức Mạnh</t>
  </si>
  <si>
    <t>Xã Đức Minh</t>
  </si>
  <si>
    <t>Xã Thuận An</t>
  </si>
  <si>
    <t>Thị trấn Kiến Đức</t>
  </si>
  <si>
    <t>Xã Đạo Nghĩa</t>
  </si>
  <si>
    <t>Xã Đắk Ru</t>
  </si>
  <si>
    <t>Xã Đắk Sin</t>
  </si>
  <si>
    <t>Xã Đắk Wer</t>
  </si>
  <si>
    <t>Xã Hưng Bình</t>
  </si>
  <si>
    <t>Xã Nghĩa Thắng</t>
  </si>
  <si>
    <t>Xã Nhân Cơ</t>
  </si>
  <si>
    <t>Xã Nhân Đạo</t>
  </si>
  <si>
    <t>Xã Quảng Tín</t>
  </si>
  <si>
    <t>Thị trấn Đức An</t>
  </si>
  <si>
    <t>Xã Đắk Hòa</t>
  </si>
  <si>
    <t>Xã Đắk Môl</t>
  </si>
  <si>
    <t>Xã Đắk N'Dung</t>
  </si>
  <si>
    <t>Xã Nam Bình</t>
  </si>
  <si>
    <t>Xã Nâm N'Jang</t>
  </si>
  <si>
    <t>Xã Thuận Hà</t>
  </si>
  <si>
    <t>Xã Thuận Hạnh</t>
  </si>
  <si>
    <t>Thị trấn Đắk Mâm</t>
  </si>
  <si>
    <t>Xã Buôn Choah</t>
  </si>
  <si>
    <t>Xã Đắk Drô</t>
  </si>
  <si>
    <t>Xã Đắk Nang</t>
  </si>
  <si>
    <t>Xã Đắk Sôr</t>
  </si>
  <si>
    <t>Xã Đức Xuyên</t>
  </si>
  <si>
    <t>Xã Nam Đà</t>
  </si>
  <si>
    <t>Xã Nam Xuân</t>
  </si>
  <si>
    <t>Xã Nâm N'Đir</t>
  </si>
  <si>
    <t>Xã Nâm Nung</t>
  </si>
  <si>
    <t>Xã Đắk Búk So</t>
  </si>
  <si>
    <t>Xã Đắk Ngo</t>
  </si>
  <si>
    <t>Xã Đắk R'Tíh</t>
  </si>
  <si>
    <t>Xã Quảng Tâm</t>
  </si>
  <si>
    <t>Xã Quảng Tân</t>
  </si>
  <si>
    <t>Xã Quảng Trực</t>
  </si>
  <si>
    <t>Phường Nghĩa Đức</t>
  </si>
  <si>
    <t>Phường Nghĩa Phú</t>
  </si>
  <si>
    <t>Phường Nghĩa Thành</t>
  </si>
  <si>
    <t>Phường Nghĩa Trung</t>
  </si>
  <si>
    <t>Phường Quảng Thành</t>
  </si>
  <si>
    <t>Xã Đắk Nia</t>
  </si>
  <si>
    <t>Xã Đăk R'Moan</t>
  </si>
  <si>
    <t>Xã Hẹ Muông</t>
  </si>
  <si>
    <t>Xã Hua Thanh</t>
  </si>
  <si>
    <t>Xã Mường Lói</t>
  </si>
  <si>
    <t>Xã Mường Nhà</t>
  </si>
  <si>
    <t>Xã Mường Pồn</t>
  </si>
  <si>
    <t>Xã Na Tông</t>
  </si>
  <si>
    <t>Xã Na Ư</t>
  </si>
  <si>
    <t>Xã Noọng Hẹt</t>
  </si>
  <si>
    <t>Xã Noong Luống</t>
  </si>
  <si>
    <t>Xã Núa Ngam</t>
  </si>
  <si>
    <t>Xã Pa Thơm</t>
  </si>
  <si>
    <t>Xã Pom Lót</t>
  </si>
  <si>
    <t>Xã Phu Luông</t>
  </si>
  <si>
    <t>Xã Sam Mứn</t>
  </si>
  <si>
    <t>Xã Thanh Chăn</t>
  </si>
  <si>
    <t>Xã Thanh Hưng</t>
  </si>
  <si>
    <t>Xã Thanh Luông</t>
  </si>
  <si>
    <t>Xã Thanh Nưa</t>
  </si>
  <si>
    <t>Xã Thanh Xương</t>
  </si>
  <si>
    <t>Xã Thanh Yên</t>
  </si>
  <si>
    <t>Thị trấn Điện Biên Đông</t>
  </si>
  <si>
    <t>Xã Chiềng Sơ</t>
  </si>
  <si>
    <t>Xã Háng Lìa</t>
  </si>
  <si>
    <t>Xã Keo Lôm</t>
  </si>
  <si>
    <t>Xã Luân Giới</t>
  </si>
  <si>
    <t>Xã Mường Luân</t>
  </si>
  <si>
    <t>Xã Na Son</t>
  </si>
  <si>
    <t>Xã Nong U</t>
  </si>
  <si>
    <t>Xã Pú Hồng</t>
  </si>
  <si>
    <t>Xã Pú Nhi</t>
  </si>
  <si>
    <t>Xã Phì Nhừ</t>
  </si>
  <si>
    <t>Xã Phình Giàng</t>
  </si>
  <si>
    <t>Xã Tìa Dình</t>
  </si>
  <si>
    <t>Xã Xa Dung</t>
  </si>
  <si>
    <t>Thị trấn Mường Ảng</t>
  </si>
  <si>
    <t>Xã Ẳng Cang</t>
  </si>
  <si>
    <t>Xã Ẳng Nưa</t>
  </si>
  <si>
    <t>Xã Ẳng Tở</t>
  </si>
  <si>
    <t>Xã Búng Lao</t>
  </si>
  <si>
    <t>Xã Mường Đăng</t>
  </si>
  <si>
    <t>Xã Mường Lạn</t>
  </si>
  <si>
    <t>Xã Nặm Lịch</t>
  </si>
  <si>
    <t>Xã Ngối Cáy</t>
  </si>
  <si>
    <t>Xã Xuân Lao</t>
  </si>
  <si>
    <t>Thị Trấn Mường Chà</t>
  </si>
  <si>
    <t>Xã Huổi Lèng</t>
  </si>
  <si>
    <t>Xã Huổi Mí</t>
  </si>
  <si>
    <t>Xã Hừa Ngài</t>
  </si>
  <si>
    <t>Xã Ma Thì Hồ</t>
  </si>
  <si>
    <t>Xã Mường Mươn</t>
  </si>
  <si>
    <t>Xã Mường Tùng</t>
  </si>
  <si>
    <t>Xã Na Sang</t>
  </si>
  <si>
    <t>Xã Nậm Nèn</t>
  </si>
  <si>
    <t>Xã Pa Ham</t>
  </si>
  <si>
    <t>Xã Sa Lông</t>
  </si>
  <si>
    <t>Xã Xá Tổng</t>
  </si>
  <si>
    <t>Xã Chung Chải</t>
  </si>
  <si>
    <t>Xã Huổi Lếnh</t>
  </si>
  <si>
    <t>Xã Leng Su Sìn</t>
  </si>
  <si>
    <t>Xã Mường Nhé</t>
  </si>
  <si>
    <t>Xã Mường Toong</t>
  </si>
  <si>
    <t>Xã Nậm Kè</t>
  </si>
  <si>
    <t>Xã Nậm Vì</t>
  </si>
  <si>
    <t>Xã Pá Mỳ</t>
  </si>
  <si>
    <t>Xã Sen Thượng</t>
  </si>
  <si>
    <t>Xã Sín Thầu</t>
  </si>
  <si>
    <t>Xã Chà Cang</t>
  </si>
  <si>
    <t>Xã Chà Nưa</t>
  </si>
  <si>
    <t>Xã Chà Tở</t>
  </si>
  <si>
    <t>Xã Nà Bủng</t>
  </si>
  <si>
    <t>Xã Na Cô Sa</t>
  </si>
  <si>
    <t>Xã Nà Hỳ</t>
  </si>
  <si>
    <t>Xã Nà Khoa</t>
  </si>
  <si>
    <t>Xã Nậm Chua</t>
  </si>
  <si>
    <t>Xã Nậm Khăn</t>
  </si>
  <si>
    <t>Xã Nậm Nhừ</t>
  </si>
  <si>
    <t>Xã Nậm Tin</t>
  </si>
  <si>
    <t>Xã Pa Tần</t>
  </si>
  <si>
    <t>Xã Phìn Hồ</t>
  </si>
  <si>
    <t>Xã Si Pa Phìn</t>
  </si>
  <si>
    <t>Xã Vàng Đán</t>
  </si>
  <si>
    <t>Thị trấn Tủa Chùa</t>
  </si>
  <si>
    <t>Xã Huổi Só</t>
  </si>
  <si>
    <t>Xã Lao Xả Phình</t>
  </si>
  <si>
    <t>Xã Mường Báng</t>
  </si>
  <si>
    <t>Xã Mường Đun</t>
  </si>
  <si>
    <t>Xã Sáng Nhè</t>
  </si>
  <si>
    <t>Xã Sính Phình</t>
  </si>
  <si>
    <t>Xã Tả Phìn</t>
  </si>
  <si>
    <t>Xã Tả Sìn Thàng</t>
  </si>
  <si>
    <t>Xã Tủa Thàng</t>
  </si>
  <si>
    <t>Xã Trung Thu</t>
  </si>
  <si>
    <t>Xã Xín Chải</t>
  </si>
  <si>
    <t>Thị trấn Tuần Giáo</t>
  </si>
  <si>
    <t>Xã Chiềng Đông</t>
  </si>
  <si>
    <t>Xã Chiềng Sinh</t>
  </si>
  <si>
    <t>Xã Mùn Chung</t>
  </si>
  <si>
    <t>Xã Mường Khong</t>
  </si>
  <si>
    <t>Xã Mường Mùn</t>
  </si>
  <si>
    <t>Xã Mường Thín</t>
  </si>
  <si>
    <t>Xã Nà Sáy</t>
  </si>
  <si>
    <t>Xã Nà Tòng</t>
  </si>
  <si>
    <t>Xã Pú Nhung</t>
  </si>
  <si>
    <t>Xã Pú Xi</t>
  </si>
  <si>
    <t>Xã Phình Sáng</t>
  </si>
  <si>
    <t>Xã Quài Cang</t>
  </si>
  <si>
    <t>Xã Quài Nưa</t>
  </si>
  <si>
    <t>Xã Quài Tở</t>
  </si>
  <si>
    <t>Xã Rạng Đông</t>
  </si>
  <si>
    <t>Xã Ta Ma</t>
  </si>
  <si>
    <t>Xã Tênh Phông</t>
  </si>
  <si>
    <t>Xã Tỏa Tình</t>
  </si>
  <si>
    <t>Phường Him Lam</t>
  </si>
  <si>
    <t>Phường Mường Thanh</t>
  </si>
  <si>
    <t>Phường Nam Thanh</t>
  </si>
  <si>
    <t>Phường Noong Bua</t>
  </si>
  <si>
    <t>Phường Tân Thanh</t>
  </si>
  <si>
    <t>Phường Thanh Trường</t>
  </si>
  <si>
    <t>Xã Mường Phăng</t>
  </si>
  <si>
    <t>Xã Nà Nhạn</t>
  </si>
  <si>
    <t>Xã Nà Tấu</t>
  </si>
  <si>
    <t>Xã Pá Khoang</t>
  </si>
  <si>
    <t>Xã Thanh Minh</t>
  </si>
  <si>
    <t>Phường Na Lay</t>
  </si>
  <si>
    <t>Phường Sông Đà</t>
  </si>
  <si>
    <t>Xã Lay Nưa</t>
  </si>
  <si>
    <t>Xã Bảo Bình</t>
  </si>
  <si>
    <t>Xã Lâm San</t>
  </si>
  <si>
    <t>Xã Long Giao</t>
  </si>
  <si>
    <t>Xã Nhân Nghĩa</t>
  </si>
  <si>
    <t>Xã Sông Nhạn</t>
  </si>
  <si>
    <t>Xã Sông Ray</t>
  </si>
  <si>
    <t>Xã Xuân Bảo</t>
  </si>
  <si>
    <t>Xã Xuân Đông</t>
  </si>
  <si>
    <t>Xã Xuân Đường</t>
  </si>
  <si>
    <t>Xã Xuân Mỹ</t>
  </si>
  <si>
    <t>Xã Xuân Quế</t>
  </si>
  <si>
    <t>Xã Xuân Tây</t>
  </si>
  <si>
    <t>Thị trấn Định Quán</t>
  </si>
  <si>
    <t>Xã Gia Canh</t>
  </si>
  <si>
    <t>Xã La Ngà</t>
  </si>
  <si>
    <t>Xã Ngọc Định</t>
  </si>
  <si>
    <t>Xã Phú Lợi</t>
  </si>
  <si>
    <t>Xã Phú Ngọc</t>
  </si>
  <si>
    <t>Xã Phú Vinh</t>
  </si>
  <si>
    <t>Xã Suối Nho</t>
  </si>
  <si>
    <t>Xã Túc Trưng</t>
  </si>
  <si>
    <t>Thị trấn Long Thành</t>
  </si>
  <si>
    <t>Xã Bàu Cạn</t>
  </si>
  <si>
    <t>Xã Cẩm Đường</t>
  </si>
  <si>
    <t>Xã Long Đức</t>
  </si>
  <si>
    <t>Xã Phước Bình</t>
  </si>
  <si>
    <t>Xã Phước Thái</t>
  </si>
  <si>
    <t>Xã Tam An</t>
  </si>
  <si>
    <t>Thị trấn Hiệp Phước</t>
  </si>
  <si>
    <t>Xã Đại Phước</t>
  </si>
  <si>
    <t>Xã Long Thọ</t>
  </si>
  <si>
    <t>Xã Phước Khánh</t>
  </si>
  <si>
    <t>Xã Phước Thiền</t>
  </si>
  <si>
    <t>Xã Dak Lua</t>
  </si>
  <si>
    <t>Xã Nam Cát Tiên</t>
  </si>
  <si>
    <t>Xã Núi Tượng</t>
  </si>
  <si>
    <t>Xã Phú Điền</t>
  </si>
  <si>
    <t>Xã Phú Lập</t>
  </si>
  <si>
    <t>Xã Phú Thanh</t>
  </si>
  <si>
    <t>Xã Phú Thịnh</t>
  </si>
  <si>
    <t>Xã Tà Lài</t>
  </si>
  <si>
    <t>Xã Trà Cổ</t>
  </si>
  <si>
    <t>Thị trấn Dầu Giây</t>
  </si>
  <si>
    <t>Xã Bàu Hàm 2</t>
  </si>
  <si>
    <t>Xã Gia Kiệm</t>
  </si>
  <si>
    <t>Xã Gia Tân 1</t>
  </si>
  <si>
    <t>Xã Gia Tân 2</t>
  </si>
  <si>
    <t>Xã Gia Tân 3</t>
  </si>
  <si>
    <t>Xã Hưng Lộc</t>
  </si>
  <si>
    <t>Xã Lộ 25</t>
  </si>
  <si>
    <t>Xã Xuân Thiện</t>
  </si>
  <si>
    <t>Thị trấn Trảng Bom</t>
  </si>
  <si>
    <t>Xã An Viễn</t>
  </si>
  <si>
    <t>Xã Bàu Hàm</t>
  </si>
  <si>
    <t>Xã Cây Gáo</t>
  </si>
  <si>
    <t>Xã Đồi 61</t>
  </si>
  <si>
    <t>Xã Đông Hoà</t>
  </si>
  <si>
    <t>Xã Giang Điền</t>
  </si>
  <si>
    <t>Xã Hố Nai 3</t>
  </si>
  <si>
    <t>Xã Sông Thao</t>
  </si>
  <si>
    <t>Xã Sông Trầu</t>
  </si>
  <si>
    <t>Xã Tây Hoà</t>
  </si>
  <si>
    <t>Thị trấn Vĩnh An</t>
  </si>
  <si>
    <t>Xã Mã Đà</t>
  </si>
  <si>
    <t>Xã Phú Lý</t>
  </si>
  <si>
    <t>Xã Thiện Tân</t>
  </si>
  <si>
    <t>Xã Trị An</t>
  </si>
  <si>
    <t>Thị trấn Gia Ray</t>
  </si>
  <si>
    <t>Xã Bảo Hoà</t>
  </si>
  <si>
    <t>Xã Lang Minh</t>
  </si>
  <si>
    <t>Xã Suối Cao</t>
  </si>
  <si>
    <t>Xã Suối Cát</t>
  </si>
  <si>
    <t>Xã Xuân Bắc</t>
  </si>
  <si>
    <t>Xã Xuân Định</t>
  </si>
  <si>
    <t>Xã Xuân Hiệp</t>
  </si>
  <si>
    <t>Xã Xuân Hòa</t>
  </si>
  <si>
    <t>Xã Xuân Hưng</t>
  </si>
  <si>
    <t>Xã Xuân Tâm</t>
  </si>
  <si>
    <t>Xã Xuân Thành</t>
  </si>
  <si>
    <t>Xã Xuân Thọ</t>
  </si>
  <si>
    <t>Phường Bình Đa</t>
  </si>
  <si>
    <t>Phường Bửu Hòa</t>
  </si>
  <si>
    <t>Phường Bửu Long</t>
  </si>
  <si>
    <t>Phường Hiệp Hòa</t>
  </si>
  <si>
    <t>Phường Hóa An</t>
  </si>
  <si>
    <t>Phường Hòa Bình</t>
  </si>
  <si>
    <t>Phường Hố Nai</t>
  </si>
  <si>
    <t>Phường Long Bình Tân</t>
  </si>
  <si>
    <t>Phường Phước Tân</t>
  </si>
  <si>
    <t>Phường Quang Vinh</t>
  </si>
  <si>
    <t>Phường Quyết Thắng</t>
  </si>
  <si>
    <t>Phường Tam Hiệp</t>
  </si>
  <si>
    <t>Phường Tam Hòa</t>
  </si>
  <si>
    <t>Phường Tam Phước</t>
  </si>
  <si>
    <t>Phường Tân Biên</t>
  </si>
  <si>
    <t>Phường Tân Hạnh</t>
  </si>
  <si>
    <t>Phường Tân Vạn</t>
  </si>
  <si>
    <t>Phường Trảng Dài</t>
  </si>
  <si>
    <t>Phường Trung Dũng</t>
  </si>
  <si>
    <t>Phường Bảo Vinh</t>
  </si>
  <si>
    <t>Phường Bàu Sen</t>
  </si>
  <si>
    <t>Phường Phú Bình</t>
  </si>
  <si>
    <t>Phường Suối Tre</t>
  </si>
  <si>
    <t>Phường Xuân Bình</t>
  </si>
  <si>
    <t>Phường Xuân Hoà</t>
  </si>
  <si>
    <t>Phường Xuân Lập</t>
  </si>
  <si>
    <t>Phường Xuân Tân</t>
  </si>
  <si>
    <t>Phường Xuân Thanh</t>
  </si>
  <si>
    <t>Phường Xuân Trung</t>
  </si>
  <si>
    <t>Xã Bảo Quang</t>
  </si>
  <si>
    <t>Xã Bàu Trâm</t>
  </si>
  <si>
    <t>Xã Bình Lộc</t>
  </si>
  <si>
    <t>Xã Hàng Gòn</t>
  </si>
  <si>
    <t>Thị trấn Mỹ Thọ</t>
  </si>
  <si>
    <t>Xã Ba Sao</t>
  </si>
  <si>
    <t>Xã Bình Hàng Tây</t>
  </si>
  <si>
    <t>Xã Bình Hàng Trung</t>
  </si>
  <si>
    <t>Xã Gáo Giồng</t>
  </si>
  <si>
    <t>Xã Mỹ Hội</t>
  </si>
  <si>
    <t>Xã Mỹ Long</t>
  </si>
  <si>
    <t>Xã Mỹ Xương</t>
  </si>
  <si>
    <t>Xã Nhị Mỹ</t>
  </si>
  <si>
    <t>Xã Phong Mỹ</t>
  </si>
  <si>
    <t>Xã Phương Thịnh</t>
  </si>
  <si>
    <t>Xã Phương Trà</t>
  </si>
  <si>
    <t>Xã Tân Hội Trung</t>
  </si>
  <si>
    <t>Xã Tân Nghĩa</t>
  </si>
  <si>
    <t>Thị trấn Cái Tàu Hạ</t>
  </si>
  <si>
    <t>Xã An Phú Thuận</t>
  </si>
  <si>
    <t>Xã Phú Hựu</t>
  </si>
  <si>
    <t>Xã Tân Nhuận Đông</t>
  </si>
  <si>
    <t>Thị trấn Thường Thới Tiền</t>
  </si>
  <si>
    <t>Xã Long Khánh A</t>
  </si>
  <si>
    <t>Xã Long Khánh B</t>
  </si>
  <si>
    <t>Xã Long Thuận</t>
  </si>
  <si>
    <t>Xã Phú Thuận A</t>
  </si>
  <si>
    <t>Xã Phú Thuận B</t>
  </si>
  <si>
    <t>Xã Thường Lạc</t>
  </si>
  <si>
    <t>Xã Thường Phước 1</t>
  </si>
  <si>
    <t>Xã Thường Phước 2</t>
  </si>
  <si>
    <t>Xã Thường Thới Hậu A</t>
  </si>
  <si>
    <t>Thị trấn Lai Vung</t>
  </si>
  <si>
    <t>Xã Định Hòa</t>
  </si>
  <si>
    <t>Xã Hòa Long</t>
  </si>
  <si>
    <t>Xã Long Hậu</t>
  </si>
  <si>
    <t>Xã Long Thắng</t>
  </si>
  <si>
    <t>Xã Phong Hòa</t>
  </si>
  <si>
    <t>Xã Vĩnh Thới</t>
  </si>
  <si>
    <t>Thị trấn Lấp Vò</t>
  </si>
  <si>
    <t>Xã Bình Thạnh Trung</t>
  </si>
  <si>
    <t>Xã Định Yên</t>
  </si>
  <si>
    <t>Xã Hội An Đông</t>
  </si>
  <si>
    <t>Xã Long Hưng A</t>
  </si>
  <si>
    <t>Xã Long Hưng B</t>
  </si>
  <si>
    <t>Xã Mỹ An Hưng A</t>
  </si>
  <si>
    <t>Xã Mỹ An Hưng B</t>
  </si>
  <si>
    <t>Xã Tân Khánh Trung</t>
  </si>
  <si>
    <t>Xã Vĩnh Thạnh</t>
  </si>
  <si>
    <t>Thị trấn Tràm Chim</t>
  </si>
  <si>
    <t>Xã Phú Ninh</t>
  </si>
  <si>
    <t>Xã Phú Thành A</t>
  </si>
  <si>
    <t>Xã Phú Thành B</t>
  </si>
  <si>
    <t>Xã Tân Công Sính</t>
  </si>
  <si>
    <t>Thị trấn Sa Rài</t>
  </si>
  <si>
    <t>Xã Tân Công Chí</t>
  </si>
  <si>
    <t>Xã Tân Hộ Cơ</t>
  </si>
  <si>
    <t>Xã Tân Thành A</t>
  </si>
  <si>
    <t>Xã Tân Thành B</t>
  </si>
  <si>
    <t>Xã Thông Bình</t>
  </si>
  <si>
    <t>Xã An Phong</t>
  </si>
  <si>
    <t>Xã Bình Tấn</t>
  </si>
  <si>
    <t>Xã Tân Huề</t>
  </si>
  <si>
    <t>Xã Tân Quới</t>
  </si>
  <si>
    <t>Thị trấn Mỹ An</t>
  </si>
  <si>
    <t>Xã Đốc Binh Kiều</t>
  </si>
  <si>
    <t>Xã Hưng Thạnh</t>
  </si>
  <si>
    <t>Xã Láng Biển</t>
  </si>
  <si>
    <t>Xã Mỹ Đông</t>
  </si>
  <si>
    <t>Xã Mỹ Quý</t>
  </si>
  <si>
    <t>Xã Tân Kiều</t>
  </si>
  <si>
    <t>Phường Hoà Thuận</t>
  </si>
  <si>
    <t>Phường Mỹ Phú</t>
  </si>
  <si>
    <t>Xã Mỹ Ngãi</t>
  </si>
  <si>
    <t>Xã Mỹ Tân</t>
  </si>
  <si>
    <t>Xã Mỹ Trà</t>
  </si>
  <si>
    <t>Xã Tân Thuận Đông</t>
  </si>
  <si>
    <t>Xã Tân Thuận Tây</t>
  </si>
  <si>
    <t>Xã Tịnh Thới</t>
  </si>
  <si>
    <t>Phường An Bình A</t>
  </si>
  <si>
    <t>Phường An Bình B</t>
  </si>
  <si>
    <t>Phường An Hoà</t>
  </si>
  <si>
    <t>Phường Tân Quy Đông</t>
  </si>
  <si>
    <t>Xã Tân Khánh Đông</t>
  </si>
  <si>
    <t>Xã Tân Phú Đông</t>
  </si>
  <si>
    <t>Xã Tân Quy Tây</t>
  </si>
  <si>
    <t>Thị trấn Ia Ly</t>
  </si>
  <si>
    <t>Thị trấn Phú Hòa</t>
  </si>
  <si>
    <t>Xã Chư Đăng Ya</t>
  </si>
  <si>
    <t>Xã Đăk Tơ Ver</t>
  </si>
  <si>
    <t>Xã Hà Tây</t>
  </si>
  <si>
    <t>Xã Ia Ka</t>
  </si>
  <si>
    <t>Xã Ia Kreng</t>
  </si>
  <si>
    <t>Xã Ia Khươl</t>
  </si>
  <si>
    <t>Xã Ia Mơ Nông</t>
  </si>
  <si>
    <t>Xã Ia Nhin</t>
  </si>
  <si>
    <t>Xã Ia Phí</t>
  </si>
  <si>
    <t>Thị trấn Chư Prông</t>
  </si>
  <si>
    <t>Xã Bình Giáo</t>
  </si>
  <si>
    <t>Xã Ia Bang</t>
  </si>
  <si>
    <t>Xã Ia Băng</t>
  </si>
  <si>
    <t>Xã Ia Boòng</t>
  </si>
  <si>
    <t>Xã Ia Drăng</t>
  </si>
  <si>
    <t>Xã Ia Ga</t>
  </si>
  <si>
    <t>Xã Ia Kly</t>
  </si>
  <si>
    <t>Xã Ia Lâu</t>
  </si>
  <si>
    <t>Xã Ia Me</t>
  </si>
  <si>
    <t>Xã Ia Mơ</t>
  </si>
  <si>
    <t>Xã Ia O</t>
  </si>
  <si>
    <t>Xã Ia Pia</t>
  </si>
  <si>
    <t>Xã Ia Piơr</t>
  </si>
  <si>
    <t>Xã Ia Púch</t>
  </si>
  <si>
    <t>Xã Ia Phìn</t>
  </si>
  <si>
    <t>Xã Ia Tôr</t>
  </si>
  <si>
    <t>Xã Ia Vê</t>
  </si>
  <si>
    <t>Xã Thăng Hưng</t>
  </si>
  <si>
    <t>Thị trấn Nhơn Hoà</t>
  </si>
  <si>
    <t>Xã Chư Don</t>
  </si>
  <si>
    <t>Xã Ia BLứ</t>
  </si>
  <si>
    <t>Xã Ia Dreng</t>
  </si>
  <si>
    <t>Xã Ia Hla</t>
  </si>
  <si>
    <t>Xã Ia Hrú</t>
  </si>
  <si>
    <t>Xã Ia Le</t>
  </si>
  <si>
    <t>Xã Ia Phang</t>
  </si>
  <si>
    <t>Xã Ia Rong</t>
  </si>
  <si>
    <t>Thị trấn Chư Sê</t>
  </si>
  <si>
    <t>Xã AL Bá</t>
  </si>
  <si>
    <t>Xã AYun</t>
  </si>
  <si>
    <t>Xã Bar Măih</t>
  </si>
  <si>
    <t>Xã Bờ Ngoong</t>
  </si>
  <si>
    <t>Xã Chư Pơng</t>
  </si>
  <si>
    <t>Xã Dun</t>
  </si>
  <si>
    <t>Xã H Bông</t>
  </si>
  <si>
    <t>Xã Ia Blang</t>
  </si>
  <si>
    <t>Xã Ia Glai</t>
  </si>
  <si>
    <t>Xã Ia HLốp</t>
  </si>
  <si>
    <t>Xã Ia Ko</t>
  </si>
  <si>
    <t>Xã Ia Pal</t>
  </si>
  <si>
    <t>Xã Ia Tiêm</t>
  </si>
  <si>
    <t>Xã Kông HTok</t>
  </si>
  <si>
    <t>Thị trấn Đăk Đoa</t>
  </si>
  <si>
    <t>Xã A Dơk</t>
  </si>
  <si>
    <t>Xã Đăk Krong</t>
  </si>
  <si>
    <t>Xã Đăk Sơmei</t>
  </si>
  <si>
    <t>Xã Glar</t>
  </si>
  <si>
    <t>Xã H' Neng</t>
  </si>
  <si>
    <t>Xã Hà Bầu</t>
  </si>
  <si>
    <t>Xã Hà Đông</t>
  </si>
  <si>
    <t>Xã Hải Yang</t>
  </si>
  <si>
    <t>Xã HNol</t>
  </si>
  <si>
    <t>Xã Ia Pết</t>
  </si>
  <si>
    <t>Xã K' Dang</t>
  </si>
  <si>
    <t>Xã Kon Gang</t>
  </si>
  <si>
    <t>Xã Nam Yang</t>
  </si>
  <si>
    <t>Xã Trang</t>
  </si>
  <si>
    <t>Thị trấn Đak Pơ</t>
  </si>
  <si>
    <t>Xã An Thành</t>
  </si>
  <si>
    <t>Xã Cư An</t>
  </si>
  <si>
    <t>Xã Hà Tam</t>
  </si>
  <si>
    <t>Xã Ya Hội</t>
  </si>
  <si>
    <t>Xã Yang Bắc</t>
  </si>
  <si>
    <t>Thị trấn Chư Ty</t>
  </si>
  <si>
    <t>Xã Ia Din</t>
  </si>
  <si>
    <t>Xã Ia Dom</t>
  </si>
  <si>
    <t>Xã Ia Dơk</t>
  </si>
  <si>
    <t>Xã Ia Kla</t>
  </si>
  <si>
    <t>Xã Ia Krêl</t>
  </si>
  <si>
    <t>Xã Ia Kriêng</t>
  </si>
  <si>
    <t>Xã Ia Lang</t>
  </si>
  <si>
    <t>Xã Ia Nan</t>
  </si>
  <si>
    <t>Xã Ia Pnôn</t>
  </si>
  <si>
    <t>Thị trấn Ia Kha</t>
  </si>
  <si>
    <t>Xã Ia Bă</t>
  </si>
  <si>
    <t>Xã Ia Chia</t>
  </si>
  <si>
    <t>Xã Ia Dêr</t>
  </si>
  <si>
    <t>Xã Ia Grăng</t>
  </si>
  <si>
    <t>Xã Ia Hrung</t>
  </si>
  <si>
    <t>Xã Ia KRai</t>
  </si>
  <si>
    <t>Xã Ia Khai</t>
  </si>
  <si>
    <t>Xã Ia Pếch</t>
  </si>
  <si>
    <t>Xã Ia Sao</t>
  </si>
  <si>
    <t>Xã Ia Tô</t>
  </si>
  <si>
    <t>Xã Ia Yok</t>
  </si>
  <si>
    <t>Xã Chư Mố</t>
  </si>
  <si>
    <t>Xã Chư Răng</t>
  </si>
  <si>
    <t>Xã Ia Broăi</t>
  </si>
  <si>
    <t>Xã Ia KDăm</t>
  </si>
  <si>
    <t>Xã Ia Ma Rơn</t>
  </si>
  <si>
    <t>Xã Ia Tul</t>
  </si>
  <si>
    <t>Xã Ia Trok</t>
  </si>
  <si>
    <t>Xã Kim Tân</t>
  </si>
  <si>
    <t>Xã Pờ Tó</t>
  </si>
  <si>
    <t>Thị trấn KBang</t>
  </si>
  <si>
    <t>Xã Đak SMar</t>
  </si>
  <si>
    <t>Xã Đăk HLơ</t>
  </si>
  <si>
    <t>Xã Đăk Roong</t>
  </si>
  <si>
    <t>Xã Đông</t>
  </si>
  <si>
    <t>Xã Kon Pne</t>
  </si>
  <si>
    <t>Xã Kông Lơng Khơng</t>
  </si>
  <si>
    <t>Xã Kông Pla</t>
  </si>
  <si>
    <t>Xã KRong</t>
  </si>
  <si>
    <t>Xã Lơ Ku</t>
  </si>
  <si>
    <t>Xã Nghĩa An</t>
  </si>
  <si>
    <t>Xã Sơ Pai</t>
  </si>
  <si>
    <t>Xã Sơn Lang</t>
  </si>
  <si>
    <t>Xã Tơ Tung</t>
  </si>
  <si>
    <t>Thị trấn Kông Chro</t>
  </si>
  <si>
    <t>Xã Chơ Long</t>
  </si>
  <si>
    <t>Xã Chư Krêy</t>
  </si>
  <si>
    <t>Xã Đắk Kơ Ning</t>
  </si>
  <si>
    <t>Xã Đăk Pling</t>
  </si>
  <si>
    <t>Xã Đăk Pơ Pho</t>
  </si>
  <si>
    <t>Xã Đăk Song</t>
  </si>
  <si>
    <t>Xã Đăk Tơ Pang</t>
  </si>
  <si>
    <t>Xã Kông Yang</t>
  </si>
  <si>
    <t>Xã SRó</t>
  </si>
  <si>
    <t>Xã Ya Ma</t>
  </si>
  <si>
    <t>Xã Yang Nam</t>
  </si>
  <si>
    <t>Xã Yang Trung</t>
  </si>
  <si>
    <t>Thị trấn Phú Túc</t>
  </si>
  <si>
    <t>Xã Chư Drăng</t>
  </si>
  <si>
    <t>Xã Chư Gu</t>
  </si>
  <si>
    <t>Xã Chư Ngọc</t>
  </si>
  <si>
    <t>Xã Chư Rcăm</t>
  </si>
  <si>
    <t>Xã Đất Bằng</t>
  </si>
  <si>
    <t>Xã Ia HDreh</t>
  </si>
  <si>
    <t>Xã Ia Mláh</t>
  </si>
  <si>
    <t>Xã Ia RMok</t>
  </si>
  <si>
    <t>Xã Ia RSai</t>
  </si>
  <si>
    <t>Xã Ia RSươm</t>
  </si>
  <si>
    <t>Xã Krông Năng</t>
  </si>
  <si>
    <t>Xã Phú Cần</t>
  </si>
  <si>
    <t>Xã Uar</t>
  </si>
  <si>
    <t>Thị trấn Kon Dơng</t>
  </si>
  <si>
    <t>Xã Ayun</t>
  </si>
  <si>
    <t>Xã Đak Jơ Ta</t>
  </si>
  <si>
    <t>Xã Đak Ta Ley</t>
  </si>
  <si>
    <t>Xã Đăk Djrăng</t>
  </si>
  <si>
    <t>Xã Đăk Trôi</t>
  </si>
  <si>
    <t>Xã Đăk Yă</t>
  </si>
  <si>
    <t>Xã Đê Ar</t>
  </si>
  <si>
    <t>Xã Hra</t>
  </si>
  <si>
    <t>Xã Kon Chiêng</t>
  </si>
  <si>
    <t>Xã Kon Thụp</t>
  </si>
  <si>
    <t>Xã Lơ Pang</t>
  </si>
  <si>
    <t>Thị trấn Phú Thiện</t>
  </si>
  <si>
    <t>Xã Ayun Hạ</t>
  </si>
  <si>
    <t>Xã Chrôh Pơnan</t>
  </si>
  <si>
    <t>Xã Chư A Thai</t>
  </si>
  <si>
    <t>Xã Ia Ake</t>
  </si>
  <si>
    <t>Xã Ia Hiao</t>
  </si>
  <si>
    <t>Xã Ia Peng</t>
  </si>
  <si>
    <t>Xã Ia Piar</t>
  </si>
  <si>
    <t>Xã Ia Sol</t>
  </si>
  <si>
    <t>Xã Ia Yeng</t>
  </si>
  <si>
    <t>Phường Chi Lăng</t>
  </si>
  <si>
    <t>Phường Diên Hồng</t>
  </si>
  <si>
    <t>Phường Hoa Lư</t>
  </si>
  <si>
    <t>Phường Hội Phú</t>
  </si>
  <si>
    <t>Phường Hội Thương</t>
  </si>
  <si>
    <t>Phường Ia Kring</t>
  </si>
  <si>
    <t>Phường Phù Đổng</t>
  </si>
  <si>
    <t>Phường Tây Sơn</t>
  </si>
  <si>
    <t>Phường Trà Bá</t>
  </si>
  <si>
    <t>Phường Yên Đỗ</t>
  </si>
  <si>
    <t>Phường Yên Thế</t>
  </si>
  <si>
    <t>Xã Biển Hồ</t>
  </si>
  <si>
    <t>Xã Chư Á</t>
  </si>
  <si>
    <t>Xã Diên Phú</t>
  </si>
  <si>
    <t>Xã Gào</t>
  </si>
  <si>
    <t>Xã Ia Kênh</t>
  </si>
  <si>
    <t>Xã Trà Đa</t>
  </si>
  <si>
    <t>Phường An Phước</t>
  </si>
  <si>
    <t>Phường An Tân</t>
  </si>
  <si>
    <t>Xã Cửu An</t>
  </si>
  <si>
    <t>Xã Song An</t>
  </si>
  <si>
    <t>Xã Tú An</t>
  </si>
  <si>
    <t>Xã Xuân An</t>
  </si>
  <si>
    <t>Phường Cheo Reo</t>
  </si>
  <si>
    <t>Phường Sông Bờ</t>
  </si>
  <si>
    <t>Xã Chư Băh</t>
  </si>
  <si>
    <t>Xã Ia RBol</t>
  </si>
  <si>
    <t>Xã Ia RTô</t>
  </si>
  <si>
    <t>Thị trấn Yên Phú</t>
  </si>
  <si>
    <t>Xã Đường Âm</t>
  </si>
  <si>
    <t>Xã Đường Hồng</t>
  </si>
  <si>
    <t>Xã Giáp Trung</t>
  </si>
  <si>
    <t>Xã Lạc Nông</t>
  </si>
  <si>
    <t>Xã Minh Ngọc</t>
  </si>
  <si>
    <t>Xã Minh Sơn</t>
  </si>
  <si>
    <t>Xã Phiêng Luông</t>
  </si>
  <si>
    <t>Xã Phú Nam</t>
  </si>
  <si>
    <t>Xã Thượng Tân</t>
  </si>
  <si>
    <t>Xã Yên Cường</t>
  </si>
  <si>
    <t>Thị trấn Việt Quang</t>
  </si>
  <si>
    <t>Thị trấn Vĩnh Tuy</t>
  </si>
  <si>
    <t>Xã Bằng Hành</t>
  </si>
  <si>
    <t>Xã Đông Thành</t>
  </si>
  <si>
    <t>Xã Đồng Yên</t>
  </si>
  <si>
    <t>Xã Hùng An</t>
  </si>
  <si>
    <t>Xã Kim Ngọc</t>
  </si>
  <si>
    <t>Xã Tiên Kiều</t>
  </si>
  <si>
    <t>Xã Thượng Bình</t>
  </si>
  <si>
    <t>Xã Việt Hồng</t>
  </si>
  <si>
    <t>Xã Việt Vinh</t>
  </si>
  <si>
    <t>Xã Vĩnh Phúc</t>
  </si>
  <si>
    <t>Xã Vô Điếm</t>
  </si>
  <si>
    <t>Thị trấn Đồng Văn</t>
  </si>
  <si>
    <t>Thị trấn Phó Bảng</t>
  </si>
  <si>
    <t>Xã Hố Quáng Phìn</t>
  </si>
  <si>
    <t>Xã Lũng Cú</t>
  </si>
  <si>
    <t>Xã Lũng Phìn</t>
  </si>
  <si>
    <t>Xã Lũng Táo</t>
  </si>
  <si>
    <t>Xã Lũng Thầu</t>
  </si>
  <si>
    <t>Xã Má Lé</t>
  </si>
  <si>
    <t>Xã Phố Cáo</t>
  </si>
  <si>
    <t>Xã Phố Là</t>
  </si>
  <si>
    <t>Xã Sảng Tủng</t>
  </si>
  <si>
    <t>Xã Sính Lủng</t>
  </si>
  <si>
    <t>Xã Sủng Là</t>
  </si>
  <si>
    <t>Xã Sủng Trái</t>
  </si>
  <si>
    <t>Xã Tả Lủng</t>
  </si>
  <si>
    <t>Xã Thài Phìn Tủng</t>
  </si>
  <si>
    <t>Xã Vần Chải</t>
  </si>
  <si>
    <t>Xã Xà Phìn</t>
  </si>
  <si>
    <t>Thị trấn Vinh Quang</t>
  </si>
  <si>
    <t>Xã Bản Luốc</t>
  </si>
  <si>
    <t>Xã Bản Máy</t>
  </si>
  <si>
    <t>Xã Bản Nhùng</t>
  </si>
  <si>
    <t>Xã Bản Phùng</t>
  </si>
  <si>
    <t>Xã Chiến Phố</t>
  </si>
  <si>
    <t>Xã Đản Ván</t>
  </si>
  <si>
    <t>Xã Hồ Thầu</t>
  </si>
  <si>
    <t>Xã Nàng Đôn</t>
  </si>
  <si>
    <t>Xã Nậm Dịch</t>
  </si>
  <si>
    <t>Xã Nậm Khòa</t>
  </si>
  <si>
    <t>Xã Nậm Tỵ</t>
  </si>
  <si>
    <t>Xã Ngàm Đăng Vài</t>
  </si>
  <si>
    <t>Xã Pố Lồ</t>
  </si>
  <si>
    <t>Xã Pờ Ly Ngài</t>
  </si>
  <si>
    <t>Xã Sán Xả Hồ</t>
  </si>
  <si>
    <t>Xã Tả Sử Choóng</t>
  </si>
  <si>
    <t>Xã Tụ Nhân</t>
  </si>
  <si>
    <t>Xã Túng Sán</t>
  </si>
  <si>
    <t>Xã Thàng Tín</t>
  </si>
  <si>
    <t>Xã Thèn Chu Phìn</t>
  </si>
  <si>
    <t>Xã Thông Nguyên</t>
  </si>
  <si>
    <t>Thị trấn Mèo Vạc</t>
  </si>
  <si>
    <t>Xã Cán Chu Phìn</t>
  </si>
  <si>
    <t>Xã Giàng Chu Phìn</t>
  </si>
  <si>
    <t>Xã Khâu Vai</t>
  </si>
  <si>
    <t>Xã Lũng Chinh</t>
  </si>
  <si>
    <t>Xã Lũng Pù</t>
  </si>
  <si>
    <t>Xã Nậm Ban</t>
  </si>
  <si>
    <t>Xã Niêm Sơn</t>
  </si>
  <si>
    <t>Xã Niêm Tòng</t>
  </si>
  <si>
    <t>Xã Pả Vi</t>
  </si>
  <si>
    <t>Xã Pải Lủng</t>
  </si>
  <si>
    <t>Xã Sơn Vĩ</t>
  </si>
  <si>
    <t>Xã Sủng Máng</t>
  </si>
  <si>
    <t>Xã Sủng Trà</t>
  </si>
  <si>
    <t>Xã Tát Ngà</t>
  </si>
  <si>
    <t>Xã Thượng Phùng</t>
  </si>
  <si>
    <t>Xã Xín Cái</t>
  </si>
  <si>
    <t>Thị trấn Tam Sơn</t>
  </si>
  <si>
    <t>Xã Bát Đại Sơn</t>
  </si>
  <si>
    <t>Xã Cán Tỷ</t>
  </si>
  <si>
    <t>Xã Cao Mã Pờ</t>
  </si>
  <si>
    <t>Xã Lùng Tám</t>
  </si>
  <si>
    <t>Xã Nghĩa Thuận</t>
  </si>
  <si>
    <t>Xã Quản Bạ</t>
  </si>
  <si>
    <t>Xã Tả Ván</t>
  </si>
  <si>
    <t>Xã Tùng Vài</t>
  </si>
  <si>
    <t>Xã Thái An</t>
  </si>
  <si>
    <t>Thị trấn Yên Bình</t>
  </si>
  <si>
    <t>Xã Bản Rịa</t>
  </si>
  <si>
    <t>Xã Bằng Lang</t>
  </si>
  <si>
    <t>Xã Nà Khương</t>
  </si>
  <si>
    <t>Xã Tân Bắc</t>
  </si>
  <si>
    <t>Xã Tân Nam</t>
  </si>
  <si>
    <t>Xã Tân Trịnh</t>
  </si>
  <si>
    <t>Xã Tiên Nguyên</t>
  </si>
  <si>
    <t>Xã Tiên Yên</t>
  </si>
  <si>
    <t>Xã Vĩ Thượng</t>
  </si>
  <si>
    <t>Xã Xuân Minh</t>
  </si>
  <si>
    <t>Xã Yên Hà</t>
  </si>
  <si>
    <t>Xã Yên Thành</t>
  </si>
  <si>
    <t>Thị trấn Nông Trường Việt Lâm</t>
  </si>
  <si>
    <t>Thị trấn Vị Xuyên</t>
  </si>
  <si>
    <t>Xã Bạch Ngọc</t>
  </si>
  <si>
    <t>Xã Cao Bồ</t>
  </si>
  <si>
    <t>Xã Đạo Đức</t>
  </si>
  <si>
    <t>Xã Kim Linh</t>
  </si>
  <si>
    <t>Xã Kim Thạch</t>
  </si>
  <si>
    <t>Xã Lao Chải</t>
  </si>
  <si>
    <t>Xã Linh Hồ</t>
  </si>
  <si>
    <t>Xã Ngọc Linh</t>
  </si>
  <si>
    <t>Xã Ngọc Minh</t>
  </si>
  <si>
    <t>Xã Phong Quang</t>
  </si>
  <si>
    <t>Xã Phú Linh</t>
  </si>
  <si>
    <t>Xã Phương Tiến</t>
  </si>
  <si>
    <t>Xã Quảng Ngần</t>
  </si>
  <si>
    <t>Xã Tùng Bá</t>
  </si>
  <si>
    <t>Xã Thanh Đức</t>
  </si>
  <si>
    <t>Xã Thanh Thủy</t>
  </si>
  <si>
    <t>Xã Thuận Hoà</t>
  </si>
  <si>
    <t>Xã Thượng Sơn</t>
  </si>
  <si>
    <t>Xã Trung Thành</t>
  </si>
  <si>
    <t>Xã Việt Lâm</t>
  </si>
  <si>
    <t>Thị trấn Cốc Pài</t>
  </si>
  <si>
    <t>Xã Bản Díu</t>
  </si>
  <si>
    <t>Xã Bản Ngò</t>
  </si>
  <si>
    <t>Xã Cốc Rế</t>
  </si>
  <si>
    <t>Xã Chế Là</t>
  </si>
  <si>
    <t>Xã Chí Cà</t>
  </si>
  <si>
    <t>Xã Khuôn Lùng</t>
  </si>
  <si>
    <t>Xã Nà Chì</t>
  </si>
  <si>
    <t>Xã Nàn Ma</t>
  </si>
  <si>
    <t>Xã Nàn Xỉn</t>
  </si>
  <si>
    <t>Xã Nấm Dẩn</t>
  </si>
  <si>
    <t>Xã Pà Vầy Sủ</t>
  </si>
  <si>
    <t>Xã Quảng Nguyên</t>
  </si>
  <si>
    <t>Xã Tả Nhìu</t>
  </si>
  <si>
    <t>Xã Thèn Phàng</t>
  </si>
  <si>
    <t>Xã Thu Tà</t>
  </si>
  <si>
    <t>Xã Trung Thịnh</t>
  </si>
  <si>
    <t>Xã Xín Mần</t>
  </si>
  <si>
    <t>Thị trấn Yên Minh</t>
  </si>
  <si>
    <t>Xã Bạch Đích</t>
  </si>
  <si>
    <t>Xã Du Già</t>
  </si>
  <si>
    <t>Xã Du Tiến</t>
  </si>
  <si>
    <t>Xã Đông Minh</t>
  </si>
  <si>
    <t>Xã Đường Thượng</t>
  </si>
  <si>
    <t>Xã Hữu Vinh</t>
  </si>
  <si>
    <t>Xã Lao Và Chải</t>
  </si>
  <si>
    <t>Xã Lũng Hồ</t>
  </si>
  <si>
    <t>Xã Mậu Duệ</t>
  </si>
  <si>
    <t>Xã Mậu Long</t>
  </si>
  <si>
    <t>Xã Na Khê</t>
  </si>
  <si>
    <t>Xã Ngam La</t>
  </si>
  <si>
    <t>Xã Ngọc Long</t>
  </si>
  <si>
    <t>Xã Phú Lũng</t>
  </si>
  <si>
    <t>Xã Sủng Thài</t>
  </si>
  <si>
    <t>Xã Sủng Tráng</t>
  </si>
  <si>
    <t>Xã Thắng Mố</t>
  </si>
  <si>
    <t>Xã Ngọc Đường</t>
  </si>
  <si>
    <t>Xã Phương Độ</t>
  </si>
  <si>
    <t>Xã Phương Thiện</t>
  </si>
  <si>
    <t>Thị trấn Bình Mỹ</t>
  </si>
  <si>
    <t>Xã An Đổ</t>
  </si>
  <si>
    <t>Xã An Lão</t>
  </si>
  <si>
    <t>Xã An Ninh</t>
  </si>
  <si>
    <t>Xã An Nội</t>
  </si>
  <si>
    <t>Xã Bình Nghĩa</t>
  </si>
  <si>
    <t>Xã Bồ Đề</t>
  </si>
  <si>
    <t>Xã Bối Cầu</t>
  </si>
  <si>
    <t>Xã Đồn Xá</t>
  </si>
  <si>
    <t>Xã Đồng Du</t>
  </si>
  <si>
    <t>Xã Hưng Công</t>
  </si>
  <si>
    <t>Xã La Sơn</t>
  </si>
  <si>
    <t>Xã Ngọc Lũ</t>
  </si>
  <si>
    <t>Xã Tiêu Động</t>
  </si>
  <si>
    <t>Xã Tràng An</t>
  </si>
  <si>
    <t>Xã Trung Lương</t>
  </si>
  <si>
    <t>Xã Vũ Bản</t>
  </si>
  <si>
    <t>Thị trấn Ba Sao</t>
  </si>
  <si>
    <t>Thị trấn Quế</t>
  </si>
  <si>
    <t>Xã Đại Cương</t>
  </si>
  <si>
    <t>Xã Đồng Hóa</t>
  </si>
  <si>
    <t>Xã Hoàng Tây</t>
  </si>
  <si>
    <t>Xã Khả Phong</t>
  </si>
  <si>
    <t>Xã Lê Hồ</t>
  </si>
  <si>
    <t>Xã Nguyễn Úy</t>
  </si>
  <si>
    <t>Xã Nhật Tân</t>
  </si>
  <si>
    <t>Xã Nhật Tựu</t>
  </si>
  <si>
    <t>Xã Tượng Lĩnh</t>
  </si>
  <si>
    <t>Xã Thi Sơn</t>
  </si>
  <si>
    <t>Xã Thụy Lôi</t>
  </si>
  <si>
    <t>Xã Văn Xá</t>
  </si>
  <si>
    <t>Thị trấn Vĩnh Trụ</t>
  </si>
  <si>
    <t>Xã Công Lý</t>
  </si>
  <si>
    <t>Xã Chân Lý</t>
  </si>
  <si>
    <t>Xã Chính Lý</t>
  </si>
  <si>
    <t>Xã Đạo Lý</t>
  </si>
  <si>
    <t>Xã Đức Lý</t>
  </si>
  <si>
    <t>Xã Hòa Hậu</t>
  </si>
  <si>
    <t>Xã Hợp Lý</t>
  </si>
  <si>
    <t>Xã Nguyên Lý</t>
  </si>
  <si>
    <t>Xã Nhân Bình</t>
  </si>
  <si>
    <t>Xã Nhân Chính</t>
  </si>
  <si>
    <t>Xã Nhân Khang</t>
  </si>
  <si>
    <t>Xã Nhân Mỹ</t>
  </si>
  <si>
    <t>Xã Nhân Thịnh</t>
  </si>
  <si>
    <t>Xã Phú Phúc</t>
  </si>
  <si>
    <t>Xã Trần Hưng Đạo</t>
  </si>
  <si>
    <t>Xã Văn Lý</t>
  </si>
  <si>
    <t>Xã Xuân Khê</t>
  </si>
  <si>
    <t>Thị trấn Kiện Khê</t>
  </si>
  <si>
    <t>Thị trấn Tân Thanh</t>
  </si>
  <si>
    <t>Xã Liêm Cần</t>
  </si>
  <si>
    <t>Xã Liêm Phong</t>
  </si>
  <si>
    <t>Xã Liêm Sơn</t>
  </si>
  <si>
    <t>Xã Liêm Túc</t>
  </si>
  <si>
    <t>Xã Liêm Thuận</t>
  </si>
  <si>
    <t>Xã Thanh Hà</t>
  </si>
  <si>
    <t>Xã Thanh Hương</t>
  </si>
  <si>
    <t>Xã Thanh Nghị</t>
  </si>
  <si>
    <t>Xã Thanh Nguyên</t>
  </si>
  <si>
    <t>Xã Thanh Phong</t>
  </si>
  <si>
    <t>Xã Thanh Tâm</t>
  </si>
  <si>
    <t>Phường Châu Sơn</t>
  </si>
  <si>
    <t>Phường Hai Bà Trưng</t>
  </si>
  <si>
    <t>Phường Lam Hạ</t>
  </si>
  <si>
    <t>Phường Liêm Chính</t>
  </si>
  <si>
    <t>Phường Lương Khánh Thiện</t>
  </si>
  <si>
    <t>Phường Thanh Châu</t>
  </si>
  <si>
    <t>Phường Thanh Tuyền</t>
  </si>
  <si>
    <t>Xã Đinh Xá</t>
  </si>
  <si>
    <t>Xã Kim Bình</t>
  </si>
  <si>
    <t>Xã Liêm Chung</t>
  </si>
  <si>
    <t>Xã Liêm Tiết</t>
  </si>
  <si>
    <t>Xã Liêm Tuyền</t>
  </si>
  <si>
    <t>Xã Phù Vân</t>
  </si>
  <si>
    <t>Xã Tiên Hải</t>
  </si>
  <si>
    <t>Xã Tiên Hiệp</t>
  </si>
  <si>
    <t>Xã Tiên Tân</t>
  </si>
  <si>
    <t>Xã Trịnh Xá</t>
  </si>
  <si>
    <t>Phường Bạch Thượng</t>
  </si>
  <si>
    <t>Phường Châu Giang</t>
  </si>
  <si>
    <t>Phường Duy Hải</t>
  </si>
  <si>
    <t>Phường Duy Minh</t>
  </si>
  <si>
    <t>Phường Đồng Văn</t>
  </si>
  <si>
    <t>Phường Hòa Mạc</t>
  </si>
  <si>
    <t>Phường Hoàng Đông</t>
  </si>
  <si>
    <t>Phường Tiên Nội</t>
  </si>
  <si>
    <t>Phường Yên Bắc</t>
  </si>
  <si>
    <t>Xã Chuyên Ngoại</t>
  </si>
  <si>
    <t>Xã Mộc Bắc</t>
  </si>
  <si>
    <t>Xã Mộc Nam</t>
  </si>
  <si>
    <t>Xã Tiên Ngoại</t>
  </si>
  <si>
    <t>Xã Trác Văn</t>
  </si>
  <si>
    <t>Xã Yên Nam</t>
  </si>
  <si>
    <t>Thị trấn Đồng Lộc</t>
  </si>
  <si>
    <t>Thị trấn Nghèn</t>
  </si>
  <si>
    <t>Xã Gia Hanh</t>
  </si>
  <si>
    <t>Xã Kim Song Trường</t>
  </si>
  <si>
    <t>Xã Khánh Vĩnh Yên</t>
  </si>
  <si>
    <t>Xã Quang Lộc</t>
  </si>
  <si>
    <t>Xã Sơn Lộc</t>
  </si>
  <si>
    <t>Xã Tùng Lộc</t>
  </si>
  <si>
    <t>Xã Thanh Lộc</t>
  </si>
  <si>
    <t>Xã Thiên Lộc</t>
  </si>
  <si>
    <t>Xã Thuần Thiện</t>
  </si>
  <si>
    <t>Xã Thượng Lộc</t>
  </si>
  <si>
    <t>Xã Thường Nga</t>
  </si>
  <si>
    <t>Xã Trung Lộc</t>
  </si>
  <si>
    <t>Xã Vượng Lộc</t>
  </si>
  <si>
    <t>Xã Xuân Lộc</t>
  </si>
  <si>
    <t>Thị trấn Cẩm Xuyên</t>
  </si>
  <si>
    <t>Thị trấn Thiên Cầm</t>
  </si>
  <si>
    <t>Xã Cẩm Bình</t>
  </si>
  <si>
    <t>Xã Cẩm Duệ</t>
  </si>
  <si>
    <t>Xã Cẩm Dương</t>
  </si>
  <si>
    <t>Xã Cẩm Hà</t>
  </si>
  <si>
    <t>Xã Cẩm Hưng</t>
  </si>
  <si>
    <t>Xã Cẩm Lạc</t>
  </si>
  <si>
    <t>Xã Cẩm Lộc</t>
  </si>
  <si>
    <t>Xã Cẩm Minh</t>
  </si>
  <si>
    <t>Xã Cẩm Mỹ</t>
  </si>
  <si>
    <t>Xã Cẩm Nhượng</t>
  </si>
  <si>
    <t>Xã Cẩm Quan</t>
  </si>
  <si>
    <t>Xã Cẩm Quang</t>
  </si>
  <si>
    <t>Xã Cẩm Thạch</t>
  </si>
  <si>
    <t>Xã Cẩm Thành</t>
  </si>
  <si>
    <t>Xã Cẩm Thịnh</t>
  </si>
  <si>
    <t>Xã Cẩm Trung</t>
  </si>
  <si>
    <t>Xã Cẩm Vĩnh</t>
  </si>
  <si>
    <t>Xã Nam Phúc Thăng</t>
  </si>
  <si>
    <t>Xã Yên Hòa</t>
  </si>
  <si>
    <t>Thị trấn Đức Thọ</t>
  </si>
  <si>
    <t>Xã Bùi La Nhân</t>
  </si>
  <si>
    <t>Xã Đức Đồng</t>
  </si>
  <si>
    <t>Xã Đức Lạng</t>
  </si>
  <si>
    <t>Xã Hòa Lạc</t>
  </si>
  <si>
    <t>Xã Lâm Trung Thủy</t>
  </si>
  <si>
    <t>Xã Liên Minh</t>
  </si>
  <si>
    <t>Xã Quang Vĩnh</t>
  </si>
  <si>
    <t>Xã Tân Hương</t>
  </si>
  <si>
    <t>Xã Tùng Ảnh</t>
  </si>
  <si>
    <t>Xã Tùng Châu</t>
  </si>
  <si>
    <t>Xã Thanh Bình Thịnh</t>
  </si>
  <si>
    <t>Xã Yên Hồ</t>
  </si>
  <si>
    <t>Thị trấn Hương Khê</t>
  </si>
  <si>
    <t>Xã Điền Mỹ</t>
  </si>
  <si>
    <t>Xã Gia Phố</t>
  </si>
  <si>
    <t>Xã Hà Linh</t>
  </si>
  <si>
    <t>Xã Hòa Hải</t>
  </si>
  <si>
    <t>Xã Hương Bình</t>
  </si>
  <si>
    <t>Xã Hương Đô</t>
  </si>
  <si>
    <t>Xã Hương Giang</t>
  </si>
  <si>
    <t>Xã Hương Liên</t>
  </si>
  <si>
    <t>Xã Hương Long</t>
  </si>
  <si>
    <t>Xã Hương Thủy</t>
  </si>
  <si>
    <t>Xã Hương Trà</t>
  </si>
  <si>
    <t>Xã Hương Trạch</t>
  </si>
  <si>
    <t>Xã Hương Vĩnh</t>
  </si>
  <si>
    <t>Xã Hương Xuân</t>
  </si>
  <si>
    <t>Xã Lộc Yên</t>
  </si>
  <si>
    <t>Xã Phú Gia</t>
  </si>
  <si>
    <t>Xã Phú Phong</t>
  </si>
  <si>
    <t>Xã Phúc Đồng</t>
  </si>
  <si>
    <t>Xã Phúc Trạch</t>
  </si>
  <si>
    <t>Thị trấn Phố Châu</t>
  </si>
  <si>
    <t>Thị trấn Tây Sơn</t>
  </si>
  <si>
    <t>Xã An Hòa Thịnh</t>
  </si>
  <si>
    <t>Xã Quang Diệm</t>
  </si>
  <si>
    <t>Xã Sơn Bằng</t>
  </si>
  <si>
    <t>Xã Sơn Châu</t>
  </si>
  <si>
    <t>Xã Sơn Giang</t>
  </si>
  <si>
    <t>Xã Sơn Hàm</t>
  </si>
  <si>
    <t>Xã Sơn Hồng</t>
  </si>
  <si>
    <t>Xã Sơn Kim 1</t>
  </si>
  <si>
    <t>Xã Sơn Kim 2</t>
  </si>
  <si>
    <t>Xã Sơn Lâm</t>
  </si>
  <si>
    <t>Xã Sơn Lễ</t>
  </si>
  <si>
    <t>Xã Sơn Lĩnh</t>
  </si>
  <si>
    <t>Xã Sơn Long</t>
  </si>
  <si>
    <t>Xã Sơn Ninh</t>
  </si>
  <si>
    <t>Xã Sơn Tây</t>
  </si>
  <si>
    <t>Xã Sơn Tiến</t>
  </si>
  <si>
    <t>Xã Sơn Trà</t>
  </si>
  <si>
    <t>Xã Sơn Trung</t>
  </si>
  <si>
    <t>Xã Sơn Trường</t>
  </si>
  <si>
    <t>Xã Tân Mỹ Hà</t>
  </si>
  <si>
    <t>Xã Kỳ Bắc</t>
  </si>
  <si>
    <t>Xã Kỳ Châu</t>
  </si>
  <si>
    <t>Xã Kỳ Đồng</t>
  </si>
  <si>
    <t>Xã Kỳ Giang</t>
  </si>
  <si>
    <t>Xã Kỳ Hải</t>
  </si>
  <si>
    <t>Xã Kỳ Khang</t>
  </si>
  <si>
    <t>Xã Kỳ Lạc</t>
  </si>
  <si>
    <t>Xã Kỳ Phong</t>
  </si>
  <si>
    <t>Xã Kỳ Phú</t>
  </si>
  <si>
    <t>Xã Kỳ Tân</t>
  </si>
  <si>
    <t>Xã Kỳ Tây</t>
  </si>
  <si>
    <t>Xã Kỳ Tiến</t>
  </si>
  <si>
    <t>Xã Kỳ Thọ</t>
  </si>
  <si>
    <t>Xã Kỳ Thư</t>
  </si>
  <si>
    <t>Xã Kỳ Thượng</t>
  </si>
  <si>
    <t>Xã Kỳ Trung</t>
  </si>
  <si>
    <t>Xã Kỳ Văn</t>
  </si>
  <si>
    <t>Xã Kỳ Xuân</t>
  </si>
  <si>
    <t>Xã Lâm Hợp</t>
  </si>
  <si>
    <t>Thị trấn Lộc Hà</t>
  </si>
  <si>
    <t>Xã Hộ Độ</t>
  </si>
  <si>
    <t>Xã Hồng Lộc</t>
  </si>
  <si>
    <t>Xã Ích Hậu</t>
  </si>
  <si>
    <t>Xã Mai Phụ</t>
  </si>
  <si>
    <t>Xã Thạch Châu</t>
  </si>
  <si>
    <t>Xã Thạch Kim</t>
  </si>
  <si>
    <t>Xã Thạch Mỹ</t>
  </si>
  <si>
    <t>Xã Thịnh Lộc</t>
  </si>
  <si>
    <t>Thị trấn Tiên Điền</t>
  </si>
  <si>
    <t>Thị trấn Xuân An</t>
  </si>
  <si>
    <t>Xã Cỗ Đạm</t>
  </si>
  <si>
    <t>Xã Cương Gián</t>
  </si>
  <si>
    <t>Xã Đan Trường</t>
  </si>
  <si>
    <t>Xã Xuân Hải</t>
  </si>
  <si>
    <t>Xã Xuân Hội</t>
  </si>
  <si>
    <t>Xã Xuân Hồng</t>
  </si>
  <si>
    <t>Xã Xuân Lam</t>
  </si>
  <si>
    <t>Xã Xuân Liên</t>
  </si>
  <si>
    <t>Xã Xuân Lĩnh</t>
  </si>
  <si>
    <t>Xã Xuân Phổ</t>
  </si>
  <si>
    <t>Xã Xuân Viên</t>
  </si>
  <si>
    <t>Xã Xuân Yên</t>
  </si>
  <si>
    <t>Thị trấn Thạch Hà</t>
  </si>
  <si>
    <t>Xã Đỉnh Bàn</t>
  </si>
  <si>
    <t>Xã Lưu Vĩnh Sơn</t>
  </si>
  <si>
    <t>Xã Nam Điền</t>
  </si>
  <si>
    <t>Xã Tân Lâm Hương</t>
  </si>
  <si>
    <t>Xã Tượng Sơn</t>
  </si>
  <si>
    <t>Xã Thạch Đài</t>
  </si>
  <si>
    <t>Xã Thạch Hải</t>
  </si>
  <si>
    <t>Xã Thạch Hội</t>
  </si>
  <si>
    <t>Xã Thạch Kênh</t>
  </si>
  <si>
    <t>Xã Thạch Khê</t>
  </si>
  <si>
    <t>Xã Thạch Lạc</t>
  </si>
  <si>
    <t>Xã Thạch Liên</t>
  </si>
  <si>
    <t>Xã Thạch Long</t>
  </si>
  <si>
    <t>Xã Thạch Ngọc</t>
  </si>
  <si>
    <t>Xã Thạch Sơn</t>
  </si>
  <si>
    <t>Xã Thạch Thắng</t>
  </si>
  <si>
    <t>Xã Thạch Trị</t>
  </si>
  <si>
    <t>Xã Thạch Văn</t>
  </si>
  <si>
    <t>Xã Thạch Xuân</t>
  </si>
  <si>
    <t>Thị trấn Vũ Quang</t>
  </si>
  <si>
    <t>Xã Ân Phú</t>
  </si>
  <si>
    <t>Xã Đức Bồng</t>
  </si>
  <si>
    <t>Xã Đức Hương</t>
  </si>
  <si>
    <t>Xã Đức Liên</t>
  </si>
  <si>
    <t>Xã Đức Lĩnh</t>
  </si>
  <si>
    <t>Xã Hương Minh</t>
  </si>
  <si>
    <t>Xã Quang Thọ</t>
  </si>
  <si>
    <t>Xã Thọ Điền</t>
  </si>
  <si>
    <t>Phường Bắc Hà</t>
  </si>
  <si>
    <t>Phường Đại Nài</t>
  </si>
  <si>
    <t>Phường Hà Huy Tập</t>
  </si>
  <si>
    <t>Phường Nam Hà</t>
  </si>
  <si>
    <t>Phường Thạch Linh</t>
  </si>
  <si>
    <t>Phường Thạch Quý</t>
  </si>
  <si>
    <t>Phường Văn Yên</t>
  </si>
  <si>
    <t>Xã Đồng Môn</t>
  </si>
  <si>
    <t>Xã Thạch Bình</t>
  </si>
  <si>
    <t>Xã Thạch Hạ</t>
  </si>
  <si>
    <t>Xã Thạch Hưng</t>
  </si>
  <si>
    <t>Xã Thạch Trung</t>
  </si>
  <si>
    <t>Phường Bắc Hồng</t>
  </si>
  <si>
    <t>Phường Đậu Liêu</t>
  </si>
  <si>
    <t>Phường Đức Thuận</t>
  </si>
  <si>
    <t>Phường Nam Hồng</t>
  </si>
  <si>
    <t>Phường Trung Lương</t>
  </si>
  <si>
    <t>Xã Thuận Lộc</t>
  </si>
  <si>
    <t>Phường Hưng Trí</t>
  </si>
  <si>
    <t>Phường Kỳ Liên</t>
  </si>
  <si>
    <t>Phường Kỳ Long</t>
  </si>
  <si>
    <t>Phường Kỳ Phương</t>
  </si>
  <si>
    <t>Phường Kỳ Thịnh</t>
  </si>
  <si>
    <t>Phường Kỳ Trinh</t>
  </si>
  <si>
    <t>Xã Kỳ Hà</t>
  </si>
  <si>
    <t>Xã Kỳ Hoa</t>
  </si>
  <si>
    <t>Xã Kỳ Lợi</t>
  </si>
  <si>
    <t>Xã Kỳ Nam</t>
  </si>
  <si>
    <t>Xã Kỳ Ninh</t>
  </si>
  <si>
    <t>Thị trấn Kẻ Sặt</t>
  </si>
  <si>
    <t>Xã Bình Xuyên</t>
  </si>
  <si>
    <t>Xã Cổ Bì</t>
  </si>
  <si>
    <t>Xã Hồng Khê</t>
  </si>
  <si>
    <t>Xã Nhân Quyền</t>
  </si>
  <si>
    <t>Xã Tân Hồng</t>
  </si>
  <si>
    <t>Xã Tân Việt</t>
  </si>
  <si>
    <t>Xã Thái Dương</t>
  </si>
  <si>
    <t>Xã Thúc Kháng</t>
  </si>
  <si>
    <t>Xã Vĩnh Hồng</t>
  </si>
  <si>
    <t>Thị trấn Cẩm Giang</t>
  </si>
  <si>
    <t>Thị trấn Lai Cách</t>
  </si>
  <si>
    <t>Xã Cao An</t>
  </si>
  <si>
    <t>Xã Cẩm Điền</t>
  </si>
  <si>
    <t>Xã Cẩm Đoài</t>
  </si>
  <si>
    <t>Xã Cẩm Đông</t>
  </si>
  <si>
    <t>Xã Cẩm Hoàng</t>
  </si>
  <si>
    <t>Xã Cẩm Phúc</t>
  </si>
  <si>
    <t>Xã Cẩm Văn</t>
  </si>
  <si>
    <t>Xã Cẩm Vũ</t>
  </si>
  <si>
    <t>Xã Định Sơn</t>
  </si>
  <si>
    <t>Xã Đức Chính</t>
  </si>
  <si>
    <t>Xã Lương Điền</t>
  </si>
  <si>
    <t>Xã Ngọc Liên</t>
  </si>
  <si>
    <t>Xã Tân Trường</t>
  </si>
  <si>
    <t>Xã Thạch Lỗi</t>
  </si>
  <si>
    <t>Thị trấn Gia Lộc</t>
  </si>
  <si>
    <t>Xã Đoàn Thượng</t>
  </si>
  <si>
    <t>Xã Đức Xương</t>
  </si>
  <si>
    <t>Xã Gia Khánh</t>
  </si>
  <si>
    <t>Xã Gia Lương</t>
  </si>
  <si>
    <t>Xã Gia Tân</t>
  </si>
  <si>
    <t>Xã Hồng Hưng</t>
  </si>
  <si>
    <t>Xã Phạm Trấn</t>
  </si>
  <si>
    <t>Xã Thống Kênh</t>
  </si>
  <si>
    <t>Xã Yết Kiêu</t>
  </si>
  <si>
    <t>Thị trấn Phú Thái</t>
  </si>
  <si>
    <t>Xã Bình Dân</t>
  </si>
  <si>
    <t>Xã Cổ Dũng</t>
  </si>
  <si>
    <t>Xã Đại Đức</t>
  </si>
  <si>
    <t>Xã Đồng Cẩm</t>
  </si>
  <si>
    <t>Xã Kim Anh</t>
  </si>
  <si>
    <t>Xã Kim Đính</t>
  </si>
  <si>
    <t>Xã Kim Liên</t>
  </si>
  <si>
    <t>Xã Kim Xuyên</t>
  </si>
  <si>
    <t>Xã Lai Vu</t>
  </si>
  <si>
    <t>Xã Liên Hòa</t>
  </si>
  <si>
    <t>Xã Phúc Thành A</t>
  </si>
  <si>
    <t>Xã Tam Kỳ</t>
  </si>
  <si>
    <t>Xã Tuấn Việt</t>
  </si>
  <si>
    <t>Xã Thượng Vũ</t>
  </si>
  <si>
    <t>Thị trấn Nam Sách</t>
  </si>
  <si>
    <t>Xã An Lâm</t>
  </si>
  <si>
    <t>Xã Hiệp Cát</t>
  </si>
  <si>
    <t>Xã Nam Tân</t>
  </si>
  <si>
    <t>Xã Nam Trung</t>
  </si>
  <si>
    <t>Xã Thái Tân</t>
  </si>
  <si>
    <t>Xã Thanh Quang</t>
  </si>
  <si>
    <t>Thị trấn Ninh Giang</t>
  </si>
  <si>
    <t>Xã Đông Xuyên</t>
  </si>
  <si>
    <t>Xã Hồng Dụ</t>
  </si>
  <si>
    <t>Xã Hồng Đức</t>
  </si>
  <si>
    <t>Xã Hồng Phúc</t>
  </si>
  <si>
    <t>Xã Ninh Hải</t>
  </si>
  <si>
    <t>Xã Ứng Hoè</t>
  </si>
  <si>
    <t>Xã Văn Hội</t>
  </si>
  <si>
    <t>Thị trấn Tứ Kỳ</t>
  </si>
  <si>
    <t>Xã An Thanh</t>
  </si>
  <si>
    <t>Xã Bình Lăng</t>
  </si>
  <si>
    <t>Xã Cộng Lạc</t>
  </si>
  <si>
    <t>Xã Chí Minh</t>
  </si>
  <si>
    <t>Xã Hà Kỳ</t>
  </si>
  <si>
    <t>Xã Hà Thanh</t>
  </si>
  <si>
    <t>Xã Ngọc Kỳ</t>
  </si>
  <si>
    <t>Xã Nguyên Giáp</t>
  </si>
  <si>
    <t>Xã Phượng Kỳ</t>
  </si>
  <si>
    <t>Xã Quang Khải</t>
  </si>
  <si>
    <t>Xã Quảng Nghiệp</t>
  </si>
  <si>
    <t>Xã Tái Sơn</t>
  </si>
  <si>
    <t>Xã Tân Kỳ</t>
  </si>
  <si>
    <t>Xã Tiên Động</t>
  </si>
  <si>
    <t>Xã Văn Tố</t>
  </si>
  <si>
    <t>Thị trấn Thanh Hà</t>
  </si>
  <si>
    <t>Xã An Phượng</t>
  </si>
  <si>
    <t>Xã Cẩm Chế</t>
  </si>
  <si>
    <t>Xã Hồng Lạc</t>
  </si>
  <si>
    <t>Xã Thanh Cường</t>
  </si>
  <si>
    <t>Xã Thanh Hồng</t>
  </si>
  <si>
    <t>Xã Thanh Khê</t>
  </si>
  <si>
    <t>Xã Thanh Lang</t>
  </si>
  <si>
    <t>Xã Thanh Xá</t>
  </si>
  <si>
    <t>Xã Vĩnh Lập</t>
  </si>
  <si>
    <t>Thị trấn Thanh Miện</t>
  </si>
  <si>
    <t>Xã Cao Thắng</t>
  </si>
  <si>
    <t>Xã Chi Lăng Bắc</t>
  </si>
  <si>
    <t>Xã Chi Lăng Nam</t>
  </si>
  <si>
    <t>Xã Đoàn Tùng</t>
  </si>
  <si>
    <t>Xã Lam Sơn</t>
  </si>
  <si>
    <t>Xã Lê Hồng</t>
  </si>
  <si>
    <t>Xã Ngô Quyền</t>
  </si>
  <si>
    <t>Xã Ngũ Hùng</t>
  </si>
  <si>
    <t>Xã Phạm Kha</t>
  </si>
  <si>
    <t>Xã Tứ Cường</t>
  </si>
  <si>
    <t>Xã Thanh Giang</t>
  </si>
  <si>
    <t>Phường Bến Tắm</t>
  </si>
  <si>
    <t>Phường Cổ Thành</t>
  </si>
  <si>
    <t>Phường Cộng Hoà</t>
  </si>
  <si>
    <t>Phường Chí Minh</t>
  </si>
  <si>
    <t>Phường Đồng Lạc</t>
  </si>
  <si>
    <t>Phường Hoàng Tân</t>
  </si>
  <si>
    <t>Phường Hoàng Tiến</t>
  </si>
  <si>
    <t>Phường Phả Lại</t>
  </si>
  <si>
    <t>Phường Sao Đỏ</t>
  </si>
  <si>
    <t>Phường Tân Dân</t>
  </si>
  <si>
    <t>Phường Thái Học</t>
  </si>
  <si>
    <t>Phường Văn An</t>
  </si>
  <si>
    <t>Phường Văn Đức</t>
  </si>
  <si>
    <t>Xã Bắc An</t>
  </si>
  <si>
    <t>Xã Hoàng Hoa Thám</t>
  </si>
  <si>
    <t>Xã Nhân Huệ</t>
  </si>
  <si>
    <t>Phường Ái Quốc</t>
  </si>
  <si>
    <t>Phường Bình Hàn</t>
  </si>
  <si>
    <t>Phường Cẩm Thượng</t>
  </si>
  <si>
    <t>Phường Hải Tân</t>
  </si>
  <si>
    <t>Phường Lê Thanh Nghị</t>
  </si>
  <si>
    <t>Phường Ngọc Châu</t>
  </si>
  <si>
    <t>Phường Nhị Châu</t>
  </si>
  <si>
    <t>Phường Tứ Minh</t>
  </si>
  <si>
    <t>Phường Thạch Khôi</t>
  </si>
  <si>
    <t>Phường Việt Hoà</t>
  </si>
  <si>
    <t>Xã Gia Xuyên</t>
  </si>
  <si>
    <t>Xã Quyết Thắng</t>
  </si>
  <si>
    <t>Xã Tiền Tiến</t>
  </si>
  <si>
    <t>Phường An Lưu</t>
  </si>
  <si>
    <t>Phường An Phụ</t>
  </si>
  <si>
    <t>Phường An Sinh</t>
  </si>
  <si>
    <t>Phường Duy Tân</t>
  </si>
  <si>
    <t>Phường Hiến Thành</t>
  </si>
  <si>
    <t>Phường Hiệp Sơn</t>
  </si>
  <si>
    <t>Phường Long Xuyên</t>
  </si>
  <si>
    <t>Phường Minh Tân</t>
  </si>
  <si>
    <t>Phường Phạm Thái</t>
  </si>
  <si>
    <t>Phường Thái Thịnh</t>
  </si>
  <si>
    <t>Phường Thất Hùng</t>
  </si>
  <si>
    <t>Xã Hiệp Hòa</t>
  </si>
  <si>
    <t>Xã Hoành Sơn</t>
  </si>
  <si>
    <t>Xã Lạc Long</t>
  </si>
  <si>
    <t>Xã Lê Ninh</t>
  </si>
  <si>
    <t>Xã Minh Hòa</t>
  </si>
  <si>
    <t>Xã Thăng Long</t>
  </si>
  <si>
    <t>Xã Thượng Quận</t>
  </si>
  <si>
    <t>Thị trấn Mái Dầm</t>
  </si>
  <si>
    <t>Thị Trấn Ngã Sáu</t>
  </si>
  <si>
    <t>Xã Đông Phước</t>
  </si>
  <si>
    <t>Xã Đông Phước A</t>
  </si>
  <si>
    <t>Thị trấn Bảy Ngàn</t>
  </si>
  <si>
    <t>Thị trấn Cái Tắc</t>
  </si>
  <si>
    <t>Thị trấn Một Ngàn</t>
  </si>
  <si>
    <t>Thị trấn Rạch Gòi</t>
  </si>
  <si>
    <t>Xã Nhơn Nghĩa A</t>
  </si>
  <si>
    <t>Xã Tân Phú Thạnh</t>
  </si>
  <si>
    <t>Xã Thạnh Xuân</t>
  </si>
  <si>
    <t>Xã Trường Long A</t>
  </si>
  <si>
    <t>Xã Trường Long Tây</t>
  </si>
  <si>
    <t>Thị trấn Vĩnh Viễn</t>
  </si>
  <si>
    <t>Xã Lương Nghĩa</t>
  </si>
  <si>
    <t>Xã Lương Tâm</t>
  </si>
  <si>
    <t>Xã Thuận Hưng</t>
  </si>
  <si>
    <t>Xã Vĩnh Thuận Đông</t>
  </si>
  <si>
    <t>Xã Vĩnh Viễn A</t>
  </si>
  <si>
    <t>Xã Xà Phiên</t>
  </si>
  <si>
    <t>Thị trấn Búng Tàu</t>
  </si>
  <si>
    <t>Thị trấn Cây Dương</t>
  </si>
  <si>
    <t>Thị trấn Kinh Cùng</t>
  </si>
  <si>
    <t>Xã Hiệp Hưng</t>
  </si>
  <si>
    <t>Xã Hòa Mỹ</t>
  </si>
  <si>
    <t>Xã Phụng Hiệp</t>
  </si>
  <si>
    <t>Xã Phương Bình</t>
  </si>
  <si>
    <t>Xã Phương Phú</t>
  </si>
  <si>
    <t>Xã Tân Phước Hưng</t>
  </si>
  <si>
    <t>Xã Thạnh Hòa</t>
  </si>
  <si>
    <t>Thị trấn Nàng Mau</t>
  </si>
  <si>
    <t>Xã Vị Bình</t>
  </si>
  <si>
    <t>Xã Vị Đông</t>
  </si>
  <si>
    <t>Xã Vị Thanh</t>
  </si>
  <si>
    <t>Xã Vị Thắng</t>
  </si>
  <si>
    <t>Xã Vị Thuỷ</t>
  </si>
  <si>
    <t>Xã Vị Trung</t>
  </si>
  <si>
    <t>Xã Vĩnh Tường</t>
  </si>
  <si>
    <t>Xã Vĩnh Thuận Tây</t>
  </si>
  <si>
    <t>Phường Hiệp Lợi</t>
  </si>
  <si>
    <t>Phường Lái Hiếu</t>
  </si>
  <si>
    <t>Phường Ngã Bảy</t>
  </si>
  <si>
    <t>Phường I</t>
  </si>
  <si>
    <t>Phường III</t>
  </si>
  <si>
    <t>Phường IV</t>
  </si>
  <si>
    <t>Phường V</t>
  </si>
  <si>
    <t>Phường VII</t>
  </si>
  <si>
    <t>Xã Hoả Lựu</t>
  </si>
  <si>
    <t>Xã Hoả Tiến</t>
  </si>
  <si>
    <t>Xã Vị Tân</t>
  </si>
  <si>
    <t>Phường Bình Thạnh</t>
  </si>
  <si>
    <t>Phường Trà Lồng</t>
  </si>
  <si>
    <t>Phường Vĩnh Tường</t>
  </si>
  <si>
    <t>Xã Long Phú</t>
  </si>
  <si>
    <t>Xã Long Trị</t>
  </si>
  <si>
    <t>Xã Long Trị A</t>
  </si>
  <si>
    <t>Thị trấn Cao Phong</t>
  </si>
  <si>
    <t>Xã Bắc Phong</t>
  </si>
  <si>
    <t>Xã Bình Thanh</t>
  </si>
  <si>
    <t>Xã Dũng Phong</t>
  </si>
  <si>
    <t>Xã Hợp Phong</t>
  </si>
  <si>
    <t>Xã Tây Phong</t>
  </si>
  <si>
    <t>Xã Thạch Yên</t>
  </si>
  <si>
    <t>Xã Thu Phong</t>
  </si>
  <si>
    <t>Xã Thung Nai</t>
  </si>
  <si>
    <t>Thị trấn Đà Bắc</t>
  </si>
  <si>
    <t>Xã Đồng Chum</t>
  </si>
  <si>
    <t>Xã Đồng Ruộng</t>
  </si>
  <si>
    <t>Xã Giáp Đắt</t>
  </si>
  <si>
    <t>Xã Hiền Lương</t>
  </si>
  <si>
    <t>Xã Mường Chiềng</t>
  </si>
  <si>
    <t>Xã Nánh Nghê</t>
  </si>
  <si>
    <t>Xã Tân Pheo</t>
  </si>
  <si>
    <t>Xã Toàn Sơn</t>
  </si>
  <si>
    <t>Xã Tú Lý</t>
  </si>
  <si>
    <t>Xã Vầy Nưa</t>
  </si>
  <si>
    <t>Thị trấn Bo</t>
  </si>
  <si>
    <t>Xã Cuối Hạ</t>
  </si>
  <si>
    <t>Xã Đông Bắc</t>
  </si>
  <si>
    <t>Xã Đú Sáng</t>
  </si>
  <si>
    <t>Xã Kim Bôi</t>
  </si>
  <si>
    <t>Xã Kim Lập</t>
  </si>
  <si>
    <t>Xã Mi Hòa</t>
  </si>
  <si>
    <t>Xã Nam Thượng</t>
  </si>
  <si>
    <t>Xã Nuông Dăm</t>
  </si>
  <si>
    <t>Xã Sào Báy</t>
  </si>
  <si>
    <t>Xã Vĩnh Đồng</t>
  </si>
  <si>
    <t>Xã Xuân Thủy</t>
  </si>
  <si>
    <t>Thị trấn Vụ Bản</t>
  </si>
  <si>
    <t>Xã Bình Hẻm</t>
  </si>
  <si>
    <t>Xã Chí Đạo</t>
  </si>
  <si>
    <t>Xã Định Cư</t>
  </si>
  <si>
    <t>Xã Hương Nhượng</t>
  </si>
  <si>
    <t>Xã Miền Đồi</t>
  </si>
  <si>
    <t>Xã Ngọc Lâu</t>
  </si>
  <si>
    <t>Xã Quý Hòa</t>
  </si>
  <si>
    <t>Xã Tuân Đạo</t>
  </si>
  <si>
    <t>Xã Văn Nghĩa</t>
  </si>
  <si>
    <t>Xã Văn Sơn</t>
  </si>
  <si>
    <t>Xã Vũ Bình</t>
  </si>
  <si>
    <t>Xã Xuất Hóa</t>
  </si>
  <si>
    <t>Xã Yên Nghiệp</t>
  </si>
  <si>
    <t>Xã Yên Phú</t>
  </si>
  <si>
    <t>Thị trấn Ba Hàng Đồi</t>
  </si>
  <si>
    <t>Thị trấn Chi Nê</t>
  </si>
  <si>
    <t>Xã Hưng Thi</t>
  </si>
  <si>
    <t>Xã Khoan Dụ</t>
  </si>
  <si>
    <t>Xã Yên Bồng</t>
  </si>
  <si>
    <t>Xã Cư Yên</t>
  </si>
  <si>
    <t>Xã Lâm Sơn</t>
  </si>
  <si>
    <t>Xã Nhuận Trạch</t>
  </si>
  <si>
    <t>Xã Tân Vinh</t>
  </si>
  <si>
    <t>Thị trấn Mai Châu</t>
  </si>
  <si>
    <t>Xã Bao La</t>
  </si>
  <si>
    <t>Xã Cun Pheo</t>
  </si>
  <si>
    <t>Xã Chiềng Châu</t>
  </si>
  <si>
    <t>Xã Hang Kia</t>
  </si>
  <si>
    <t>Xã Mai Hạ</t>
  </si>
  <si>
    <t>Xã Mai Hịch</t>
  </si>
  <si>
    <t>Xã Nà Phòn</t>
  </si>
  <si>
    <t>Xã Pà Cò</t>
  </si>
  <si>
    <t>Xã Săm Khóe</t>
  </si>
  <si>
    <t>Xã Sơn Thủy</t>
  </si>
  <si>
    <t>Xã Tòng Đậu</t>
  </si>
  <si>
    <t>Xã Thành Sơn</t>
  </si>
  <si>
    <t>Xã Vạn Mai</t>
  </si>
  <si>
    <t>Thị trấn Mãn Đức</t>
  </si>
  <si>
    <t>Xã Đông Lai</t>
  </si>
  <si>
    <t>Xã Gia Mô</t>
  </si>
  <si>
    <t>Xã Lỗ Sơn</t>
  </si>
  <si>
    <t>Xã Ngổ Luông</t>
  </si>
  <si>
    <t>Xã Quyết Chiến</t>
  </si>
  <si>
    <t>Xã Suối Hoa</t>
  </si>
  <si>
    <t>Xã Tử Nê</t>
  </si>
  <si>
    <t>Xã Thanh Hối</t>
  </si>
  <si>
    <t>Thị trấn Hàng Trạm</t>
  </si>
  <si>
    <t>Xã Bảo Hiệu</t>
  </si>
  <si>
    <t>Xã Đa Phúc</t>
  </si>
  <si>
    <t>Xã Hữu Lợi</t>
  </si>
  <si>
    <t>Xã Lạc Lương</t>
  </si>
  <si>
    <t>Xã Lạc Sỹ</t>
  </si>
  <si>
    <t>Xã Lạc Thịnh</t>
  </si>
  <si>
    <t>Xã Ngọc Lương</t>
  </si>
  <si>
    <t>Xã Phú Lai</t>
  </si>
  <si>
    <t>Xã Yên Trị</t>
  </si>
  <si>
    <t>Phường Dân Chủ</t>
  </si>
  <si>
    <t>Phường Đồng Tiến</t>
  </si>
  <si>
    <t>Phường Hữu Nghị</t>
  </si>
  <si>
    <t>Phường Kỳ Sơn</t>
  </si>
  <si>
    <t>Phường Phương Lâm</t>
  </si>
  <si>
    <t>Phường Tân Thịnh</t>
  </si>
  <si>
    <t>Phường Thái Bình</t>
  </si>
  <si>
    <t>Phường Thịnh Lang</t>
  </si>
  <si>
    <t>Xã Mông Hóa</t>
  </si>
  <si>
    <t>Xã Sủ Ngòi</t>
  </si>
  <si>
    <t>Xã Thịnh Minh</t>
  </si>
  <si>
    <t>Xã Trung Minh</t>
  </si>
  <si>
    <t>Xã Yên Mông</t>
  </si>
  <si>
    <t>Thị trấn Ân Thi</t>
  </si>
  <si>
    <t>Xã Bãi Sậy</t>
  </si>
  <si>
    <t>Xã Cẩm Ninh</t>
  </si>
  <si>
    <t>Xã Đa Lộc</t>
  </si>
  <si>
    <t>Xã Đào Dương</t>
  </si>
  <si>
    <t>Xã Đặng Lễ</t>
  </si>
  <si>
    <t>Xã Hạ Lễ</t>
  </si>
  <si>
    <t>Xã Hồ Tùng Mậu</t>
  </si>
  <si>
    <t>Xã Phù Ủng</t>
  </si>
  <si>
    <t>Xã Quảng Lãng</t>
  </si>
  <si>
    <t>Xã Văn Nhuệ</t>
  </si>
  <si>
    <t>Xã Vân Du</t>
  </si>
  <si>
    <t>Xã Xuân Trúc</t>
  </si>
  <si>
    <t>Thị trấn Lương Bằng</t>
  </si>
  <si>
    <t>Xã Chính Nghĩa</t>
  </si>
  <si>
    <t>Xã Đồng Thanh</t>
  </si>
  <si>
    <t>Xã Đức Hợp</t>
  </si>
  <si>
    <t>Xã Hiệp Cường</t>
  </si>
  <si>
    <t>Xã Mai Động</t>
  </si>
  <si>
    <t>Xã Nghĩa Dân</t>
  </si>
  <si>
    <t>Xã Ngọc Thanh</t>
  </si>
  <si>
    <t>Xã Nhân La</t>
  </si>
  <si>
    <t>Xã Phạm Ngũ Lão</t>
  </si>
  <si>
    <t>Xã Thọ Vinh</t>
  </si>
  <si>
    <t>Xã Vĩnh Xá</t>
  </si>
  <si>
    <t>Thị trấn Khoái Châu</t>
  </si>
  <si>
    <t>Xã An Vĩ</t>
  </si>
  <si>
    <t>Xã Bình Kiều</t>
  </si>
  <si>
    <t>Xã Chí Tân</t>
  </si>
  <si>
    <t>Xã Dạ Trạch</t>
  </si>
  <si>
    <t>Xã Dân Tiến</t>
  </si>
  <si>
    <t>Xã Đại Tập</t>
  </si>
  <si>
    <t>Xã Đông Kết</t>
  </si>
  <si>
    <t>Xã Đông Ninh</t>
  </si>
  <si>
    <t>Xã Đông Tảo</t>
  </si>
  <si>
    <t>Xã Hàm Tử</t>
  </si>
  <si>
    <t>Xã Hồng Tiến</t>
  </si>
  <si>
    <t>Xã Nhuế Dương</t>
  </si>
  <si>
    <t>Xã Ông Đình</t>
  </si>
  <si>
    <t>Xã Phùng Hưng</t>
  </si>
  <si>
    <t>Xã Tân Châu</t>
  </si>
  <si>
    <t>Xã Tứ Dân</t>
  </si>
  <si>
    <t>Xã Thuần Hưng</t>
  </si>
  <si>
    <t>Xã Việt Hòa</t>
  </si>
  <si>
    <t>Thị trấn Trần Cao</t>
  </si>
  <si>
    <t>Xã Đình Cao</t>
  </si>
  <si>
    <t>Xã Đoàn Đào</t>
  </si>
  <si>
    <t>Xã Minh Hoàng</t>
  </si>
  <si>
    <t>Xã Minh Tiến</t>
  </si>
  <si>
    <t>Xã Nguyên Hòa</t>
  </si>
  <si>
    <t>Xã Nhật Quang</t>
  </si>
  <si>
    <t>Xã Phan Sào Nam</t>
  </si>
  <si>
    <t>Xã Tống Phan</t>
  </si>
  <si>
    <t>Xã Tống Trân</t>
  </si>
  <si>
    <t>Thị trấn Vương</t>
  </si>
  <si>
    <t>Xã An Viên</t>
  </si>
  <si>
    <t>Xã Cương Chính</t>
  </si>
  <si>
    <t>Xã Dị Chế</t>
  </si>
  <si>
    <t>Xã Đức Thắng</t>
  </si>
  <si>
    <t>Xã Hải Triều</t>
  </si>
  <si>
    <t>Xã Lệ Xá</t>
  </si>
  <si>
    <t>Xã Minh Phượng</t>
  </si>
  <si>
    <t>Xã Thiện Phiến</t>
  </si>
  <si>
    <t>Xã Thủ Sỹ</t>
  </si>
  <si>
    <t>Xã Trung Dũng</t>
  </si>
  <si>
    <t>Thị trấn Văn Giang</t>
  </si>
  <si>
    <t>Xã Cửu Cao</t>
  </si>
  <si>
    <t>Xã Liên Nghĩa</t>
  </si>
  <si>
    <t>Xã Mễ Sở</t>
  </si>
  <si>
    <t>Xã Nghĩa Trụ</t>
  </si>
  <si>
    <t>Xã Phụng Công</t>
  </si>
  <si>
    <t>Xã Vĩnh Khúc</t>
  </si>
  <si>
    <t>Xã Xuân Quan</t>
  </si>
  <si>
    <t>Thị trấn Như Quỳnh</t>
  </si>
  <si>
    <t>Xã Chỉ Đạo</t>
  </si>
  <si>
    <t>Xã Đình Dù</t>
  </si>
  <si>
    <t>Xã Lạc Đạo</t>
  </si>
  <si>
    <t>Xã Lạc Hồng</t>
  </si>
  <si>
    <t>Xã Lương Tài</t>
  </si>
  <si>
    <t>Xã Minh Hải</t>
  </si>
  <si>
    <t>Xã Trưng Trắc</t>
  </si>
  <si>
    <t>Xã Việt Hưng</t>
  </si>
  <si>
    <t>Thị trấn Yên Mỹ</t>
  </si>
  <si>
    <t>Xã Đồng Than</t>
  </si>
  <si>
    <t>Xã Giai Phạm</t>
  </si>
  <si>
    <t>Xã Hoàn Long</t>
  </si>
  <si>
    <t>Xã Liêu Xá</t>
  </si>
  <si>
    <t>Xã Lý Thường Kiệt</t>
  </si>
  <si>
    <t>Xã Nghĩa Hiệp</t>
  </si>
  <si>
    <t>Xã Việt Cường</t>
  </si>
  <si>
    <t>Phường An Tảo</t>
  </si>
  <si>
    <t>Phường Hiến Nam</t>
  </si>
  <si>
    <t>Phường Hồng Châu</t>
  </si>
  <si>
    <t>Xã Bảo Khê</t>
  </si>
  <si>
    <t>Xã Hoàng Hanh</t>
  </si>
  <si>
    <t>Xã Hùng Cường</t>
  </si>
  <si>
    <t>Xã Phương Chiểu</t>
  </si>
  <si>
    <t>Xã Quảng Châu</t>
  </si>
  <si>
    <t>Phường Bạch Sam</t>
  </si>
  <si>
    <t>Phường Bần Yên Nhân</t>
  </si>
  <si>
    <t>Phường Dị Sử</t>
  </si>
  <si>
    <t>Phường Nhân Hòa</t>
  </si>
  <si>
    <t>Phường Phan Đình Phùng</t>
  </si>
  <si>
    <t>Xã Cẩm Xá</t>
  </si>
  <si>
    <t>Xã Ngọc Lâm</t>
  </si>
  <si>
    <t>Xã Xuân Dục</t>
  </si>
  <si>
    <t>Thị trấn Cam Đức</t>
  </si>
  <si>
    <t>Xã Cam An Bắc</t>
  </si>
  <si>
    <t>Xã Cam An Nam</t>
  </si>
  <si>
    <t>Xã Cam Hải Đông</t>
  </si>
  <si>
    <t>Xã Cam Hải Tây</t>
  </si>
  <si>
    <t>Xã Cam Hiệp Bắc</t>
  </si>
  <si>
    <t>Xã Cam Hiệp Nam</t>
  </si>
  <si>
    <t>Xã Cam Hòa</t>
  </si>
  <si>
    <t>Xã Cam Phước Tây</t>
  </si>
  <si>
    <t>Xã Cam Tân</t>
  </si>
  <si>
    <t>Xã Cam Thành Bắc</t>
  </si>
  <si>
    <t>Xã Sơn Tân</t>
  </si>
  <si>
    <t>Xã Suối Tân</t>
  </si>
  <si>
    <t>Thị trấn Diên Khánh</t>
  </si>
  <si>
    <t>Xã Diên An</t>
  </si>
  <si>
    <t>Xã Diên Điền</t>
  </si>
  <si>
    <t>Xã Diên Đồng</t>
  </si>
  <si>
    <t>Xã Diên Hòa</t>
  </si>
  <si>
    <t>Xã Diên Lạc</t>
  </si>
  <si>
    <t>Xã Diên Lâm</t>
  </si>
  <si>
    <t>Xã Diên Phước</t>
  </si>
  <si>
    <t>Xã Diên Sơn</t>
  </si>
  <si>
    <t>Xã Diên Tân</t>
  </si>
  <si>
    <t>Xã Diên Toàn</t>
  </si>
  <si>
    <t>Xã Diên Thạnh</t>
  </si>
  <si>
    <t>Xã Diên Thọ</t>
  </si>
  <si>
    <t>Xã Diên Xuân</t>
  </si>
  <si>
    <t>Xã Suối Hiệp</t>
  </si>
  <si>
    <t>Xã Suối Tiên</t>
  </si>
  <si>
    <t>Thị trấn Tô Hạp</t>
  </si>
  <si>
    <t>Xã Ba Cụm Bắc</t>
  </si>
  <si>
    <t>Xã Ba Cụm Nam</t>
  </si>
  <si>
    <t>Xã Sơn Hiệp</t>
  </si>
  <si>
    <t>Thị trấn Khánh Vĩnh</t>
  </si>
  <si>
    <t>Xã Cầu Bà</t>
  </si>
  <si>
    <t>Xã Giang Ly</t>
  </si>
  <si>
    <t>Xã Khánh Đông</t>
  </si>
  <si>
    <t>Xã Khánh Hiệp</t>
  </si>
  <si>
    <t>Xã Khánh Nam</t>
  </si>
  <si>
    <t>Xã Khánh Phú</t>
  </si>
  <si>
    <t>Xã Khánh Thành</t>
  </si>
  <si>
    <t>Xã Khánh Trung</t>
  </si>
  <si>
    <t>Xã Liên Sang</t>
  </si>
  <si>
    <t>Xã Sông Cầu</t>
  </si>
  <si>
    <t>Xã Sơn Thái</t>
  </si>
  <si>
    <t>Thị trấn Trường Sa</t>
  </si>
  <si>
    <t>Xã Sinh Tồn</t>
  </si>
  <si>
    <t>Xã Song Tử Tây</t>
  </si>
  <si>
    <t>Thị trấn Vạn Giã</t>
  </si>
  <si>
    <t>Xã Đại Lãnh</t>
  </si>
  <si>
    <t>Xã Vạn Bình</t>
  </si>
  <si>
    <t>Xã Vạn Hưng</t>
  </si>
  <si>
    <t>Xã Vạn Khánh</t>
  </si>
  <si>
    <t>Xã Vạn Long</t>
  </si>
  <si>
    <t>Xã Vạn Lương</t>
  </si>
  <si>
    <t>Xã Vạn Phú</t>
  </si>
  <si>
    <t>Xã Vạn Phước</t>
  </si>
  <si>
    <t>Xã Vạn Thạnh</t>
  </si>
  <si>
    <t>Xã Vạn Thọ</t>
  </si>
  <si>
    <t>Phường Ba Ngòi</t>
  </si>
  <si>
    <t>Phường Cam Linh</t>
  </si>
  <si>
    <t>Phường Cam Lộc</t>
  </si>
  <si>
    <t>Phường Cam Lợi</t>
  </si>
  <si>
    <t>Phường Cam Nghĩa</t>
  </si>
  <si>
    <t>Phường Cam Phú</t>
  </si>
  <si>
    <t>Phường Cam Phúc Bắc</t>
  </si>
  <si>
    <t>Phường Cam Phúc Nam</t>
  </si>
  <si>
    <t>Phường Cam Thuận</t>
  </si>
  <si>
    <t>Xã Cam Bình</t>
  </si>
  <si>
    <t>Xã Cam Lập</t>
  </si>
  <si>
    <t>Xã Cam Phước Đông</t>
  </si>
  <si>
    <t>Xã Cam Thành Nam</t>
  </si>
  <si>
    <t>Xã Cam Thịnh Đông</t>
  </si>
  <si>
    <t>Xã Cam Thịnh Tây</t>
  </si>
  <si>
    <t>Phường Lộc Thọ</t>
  </si>
  <si>
    <t>Phường Ngọc Hiệp</t>
  </si>
  <si>
    <t>Phường Phước Hải</t>
  </si>
  <si>
    <t>Phường Phước Hòa</t>
  </si>
  <si>
    <t>Phường Phước Long</t>
  </si>
  <si>
    <t>Phường Phước Tiến</t>
  </si>
  <si>
    <t>Phường Phương Sài</t>
  </si>
  <si>
    <t>Phường Phương Sơn</t>
  </si>
  <si>
    <t>Phường Vạn Thạnh</t>
  </si>
  <si>
    <t>Phường Vạn Thắng</t>
  </si>
  <si>
    <t>Phường Vĩnh Hải</t>
  </si>
  <si>
    <t>Phường Vĩnh Hòa</t>
  </si>
  <si>
    <t>Phường Vĩnh Nguyên</t>
  </si>
  <si>
    <t>Phường Vĩnh Phước</t>
  </si>
  <si>
    <t>Phường Vĩnh Thọ</t>
  </si>
  <si>
    <t>Phường Vĩnh Trường</t>
  </si>
  <si>
    <t>Phường Xương Huân</t>
  </si>
  <si>
    <t>Xã Phước Đồng</t>
  </si>
  <si>
    <t>Xã Vĩnh Lương</t>
  </si>
  <si>
    <t>Xã Vĩnh Phương</t>
  </si>
  <si>
    <t>Xã Vĩnh Thái</t>
  </si>
  <si>
    <t>Phường Ninh Diêm</t>
  </si>
  <si>
    <t>Phường Ninh Đa</t>
  </si>
  <si>
    <t>Phường Ninh Giang</t>
  </si>
  <si>
    <t>Phường Ninh Hà</t>
  </si>
  <si>
    <t>Phường Ninh Hải</t>
  </si>
  <si>
    <t>Phường Ninh Hiệp</t>
  </si>
  <si>
    <t>Phường Ninh Thủy</t>
  </si>
  <si>
    <t>Xã Ninh An</t>
  </si>
  <si>
    <t>Xã Ninh Bình</t>
  </si>
  <si>
    <t>Xã Ninh Đông</t>
  </si>
  <si>
    <t>Xã Ninh Hưng</t>
  </si>
  <si>
    <t>Xã Ninh Ích</t>
  </si>
  <si>
    <t>Xã Ninh Lộc</t>
  </si>
  <si>
    <t>Xã Ninh Phú</t>
  </si>
  <si>
    <t>Xã Ninh Phụng</t>
  </si>
  <si>
    <t>Xã Ninh Phước</t>
  </si>
  <si>
    <t>Xã Ninh Quang</t>
  </si>
  <si>
    <t>Xã Ninh Sim</t>
  </si>
  <si>
    <t>Xã Ninh Tân</t>
  </si>
  <si>
    <t>Xã Ninh Tây</t>
  </si>
  <si>
    <t>Xã Ninh Thân</t>
  </si>
  <si>
    <t>Xã Ninh Thọ</t>
  </si>
  <si>
    <t>Xã Ninh Thượng</t>
  </si>
  <si>
    <t>Xã Ninh Trung</t>
  </si>
  <si>
    <t>Xã Ninh Vân</t>
  </si>
  <si>
    <t>Xã Ninh Xuân</t>
  </si>
  <si>
    <t>Thị trấn Thứ Ba</t>
  </si>
  <si>
    <t>Xã Đông Thái</t>
  </si>
  <si>
    <t>Xã Hưng Yên</t>
  </si>
  <si>
    <t>Xã Nam Thái</t>
  </si>
  <si>
    <t>Xã Nam Thái A</t>
  </si>
  <si>
    <t>Xã Nam Yên</t>
  </si>
  <si>
    <t>Xã Tây Yên</t>
  </si>
  <si>
    <t>Xã Tây Yên A</t>
  </si>
  <si>
    <t>Thị trấn Thứ Mười Một</t>
  </si>
  <si>
    <t>Xã Đông Hòa</t>
  </si>
  <si>
    <t>Xã Đông Hưng A</t>
  </si>
  <si>
    <t>Xã Đông Hưng B</t>
  </si>
  <si>
    <t>Xã Vân Khánh</t>
  </si>
  <si>
    <t>Xã Vân Khánh Đông</t>
  </si>
  <si>
    <t>Xã Vân Khánh Tây</t>
  </si>
  <si>
    <t>Thị trấn Minh Lương</t>
  </si>
  <si>
    <t>Xã Giục Tượng</t>
  </si>
  <si>
    <t>Xã Mong Thọ</t>
  </si>
  <si>
    <t>Xã Mong Thọ A</t>
  </si>
  <si>
    <t>Xã Mong Thọ B</t>
  </si>
  <si>
    <t>Xã Vĩnh Hòa Hiệp</t>
  </si>
  <si>
    <t>Xã Vĩnh Hoà Phú</t>
  </si>
  <si>
    <t>Thị trấn Gò Quao</t>
  </si>
  <si>
    <t>Xã Thới Quản</t>
  </si>
  <si>
    <t>Xã Thủy Liễu</t>
  </si>
  <si>
    <t>Xã Vĩnh Hòa Hưng Bắc</t>
  </si>
  <si>
    <t>Xã Vĩnh Hòa Hưng Nam</t>
  </si>
  <si>
    <t>Xã Vĩnh Phước A</t>
  </si>
  <si>
    <t>Xã Vĩnh Phước B</t>
  </si>
  <si>
    <t>Xã Vĩnh Tuy</t>
  </si>
  <si>
    <t>Xã Vĩnh Thắng</t>
  </si>
  <si>
    <t>Xã Tân Khánh Hòa</t>
  </si>
  <si>
    <t>Xã Vĩnh Điều</t>
  </si>
  <si>
    <t>Thị Trấn Giồng Riềng</t>
  </si>
  <si>
    <t>Xã Bàn Tân Định</t>
  </si>
  <si>
    <t>Xã Bàn Thạch</t>
  </si>
  <si>
    <t>Xã Hoà An</t>
  </si>
  <si>
    <t>Xã Hoà Lợi</t>
  </si>
  <si>
    <t>Xã Ngọc Chúc</t>
  </si>
  <si>
    <t>Xã Ngọc Hoà</t>
  </si>
  <si>
    <t>Xã Ngọc Thành</t>
  </si>
  <si>
    <t>Xã Ngọc Thuận</t>
  </si>
  <si>
    <t>Xã Thạnh Bình</t>
  </si>
  <si>
    <t>Xã Thạnh Hưng</t>
  </si>
  <si>
    <t>Thị trấn Hòn Đất</t>
  </si>
  <si>
    <t>Xã Bình Giang</t>
  </si>
  <si>
    <t>Xã Lình Huỳnh</t>
  </si>
  <si>
    <t>Xã Mỹ Hiệp Sơn</t>
  </si>
  <si>
    <t>Xã Mỹ Lâm</t>
  </si>
  <si>
    <t>Xã Mỹ Phước</t>
  </si>
  <si>
    <t>Xã Mỹ Thuận</t>
  </si>
  <si>
    <t>Xã Nam Thái Sơn</t>
  </si>
  <si>
    <t>Xã Sơn Kiên</t>
  </si>
  <si>
    <t>Xã Thổ Sơn</t>
  </si>
  <si>
    <t>Xã Hòn Tre</t>
  </si>
  <si>
    <t>Xã Lại Sơn</t>
  </si>
  <si>
    <t>Xã Nam Du</t>
  </si>
  <si>
    <t>Thị trấn Kiên Lương</t>
  </si>
  <si>
    <t>Xã Bình Trị</t>
  </si>
  <si>
    <t>Xã Dương Hòa</t>
  </si>
  <si>
    <t>Xã Hòa Điền</t>
  </si>
  <si>
    <t>Xã Hòn Nghệ</t>
  </si>
  <si>
    <t>Xã Kiên Bình</t>
  </si>
  <si>
    <t>Thị trấn Tân Hiệp</t>
  </si>
  <si>
    <t>Xã Tân Hiệp A</t>
  </si>
  <si>
    <t>Xã Tân Hiệp B</t>
  </si>
  <si>
    <t>Xã Thạnh Đông</t>
  </si>
  <si>
    <t>Xã Thạnh Đông A</t>
  </si>
  <si>
    <t>Xã Thạnh Đông B</t>
  </si>
  <si>
    <t>Xã An Minh Bắc</t>
  </si>
  <si>
    <t>Xã Hoà Chánh</t>
  </si>
  <si>
    <t>Xã Minh Thuận</t>
  </si>
  <si>
    <t>Xã Thạnh Yên</t>
  </si>
  <si>
    <t>Xã Thạnh Yên A</t>
  </si>
  <si>
    <t>Thị trấn Vĩnh Thuận</t>
  </si>
  <si>
    <t>Xã Phong Đông</t>
  </si>
  <si>
    <t>Xã Vĩnh Bình Bắc</t>
  </si>
  <si>
    <t>Xã Vĩnh Bình Nam</t>
  </si>
  <si>
    <t>Phường Bình San</t>
  </si>
  <si>
    <t>Phường Đông Hồ</t>
  </si>
  <si>
    <t>Phường Mỹ Đức</t>
  </si>
  <si>
    <t>Phường Pháo Đài</t>
  </si>
  <si>
    <t>Phường Tô Châu</t>
  </si>
  <si>
    <t>Xã Thuận Yên</t>
  </si>
  <si>
    <t>Phường Dương Đông</t>
  </si>
  <si>
    <t>Xã Bãi Thơm</t>
  </si>
  <si>
    <t>Xã Cửa Cạn</t>
  </si>
  <si>
    <t>Xã Cửa Dương</t>
  </si>
  <si>
    <t>Xã Dương Tơ</t>
  </si>
  <si>
    <t>Xã Gành Dầu</t>
  </si>
  <si>
    <t>Xã Hàm Ninh</t>
  </si>
  <si>
    <t>Xã Thổ Châu</t>
  </si>
  <si>
    <t>Phường Rạch Sỏi</t>
  </si>
  <si>
    <t>Phường Vĩnh Bảo</t>
  </si>
  <si>
    <t>Phường Vĩnh Hiệp</t>
  </si>
  <si>
    <t>Phường Vĩnh Lạc</t>
  </si>
  <si>
    <t>Phường Vĩnh Lợi</t>
  </si>
  <si>
    <t>Phường Vĩnh Quang</t>
  </si>
  <si>
    <t>Phường Vĩnh Thanh</t>
  </si>
  <si>
    <t>Phường Vĩnh Thanh Vân</t>
  </si>
  <si>
    <t>Phường Vĩnh Thông</t>
  </si>
  <si>
    <t>Xã Phi Thông</t>
  </si>
  <si>
    <t>Thị trấn Đắk Glei</t>
  </si>
  <si>
    <t>Xã Đắk Blô</t>
  </si>
  <si>
    <t>Xã Đắk Choong</t>
  </si>
  <si>
    <t>Xã Đắk KRoong</t>
  </si>
  <si>
    <t>Xã Đắk Long</t>
  </si>
  <si>
    <t>Xã Đắk Man</t>
  </si>
  <si>
    <t>Xã Đắk Môn</t>
  </si>
  <si>
    <t>Xã Đắk Nhoong</t>
  </si>
  <si>
    <t>Xã Đắk Pék</t>
  </si>
  <si>
    <t>Xã Mường Hoong</t>
  </si>
  <si>
    <t>Xã Xốp</t>
  </si>
  <si>
    <t>Thị trấn Đắk Hà</t>
  </si>
  <si>
    <t>Xã Đắk HRing</t>
  </si>
  <si>
    <t>Xã Đắk La</t>
  </si>
  <si>
    <t>Xã Đăk Long</t>
  </si>
  <si>
    <t>Xã Đắk Mar</t>
  </si>
  <si>
    <t>Xã Đăk Ngọk</t>
  </si>
  <si>
    <t>Xã Đắk PXi</t>
  </si>
  <si>
    <t>Xã Đắk Ui</t>
  </si>
  <si>
    <t>Xã Hà Mòn</t>
  </si>
  <si>
    <t>Xã Ngok Réo</t>
  </si>
  <si>
    <t>Xã Ngok Wang</t>
  </si>
  <si>
    <t>Thị trấn Đắk Tô</t>
  </si>
  <si>
    <t>Xã Diên Bình</t>
  </si>
  <si>
    <t>Xã Đắk Rơ Nga</t>
  </si>
  <si>
    <t>Xã Đắk Trăm</t>
  </si>
  <si>
    <t>Xã Kon Đào</t>
  </si>
  <si>
    <t>Xã Ngọk Tụ</t>
  </si>
  <si>
    <t>Xã Pô Kô</t>
  </si>
  <si>
    <t>Xã Tân Cảnh</t>
  </si>
  <si>
    <t>Xã Văn Lem</t>
  </si>
  <si>
    <t>Xã Ia Đal</t>
  </si>
  <si>
    <t>Xã Ia Tơi</t>
  </si>
  <si>
    <t>Thị trấn Măng Đen</t>
  </si>
  <si>
    <t>Xã Đắk Nên</t>
  </si>
  <si>
    <t>Xã Đắk Ring</t>
  </si>
  <si>
    <t>Xã Đắk Tăng</t>
  </si>
  <si>
    <t>Xã Hiếu</t>
  </si>
  <si>
    <t>Xã Măng Buk</t>
  </si>
  <si>
    <t>Xã Măng Cành</t>
  </si>
  <si>
    <t>Xã Ngok Tem</t>
  </si>
  <si>
    <t>Xã Pờ Ê</t>
  </si>
  <si>
    <t>Thị trấn Đắk Rve</t>
  </si>
  <si>
    <t>Xã Đắk Kôi</t>
  </si>
  <si>
    <t>Xã Đắk Pne</t>
  </si>
  <si>
    <t>Xã Đắk Ruồng</t>
  </si>
  <si>
    <t>Xã Đắk Tơ Lung</t>
  </si>
  <si>
    <t>Xã Đắk Tờ Re</t>
  </si>
  <si>
    <t>Thị trấn Plei Kần</t>
  </si>
  <si>
    <t>Xã Bờ Y</t>
  </si>
  <si>
    <t>Xã Đắk Ang</t>
  </si>
  <si>
    <t>Xã Đắk Dục</t>
  </si>
  <si>
    <t>Xã Đắk Kan</t>
  </si>
  <si>
    <t>Xã Đắk Nông</t>
  </si>
  <si>
    <t>Xã Đắk Xú</t>
  </si>
  <si>
    <t>Xã Sa Loong</t>
  </si>
  <si>
    <t>Thị trấn Sa Thầy</t>
  </si>
  <si>
    <t>Xã Hơ Moong</t>
  </si>
  <si>
    <t>Xã Mô Rai</t>
  </si>
  <si>
    <t>Xã Rơ Kơi</t>
  </si>
  <si>
    <t>Xã Sa Bình</t>
  </si>
  <si>
    <t>Xã Sa Nghĩa</t>
  </si>
  <si>
    <t>Xã Sa Nhơn</t>
  </si>
  <si>
    <t>Xã Sa Sơn</t>
  </si>
  <si>
    <t>Xã Ya ly</t>
  </si>
  <si>
    <t>Xã Ya Tăng</t>
  </si>
  <si>
    <t>Xã Ya Xiêr</t>
  </si>
  <si>
    <t>Xã Đắk Hà</t>
  </si>
  <si>
    <t>Xã Đắk Na</t>
  </si>
  <si>
    <t>Xã Đắk Rơ Ông</t>
  </si>
  <si>
    <t>Xã Đắk Sao</t>
  </si>
  <si>
    <t>Xã Đắk Tờ Kan</t>
  </si>
  <si>
    <t>Xã Măng Ri</t>
  </si>
  <si>
    <t>Xã Ngọc Lây</t>
  </si>
  <si>
    <t>Xã Ngọc Yêu</t>
  </si>
  <si>
    <t>Xã Tê Xăng</t>
  </si>
  <si>
    <t>Xã Tu Mơ Rông</t>
  </si>
  <si>
    <t>Xã Văn Xuôi</t>
  </si>
  <si>
    <t>Phường Trường Chinh</t>
  </si>
  <si>
    <t>Xã Chư Hreng</t>
  </si>
  <si>
    <t>Xã Đắk Blà</t>
  </si>
  <si>
    <t>Xã Đắk Cấm</t>
  </si>
  <si>
    <t>Xã Đăk Năng</t>
  </si>
  <si>
    <t>Xã Đắk Rơ Wa</t>
  </si>
  <si>
    <t>Xã Ia Chim</t>
  </si>
  <si>
    <t>Xã Kroong</t>
  </si>
  <si>
    <t>Xã Ngọk Bay</t>
  </si>
  <si>
    <t>Thị trấn Mường Tè</t>
  </si>
  <si>
    <t>Xã Bum Nưa</t>
  </si>
  <si>
    <t>Xã Bum Tở</t>
  </si>
  <si>
    <t>Xã Ka Lăng</t>
  </si>
  <si>
    <t>Xã Kan Hồ</t>
  </si>
  <si>
    <t>Xã Mù Cả</t>
  </si>
  <si>
    <t>Xã Mường Tè</t>
  </si>
  <si>
    <t>Xã Nậm Khao</t>
  </si>
  <si>
    <t>Xã Pa ủ</t>
  </si>
  <si>
    <t>Xã Pa Vệ Sử</t>
  </si>
  <si>
    <t>Xã Tá Bạ</t>
  </si>
  <si>
    <t>Xã Tà Tổng</t>
  </si>
  <si>
    <t>Xã Thu Lũm</t>
  </si>
  <si>
    <t>Xã Vàng San</t>
  </si>
  <si>
    <t>Thị trấn Nậm Nhùn</t>
  </si>
  <si>
    <t>Xã Hua Bun</t>
  </si>
  <si>
    <t>Xã Mường Mô</t>
  </si>
  <si>
    <t>Xã Nậm Chà</t>
  </si>
  <si>
    <t>Xã Nậm Hàng</t>
  </si>
  <si>
    <t>Xã Nậm Manh</t>
  </si>
  <si>
    <t>Xã Nậm Pì</t>
  </si>
  <si>
    <t>Xã Pú Đao</t>
  </si>
  <si>
    <t>Xã Trung Chải</t>
  </si>
  <si>
    <t>Thị trấn Phong Thổ</t>
  </si>
  <si>
    <t>Xã Bản Lang</t>
  </si>
  <si>
    <t>Xã Dào San</t>
  </si>
  <si>
    <t>Xã Hoang Thèn</t>
  </si>
  <si>
    <t>Xã Huổi Luông</t>
  </si>
  <si>
    <t>Xã Khổng Lào</t>
  </si>
  <si>
    <t>Xã Lả Nhì Thàng</t>
  </si>
  <si>
    <t>Xã Ma Ly Pho</t>
  </si>
  <si>
    <t>Xã Mồ Sì San</t>
  </si>
  <si>
    <t>Xã Mù Sang</t>
  </si>
  <si>
    <t>Xã Mường So</t>
  </si>
  <si>
    <t>Xã Nậm Xe</t>
  </si>
  <si>
    <t>Xã Pa Vây Sử</t>
  </si>
  <si>
    <t>Xã Sì Lở Lầu</t>
  </si>
  <si>
    <t>Xã Sin Suối Hồ</t>
  </si>
  <si>
    <t>Xã Tông Qua Lìn</t>
  </si>
  <si>
    <t>Xã Vàng Ma Chải</t>
  </si>
  <si>
    <t>Thị trấn Sìn Hồ</t>
  </si>
  <si>
    <t>Xã Căn Co</t>
  </si>
  <si>
    <t>Xã Chăn Nưa</t>
  </si>
  <si>
    <t>Xã Hồng Thu</t>
  </si>
  <si>
    <t>Xã Làng Mô</t>
  </si>
  <si>
    <t>Xã Lùng Thàng</t>
  </si>
  <si>
    <t>Xã Ma Quai</t>
  </si>
  <si>
    <t>Xã Nậm Cuổi</t>
  </si>
  <si>
    <t>Xã Nậm Cha</t>
  </si>
  <si>
    <t>Xã Nậm Hăn</t>
  </si>
  <si>
    <t>Xã Nậm Mạ</t>
  </si>
  <si>
    <t>Xã Nậm Tăm</t>
  </si>
  <si>
    <t>Xã Noong Hẻo</t>
  </si>
  <si>
    <t>Xã Pa Khoá</t>
  </si>
  <si>
    <t>Xã Pu Sam Cáp</t>
  </si>
  <si>
    <t>Xã Phăng Sô Lin</t>
  </si>
  <si>
    <t>Xã Sà Dề Phìn</t>
  </si>
  <si>
    <t>Xã Tả Ngảo</t>
  </si>
  <si>
    <t>Xã Tủa Sín Chải</t>
  </si>
  <si>
    <t>Thị trấn Tam Đường</t>
  </si>
  <si>
    <t>Xã Bản Bo</t>
  </si>
  <si>
    <t>Xã Bản Giang</t>
  </si>
  <si>
    <t>Xã Bản Hon</t>
  </si>
  <si>
    <t>Xã Bình Lư</t>
  </si>
  <si>
    <t>Xã Giang Ma</t>
  </si>
  <si>
    <t>Xã Khun Há</t>
  </si>
  <si>
    <t>Xã Nà Tăm</t>
  </si>
  <si>
    <t>Xã Nùng Nàng</t>
  </si>
  <si>
    <t>Xã Tả Lèng</t>
  </si>
  <si>
    <t>Xã Thèn Sin</t>
  </si>
  <si>
    <t>Thị trấn Tân Uyên</t>
  </si>
  <si>
    <t>Xã Hố Mít</t>
  </si>
  <si>
    <t>Xã Mường Khoa</t>
  </si>
  <si>
    <t>Xã Nậm Cần</t>
  </si>
  <si>
    <t>Xã Nậm Sỏ</t>
  </si>
  <si>
    <t>Xã Pắc Ta</t>
  </si>
  <si>
    <t>Xã Phúc Khoa</t>
  </si>
  <si>
    <t>Xã Tà Mít</t>
  </si>
  <si>
    <t>Xã Thân Thuộc</t>
  </si>
  <si>
    <t>Xã Trung Đồng</t>
  </si>
  <si>
    <t>Thị trấn Than Uyên</t>
  </si>
  <si>
    <t>Xã Hua Nà</t>
  </si>
  <si>
    <t>Xã Khoen On</t>
  </si>
  <si>
    <t>Xã Mường Cang</t>
  </si>
  <si>
    <t>Xã Mường Kim</t>
  </si>
  <si>
    <t>Xã Mường Mít</t>
  </si>
  <si>
    <t>Xã Mường Than</t>
  </si>
  <si>
    <t>Xã Pha Mu</t>
  </si>
  <si>
    <t>Xã Phúc Than</t>
  </si>
  <si>
    <t>Xã Tà Gia</t>
  </si>
  <si>
    <t>Xã Tà Hừa</t>
  </si>
  <si>
    <t>Xã Tà Mung</t>
  </si>
  <si>
    <t>Phường Đông Phong</t>
  </si>
  <si>
    <t>Phường Quyết Tiến</t>
  </si>
  <si>
    <t>Xã San Thàng</t>
  </si>
  <si>
    <t>Xã Sùng Phài</t>
  </si>
  <si>
    <t>Thị trấn Bắc Sơn</t>
  </si>
  <si>
    <t>Xã Bắc Quỳnh</t>
  </si>
  <si>
    <t>Xã Chiêu Vũ</t>
  </si>
  <si>
    <t>Xã Đồng ý</t>
  </si>
  <si>
    <t>Xã Hưng Vũ</t>
  </si>
  <si>
    <t>Xã Long Đống</t>
  </si>
  <si>
    <t>Xã Nhất Hòa</t>
  </si>
  <si>
    <t>Xã Nhất Tiến</t>
  </si>
  <si>
    <t>Xã Tân Tri</t>
  </si>
  <si>
    <t>Xã Trấn Yên</t>
  </si>
  <si>
    <t>Xã Vạn Thủy</t>
  </si>
  <si>
    <t>Xã Vũ Lăng</t>
  </si>
  <si>
    <t>Xã Vũ Lễ</t>
  </si>
  <si>
    <t>Xã Vũ Sơn</t>
  </si>
  <si>
    <t>Thị trấn Bình Gia</t>
  </si>
  <si>
    <t>Xã Bình La</t>
  </si>
  <si>
    <t>Xã Tân Văn</t>
  </si>
  <si>
    <t>Xã Thiện Hòa</t>
  </si>
  <si>
    <t>Xã Thiện Long</t>
  </si>
  <si>
    <t>Xã Thiện Thuật</t>
  </si>
  <si>
    <t>Xã Vĩnh Yên</t>
  </si>
  <si>
    <t>Xã Yên Lỗ</t>
  </si>
  <si>
    <t>Thị trấn Cao Lộc</t>
  </si>
  <si>
    <t>Thị trấn Đồng Đăng</t>
  </si>
  <si>
    <t>Xã Bảo Lâm</t>
  </si>
  <si>
    <t>Xã Cao Lâu</t>
  </si>
  <si>
    <t>Xã Công Sơn</t>
  </si>
  <si>
    <t>Xã Gia Cát</t>
  </si>
  <si>
    <t>Xã Hải Yến</t>
  </si>
  <si>
    <t>Xã Hòa Cư</t>
  </si>
  <si>
    <t>Xã Mẫu Sơn</t>
  </si>
  <si>
    <t>Xã Phú Xá</t>
  </si>
  <si>
    <t>Xã Thạch Đạn</t>
  </si>
  <si>
    <t>Xã Thanh Lòa</t>
  </si>
  <si>
    <t>Xã Xuân Long</t>
  </si>
  <si>
    <t>Xã Xuất Lễ</t>
  </si>
  <si>
    <t>Xã Yên Trạch</t>
  </si>
  <si>
    <t>Thị trấn Đồng Mỏ</t>
  </si>
  <si>
    <t>Xã Bắc Thủy</t>
  </si>
  <si>
    <t>Xã Bằng Hữu</t>
  </si>
  <si>
    <t>Xã Bằng Mạc</t>
  </si>
  <si>
    <t>Xã Gia Lộc</t>
  </si>
  <si>
    <t>Xã Hữu Kiên</t>
  </si>
  <si>
    <t>Xã Mai Sao</t>
  </si>
  <si>
    <t>Xã Nhân Lý</t>
  </si>
  <si>
    <t>Xã Quan Sơn</t>
  </si>
  <si>
    <t>Xã Thượng Cường</t>
  </si>
  <si>
    <t>Xã Vạn Linh</t>
  </si>
  <si>
    <t>Xã Vân An</t>
  </si>
  <si>
    <t>Xã Vân Thủy</t>
  </si>
  <si>
    <t>Xã Y Tịch</t>
  </si>
  <si>
    <t>Thị trấn Đình Lập</t>
  </si>
  <si>
    <t>Thị trấn NT Thái Bình</t>
  </si>
  <si>
    <t>Xã Bắc Lãng</t>
  </si>
  <si>
    <t>Xã Bắc Xa</t>
  </si>
  <si>
    <t>Xã Bính Xá</t>
  </si>
  <si>
    <t>Xã Đình Lập</t>
  </si>
  <si>
    <t>Xã Kiên Mộc</t>
  </si>
  <si>
    <t>Xã Lâm Ca</t>
  </si>
  <si>
    <t>Xã Thái Bình</t>
  </si>
  <si>
    <t>Thị trấn Hữu Lũng</t>
  </si>
  <si>
    <t>Xã Cai Kinh</t>
  </si>
  <si>
    <t>Xã Hồ Sơn</t>
  </si>
  <si>
    <t>Xã Hữu Liên</t>
  </si>
  <si>
    <t>Xã Nhật Tiến</t>
  </si>
  <si>
    <t>Xã Vân Nham</t>
  </si>
  <si>
    <t>Xã Yên Vượng</t>
  </si>
  <si>
    <t>Thị trấn Lộc Bình</t>
  </si>
  <si>
    <t>Thị trấn Na Dương</t>
  </si>
  <si>
    <t>Xã Ái Quốc</t>
  </si>
  <si>
    <t>Xã Đồng Bục</t>
  </si>
  <si>
    <t>Xã Đông Quan</t>
  </si>
  <si>
    <t>Xã Hữu Khánh</t>
  </si>
  <si>
    <t>Xã Hữu Lân</t>
  </si>
  <si>
    <t>Xã Khuất Xá</t>
  </si>
  <si>
    <t>Xã Lợi Bác</t>
  </si>
  <si>
    <t>Xã Minh Hiệp</t>
  </si>
  <si>
    <t>Xã Nam Quan</t>
  </si>
  <si>
    <t>Xã Sàn Viên</t>
  </si>
  <si>
    <t>Xã Tam Gia</t>
  </si>
  <si>
    <t>Xã Tĩnh Bắc</t>
  </si>
  <si>
    <t>Xã Tú Đoạn</t>
  </si>
  <si>
    <t>Xã Tú Mịch</t>
  </si>
  <si>
    <t>Xã Yên Khoái</t>
  </si>
  <si>
    <t>Thị trấn Thất Khê</t>
  </si>
  <si>
    <t>Xã Đề Thám</t>
  </si>
  <si>
    <t>Xã Đội Cấn</t>
  </si>
  <si>
    <t>Xã Hùng Việt</t>
  </si>
  <si>
    <t>Xã Kháng Chiến</t>
  </si>
  <si>
    <t>Xã Khánh Long</t>
  </si>
  <si>
    <t>Xã Quốc Khánh</t>
  </si>
  <si>
    <t>Xã Quốc Việt</t>
  </si>
  <si>
    <t>Xã Tân Yên</t>
  </si>
  <si>
    <t>Thị trấn Na Sầm</t>
  </si>
  <si>
    <t>Xã Bắc Hùng</t>
  </si>
  <si>
    <t>Xã Bắc La</t>
  </si>
  <si>
    <t>Xã Bắc Việt</t>
  </si>
  <si>
    <t>Xã Gia Miễn</t>
  </si>
  <si>
    <t>Xã Hoàng Việt</t>
  </si>
  <si>
    <t>Xã Hội Hoan</t>
  </si>
  <si>
    <t>Xã Nhạc Kỳ</t>
  </si>
  <si>
    <t>Xã Tân Tác</t>
  </si>
  <si>
    <t>Xã Thành Hòa</t>
  </si>
  <si>
    <t>Xã Trùng Khánh</t>
  </si>
  <si>
    <t>Thị trấn Văn Quan</t>
  </si>
  <si>
    <t>Xã Bình Phúc</t>
  </si>
  <si>
    <t>Xã Điềm He</t>
  </si>
  <si>
    <t>Xã Đồng Giáp</t>
  </si>
  <si>
    <t>Xã Hữu Lễ</t>
  </si>
  <si>
    <t>Xã Khánh Khê</t>
  </si>
  <si>
    <t>Xã Liên Hội</t>
  </si>
  <si>
    <t>Xã Lương Năng</t>
  </si>
  <si>
    <t>Xã Tân Đoàn</t>
  </si>
  <si>
    <t>Xã Tú Xuyên</t>
  </si>
  <si>
    <t>Xã Tràng Các</t>
  </si>
  <si>
    <t>Xã Tràng Phái</t>
  </si>
  <si>
    <t>Xã Trấn Ninh</t>
  </si>
  <si>
    <t>Xã Tri Lễ</t>
  </si>
  <si>
    <t>Xã Yên Phúc</t>
  </si>
  <si>
    <t>Phường Đông Kinh</t>
  </si>
  <si>
    <t>Phường Tam Thanh</t>
  </si>
  <si>
    <t>Phường Vĩnh Trại</t>
  </si>
  <si>
    <t>Xã Hoàng Đồng</t>
  </si>
  <si>
    <t>Xã Mai Pha</t>
  </si>
  <si>
    <t>Xã Quảng Lạc</t>
  </si>
  <si>
    <t>Thị trấn N.T Phong Hải</t>
  </si>
  <si>
    <t>Thị trấn Phố Lu</t>
  </si>
  <si>
    <t>Thị trấn Tằng Loỏng</t>
  </si>
  <si>
    <t>Xã Bản Cầm</t>
  </si>
  <si>
    <t>Xã Bản Phiệt</t>
  </si>
  <si>
    <t>Xã Gia Phú</t>
  </si>
  <si>
    <t>Xã Phong Niên</t>
  </si>
  <si>
    <t>Xã Thái Niên</t>
  </si>
  <si>
    <t>Xã Trì Quang</t>
  </si>
  <si>
    <t>Xã Xuân Giao</t>
  </si>
  <si>
    <t>Xã Xuân Quang</t>
  </si>
  <si>
    <t>Thị trấn Phố Ràng</t>
  </si>
  <si>
    <t>Xã Bảo Hà</t>
  </si>
  <si>
    <t>Xã Cam Cọn</t>
  </si>
  <si>
    <t>Xã Điện Quan</t>
  </si>
  <si>
    <t>Xã Lương Sơn</t>
  </si>
  <si>
    <t>Xã Nghĩa Đô</t>
  </si>
  <si>
    <t>Xã Phúc Khánh</t>
  </si>
  <si>
    <t>Xã Xuân Hoà</t>
  </si>
  <si>
    <t>Xã Xuân Thượng</t>
  </si>
  <si>
    <t>Thị trấn Bát Xát</t>
  </si>
  <si>
    <t>Xã A Lù</t>
  </si>
  <si>
    <t>Xã A Mú Sung</t>
  </si>
  <si>
    <t>Xã Bản Qua</t>
  </si>
  <si>
    <t>Xã Bản Vược</t>
  </si>
  <si>
    <t>Xã Bản Xèo</t>
  </si>
  <si>
    <t>Xã Cốc Mỳ</t>
  </si>
  <si>
    <t>Xã Dền Sáng</t>
  </si>
  <si>
    <t>Xã Dền Thàng</t>
  </si>
  <si>
    <t>Xã Mường Hum</t>
  </si>
  <si>
    <t>Xã Mường Vi</t>
  </si>
  <si>
    <t>Xã Nậm Chạc</t>
  </si>
  <si>
    <t>Xã Nậm Pung</t>
  </si>
  <si>
    <t>Xã Pa Cheo</t>
  </si>
  <si>
    <t>Xã Phìn Ngan</t>
  </si>
  <si>
    <t>Xã Quang Kim</t>
  </si>
  <si>
    <t>Xã Sàng Ma Sáo</t>
  </si>
  <si>
    <t>Xã Tòng Sành</t>
  </si>
  <si>
    <t>Xã Trịnh Tường</t>
  </si>
  <si>
    <t>Xã Trung Lèng Hồ</t>
  </si>
  <si>
    <t>Xã Y Tý</t>
  </si>
  <si>
    <t>Thị trấn Bắc Hà</t>
  </si>
  <si>
    <t>Xã Bản Cái</t>
  </si>
  <si>
    <t>Xã Bản Liền</t>
  </si>
  <si>
    <t>Xã Bản Phố</t>
  </si>
  <si>
    <t>Xã Bảo Nhai</t>
  </si>
  <si>
    <t>Xã Cốc Lầu</t>
  </si>
  <si>
    <t>Xã Cốc Ly</t>
  </si>
  <si>
    <t>Xã Hoàng Thu Phố</t>
  </si>
  <si>
    <t>Xã Lùng Cải</t>
  </si>
  <si>
    <t>Xã Lùng Phình</t>
  </si>
  <si>
    <t>Xã Na Hối</t>
  </si>
  <si>
    <t>Xã Nậm Đét</t>
  </si>
  <si>
    <t>Xã Nậm Khánh</t>
  </si>
  <si>
    <t>Xã Nậm Lúc</t>
  </si>
  <si>
    <t>Xã Nậm Mòn</t>
  </si>
  <si>
    <t>Xã Tả Củ Tỷ</t>
  </si>
  <si>
    <t>Xã Tà Chải</t>
  </si>
  <si>
    <t>Xã Tả Van Chư</t>
  </si>
  <si>
    <t>Xã Thải Giàng Phố</t>
  </si>
  <si>
    <t>Thị trấn Mường Khương</t>
  </si>
  <si>
    <t>Xã Bản Lầu</t>
  </si>
  <si>
    <t>Xã Bản Sen</t>
  </si>
  <si>
    <t>Xã Dìn Chin</t>
  </si>
  <si>
    <t>Xã La Pan Tẩn</t>
  </si>
  <si>
    <t>Xã Lùng Khấu Nhin</t>
  </si>
  <si>
    <t>Xã Lùng Vai</t>
  </si>
  <si>
    <t>Xã Nậm Chảy</t>
  </si>
  <si>
    <t>Xã Nấm Lư</t>
  </si>
  <si>
    <t>Xã Pha Long</t>
  </si>
  <si>
    <t>Xã Tả Gia Khâu</t>
  </si>
  <si>
    <t>Xã Tả Ngải Chồ</t>
  </si>
  <si>
    <t>Xã Tả Thàng</t>
  </si>
  <si>
    <t>Xã Tung Chung Phố</t>
  </si>
  <si>
    <t>Thị trấn Si Ma Cai</t>
  </si>
  <si>
    <t>Xã Bản Mế</t>
  </si>
  <si>
    <t>Xã Cán Cấu</t>
  </si>
  <si>
    <t>Xã Lùng Thẩn</t>
  </si>
  <si>
    <t>Xã Nàn Sán</t>
  </si>
  <si>
    <t>Xã Nàn Xín</t>
  </si>
  <si>
    <t>Xã Quan Hồ Thẩn</t>
  </si>
  <si>
    <t>Xã Sán Chải</t>
  </si>
  <si>
    <t>Xã Sín Chéng</t>
  </si>
  <si>
    <t>Xã Thào Chư Phìn</t>
  </si>
  <si>
    <t>Thị trấn Khánh Yên</t>
  </si>
  <si>
    <t>Xã Chiềng Ken</t>
  </si>
  <si>
    <t>Xã Dần Thàng</t>
  </si>
  <si>
    <t>Xã Dương Quỳ</t>
  </si>
  <si>
    <t>Xã Hoà Mạc</t>
  </si>
  <si>
    <t>Xã Khánh Yên Hạ</t>
  </si>
  <si>
    <t>Xã Khánh Yên Thượng</t>
  </si>
  <si>
    <t>Xã Khánh Yên Trung</t>
  </si>
  <si>
    <t>Xã Làng Giàng</t>
  </si>
  <si>
    <t>Xã Liêm Phú</t>
  </si>
  <si>
    <t>Xã Minh Lương</t>
  </si>
  <si>
    <t>Xã Nậm Chầy</t>
  </si>
  <si>
    <t>Xã Nậm Mả</t>
  </si>
  <si>
    <t>Xã Nậm Rạng</t>
  </si>
  <si>
    <t>Xã Nậm Tha</t>
  </si>
  <si>
    <t>Xã Nậm Xây</t>
  </si>
  <si>
    <t>Xã Nậm Xé</t>
  </si>
  <si>
    <t>Xã Sơn Thuỷ</t>
  </si>
  <si>
    <t>Xã Tân Thượng</t>
  </si>
  <si>
    <t>Xã Thẩm Dương</t>
  </si>
  <si>
    <t>Xã Võ Lao</t>
  </si>
  <si>
    <t>Phường Bắc Cường</t>
  </si>
  <si>
    <t>Phường Bắc Lệnh</t>
  </si>
  <si>
    <t>Phường Bình Minh</t>
  </si>
  <si>
    <t>Phường Cốc Lếu</t>
  </si>
  <si>
    <t>Phường Duyên Hải</t>
  </si>
  <si>
    <t>Phường Kim Tân</t>
  </si>
  <si>
    <t>Phường Lào Cai</t>
  </si>
  <si>
    <t>Phường Nam Cường</t>
  </si>
  <si>
    <t>Phường Pom Hán</t>
  </si>
  <si>
    <t>Phường Xuân Tăng</t>
  </si>
  <si>
    <t>Xã Cam Đường</t>
  </si>
  <si>
    <t>Xã Cốc San</t>
  </si>
  <si>
    <t>Xã Đồng Tuyển</t>
  </si>
  <si>
    <t>Xã Tả Phời</t>
  </si>
  <si>
    <t>Xã Vạn Hoà</t>
  </si>
  <si>
    <t>Phường Cầu Mây</t>
  </si>
  <si>
    <t>Phường Hàm Rồng</t>
  </si>
  <si>
    <t>Phường Ô Quý Hồ</t>
  </si>
  <si>
    <t>Phường Phan Si Păng</t>
  </si>
  <si>
    <t>Phường Sa Pa</t>
  </si>
  <si>
    <t>Phường Sa Pả</t>
  </si>
  <si>
    <t>Xã Bản Hồ</t>
  </si>
  <si>
    <t>Xã Hoàng Liên</t>
  </si>
  <si>
    <t>Xã Mường Bo</t>
  </si>
  <si>
    <t>Xã Mường Hoa</t>
  </si>
  <si>
    <t>Xã Ngũ Chỉ Sơn</t>
  </si>
  <si>
    <t>Xã Tả Van</t>
  </si>
  <si>
    <t>Thị trấn Lộc Thắng</t>
  </si>
  <si>
    <t>Xã B' Lá</t>
  </si>
  <si>
    <t>Xã Lộc Bảo</t>
  </si>
  <si>
    <t>Xã Lộc Bắc</t>
  </si>
  <si>
    <t>Xã Lộc Đức</t>
  </si>
  <si>
    <t>Xã Lộc Lâm</t>
  </si>
  <si>
    <t>Xã Lộc Nam</t>
  </si>
  <si>
    <t>Xã Lộc Ngãi</t>
  </si>
  <si>
    <t>Xã Lộc Quảng</t>
  </si>
  <si>
    <t>Xã Lộc Tân</t>
  </si>
  <si>
    <t>Xã Tân Lạc</t>
  </si>
  <si>
    <t>Thị trấn Cát Tiên</t>
  </si>
  <si>
    <t xml:space="preserve">Thị trấn Phước Cát </t>
  </si>
  <si>
    <t>Xã Đồng Nai Thượng</t>
  </si>
  <si>
    <t>Xã Đức Phổ</t>
  </si>
  <si>
    <t>Xã Gia Viễn</t>
  </si>
  <si>
    <t>Xã Nam Ninh</t>
  </si>
  <si>
    <t>Xã Phước Cát 2</t>
  </si>
  <si>
    <t>Xã Quảng Ngãi</t>
  </si>
  <si>
    <t>Xã Tiên Hoàng</t>
  </si>
  <si>
    <t>Thị trấn Di Linh</t>
  </si>
  <si>
    <t>Xã Đinh Lạc</t>
  </si>
  <si>
    <t>Xã Đinh Trang Hòa</t>
  </si>
  <si>
    <t>Xã Đinh Trang Thượng</t>
  </si>
  <si>
    <t>Xã Gung Ré</t>
  </si>
  <si>
    <t>Xã Gia Bắc</t>
  </si>
  <si>
    <t>Xã Gia Hiệp</t>
  </si>
  <si>
    <t>Xã Hòa Trung</t>
  </si>
  <si>
    <t>Xã Liên Đầm</t>
  </si>
  <si>
    <t>Xã Sơn Điền</t>
  </si>
  <si>
    <t>Xã Tam Bố</t>
  </si>
  <si>
    <t>Thị trấn Đạ M'ri</t>
  </si>
  <si>
    <t>Thị trấn Ma Đa Guôi</t>
  </si>
  <si>
    <t>Xã Đạ Oai</t>
  </si>
  <si>
    <t>Xã Đạ Ploa</t>
  </si>
  <si>
    <t>Xã Đạ Tồn</t>
  </si>
  <si>
    <t>Xã Hà Lâm</t>
  </si>
  <si>
    <t>Xã Ma Đa Guôi</t>
  </si>
  <si>
    <t>Thị trấn Đạ Tẻh</t>
  </si>
  <si>
    <t>Xã Đạ Kho</t>
  </si>
  <si>
    <t>Xã Đạ Lây</t>
  </si>
  <si>
    <t>Xã Đạ Pal</t>
  </si>
  <si>
    <t>Xã Quảng Trị</t>
  </si>
  <si>
    <t>Xã Quốc Oai</t>
  </si>
  <si>
    <t>Xã Triệu Hải</t>
  </si>
  <si>
    <t>Xã Đạ K' Nàng</t>
  </si>
  <si>
    <t>Xã Đạ Long</t>
  </si>
  <si>
    <t>Xã Đạ M' Rong</t>
  </si>
  <si>
    <t>Xã Đạ Rsal</t>
  </si>
  <si>
    <t>Xã Đạ Tông</t>
  </si>
  <si>
    <t>Xã Liêng Srônh</t>
  </si>
  <si>
    <t>Xã Phi Liêng</t>
  </si>
  <si>
    <t>Xã Rô Men</t>
  </si>
  <si>
    <t>Thị trấn D'Ran</t>
  </si>
  <si>
    <t>Thị trấn Thạnh Mỹ</t>
  </si>
  <si>
    <t>Xã Đạ Ròn</t>
  </si>
  <si>
    <t>Xã Ka Đô</t>
  </si>
  <si>
    <t>Xã Ka Đơn</t>
  </si>
  <si>
    <t>Xã Lạc Lâm</t>
  </si>
  <si>
    <t>Xã Lạc Xuân</t>
  </si>
  <si>
    <t>Xã Pró</t>
  </si>
  <si>
    <t>Xã Quảng Lập</t>
  </si>
  <si>
    <t>Xã Tu Tra</t>
  </si>
  <si>
    <t>Thị trấn Liên Nghĩa</t>
  </si>
  <si>
    <t>Xã Đà Loan</t>
  </si>
  <si>
    <t>Xã Đa Quyn</t>
  </si>
  <si>
    <t>Xã Hiệp An</t>
  </si>
  <si>
    <t>Xã Hiệp Thạnh</t>
  </si>
  <si>
    <t>Xã Ninh Gia</t>
  </si>
  <si>
    <t>Xã Ninh Loan</t>
  </si>
  <si>
    <t>Xã N'Thol Hạ</t>
  </si>
  <si>
    <t>Xã Tà Hine</t>
  </si>
  <si>
    <t>Xã Tà Năng</t>
  </si>
  <si>
    <t>Thị trấn Lạc Dương</t>
  </si>
  <si>
    <t>Xã Đạ Chais</t>
  </si>
  <si>
    <t>Xã Đạ Nhim</t>
  </si>
  <si>
    <t>Xã Đạ Sar</t>
  </si>
  <si>
    <t>Xã Đưng KNớ</t>
  </si>
  <si>
    <t>Xã Lát</t>
  </si>
  <si>
    <t>Thị trấn Đinh Văn</t>
  </si>
  <si>
    <t>Thị trấn Nam Ban</t>
  </si>
  <si>
    <t>Xã Đạ Đờn</t>
  </si>
  <si>
    <t>Xã Đông Thanh</t>
  </si>
  <si>
    <t>Xã Gia Lâm</t>
  </si>
  <si>
    <t>Xã Hoài Đức</t>
  </si>
  <si>
    <t>Xã Nam Hà</t>
  </si>
  <si>
    <t>Xã Phi Tô</t>
  </si>
  <si>
    <t>Xã Phúc Thọ</t>
  </si>
  <si>
    <t>Phường B'lao</t>
  </si>
  <si>
    <t>Phường Lộc Phát</t>
  </si>
  <si>
    <t>Phường Lộc Sơn</t>
  </si>
  <si>
    <t>Phường Lộc Tiến</t>
  </si>
  <si>
    <t>Xã Đại Lào</t>
  </si>
  <si>
    <t>Xã Đạm Bri</t>
  </si>
  <si>
    <t>Xã Lộc Châu</t>
  </si>
  <si>
    <t>Xã Lộc Nga</t>
  </si>
  <si>
    <t>Xã Lộc Thanh</t>
  </si>
  <si>
    <t>Xã Tà Nung</t>
  </si>
  <si>
    <t>Xã Trạm Hành</t>
  </si>
  <si>
    <t>Thị trấn Bến Lức</t>
  </si>
  <si>
    <t>Xã Bình Đức</t>
  </si>
  <si>
    <t>Xã Long Hiệp</t>
  </si>
  <si>
    <t>Xã Lương Bình</t>
  </si>
  <si>
    <t>Xã Mỹ Yên</t>
  </si>
  <si>
    <t>Xã Nhựt Chánh</t>
  </si>
  <si>
    <t>Xã Phước Lợi</t>
  </si>
  <si>
    <t>Xã Tân Bửu</t>
  </si>
  <si>
    <t>Xã Thạnh Đức</t>
  </si>
  <si>
    <t>Thị trấn Cần Đước</t>
  </si>
  <si>
    <t>Xã Long Cang</t>
  </si>
  <si>
    <t>Xã Long Hựu Đông</t>
  </si>
  <si>
    <t>Xã Long Hựu Tây</t>
  </si>
  <si>
    <t>Xã Long Khê</t>
  </si>
  <si>
    <t>Xã Long Trạch</t>
  </si>
  <si>
    <t>Xã Mỹ Lệ</t>
  </si>
  <si>
    <t>Xã Phước Đông</t>
  </si>
  <si>
    <t>Xã Phước Tuy</t>
  </si>
  <si>
    <t>Xã Phước Vân</t>
  </si>
  <si>
    <t>Xã Tân Chánh</t>
  </si>
  <si>
    <t>Xã Tân Lân</t>
  </si>
  <si>
    <t>Xã Tân Trạch</t>
  </si>
  <si>
    <t>Thị trấn Cần Giuộc</t>
  </si>
  <si>
    <t>Xã Long Phụng</t>
  </si>
  <si>
    <t>Xã Long Thượng</t>
  </si>
  <si>
    <t>Xã Phước Hậu</t>
  </si>
  <si>
    <t>Xã Phước Lại</t>
  </si>
  <si>
    <t>Xã Phước Lâm</t>
  </si>
  <si>
    <t>Xã Phước Lý</t>
  </si>
  <si>
    <t>Xã Phước Vĩnh Đông</t>
  </si>
  <si>
    <t>Xã Phước Vĩnh Tây</t>
  </si>
  <si>
    <t>Xã Tân Tập</t>
  </si>
  <si>
    <t>Xã Thuận Thành</t>
  </si>
  <si>
    <t>Thị trấn Tầm Vu</t>
  </si>
  <si>
    <t>Xã An Lục Long</t>
  </si>
  <si>
    <t>Xã Bình Quới</t>
  </si>
  <si>
    <t>Xã Dương Xuân Hội</t>
  </si>
  <si>
    <t>Xã Long Trì</t>
  </si>
  <si>
    <t>Xã Phú Ngãi Trị</t>
  </si>
  <si>
    <t>Xã Phước Tân Hưng</t>
  </si>
  <si>
    <t>Xã Thanh Phú Long</t>
  </si>
  <si>
    <t>Xã Thanh Vĩnh Đông</t>
  </si>
  <si>
    <t>Xã Thuận Mỹ</t>
  </si>
  <si>
    <t>Xã Vĩnh Công</t>
  </si>
  <si>
    <t>Thị trấn Đức Hòa</t>
  </si>
  <si>
    <t>Thị trấn Hậu Nghĩa</t>
  </si>
  <si>
    <t>Thị trấn Hiệp Hòa</t>
  </si>
  <si>
    <t>Xã An Ninh Đông</t>
  </si>
  <si>
    <t>Xã An Ninh Tây</t>
  </si>
  <si>
    <t>Xã Đức Hòa Đông</t>
  </si>
  <si>
    <t>Xã Đức Hòa Hạ</t>
  </si>
  <si>
    <t>Xã Đức Hòa Thượng</t>
  </si>
  <si>
    <t>Xã Đức Lập Hạ</t>
  </si>
  <si>
    <t>Xã Đức Lập Thượng</t>
  </si>
  <si>
    <t>Xã Hòa Khánh Đông</t>
  </si>
  <si>
    <t>Xã Hòa Khánh Nam</t>
  </si>
  <si>
    <t>Xã Hòa Khánh Tây</t>
  </si>
  <si>
    <t>Xã Hựu Thạnh</t>
  </si>
  <si>
    <t>Xã Lộc Giang</t>
  </si>
  <si>
    <t>Xã Mỹ Hạnh Bắc</t>
  </si>
  <si>
    <t>Xã Mỹ Hạnh Nam</t>
  </si>
  <si>
    <t>Thị trấn Đông Thành</t>
  </si>
  <si>
    <t>Xã Bình Hòa Bắc</t>
  </si>
  <si>
    <t>Xã Bình Hòa Hưng</t>
  </si>
  <si>
    <t>Xã Bình Hòa Nam</t>
  </si>
  <si>
    <t>Xã Mỹ Bình</t>
  </si>
  <si>
    <t>Xã Mỹ Quý Đông</t>
  </si>
  <si>
    <t>Xã Mỹ Quý Tây</t>
  </si>
  <si>
    <t>Xã Mỹ Thạnh Bắc</t>
  </si>
  <si>
    <t>Xã Mỹ Thạnh Đông</t>
  </si>
  <si>
    <t>Xã Mỹ Thạnh Tây</t>
  </si>
  <si>
    <t>Thị trấn Bình Phong Thạnh</t>
  </si>
  <si>
    <t>Xã Bình Hòa Đông</t>
  </si>
  <si>
    <t>Xã Bình Hòa Tây</t>
  </si>
  <si>
    <t>Xã Bình Hòa Trung</t>
  </si>
  <si>
    <t>Thị trấn Tân Hưng</t>
  </si>
  <si>
    <t>Xã Hưng Điền</t>
  </si>
  <si>
    <t>Xã Hưng Điền B</t>
  </si>
  <si>
    <t>Xã Hưng Hà</t>
  </si>
  <si>
    <t>Xã Vĩnh Bửu</t>
  </si>
  <si>
    <t>Xã Vĩnh Châu A</t>
  </si>
  <si>
    <t>Xã Vĩnh Châu B</t>
  </si>
  <si>
    <t>Xã Vĩnh Đại</t>
  </si>
  <si>
    <t>Thị trấn Tân Thạnh</t>
  </si>
  <si>
    <t>Xã Bắc Hòa</t>
  </si>
  <si>
    <t>Xã Hậu Thạnh Đông</t>
  </si>
  <si>
    <t>Xã Hậu Thạnh Tây</t>
  </si>
  <si>
    <t>Xã Kiến Bình</t>
  </si>
  <si>
    <t>Xã Nhơn Hoà</t>
  </si>
  <si>
    <t>Xã Nhơn Hòa Lập</t>
  </si>
  <si>
    <t>Xã Nhơn Ninh</t>
  </si>
  <si>
    <t>Xã Tân Ninh</t>
  </si>
  <si>
    <t>Thị trấn Tân Trụ</t>
  </si>
  <si>
    <t>Xã Bình Lãng</t>
  </si>
  <si>
    <t>Xã Bình Tịnh</t>
  </si>
  <si>
    <t>Xã Bình Trinh Đông</t>
  </si>
  <si>
    <t>Xã Đức Tân</t>
  </si>
  <si>
    <t>Xã Lạc Tấn</t>
  </si>
  <si>
    <t>Xã Nhựt Ninh</t>
  </si>
  <si>
    <t>Xã Quê Mỹ Thạnh</t>
  </si>
  <si>
    <t>Xã Tân Phước Tây</t>
  </si>
  <si>
    <t>Thị trấn Thạnh Hóa</t>
  </si>
  <si>
    <t>Xã Tân Đông</t>
  </si>
  <si>
    <t>Xã Tân Tây</t>
  </si>
  <si>
    <t>Xã Thuận Bình</t>
  </si>
  <si>
    <t>Xã Thuận Nghĩa Hòa</t>
  </si>
  <si>
    <t>Xã Thủy Đông</t>
  </si>
  <si>
    <t>Xã Thủy Tây</t>
  </si>
  <si>
    <t>Thị trấn Thủ Thừa</t>
  </si>
  <si>
    <t>Xã Mỹ Lạc</t>
  </si>
  <si>
    <t>Xã Nhị Thành</t>
  </si>
  <si>
    <t>Thị trấn Vĩnh Hưng</t>
  </si>
  <si>
    <t>Xã Hưng Điền A</t>
  </si>
  <si>
    <t>Xã Tuyên Bình</t>
  </si>
  <si>
    <t>Xã Tuyên Bình Tây</t>
  </si>
  <si>
    <t>Xã Thái Bình Trung</t>
  </si>
  <si>
    <t>Xã Thái Trị</t>
  </si>
  <si>
    <t>Xã Vĩnh Trị</t>
  </si>
  <si>
    <t>Phường Khánh Hậu</t>
  </si>
  <si>
    <t>Phường Tân Khánh</t>
  </si>
  <si>
    <t>Xã An Vĩnh Ngãi</t>
  </si>
  <si>
    <t>Xã Bình Tâm</t>
  </si>
  <si>
    <t>Xã Hướng Thọ Phú</t>
  </si>
  <si>
    <t>Xã Lợi Bình Nhơn</t>
  </si>
  <si>
    <t>Xã Nhơn Thạnh Trung</t>
  </si>
  <si>
    <t>Xã Bình Hiệp</t>
  </si>
  <si>
    <t>Xã Tuyên Thạnh</t>
  </si>
  <si>
    <t>Thị trấn Ngô Đồng</t>
  </si>
  <si>
    <t>Thị trấn Quất Lâm</t>
  </si>
  <si>
    <t>Xã Bạch Long</t>
  </si>
  <si>
    <t>Xã Giao An</t>
  </si>
  <si>
    <t>Xã Giao Châu</t>
  </si>
  <si>
    <t>Xã Giao Hà</t>
  </si>
  <si>
    <t>Xã Giao Hải</t>
  </si>
  <si>
    <t>Xã Giao Hương</t>
  </si>
  <si>
    <t>Xã Giao Lạc</t>
  </si>
  <si>
    <t>Xã Giao Nhân</t>
  </si>
  <si>
    <t>Xã Giao Phong</t>
  </si>
  <si>
    <t>Xã Giao Tân</t>
  </si>
  <si>
    <t>Xã Giao Tiến</t>
  </si>
  <si>
    <t>Xã Giao Thanh</t>
  </si>
  <si>
    <t>Xã Giao Thiện</t>
  </si>
  <si>
    <t>Xã Giao Thịnh</t>
  </si>
  <si>
    <t>Xã Giao Xuân</t>
  </si>
  <si>
    <t>Xã Giao Yến</t>
  </si>
  <si>
    <t>Xã Hồng Thuận</t>
  </si>
  <si>
    <t>Thị trấn Cồn</t>
  </si>
  <si>
    <t>Thị trấn Thịnh Long</t>
  </si>
  <si>
    <t>Thị trấn Yên Định</t>
  </si>
  <si>
    <t>Xã Hải An</t>
  </si>
  <si>
    <t>Xã Hải Anh</t>
  </si>
  <si>
    <t>Xã Hải Bắc</t>
  </si>
  <si>
    <t>Xã Hải Cường</t>
  </si>
  <si>
    <t>Xã Hải Châu</t>
  </si>
  <si>
    <t>Xã Hải Chính</t>
  </si>
  <si>
    <t>Xã Hải Đông</t>
  </si>
  <si>
    <t>Xã Hải Đường</t>
  </si>
  <si>
    <t>Xã Hải Giang</t>
  </si>
  <si>
    <t>Xã Hải Hà</t>
  </si>
  <si>
    <t>Xã Hải Hòa</t>
  </si>
  <si>
    <t>Xã Hải Hưng</t>
  </si>
  <si>
    <t>Xã Hải Long</t>
  </si>
  <si>
    <t>Xã Hải Lộc</t>
  </si>
  <si>
    <t>Xã Hải Lý</t>
  </si>
  <si>
    <t>Xã Hải Minh</t>
  </si>
  <si>
    <t>Xã Hải Nam</t>
  </si>
  <si>
    <t>Xã Hải Phong</t>
  </si>
  <si>
    <t>Xã Hải Phú</t>
  </si>
  <si>
    <t>Xã Hải Phúc</t>
  </si>
  <si>
    <t>Xã Hải Phương</t>
  </si>
  <si>
    <t>Xã Hải Quang</t>
  </si>
  <si>
    <t>Xã Hải Sơn</t>
  </si>
  <si>
    <t>Xã Hải Tân</t>
  </si>
  <si>
    <t>Xã Hải Tây</t>
  </si>
  <si>
    <t>Xã Hải Thanh</t>
  </si>
  <si>
    <t>Xã Hải Trung</t>
  </si>
  <si>
    <t>Xã Hải Vân</t>
  </si>
  <si>
    <t>Xã Hải Xuân</t>
  </si>
  <si>
    <t>Thị trấn Mỹ Lộc</t>
  </si>
  <si>
    <t>Xã Mỹ Phúc</t>
  </si>
  <si>
    <t>Xã Mỹ Tiến</t>
  </si>
  <si>
    <t>Xã Mỹ Thịnh</t>
  </si>
  <si>
    <t>Xã Mỹ Trung</t>
  </si>
  <si>
    <t>Thị trấn Nam Giang</t>
  </si>
  <si>
    <t>Xã Điền Xá</t>
  </si>
  <si>
    <t>Xã Nam Hải</t>
  </si>
  <si>
    <t>Xã Nam Hoa</t>
  </si>
  <si>
    <t>Xã Nam Hùng</t>
  </si>
  <si>
    <t>Xã Nam Lợi</t>
  </si>
  <si>
    <t>Xã Nam Mỹ</t>
  </si>
  <si>
    <t>Xã Nam Toàn</t>
  </si>
  <si>
    <t>Xã Nam Thanh</t>
  </si>
  <si>
    <t>Xã Nam Thắng</t>
  </si>
  <si>
    <t>Xã Tân Thịnh</t>
  </si>
  <si>
    <t>Thị trấn Liễu Đề</t>
  </si>
  <si>
    <t>Thị trấn Quỹ Nhất</t>
  </si>
  <si>
    <t>Thị trấn Rạng Đông</t>
  </si>
  <si>
    <t>Xã Hoàng Nam</t>
  </si>
  <si>
    <t>Xã Nghĩa Châu</t>
  </si>
  <si>
    <t>Xã Nghĩa Đồng</t>
  </si>
  <si>
    <t>Xã Nghĩa Hải</t>
  </si>
  <si>
    <t>Xã Nghĩa Hồng</t>
  </si>
  <si>
    <t>Xã Nghĩa Hùng</t>
  </si>
  <si>
    <t>Xã Nghĩa Lạc</t>
  </si>
  <si>
    <t>Xã Nghĩa Lâm</t>
  </si>
  <si>
    <t>Xã Nghĩa Lợi</t>
  </si>
  <si>
    <t>Xã Nghĩa Minh</t>
  </si>
  <si>
    <t>Xã Nghĩa Phong</t>
  </si>
  <si>
    <t>Xã Nghĩa Phú</t>
  </si>
  <si>
    <t>Xã Nghĩa Sơn</t>
  </si>
  <si>
    <t>Xã Nghĩa Tân</t>
  </si>
  <si>
    <t>Xã Nghĩa Thái</t>
  </si>
  <si>
    <t>Xã Nghĩa Thịnh</t>
  </si>
  <si>
    <t>Xã Phúc Thắng</t>
  </si>
  <si>
    <t>Thị trấn Cát Thành</t>
  </si>
  <si>
    <t>Thị trấn Cổ Lễ</t>
  </si>
  <si>
    <t>Thị trấn Ninh Cường</t>
  </si>
  <si>
    <t>Xã Liêm Hải</t>
  </si>
  <si>
    <t>Xã Phương Định</t>
  </si>
  <si>
    <t>Xã Trung Đông</t>
  </si>
  <si>
    <t>Xã Trực Cường</t>
  </si>
  <si>
    <t>Xã Trực Chính</t>
  </si>
  <si>
    <t>Xã Trực Đại</t>
  </si>
  <si>
    <t>Xã Trực Đạo</t>
  </si>
  <si>
    <t>Xã Trực Hùng</t>
  </si>
  <si>
    <t>Xã Trực Hưng</t>
  </si>
  <si>
    <t>Xã Trực Khang</t>
  </si>
  <si>
    <t>Xã Trực Mỹ</t>
  </si>
  <si>
    <t>Xã Trực Nội</t>
  </si>
  <si>
    <t>Xã Trực Tuấn</t>
  </si>
  <si>
    <t>Xã Trực Thái</t>
  </si>
  <si>
    <t>Xã Trực Thanh</t>
  </si>
  <si>
    <t>Xã Trực Thắng</t>
  </si>
  <si>
    <t>Xã Trực Thuận</t>
  </si>
  <si>
    <t>Thị trấn Gôi</t>
  </si>
  <si>
    <t>Xã Đại An</t>
  </si>
  <si>
    <t>Xã Hiển Khánh</t>
  </si>
  <si>
    <t>Xã Hợp Hưng</t>
  </si>
  <si>
    <t>Xã Kim Thái</t>
  </si>
  <si>
    <t>Xã Liên Bảo</t>
  </si>
  <si>
    <t>Xã Tân Khánh</t>
  </si>
  <si>
    <t>Xã Thành Lợi</t>
  </si>
  <si>
    <t>Xã Vĩnh Hào</t>
  </si>
  <si>
    <t>Thị trấn Xuân Trường</t>
  </si>
  <si>
    <t>Xã Thọ Nghiệp</t>
  </si>
  <si>
    <t>Xã Xuân Châu</t>
  </si>
  <si>
    <t>Xã Xuân Đài</t>
  </si>
  <si>
    <t>Xã Xuân Kiên</t>
  </si>
  <si>
    <t>Xã Xuân Ninh</t>
  </si>
  <si>
    <t>Xã Xuân Ngọc</t>
  </si>
  <si>
    <t>Xã Xuân Phong</t>
  </si>
  <si>
    <t>Xã Xuân Phương</t>
  </si>
  <si>
    <t>Xã Xuân Tân</t>
  </si>
  <si>
    <t>Xã Xuân Tiến</t>
  </si>
  <si>
    <t>Xã Xuân Trung</t>
  </si>
  <si>
    <t>Xã Xuân Vinh</t>
  </si>
  <si>
    <t>Thị trấn Lâm</t>
  </si>
  <si>
    <t>Xã Yên Bằng</t>
  </si>
  <si>
    <t>Xã Yên Chính</t>
  </si>
  <si>
    <t>Xã Yên Dương</t>
  </si>
  <si>
    <t>Xã Yên Đồng</t>
  </si>
  <si>
    <t>Xã Yên Hồng</t>
  </si>
  <si>
    <t>Xã Yên Hưng</t>
  </si>
  <si>
    <t>Xã Yên Khang</t>
  </si>
  <si>
    <t>Xã Yên Khánh</t>
  </si>
  <si>
    <t>Xã Yên Lộc</t>
  </si>
  <si>
    <t>Xã Yên Lợi</t>
  </si>
  <si>
    <t>Xã Yên Lương</t>
  </si>
  <si>
    <t>Xã Yên Minh</t>
  </si>
  <si>
    <t>Xã Yên Ninh</t>
  </si>
  <si>
    <t>Xã Yên Nghĩa</t>
  </si>
  <si>
    <t>Xã Yên Nhân</t>
  </si>
  <si>
    <t>Xã Yên Phương</t>
  </si>
  <si>
    <t>Xã Yên Quang</t>
  </si>
  <si>
    <t>Xã Yên Tân</t>
  </si>
  <si>
    <t>Xã Yên Tiến</t>
  </si>
  <si>
    <t>Xã Yên Thắng</t>
  </si>
  <si>
    <t>Xã Yên Thọ</t>
  </si>
  <si>
    <t>Phường Bà Triệu</t>
  </si>
  <si>
    <t>Phường Cửa Bắc</t>
  </si>
  <si>
    <t>Phường Hạ Long</t>
  </si>
  <si>
    <t>Phường Lộc Hạ</t>
  </si>
  <si>
    <t>Phường Lộc Hòa</t>
  </si>
  <si>
    <t>Phường Lộc Vượng</t>
  </si>
  <si>
    <t>Phường Mỹ Xá</t>
  </si>
  <si>
    <t>Phường Năng Tĩnh</t>
  </si>
  <si>
    <t>Phường Trần Đăng Ninh</t>
  </si>
  <si>
    <t>Phường Trần Quang Khải</t>
  </si>
  <si>
    <t>Phường Trần Tế Xương</t>
  </si>
  <si>
    <t>Phường Trường Thi</t>
  </si>
  <si>
    <t>Phường Vị Hoàng</t>
  </si>
  <si>
    <t>Phường Vị Xuyên</t>
  </si>
  <si>
    <t>Xã Nam Vân</t>
  </si>
  <si>
    <t>Thị trấn Anh Sơn</t>
  </si>
  <si>
    <t>Xã Đỉnh Sơn</t>
  </si>
  <si>
    <t>Xã Đức Sơn</t>
  </si>
  <si>
    <t>Xã Hội Sơn</t>
  </si>
  <si>
    <t>Xã Khai Sơn</t>
  </si>
  <si>
    <t>Xã Lạng Sơn</t>
  </si>
  <si>
    <t>Xã Lĩnh Sơn</t>
  </si>
  <si>
    <t>Xã Tào Sơn</t>
  </si>
  <si>
    <t>Xã Tường Sơn</t>
  </si>
  <si>
    <t>Thị trấn Con Cuông</t>
  </si>
  <si>
    <t>Xã Bình Chuẩn</t>
  </si>
  <si>
    <t>Xã Bồng Khê</t>
  </si>
  <si>
    <t>Xã Cam Lâm</t>
  </si>
  <si>
    <t>Xã Châu Khê</t>
  </si>
  <si>
    <t>Xã Chi Khê</t>
  </si>
  <si>
    <t>Xã Đôn Phục</t>
  </si>
  <si>
    <t>Xã Lạng Khê</t>
  </si>
  <si>
    <t>Xã Lục Dạ</t>
  </si>
  <si>
    <t>Xã Mậu Đức</t>
  </si>
  <si>
    <t>Xã Môn Sơn</t>
  </si>
  <si>
    <t>Xã Thạch Ngàn</t>
  </si>
  <si>
    <t>Xã Yên Khê</t>
  </si>
  <si>
    <t>Thị trấn Diễn Châu</t>
  </si>
  <si>
    <t>Xã Diễn An</t>
  </si>
  <si>
    <t>Xã Diễn Bích</t>
  </si>
  <si>
    <t>Xã Diễn Cát</t>
  </si>
  <si>
    <t>Xã Diễn Đoài</t>
  </si>
  <si>
    <t>Xã Diễn Đồng</t>
  </si>
  <si>
    <t>Xã Diễn Hải</t>
  </si>
  <si>
    <t>Xã Diễn Hạnh</t>
  </si>
  <si>
    <t>Xã Diễn Hoa</t>
  </si>
  <si>
    <t>Xã Diễn Hoàng</t>
  </si>
  <si>
    <t>Xã Diễn Hồng</t>
  </si>
  <si>
    <t>Xã Diễn Hùng</t>
  </si>
  <si>
    <t>Xã Diễn Kim</t>
  </si>
  <si>
    <t>Xã Diễn Kỷ</t>
  </si>
  <si>
    <t>Xã Diễn Lâm</t>
  </si>
  <si>
    <t>Xã Diễn Liên</t>
  </si>
  <si>
    <t>Xã Diễn Lộc</t>
  </si>
  <si>
    <t>Xã Diễn Lợi</t>
  </si>
  <si>
    <t>Xã Diễn Mỹ</t>
  </si>
  <si>
    <t>Xã Diễn Ngọc</t>
  </si>
  <si>
    <t>Xã Diễn Nguyên</t>
  </si>
  <si>
    <t>Xã Diễn Phong</t>
  </si>
  <si>
    <t>Xã Diễn Phú</t>
  </si>
  <si>
    <t>Xã Diễn Phúc</t>
  </si>
  <si>
    <t>Xã Diễn Quảng</t>
  </si>
  <si>
    <t>Xã Diễn Tân</t>
  </si>
  <si>
    <t>Xã Diễn Thái</t>
  </si>
  <si>
    <t>Xã Diễn Thành</t>
  </si>
  <si>
    <t>Xã Diễn Tháp</t>
  </si>
  <si>
    <t>Xã Diễn Thịnh</t>
  </si>
  <si>
    <t>Xã Diễn Thọ</t>
  </si>
  <si>
    <t>Xã Diễn Trung</t>
  </si>
  <si>
    <t>Xã Diễn Trường</t>
  </si>
  <si>
    <t>Xã Diễn Vạn</t>
  </si>
  <si>
    <t>Xã Diễn Xuân</t>
  </si>
  <si>
    <t>Xã Diễn Yên</t>
  </si>
  <si>
    <t>Thị trấn Đô Lương</t>
  </si>
  <si>
    <t>Xã Bài Sơn</t>
  </si>
  <si>
    <t>Xã Bồi Sơn</t>
  </si>
  <si>
    <t>Xã Đà Sơn</t>
  </si>
  <si>
    <t>Xã Đặng Sơn</t>
  </si>
  <si>
    <t>Xã Giang Sơn Đông</t>
  </si>
  <si>
    <t>Xã Giang Sơn Tây</t>
  </si>
  <si>
    <t>Xã Hiến Sơn</t>
  </si>
  <si>
    <t>Xã Lạc Sơn</t>
  </si>
  <si>
    <t>Xã Lưu Sơn</t>
  </si>
  <si>
    <t>Xã Mỹ Sơn</t>
  </si>
  <si>
    <t>Xã Nhân Sơn</t>
  </si>
  <si>
    <t>Xã Quang Sơn</t>
  </si>
  <si>
    <t>Xã Thịnh Sơn</t>
  </si>
  <si>
    <t>Xã Thuận Sơn</t>
  </si>
  <si>
    <t>Xã Tràng Sơn</t>
  </si>
  <si>
    <t>Xã Trù Sơn</t>
  </si>
  <si>
    <t>Thị trấn Hưng Nguyên</t>
  </si>
  <si>
    <t>Xã Châu Nhân</t>
  </si>
  <si>
    <t>Xã Hưng Lĩnh</t>
  </si>
  <si>
    <t>Xã Hưng Lợi</t>
  </si>
  <si>
    <t>Xã Hưng Nghĩa</t>
  </si>
  <si>
    <t>Xã Hưng Phúc</t>
  </si>
  <si>
    <t>Xã Hưng Tân</t>
  </si>
  <si>
    <t>Xã Hưng Tây</t>
  </si>
  <si>
    <t>Xã Hưng Thông</t>
  </si>
  <si>
    <t>Xã Hưng Trung</t>
  </si>
  <si>
    <t>Xã Hưng Yên Bắc</t>
  </si>
  <si>
    <t>Xã Long Xá</t>
  </si>
  <si>
    <t>Thị trấn Mường Xén</t>
  </si>
  <si>
    <t>Xã Bảo Nam</t>
  </si>
  <si>
    <t>Xã Bảo Thắng</t>
  </si>
  <si>
    <t>Xã Chiêu Lưu</t>
  </si>
  <si>
    <t>Xã Đoọc Mạy</t>
  </si>
  <si>
    <t>Xã Huồi Tụ</t>
  </si>
  <si>
    <t>Xã Hữu Kiệm</t>
  </si>
  <si>
    <t>Xã Hữu Lập</t>
  </si>
  <si>
    <t>Xã Keng Đu</t>
  </si>
  <si>
    <t>Xã Mường Ải</t>
  </si>
  <si>
    <t>Xã Mường Lống</t>
  </si>
  <si>
    <t>Xã Mường Típ</t>
  </si>
  <si>
    <t>Xã Mỹ Lý</t>
  </si>
  <si>
    <t>Xã Na Loi</t>
  </si>
  <si>
    <t>Xã Na Ngoi</t>
  </si>
  <si>
    <t>Xã Nậm Càn</t>
  </si>
  <si>
    <t>Xã Nậm Cắn</t>
  </si>
  <si>
    <t>Xã Phà Đánh</t>
  </si>
  <si>
    <t>Xã Tà Cạ</t>
  </si>
  <si>
    <t>Xã Tây Sơn</t>
  </si>
  <si>
    <t>Thị trấn Nam Đàn</t>
  </si>
  <si>
    <t>Xã Hồng Long</t>
  </si>
  <si>
    <t>Xã Khánh Sơn</t>
  </si>
  <si>
    <t>Xã Nam Anh</t>
  </si>
  <si>
    <t>Xã Nam Cát</t>
  </si>
  <si>
    <t>Xã Nam Giang</t>
  </si>
  <si>
    <t>Xã Nam Kim</t>
  </si>
  <si>
    <t>Xã Nam Lĩnh</t>
  </si>
  <si>
    <t>Xã Nam Nghĩa</t>
  </si>
  <si>
    <t>Xã Thượng Tân Lộc</t>
  </si>
  <si>
    <t>Xã Trung Phúc Cường</t>
  </si>
  <si>
    <t>Thị trấn Quán Hành</t>
  </si>
  <si>
    <t>Xã Khánh Hợp</t>
  </si>
  <si>
    <t>Xã Nghi Công Bắc</t>
  </si>
  <si>
    <t>Xã Nghi Công Nam</t>
  </si>
  <si>
    <t>Xã Nghi Diên</t>
  </si>
  <si>
    <t>Xã Nghi Đồng</t>
  </si>
  <si>
    <t>Xã Nghi Hoa</t>
  </si>
  <si>
    <t>Xã Nghi Hưng</t>
  </si>
  <si>
    <t>Xã Nghi Kiều</t>
  </si>
  <si>
    <t>Xã Nghi Lâm</t>
  </si>
  <si>
    <t>Xã Nghi Long</t>
  </si>
  <si>
    <t>Xã Nghi Mỹ</t>
  </si>
  <si>
    <t>Xã Nghi Phong</t>
  </si>
  <si>
    <t>Xã Nghi Phương</t>
  </si>
  <si>
    <t>Xã Nghi Quang</t>
  </si>
  <si>
    <t>Xã Nghi Tiến</t>
  </si>
  <si>
    <t>Xã Nghi Thạch</t>
  </si>
  <si>
    <t>Xã Nghi Thái</t>
  </si>
  <si>
    <t>Xã Nghi Thiết</t>
  </si>
  <si>
    <t>Xã Nghi Thịnh</t>
  </si>
  <si>
    <t>Xã Nghi Thuận</t>
  </si>
  <si>
    <t>Xã Nghi Trung</t>
  </si>
  <si>
    <t>Xã Nghi Trường</t>
  </si>
  <si>
    <t>Xã Nghi Vạn</t>
  </si>
  <si>
    <t>Xã Nghi Văn</t>
  </si>
  <si>
    <t>Xã Nghi Xá</t>
  </si>
  <si>
    <t>Xã Nghi Xuân</t>
  </si>
  <si>
    <t>Xã Nghi Yên</t>
  </si>
  <si>
    <t>Thị trấn Nghĩa Đàn</t>
  </si>
  <si>
    <t>Xã Nghĩa Đức</t>
  </si>
  <si>
    <t>Xã Nghĩa Hiếu</t>
  </si>
  <si>
    <t>Xã Nghĩa Hội</t>
  </si>
  <si>
    <t>Xã Nghĩa Khánh</t>
  </si>
  <si>
    <t>Xã Nghĩa Long</t>
  </si>
  <si>
    <t>Xã Nghĩa Lộc</t>
  </si>
  <si>
    <t>Xã Nghĩa Mai</t>
  </si>
  <si>
    <t>Xã Nghĩa Thọ</t>
  </si>
  <si>
    <t>Xã Nghĩa Yên</t>
  </si>
  <si>
    <t>Thị trấn Kim Sơn</t>
  </si>
  <si>
    <t>Xã Căm Muộn</t>
  </si>
  <si>
    <t>Xã Châu Kim</t>
  </si>
  <si>
    <t>Xã Châu Thôn</t>
  </si>
  <si>
    <t>Xã Đồng Văn</t>
  </si>
  <si>
    <t>Xã Hạnh Dịch</t>
  </si>
  <si>
    <t>Xã Mường Nọc</t>
  </si>
  <si>
    <t>Xã Nậm Giải</t>
  </si>
  <si>
    <t>Xã Nậm Nhoóng</t>
  </si>
  <si>
    <t>Xã Thông Thụ</t>
  </si>
  <si>
    <t>Thị trấn Tân Lạc</t>
  </si>
  <si>
    <t>Xã Châu Bính</t>
  </si>
  <si>
    <t>Xã Châu Hạnh</t>
  </si>
  <si>
    <t>Xã Châu Hoàn</t>
  </si>
  <si>
    <t>Xã Châu Hội</t>
  </si>
  <si>
    <t>Xã Châu Nga</t>
  </si>
  <si>
    <t>Xã Châu Tiến</t>
  </si>
  <si>
    <t>Xã Châu Thắng</t>
  </si>
  <si>
    <t>Xã Châu Thuận</t>
  </si>
  <si>
    <t>Xã Diên Lãm</t>
  </si>
  <si>
    <t>Thị trấn Quỳ Hợp</t>
  </si>
  <si>
    <t>Xã Châu Cường</t>
  </si>
  <si>
    <t>Xã Châu Đình</t>
  </si>
  <si>
    <t>Xã Châu Hồng</t>
  </si>
  <si>
    <t>Xã Châu Lộc</t>
  </si>
  <si>
    <t>Xã Châu Lý</t>
  </si>
  <si>
    <t>Xã Châu Quang</t>
  </si>
  <si>
    <t>Xã Châu Thái</t>
  </si>
  <si>
    <t>Xã Châu Thành</t>
  </si>
  <si>
    <t>Xã Đồng Hợp</t>
  </si>
  <si>
    <t>Xã Hạ Sơn</t>
  </si>
  <si>
    <t>Xã Liên Hợp</t>
  </si>
  <si>
    <t>Xã Minh Hợp</t>
  </si>
  <si>
    <t>Xã Nghĩa Xuân</t>
  </si>
  <si>
    <t>Xã Tam Hợp</t>
  </si>
  <si>
    <t>Xã Thọ Hợp</t>
  </si>
  <si>
    <t>Xã Văn Lợi</t>
  </si>
  <si>
    <t>Xã Yên Hợp</t>
  </si>
  <si>
    <t>Thị trấn Cầu Giát</t>
  </si>
  <si>
    <t>Xã Quỳnh Bá</t>
  </si>
  <si>
    <t>Xã Quỳnh Bảng</t>
  </si>
  <si>
    <t>Xã Quỳnh Châu</t>
  </si>
  <si>
    <t>Xã Quỳnh Diễn</t>
  </si>
  <si>
    <t>Xã Quỳnh Đôi</t>
  </si>
  <si>
    <t>Xã Quỳnh Giang</t>
  </si>
  <si>
    <t>Xã Quỳnh Hậu</t>
  </si>
  <si>
    <t>Xã Quỳnh Hoa</t>
  </si>
  <si>
    <t>Xã Quỳnh Hồng</t>
  </si>
  <si>
    <t>Xã Quỳnh Hưng</t>
  </si>
  <si>
    <t>Xã Quỳnh Lâm</t>
  </si>
  <si>
    <t>Xã Quỳnh Long</t>
  </si>
  <si>
    <t>Xã Quỳnh Lương</t>
  </si>
  <si>
    <t>Xã Quỳnh Minh</t>
  </si>
  <si>
    <t>Xã Quỳnh Mỹ</t>
  </si>
  <si>
    <t>Xã Quỳnh Nghĩa</t>
  </si>
  <si>
    <t>Xã Quỳnh Ngọc</t>
  </si>
  <si>
    <t>Xã Quỳnh Tam</t>
  </si>
  <si>
    <t>Xã Quỳnh Tân</t>
  </si>
  <si>
    <t>Xã Quỳnh Thạch</t>
  </si>
  <si>
    <t>Xã Quỳnh Thanh</t>
  </si>
  <si>
    <t>Xã Quỳnh Thắng</t>
  </si>
  <si>
    <t>Xã Quỳnh Thọ</t>
  </si>
  <si>
    <t>Xã Quỳnh Thuận</t>
  </si>
  <si>
    <t>Xã Quỳnh Văn</t>
  </si>
  <si>
    <t>Xã Quỳnh Yên</t>
  </si>
  <si>
    <t>Xã Tiến Thủy</t>
  </si>
  <si>
    <t>Thị trấn Tân Kỳ</t>
  </si>
  <si>
    <t>Xã Nghĩa Dũng</t>
  </si>
  <si>
    <t>Xã Nghĩa Hành</t>
  </si>
  <si>
    <t>Xã Nghĩa Hoàn</t>
  </si>
  <si>
    <t>Xã Nghĩa Hợp</t>
  </si>
  <si>
    <t>Xã Nghĩa Phúc</t>
  </si>
  <si>
    <t>Xã Tân Hợp</t>
  </si>
  <si>
    <t>Xã Tiên Kỳ</t>
  </si>
  <si>
    <t>Thị trấn Thạch Giám</t>
  </si>
  <si>
    <t>Xã Hữu Khuông</t>
  </si>
  <si>
    <t>Xã Lưỡng Minh</t>
  </si>
  <si>
    <t>Xã Lưu Kiền</t>
  </si>
  <si>
    <t>Xã Mai Sơn</t>
  </si>
  <si>
    <t>Xã Nga My</t>
  </si>
  <si>
    <t>Xã Nhôn Mai</t>
  </si>
  <si>
    <t>Xã Tam Đình</t>
  </si>
  <si>
    <t>Xã Tam Quang</t>
  </si>
  <si>
    <t>Xã Tam Thái</t>
  </si>
  <si>
    <t>Xã Xá Lượng</t>
  </si>
  <si>
    <t>Xã Xiêng My</t>
  </si>
  <si>
    <t>Xã Yên Na</t>
  </si>
  <si>
    <t>Xã Yên Tĩnh</t>
  </si>
  <si>
    <t>Thị trấn Thanh Chương</t>
  </si>
  <si>
    <t>Xã Cát Văn</t>
  </si>
  <si>
    <t>Xã Hạnh Lâm</t>
  </si>
  <si>
    <t>Xã Phong Thịnh</t>
  </si>
  <si>
    <t>Xã Thanh Chi</t>
  </si>
  <si>
    <t>Xã Thanh Dương</t>
  </si>
  <si>
    <t>Xã Thanh Đồng</t>
  </si>
  <si>
    <t>Xã Thanh Khai</t>
  </si>
  <si>
    <t>Xã Thanh Liên</t>
  </si>
  <si>
    <t>Xã Thanh Lĩnh</t>
  </si>
  <si>
    <t>Xã Thanh Ngọc</t>
  </si>
  <si>
    <t>Xã Thanh Nho</t>
  </si>
  <si>
    <t>Xã Thanh Tiên</t>
  </si>
  <si>
    <t>Xã Võ Liệt</t>
  </si>
  <si>
    <t>Xã Xuân Tường</t>
  </si>
  <si>
    <t>Thị trấn Yên Thành</t>
  </si>
  <si>
    <t>Xã Bảo Thành</t>
  </si>
  <si>
    <t>Xã Bắc Thành</t>
  </si>
  <si>
    <t>Xã Công Thành</t>
  </si>
  <si>
    <t>Xã Đô Thành</t>
  </si>
  <si>
    <t>Xã Đồng Thành</t>
  </si>
  <si>
    <t>Xã Đức Thành</t>
  </si>
  <si>
    <t>Xã Hậu Thành</t>
  </si>
  <si>
    <t>Xã Hoa Thành</t>
  </si>
  <si>
    <t>Xã Hồng Thành</t>
  </si>
  <si>
    <t>Xã Hùng Thành</t>
  </si>
  <si>
    <t>Xã Kim Thành</t>
  </si>
  <si>
    <t>Xã Lăng Thành</t>
  </si>
  <si>
    <t>Xã Liên Thành</t>
  </si>
  <si>
    <t>Xã Long Thành</t>
  </si>
  <si>
    <t>Xã Lý Thành</t>
  </si>
  <si>
    <t>Xã Mã Thành</t>
  </si>
  <si>
    <t>Xã Nam Thành</t>
  </si>
  <si>
    <t>Xã Nhân Thành</t>
  </si>
  <si>
    <t>Xã Phúc Thành</t>
  </si>
  <si>
    <t>Xã Tăng Thành</t>
  </si>
  <si>
    <t>Xã Tây Thành</t>
  </si>
  <si>
    <t>Xã Thịnh Thành</t>
  </si>
  <si>
    <t>Xã Thọ Thành</t>
  </si>
  <si>
    <t>Xã Văn Thành</t>
  </si>
  <si>
    <t>Xã Viên Thành</t>
  </si>
  <si>
    <t>Phường Bến Thủy</t>
  </si>
  <si>
    <t>Phường Đội Cung</t>
  </si>
  <si>
    <t>Phường Đông Vĩnh</t>
  </si>
  <si>
    <t>Phường Hồng Sơn</t>
  </si>
  <si>
    <t>Phường Hưng Bình</t>
  </si>
  <si>
    <t>Phường Hưng Dũng</t>
  </si>
  <si>
    <t>Phường Hưng Phúc</t>
  </si>
  <si>
    <t>Phường Lê Mao</t>
  </si>
  <si>
    <t>Phường Quán Bàu</t>
  </si>
  <si>
    <t>Phường Trung Đô</t>
  </si>
  <si>
    <t>Phường Vinh Tân</t>
  </si>
  <si>
    <t>Xã Hưng Chính</t>
  </si>
  <si>
    <t>Xã Hưng Đông</t>
  </si>
  <si>
    <t>Xã Nghi Ân</t>
  </si>
  <si>
    <t>Xã Nghi Đức</t>
  </si>
  <si>
    <t>Xã Nghi Kim</t>
  </si>
  <si>
    <t>Xã Nghi Liên</t>
  </si>
  <si>
    <t>Xã Nghi Phú</t>
  </si>
  <si>
    <t>Phường Nghi Hải</t>
  </si>
  <si>
    <t>Phường Nghi Hòa</t>
  </si>
  <si>
    <t>Phường Nghi Hương</t>
  </si>
  <si>
    <t>Phường Nghi Tân</t>
  </si>
  <si>
    <t>Phường Nghi Thu</t>
  </si>
  <si>
    <t>Phường Nghi Thuỷ</t>
  </si>
  <si>
    <t>Phường Thu Thuỷ</t>
  </si>
  <si>
    <t>Phường Mai Hùng</t>
  </si>
  <si>
    <t>Phường Quỳnh Dị</t>
  </si>
  <si>
    <t>Phường Quỳnh Phương</t>
  </si>
  <si>
    <t>Phường Quỳnh Thiện</t>
  </si>
  <si>
    <t>Phường Quỳnh Xuân</t>
  </si>
  <si>
    <t>Xã Quỳnh Lập</t>
  </si>
  <si>
    <t>Xã Quỳnh Liên</t>
  </si>
  <si>
    <t>Xã Quỳnh Lộc</t>
  </si>
  <si>
    <t>Xã Quỳnh Trang</t>
  </si>
  <si>
    <t>Xã Quỳnh Vinh</t>
  </si>
  <si>
    <t>Phường Hoà Hiếu</t>
  </si>
  <si>
    <t>Phường Quang Phong</t>
  </si>
  <si>
    <t>Phường Quang Tiến</t>
  </si>
  <si>
    <t>Xã Đông Hiếu</t>
  </si>
  <si>
    <t>Xã Nghĩa Mỹ</t>
  </si>
  <si>
    <t>Xã Nghĩa Tiến</t>
  </si>
  <si>
    <t>Xã Tây Hiếu</t>
  </si>
  <si>
    <t>Thị trấn Me</t>
  </si>
  <si>
    <t>Xã Gia Hòa</t>
  </si>
  <si>
    <t>Xã Gia Hưng</t>
  </si>
  <si>
    <t>Xã Gia Lạc</t>
  </si>
  <si>
    <t>Xã Gia Lập</t>
  </si>
  <si>
    <t>Xã Gia Phong</t>
  </si>
  <si>
    <t>Xã Gia Phương</t>
  </si>
  <si>
    <t>Xã Gia Sinh</t>
  </si>
  <si>
    <t>Xã Gia Tiến</t>
  </si>
  <si>
    <t>Xã Gia Thanh</t>
  </si>
  <si>
    <t>Xã Gia Thắng</t>
  </si>
  <si>
    <t>Xã Gia Thịnh</t>
  </si>
  <si>
    <t>Xã Gia Trấn</t>
  </si>
  <si>
    <t>Xã Gia Trung</t>
  </si>
  <si>
    <t>Xã Gia Vân</t>
  </si>
  <si>
    <t>Xã Gia Vượng</t>
  </si>
  <si>
    <t>Xã Gia Xuân</t>
  </si>
  <si>
    <t>Thị trấn Thiên Tôn</t>
  </si>
  <si>
    <t>Xã Ninh Giang</t>
  </si>
  <si>
    <t>Xã Ninh Khang</t>
  </si>
  <si>
    <t>Xã Ninh Mỹ</t>
  </si>
  <si>
    <t>Xã Ninh Thắng</t>
  </si>
  <si>
    <t>Thị trấn Bình Minh</t>
  </si>
  <si>
    <t>Thị trấn Phát Diệm</t>
  </si>
  <si>
    <t>Xã Ân Hòa</t>
  </si>
  <si>
    <t>Xã Cồn Thoi</t>
  </si>
  <si>
    <t>Xã Chất Bình</t>
  </si>
  <si>
    <t>Xã Định Hóa</t>
  </si>
  <si>
    <t>Xã Đồng Hướng</t>
  </si>
  <si>
    <t>Xã Hồi Ninh</t>
  </si>
  <si>
    <t>Xã Kim Chính</t>
  </si>
  <si>
    <t>Xã Kim Định</t>
  </si>
  <si>
    <t>Xã Kim Đông</t>
  </si>
  <si>
    <t>Xã Kim Hải</t>
  </si>
  <si>
    <t>Xã Kim Mỹ</t>
  </si>
  <si>
    <t>Xã Kim Trung</t>
  </si>
  <si>
    <t>Xã Lai Thành</t>
  </si>
  <si>
    <t>Xã Lưu Phương</t>
  </si>
  <si>
    <t>Xã Như Hòa</t>
  </si>
  <si>
    <t>Xã Quang Thiện</t>
  </si>
  <si>
    <t>Xã Thượng Kiệm</t>
  </si>
  <si>
    <t>Xã Văn Hải</t>
  </si>
  <si>
    <t>Xã Xuân Chính</t>
  </si>
  <si>
    <t>Thị trấn Nho Quan</t>
  </si>
  <si>
    <t>Xã Cúc Phương</t>
  </si>
  <si>
    <t>Xã Đồng Phong</t>
  </si>
  <si>
    <t>Xã Gia Sơn</t>
  </si>
  <si>
    <t>Xã Gia Tường</t>
  </si>
  <si>
    <t>Xã Gia Thủy</t>
  </si>
  <si>
    <t>Xã Lạc Vân</t>
  </si>
  <si>
    <t>Xã Lạng Phong</t>
  </si>
  <si>
    <t>Xã Quỳnh Lưu</t>
  </si>
  <si>
    <t>Xã Sơn Lai</t>
  </si>
  <si>
    <t>Xã Thanh Lạc</t>
  </si>
  <si>
    <t>Xã Thượng Hòa</t>
  </si>
  <si>
    <t>Xã Văn Phương</t>
  </si>
  <si>
    <t>Xã Xích Thổ</t>
  </si>
  <si>
    <t>Thị trấn Yên Ninh</t>
  </si>
  <si>
    <t>Xã Khánh Công</t>
  </si>
  <si>
    <t>Xã Khánh Cư</t>
  </si>
  <si>
    <t>Xã Khánh Cường</t>
  </si>
  <si>
    <t>Xã Khánh Hồng</t>
  </si>
  <si>
    <t>Xã Khánh Lợi</t>
  </si>
  <si>
    <t>Xã Khánh Mậu</t>
  </si>
  <si>
    <t>Xã Khánh Nhạc</t>
  </si>
  <si>
    <t>Xã Khánh Tiên</t>
  </si>
  <si>
    <t>Xã Khánh Thiện</t>
  </si>
  <si>
    <t>Xã Khánh Thủy</t>
  </si>
  <si>
    <t>Xã Khánh Vân</t>
  </si>
  <si>
    <t>Thị trấn Yên Thịnh</t>
  </si>
  <si>
    <t>Xã Khánh Dương</t>
  </si>
  <si>
    <t>Xã Khánh Thịnh</t>
  </si>
  <si>
    <t>Xã Yên Lâm</t>
  </si>
  <si>
    <t>Xã Yên Mạc</t>
  </si>
  <si>
    <t>Xã Yên Từ</t>
  </si>
  <si>
    <t>Xã Yên Thái</t>
  </si>
  <si>
    <t>Phường Bích Đào</t>
  </si>
  <si>
    <t>Phường Đông Thành</t>
  </si>
  <si>
    <t>Phường Nam Bình</t>
  </si>
  <si>
    <t>Phường Nam Thành</t>
  </si>
  <si>
    <t>Phường Ninh Khánh</t>
  </si>
  <si>
    <t>Phường Ninh Phong</t>
  </si>
  <si>
    <t>Phường Ninh Sơn</t>
  </si>
  <si>
    <t>Phường Phúc Thành</t>
  </si>
  <si>
    <t>Phường Vân Giang</t>
  </si>
  <si>
    <t>Xã Ninh Nhất</t>
  </si>
  <si>
    <t>Xã Ninh Phúc</t>
  </si>
  <si>
    <t>Xã Ninh Tiến</t>
  </si>
  <si>
    <t>Phường Trung Sơn</t>
  </si>
  <si>
    <t>Phường Yên Bình</t>
  </si>
  <si>
    <t>Xã Phước Chính</t>
  </si>
  <si>
    <t>Xã Phước Đại</t>
  </si>
  <si>
    <t>Xã Phước Tiến</t>
  </si>
  <si>
    <t>Xã Phước Trung</t>
  </si>
  <si>
    <t>Thị trấn Khánh Hải</t>
  </si>
  <si>
    <t>Xã Hộ Hải</t>
  </si>
  <si>
    <t>Xã Phương Hải</t>
  </si>
  <si>
    <t>Xã Tri Hải</t>
  </si>
  <si>
    <t>Xã Vĩnh Hải</t>
  </si>
  <si>
    <t>Thị trấn Phước Dân</t>
  </si>
  <si>
    <t>Xã An Hải</t>
  </si>
  <si>
    <t>Xã Phước Hải</t>
  </si>
  <si>
    <t>Xã Phước Hữu</t>
  </si>
  <si>
    <t>Xã Phước Vinh</t>
  </si>
  <si>
    <t>Thị trấn Tân Sơn</t>
  </si>
  <si>
    <t>Xã Ma Nới</t>
  </si>
  <si>
    <t>Xã Nhơn Sơn</t>
  </si>
  <si>
    <t>Xã Công Hải</t>
  </si>
  <si>
    <t>Xã Lợi Hải</t>
  </si>
  <si>
    <t>Xã Phước Chiến</t>
  </si>
  <si>
    <t>Xã Phước Kháng</t>
  </si>
  <si>
    <t>Xã Cà Ná</t>
  </si>
  <si>
    <t>Xã Nhị Hà</t>
  </si>
  <si>
    <t>Xã Phước Diêm</t>
  </si>
  <si>
    <t>Xã Phước Dinh</t>
  </si>
  <si>
    <t>Xã Phước Hà</t>
  </si>
  <si>
    <t>Xã Phước Nam</t>
  </si>
  <si>
    <t>Xã Phước Ninh</t>
  </si>
  <si>
    <t>Phường Bảo An</t>
  </si>
  <si>
    <t>Phường Đài Sơn</t>
  </si>
  <si>
    <t>Phường Đạo Long</t>
  </si>
  <si>
    <t>Phường Đô Vinh</t>
  </si>
  <si>
    <t>Phường Kinh Dinh</t>
  </si>
  <si>
    <t>Phường Mỹ Đông</t>
  </si>
  <si>
    <t>Phường Mỹ Hải</t>
  </si>
  <si>
    <t>Phường Mỹ Hương</t>
  </si>
  <si>
    <t>Phường Phủ Hà</t>
  </si>
  <si>
    <t>Phường Tấn Tài</t>
  </si>
  <si>
    <t>Phường Thanh Sơn</t>
  </si>
  <si>
    <t>Phường Văn Hải</t>
  </si>
  <si>
    <t>Xã Thành Hải</t>
  </si>
  <si>
    <t>Thị trấn Cẩm Khê</t>
  </si>
  <si>
    <t>Xã Cấp Dẫn</t>
  </si>
  <si>
    <t>Xã Chương Xá</t>
  </si>
  <si>
    <t>Xã Điêu Lương</t>
  </si>
  <si>
    <t>Xã Đồng Lương</t>
  </si>
  <si>
    <t>Xã Hương Lung</t>
  </si>
  <si>
    <t>Xã Ngô Xá</t>
  </si>
  <si>
    <t>Xã Phú Khê</t>
  </si>
  <si>
    <t>Xã Phượng Vĩ</t>
  </si>
  <si>
    <t>Xã Sơn Tình</t>
  </si>
  <si>
    <t>Xã Tạ Xá</t>
  </si>
  <si>
    <t>Xã Tiên Lương</t>
  </si>
  <si>
    <t>Xã Tùng Khê</t>
  </si>
  <si>
    <t>Xã Tuy Lộc</t>
  </si>
  <si>
    <t>Xã Thụy Liễu</t>
  </si>
  <si>
    <t>Xã Văn Bán</t>
  </si>
  <si>
    <t>Xã Văn Khúc</t>
  </si>
  <si>
    <t>Xã Xương Thịnh</t>
  </si>
  <si>
    <t>Xã Yên Dưỡng</t>
  </si>
  <si>
    <t>Xã Yên Tập</t>
  </si>
  <si>
    <t>Thị trấn Đoan Hùng</t>
  </si>
  <si>
    <t>Xã Bằng Doãn</t>
  </si>
  <si>
    <t>Xã Bằng Luân</t>
  </si>
  <si>
    <t>Xã Ca Đình</t>
  </si>
  <si>
    <t>Xã Chân Mộng</t>
  </si>
  <si>
    <t>Xã Chí Đám</t>
  </si>
  <si>
    <t>Xã Hợp Nhất</t>
  </si>
  <si>
    <t>Xã Hùng Long</t>
  </si>
  <si>
    <t>Xã Hùng Xuyên</t>
  </si>
  <si>
    <t>Xã Ngọc Quan</t>
  </si>
  <si>
    <t>Xã Phúc Lai</t>
  </si>
  <si>
    <t>Xã Sóc Đăng</t>
  </si>
  <si>
    <t>Xã Tây Cốc</t>
  </si>
  <si>
    <t>Xã Tiêu Sơn</t>
  </si>
  <si>
    <t>Xã Vân Đồn</t>
  </si>
  <si>
    <t>Xã Vụ Quang</t>
  </si>
  <si>
    <t>Xã Yên Kiện</t>
  </si>
  <si>
    <t>Thị trấn Hạ Hoà</t>
  </si>
  <si>
    <t>Xã Ấm Hạ</t>
  </si>
  <si>
    <t>Xã Bằng Giã</t>
  </si>
  <si>
    <t>Xã Đại Phạm</t>
  </si>
  <si>
    <t>Xã Đan Thượng</t>
  </si>
  <si>
    <t>Xã Gia Điền</t>
  </si>
  <si>
    <t>Xã Hà Lương</t>
  </si>
  <si>
    <t>Xã Hương Xạ</t>
  </si>
  <si>
    <t>Xã Lang Sơn</t>
  </si>
  <si>
    <t>Xã Minh Côi</t>
  </si>
  <si>
    <t>Xã Minh Hạc</t>
  </si>
  <si>
    <t>Xã Vĩnh Chân</t>
  </si>
  <si>
    <t>Xã Xuân Áng</t>
  </si>
  <si>
    <t>Xã Yên Kỳ</t>
  </si>
  <si>
    <t>Xã Yên Luật</t>
  </si>
  <si>
    <t>Thị trấn Hùng Sơn</t>
  </si>
  <si>
    <t>Thị trấn Lâm Thao</t>
  </si>
  <si>
    <t>Xã Bản Nguyên</t>
  </si>
  <si>
    <t>Xã Phùng Nguyên</t>
  </si>
  <si>
    <t>Xã Sơn Vi</t>
  </si>
  <si>
    <t>Xã Tiên Kiên</t>
  </si>
  <si>
    <t>Xã Tứ Xã</t>
  </si>
  <si>
    <t>Xã Vĩnh Lại</t>
  </si>
  <si>
    <t>Xã Xuân Huy</t>
  </si>
  <si>
    <t>Xã Xuân Lũng</t>
  </si>
  <si>
    <t>Thị trấn Phong Châu</t>
  </si>
  <si>
    <t>Xã An Đạo</t>
  </si>
  <si>
    <t>Xã Bảo Thanh</t>
  </si>
  <si>
    <t>Xã Hạ Giáp</t>
  </si>
  <si>
    <t>Xã Lệ Mỹ</t>
  </si>
  <si>
    <t>Xã Liên Hoa</t>
  </si>
  <si>
    <t>Xã Phú Nham</t>
  </si>
  <si>
    <t>Xã Tiên Du</t>
  </si>
  <si>
    <t>Xã Tiên Phú</t>
  </si>
  <si>
    <t>Xã Trạm Thản</t>
  </si>
  <si>
    <t>Xã Trị Quận</t>
  </si>
  <si>
    <t>Xã Trung Giáp</t>
  </si>
  <si>
    <t>Thị trấn Hưng Hoá</t>
  </si>
  <si>
    <t>Xã Dân Quyền</t>
  </si>
  <si>
    <t>Xã Hiền Quan</t>
  </si>
  <si>
    <t>Xã Hương Nộn</t>
  </si>
  <si>
    <t>Xã Quang Húc</t>
  </si>
  <si>
    <t>Xã Tề Lễ</t>
  </si>
  <si>
    <t>Xã Thanh Uyên</t>
  </si>
  <si>
    <t>Xã Thọ Văn</t>
  </si>
  <si>
    <t>Xã Vạn Xuân</t>
  </si>
  <si>
    <t>Xã Kiệt Sơn</t>
  </si>
  <si>
    <t>Xã Kim Thượng</t>
  </si>
  <si>
    <t>Xã Lai Đồng</t>
  </si>
  <si>
    <t>Xã Long Cốc</t>
  </si>
  <si>
    <t>Xã Minh Đài</t>
  </si>
  <si>
    <t>Xã Thạch Kiệt</t>
  </si>
  <si>
    <t>Xã Thu Cúc</t>
  </si>
  <si>
    <t>Xã Thu Ngạc</t>
  </si>
  <si>
    <t>Xã Văn Luông</t>
  </si>
  <si>
    <t>Xã Vinh Tiền</t>
  </si>
  <si>
    <t>Thị trấn Thanh Ba</t>
  </si>
  <si>
    <t>Xã Chí Tiên</t>
  </si>
  <si>
    <t>Xã Đỗ Sơn</t>
  </si>
  <si>
    <t>Xã Đỗ Xuyên</t>
  </si>
  <si>
    <t>Xã Đông Lĩnh</t>
  </si>
  <si>
    <t>Xã Đồng Xuân</t>
  </si>
  <si>
    <t>Xã Hanh Cù</t>
  </si>
  <si>
    <t>Xã Hoàng Cương</t>
  </si>
  <si>
    <t>Xã Khải Xuân</t>
  </si>
  <si>
    <t>Xã Lương Lỗ</t>
  </si>
  <si>
    <t>Xã Mạn Lạn</t>
  </si>
  <si>
    <t>Xã Ninh Dân</t>
  </si>
  <si>
    <t>Xã Quảng Yên</t>
  </si>
  <si>
    <t>Xã Sơn Cương</t>
  </si>
  <si>
    <t>Xã Vân Lĩnh</t>
  </si>
  <si>
    <t>Thị trấn Thanh Sơn</t>
  </si>
  <si>
    <t>Xã Cự Đồng</t>
  </si>
  <si>
    <t>Xã Cự Thắng</t>
  </si>
  <si>
    <t>Xã Địch Quả</t>
  </si>
  <si>
    <t>Xã Đông Cửu</t>
  </si>
  <si>
    <t>Xã Giáp Lai</t>
  </si>
  <si>
    <t>Xã Hương Cần</t>
  </si>
  <si>
    <t>Xã Khả Cửu</t>
  </si>
  <si>
    <t>Xã Lương Nha</t>
  </si>
  <si>
    <t>Xã Sơn Hùng</t>
  </si>
  <si>
    <t>Xã Tất Thắng</t>
  </si>
  <si>
    <t>Xã Tinh Nhuệ</t>
  </si>
  <si>
    <t>Xã Thạch Khoán</t>
  </si>
  <si>
    <t>Xã Thắng Sơn</t>
  </si>
  <si>
    <t>Xã Thục Luyện</t>
  </si>
  <si>
    <t>Xã Thượng Cửu</t>
  </si>
  <si>
    <t>Xã Văn Miếu</t>
  </si>
  <si>
    <t>Xã Võ Miếu</t>
  </si>
  <si>
    <t>Xã Yên Lãng</t>
  </si>
  <si>
    <t>Thị trấn Thanh Thủy</t>
  </si>
  <si>
    <t>Xã Bảo Yên</t>
  </si>
  <si>
    <t>Xã Đào Xá</t>
  </si>
  <si>
    <t>Xã Đoan Hạ</t>
  </si>
  <si>
    <t>Xã Đồng Trung</t>
  </si>
  <si>
    <t>Xã Hoàng Xá</t>
  </si>
  <si>
    <t>Xã Tân Phương</t>
  </si>
  <si>
    <t>Xã Tu Vũ</t>
  </si>
  <si>
    <t>Xã Thạch Đồng</t>
  </si>
  <si>
    <t>Thị trấn Yên Lập</t>
  </si>
  <si>
    <t>Xã Đồng Thịnh</t>
  </si>
  <si>
    <t>Xã Mỹ Lung</t>
  </si>
  <si>
    <t>Xã Nga Hoàng</t>
  </si>
  <si>
    <t>Xã Ngọc Đồng</t>
  </si>
  <si>
    <t>Xã Ngọc Lập</t>
  </si>
  <si>
    <t>Xã Thượng Long</t>
  </si>
  <si>
    <t>Phường Bạch Hạc</t>
  </si>
  <si>
    <t>Phường Bến Gót</t>
  </si>
  <si>
    <t>Phường Dữu Lâu</t>
  </si>
  <si>
    <t>Phường Gia Cẩm</t>
  </si>
  <si>
    <t>Phường Minh Nông</t>
  </si>
  <si>
    <t>Phường Minh Phương</t>
  </si>
  <si>
    <t>Phường Nông Trang</t>
  </si>
  <si>
    <t>Phường Tiên Cát</t>
  </si>
  <si>
    <t>Phường Thanh Miếu</t>
  </si>
  <si>
    <t>Phường Thọ Sơn</t>
  </si>
  <si>
    <t>Phường Vân Cơ</t>
  </si>
  <si>
    <t>Phường Vân Phú</t>
  </si>
  <si>
    <t>Xã Chu Hóa</t>
  </si>
  <si>
    <t>Xã Hùng Lô</t>
  </si>
  <si>
    <t>Xã Hy Cương</t>
  </si>
  <si>
    <t>Xã Kim Đức</t>
  </si>
  <si>
    <t>Xã Phượng Lâu</t>
  </si>
  <si>
    <t>Xã Sông Lô</t>
  </si>
  <si>
    <t>Xã Thanh Đình</t>
  </si>
  <si>
    <t>Xã Thụy Vân</t>
  </si>
  <si>
    <t>Xã Trưng Vương</t>
  </si>
  <si>
    <t>Phường Âu Cơ</t>
  </si>
  <si>
    <t>Phường Phong Châu</t>
  </si>
  <si>
    <t>Phường Thanh Vinh</t>
  </si>
  <si>
    <t>Xã Hà Lộc</t>
  </si>
  <si>
    <t>Xã Hà Thạch</t>
  </si>
  <si>
    <t>Xã Phú Hộ</t>
  </si>
  <si>
    <t>Xã Văn Lung</t>
  </si>
  <si>
    <t>Thị trấn La Hai</t>
  </si>
  <si>
    <t>Xã Phú Mỡ</t>
  </si>
  <si>
    <t>Xã Xuân Lãnh</t>
  </si>
  <si>
    <t>Xã Xuân Phước</t>
  </si>
  <si>
    <t>Xã Xuân Quang 1</t>
  </si>
  <si>
    <t>Xã Xuân Quang 2</t>
  </si>
  <si>
    <t>Xã Xuân Quang 3</t>
  </si>
  <si>
    <t>Xã Xuân Sơn Bắc</t>
  </si>
  <si>
    <t>Xã Xuân Sơn Nam</t>
  </si>
  <si>
    <t>Thị Trấn Phú Hoà</t>
  </si>
  <si>
    <t>Xã Hòa Định Đông</t>
  </si>
  <si>
    <t>Xã Hòa Định Tây</t>
  </si>
  <si>
    <t>Xã Hòa Quang Bắc</t>
  </si>
  <si>
    <t>Xã Hòa Quang Nam</t>
  </si>
  <si>
    <t>Xã Hòa Trị</t>
  </si>
  <si>
    <t>Thị trấn Hai Riêng</t>
  </si>
  <si>
    <t>Xã Đức Bình Đông</t>
  </si>
  <si>
    <t>Xã Đức Bình Tây</t>
  </si>
  <si>
    <t>Xã Ea Bá</t>
  </si>
  <si>
    <t>Xã Ea Lâm</t>
  </si>
  <si>
    <t>Xã EaBar</t>
  </si>
  <si>
    <t>Xã EaBia</t>
  </si>
  <si>
    <t>Xã Ealy</t>
  </si>
  <si>
    <t>Xã EaTrol</t>
  </si>
  <si>
    <t>Xã Sông Hinh</t>
  </si>
  <si>
    <t>Thị trấn Củng Sơn</t>
  </si>
  <si>
    <t>Xã Cà Lúi</t>
  </si>
  <si>
    <t>Xã Eachà Rang</t>
  </si>
  <si>
    <t>Xã Krông Pa</t>
  </si>
  <si>
    <t>Xã Sơn Hội</t>
  </si>
  <si>
    <t>Xã Sơn Nguyên</t>
  </si>
  <si>
    <t>Xã Sơn Phước</t>
  </si>
  <si>
    <t>Xã Sơn Xuân</t>
  </si>
  <si>
    <t>Xã Suối Bạc</t>
  </si>
  <si>
    <t>Xã Suối Trai</t>
  </si>
  <si>
    <t>Thị trấn Phú Thứ</t>
  </si>
  <si>
    <t>Xã Hòa Bình 1</t>
  </si>
  <si>
    <t>Xã Hòa Đồng</t>
  </si>
  <si>
    <t>Xã Hòa Mỹ Đông</t>
  </si>
  <si>
    <t>Xã Hòa Mỹ Tây</t>
  </si>
  <si>
    <t>Xã Hòa Tân Tây</t>
  </si>
  <si>
    <t>Xã Hòa Thịnh</t>
  </si>
  <si>
    <t>Xã Sơn Thành Đông</t>
  </si>
  <si>
    <t>Xã Sơn Thành Tây</t>
  </si>
  <si>
    <t>Thị trấn Chí Thạnh</t>
  </si>
  <si>
    <t>Xã An Chấn</t>
  </si>
  <si>
    <t>Xã An Dân</t>
  </si>
  <si>
    <t>Xã An Hòa Hải</t>
  </si>
  <si>
    <t>Xã An Lĩnh</t>
  </si>
  <si>
    <t>Xã An Nghiệp</t>
  </si>
  <si>
    <t>Xã An Thạch</t>
  </si>
  <si>
    <t>Xã An Xuân</t>
  </si>
  <si>
    <t>Phường Phú Đông</t>
  </si>
  <si>
    <t>Phường Phú Lâm</t>
  </si>
  <si>
    <t>Xã Bình Kiến</t>
  </si>
  <si>
    <t>Xã Bình Ngọc</t>
  </si>
  <si>
    <t>Xã Hòa Kiến</t>
  </si>
  <si>
    <t>Phường Hoà Hiệp Trung</t>
  </si>
  <si>
    <t>Phường Hoà Vinh</t>
  </si>
  <si>
    <t>Phường Hòa Xuân Tây</t>
  </si>
  <si>
    <t>Xã Hòa Tâm</t>
  </si>
  <si>
    <t>Xã Hòa Tân Đông</t>
  </si>
  <si>
    <t>Xã Hòa Xuân Đông</t>
  </si>
  <si>
    <t>Xã Hòa Xuân Nam</t>
  </si>
  <si>
    <t>Phường Xuân Đài</t>
  </si>
  <si>
    <t>Phường Xuân Phú</t>
  </si>
  <si>
    <t>Phường Xuân Thành</t>
  </si>
  <si>
    <t>Phường Xuân Yên</t>
  </si>
  <si>
    <t>Xã Xuân Bình</t>
  </si>
  <si>
    <t>Xã Xuân Cảnh</t>
  </si>
  <si>
    <t>Xã Xuân Thịnh</t>
  </si>
  <si>
    <t>Xã Xuân Thọ 1</t>
  </si>
  <si>
    <t>Xã Xuân Thọ 2</t>
  </si>
  <si>
    <t>Thị trấn Hoàn Lão</t>
  </si>
  <si>
    <t>Thị trấn NT Việt Trung</t>
  </si>
  <si>
    <t>Thị trấn Phong Nha</t>
  </si>
  <si>
    <t>Xã Bắc Trạch</t>
  </si>
  <si>
    <t>Xã Cự Nẫm</t>
  </si>
  <si>
    <t>Xã Đại Trạch</t>
  </si>
  <si>
    <t>Xã Đồng Trạch</t>
  </si>
  <si>
    <t>Xã Đức Trạch</t>
  </si>
  <si>
    <t>Xã Hạ Trạch</t>
  </si>
  <si>
    <t>Xã Hòa Trạch</t>
  </si>
  <si>
    <t>Xã Hưng Trạch</t>
  </si>
  <si>
    <t>Xã Lâm Trạch</t>
  </si>
  <si>
    <t>Xã Liên Trạch</t>
  </si>
  <si>
    <t>Xã Lý Trạch</t>
  </si>
  <si>
    <t>Xã Mỹ Trạch</t>
  </si>
  <si>
    <t>Xã Nam Trạch</t>
  </si>
  <si>
    <t>Xã Nhân Trạch</t>
  </si>
  <si>
    <t>Xã Phú Định</t>
  </si>
  <si>
    <t>Xã Tây Trạch</t>
  </si>
  <si>
    <t>Xã Thanh Trạch</t>
  </si>
  <si>
    <t>Xã Thượng Trạch</t>
  </si>
  <si>
    <t>Xã Trung Trạch</t>
  </si>
  <si>
    <t>Xã Vạn Trạch</t>
  </si>
  <si>
    <t>Xã Xuân Trạch</t>
  </si>
  <si>
    <t>Thị trấn Kiến Giang</t>
  </si>
  <si>
    <t>Thị trấn NT Lệ Ninh</t>
  </si>
  <si>
    <t>Xã Cam Thủy</t>
  </si>
  <si>
    <t>Xã Dương Thủy</t>
  </si>
  <si>
    <t>Xã Hoa Thủy</t>
  </si>
  <si>
    <t>Xã Hồng Thủy</t>
  </si>
  <si>
    <t>Xã Hưng Thủy</t>
  </si>
  <si>
    <t>Xã Kim Thủy</t>
  </si>
  <si>
    <t>Xã Lâm Thủy</t>
  </si>
  <si>
    <t>Xã Liên Thủy</t>
  </si>
  <si>
    <t>Xã Lộc Thủy</t>
  </si>
  <si>
    <t>Xã Mai Thủy</t>
  </si>
  <si>
    <t>Xã Mỹ Thủy</t>
  </si>
  <si>
    <t>Xã Ngân Thủy</t>
  </si>
  <si>
    <t xml:space="preserve">Xã Ngư Thủy </t>
  </si>
  <si>
    <t>Xã Ngư Thủy Bắc</t>
  </si>
  <si>
    <t>Xã Phong Thủy</t>
  </si>
  <si>
    <t>Xã Phú Thủy</t>
  </si>
  <si>
    <t>Xã Sen Thủy</t>
  </si>
  <si>
    <t>Xã Thái Thủy</t>
  </si>
  <si>
    <t>Xã Trường Thủy</t>
  </si>
  <si>
    <t>Thị trấn Quy Đạt</t>
  </si>
  <si>
    <t>Xã Dân Hóa</t>
  </si>
  <si>
    <t>Xã Hóa Hợp</t>
  </si>
  <si>
    <t>Xã Hóa Phúc</t>
  </si>
  <si>
    <t>Xã Hóa Sơn</t>
  </si>
  <si>
    <t>Xã Hóa Tiến</t>
  </si>
  <si>
    <t>Xã Hóa Thanh</t>
  </si>
  <si>
    <t>Xã Hồng Hóa</t>
  </si>
  <si>
    <t>Xã Minh Hóa</t>
  </si>
  <si>
    <t>Xã Tân Hóa</t>
  </si>
  <si>
    <t>Xã Thượng Hóa</t>
  </si>
  <si>
    <t>Xã Trọng Hóa</t>
  </si>
  <si>
    <t>Xã Trung Hóa</t>
  </si>
  <si>
    <t>Xã Xuân Hóa</t>
  </si>
  <si>
    <t>Xã Yên Hóa</t>
  </si>
  <si>
    <t>Thị trấn Quán Hàu</t>
  </si>
  <si>
    <t>Xã Duy Ninh</t>
  </si>
  <si>
    <t>Xã Gia Ninh</t>
  </si>
  <si>
    <t>Xã Lương Ninh</t>
  </si>
  <si>
    <t>Xã Vĩnh Ninh</t>
  </si>
  <si>
    <t>Xã Võ Ninh</t>
  </si>
  <si>
    <t>Xã Cảnh Dương</t>
  </si>
  <si>
    <t>Xã Cảnh Hóa</t>
  </si>
  <si>
    <t>Xã Liên Trường</t>
  </si>
  <si>
    <t>Xã Phù Hóa</t>
  </si>
  <si>
    <t>Xã Quảng Đông</t>
  </si>
  <si>
    <t>Xã Quảng Hợp</t>
  </si>
  <si>
    <t>Xã Quảng Kim</t>
  </si>
  <si>
    <t>Xã Quảng Lưu</t>
  </si>
  <si>
    <t>Xã Quảng Phương</t>
  </si>
  <si>
    <t>Xã Quảng Tùng</t>
  </si>
  <si>
    <t>Xã Quảng Thạch</t>
  </si>
  <si>
    <t>Xã Quảng Xuân</t>
  </si>
  <si>
    <t>Thị trấn Đồng Lê</t>
  </si>
  <si>
    <t>Xã Cao Quảng</t>
  </si>
  <si>
    <t>Xã Châu Hóa</t>
  </si>
  <si>
    <t>Xã Đức Hóa</t>
  </si>
  <si>
    <t>Xã Hương Hóa</t>
  </si>
  <si>
    <t>Xã Kim Hóa</t>
  </si>
  <si>
    <t>Xã Lâm Hóa</t>
  </si>
  <si>
    <t>Xã Lê Hóa</t>
  </si>
  <si>
    <t>Xã Mai Hóa</t>
  </si>
  <si>
    <t>Xã Ngư Hóa</t>
  </si>
  <si>
    <t>Xã Phong Hóa</t>
  </si>
  <si>
    <t>Xã Sơn Hóa</t>
  </si>
  <si>
    <t>Xã Tiến Hóa</t>
  </si>
  <si>
    <t>Xã Thạch Hóa</t>
  </si>
  <si>
    <t>Xã Thanh Hóa</t>
  </si>
  <si>
    <t>Xã Thanh Thạch</t>
  </si>
  <si>
    <t>Xã Thuận Hóa</t>
  </si>
  <si>
    <t>Xã Văn Hóa</t>
  </si>
  <si>
    <t>Phường Bắc Lý</t>
  </si>
  <si>
    <t>Phường Bắc Nghĩa</t>
  </si>
  <si>
    <t>Phường Đồng Hải</t>
  </si>
  <si>
    <t>Phường Đồng Phú</t>
  </si>
  <si>
    <t>Phường Đồng Sơn</t>
  </si>
  <si>
    <t>Phường Đức Ninh Đông</t>
  </si>
  <si>
    <t>Phường Nam Lý</t>
  </si>
  <si>
    <t>Phường Phú Hải</t>
  </si>
  <si>
    <t>Xã Bảo Ninh</t>
  </si>
  <si>
    <t>Xã Đức Ninh</t>
  </si>
  <si>
    <t>Xã Nghĩa Ninh</t>
  </si>
  <si>
    <t>Xã Quang Phú</t>
  </si>
  <si>
    <t>Xã Thuận Đức</t>
  </si>
  <si>
    <t>Phường Ba Đồn</t>
  </si>
  <si>
    <t>Phường Quảng Long</t>
  </si>
  <si>
    <t>Phường Quảng Phong</t>
  </si>
  <si>
    <t>Phường Quảng Phúc</t>
  </si>
  <si>
    <t>Phường Quảng Thọ</t>
  </si>
  <si>
    <t>Phường Quảng Thuận</t>
  </si>
  <si>
    <t>Xã Quảng Hải</t>
  </si>
  <si>
    <t>Xã Quảng Hòa</t>
  </si>
  <si>
    <t>Xã Quảng Lộc</t>
  </si>
  <si>
    <t>Xã Quảng Tiên</t>
  </si>
  <si>
    <t>Xã Quảng Thủy</t>
  </si>
  <si>
    <t>Xã Quảng Trung</t>
  </si>
  <si>
    <t>Xã Quảng Văn</t>
  </si>
  <si>
    <t>Thị trấn Trà My</t>
  </si>
  <si>
    <t>Xã Trà Bui</t>
  </si>
  <si>
    <t>Xã Trà Dương</t>
  </si>
  <si>
    <t>Xã Trà Đốc</t>
  </si>
  <si>
    <t>Xã Trà Đông</t>
  </si>
  <si>
    <t>Xã Trà Giác</t>
  </si>
  <si>
    <t>Xã Trà Giang</t>
  </si>
  <si>
    <t>Xã Trà Giáp</t>
  </si>
  <si>
    <t>Xã Trà Ka</t>
  </si>
  <si>
    <t>Xã Trà Kót</t>
  </si>
  <si>
    <t>Xã Trà Nú</t>
  </si>
  <si>
    <t>Xã Trà Sơn</t>
  </si>
  <si>
    <t>Thị trấn Nam Phước</t>
  </si>
  <si>
    <t>Xã Duy Châu</t>
  </si>
  <si>
    <t>Xã Duy Hải</t>
  </si>
  <si>
    <t>Xã Duy Hòa</t>
  </si>
  <si>
    <t>Xã Duy Nghĩa</t>
  </si>
  <si>
    <t>Xã Duy Phú</t>
  </si>
  <si>
    <t>Xã Duy Phước</t>
  </si>
  <si>
    <t>Xã Duy Sơn</t>
  </si>
  <si>
    <t>Xã Duy Tân</t>
  </si>
  <si>
    <t>Xã Duy Thành</t>
  </si>
  <si>
    <t>Xã Duy Thu</t>
  </si>
  <si>
    <t>Xã Duy Trinh</t>
  </si>
  <si>
    <t>Xã Duy Trung</t>
  </si>
  <si>
    <t>Xã Duy Vinh</t>
  </si>
  <si>
    <t>Thị Trấn Ái Nghĩa</t>
  </si>
  <si>
    <t>Xã Đại Chánh</t>
  </si>
  <si>
    <t>Xã Đại Hiệp</t>
  </si>
  <si>
    <t>Xã Đại Hòa</t>
  </si>
  <si>
    <t>Xã Đại Hồng</t>
  </si>
  <si>
    <t>Xã Đại Minh</t>
  </si>
  <si>
    <t>Xã Đại Nghĩa</t>
  </si>
  <si>
    <t>Xã Đại Phong</t>
  </si>
  <si>
    <t>Xã Đại Quang</t>
  </si>
  <si>
    <t>Xã Đại Tân</t>
  </si>
  <si>
    <t>Xã Đại Thạnh</t>
  </si>
  <si>
    <t>Thị trấn P Rao</t>
  </si>
  <si>
    <t>Xã A Rooi</t>
  </si>
  <si>
    <t>Xã A Ting</t>
  </si>
  <si>
    <t>Xã Ba</t>
  </si>
  <si>
    <t>Xã Jơ Ngây</t>
  </si>
  <si>
    <t>Xã Ka Dăng</t>
  </si>
  <si>
    <t>Xã Mà Cooi</t>
  </si>
  <si>
    <t>Xã Sông Kôn</t>
  </si>
  <si>
    <t>Xã Tà Lu</t>
  </si>
  <si>
    <t>Xã Tư</t>
  </si>
  <si>
    <t>Xã Za Hung</t>
  </si>
  <si>
    <t>Thị trấn Tân Bình</t>
  </si>
  <si>
    <t>Xã Bình Lâm</t>
  </si>
  <si>
    <t>Xã Phước Gia</t>
  </si>
  <si>
    <t>Xã Phước Trà</t>
  </si>
  <si>
    <t>Xã Quế Lưu</t>
  </si>
  <si>
    <t>Xã Quế Thọ</t>
  </si>
  <si>
    <t>Xã Sông Trà</t>
  </si>
  <si>
    <t>Xã Thăng Phước</t>
  </si>
  <si>
    <t>Xã Cà Dy</t>
  </si>
  <si>
    <t>Xã Chà Vàl</t>
  </si>
  <si>
    <t>Xã Chơ Chun</t>
  </si>
  <si>
    <t>Xã Đắc Pre</t>
  </si>
  <si>
    <t>Xã Đắc Pring</t>
  </si>
  <si>
    <t>Xã Đắc Tôi</t>
  </si>
  <si>
    <t>Xã La Dêê</t>
  </si>
  <si>
    <t>Xã Laêê</t>
  </si>
  <si>
    <t>Xã Tà Bhinh</t>
  </si>
  <si>
    <t>Xã Tà Pơơ</t>
  </si>
  <si>
    <t>Xã Zuôich</t>
  </si>
  <si>
    <t>Xã Trà Cang</t>
  </si>
  <si>
    <t>Xã Trà Don</t>
  </si>
  <si>
    <t>Xã Trà Dơn</t>
  </si>
  <si>
    <t>Xã Trà Leng</t>
  </si>
  <si>
    <t>Xã Trà Linh</t>
  </si>
  <si>
    <t>Xã Trà Mai</t>
  </si>
  <si>
    <t>Xã Trà Nam</t>
  </si>
  <si>
    <t>Xã Trà Tập</t>
  </si>
  <si>
    <t>Xã Trà Vân</t>
  </si>
  <si>
    <t>Xã Trà Vinh</t>
  </si>
  <si>
    <t>Xã Quế Lâm</t>
  </si>
  <si>
    <t>Xã Quế Lộc</t>
  </si>
  <si>
    <t>Xã Quế Trung</t>
  </si>
  <si>
    <t>Xã Sơn Viên</t>
  </si>
  <si>
    <t>Thị trấn Núi Thành</t>
  </si>
  <si>
    <t>Xã Tam Anh Bắc</t>
  </si>
  <si>
    <t>Xã Tam Anh Nam</t>
  </si>
  <si>
    <t>Xã Tam Hải</t>
  </si>
  <si>
    <t>Xã Tam Hòa</t>
  </si>
  <si>
    <t>Xã Tam Mỹ Đông</t>
  </si>
  <si>
    <t>Xã Tam Mỹ Tây</t>
  </si>
  <si>
    <t>Xã Tam Nghĩa</t>
  </si>
  <si>
    <t>Xã Tam Thạnh</t>
  </si>
  <si>
    <t>Xã Tam Trà</t>
  </si>
  <si>
    <t>Xã Tam Xuân I</t>
  </si>
  <si>
    <t>Xã Tam Xuân II</t>
  </si>
  <si>
    <t>Thị trấn Phú Thịnh</t>
  </si>
  <si>
    <t>Xã Tam Dân</t>
  </si>
  <si>
    <t>Xã Tam Đại</t>
  </si>
  <si>
    <t>Xã Tam Đàn</t>
  </si>
  <si>
    <t>Xã Tam Lãnh</t>
  </si>
  <si>
    <t>Xã Tam Lộc</t>
  </si>
  <si>
    <t>Xã Tam Thành</t>
  </si>
  <si>
    <t>Xã Tam Vinh</t>
  </si>
  <si>
    <t>Thị trấn Khâm Đức</t>
  </si>
  <si>
    <t>Xã Phước Công</t>
  </si>
  <si>
    <t>Xã Phước Chánh</t>
  </si>
  <si>
    <t>Xã Phước Đức</t>
  </si>
  <si>
    <t>Xã Phước Kim</t>
  </si>
  <si>
    <t>Xã Phước Năng</t>
  </si>
  <si>
    <t>Xã Phước Xuân</t>
  </si>
  <si>
    <t>Thị trấn Đông Phú</t>
  </si>
  <si>
    <t>Thị trấn Hương An</t>
  </si>
  <si>
    <t>Xã Quế An</t>
  </si>
  <si>
    <t>Xã Quế Châu</t>
  </si>
  <si>
    <t>Xã Quế Hiệp</t>
  </si>
  <si>
    <t>Xã Quế Long</t>
  </si>
  <si>
    <t>Xã Quế Minh</t>
  </si>
  <si>
    <t>Xã Quế Mỹ</t>
  </si>
  <si>
    <t>Xã Quế Phong</t>
  </si>
  <si>
    <t>Xã Quế Phú</t>
  </si>
  <si>
    <t>Xã Quế Thuận</t>
  </si>
  <si>
    <t>Xã Quế Xuân 1</t>
  </si>
  <si>
    <t>Xã Quế Xuân 2</t>
  </si>
  <si>
    <t>Xã A Nông</t>
  </si>
  <si>
    <t>Xã A Tiêng</t>
  </si>
  <si>
    <t>Xã A Vương</t>
  </si>
  <si>
    <t>Xã A Xan</t>
  </si>
  <si>
    <t>Xã Bha Lê</t>
  </si>
  <si>
    <t>Xã Ch'ơm</t>
  </si>
  <si>
    <t>Xã Dang</t>
  </si>
  <si>
    <t>Xã Ga Ri</t>
  </si>
  <si>
    <t>Xã Lăng</t>
  </si>
  <si>
    <t>Xã Tr'Hy</t>
  </si>
  <si>
    <t>Thị trấn Tiên Kỳ</t>
  </si>
  <si>
    <t>Xã Tiên An</t>
  </si>
  <si>
    <t>Xã Tiên Cảnh</t>
  </si>
  <si>
    <t>Xã Tiên Cẩm</t>
  </si>
  <si>
    <t>Xã Tiên Châu</t>
  </si>
  <si>
    <t>Xã Tiên Hà</t>
  </si>
  <si>
    <t>Xã Tiên Lãnh</t>
  </si>
  <si>
    <t>Xã Tiên Lập</t>
  </si>
  <si>
    <t>Xã Tiên Lộc</t>
  </si>
  <si>
    <t>Xã Tiên Mỹ</t>
  </si>
  <si>
    <t>Xã Tiên Ngọc</t>
  </si>
  <si>
    <t>Xã Tiên Thọ</t>
  </si>
  <si>
    <t>Thị trấn Hà Lam</t>
  </si>
  <si>
    <t>Xã Bình Đào</t>
  </si>
  <si>
    <t>Xã Bình Định Bắc</t>
  </si>
  <si>
    <t>Xã Bình Định Nam</t>
  </si>
  <si>
    <t>Xã Bình Hải</t>
  </si>
  <si>
    <t>Xã Bình Lãnh</t>
  </si>
  <si>
    <t>Xã Bình Nam</t>
  </si>
  <si>
    <t>Xã Bình Nguyên</t>
  </si>
  <si>
    <t>Xã Bình Phục</t>
  </si>
  <si>
    <t>Xã Bình Quế</t>
  </si>
  <si>
    <t>Xã Bình Quý</t>
  </si>
  <si>
    <t>Xã Bình Sa</t>
  </si>
  <si>
    <t>Xã Bình Tú</t>
  </si>
  <si>
    <t>Xã Bình Triều</t>
  </si>
  <si>
    <t>Phường Cẩm An</t>
  </si>
  <si>
    <t>Phường Cẩm Châu</t>
  </si>
  <si>
    <t>Phường Cẩm Nam</t>
  </si>
  <si>
    <t>Phường Cẩm Phô</t>
  </si>
  <si>
    <t>Phường Cửa Đại</t>
  </si>
  <si>
    <t>Phường Minh An</t>
  </si>
  <si>
    <t>Phường Sơn Phong</t>
  </si>
  <si>
    <t>Phường Thanh Hà</t>
  </si>
  <si>
    <t>Xã Cẩm Kim</t>
  </si>
  <si>
    <t>Xã Cẩm Thanh</t>
  </si>
  <si>
    <t>Phường An Mỹ</t>
  </si>
  <si>
    <t>Phường An Sơn</t>
  </si>
  <si>
    <t>Phường An Xuân</t>
  </si>
  <si>
    <t>Phường Hòa Hương</t>
  </si>
  <si>
    <t>Phường Tân Thạnh</t>
  </si>
  <si>
    <t>Phường Trường Xuân</t>
  </si>
  <si>
    <t>Xã Tam Ngọc</t>
  </si>
  <si>
    <t>Xã Tam Phú</t>
  </si>
  <si>
    <t>Xã Tam Thăng</t>
  </si>
  <si>
    <t>Phường Điện An</t>
  </si>
  <si>
    <t>Phường Điện Dương</t>
  </si>
  <si>
    <t>Phường Điện Nam Bắc</t>
  </si>
  <si>
    <t>Phường Điện Nam Đông</t>
  </si>
  <si>
    <t>Phường Điện Nam Trung</t>
  </si>
  <si>
    <t>Phường Điện Ngọc</t>
  </si>
  <si>
    <t>Phường Vĩnh Điện</t>
  </si>
  <si>
    <t>Xã Điện Hòa</t>
  </si>
  <si>
    <t>Xã Điện Hồng</t>
  </si>
  <si>
    <t>Xã Điện Minh</t>
  </si>
  <si>
    <t>Xã Điện Phong</t>
  </si>
  <si>
    <t>Xã Điện Phước</t>
  </si>
  <si>
    <t>Xã Điện Phương</t>
  </si>
  <si>
    <t>Xã Điện Quang</t>
  </si>
  <si>
    <t>Xã Điện Tiến</t>
  </si>
  <si>
    <t>Xã Điện Thắng Bắc</t>
  </si>
  <si>
    <t>Xã Điện Thắng Nam</t>
  </si>
  <si>
    <t>Xã Điện Thắng Trung</t>
  </si>
  <si>
    <t>Xã Điện Thọ</t>
  </si>
  <si>
    <t>Xã Điện Trung</t>
  </si>
  <si>
    <t>Thị trấn Ba Tơ</t>
  </si>
  <si>
    <t>Xã Ba Bích</t>
  </si>
  <si>
    <t>Xã Ba Cung</t>
  </si>
  <si>
    <t>Xã Ba Dinh</t>
  </si>
  <si>
    <t>Xã Ba Điền</t>
  </si>
  <si>
    <t>Xã Ba Động</t>
  </si>
  <si>
    <t>Xã Ba Giang</t>
  </si>
  <si>
    <t>Xã Ba Khâm</t>
  </si>
  <si>
    <t>Xã Ba Lế</t>
  </si>
  <si>
    <t>Xã Ba Liên</t>
  </si>
  <si>
    <t>Xã Ba Nam</t>
  </si>
  <si>
    <t>Xã Ba Ngạc</t>
  </si>
  <si>
    <t>Xã Ba Tiêu</t>
  </si>
  <si>
    <t>Xã Ba Tô</t>
  </si>
  <si>
    <t>Xã Ba Thành</t>
  </si>
  <si>
    <t>Xã Ba Trang</t>
  </si>
  <si>
    <t>Xã Ba Vinh</t>
  </si>
  <si>
    <t>Xã Ba Xa</t>
  </si>
  <si>
    <t>Thị Trấn Châu Ổ</t>
  </si>
  <si>
    <t>Xã Bình Chương</t>
  </si>
  <si>
    <t>Xã Bình Đông</t>
  </si>
  <si>
    <t>Xã Bình Khương</t>
  </si>
  <si>
    <t>Xã Bình Phước</t>
  </si>
  <si>
    <t>Xã Bình Tân Phú</t>
  </si>
  <si>
    <t xml:space="preserve">Xã Bình Thanh </t>
  </si>
  <si>
    <t>Xã Long Mai</t>
  </si>
  <si>
    <t>Xã Long Môn</t>
  </si>
  <si>
    <t>Thị trấn Mộ Đức</t>
  </si>
  <si>
    <t>Xã Đức Chánh</t>
  </si>
  <si>
    <t>Xã Đức Hiệp</t>
  </si>
  <si>
    <t>Xã Đức Hòa</t>
  </si>
  <si>
    <t>Xã Đức Lân</t>
  </si>
  <si>
    <t>Xã Đức Lợi</t>
  </si>
  <si>
    <t>Xã Đức Nhuận</t>
  </si>
  <si>
    <t>Xã Đức Phong</t>
  </si>
  <si>
    <t>Xã Đức Thạnh</t>
  </si>
  <si>
    <t>Thị trấn Chợ Chùa</t>
  </si>
  <si>
    <t>Xã Hành Dũng</t>
  </si>
  <si>
    <t>Xã Hành Đức</t>
  </si>
  <si>
    <t>Xã Hành Minh</t>
  </si>
  <si>
    <t>Xã Hành Nhân</t>
  </si>
  <si>
    <t>Xã Hành Phước</t>
  </si>
  <si>
    <t>Xã Hành Tín Đông</t>
  </si>
  <si>
    <t>Xã Hành Tín Tây</t>
  </si>
  <si>
    <t>Xã Hành Thiện</t>
  </si>
  <si>
    <t>Xã Hành Thịnh</t>
  </si>
  <si>
    <t>Xã Hành Thuận</t>
  </si>
  <si>
    <t>Xã Hành Trung</t>
  </si>
  <si>
    <t>Thị trấn Di Lăng</t>
  </si>
  <si>
    <t>Xã Sơn Ba</t>
  </si>
  <si>
    <t>Xã Sơn Bao</t>
  </si>
  <si>
    <t>Xã Sơn Cao</t>
  </si>
  <si>
    <t>Xã Sơn Hạ</t>
  </si>
  <si>
    <t>Xã Sơn Kỳ</t>
  </si>
  <si>
    <t>Xã Sơn Linh</t>
  </si>
  <si>
    <t>Xã Sơn Nham</t>
  </si>
  <si>
    <t>Xã Sơn Thượng</t>
  </si>
  <si>
    <t>Xã Sơn Bua</t>
  </si>
  <si>
    <t>Xã Sơn Dung</t>
  </si>
  <si>
    <t>Xã Sơn Liên</t>
  </si>
  <si>
    <t>Xã Sơn Màu</t>
  </si>
  <si>
    <t>Xã Sơn Mùa</t>
  </si>
  <si>
    <t>Xã Sơn Tinh</t>
  </si>
  <si>
    <t>Xã Tịnh Bắc</t>
  </si>
  <si>
    <t>Xã Tịnh Bình</t>
  </si>
  <si>
    <t>Xã Tịnh Đông</t>
  </si>
  <si>
    <t>Xã Tịnh Giang</t>
  </si>
  <si>
    <t>Xã Tịnh Hà</t>
  </si>
  <si>
    <t>Xã Tịnh Hiệp</t>
  </si>
  <si>
    <t>Xã Tịnh Minh</t>
  </si>
  <si>
    <t>Xã Tịnh Phong</t>
  </si>
  <si>
    <t>Xã Tịnh Sơn</t>
  </si>
  <si>
    <t>Xã Tịnh Thọ</t>
  </si>
  <si>
    <t>Xã Tịnh Trà</t>
  </si>
  <si>
    <t>Thị trấn La Hà</t>
  </si>
  <si>
    <t>Thị trấn Sông Vệ</t>
  </si>
  <si>
    <t>Xã Nghĩa Điền</t>
  </si>
  <si>
    <t>Xã Nghĩa Kỳ</t>
  </si>
  <si>
    <t>Xã Nghĩa Thương</t>
  </si>
  <si>
    <t>Thị trấn Trà Xuân</t>
  </si>
  <si>
    <t>Xã Trà Bình</t>
  </si>
  <si>
    <t>Xã Trà Bùi</t>
  </si>
  <si>
    <t>Xã Trà Hiệp</t>
  </si>
  <si>
    <t>Xã Trà Lâm</t>
  </si>
  <si>
    <t>Xã Trà Phong</t>
  </si>
  <si>
    <t>Xã Trà Phú</t>
  </si>
  <si>
    <t>Xã Trà Tây</t>
  </si>
  <si>
    <t>Xã Trà Thanh</t>
  </si>
  <si>
    <t>Xã Trà Thủy</t>
  </si>
  <si>
    <t>Xã Trà Xinh</t>
  </si>
  <si>
    <t>Phường Chánh Lộ</t>
  </si>
  <si>
    <t>Phường Nghĩa Chánh</t>
  </si>
  <si>
    <t>Phường Nghĩa Lộ</t>
  </si>
  <si>
    <t>Phường Nguyễn Nghiêm</t>
  </si>
  <si>
    <t>Phường Quảng Phú</t>
  </si>
  <si>
    <t>Phường Trương Quang Trọng</t>
  </si>
  <si>
    <t>Xã Nghĩa Dõng</t>
  </si>
  <si>
    <t>Xã Nghĩa Hà</t>
  </si>
  <si>
    <t>Xã Tịnh An</t>
  </si>
  <si>
    <t>Xã Tịnh Ấn Đông</t>
  </si>
  <si>
    <t>Xã Tịnh Ấn Tây</t>
  </si>
  <si>
    <t>Xã Tịnh Châu</t>
  </si>
  <si>
    <t>Xã Tịnh Hòa</t>
  </si>
  <si>
    <t>Xã Tịnh Kỳ</t>
  </si>
  <si>
    <t>Xã Tịnh Khê</t>
  </si>
  <si>
    <t>Xã Tịnh Long</t>
  </si>
  <si>
    <t>Xã Tịnh Thiện</t>
  </si>
  <si>
    <t>Phường Phổ Hòa</t>
  </si>
  <si>
    <t>Phường Phổ Minh</t>
  </si>
  <si>
    <t>Phường Phổ Ninh</t>
  </si>
  <si>
    <t>Phường Phổ Quang</t>
  </si>
  <si>
    <t>Phường Phổ Thạnh</t>
  </si>
  <si>
    <t>Phường Phổ Văn</t>
  </si>
  <si>
    <t>Phường Phổ Vinh</t>
  </si>
  <si>
    <t>Xã Phổ An</t>
  </si>
  <si>
    <t>Xã Phổ Cường</t>
  </si>
  <si>
    <t>Xã Phổ Châu</t>
  </si>
  <si>
    <t>Xã Phổ Khánh</t>
  </si>
  <si>
    <t>Xã Phổ Nhơn</t>
  </si>
  <si>
    <t>Xã Phổ Phong</t>
  </si>
  <si>
    <t>Xã Phổ Thuận</t>
  </si>
  <si>
    <t>Thị trấn Ba Chẽ</t>
  </si>
  <si>
    <t>Xã Đạp Thanh</t>
  </si>
  <si>
    <t>Xã Đồn Đạc</t>
  </si>
  <si>
    <t>Xã Lương Mông</t>
  </si>
  <si>
    <t>Xã Minh Cầm</t>
  </si>
  <si>
    <t>Thị trấn Bình Liêu</t>
  </si>
  <si>
    <t>Xã Hoành Mô</t>
  </si>
  <si>
    <t>Xã Húc Động</t>
  </si>
  <si>
    <t>Xã Lục Hồn</t>
  </si>
  <si>
    <t>Xã Vô Ngại</t>
  </si>
  <si>
    <t>Thị trấn Cô Tô</t>
  </si>
  <si>
    <t>Xã Thanh Lân</t>
  </si>
  <si>
    <t>Thị trấn Đầm Hà</t>
  </si>
  <si>
    <t>Xã Dực Yên</t>
  </si>
  <si>
    <t>Xã Đại Bình</t>
  </si>
  <si>
    <t>Xã Đầm Hà</t>
  </si>
  <si>
    <t>Xã Quảng An</t>
  </si>
  <si>
    <t>Thị trấn Quảng Hà</t>
  </si>
  <si>
    <t>Xã Cái Chiên</t>
  </si>
  <si>
    <t>Xã Đường Hoa</t>
  </si>
  <si>
    <t>Xã Quảng Chính</t>
  </si>
  <si>
    <t>Xã Quảng Đức</t>
  </si>
  <si>
    <t>Xã Quảng Long</t>
  </si>
  <si>
    <t>Xã Quảng Phong</t>
  </si>
  <si>
    <t>Xã Quảng Thịnh</t>
  </si>
  <si>
    <t>Thị trấn Tiên Yên</t>
  </si>
  <si>
    <t>Xã Đại Dực</t>
  </si>
  <si>
    <t>Xã Đông Hải</t>
  </si>
  <si>
    <t>Xã Đông Ngũ</t>
  </si>
  <si>
    <t>Xã Đồng Rui</t>
  </si>
  <si>
    <t>Xã Hà Lâu</t>
  </si>
  <si>
    <t>Xã Hải Lạng</t>
  </si>
  <si>
    <t>Xã Phong Dụ</t>
  </si>
  <si>
    <t>Xã Tiên Lãng</t>
  </si>
  <si>
    <t>Xã Yên Than</t>
  </si>
  <si>
    <t>Thị trấn Cái Rồng</t>
  </si>
  <si>
    <t>Xã Đài Xuyên</t>
  </si>
  <si>
    <t>Xã Đông Xá</t>
  </si>
  <si>
    <t>Xã Hạ Long</t>
  </si>
  <si>
    <t>Xã Ngọc Vừng</t>
  </si>
  <si>
    <t>Xã Quan Lạn</t>
  </si>
  <si>
    <t>Phường Cẩm Bình</t>
  </si>
  <si>
    <t>Phường Cẩm Đông</t>
  </si>
  <si>
    <t>Phường Cẩm Phú</t>
  </si>
  <si>
    <t>Phường Cẩm Sơn</t>
  </si>
  <si>
    <t>Phường Cẩm Tây</t>
  </si>
  <si>
    <t>Phường Cẩm Thạch</t>
  </si>
  <si>
    <t>Phường Cẩm Thành</t>
  </si>
  <si>
    <t>Phường Cẩm Thịnh</t>
  </si>
  <si>
    <t>Phường Cẩm Thủy</t>
  </si>
  <si>
    <t>Phường Cẩm Trung</t>
  </si>
  <si>
    <t>Phường Cửa Ông</t>
  </si>
  <si>
    <t>Phường Mông Dương</t>
  </si>
  <si>
    <t>Phường Quang Hanh</t>
  </si>
  <si>
    <t>Xã Cẩm Hải</t>
  </si>
  <si>
    <t>Xã Dương Huy</t>
  </si>
  <si>
    <t>Phường Bãi Cháy</t>
  </si>
  <si>
    <t>Phường Cao Thắng</t>
  </si>
  <si>
    <t>Phường Cao Xanh</t>
  </si>
  <si>
    <t>Phường Đại Yên</t>
  </si>
  <si>
    <t>Phường Giếng Đáy</t>
  </si>
  <si>
    <t>Phường Hà Khánh</t>
  </si>
  <si>
    <t>Phường Hà Khẩu</t>
  </si>
  <si>
    <t>Phường Hà Lầm</t>
  </si>
  <si>
    <t>Phường Hà Phong</t>
  </si>
  <si>
    <t>Phường Hà Tu</t>
  </si>
  <si>
    <t>Phường Hà Trung</t>
  </si>
  <si>
    <t>Phường Hoành Bồ</t>
  </si>
  <si>
    <t>Phường Hồng Gai</t>
  </si>
  <si>
    <t>Phường Hồng Hà</t>
  </si>
  <si>
    <t>Phường Hồng Hải</t>
  </si>
  <si>
    <t>Phường Hùng Thắng</t>
  </si>
  <si>
    <t>Phường Tuần Châu</t>
  </si>
  <si>
    <t>Xã Bằng Cả</t>
  </si>
  <si>
    <t>Xã Đồng Lâm</t>
  </si>
  <si>
    <t>Xã Quảng La</t>
  </si>
  <si>
    <t>Xã Sơn Dương</t>
  </si>
  <si>
    <t>Xã Vũ Oai</t>
  </si>
  <si>
    <t>Phường Bình Ngọc</t>
  </si>
  <si>
    <t>Phường Hải Hoà</t>
  </si>
  <si>
    <t>Phường Hải Yên</t>
  </si>
  <si>
    <t>Phường Hoà Lạc</t>
  </si>
  <si>
    <t>Phường Ka Long</t>
  </si>
  <si>
    <t>Phường Ninh Dương</t>
  </si>
  <si>
    <t>Phường Trà Cổ</t>
  </si>
  <si>
    <t>Xã Hải Tiến</t>
  </si>
  <si>
    <t>Xã Quảng Nghĩa</t>
  </si>
  <si>
    <t>Xã Vĩnh Thực</t>
  </si>
  <si>
    <t>Phường Nam Khê</t>
  </si>
  <si>
    <t>Phường Phương Đông</t>
  </si>
  <si>
    <t>Phường Phương Nam</t>
  </si>
  <si>
    <t>Phường Trưng Vương</t>
  </si>
  <si>
    <t>Phường Vàng Danh</t>
  </si>
  <si>
    <t>Phường Yên Thanh</t>
  </si>
  <si>
    <t>Xã Thượng Yên Công</t>
  </si>
  <si>
    <t>Phường Đông Triều</t>
  </si>
  <si>
    <t>Phường Đức Chính</t>
  </si>
  <si>
    <t>Phường Hoàng Quế</t>
  </si>
  <si>
    <t>Phường Hồng Phong</t>
  </si>
  <si>
    <t>Phường Kim Sơn</t>
  </si>
  <si>
    <t>Phường Mạo Khê</t>
  </si>
  <si>
    <t>Phường Tràng An</t>
  </si>
  <si>
    <t>Phường Xuân Sơn</t>
  </si>
  <si>
    <t>Phường Yên Thọ</t>
  </si>
  <si>
    <t>Xã An Sinh</t>
  </si>
  <si>
    <t>Xã Bình Khê</t>
  </si>
  <si>
    <t>Xã Hồng Thái Đông</t>
  </si>
  <si>
    <t>Xã Hồng Thái Tây</t>
  </si>
  <si>
    <t>Xã Thủy An</t>
  </si>
  <si>
    <t>Xã Tràng Lương</t>
  </si>
  <si>
    <t>Xã Việt Dân</t>
  </si>
  <si>
    <t>Xã Yên Đức</t>
  </si>
  <si>
    <t>Phường Cộng Hòa</t>
  </si>
  <si>
    <t>Phường Đông Mai</t>
  </si>
  <si>
    <t>Phường Hà An</t>
  </si>
  <si>
    <t>Phường Minh Thành</t>
  </si>
  <si>
    <t>Phường Nam Hoà</t>
  </si>
  <si>
    <t>Phường Phong Cốc</t>
  </si>
  <si>
    <t>Phường Phong Hải</t>
  </si>
  <si>
    <t>Phường Quảng Yên</t>
  </si>
  <si>
    <t>Phường Yên Giang</t>
  </si>
  <si>
    <t>Phường Yên Hải</t>
  </si>
  <si>
    <t>Xã Cẩm La</t>
  </si>
  <si>
    <t>Xã Hoàng Tân</t>
  </si>
  <si>
    <t>Xã Liên Vị</t>
  </si>
  <si>
    <t>Xã Sông Khoai</t>
  </si>
  <si>
    <t>Xã Tiền An</t>
  </si>
  <si>
    <t>Thị trấn Cam Lộ</t>
  </si>
  <si>
    <t>Xã Cam Chính</t>
  </si>
  <si>
    <t>Xã Cam Hiếu</t>
  </si>
  <si>
    <t>Xã Cam Nghĩa</t>
  </si>
  <si>
    <t>Xã Cam Tuyền</t>
  </si>
  <si>
    <t>Xã Cam Thành</t>
  </si>
  <si>
    <t>Thị trấn Krông Klang</t>
  </si>
  <si>
    <t>Xã A Bung</t>
  </si>
  <si>
    <t>Xã A Ngo</t>
  </si>
  <si>
    <t>Xã A Vao</t>
  </si>
  <si>
    <t>Xã Ba Lòng</t>
  </si>
  <si>
    <t>Xã Ba Nang</t>
  </si>
  <si>
    <t>Xã Đa Krông</t>
  </si>
  <si>
    <t>Xã Húc Nghì</t>
  </si>
  <si>
    <t>Xã Hướng Hiệp</t>
  </si>
  <si>
    <t>Xã Mò Ó</t>
  </si>
  <si>
    <t>Xã Tà Long</t>
  </si>
  <si>
    <t>Xã Tà Rụt</t>
  </si>
  <si>
    <t>Thị trấn Cửa Việt</t>
  </si>
  <si>
    <t>Thị trấn Gio Linh</t>
  </si>
  <si>
    <t>Xã Gio An</t>
  </si>
  <si>
    <t>Xã Gio Châu</t>
  </si>
  <si>
    <t>Xã Gio Hải</t>
  </si>
  <si>
    <t>Xã Gio Mai</t>
  </si>
  <si>
    <t>Xã Gio Mỹ</t>
  </si>
  <si>
    <t>Xã Gio Quang</t>
  </si>
  <si>
    <t>Xã Gio Sơn</t>
  </si>
  <si>
    <t>Xã Gio Việt</t>
  </si>
  <si>
    <t>Xã Hải Thái</t>
  </si>
  <si>
    <t>Xã Linh Hải</t>
  </si>
  <si>
    <t>Xã Linh Trường</t>
  </si>
  <si>
    <t>Xã Phong Bình</t>
  </si>
  <si>
    <t>Xã Trung Giang</t>
  </si>
  <si>
    <t>Xã Trung Hải</t>
  </si>
  <si>
    <t>Thị trấn Diên Sanh</t>
  </si>
  <si>
    <t>Xã Hải Ba</t>
  </si>
  <si>
    <t>Xã Hải Chánh</t>
  </si>
  <si>
    <t>Xã Hải Dương</t>
  </si>
  <si>
    <t>Xã Hải Định</t>
  </si>
  <si>
    <t>Xã Hải Khê</t>
  </si>
  <si>
    <t>Xã Hải Lâm</t>
  </si>
  <si>
    <t>Xã Hải Quế</t>
  </si>
  <si>
    <t>Xã Hải Quy</t>
  </si>
  <si>
    <t>Xã Hải Thượng</t>
  </si>
  <si>
    <t>Xã Hải Trường</t>
  </si>
  <si>
    <t>Thị trấn Khe Sanh</t>
  </si>
  <si>
    <t>Thị trấn Lao Bảo</t>
  </si>
  <si>
    <t>Xã A Dơi</t>
  </si>
  <si>
    <t>Xã Ba Tầng</t>
  </si>
  <si>
    <t>Xã Húc</t>
  </si>
  <si>
    <t>Xã Hướng Lập</t>
  </si>
  <si>
    <t>Xã Hướng Linh</t>
  </si>
  <si>
    <t>Xã Hướng Lộc</t>
  </si>
  <si>
    <t>Xã Hướng Phùng</t>
  </si>
  <si>
    <t>Xã Hướng Sơn</t>
  </si>
  <si>
    <t>Xã Hướng Tân</t>
  </si>
  <si>
    <t>Xã Hướng Việt</t>
  </si>
  <si>
    <t>Xã Lìa</t>
  </si>
  <si>
    <t>Xã Thanh</t>
  </si>
  <si>
    <t>Xã Thuận</t>
  </si>
  <si>
    <t>Xã Xy</t>
  </si>
  <si>
    <t>Thị Trấn Ái Tử</t>
  </si>
  <si>
    <t>Xã Triệu Ái</t>
  </si>
  <si>
    <t>Xã Triệu An</t>
  </si>
  <si>
    <t>Xã Triệu Đại</t>
  </si>
  <si>
    <t>Xã Triệu Độ</t>
  </si>
  <si>
    <t>Xã Triệu Giang</t>
  </si>
  <si>
    <t>Xã Triệu Hòa</t>
  </si>
  <si>
    <t>Xã Triệu Lăng</t>
  </si>
  <si>
    <t>Xã Triệu Long</t>
  </si>
  <si>
    <t>Xã Triệu Phước</t>
  </si>
  <si>
    <t>Xã Triệu Sơn</t>
  </si>
  <si>
    <t>Xã Triệu Tài</t>
  </si>
  <si>
    <t>Xã Triệu Thành</t>
  </si>
  <si>
    <t>Xã Triệu Thuận</t>
  </si>
  <si>
    <t>Xã Triệu Thượng</t>
  </si>
  <si>
    <t>Xã Triệu Trạch</t>
  </si>
  <si>
    <t>Xã Triệu Trung</t>
  </si>
  <si>
    <t>Xã Triệu Vân</t>
  </si>
  <si>
    <t>Thị trấn Bến Quan</t>
  </si>
  <si>
    <t>Thị trấn Cửa Tùng</t>
  </si>
  <si>
    <t>Thị trấn Hồ Xá</t>
  </si>
  <si>
    <t>Xã Hiền Thành</t>
  </si>
  <si>
    <t>Xã Trung Nam</t>
  </si>
  <si>
    <t>Xã Vĩnh Chấp</t>
  </si>
  <si>
    <t>Xã Vĩnh Giang</t>
  </si>
  <si>
    <t>Xã Vĩnh Hà</t>
  </si>
  <si>
    <t>Xã Vĩnh Khê</t>
  </si>
  <si>
    <t>Xã Vĩnh Lâm</t>
  </si>
  <si>
    <t>Xã Vĩnh Ô</t>
  </si>
  <si>
    <t>Xã Vĩnh Tú</t>
  </si>
  <si>
    <t>Xã Vĩnh Thủy</t>
  </si>
  <si>
    <t>Phường Đông Giang</t>
  </si>
  <si>
    <t>Phường Đông Lễ</t>
  </si>
  <si>
    <t>Phường Đông Lương</t>
  </si>
  <si>
    <t>Phường Đông Thanh</t>
  </si>
  <si>
    <t>Phường An Đôn</t>
  </si>
  <si>
    <t>Xã Hải Lệ</t>
  </si>
  <si>
    <t>Thị trấn Cù Lao Dung</t>
  </si>
  <si>
    <t>Xã An Thạnh 1</t>
  </si>
  <si>
    <t>Xã An Thạnh 2</t>
  </si>
  <si>
    <t>Xã An Thạnh 3</t>
  </si>
  <si>
    <t>Xã An Thạnh Đông</t>
  </si>
  <si>
    <t>Xã An Thạnh Nam</t>
  </si>
  <si>
    <t>Xã An Thạnh Tây</t>
  </si>
  <si>
    <t>Xã Đại Ân 1</t>
  </si>
  <si>
    <t>Xã Hồ Đắc Kiện</t>
  </si>
  <si>
    <t>Xã Phú Tâm</t>
  </si>
  <si>
    <t>Xã Thiện Mỹ</t>
  </si>
  <si>
    <t>Thị trấn An Lạc Thôn</t>
  </si>
  <si>
    <t>Thị trấn Kế Sách</t>
  </si>
  <si>
    <t>Xã An Lạc Tây</t>
  </si>
  <si>
    <t>Xã Ba Trinh</t>
  </si>
  <si>
    <t>Xã Đại Hải</t>
  </si>
  <si>
    <t>Xã Kế An</t>
  </si>
  <si>
    <t>Xã Kế Thành</t>
  </si>
  <si>
    <t>Xã Thới An Hội</t>
  </si>
  <si>
    <t>Xã Trinh Phú</t>
  </si>
  <si>
    <t>Thị trấn Đại Ngãi</t>
  </si>
  <si>
    <t>Thị trấn Long Phú</t>
  </si>
  <si>
    <t>Xã Châu Khánh</t>
  </si>
  <si>
    <t>Xã Hậu Thạnh</t>
  </si>
  <si>
    <t>Xã Song Phụng</t>
  </si>
  <si>
    <t>Xã Trường Khánh</t>
  </si>
  <si>
    <t>Thị trấn Huỳnh Hữu Nghĩa</t>
  </si>
  <si>
    <t>Xã Mỹ Tú</t>
  </si>
  <si>
    <t>Thị trấn Mỹ Xuyên</t>
  </si>
  <si>
    <t>Xã Đại Tâm</t>
  </si>
  <si>
    <t>Xã Gia Hòa 1</t>
  </si>
  <si>
    <t>Xã Gia Hòa 2</t>
  </si>
  <si>
    <t>Xã Hòa Tú 1</t>
  </si>
  <si>
    <t>Xã Hòa Tú II</t>
  </si>
  <si>
    <t>Xã Ngọc Đông</t>
  </si>
  <si>
    <t>Xã Ngọc Tố</t>
  </si>
  <si>
    <t>Xã Tham Đôn</t>
  </si>
  <si>
    <t>Xã Thạnh Quới</t>
  </si>
  <si>
    <t>Thị trấn Hưng Lợi</t>
  </si>
  <si>
    <t>Thị trấn Phú Lộc</t>
  </si>
  <si>
    <t>Xã Lâm Kiết</t>
  </si>
  <si>
    <t>Xã Lâm Tân</t>
  </si>
  <si>
    <t>Xã Tuân Tức</t>
  </si>
  <si>
    <t>Xã Thạnh Tân</t>
  </si>
  <si>
    <t>Thị trấn Lịch Hội Thượng</t>
  </si>
  <si>
    <t>Thị trấn Trần Đề</t>
  </si>
  <si>
    <t>Xã Đại Ân 2</t>
  </si>
  <si>
    <t>Xã Lịch Hội Thượng</t>
  </si>
  <si>
    <t>Xã Liêu Tú</t>
  </si>
  <si>
    <t>Xã Tài Văn</t>
  </si>
  <si>
    <t>Xã Thạnh Thới An</t>
  </si>
  <si>
    <t>Xã Thạnh Thới Thuận</t>
  </si>
  <si>
    <t>Xã Trung Bình</t>
  </si>
  <si>
    <t>Xã Viên Bình</t>
  </si>
  <si>
    <t>Xã Mỹ Quới</t>
  </si>
  <si>
    <t>Xã Vĩnh Quới</t>
  </si>
  <si>
    <t>Phường Khánh Hòa</t>
  </si>
  <si>
    <t>Xã Lạc Hòa</t>
  </si>
  <si>
    <t>Xã Lai Hòa</t>
  </si>
  <si>
    <t>Thị trấn Bắc Yên</t>
  </si>
  <si>
    <t>Xã Chiềng Sại</t>
  </si>
  <si>
    <t>Xã Chim Vàn</t>
  </si>
  <si>
    <t>Xã Hang Chú</t>
  </si>
  <si>
    <t>Xã Háng Đồng</t>
  </si>
  <si>
    <t>Xã Hồng Ngài</t>
  </si>
  <si>
    <t>Xã Hua Nhàn</t>
  </si>
  <si>
    <t>Xã Làng Chếu</t>
  </si>
  <si>
    <t>Xã Pắc Ngà</t>
  </si>
  <si>
    <t>Xã Phiêng Ban</t>
  </si>
  <si>
    <t>Xã Phiêng Côn</t>
  </si>
  <si>
    <t>Xã Song Pe</t>
  </si>
  <si>
    <t>Xã Tạ Khoa</t>
  </si>
  <si>
    <t>Xã Tà Xùa</t>
  </si>
  <si>
    <t>Xã Xím Vàng</t>
  </si>
  <si>
    <t>Thị trấn Hát Lót</t>
  </si>
  <si>
    <t>Xã Cò Nòi</t>
  </si>
  <si>
    <t>Xã Chiềng Ban</t>
  </si>
  <si>
    <t>Xã Chiềng Chăn</t>
  </si>
  <si>
    <t>Xã Chiềng Chung</t>
  </si>
  <si>
    <t>Xã Chiềng Dong</t>
  </si>
  <si>
    <t>Xã Chiềng Kheo</t>
  </si>
  <si>
    <t>Xã Chiềng Lương</t>
  </si>
  <si>
    <t>Xã Chiềng Mai</t>
  </si>
  <si>
    <t>Xã Chiềng Mung</t>
  </si>
  <si>
    <t>Xã Chiềng Nơi</t>
  </si>
  <si>
    <t>Xã Chiềng Sung</t>
  </si>
  <si>
    <t>Xã Chiềng Ve</t>
  </si>
  <si>
    <t>Xã Hát Lót</t>
  </si>
  <si>
    <t>Xã Mường Bằng</t>
  </si>
  <si>
    <t>Xã Mường Bon</t>
  </si>
  <si>
    <t>Xã Mương Chanh</t>
  </si>
  <si>
    <t>Xã Nà Ơt</t>
  </si>
  <si>
    <t>Xã Nà Pó</t>
  </si>
  <si>
    <t>Xã Phiêng Cằm</t>
  </si>
  <si>
    <t>Xã Phiêng Pằn</t>
  </si>
  <si>
    <t>Xã Tà Hộc</t>
  </si>
  <si>
    <t>Thị trấn Mộc Châu</t>
  </si>
  <si>
    <t>Thị trấn NT Mộc Châu</t>
  </si>
  <si>
    <t>Xã Chiềng Hắc</t>
  </si>
  <si>
    <t>Xã Chiềng Khừa</t>
  </si>
  <si>
    <t>Xã Chiềng Sơn</t>
  </si>
  <si>
    <t>Xã Đông Sang</t>
  </si>
  <si>
    <t>Xã Hua Păng</t>
  </si>
  <si>
    <t>Xã Lóng Sập</t>
  </si>
  <si>
    <t>Xã Mường Sang</t>
  </si>
  <si>
    <t>Xã Nà Mường</t>
  </si>
  <si>
    <t>Xã Qui Hướng</t>
  </si>
  <si>
    <t>Xã Tà Lai</t>
  </si>
  <si>
    <t>Thị trấn Ít Ong</t>
  </si>
  <si>
    <t>Xã Chiềng Ân</t>
  </si>
  <si>
    <t>Xã Chiềng Công</t>
  </si>
  <si>
    <t>Xã Chiềng Hoa</t>
  </si>
  <si>
    <t>Xã Chiềng Lao</t>
  </si>
  <si>
    <t>Xã Chiềng Muôn</t>
  </si>
  <si>
    <t>Xã Chiềng San</t>
  </si>
  <si>
    <t>Xã Hua Trai</t>
  </si>
  <si>
    <t>Xã Mường Bú</t>
  </si>
  <si>
    <t>Xã Mường Chùm</t>
  </si>
  <si>
    <t>Xã Mường Trai</t>
  </si>
  <si>
    <t>Xã Nậm Giôn</t>
  </si>
  <si>
    <t>Xã Nậm Păm</t>
  </si>
  <si>
    <t>Xã Ngọc Chiến</t>
  </si>
  <si>
    <t>Xã Pi Toong</t>
  </si>
  <si>
    <t>Xã Tạ Bú</t>
  </si>
  <si>
    <t>Thị trấn Phù Yên</t>
  </si>
  <si>
    <t>Xã Đá Đỏ</t>
  </si>
  <si>
    <t>Xã Gia Phù</t>
  </si>
  <si>
    <t>Xã Huy Bắc</t>
  </si>
  <si>
    <t>Xã Huy Hạ</t>
  </si>
  <si>
    <t>Xã Huy Tân</t>
  </si>
  <si>
    <t>Xã Huy Tường</t>
  </si>
  <si>
    <t>Xã Huy Thượng</t>
  </si>
  <si>
    <t>Xã Kim Bon</t>
  </si>
  <si>
    <t>Xã Mường Bang</t>
  </si>
  <si>
    <t>Xã Mường Cơi</t>
  </si>
  <si>
    <t>Xã Mường Do</t>
  </si>
  <si>
    <t>Xã Mường Lang</t>
  </si>
  <si>
    <t>Xã Mường Thải</t>
  </si>
  <si>
    <t>Xã Quang Huy</t>
  </si>
  <si>
    <t>Xã Sập Xa</t>
  </si>
  <si>
    <t>Xã Suối Bau</t>
  </si>
  <si>
    <t>Xã Suối Tọ</t>
  </si>
  <si>
    <t>Xã Tân Lang</t>
  </si>
  <si>
    <t>Xã Tường Hạ</t>
  </si>
  <si>
    <t>Xã Tường Phong</t>
  </si>
  <si>
    <t>Xã Tường Phù</t>
  </si>
  <si>
    <t>Xã Tường Tiến</t>
  </si>
  <si>
    <t>Xã Tường Thượng</t>
  </si>
  <si>
    <t>Xã Cà Nàng</t>
  </si>
  <si>
    <t>Xã Chiềng Bằng</t>
  </si>
  <si>
    <t>Xã Chiềng Khay</t>
  </si>
  <si>
    <t>Xã Chiềng Khoang</t>
  </si>
  <si>
    <t>Xã Chiềng Ơn</t>
  </si>
  <si>
    <t>Xã Mường Chiên</t>
  </si>
  <si>
    <t>Xã Mường Giàng</t>
  </si>
  <si>
    <t>Xã Mường Giôn</t>
  </si>
  <si>
    <t>Xã Mường Sại</t>
  </si>
  <si>
    <t>Xã Nậm ét</t>
  </si>
  <si>
    <t>Xã Pá Ma Pha Khinh</t>
  </si>
  <si>
    <t>Thị trấn Sông Mã</t>
  </si>
  <si>
    <t>Xã Bó Sinh</t>
  </si>
  <si>
    <t>Xã Chiềng Cang</t>
  </si>
  <si>
    <t>Xã Chiềng En</t>
  </si>
  <si>
    <t>Xã Chiềng Khoong</t>
  </si>
  <si>
    <t>Xã Chiềng Khương</t>
  </si>
  <si>
    <t>Xã Chiềng Phung</t>
  </si>
  <si>
    <t>Xã Đứa Mòn</t>
  </si>
  <si>
    <t>Xã Huổi Một</t>
  </si>
  <si>
    <t>Xã Mường Cai</t>
  </si>
  <si>
    <t>Xã Mường Hung</t>
  </si>
  <si>
    <t>Xã Mường Lầm</t>
  </si>
  <si>
    <t>Xã Mường Sai</t>
  </si>
  <si>
    <t>Xã Nà Nghịu</t>
  </si>
  <si>
    <t>Xã Nậm Mằn</t>
  </si>
  <si>
    <t>Xã Nậm Ty</t>
  </si>
  <si>
    <t>Xã Pú Pẩu</t>
  </si>
  <si>
    <t>Xã Dồm Cang</t>
  </si>
  <si>
    <t>Xã Mường Lèo</t>
  </si>
  <si>
    <t>Xã Mường Và</t>
  </si>
  <si>
    <t>Xã Nậm Lạnh</t>
  </si>
  <si>
    <t>Xã Púng Bánh</t>
  </si>
  <si>
    <t>Xã Sam Kha</t>
  </si>
  <si>
    <t>Xã Sốp Cộp</t>
  </si>
  <si>
    <t>Thị trấn Thuận Châu</t>
  </si>
  <si>
    <t>Xã Bản Lầm</t>
  </si>
  <si>
    <t>Xã Bó Mười</t>
  </si>
  <si>
    <t>Xã Bon Phặng</t>
  </si>
  <si>
    <t>Xã Co Mạ</t>
  </si>
  <si>
    <t>Xã Co Tòng</t>
  </si>
  <si>
    <t>Xã Chiềng Bôm</t>
  </si>
  <si>
    <t>Xã Chiềng La</t>
  </si>
  <si>
    <t>Xã Chiềng Ly</t>
  </si>
  <si>
    <t>Xã Chiềng Ngàm</t>
  </si>
  <si>
    <t>Xã Chiềng Pấc</t>
  </si>
  <si>
    <t>Xã Chiềng Pha</t>
  </si>
  <si>
    <t>Xã é Tòng</t>
  </si>
  <si>
    <t>Xã Liệp Tè</t>
  </si>
  <si>
    <t>Xã Long Hẹ</t>
  </si>
  <si>
    <t>Xã Muổi Nọi</t>
  </si>
  <si>
    <t>Xã Mường Bám</t>
  </si>
  <si>
    <t>Xã Mường é</t>
  </si>
  <si>
    <t>Xã Mường Khiêng</t>
  </si>
  <si>
    <t>Xã Nậm Lầu</t>
  </si>
  <si>
    <t>Xã Noong Lay</t>
  </si>
  <si>
    <t>Xã Pá Lông</t>
  </si>
  <si>
    <t>Xã Púng Tra</t>
  </si>
  <si>
    <t>Xã Phổng Lái</t>
  </si>
  <si>
    <t>Xã Phổng Lăng</t>
  </si>
  <si>
    <t>Xã Phổng Lập</t>
  </si>
  <si>
    <t>Xã Tông Cọ</t>
  </si>
  <si>
    <t>Xã Tông Lạnh</t>
  </si>
  <si>
    <t>Xã Thôm Mòn</t>
  </si>
  <si>
    <t>Xã Chiềng Khoa</t>
  </si>
  <si>
    <t>Xã Chiềng Xuân</t>
  </si>
  <si>
    <t>Xã Chiềng Yên</t>
  </si>
  <si>
    <t>Xã Liên Hoà</t>
  </si>
  <si>
    <t>Xã Lóng Luông</t>
  </si>
  <si>
    <t>Xã Mường Men</t>
  </si>
  <si>
    <t>Xã Song Khủa</t>
  </si>
  <si>
    <t>Xã Suối Bàng</t>
  </si>
  <si>
    <t>Xã Tô Múa</t>
  </si>
  <si>
    <t>Xã Vân Hồ</t>
  </si>
  <si>
    <t>Xã Xuân Nha</t>
  </si>
  <si>
    <t>Thị trấn Yên Châu</t>
  </si>
  <si>
    <t>Xã Chiềng Hặc</t>
  </si>
  <si>
    <t>Xã Chiềng Khoi</t>
  </si>
  <si>
    <t>Xã Chiềng On</t>
  </si>
  <si>
    <t>Xã Chiềng Pằn</t>
  </si>
  <si>
    <t>Xã Chiềng Sàng</t>
  </si>
  <si>
    <t>Xã Chiềng Tương</t>
  </si>
  <si>
    <t>Xã Lóng Phiêng</t>
  </si>
  <si>
    <t>Xã Mường Lựm</t>
  </si>
  <si>
    <t>Xã Phiêng Khoài</t>
  </si>
  <si>
    <t>Xã Sập Vạt</t>
  </si>
  <si>
    <t>Xã Tú Nang</t>
  </si>
  <si>
    <t>Xã Viêng Lán</t>
  </si>
  <si>
    <t>Phường Chiềng An</t>
  </si>
  <si>
    <t>Phường Chiềng Cơi</t>
  </si>
  <si>
    <t>Phường Chiềng Lề</t>
  </si>
  <si>
    <t>Phường Chiềng Sinh</t>
  </si>
  <si>
    <t>Phường Quyết Tâm</t>
  </si>
  <si>
    <t>Phường Tô Hiệu</t>
  </si>
  <si>
    <t>Xã Chiềng Cọ</t>
  </si>
  <si>
    <t>Xã Chiềng Đen</t>
  </si>
  <si>
    <t>Xã Chiềng Ngần</t>
  </si>
  <si>
    <t>Xã Chiềng Xôm</t>
  </si>
  <si>
    <t>Xã Hua La</t>
  </si>
  <si>
    <t>Thị trấn Bến Cầu</t>
  </si>
  <si>
    <t>Xã Long Chữ</t>
  </si>
  <si>
    <t>Xã Long Khánh</t>
  </si>
  <si>
    <t>Xã Lợi Thuận</t>
  </si>
  <si>
    <t>Xã Tiên Thuận</t>
  </si>
  <si>
    <t>Xã An Cơ</t>
  </si>
  <si>
    <t>Xã Biên Giới</t>
  </si>
  <si>
    <t>Xã Đồng Khởi</t>
  </si>
  <si>
    <t>Xã Hảo Đước</t>
  </si>
  <si>
    <t>Xã Hòa Thạnh</t>
  </si>
  <si>
    <t>Xã Long Vĩnh</t>
  </si>
  <si>
    <t>Xã Ninh Điền</t>
  </si>
  <si>
    <t>Xã Thanh Điền</t>
  </si>
  <si>
    <t>Xã Thành Long</t>
  </si>
  <si>
    <t>Xã Trí Bình</t>
  </si>
  <si>
    <t>Thị trấn Dương Minh Châu</t>
  </si>
  <si>
    <t>Xã Bàu Năng</t>
  </si>
  <si>
    <t>Xã Bến Củi</t>
  </si>
  <si>
    <t>Xã Cầu Khởi</t>
  </si>
  <si>
    <t>Xã Chà Là</t>
  </si>
  <si>
    <t>Xã Phan</t>
  </si>
  <si>
    <t>Xã Suối Đá</t>
  </si>
  <si>
    <t>Xã Truông Mít</t>
  </si>
  <si>
    <t>Thị trấn Gò Dầu</t>
  </si>
  <si>
    <t>Xã Bàu Đồn</t>
  </si>
  <si>
    <t>Xã Cẩm Giang</t>
  </si>
  <si>
    <t>Xã Phước Trạch</t>
  </si>
  <si>
    <t>Xã Thanh Phước</t>
  </si>
  <si>
    <t>Thị trấn Tân Biên</t>
  </si>
  <si>
    <t>Xã Mỏ Công</t>
  </si>
  <si>
    <t>Xã Thạnh Bắc</t>
  </si>
  <si>
    <t>Xã Thạnh Tây</t>
  </si>
  <si>
    <t>Xã Trà Vong</t>
  </si>
  <si>
    <t>Thị trấn Tân Châu</t>
  </si>
  <si>
    <t>Xã Suối Dây</t>
  </si>
  <si>
    <t>Xã Suối Ngô</t>
  </si>
  <si>
    <t>Phường Hiệp Ninh</t>
  </si>
  <si>
    <t>Phường Ninh Thạnh</t>
  </si>
  <si>
    <t>Phường Long Hoa</t>
  </si>
  <si>
    <t>Phường Long Thành Bắc</t>
  </si>
  <si>
    <t>Phường Long Thành Trung</t>
  </si>
  <si>
    <t>Xã Long Thành Nam</t>
  </si>
  <si>
    <t>Xã Trường Đông</t>
  </si>
  <si>
    <t>Xã Trường Hòa</t>
  </si>
  <si>
    <t>Xã Trường Tây</t>
  </si>
  <si>
    <t>Phường An Tịnh</t>
  </si>
  <si>
    <t>Phường Gia Bình</t>
  </si>
  <si>
    <t>Phường Gia Lộc</t>
  </si>
  <si>
    <t>Phường Lộc Hưng</t>
  </si>
  <si>
    <t>Phường Trảng Bàng</t>
  </si>
  <si>
    <t>Xã Đôn Thuận</t>
  </si>
  <si>
    <t>Xã Hưng Thuận</t>
  </si>
  <si>
    <t>Xã Phước Chỉ</t>
  </si>
  <si>
    <t>Thị trấn Đông Hưng</t>
  </si>
  <si>
    <t>Xã An Châu</t>
  </si>
  <si>
    <t>Xã Đô Lương</t>
  </si>
  <si>
    <t>Xã Đông Á</t>
  </si>
  <si>
    <t>Xã Đông Các</t>
  </si>
  <si>
    <t>Xã Đông Cường</t>
  </si>
  <si>
    <t>Xã Đông Dương</t>
  </si>
  <si>
    <t>Xã Đông Động</t>
  </si>
  <si>
    <t>Xã Đông Hoàng</t>
  </si>
  <si>
    <t>Xã Đông Hợp</t>
  </si>
  <si>
    <t>Xã Đông Kinh</t>
  </si>
  <si>
    <t>Xã Đông Tân</t>
  </si>
  <si>
    <t>Xã Đông Vinh</t>
  </si>
  <si>
    <t>Xã Hà Giang</t>
  </si>
  <si>
    <t>Xã Hồng Bạch</t>
  </si>
  <si>
    <t>Xã Liên Giang</t>
  </si>
  <si>
    <t>Xã Lô Giang</t>
  </si>
  <si>
    <t>Xã Nguyên Xá</t>
  </si>
  <si>
    <t>Xã Trọng Quan</t>
  </si>
  <si>
    <t>Thị trấn Hưng Hà</t>
  </si>
  <si>
    <t>Thị trấn Hưng Nhân</t>
  </si>
  <si>
    <t>Xã Chí Hòa</t>
  </si>
  <si>
    <t>Xã Duyên Hải</t>
  </si>
  <si>
    <t>Xã Điệp Nông</t>
  </si>
  <si>
    <t>Xã Đoan Hùng</t>
  </si>
  <si>
    <t>Xã Đông Đô</t>
  </si>
  <si>
    <t>Xã Hồng Lĩnh</t>
  </si>
  <si>
    <t>Xã Hùng Dũng</t>
  </si>
  <si>
    <t>Xã Tân Lễ</t>
  </si>
  <si>
    <t>Xã Tây Đô</t>
  </si>
  <si>
    <t>Xã Tiến Đức</t>
  </si>
  <si>
    <t>Xã Thái Hưng</t>
  </si>
  <si>
    <t>Xã Thái Phương</t>
  </si>
  <si>
    <t>Xã Văn Cẩm</t>
  </si>
  <si>
    <t>Thị trấn Kiến Xương</t>
  </si>
  <si>
    <t>Xã Quang Bình</t>
  </si>
  <si>
    <t>Xã Quang Lịch</t>
  </si>
  <si>
    <t>Xã Thượng Hiền</t>
  </si>
  <si>
    <t>Xã Vũ An</t>
  </si>
  <si>
    <t>Xã Vũ Công</t>
  </si>
  <si>
    <t>Xã Vũ Hòa</t>
  </si>
  <si>
    <t>Xã Vũ Ninh</t>
  </si>
  <si>
    <t>Xã Vũ Quí</t>
  </si>
  <si>
    <t>Xã Vũ Thắng</t>
  </si>
  <si>
    <t>Xã Vũ Trung</t>
  </si>
  <si>
    <t>Thị trấn An Bài</t>
  </si>
  <si>
    <t>Thị trấn Quỳnh Côi</t>
  </si>
  <si>
    <t>Xã An Ấp</t>
  </si>
  <si>
    <t>Xã An Cầu</t>
  </si>
  <si>
    <t>Xã An Dục</t>
  </si>
  <si>
    <t>Xã An Khê</t>
  </si>
  <si>
    <t>Xã An Lễ</t>
  </si>
  <si>
    <t>Xã An Quí</t>
  </si>
  <si>
    <t>Xã An Tràng</t>
  </si>
  <si>
    <t>Xã An Vũ</t>
  </si>
  <si>
    <t>Xã Quỳnh Bảo</t>
  </si>
  <si>
    <t>Xã Quỳnh Giao</t>
  </si>
  <si>
    <t>Xã Quỳnh Hải</t>
  </si>
  <si>
    <t>Xã Quỳnh Hoàng</t>
  </si>
  <si>
    <t>Xã Quỳnh Hội</t>
  </si>
  <si>
    <t>Xã Quỳnh Khê</t>
  </si>
  <si>
    <t>Xã Quỳnh Nguyên</t>
  </si>
  <si>
    <t>Xã Quỳnh Xá</t>
  </si>
  <si>
    <t>Thị trấn Tiền Hải</t>
  </si>
  <si>
    <t>Xã Bắc Hải</t>
  </si>
  <si>
    <t>Xã Đông Cơ</t>
  </si>
  <si>
    <t>Xã Đông Lâm</t>
  </si>
  <si>
    <t>Xã Đông Long</t>
  </si>
  <si>
    <t>Xã Đông Quí</t>
  </si>
  <si>
    <t>Xã Đông Trà</t>
  </si>
  <si>
    <t>Xã Đông Trung</t>
  </si>
  <si>
    <t>Xã Nam Phú</t>
  </si>
  <si>
    <t>Xã Nam Thịnh</t>
  </si>
  <si>
    <t>Xã Phương Công</t>
  </si>
  <si>
    <t>Xã Tây Lương</t>
  </si>
  <si>
    <t>Xã Tây Ninh</t>
  </si>
  <si>
    <t>Xã Tây Tiến</t>
  </si>
  <si>
    <t>Xã Vân Trường</t>
  </si>
  <si>
    <t>Thị trấn Diêm Điền</t>
  </si>
  <si>
    <t>Xã Dương Hồng Thủy</t>
  </si>
  <si>
    <t>Xã Dương Phúc</t>
  </si>
  <si>
    <t>Xã Hồng Dũng</t>
  </si>
  <si>
    <t>Xã Tân Học</t>
  </si>
  <si>
    <t>Xã Thái Đô</t>
  </si>
  <si>
    <t>Xã Thái Giang</t>
  </si>
  <si>
    <t>Xã Thái Nguyên</t>
  </si>
  <si>
    <t>Xã Thái Phúc</t>
  </si>
  <si>
    <t>Xã Thái Thịnh</t>
  </si>
  <si>
    <t>Xã Thái Thọ</t>
  </si>
  <si>
    <t>Xã Thái Thượng</t>
  </si>
  <si>
    <t>Xã Thái Xuyên</t>
  </si>
  <si>
    <t>Xã Thuần Thành</t>
  </si>
  <si>
    <t>Xã Thụy Bình</t>
  </si>
  <si>
    <t>Xã Thụy Chính</t>
  </si>
  <si>
    <t>Xã Thụy Dân</t>
  </si>
  <si>
    <t>Xã Thụy Duyên</t>
  </si>
  <si>
    <t>Xã Thụy Hải</t>
  </si>
  <si>
    <t>Xã Thụy Hưng</t>
  </si>
  <si>
    <t>Xã Thụy Liên</t>
  </si>
  <si>
    <t>Xã Thụy Ninh</t>
  </si>
  <si>
    <t>Xã Thụy Phong</t>
  </si>
  <si>
    <t>Xã Thụy Quỳnh</t>
  </si>
  <si>
    <t>Xã Thụy Sơn</t>
  </si>
  <si>
    <t>Xã Thụy Thanh</t>
  </si>
  <si>
    <t>Xã Thụy Trình</t>
  </si>
  <si>
    <t>Xã Thụy Trường</t>
  </si>
  <si>
    <t>Xã Thụy Văn</t>
  </si>
  <si>
    <t>Xã Thụy Việt</t>
  </si>
  <si>
    <t>Xã Thụy Xuân</t>
  </si>
  <si>
    <t>Thị trấn Vũ Thư</t>
  </si>
  <si>
    <t>Xã Bách Thuận</t>
  </si>
  <si>
    <t>Xã Dũng Nghĩa</t>
  </si>
  <si>
    <t>Xã Duy Nhất</t>
  </si>
  <si>
    <t>Xã Hồng Lý</t>
  </si>
  <si>
    <t>Xã Minh Lãng</t>
  </si>
  <si>
    <t>Xã Song Lãng</t>
  </si>
  <si>
    <t>Xã Tự Tân</t>
  </si>
  <si>
    <t>Xã Việt Thuận</t>
  </si>
  <si>
    <t>Xã Vũ Đoài</t>
  </si>
  <si>
    <t>Xã Vũ Hội</t>
  </si>
  <si>
    <t>Xã Vũ Tiến</t>
  </si>
  <si>
    <t>Xã Vũ Vân</t>
  </si>
  <si>
    <t>Xã Vũ Vinh</t>
  </si>
  <si>
    <t>Phường Bồ Xuyên</t>
  </si>
  <si>
    <t>Phường Hoàng Diệu</t>
  </si>
  <si>
    <t>Phường Kỳ Bá</t>
  </si>
  <si>
    <t>Phường Phú Khánh</t>
  </si>
  <si>
    <t>Phường Tiền Phong</t>
  </si>
  <si>
    <t>Phường Trần Lãm</t>
  </si>
  <si>
    <t>Xã Vũ Chính</t>
  </si>
  <si>
    <t>Xã Vũ Đông</t>
  </si>
  <si>
    <t>Xã Vũ Lạc</t>
  </si>
  <si>
    <t>Xã Vũ Phúc</t>
  </si>
  <si>
    <t>Thị trấn Quân Chu</t>
  </si>
  <si>
    <t>Xã Bản Ngoại</t>
  </si>
  <si>
    <t>Xã Cát Nê</t>
  </si>
  <si>
    <t>Xã Cù Vân</t>
  </si>
  <si>
    <t>Xã Đức Lương</t>
  </si>
  <si>
    <t>Xã Hà Thượng</t>
  </si>
  <si>
    <t>Xã Hoàng Nông</t>
  </si>
  <si>
    <t>Xã Ký Phú</t>
  </si>
  <si>
    <t>Xã Khôi Kỳ</t>
  </si>
  <si>
    <t>Xã La Bằng</t>
  </si>
  <si>
    <t>Xã Lục Ba</t>
  </si>
  <si>
    <t>Xã Na Mao</t>
  </si>
  <si>
    <t>Xã Phú Xuyên</t>
  </si>
  <si>
    <t>Xã Phục Linh</t>
  </si>
  <si>
    <t>Xã Phúc Lương</t>
  </si>
  <si>
    <t>Xã Quân Chu</t>
  </si>
  <si>
    <t>Xã Tân Linh</t>
  </si>
  <si>
    <t>Xã Tân Thái</t>
  </si>
  <si>
    <t>Xã Tiên Hội</t>
  </si>
  <si>
    <t>Xã Văn Yên</t>
  </si>
  <si>
    <t>Thị trấn Chợ Chu</t>
  </si>
  <si>
    <t>Xã Bảo Cường</t>
  </si>
  <si>
    <t>Xã Bảo Linh</t>
  </si>
  <si>
    <t>Xã Bộc Nhiêu</t>
  </si>
  <si>
    <t>Xã Điềm Mặc</t>
  </si>
  <si>
    <t>Xã Định Biên</t>
  </si>
  <si>
    <t>Xã Kim Phượng</t>
  </si>
  <si>
    <t>Xã Lam Vỹ</t>
  </si>
  <si>
    <t>Xã Linh Thông</t>
  </si>
  <si>
    <t>Xã Phú Đình</t>
  </si>
  <si>
    <t>Xã Phú Tiến</t>
  </si>
  <si>
    <t>Xã Phúc Chu</t>
  </si>
  <si>
    <t>Xã Phượng Tiến</t>
  </si>
  <si>
    <t>Xã Quy Kỳ</t>
  </si>
  <si>
    <t>Xã Thanh Định</t>
  </si>
  <si>
    <t>Xã Trung Hội</t>
  </si>
  <si>
    <t>Thị trấn Sông Cầu</t>
  </si>
  <si>
    <t>Thị trấn Trại Cau</t>
  </si>
  <si>
    <t>Xã Cây Thị</t>
  </si>
  <si>
    <t>Xã Hóa Thượng</t>
  </si>
  <si>
    <t>Xã Hóa Trung</t>
  </si>
  <si>
    <t>Xã Khe Mo</t>
  </si>
  <si>
    <t>Xã Nam Hòa</t>
  </si>
  <si>
    <t>Xã Văn Hán</t>
  </si>
  <si>
    <t>Xã Văn Lăng</t>
  </si>
  <si>
    <t>Thị trấn Hương Sơn</t>
  </si>
  <si>
    <t>Xã Bàn Đạt</t>
  </si>
  <si>
    <t>Xã Bảo Lý</t>
  </si>
  <si>
    <t>Xã Dương Thành</t>
  </si>
  <si>
    <t>Xã Điềm Thụy</t>
  </si>
  <si>
    <t>Xã Hà Châu</t>
  </si>
  <si>
    <t>Xã Kha Sơn</t>
  </si>
  <si>
    <t>Xã Nhã Lộng</t>
  </si>
  <si>
    <t>Xã Tân Kim</t>
  </si>
  <si>
    <t>Xã Thanh Ninh</t>
  </si>
  <si>
    <t>Xã Thượng Đình</t>
  </si>
  <si>
    <t>Xã Úc Kỳ</t>
  </si>
  <si>
    <t>Thị trấn Đu</t>
  </si>
  <si>
    <t>Thị trấn Giang Tiên</t>
  </si>
  <si>
    <t>Xã Cổ Lũng</t>
  </si>
  <si>
    <t>Xã Động Đạt</t>
  </si>
  <si>
    <t>Xã Ôn Lương</t>
  </si>
  <si>
    <t>Xã Phấn Mễ</t>
  </si>
  <si>
    <t>Xã Phú Đô</t>
  </si>
  <si>
    <t>Xã Phủ Lý</t>
  </si>
  <si>
    <t>Xã Tức Tranh</t>
  </si>
  <si>
    <t>Xã Yên Đổ</t>
  </si>
  <si>
    <t>Thị trấn Đình Cả</t>
  </si>
  <si>
    <t>Xã Cúc Đường</t>
  </si>
  <si>
    <t>Xã La Hiên</t>
  </si>
  <si>
    <t>Xã Lâu Thượng</t>
  </si>
  <si>
    <t>Xã Nghinh Tường</t>
  </si>
  <si>
    <t>Xã Phú Thượng</t>
  </si>
  <si>
    <t>Xã Phương Giao</t>
  </si>
  <si>
    <t>Xã Sảng Mộc</t>
  </si>
  <si>
    <t>Xã Thần Xa</t>
  </si>
  <si>
    <t>Xã Thượng Nung</t>
  </si>
  <si>
    <t>Xã Tràng Xá</t>
  </si>
  <si>
    <t>Xã Vũ Chấn</t>
  </si>
  <si>
    <t>Phường Bách Quang</t>
  </si>
  <si>
    <t>Phường Cải Đan</t>
  </si>
  <si>
    <t>Phường Lương Sơn</t>
  </si>
  <si>
    <t>Phường Mỏ Chè</t>
  </si>
  <si>
    <t>Phường Phố Cò</t>
  </si>
  <si>
    <t>Xã Bá Xuyên</t>
  </si>
  <si>
    <t>Phường Cam Giá</t>
  </si>
  <si>
    <t>Phường Chùa Hang</t>
  </si>
  <si>
    <t>Phường Đồng Bẩm</t>
  </si>
  <si>
    <t>Phường Đồng Quang</t>
  </si>
  <si>
    <t>Phường Gia Sàng</t>
  </si>
  <si>
    <t>Phường Hương Sơn</t>
  </si>
  <si>
    <t>Phường Phú Xá</t>
  </si>
  <si>
    <t>Phường Quán Triều</t>
  </si>
  <si>
    <t>Phường Tân Long</t>
  </si>
  <si>
    <t>Phường Tích Lương</t>
  </si>
  <si>
    <t>Phường Túc Duyên</t>
  </si>
  <si>
    <t>Phường Thịnh Đán</t>
  </si>
  <si>
    <t>Phường Trung Thành</t>
  </si>
  <si>
    <t>Xã Cao Ngạn</t>
  </si>
  <si>
    <t>Xã Đồng Liên</t>
  </si>
  <si>
    <t>Xã Huống Thượng</t>
  </si>
  <si>
    <t>Xã Linh Sơn</t>
  </si>
  <si>
    <t>Xã Phúc Hà</t>
  </si>
  <si>
    <t>Xã Phúc Trìu</t>
  </si>
  <si>
    <t>Xã Phúc Xuân</t>
  </si>
  <si>
    <t>Xã Sơn Cẩm</t>
  </si>
  <si>
    <t>Xã Tân Cương</t>
  </si>
  <si>
    <t>Xã Thịnh Đức</t>
  </si>
  <si>
    <t>Phường Ba Hàng</t>
  </si>
  <si>
    <t>Phường Bãi Bông</t>
  </si>
  <si>
    <t>Xã Đắc Sơn</t>
  </si>
  <si>
    <t>Xã Đông Cao</t>
  </si>
  <si>
    <t>Xã Phúc Tân</t>
  </si>
  <si>
    <t>Xã Phúc Thuận</t>
  </si>
  <si>
    <t>Xã Vạn Phái</t>
  </si>
  <si>
    <t>Thị trấn Cành Nàng</t>
  </si>
  <si>
    <t>Xã Ái Thượng</t>
  </si>
  <si>
    <t>Xã Ban Công</t>
  </si>
  <si>
    <t>Xã Điền Hạ</t>
  </si>
  <si>
    <t>Xã Điền Lư</t>
  </si>
  <si>
    <t>Xã Điền Quang</t>
  </si>
  <si>
    <t>Xã Điền Thượng</t>
  </si>
  <si>
    <t>Xã Điền Trung</t>
  </si>
  <si>
    <t>Xã Hạ Trung</t>
  </si>
  <si>
    <t>Xã Lũng Cao</t>
  </si>
  <si>
    <t>Xã Lũng Niêm</t>
  </si>
  <si>
    <t>Xã Lương Nội</t>
  </si>
  <si>
    <t>Xã Lương Ngoại</t>
  </si>
  <si>
    <t>Xã Lương Trung</t>
  </si>
  <si>
    <t>Xã Thành Lâm</t>
  </si>
  <si>
    <t>Xã Thiết Kế</t>
  </si>
  <si>
    <t>Xã Thiết Ống</t>
  </si>
  <si>
    <t>Xã Văn Nho</t>
  </si>
  <si>
    <t>Thị trấn Phong Sơn</t>
  </si>
  <si>
    <t>Xã Cẩm Châu</t>
  </si>
  <si>
    <t>Xã Cẩm Liên</t>
  </si>
  <si>
    <t>Xã Cẩm Long</t>
  </si>
  <si>
    <t>Xã Cẩm Lương</t>
  </si>
  <si>
    <t>Xã Cẩm Ngọc</t>
  </si>
  <si>
    <t>Xã Cẩm Phú</t>
  </si>
  <si>
    <t>Xã Cẩm Quý</t>
  </si>
  <si>
    <t>Xã Cẩm Tâm</t>
  </si>
  <si>
    <t>Xã Cẩm Tân</t>
  </si>
  <si>
    <t>Xã Cẩm Tú</t>
  </si>
  <si>
    <t>Xã Cẩm Vân</t>
  </si>
  <si>
    <t>Thị trấn Rừng Thông</t>
  </si>
  <si>
    <t>Xã Đông Khê</t>
  </si>
  <si>
    <t>Xã Đông Nam</t>
  </si>
  <si>
    <t>Xã Đông Thịnh</t>
  </si>
  <si>
    <t>Xã Đông Văn</t>
  </si>
  <si>
    <t>Thị trấn Hà Trung</t>
  </si>
  <si>
    <t>Xã Hà Bắc</t>
  </si>
  <si>
    <t>Xã Hà Bình</t>
  </si>
  <si>
    <t>Xã Hà Hải</t>
  </si>
  <si>
    <t>Xã Hà Lai</t>
  </si>
  <si>
    <t>Xã Hà Lĩnh</t>
  </si>
  <si>
    <t>Xã Hà Long</t>
  </si>
  <si>
    <t>Xã Hà Ngọc</t>
  </si>
  <si>
    <t>Xã Hà Sơn</t>
  </si>
  <si>
    <t>Xã Hà Tân</t>
  </si>
  <si>
    <t>Xã Hà Tiến</t>
  </si>
  <si>
    <t>Xã Hà Thái</t>
  </si>
  <si>
    <t>Xã Hà Vinh</t>
  </si>
  <si>
    <t>Xã Hoạt Giang</t>
  </si>
  <si>
    <t>Xã Lĩnh Toại</t>
  </si>
  <si>
    <t>Xã Yến Sơn</t>
  </si>
  <si>
    <t>Thị trấn Hậu Lộc</t>
  </si>
  <si>
    <t>Xã Cầu Lộc</t>
  </si>
  <si>
    <t>Xã Đại Lộc</t>
  </si>
  <si>
    <t>Xã Đồng Lộc</t>
  </si>
  <si>
    <t>Xã Hoa Lộc</t>
  </si>
  <si>
    <t>Xã Liên Lộc</t>
  </si>
  <si>
    <t>Xã Lộc Sơn</t>
  </si>
  <si>
    <t>Xã Minh Lộc</t>
  </si>
  <si>
    <t>Xã Ngư Lộc</t>
  </si>
  <si>
    <t>Xã Phong Lộc</t>
  </si>
  <si>
    <t>Xã Tiến Lộc</t>
  </si>
  <si>
    <t>Xã Thành Lộc</t>
  </si>
  <si>
    <t>Xã Thuần Lộc</t>
  </si>
  <si>
    <t>Xã Triệu Lộc</t>
  </si>
  <si>
    <t>Thị trấn Bút Sơn</t>
  </si>
  <si>
    <t>Xã Hoằng Cát</t>
  </si>
  <si>
    <t>Xã Hoằng Châu</t>
  </si>
  <si>
    <t>Xã Hoằng Đạo</t>
  </si>
  <si>
    <t>Xã Hoằng Đạt</t>
  </si>
  <si>
    <t>Xã Hoằng Đông</t>
  </si>
  <si>
    <t>Xã Hoằng Đồng</t>
  </si>
  <si>
    <t>Xã Hoằng Đức</t>
  </si>
  <si>
    <t>Xã Hoằng Giang</t>
  </si>
  <si>
    <t>Xã Hoằng Hà</t>
  </si>
  <si>
    <t>Xã Hoằng Hải</t>
  </si>
  <si>
    <t>Xã Hoằng Hợp</t>
  </si>
  <si>
    <t>Xã Hoằng Kim</t>
  </si>
  <si>
    <t>Xã Hoằng Lộc</t>
  </si>
  <si>
    <t>Xã Hoằng Lưu</t>
  </si>
  <si>
    <t>Xã Hoằng Ngọc</t>
  </si>
  <si>
    <t>Xã Hoằng Phong</t>
  </si>
  <si>
    <t>Xã Hoằng Phú</t>
  </si>
  <si>
    <t>Xã Hoằng Phụ</t>
  </si>
  <si>
    <t>Xã Hoằng Phượng</t>
  </si>
  <si>
    <t>Xã Hoằng Quỳ</t>
  </si>
  <si>
    <t>Xã Hoằng Quý</t>
  </si>
  <si>
    <t>Xã Hoằng Sơn</t>
  </si>
  <si>
    <t>Xã Hoằng Tân</t>
  </si>
  <si>
    <t>Xã Hoằng Tiến</t>
  </si>
  <si>
    <t>Xã Hoằng Thái</t>
  </si>
  <si>
    <t>Xã Hoằng Thanh</t>
  </si>
  <si>
    <t>Xã Hoằng Thành</t>
  </si>
  <si>
    <t>Xã Hoằng Thắng</t>
  </si>
  <si>
    <t>Xã Hoằng Thịnh</t>
  </si>
  <si>
    <t>Xã Hoằng Trạch</t>
  </si>
  <si>
    <t>Xã Hoằng Trinh</t>
  </si>
  <si>
    <t>Xã Hoằng Trung</t>
  </si>
  <si>
    <t>Xã Hoằng Trường</t>
  </si>
  <si>
    <t>Xã Hoằng Xuân</t>
  </si>
  <si>
    <t>Xã Hoằng Xuyên</t>
  </si>
  <si>
    <t>Xã Hoằng Yến</t>
  </si>
  <si>
    <t>Thị trấn Lang Chánh</t>
  </si>
  <si>
    <t>Xã Lâm Phú</t>
  </si>
  <si>
    <t>Xã Tam Văn</t>
  </si>
  <si>
    <t>Xã Trí Nang</t>
  </si>
  <si>
    <t>Xã Yên Khương</t>
  </si>
  <si>
    <t>Thị trấn Mường Lát</t>
  </si>
  <si>
    <t>Xã Mường Chanh</t>
  </si>
  <si>
    <t>Xã Mường Lý</t>
  </si>
  <si>
    <t>Xã Nhi Sơn</t>
  </si>
  <si>
    <t>Xã Pù Nhi</t>
  </si>
  <si>
    <t>Xã Quang Chiểu</t>
  </si>
  <si>
    <t>Xã Tam Chung</t>
  </si>
  <si>
    <t>Xã Trung Lý</t>
  </si>
  <si>
    <t>Thị trấn Nông Cống</t>
  </si>
  <si>
    <t>Xã Công Chính</t>
  </si>
  <si>
    <t>Xã Công Liêm</t>
  </si>
  <si>
    <t>Xã Hoàng Giang</t>
  </si>
  <si>
    <t>Xã Hoàng Sơn</t>
  </si>
  <si>
    <t>Xã Minh Khôi</t>
  </si>
  <si>
    <t>Xã Minh Nghĩa</t>
  </si>
  <si>
    <t>Xã Tân Khang</t>
  </si>
  <si>
    <t>Xã Tân Thọ</t>
  </si>
  <si>
    <t>Xã Tế Lợi</t>
  </si>
  <si>
    <t>Xã Tế Nông</t>
  </si>
  <si>
    <t>Xã Tế Thắng</t>
  </si>
  <si>
    <t>Xã Tượng Văn</t>
  </si>
  <si>
    <t>Xã Thăng Bình</t>
  </si>
  <si>
    <t>Xã Thăng Thọ</t>
  </si>
  <si>
    <t>Xã Trường Minh</t>
  </si>
  <si>
    <t>Xã Trường Trung</t>
  </si>
  <si>
    <t>Xã Vạn Hòa</t>
  </si>
  <si>
    <t>Xã Vạn Thiện</t>
  </si>
  <si>
    <t>Thị trấn Nga Sơn</t>
  </si>
  <si>
    <t>Xã Ba Đình</t>
  </si>
  <si>
    <t>Xã Nga An</t>
  </si>
  <si>
    <t>Xã Nga Bạch</t>
  </si>
  <si>
    <t>Xã Nga Điền</t>
  </si>
  <si>
    <t>Xã Nga Giáp</t>
  </si>
  <si>
    <t>Xã Nga Hải</t>
  </si>
  <si>
    <t>Xã Nga Liên</t>
  </si>
  <si>
    <t>Xã Nga Phú</t>
  </si>
  <si>
    <t>Xã Nga Phượng</t>
  </si>
  <si>
    <t>Xã Nga Tân</t>
  </si>
  <si>
    <t>Xã Nga Tiến</t>
  </si>
  <si>
    <t>Xã Nga Thạch</t>
  </si>
  <si>
    <t>Xã Nga Thái</t>
  </si>
  <si>
    <t>Xã Nga Thanh</t>
  </si>
  <si>
    <t>Xã Nga Thành</t>
  </si>
  <si>
    <t>Xã Nga Thắng</t>
  </si>
  <si>
    <t>Xã Nga Thiện</t>
  </si>
  <si>
    <t>Xã Nga Thủy</t>
  </si>
  <si>
    <t>Xã Nga Trung</t>
  </si>
  <si>
    <t>Xã Nga Trường</t>
  </si>
  <si>
    <t>Xã Nga Văn</t>
  </si>
  <si>
    <t>Xã Nga Vịnh</t>
  </si>
  <si>
    <t>Xã Nga Yên</t>
  </si>
  <si>
    <t>Thị Trấn Ngọc Lặc</t>
  </si>
  <si>
    <t>Xã Cao Ngọc</t>
  </si>
  <si>
    <t>Xã Cao Thịnh</t>
  </si>
  <si>
    <t>Xã Kiên Thọ</t>
  </si>
  <si>
    <t>Xã Ngọc Trung</t>
  </si>
  <si>
    <t>Xã Nguyệt Ấn</t>
  </si>
  <si>
    <t>Xã Phúc Thịnh</t>
  </si>
  <si>
    <t>Xã Phùng Giáo</t>
  </si>
  <si>
    <t>Xã Phùng Minh</t>
  </si>
  <si>
    <t>Xã Thạch Lập</t>
  </si>
  <si>
    <t>Xã Thúy Sơn</t>
  </si>
  <si>
    <t>Xã Vân Âm</t>
  </si>
  <si>
    <t>Thị trấn Bến Sung</t>
  </si>
  <si>
    <t>Xã Cán Khê</t>
  </si>
  <si>
    <t>Xã Mậu Lâm</t>
  </si>
  <si>
    <t>Xã Phượng Nghi</t>
  </si>
  <si>
    <t>Xã Thanh Kỳ</t>
  </si>
  <si>
    <t>Xã Xuân Du</t>
  </si>
  <si>
    <t>Xã Xuân Khang</t>
  </si>
  <si>
    <t>Xã Xuân Phúc</t>
  </si>
  <si>
    <t>Xã Xuân Thái</t>
  </si>
  <si>
    <t>Thị trấn Yên Cát</t>
  </si>
  <si>
    <t>Xã Bãi Trành</t>
  </si>
  <si>
    <t>Xã Bình Lương</t>
  </si>
  <si>
    <t>Xã Cát Vân</t>
  </si>
  <si>
    <t>Xã Hóa Quỳ</t>
  </si>
  <si>
    <t>Xã Thanh Quân</t>
  </si>
  <si>
    <t>Xã Thượng Ninh</t>
  </si>
  <si>
    <t>Thị trấn Hồi Xuân</t>
  </si>
  <si>
    <t>Xã Hiền Chung</t>
  </si>
  <si>
    <t>Xã Hiền Kiệt</t>
  </si>
  <si>
    <t>Xã Nam Động</t>
  </si>
  <si>
    <t>Xã Phú Lệ</t>
  </si>
  <si>
    <t>Xã Phú Nghiêm</t>
  </si>
  <si>
    <t>Xã Thiên Phủ</t>
  </si>
  <si>
    <t>Thị trấn Sơn Lư</t>
  </si>
  <si>
    <t>Xã Mường Mìn</t>
  </si>
  <si>
    <t>Xã Na Mèo</t>
  </si>
  <si>
    <t>Xã Sơn Điện</t>
  </si>
  <si>
    <t>Xã Tam Lư</t>
  </si>
  <si>
    <t>Xã Trung Hạ</t>
  </si>
  <si>
    <t>Xã Trung Tiến</t>
  </si>
  <si>
    <t>Xã Trung Thượng</t>
  </si>
  <si>
    <t>Xã Trung Xuân</t>
  </si>
  <si>
    <t>Thị trấn Tân Phong</t>
  </si>
  <si>
    <t>Xã Quảng Bình</t>
  </si>
  <si>
    <t>Xã Quảng Định</t>
  </si>
  <si>
    <t>Xã Quảng Giao</t>
  </si>
  <si>
    <t>Xã Quảng Ninh</t>
  </si>
  <si>
    <t>Xã Quảng Ngọc</t>
  </si>
  <si>
    <t>Xã Quảng Nham</t>
  </si>
  <si>
    <t>Xã Quảng Nhân</t>
  </si>
  <si>
    <t>Xã Quảng Phúc</t>
  </si>
  <si>
    <t>Xã Quảng Thái</t>
  </si>
  <si>
    <t>Xã Quảng Trạch</t>
  </si>
  <si>
    <t>Xã Quảng Trường</t>
  </si>
  <si>
    <t>Xã Tiên Trang</t>
  </si>
  <si>
    <t>Thị trấn Kim Tân</t>
  </si>
  <si>
    <t>Thị trấn Vân Du</t>
  </si>
  <si>
    <t>Xã Ngọc Trạo</t>
  </si>
  <si>
    <t>Xã Thạch Cẩm</t>
  </si>
  <si>
    <t>Xã Thạch Định</t>
  </si>
  <si>
    <t>Xã Thạch Quảng</t>
  </si>
  <si>
    <t>Xã Thạch Tượng</t>
  </si>
  <si>
    <t>Xã Thành Hưng</t>
  </si>
  <si>
    <t>Xã Thành Minh</t>
  </si>
  <si>
    <t>Xã Thành Mỹ</t>
  </si>
  <si>
    <t>Xã Thành Tân</t>
  </si>
  <si>
    <t>Xã Thành Tiến</t>
  </si>
  <si>
    <t>Xã Thành Thọ</t>
  </si>
  <si>
    <t>Xã Thành Trực</t>
  </si>
  <si>
    <t>Xã Thành Vinh</t>
  </si>
  <si>
    <t>Xã Thành Yên</t>
  </si>
  <si>
    <t>Thị trấn Thiệu Hóa</t>
  </si>
  <si>
    <t>Xã Thiệu Công</t>
  </si>
  <si>
    <t>Xã Thiệu Chính</t>
  </si>
  <si>
    <t>Xã Thiệu Duy</t>
  </si>
  <si>
    <t>Xã Thiệu Giang</t>
  </si>
  <si>
    <t>Xã Thiệu Giao</t>
  </si>
  <si>
    <t>Xã Thiệu Hòa</t>
  </si>
  <si>
    <t>Xã Thiệu Hợp</t>
  </si>
  <si>
    <t>Xã Thiệu Long</t>
  </si>
  <si>
    <t>Xã Thiệu Lý</t>
  </si>
  <si>
    <t>Xã Thiệu Ngọc</t>
  </si>
  <si>
    <t>Xã Thiệu Nguyên</t>
  </si>
  <si>
    <t>Xã Thiệu Phú</t>
  </si>
  <si>
    <t>Xã Thiệu Phúc</t>
  </si>
  <si>
    <t>Xã Thiệu Quang</t>
  </si>
  <si>
    <t>Xã Thiệu Tiến</t>
  </si>
  <si>
    <t>Xã Thiệu Toán</t>
  </si>
  <si>
    <t>Xã Thiệu Thành</t>
  </si>
  <si>
    <t>Xã Thiệu Thịnh</t>
  </si>
  <si>
    <t>Xã Thiệu Trung</t>
  </si>
  <si>
    <t>Xã Thiệu Vận</t>
  </si>
  <si>
    <t>Xã Thiệu Viên</t>
  </si>
  <si>
    <t>Xã Thiệu Vũ</t>
  </si>
  <si>
    <t>Thị trấn Lam Sơn</t>
  </si>
  <si>
    <t>Thị trấn Sao Vàng</t>
  </si>
  <si>
    <t>Thị trấn Thọ Xuân</t>
  </si>
  <si>
    <t>Xã Bắc Lương</t>
  </si>
  <si>
    <t>Xã Tây Hồ</t>
  </si>
  <si>
    <t>Xã Thọ Diên</t>
  </si>
  <si>
    <t>Xã Thọ Hải</t>
  </si>
  <si>
    <t>Xã Thọ Lâm</t>
  </si>
  <si>
    <t>Xã Thọ Lập</t>
  </si>
  <si>
    <t>Xã Thọ Xương</t>
  </si>
  <si>
    <t>Xã Xuân Bái</t>
  </si>
  <si>
    <t>Xã Xuân Lập</t>
  </si>
  <si>
    <t>Xã Xuân Sinh</t>
  </si>
  <si>
    <t>Xã Xuân Tín</t>
  </si>
  <si>
    <t>Xã Xuân Thiên</t>
  </si>
  <si>
    <t>Thị trấn Thường Xuân</t>
  </si>
  <si>
    <t>Xã Bát Mọt</t>
  </si>
  <si>
    <t>Xã Luận Khê</t>
  </si>
  <si>
    <t>Xã Luận Thành</t>
  </si>
  <si>
    <t>Xã Ngọc Phụng</t>
  </si>
  <si>
    <t>Xã Thọ Thanh</t>
  </si>
  <si>
    <t>Xã Xuân Cao</t>
  </si>
  <si>
    <t>Xã Xuân Chinh</t>
  </si>
  <si>
    <t>Xã Xuân Lẹ</t>
  </si>
  <si>
    <t>Thị trấn Nưa</t>
  </si>
  <si>
    <t>Thị trấn Triệu Sơn</t>
  </si>
  <si>
    <t>Xã Dân Lực</t>
  </si>
  <si>
    <t>Xã Dân Lý</t>
  </si>
  <si>
    <t>Xã Đồng Lợi</t>
  </si>
  <si>
    <t>Xã Hợp Thắng</t>
  </si>
  <si>
    <t>Xã Khuyến Nông</t>
  </si>
  <si>
    <t>Xã Nông Trường</t>
  </si>
  <si>
    <t>Xã Tiến Nông</t>
  </si>
  <si>
    <t>Xã Thọ Bình</t>
  </si>
  <si>
    <t>Xã Thọ Cường</t>
  </si>
  <si>
    <t>Xã Thọ Dân</t>
  </si>
  <si>
    <t>Xã Thọ Ngọc</t>
  </si>
  <si>
    <t>Xã Thọ Phú</t>
  </si>
  <si>
    <t>Xã Thọ Tân</t>
  </si>
  <si>
    <t>Xã Thọ Tiến</t>
  </si>
  <si>
    <t>Xã Thọ Thế</t>
  </si>
  <si>
    <t>Xã Thọ Vực</t>
  </si>
  <si>
    <t>Thị trấn Vĩnh Lộc</t>
  </si>
  <si>
    <t>Xã Vĩnh Hùng</t>
  </si>
  <si>
    <t>Thị trấn Quán Lào</t>
  </si>
  <si>
    <t>Thị trấn Thống Nhất</t>
  </si>
  <si>
    <t>Xã Định Công</t>
  </si>
  <si>
    <t>Xã Định Hải</t>
  </si>
  <si>
    <t>Xã Định Hưng</t>
  </si>
  <si>
    <t>Xã Định Liên</t>
  </si>
  <si>
    <t>Xã Định Long</t>
  </si>
  <si>
    <t>Xã Định Tăng</t>
  </si>
  <si>
    <t>Xã Định Tân</t>
  </si>
  <si>
    <t>Xã Định Tiến</t>
  </si>
  <si>
    <t>Xã Quí Lộc</t>
  </si>
  <si>
    <t>Xã Yên Hùng</t>
  </si>
  <si>
    <t>Xã Yên Tâm</t>
  </si>
  <si>
    <t>Xã Yên Trường</t>
  </si>
  <si>
    <t>Phường Quảng Cư</t>
  </si>
  <si>
    <t>Phường Quảng Châu</t>
  </si>
  <si>
    <t>Phường Quảng Tiến</t>
  </si>
  <si>
    <t>Phường Quảng Vinh</t>
  </si>
  <si>
    <t>Phường Trường Sơn</t>
  </si>
  <si>
    <t>Xã Quảng Đại</t>
  </si>
  <si>
    <t>Xã Quảng Hùng</t>
  </si>
  <si>
    <t>Phường An Hưng</t>
  </si>
  <si>
    <t>Phường Ba Đình</t>
  </si>
  <si>
    <t>Phường Đông Cương</t>
  </si>
  <si>
    <t>Phường Đông Hương</t>
  </si>
  <si>
    <t>Phường Đông Sơn</t>
  </si>
  <si>
    <t>Phường Đông Thọ</t>
  </si>
  <si>
    <t>Phường Đông Vệ</t>
  </si>
  <si>
    <t>Phường Nam Ngạn</t>
  </si>
  <si>
    <t>Phường Ngọc Trạo</t>
  </si>
  <si>
    <t>Phường Phú Sơn</t>
  </si>
  <si>
    <t>Phường Quảng Hưng</t>
  </si>
  <si>
    <t>Phường Quảng Thắng</t>
  </si>
  <si>
    <t>Phường Tào Xuyên</t>
  </si>
  <si>
    <t>Phường Tân Sơn</t>
  </si>
  <si>
    <t>Xã Hoằng Đại</t>
  </si>
  <si>
    <t>Xã Hoằng Quang</t>
  </si>
  <si>
    <t>Xã Long Anh</t>
  </si>
  <si>
    <t>Xã Quảng Cát</t>
  </si>
  <si>
    <t>Xã Thiệu Dương</t>
  </si>
  <si>
    <t>Xã Thiệu Khánh</t>
  </si>
  <si>
    <t>Xã Thiệu Vân</t>
  </si>
  <si>
    <t>Phường Hải An</t>
  </si>
  <si>
    <t>Phường Hải Bình</t>
  </si>
  <si>
    <t>Phường Hải Châu</t>
  </si>
  <si>
    <t>Phường Hải Hòa</t>
  </si>
  <si>
    <t>Phường Hải Lĩnh</t>
  </si>
  <si>
    <t>Phường Hải Ninh</t>
  </si>
  <si>
    <t>Phường Hải Thanh</t>
  </si>
  <si>
    <t>Phường Hải Thượng</t>
  </si>
  <si>
    <t>Phường Mai Lâm</t>
  </si>
  <si>
    <t>Phường Nguyên Bình</t>
  </si>
  <si>
    <t>Phường Tĩnh Hải</t>
  </si>
  <si>
    <t>Phường Trúc Lâm</t>
  </si>
  <si>
    <t>Phường Xuân Lâm</t>
  </si>
  <si>
    <t>Xã Anh Sơn</t>
  </si>
  <si>
    <t>Xã Các Sơn</t>
  </si>
  <si>
    <t>Xã Hải Nhân</t>
  </si>
  <si>
    <t>Xã Nghi Sơn</t>
  </si>
  <si>
    <t>Xã Ngọc Lĩnh</t>
  </si>
  <si>
    <t>Xã Tùng Lâm</t>
  </si>
  <si>
    <t>Xã Trường Lâm</t>
  </si>
  <si>
    <t>Thị trấn A Lưới</t>
  </si>
  <si>
    <t>Xã A Roằng</t>
  </si>
  <si>
    <t>Xã Hồng Bắc</t>
  </si>
  <si>
    <t>Xã Hồng Hạ</t>
  </si>
  <si>
    <t>Xã Hồng Kim</t>
  </si>
  <si>
    <t>Xã Hồng Thượng</t>
  </si>
  <si>
    <t>Xã Hương Nguyên</t>
  </si>
  <si>
    <t>Xã Hương Phong</t>
  </si>
  <si>
    <t>Xã Lâm Đớt</t>
  </si>
  <si>
    <t>Xã Quảng Nhâm</t>
  </si>
  <si>
    <t>Thị trấn Khe Tre</t>
  </si>
  <si>
    <t>Xã Hương Hữu</t>
  </si>
  <si>
    <t>Xã Hương Lộc</t>
  </si>
  <si>
    <t>Xã Hương Phú</t>
  </si>
  <si>
    <t>Xã Thượng Lộ</t>
  </si>
  <si>
    <t>Xã Thượng Nhật</t>
  </si>
  <si>
    <t>Xã Thượng Quảng</t>
  </si>
  <si>
    <t>Xã Điền Hòa</t>
  </si>
  <si>
    <t>Xã Điền Hương</t>
  </si>
  <si>
    <t>Xã Điền Lộc</t>
  </si>
  <si>
    <t>Xã Điền Môn</t>
  </si>
  <si>
    <t>Xã Phong An</t>
  </si>
  <si>
    <t>Xã Phong Chương</t>
  </si>
  <si>
    <t>Xã Phong Hải</t>
  </si>
  <si>
    <t>Xã Phong Hiền</t>
  </si>
  <si>
    <t>Xã Phong Sơn</t>
  </si>
  <si>
    <t>Xã Phong Thu</t>
  </si>
  <si>
    <t>Xã Phong Xuân</t>
  </si>
  <si>
    <t>Thị trấn Lăng Cô</t>
  </si>
  <si>
    <t>Xã Giang Hải</t>
  </si>
  <si>
    <t>Xã Lộc Bình</t>
  </si>
  <si>
    <t>Xã Lộc Bổn</t>
  </si>
  <si>
    <t>Xã Lộc Tiến</t>
  </si>
  <si>
    <t>Xã Lộc Trì</t>
  </si>
  <si>
    <t>Xã Lộc Vĩnh</t>
  </si>
  <si>
    <t>Xã Vinh Hiền</t>
  </si>
  <si>
    <t>Xã Vinh Hưng</t>
  </si>
  <si>
    <t>Xã Vinh Mỹ</t>
  </si>
  <si>
    <t>Thị trấn Phú Đa</t>
  </si>
  <si>
    <t>Thị trấn Thuận An</t>
  </si>
  <si>
    <t>Xã Phú Diên</t>
  </si>
  <si>
    <t>Xã Phú Dương</t>
  </si>
  <si>
    <t>Xã Phú Hải</t>
  </si>
  <si>
    <t>Xã Phú Hồ</t>
  </si>
  <si>
    <t>Xã Phú Mậu</t>
  </si>
  <si>
    <t>Xã Vinh An</t>
  </si>
  <si>
    <t>Xã Vinh Hà</t>
  </si>
  <si>
    <t>Xã Vinh Thanh</t>
  </si>
  <si>
    <t>Xã Vinh Xuân</t>
  </si>
  <si>
    <t>Thị trấn Sịa</t>
  </si>
  <si>
    <t>Xã Quảng Công</t>
  </si>
  <si>
    <t>Xã Quảng Lợi</t>
  </si>
  <si>
    <t>Xã Quảng Ngạn</t>
  </si>
  <si>
    <t>Xã Quảng Phước</t>
  </si>
  <si>
    <t>Xã Quảng Thọ</t>
  </si>
  <si>
    <t>Xã Quảng Vinh</t>
  </si>
  <si>
    <t>Phường An Cựu</t>
  </si>
  <si>
    <t>Phường An Đông</t>
  </si>
  <si>
    <t>Phường An Tây</t>
  </si>
  <si>
    <t>Phường Hương Long</t>
  </si>
  <si>
    <t>Phường Hương Sơ</t>
  </si>
  <si>
    <t>Phường Kim Long</t>
  </si>
  <si>
    <t>Phường Phú Cát</t>
  </si>
  <si>
    <t>Phường Phú Hậu</t>
  </si>
  <si>
    <t>Phường Phú Hiệp</t>
  </si>
  <si>
    <t>Phường Phú Hội</t>
  </si>
  <si>
    <t>Phường Phú Nhuận</t>
  </si>
  <si>
    <t>Phường Phước Vĩnh</t>
  </si>
  <si>
    <t>Phường Phường Đúc</t>
  </si>
  <si>
    <t>Phường Tây Lộc</t>
  </si>
  <si>
    <t>Phường Thuận Hòa</t>
  </si>
  <si>
    <t>Phường Thuận Lộc</t>
  </si>
  <si>
    <t>Phường Thuận Thành</t>
  </si>
  <si>
    <t>Phường Thuỷ Biều</t>
  </si>
  <si>
    <t>Phường Thuỷ Xuân</t>
  </si>
  <si>
    <t>Phường Trường An</t>
  </si>
  <si>
    <t>Phường Vĩ Dạ</t>
  </si>
  <si>
    <t>Phường Vĩnh Ninh</t>
  </si>
  <si>
    <t>Phường Phú Bài</t>
  </si>
  <si>
    <t>Phường Thủy Châu</t>
  </si>
  <si>
    <t>Phường Thủy Dương</t>
  </si>
  <si>
    <t>Phường Thủy Lương</t>
  </si>
  <si>
    <t>Phường Thủy Phương</t>
  </si>
  <si>
    <t>Xã Thủy Bằng</t>
  </si>
  <si>
    <t>Xã Thủy Phù</t>
  </si>
  <si>
    <t>Xã Thủy Tân</t>
  </si>
  <si>
    <t>Xã Thủy Thanh</t>
  </si>
  <si>
    <t>Xã Thủy Vân</t>
  </si>
  <si>
    <t>Phường Hương An</t>
  </si>
  <si>
    <t>Phường Hương Chữ</t>
  </si>
  <si>
    <t>Phường Hương Hồ</t>
  </si>
  <si>
    <t>Phường Hương Văn</t>
  </si>
  <si>
    <t>Phường Hương Vân</t>
  </si>
  <si>
    <t>Phường Hương Xuân</t>
  </si>
  <si>
    <t>Phường Tứ Hạ</t>
  </si>
  <si>
    <t>Xã Bình Tiến</t>
  </si>
  <si>
    <t>Xã Hương Toàn</t>
  </si>
  <si>
    <t>Xã Hương Thọ</t>
  </si>
  <si>
    <t>Xã Hương Vinh</t>
  </si>
  <si>
    <t>Thị trấn Cái Bè</t>
  </si>
  <si>
    <t>Xã An Hữu</t>
  </si>
  <si>
    <t>Xã An Thái Đông</t>
  </si>
  <si>
    <t>Xã An Thái Trung</t>
  </si>
  <si>
    <t>Xã Đông Hòa Hiệp</t>
  </si>
  <si>
    <t>Xã Hậu Mỹ Bắc A</t>
  </si>
  <si>
    <t>Xã Hậu Mỹ Bắc B</t>
  </si>
  <si>
    <t>Xã Hậu Mỹ Phú</t>
  </si>
  <si>
    <t>Xã Hậu Mỹ Trinh</t>
  </si>
  <si>
    <t>Xã Mỹ Đức Đông</t>
  </si>
  <si>
    <t>Xã Mỹ Đức Tây</t>
  </si>
  <si>
    <t>Xã Mỹ Lợi A</t>
  </si>
  <si>
    <t>Xã Mỹ Lợi B</t>
  </si>
  <si>
    <t>Xã Thiện Trí</t>
  </si>
  <si>
    <t>Xã Thiện Trung</t>
  </si>
  <si>
    <t>Xã Hiệp Đức</t>
  </si>
  <si>
    <t>Xã Hội Xuân</t>
  </si>
  <si>
    <t>Xã Long Tiên</t>
  </si>
  <si>
    <t>Xã Long Trung</t>
  </si>
  <si>
    <t>Xã Mỹ Thành Bắc</t>
  </si>
  <si>
    <t>Xã Mỹ Thành Nam</t>
  </si>
  <si>
    <t>Xã Tam Bình</t>
  </si>
  <si>
    <t>Xã Bàn Long</t>
  </si>
  <si>
    <t>Xã Bình Trưng</t>
  </si>
  <si>
    <t>Xã Dưỡng Điềm</t>
  </si>
  <si>
    <t>Xã Điềm Hy</t>
  </si>
  <si>
    <t>Xã Hữu Đạo</t>
  </si>
  <si>
    <t>Xã Song Thuận</t>
  </si>
  <si>
    <t>Xã Tân Hội Đông</t>
  </si>
  <si>
    <t>Xã Tân Lý Đông</t>
  </si>
  <si>
    <t>Xã Tân Lý Tây</t>
  </si>
  <si>
    <t>Xã Thân Cửu Nghĩa</t>
  </si>
  <si>
    <t>Thị trấn Chợ Gạo</t>
  </si>
  <si>
    <t>Xã An Thạnh Thủy</t>
  </si>
  <si>
    <t>Xã Bình Ninh</t>
  </si>
  <si>
    <t>Xã Bình Phan</t>
  </si>
  <si>
    <t>Xã Bình Phục Nhứt</t>
  </si>
  <si>
    <t>Xã Đăng Hưng Phước</t>
  </si>
  <si>
    <t>Xã Hòa Định</t>
  </si>
  <si>
    <t>Xã Hòa Tịnh</t>
  </si>
  <si>
    <t>Xã Long Bình Điền</t>
  </si>
  <si>
    <t>Xã Lương Hòa Lạc</t>
  </si>
  <si>
    <t>Xã Mỹ Tịnh An</t>
  </si>
  <si>
    <t>Xã Phú Kiết</t>
  </si>
  <si>
    <t>Xã Quơn Long</t>
  </si>
  <si>
    <t>Xã Song Bình</t>
  </si>
  <si>
    <t>Xã Tân Bình Thạnh</t>
  </si>
  <si>
    <t>Xã Tân Thuận Bình</t>
  </si>
  <si>
    <t>Thị trấn Tân Hòa</t>
  </si>
  <si>
    <t>Thị trấn Vàm Láng</t>
  </si>
  <si>
    <t>Xã Bình Ân</t>
  </si>
  <si>
    <t>Xã Bình Nghị</t>
  </si>
  <si>
    <t>Xã Gia Thuận</t>
  </si>
  <si>
    <t>Xã Kiểng Phước</t>
  </si>
  <si>
    <t>Xã Tăng Hoà</t>
  </si>
  <si>
    <t>Xã Tân Điền</t>
  </si>
  <si>
    <t>Thị trấn Vĩnh Bình</t>
  </si>
  <si>
    <t>Xã Bình Nhì</t>
  </si>
  <si>
    <t>Xã Đồng Thạnh</t>
  </si>
  <si>
    <t>Xã Thạnh Nhựt</t>
  </si>
  <si>
    <t>Xã Vĩnh Hựu</t>
  </si>
  <si>
    <t>Xã Yên Luông</t>
  </si>
  <si>
    <t>Thị trấn Mỹ Phước</t>
  </si>
  <si>
    <t>Xã Phước Lập</t>
  </si>
  <si>
    <t>Xã Tân Hòa Đông</t>
  </si>
  <si>
    <t>Xã Tân Hòa Tây</t>
  </si>
  <si>
    <t>Xã Tân Hòa Thành</t>
  </si>
  <si>
    <t>Xã Tân Lập 1</t>
  </si>
  <si>
    <t>Xã Tân Lập 2</t>
  </si>
  <si>
    <t>Xã Thạnh Hoà</t>
  </si>
  <si>
    <t>Xã Đạo Thạnh</t>
  </si>
  <si>
    <t>Xã Tân Mỹ Chánh</t>
  </si>
  <si>
    <t>Phường Nhị Mỹ</t>
  </si>
  <si>
    <t>Xã Mỹ Hạnh Đông</t>
  </si>
  <si>
    <t>Xã Mỹ Hạnh Trung</t>
  </si>
  <si>
    <t>Xã Mỹ Phước Tây</t>
  </si>
  <si>
    <t>Xã Nhị Quý</t>
  </si>
  <si>
    <t>Xã Phú Quý</t>
  </si>
  <si>
    <t>Xã Bình Xuân</t>
  </si>
  <si>
    <t>Xã Long Chánh</t>
  </si>
  <si>
    <t>Thị trấn Càng Long</t>
  </si>
  <si>
    <t>Xã An Trường</t>
  </si>
  <si>
    <t>Xã An Trường A</t>
  </si>
  <si>
    <t>Xã Đại Phúc</t>
  </si>
  <si>
    <t>Xã Đức Mỹ</t>
  </si>
  <si>
    <t>Xã Huyền Hội</t>
  </si>
  <si>
    <t>Xã Mỹ Cẩm</t>
  </si>
  <si>
    <t>Xã Nhị Long</t>
  </si>
  <si>
    <t>Xã Nhị Long Phú</t>
  </si>
  <si>
    <t>Xã Phương Thạnh</t>
  </si>
  <si>
    <t>Thị trấn Cầu Kè</t>
  </si>
  <si>
    <t>Xã An Phú Tân</t>
  </si>
  <si>
    <t>Xã Châu Điền</t>
  </si>
  <si>
    <t>Xã Hòa Ân</t>
  </si>
  <si>
    <t>Xã Hoà Tân</t>
  </si>
  <si>
    <t>Xã Ninh Thới</t>
  </si>
  <si>
    <t>Xã Tam Ngãi</t>
  </si>
  <si>
    <t>Xã Thông Hòa</t>
  </si>
  <si>
    <t>Thị trấn Cầu Ngang</t>
  </si>
  <si>
    <t>Thị trấn Mỹ Long</t>
  </si>
  <si>
    <t>Xã Hiệp Mỹ Đông</t>
  </si>
  <si>
    <t>Xã Hiệp Mỹ Tây</t>
  </si>
  <si>
    <t>Xã Kim Hòa</t>
  </si>
  <si>
    <t>Xã Mỹ Long Bắc</t>
  </si>
  <si>
    <t>Xã Mỹ Long Nam</t>
  </si>
  <si>
    <t>Xã Nhị Trường</t>
  </si>
  <si>
    <t>Xã Thạnh Hòa Sơn</t>
  </si>
  <si>
    <t>Xã Lương Hoà A</t>
  </si>
  <si>
    <t>Xã Nguyệt Hóa</t>
  </si>
  <si>
    <t>Xã Phước Hảo</t>
  </si>
  <si>
    <t>Xã Song Lộc</t>
  </si>
  <si>
    <t>Xã Đôn Châu</t>
  </si>
  <si>
    <t>Xã Đôn Xuân</t>
  </si>
  <si>
    <t>Xã Ngũ Lạc</t>
  </si>
  <si>
    <t>Thị trấn Cầu Quan</t>
  </si>
  <si>
    <t>Thị trấn Tiểu Cần</t>
  </si>
  <si>
    <t>Xã Hiếu Tử</t>
  </si>
  <si>
    <t>Xã Hiếu Trung</t>
  </si>
  <si>
    <t>Xã Hùng Hòa</t>
  </si>
  <si>
    <t>Xã Ngãi Hùng</t>
  </si>
  <si>
    <t>Xã Tân Hùng</t>
  </si>
  <si>
    <t>Xã Tập Ngãi</t>
  </si>
  <si>
    <t>Thị trấn Định An</t>
  </si>
  <si>
    <t>Thị trấn Trà Cú</t>
  </si>
  <si>
    <t>Xã An Quảng Hữu</t>
  </si>
  <si>
    <t>Xã Hàm Giang</t>
  </si>
  <si>
    <t>Xã Hàm Tân</t>
  </si>
  <si>
    <t>Xã Lưu Nghiệp Anh</t>
  </si>
  <si>
    <t>Xã Ngãi Xuyên</t>
  </si>
  <si>
    <t>Xã Ngọc Biên</t>
  </si>
  <si>
    <t>Xã Tập Sơn</t>
  </si>
  <si>
    <t>Xã Dân Thành</t>
  </si>
  <si>
    <t>Xã Long Hữu</t>
  </si>
  <si>
    <t>Xã Long Toàn</t>
  </si>
  <si>
    <t>Xã Trường Long Hòa</t>
  </si>
  <si>
    <t>Xã Bình Nhân</t>
  </si>
  <si>
    <t>Xã Hà Lang</t>
  </si>
  <si>
    <t>Xã Hùng Mỹ</t>
  </si>
  <si>
    <t>Xã Kiên Đài</t>
  </si>
  <si>
    <t>Xã Linh Phú</t>
  </si>
  <si>
    <t>Xã Ngọc Hội</t>
  </si>
  <si>
    <t>Xã Tri Phú</t>
  </si>
  <si>
    <t>Xã Yên Lập</t>
  </si>
  <si>
    <t>Xã Yên Nguyên</t>
  </si>
  <si>
    <t>Thị trấn Tân Yên</t>
  </si>
  <si>
    <t>Xã Bạch Xa</t>
  </si>
  <si>
    <t>Xã Bằng Cốc</t>
  </si>
  <si>
    <t>Xã Bình Xa</t>
  </si>
  <si>
    <t>Xã Hùng Đức</t>
  </si>
  <si>
    <t>Xã Minh Dân</t>
  </si>
  <si>
    <t>Xã Minh Hương</t>
  </si>
  <si>
    <t>Xã Minh Khương</t>
  </si>
  <si>
    <t>Xã Nhân Mục</t>
  </si>
  <si>
    <t>Xã Yên Thuận</t>
  </si>
  <si>
    <t>Xã Khuôn Hà</t>
  </si>
  <si>
    <t>Xã Lăng Can</t>
  </si>
  <si>
    <t>Xã Phúc Yên</t>
  </si>
  <si>
    <t>Xã Thổ Bình</t>
  </si>
  <si>
    <t>Thị trấn Na Hang</t>
  </si>
  <si>
    <t>Xã Côn Lôn</t>
  </si>
  <si>
    <t>Xã Đà Vị</t>
  </si>
  <si>
    <t>Xã Khau Tinh</t>
  </si>
  <si>
    <t>Xã Năng Khả</t>
  </si>
  <si>
    <t>Xã Sinh Long</t>
  </si>
  <si>
    <t>Xã Thanh Tương</t>
  </si>
  <si>
    <t>Xã Thượng Giáp</t>
  </si>
  <si>
    <t>Xã Thượng Nông</t>
  </si>
  <si>
    <t>Xã Yên Hoa</t>
  </si>
  <si>
    <t>Thị trấn Sơn Dương</t>
  </si>
  <si>
    <t>Xã Chi Thiết</t>
  </si>
  <si>
    <t>Xã Đại Phú</t>
  </si>
  <si>
    <t>Xã Đông Lợi</t>
  </si>
  <si>
    <t>Xã Đồng Quý</t>
  </si>
  <si>
    <t>Xã Hào Phú</t>
  </si>
  <si>
    <t>Xã Hợp Hòa</t>
  </si>
  <si>
    <t>Xã Kháng Nhật</t>
  </si>
  <si>
    <t>Xã Lương Thiện</t>
  </si>
  <si>
    <t>Xã Minh Thanh</t>
  </si>
  <si>
    <t>Xã Ninh Lai</t>
  </si>
  <si>
    <t>Xã Phúc Ứng</t>
  </si>
  <si>
    <t>Xã Sơn Nam</t>
  </si>
  <si>
    <t>Xã Tú Thịnh</t>
  </si>
  <si>
    <t>Xã Thiện Kế</t>
  </si>
  <si>
    <t>Xã Thượng Ấm</t>
  </si>
  <si>
    <t>Xã Trung Yên</t>
  </si>
  <si>
    <t>Xã Trường Sinh</t>
  </si>
  <si>
    <t>Xã Công Đa</t>
  </si>
  <si>
    <t>Xã Chân Sơn</t>
  </si>
  <si>
    <t>Xã Chiêu Yên</t>
  </si>
  <si>
    <t>Xã Đạo Viện</t>
  </si>
  <si>
    <t>Xã Hoàng Khai</t>
  </si>
  <si>
    <t>Xã Hùng Lợi</t>
  </si>
  <si>
    <t>Xã Lang Quán</t>
  </si>
  <si>
    <t>Xã Lực Hành</t>
  </si>
  <si>
    <t>Xã Mỹ Bằng</t>
  </si>
  <si>
    <t>Xã Nhữ Hán</t>
  </si>
  <si>
    <t>Xã Nhữ Khê</t>
  </si>
  <si>
    <t>Xã Phúc Ninh</t>
  </si>
  <si>
    <t>Xã Quí Quân</t>
  </si>
  <si>
    <t>Xã Tiến Bộ</t>
  </si>
  <si>
    <t>Xã Tứ Quận</t>
  </si>
  <si>
    <t>Xã Thắng Quân</t>
  </si>
  <si>
    <t>Xã Trung Môn</t>
  </si>
  <si>
    <t>Xã Trung Trực</t>
  </si>
  <si>
    <t>Xã Xuân Vân</t>
  </si>
  <si>
    <t>Phường An Tường</t>
  </si>
  <si>
    <t>Phường Hưng Thành</t>
  </si>
  <si>
    <t>Phường Minh Xuân</t>
  </si>
  <si>
    <t>Phường Mỹ Lâm</t>
  </si>
  <si>
    <t>Phường Nông Tiến</t>
  </si>
  <si>
    <t>Phường Phan Thiết</t>
  </si>
  <si>
    <t>Phường Tân Hà</t>
  </si>
  <si>
    <t>Phường Tân Quang</t>
  </si>
  <si>
    <t>Phường Ỷ La</t>
  </si>
  <si>
    <t>Xã An Khang</t>
  </si>
  <si>
    <t>Xã Kim Phú</t>
  </si>
  <si>
    <t>Xã Lưỡng Vượng</t>
  </si>
  <si>
    <t>Xã Thái Long</t>
  </si>
  <si>
    <t>Xã Tràng Đà</t>
  </si>
  <si>
    <t>Thị trấn Tân Quới</t>
  </si>
  <si>
    <t>Xã Nguyễn Văn Thảnh</t>
  </si>
  <si>
    <t>Xã Tân An Thạnh</t>
  </si>
  <si>
    <t>Xã Tân Lược</t>
  </si>
  <si>
    <t>Xã Thành Trung</t>
  </si>
  <si>
    <t>Thị trấn Long Hồ</t>
  </si>
  <si>
    <t>Xã Bình Hòa Phước</t>
  </si>
  <si>
    <t>Xã Phú Quới</t>
  </si>
  <si>
    <t>Xã Tân Hạnh</t>
  </si>
  <si>
    <t>Thị trấn Cái Nhum</t>
  </si>
  <si>
    <t>Xã Chánh An</t>
  </si>
  <si>
    <t>Xã Nhơn Phú</t>
  </si>
  <si>
    <t>Xã Tân Long Hội</t>
  </si>
  <si>
    <t>Thị trấn Tam Bình</t>
  </si>
  <si>
    <t>Xã Hậu Lộc</t>
  </si>
  <si>
    <t>Xã Hoà Lộc</t>
  </si>
  <si>
    <t>Xã Loan Mỹ</t>
  </si>
  <si>
    <t>Xã Mỹ Thạnh Trung</t>
  </si>
  <si>
    <t>Xã Ngãi Tứ</t>
  </si>
  <si>
    <t>Xã Song Phú</t>
  </si>
  <si>
    <t>Xã Tường Lộc</t>
  </si>
  <si>
    <t>Thị trấn Trà Ôn</t>
  </si>
  <si>
    <t>Xã Hựu Thành</t>
  </si>
  <si>
    <t>Xã Lục Sỹ Thành</t>
  </si>
  <si>
    <t>Xã Nhơn Bình</t>
  </si>
  <si>
    <t>Xã Tích Thiện</t>
  </si>
  <si>
    <t>Xã Thới Hòa</t>
  </si>
  <si>
    <t>Xã Thuận Thới</t>
  </si>
  <si>
    <t>Xã Trà Côn</t>
  </si>
  <si>
    <t>Xã Vĩnh Xuân</t>
  </si>
  <si>
    <t>Thị trấn Vũng Liêm</t>
  </si>
  <si>
    <t>Xã Hiếu Nghĩa</t>
  </si>
  <si>
    <t>Xã Hiếu Nhơn</t>
  </si>
  <si>
    <t>Xã Hiếu Phụng</t>
  </si>
  <si>
    <t>Xã Hiếu Thành</t>
  </si>
  <si>
    <t>Xã Hiếu Thuận</t>
  </si>
  <si>
    <t>Xã Quới An</t>
  </si>
  <si>
    <t>Xã Quới Thiện</t>
  </si>
  <si>
    <t>Xã Tân An Luông</t>
  </si>
  <si>
    <t>Xã Tân Quới Trung</t>
  </si>
  <si>
    <t>Xã Trung Hiệp</t>
  </si>
  <si>
    <t>Xã Trung Hiếu</t>
  </si>
  <si>
    <t>Xã Trung Ngãi</t>
  </si>
  <si>
    <t>Xã Trung Thành Đông</t>
  </si>
  <si>
    <t>Xã Trung Thành Tây</t>
  </si>
  <si>
    <t>Phường Tân Hội</t>
  </si>
  <si>
    <t>Phường Tân Ngãi</t>
  </si>
  <si>
    <t>Phường Cái Vồn</t>
  </si>
  <si>
    <t>Phường Đông Thuận</t>
  </si>
  <si>
    <t>Phường Thành Phước</t>
  </si>
  <si>
    <t>Thị trấn Bá Hiến</t>
  </si>
  <si>
    <t>Thị trấn Đạo Đức</t>
  </si>
  <si>
    <t>Thị trấn Gia Khánh</t>
  </si>
  <si>
    <t>Thị trấn Hương Canh</t>
  </si>
  <si>
    <t>Thị trấn Thanh Lãng</t>
  </si>
  <si>
    <t>Xã Quất Lưu</t>
  </si>
  <si>
    <t>Xã Sơn Lôi</t>
  </si>
  <si>
    <t>Xã Trung Mỹ</t>
  </si>
  <si>
    <t>Thị trấn Hoa Sơn</t>
  </si>
  <si>
    <t>Thị trấn Lập Thạch</t>
  </si>
  <si>
    <t>Xã Bàn Giản</t>
  </si>
  <si>
    <t>Xã Bắc Bình</t>
  </si>
  <si>
    <t>Xã Đình Chu</t>
  </si>
  <si>
    <t>Xã Đồng Ích</t>
  </si>
  <si>
    <t>Xã Liễn Sơn</t>
  </si>
  <si>
    <t>Xã Tiên Lữ</t>
  </si>
  <si>
    <t>Xã Tử Du</t>
  </si>
  <si>
    <t>Xã Triệu Đề</t>
  </si>
  <si>
    <t>Xã Văn Quán</t>
  </si>
  <si>
    <t>Xã Vân Trục</t>
  </si>
  <si>
    <t>Xã Xuân Lôi</t>
  </si>
  <si>
    <t>Xã Bạch Lưu</t>
  </si>
  <si>
    <t>Xã Cao Phong</t>
  </si>
  <si>
    <t>Xã Đôn Nhân</t>
  </si>
  <si>
    <t>Xã Đồng Quế</t>
  </si>
  <si>
    <t>Xã Đức Bác</t>
  </si>
  <si>
    <t>Xã Hải Lựu</t>
  </si>
  <si>
    <t>Xã Lãng Công</t>
  </si>
  <si>
    <t>Xã Nhạo Sơn</t>
  </si>
  <si>
    <t>Xã Như Thụy</t>
  </si>
  <si>
    <t>Xã Phương Khoan</t>
  </si>
  <si>
    <t>Xã Quang Yên</t>
  </si>
  <si>
    <t>Xã Tứ Yên</t>
  </si>
  <si>
    <t>Xã Yên Thạch</t>
  </si>
  <si>
    <t>Thị trấn Hợp Hòa</t>
  </si>
  <si>
    <t>Xã Duy Phiên</t>
  </si>
  <si>
    <t>Xã Đạo Tú</t>
  </si>
  <si>
    <t>Xã Đồng Tĩnh</t>
  </si>
  <si>
    <t>Xã Hoàng Đan</t>
  </si>
  <si>
    <t>Xã Hoàng Hoa</t>
  </si>
  <si>
    <t>Xã Hoàng Lâu</t>
  </si>
  <si>
    <t>Xã Hướng Đạo</t>
  </si>
  <si>
    <t>Xã Vân Hội</t>
  </si>
  <si>
    <t>Thị trấn Đại Đình</t>
  </si>
  <si>
    <t>Thị trấn Hợp Châu</t>
  </si>
  <si>
    <t>Thị trấn Tam Đảo</t>
  </si>
  <si>
    <t>Xã Bồ Lý</t>
  </si>
  <si>
    <t>Xã Đạo Trù</t>
  </si>
  <si>
    <t>Xã Tam Quan</t>
  </si>
  <si>
    <t>Thị trấn Tứ Trưng</t>
  </si>
  <si>
    <t>Thị Trấn Thổ Tang</t>
  </si>
  <si>
    <t>Thị trấn Vĩnh Tường</t>
  </si>
  <si>
    <t>Xã An Tường</t>
  </si>
  <si>
    <t>Xã Bồ Sao</t>
  </si>
  <si>
    <t>Xã Cao Đại</t>
  </si>
  <si>
    <t>Xã Chấn Hưng</t>
  </si>
  <si>
    <t>Xã Kim Xá</t>
  </si>
  <si>
    <t>Xã Lũng Hoà</t>
  </si>
  <si>
    <t>Xã Lý Nhân</t>
  </si>
  <si>
    <t>Xã Ngũ Kiên</t>
  </si>
  <si>
    <t>Xã Phú Đa</t>
  </si>
  <si>
    <t>Xã Tam Phúc</t>
  </si>
  <si>
    <t>Xã Tuân Chính</t>
  </si>
  <si>
    <t>Xã Thượng Trưng</t>
  </si>
  <si>
    <t>Xã Vân Xuân</t>
  </si>
  <si>
    <t>Xã Việt Xuân</t>
  </si>
  <si>
    <t>Xã Vũ Di</t>
  </si>
  <si>
    <t>Thị trấn Yên Lạc</t>
  </si>
  <si>
    <t>Xã Đại Tự</t>
  </si>
  <si>
    <t>Xã Đồng Cương</t>
  </si>
  <si>
    <t>Xã Hồng Châu</t>
  </si>
  <si>
    <t>Xã Hồng Phương</t>
  </si>
  <si>
    <t>Xã Tam Hồng</t>
  </si>
  <si>
    <t>Xã Tề Lỗ</t>
  </si>
  <si>
    <t>Xã Trung Kiên</t>
  </si>
  <si>
    <t>Xã Trung Nguyên</t>
  </si>
  <si>
    <t>Xã Văn Tiến</t>
  </si>
  <si>
    <t>Phường Nam Viêm</t>
  </si>
  <si>
    <t>Phường Phúc Thắng</t>
  </si>
  <si>
    <t>Phường Tiền Châu</t>
  </si>
  <si>
    <t>Phường Trưng Nhị</t>
  </si>
  <si>
    <t>Phường Trưng Trắc</t>
  </si>
  <si>
    <t>Phường Hội Hợp</t>
  </si>
  <si>
    <t>Phường Khai Quang</t>
  </si>
  <si>
    <t>Phường Liên Bảo</t>
  </si>
  <si>
    <t>Phường Tích Sơn</t>
  </si>
  <si>
    <t>Xã Thanh Trù</t>
  </si>
  <si>
    <t>Thị trấn Yên Thế</t>
  </si>
  <si>
    <t>Xã Động Quan</t>
  </si>
  <si>
    <t>Xã Khai Trung</t>
  </si>
  <si>
    <t>Xã Lâm Thượng</t>
  </si>
  <si>
    <t>Xã Liễu Đô</t>
  </si>
  <si>
    <t>Xã Minh Chuẩn</t>
  </si>
  <si>
    <t>Xã Minh Xuân</t>
  </si>
  <si>
    <t>Xã Mường Lai</t>
  </si>
  <si>
    <t>Xã Phúc Lợi</t>
  </si>
  <si>
    <t>Xã Tân Lĩnh</t>
  </si>
  <si>
    <t>Xã Tân Phượng</t>
  </si>
  <si>
    <t>Xã Tô Mậu</t>
  </si>
  <si>
    <t>Xã Trúc Lâu</t>
  </si>
  <si>
    <t>Xã Trung Tâm</t>
  </si>
  <si>
    <t>Xã Vĩnh Lạc</t>
  </si>
  <si>
    <t>Thị trấn Mù Căng Chải</t>
  </si>
  <si>
    <t>Xã Cao Phạ</t>
  </si>
  <si>
    <t>Xã Chế Cu Nha</t>
  </si>
  <si>
    <t>Xã Chế Tạo</t>
  </si>
  <si>
    <t>Xã Dế Su Phình</t>
  </si>
  <si>
    <t>Xã Hồ Bốn</t>
  </si>
  <si>
    <t>Xã Kim Nọi</t>
  </si>
  <si>
    <t>Xã Khao Mang</t>
  </si>
  <si>
    <t>Xã La Pán Tẩn</t>
  </si>
  <si>
    <t>Xã Mồ Dề</t>
  </si>
  <si>
    <t>Xã Nậm Có</t>
  </si>
  <si>
    <t>Xã Nậm Khắt</t>
  </si>
  <si>
    <t>Xã Púng Luông</t>
  </si>
  <si>
    <t>Thị trấn Trạm Tấu</t>
  </si>
  <si>
    <t>Xã Bản Công</t>
  </si>
  <si>
    <t>Xã Bản Mù</t>
  </si>
  <si>
    <t>Xã Hát Lìu</t>
  </si>
  <si>
    <t>Xã Làng Nhì</t>
  </si>
  <si>
    <t>Xã Pá Hu</t>
  </si>
  <si>
    <t>Xã Pá Lau</t>
  </si>
  <si>
    <t>Xã Phình Hồ</t>
  </si>
  <si>
    <t>Xã Tà Si Láng</t>
  </si>
  <si>
    <t>Xã Túc Đán</t>
  </si>
  <si>
    <t>Xã Trạm Tấu</t>
  </si>
  <si>
    <t>Xã Xà Hồ</t>
  </si>
  <si>
    <t>Thị trấn Cổ Phúc</t>
  </si>
  <si>
    <t>Xã Báo Đáp</t>
  </si>
  <si>
    <t>Xã Bảo Hưng</t>
  </si>
  <si>
    <t>Xã Cường Thịnh</t>
  </si>
  <si>
    <t>Xã Đào Thịnh</t>
  </si>
  <si>
    <t>Xã Hòa Cuông</t>
  </si>
  <si>
    <t>Xã Hồng Ca</t>
  </si>
  <si>
    <t>Xã Hưng Khánh</t>
  </si>
  <si>
    <t>Xã Lương Thịnh</t>
  </si>
  <si>
    <t>Xã Minh Quán</t>
  </si>
  <si>
    <t>Xã Minh Quân</t>
  </si>
  <si>
    <t>Xã Nga Quán</t>
  </si>
  <si>
    <t>Xã Quy Mông</t>
  </si>
  <si>
    <t>Xã Tân Đồng</t>
  </si>
  <si>
    <t>Xã Việt Thành</t>
  </si>
  <si>
    <t>Xã Y Can</t>
  </si>
  <si>
    <t>Thị trấn NT Liên Sơn</t>
  </si>
  <si>
    <t>Thị trấn NT Trần Phú</t>
  </si>
  <si>
    <t>Thị trấn Sơn Thịnh</t>
  </si>
  <si>
    <t>Xã An Lương</t>
  </si>
  <si>
    <t>Xã Cát Thịnh</t>
  </si>
  <si>
    <t>Xã Chấn Thịnh</t>
  </si>
  <si>
    <t>Xã Đại Lịch</t>
  </si>
  <si>
    <t>Xã Đồng Khê</t>
  </si>
  <si>
    <t>Xã Gia Hội</t>
  </si>
  <si>
    <t>Xã Minh An</t>
  </si>
  <si>
    <t>Xã Nậm Búng</t>
  </si>
  <si>
    <t>Xã Nậm Lành</t>
  </si>
  <si>
    <t>Xã Nậm Mười</t>
  </si>
  <si>
    <t>Xã Nghĩa Tâm</t>
  </si>
  <si>
    <t>Xã Sơn Lương</t>
  </si>
  <si>
    <t>Xã Sùng Đô</t>
  </si>
  <si>
    <t>Xã Suối Bu</t>
  </si>
  <si>
    <t>Xã Suối Giàng</t>
  </si>
  <si>
    <t>Xã Suối Quyền</t>
  </si>
  <si>
    <t>Xã Tú Lệ</t>
  </si>
  <si>
    <t>Xã Thượng Bằng La</t>
  </si>
  <si>
    <t>Thị trấn Mậu A</t>
  </si>
  <si>
    <t>Xã Châu Quế Hạ</t>
  </si>
  <si>
    <t>Xã Châu Quế Thượng</t>
  </si>
  <si>
    <t>Xã Đại Phác</t>
  </si>
  <si>
    <t>Xã Đông An</t>
  </si>
  <si>
    <t>Xã Đông Cuông</t>
  </si>
  <si>
    <t>Xã Lang Thíp</t>
  </si>
  <si>
    <t>Xã Lâm Giang</t>
  </si>
  <si>
    <t>Xã Mậu Đông</t>
  </si>
  <si>
    <t>Xã Mỏ Vàng</t>
  </si>
  <si>
    <t>Xã Nà Hẩu</t>
  </si>
  <si>
    <t>Xã Ngòi A</t>
  </si>
  <si>
    <t>Xã Phong Dụ Hạ</t>
  </si>
  <si>
    <t>Xã Phong Dụ Thượng</t>
  </si>
  <si>
    <t>Xã Viễn Sơn</t>
  </si>
  <si>
    <t>Xã Xuân Ái</t>
  </si>
  <si>
    <t>Xã Xuân Tầm</t>
  </si>
  <si>
    <t>Thị trấn Thác Bà</t>
  </si>
  <si>
    <t>Xã Bạch Hà</t>
  </si>
  <si>
    <t>Xã Bảo Ái</t>
  </si>
  <si>
    <t>Xã Cảm Ân</t>
  </si>
  <si>
    <t>Xã Cảm Nhân</t>
  </si>
  <si>
    <t>Xã Hán Đà</t>
  </si>
  <si>
    <t>Xã Mông Sơn</t>
  </si>
  <si>
    <t>Xã Mỹ Gia</t>
  </si>
  <si>
    <t>Xã Ngọc Chấn</t>
  </si>
  <si>
    <t>Xã Phúc An</t>
  </si>
  <si>
    <t>Xã Tân Nguyên</t>
  </si>
  <si>
    <t>Xã Thịnh Hưng</t>
  </si>
  <si>
    <t>Xã Vĩnh Kiên</t>
  </si>
  <si>
    <t>Xã Vũ Linh</t>
  </si>
  <si>
    <t>Phường Hợp Minh</t>
  </si>
  <si>
    <t>Phường Nguyễn Phúc</t>
  </si>
  <si>
    <t>Phường Nguyễn Thái Học</t>
  </si>
  <si>
    <t>Phường Yên Ninh</t>
  </si>
  <si>
    <t>Phường Yên Thịnh</t>
  </si>
  <si>
    <t>Xã Âu Lâu</t>
  </si>
  <si>
    <t>Xã Giới Phiên</t>
  </si>
  <si>
    <t>Xã Minh Bảo</t>
  </si>
  <si>
    <t>Phường Cầu Thia</t>
  </si>
  <si>
    <t>Phường Pú Trạng</t>
  </si>
  <si>
    <t>Phường Trung Tâm</t>
  </si>
  <si>
    <t>Xã Hạnh Sơn</t>
  </si>
  <si>
    <t>Xã Phù Nham</t>
  </si>
  <si>
    <t>Xã Sơn A</t>
  </si>
  <si>
    <t>Xã Thạch Lương</t>
  </si>
  <si>
    <t>BẢNG 8</t>
  </si>
  <si>
    <t>BẢNG 10</t>
  </si>
  <si>
    <t xml:space="preserve">Dạng
địa hình </t>
  </si>
  <si>
    <t xml:space="preserve">Mô tả dạng địa hình </t>
  </si>
  <si>
    <r>
      <rPr>
        <sz val="11"/>
        <color rgb="FF000000"/>
        <rFont val="Arial-BoldMT"/>
        <charset val="134"/>
      </rPr>
      <t xml:space="preserve">Giá trị </t>
    </r>
    <r>
      <rPr>
        <i/>
        <sz val="11"/>
        <color rgb="FF000000"/>
        <rFont val="Arial-BoldItalicMT"/>
        <charset val="134"/>
      </rPr>
      <t>z</t>
    </r>
    <r>
      <rPr>
        <i/>
        <vertAlign val="subscript"/>
        <sz val="11"/>
        <color rgb="FF000000"/>
        <rFont val="Arial-BoldItalicMT"/>
        <charset val="134"/>
      </rPr>
      <t>g</t>
    </r>
    <r>
      <rPr>
        <sz val="11"/>
        <color rgb="FF000000"/>
        <rFont val="Arial-BoldMT"/>
        <charset val="134"/>
      </rPr>
      <t xml:space="preserve">, </t>
    </r>
    <r>
      <rPr>
        <sz val="11"/>
        <color rgb="FF000000"/>
        <rFont val="ArialMT"/>
        <charset val="134"/>
      </rPr>
      <t xml:space="preserve">m </t>
    </r>
  </si>
  <si>
    <r>
      <rPr>
        <sz val="11"/>
        <color rgb="FF000000"/>
        <rFont val="Arial-BoldMT"/>
        <charset val="134"/>
      </rPr>
      <t>Giá trị Z</t>
    </r>
    <r>
      <rPr>
        <sz val="7"/>
        <color rgb="FF000000"/>
        <rFont val="Arial-BoldMT"/>
        <charset val="134"/>
      </rPr>
      <t>min</t>
    </r>
    <r>
      <rPr>
        <sz val="11"/>
        <color rgb="FF000000"/>
        <rFont val="Arial-BoldMT"/>
        <charset val="134"/>
      </rPr>
      <t xml:space="preserve">, </t>
    </r>
    <r>
      <rPr>
        <sz val="11"/>
        <color rgb="FF000000"/>
        <rFont val="ArialMT"/>
        <charset val="134"/>
      </rPr>
      <t xml:space="preserve">m </t>
    </r>
  </si>
  <si>
    <r>
      <rPr>
        <sz val="11"/>
        <color rgb="FF000000"/>
        <rFont val="Arial-BoldMT"/>
        <charset val="134"/>
      </rPr>
      <t xml:space="preserve">Giá trị </t>
    </r>
    <r>
      <rPr>
        <sz val="11"/>
        <color rgb="FF000000"/>
        <rFont val="Symbol"/>
        <family val="1"/>
        <charset val="2"/>
      </rPr>
      <t>a</t>
    </r>
  </si>
  <si>
    <t>Max k(ze)</t>
  </si>
  <si>
    <t>cr</t>
  </si>
  <si>
    <t>l,m</t>
  </si>
  <si>
    <t>Trống trải, không có hoặc có rất ít vật cản cao không quá 1,5 m (bờ biển thoáng, mặt sông, hồ lớn, đồng muối, cánh đồng không có cây cao...), xem Hình D.1, Phụ lục D.</t>
  </si>
  <si>
    <t>B</t>
  </si>
  <si>
    <t>Tương đối trống trải, có một số vật cản thưa thớt cao không quá 10 m (vùng ngoại ô ít nhà, thị trấn, làng mạc, rừng thưa hoặc rừng non, vùng trồng cây thưa…), xem Hình D.2, Phụ lục D.</t>
  </si>
  <si>
    <t>C</t>
  </si>
  <si>
    <t>Bị che chắn mạnh, có nhiều vật cản sát nhau cao từ 10 m trở lên (trong thành phố, vùng rừng rậm...), xem Hình D.3, Phụ lục D.</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</si>
</sst>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6">
    <numFmt numFmtId="164" formatCode="0.000"/>
    <numFmt numFmtId="165" formatCode="[$-1010000]d/m/yyyy;@"/>
    <numFmt numFmtId="166" formatCode="0.0000"/>
    <numFmt numFmtId="167" formatCode="0.0"/>
    <numFmt numFmtId="168" formatCode="0.00000"/>
    <numFmt numFmtId="169" formatCode="#,##0.000"/>
  </numFmts>
  <fonts count="61">
    <font>
      <sz val="10"/>
      <name val="Arial"/>
      <charset val="134"/>
    </font>
    <font>
      <sz val="10"/>
      <name val="Arial"/>
      <family val="2"/>
    </font>
    <font>
      <sz val="11"/>
      <color rgb="FF000000"/>
      <name val="Arial-BoldMT"/>
      <charset val="134"/>
    </font>
    <font>
      <sz val="11"/>
      <color rgb="FF000000"/>
      <name val="Arial-BoldItalicMT"/>
      <charset val="134"/>
    </font>
    <font>
      <i/>
      <sz val="11"/>
      <color rgb="FF000000"/>
      <name val="Arial-ItalicMT"/>
      <charset val="134"/>
    </font>
    <font>
      <sz val="11"/>
      <color rgb="FF000000"/>
      <name val="ArialMT"/>
      <charset val="134"/>
    </font>
    <font>
      <sz val="20"/>
      <name val="Arial"/>
      <family val="2"/>
    </font>
    <font>
      <b/>
      <sz val="20"/>
      <name val="Calibri"/>
      <family val="2"/>
      <scheme val="minor"/>
    </font>
    <font>
      <sz val="11"/>
      <name val="Calibri"/>
      <family val="2"/>
      <scheme val="minor"/>
    </font>
    <font>
      <b/>
      <i/>
      <sz val="10"/>
      <color rgb="FF000000"/>
      <name val="Arial"/>
      <family val="2"/>
    </font>
    <font>
      <b/>
      <sz val="10"/>
      <color rgb="FF000000"/>
      <name val="Arial"/>
      <family val="2"/>
    </font>
    <font>
      <sz val="10"/>
      <color rgb="FF000000"/>
      <name val="Arial"/>
      <family val="2"/>
    </font>
    <font>
      <sz val="12"/>
      <name val="Calibri"/>
      <family val="2"/>
      <scheme val="minor"/>
    </font>
    <font>
      <b/>
      <sz val="15"/>
      <name val="Arial"/>
      <family val="2"/>
    </font>
    <font>
      <sz val="20"/>
      <name val="Arial"/>
      <family val="2"/>
    </font>
    <font>
      <b/>
      <sz val="20"/>
      <color rgb="FF0000FF"/>
      <name val="Arial"/>
      <family val="2"/>
    </font>
    <font>
      <i/>
      <sz val="12"/>
      <name val="Arial"/>
      <family val="2"/>
    </font>
    <font>
      <i/>
      <sz val="9"/>
      <name val="Arial"/>
      <family val="2"/>
    </font>
    <font>
      <b/>
      <sz val="10"/>
      <name val="Arial"/>
      <family val="2"/>
    </font>
    <font>
      <b/>
      <sz val="10"/>
      <color rgb="FF0000FF"/>
      <name val="Arial"/>
      <family val="2"/>
    </font>
    <font>
      <b/>
      <sz val="12"/>
      <name val="Arial"/>
      <family val="2"/>
    </font>
    <font>
      <sz val="10"/>
      <color indexed="12"/>
      <name val="Arial"/>
      <family val="2"/>
    </font>
    <font>
      <b/>
      <i/>
      <sz val="10"/>
      <color rgb="FF0000FF"/>
      <name val="Arial"/>
      <family val="2"/>
    </font>
    <font>
      <b/>
      <sz val="10"/>
      <color indexed="12"/>
      <name val="Arial"/>
      <family val="2"/>
    </font>
    <font>
      <b/>
      <sz val="10"/>
      <color rgb="FFFF0000"/>
      <name val="Arial"/>
      <family val="2"/>
    </font>
    <font>
      <i/>
      <sz val="10"/>
      <name val="Arial"/>
      <family val="2"/>
    </font>
    <font>
      <b/>
      <i/>
      <sz val="10"/>
      <name val="Arial"/>
      <family val="2"/>
    </font>
    <font>
      <b/>
      <sz val="12"/>
      <color rgb="FF0000FF"/>
      <name val="Arial"/>
      <family val="2"/>
    </font>
    <font>
      <sz val="10"/>
      <color rgb="FF0000CC"/>
      <name val="Arial"/>
      <family val="2"/>
    </font>
    <font>
      <sz val="13"/>
      <color theme="1"/>
      <name val="Arial"/>
      <family val="2"/>
    </font>
    <font>
      <sz val="10"/>
      <name val="Calibri"/>
      <family val="2"/>
      <scheme val="minor"/>
    </font>
    <font>
      <sz val="9"/>
      <name val="Arial"/>
      <family val="2"/>
    </font>
    <font>
      <sz val="10"/>
      <color rgb="FF0000FF"/>
      <name val="Arial"/>
      <family val="2"/>
    </font>
    <font>
      <sz val="9"/>
      <color rgb="FF0000FF"/>
      <name val="Arial"/>
      <family val="2"/>
    </font>
    <font>
      <b/>
      <sz val="10"/>
      <color rgb="FF002060"/>
      <name val="Arial"/>
      <family val="2"/>
    </font>
    <font>
      <sz val="10"/>
      <color rgb="FF0000FF"/>
      <name val="Arial"/>
      <family val="2"/>
    </font>
    <font>
      <sz val="10"/>
      <name val="Arial"/>
      <family val="2"/>
    </font>
    <font>
      <sz val="10"/>
      <name val="Times New Roman"/>
      <family val="1"/>
    </font>
    <font>
      <sz val="10"/>
      <name val="Arial"/>
      <family val="2"/>
    </font>
    <font>
      <b/>
      <sz val="10"/>
      <name val="Arial"/>
      <family val="2"/>
    </font>
    <font>
      <sz val="10"/>
      <name val="Times New Roman"/>
      <family val="1"/>
    </font>
    <font>
      <sz val="8"/>
      <name val="Arial"/>
      <family val="2"/>
    </font>
    <font>
      <sz val="11"/>
      <color theme="1"/>
      <name val="Calibri"/>
      <family val="2"/>
      <scheme val="minor"/>
    </font>
    <font>
      <vertAlign val="subscript"/>
      <sz val="10"/>
      <name val="Arial"/>
      <family val="2"/>
    </font>
    <font>
      <b/>
      <i/>
      <vertAlign val="subscript"/>
      <sz val="10"/>
      <color rgb="FF000000"/>
      <name val="Arial"/>
      <family val="2"/>
    </font>
    <font>
      <vertAlign val="subscript"/>
      <sz val="10"/>
      <color rgb="FF000000"/>
      <name val="Arial"/>
      <family val="2"/>
    </font>
    <font>
      <sz val="10"/>
      <name val="Symbol"/>
      <family val="1"/>
      <charset val="2"/>
    </font>
    <font>
      <vertAlign val="superscript"/>
      <sz val="10"/>
      <name val="Arial"/>
      <family val="2"/>
    </font>
    <font>
      <vertAlign val="subscript"/>
      <sz val="8"/>
      <name val="Arial"/>
      <family val="2"/>
    </font>
    <font>
      <sz val="8"/>
      <name val="Symbol"/>
      <family val="1"/>
      <charset val="2"/>
    </font>
    <font>
      <b/>
      <vertAlign val="subscript"/>
      <sz val="10"/>
      <name val="Arial"/>
      <family val="2"/>
    </font>
    <font>
      <vertAlign val="subscript"/>
      <sz val="10"/>
      <name val="Symbol"/>
      <family val="1"/>
      <charset val="2"/>
    </font>
    <font>
      <sz val="7"/>
      <color rgb="FF000000"/>
      <name val="Arial-BoldMT"/>
      <charset val="134"/>
    </font>
    <font>
      <vertAlign val="superscript"/>
      <sz val="8"/>
      <name val="Arial"/>
      <family val="2"/>
    </font>
    <font>
      <vertAlign val="superscript"/>
      <sz val="10"/>
      <color rgb="FF000000"/>
      <name val="Arial"/>
      <family val="2"/>
    </font>
    <font>
      <vertAlign val="subscript"/>
      <sz val="10"/>
      <name val="Times New Roman"/>
      <family val="1"/>
    </font>
    <font>
      <sz val="11"/>
      <color rgb="FF000000"/>
      <name val="Symbol"/>
      <family val="1"/>
      <charset val="2"/>
    </font>
    <font>
      <i/>
      <sz val="11"/>
      <color rgb="FF000000"/>
      <name val="Arial-BoldItalicMT"/>
      <charset val="134"/>
    </font>
    <font>
      <i/>
      <vertAlign val="subscript"/>
      <sz val="11"/>
      <color rgb="FF000000"/>
      <name val="Arial-BoldItalicMT"/>
      <charset val="134"/>
    </font>
    <font>
      <b/>
      <sz val="9"/>
      <name val="Tahoma"/>
      <family val="2"/>
    </font>
    <font>
      <sz val="9"/>
      <name val="Tahoma"/>
      <family val="2"/>
    </font>
  </fonts>
  <fills count="9">
    <fill>
      <patternFill patternType="none"/>
    </fill>
    <fill>
      <patternFill patternType="gray125"/>
    </fill>
    <fill>
      <patternFill patternType="solid">
        <fgColor rgb="FFFFFFFF"/>
        <bgColor indexed="64"/>
      </patternFill>
    </fill>
    <fill>
      <patternFill patternType="solid">
        <fgColor theme="0"/>
        <bgColor indexed="64"/>
      </patternFill>
    </fill>
    <fill>
      <patternFill patternType="solid">
        <fgColor rgb="FFFFFF00"/>
        <bgColor indexed="64"/>
      </patternFill>
    </fill>
    <fill>
      <patternFill patternType="solid">
        <fgColor theme="0" tint="-0.499984740745262"/>
        <bgColor indexed="64"/>
      </patternFill>
    </fill>
    <fill>
      <patternFill patternType="solid">
        <fgColor theme="9" tint="0.39994506668294322"/>
        <bgColor indexed="64"/>
      </patternFill>
    </fill>
    <fill>
      <patternFill patternType="solid">
        <fgColor rgb="FF92D050"/>
        <bgColor indexed="64"/>
      </patternFill>
    </fill>
    <fill>
      <patternFill patternType="solid">
        <fgColor rgb="FFFF0000"/>
        <bgColor indexed="64"/>
      </patternFill>
    </fill>
  </fills>
  <borders count="34">
    <border>
      <left/>
      <right/>
      <top/>
      <bottom/>
      <diagonal/>
    </border>
    <border>
      <left/>
      <right/>
      <top/>
      <bottom style="thin">
        <color auto="1"/>
      </bottom>
      <diagonal/>
    </border>
    <border>
      <left style="thin">
        <color auto="1"/>
      </left>
      <right style="thin">
        <color auto="1"/>
      </right>
      <top style="thin">
        <color auto="1"/>
      </top>
      <bottom style="thin">
        <color auto="1"/>
      </bottom>
      <diagonal/>
    </border>
    <border>
      <left style="thin">
        <color auto="1"/>
      </left>
      <right/>
      <top style="thin">
        <color auto="1"/>
      </top>
      <bottom/>
      <diagonal/>
    </border>
    <border>
      <left/>
      <right/>
      <top style="thin">
        <color auto="1"/>
      </top>
      <bottom/>
      <diagonal/>
    </border>
    <border>
      <left/>
      <right style="thin">
        <color auto="1"/>
      </right>
      <top style="thin">
        <color auto="1"/>
      </top>
      <bottom/>
      <diagonal/>
    </border>
    <border>
      <left style="thin">
        <color auto="1"/>
      </left>
      <right/>
      <top style="thin">
        <color auto="1"/>
      </top>
      <bottom style="thin">
        <color auto="1"/>
      </bottom>
      <diagonal/>
    </border>
    <border>
      <left/>
      <right/>
      <top style="thin">
        <color auto="1"/>
      </top>
      <bottom style="thin">
        <color auto="1"/>
      </bottom>
      <diagonal/>
    </border>
    <border>
      <left/>
      <right style="thin">
        <color auto="1"/>
      </right>
      <top style="thin">
        <color auto="1"/>
      </top>
      <bottom style="thin">
        <color auto="1"/>
      </bottom>
      <diagonal/>
    </border>
    <border>
      <left style="thin">
        <color auto="1"/>
      </left>
      <right/>
      <top/>
      <bottom style="thin">
        <color auto="1"/>
      </bottom>
      <diagonal/>
    </border>
    <border>
      <left/>
      <right style="thin">
        <color auto="1"/>
      </right>
      <top/>
      <bottom style="thin">
        <color auto="1"/>
      </bottom>
      <diagonal/>
    </border>
    <border>
      <left style="thin">
        <color auto="1"/>
      </left>
      <right style="thin">
        <color auto="1"/>
      </right>
      <top style="thin">
        <color auto="1"/>
      </top>
      <bottom/>
      <diagonal/>
    </border>
    <border>
      <left style="thin">
        <color auto="1"/>
      </left>
      <right style="thin">
        <color auto="1"/>
      </right>
      <top/>
      <bottom/>
      <diagonal/>
    </border>
    <border>
      <left style="thin">
        <color auto="1"/>
      </left>
      <right style="thin">
        <color auto="1"/>
      </right>
      <top/>
      <bottom style="thin">
        <color auto="1"/>
      </bottom>
      <diagonal/>
    </border>
    <border>
      <left style="hair">
        <color auto="1"/>
      </left>
      <right/>
      <top style="hair">
        <color auto="1"/>
      </top>
      <bottom style="hair">
        <color auto="1"/>
      </bottom>
      <diagonal/>
    </border>
    <border>
      <left/>
      <right/>
      <top style="hair">
        <color auto="1"/>
      </top>
      <bottom style="hair">
        <color auto="1"/>
      </bottom>
      <diagonal/>
    </border>
    <border>
      <left/>
      <right style="hair">
        <color auto="1"/>
      </right>
      <top style="hair">
        <color auto="1"/>
      </top>
      <bottom style="hair">
        <color auto="1"/>
      </bottom>
      <diagonal/>
    </border>
    <border>
      <left style="hair">
        <color auto="1"/>
      </left>
      <right style="hair">
        <color auto="1"/>
      </right>
      <top style="hair">
        <color auto="1"/>
      </top>
      <bottom style="hair">
        <color auto="1"/>
      </bottom>
      <diagonal/>
    </border>
    <border>
      <left style="thin">
        <color auto="1"/>
      </left>
      <right/>
      <top/>
      <bottom/>
      <diagonal/>
    </border>
    <border>
      <left/>
      <right style="thin">
        <color auto="1"/>
      </right>
      <top/>
      <bottom/>
      <diagonal/>
    </border>
    <border>
      <left style="medium">
        <color auto="1"/>
      </left>
      <right/>
      <top style="medium">
        <color auto="1"/>
      </top>
      <bottom style="medium">
        <color auto="1"/>
      </bottom>
      <diagonal/>
    </border>
    <border>
      <left/>
      <right/>
      <top style="medium">
        <color auto="1"/>
      </top>
      <bottom style="medium">
        <color auto="1"/>
      </bottom>
      <diagonal/>
    </border>
    <border>
      <left/>
      <right style="medium">
        <color auto="1"/>
      </right>
      <top style="medium">
        <color auto="1"/>
      </top>
      <bottom style="medium">
        <color auto="1"/>
      </bottom>
      <diagonal/>
    </border>
    <border>
      <left style="medium">
        <color auto="1"/>
      </left>
      <right/>
      <top style="medium">
        <color auto="1"/>
      </top>
      <bottom/>
      <diagonal/>
    </border>
    <border>
      <left/>
      <right/>
      <top style="medium">
        <color auto="1"/>
      </top>
      <bottom/>
      <diagonal/>
    </border>
    <border>
      <left/>
      <right style="medium">
        <color auto="1"/>
      </right>
      <top style="medium">
        <color auto="1"/>
      </top>
      <bottom/>
      <diagonal/>
    </border>
    <border>
      <left style="medium">
        <color auto="1"/>
      </left>
      <right/>
      <top/>
      <bottom/>
      <diagonal/>
    </border>
    <border>
      <left/>
      <right style="medium">
        <color auto="1"/>
      </right>
      <top/>
      <bottom/>
      <diagonal/>
    </border>
    <border>
      <left style="medium">
        <color auto="1"/>
      </left>
      <right/>
      <top/>
      <bottom style="medium">
        <color auto="1"/>
      </bottom>
      <diagonal/>
    </border>
    <border>
      <left/>
      <right/>
      <top/>
      <bottom style="medium">
        <color auto="1"/>
      </bottom>
      <diagonal/>
    </border>
    <border>
      <left/>
      <right style="medium">
        <color auto="1"/>
      </right>
      <top/>
      <bottom style="medium">
        <color auto="1"/>
      </bottom>
      <diagonal/>
    </border>
    <border>
      <left/>
      <right style="thin">
        <color auto="1"/>
      </right>
      <top/>
      <bottom style="medium">
        <color auto="1"/>
      </bottom>
      <diagonal/>
    </border>
    <border>
      <left style="thin">
        <color auto="1"/>
      </left>
      <right style="thin">
        <color auto="1"/>
      </right>
      <top/>
      <bottom style="medium">
        <color auto="1"/>
      </bottom>
      <diagonal/>
    </border>
    <border>
      <left style="thin">
        <color auto="1"/>
      </left>
      <right style="medium">
        <color auto="1"/>
      </right>
      <top/>
      <bottom style="medium">
        <color auto="1"/>
      </bottom>
      <diagonal/>
    </border>
  </borders>
  <cellStyleXfs count="8">
    <xf numFmtId="0" fontId="0" fillId="0" borderId="0"/>
    <xf numFmtId="0" fontId="36" fillId="0" borderId="0"/>
    <xf numFmtId="0" fontId="42" fillId="0" borderId="0"/>
    <xf numFmtId="0" fontId="36" fillId="0" borderId="0"/>
    <xf numFmtId="0" fontId="36" fillId="0" borderId="0"/>
    <xf numFmtId="0" fontId="36" fillId="0" borderId="0"/>
    <xf numFmtId="0" fontId="36" fillId="0" borderId="0"/>
    <xf numFmtId="0" fontId="1" fillId="0" borderId="0"/>
  </cellStyleXfs>
  <cellXfs count="309">
    <xf numFmtId="0" fontId="0" fillId="0" borderId="0" xfId="0"/>
    <xf numFmtId="0" fontId="0" fillId="0" borderId="0" xfId="0" applyAlignment="1">
      <alignment horizontal="center" vertical="center"/>
    </xf>
    <xf numFmtId="0" fontId="2" fillId="0" borderId="2" xfId="7" applyFont="1" applyBorder="1" applyAlignment="1">
      <alignment horizontal="center" vertical="center"/>
    </xf>
    <xf numFmtId="0" fontId="3" fillId="0" borderId="2" xfId="7" applyFont="1" applyBorder="1" applyAlignment="1">
      <alignment horizontal="center" vertical="center"/>
    </xf>
    <xf numFmtId="0" fontId="4" fillId="0" borderId="2" xfId="7" applyFont="1" applyBorder="1" applyAlignment="1">
      <alignment horizontal="center" vertical="center"/>
    </xf>
    <xf numFmtId="0" fontId="1" fillId="0" borderId="2" xfId="7" applyFont="1" applyBorder="1" applyAlignment="1">
      <alignment horizontal="center" vertical="center"/>
    </xf>
    <xf numFmtId="0" fontId="5" fillId="0" borderId="2" xfId="7" applyFont="1" applyBorder="1" applyAlignment="1">
      <alignment horizontal="center" vertical="center"/>
    </xf>
    <xf numFmtId="0" fontId="5" fillId="0" borderId="2" xfId="7" applyFont="1" applyBorder="1" applyAlignment="1">
      <alignment horizontal="left" vertical="center" wrapText="1"/>
    </xf>
    <xf numFmtId="2" fontId="5" fillId="0" borderId="2" xfId="7" applyNumberFormat="1" applyFont="1" applyBorder="1" applyAlignment="1">
      <alignment horizontal="center" vertical="center"/>
    </xf>
    <xf numFmtId="0" fontId="1" fillId="0" borderId="2" xfId="0" applyFont="1" applyFill="1" applyBorder="1" applyAlignment="1">
      <alignment wrapText="1"/>
    </xf>
    <xf numFmtId="0" fontId="1" fillId="0" borderId="2" xfId="0" applyFont="1" applyFill="1" applyBorder="1" applyAlignment="1"/>
    <xf numFmtId="0" fontId="1" fillId="0" borderId="0" xfId="0" applyFont="1" applyFill="1" applyAlignment="1"/>
    <xf numFmtId="0" fontId="9" fillId="2" borderId="2" xfId="1" applyFont="1" applyFill="1" applyBorder="1" applyAlignment="1">
      <alignment horizontal="center" vertical="center"/>
    </xf>
    <xf numFmtId="0" fontId="8" fillId="0" borderId="2" xfId="0" applyFont="1" applyFill="1" applyBorder="1" applyAlignment="1">
      <alignment horizontal="center" vertical="center"/>
    </xf>
    <xf numFmtId="0" fontId="11" fillId="2" borderId="2" xfId="1" applyFont="1" applyFill="1" applyBorder="1" applyAlignment="1">
      <alignment horizontal="center" vertical="center"/>
    </xf>
    <xf numFmtId="0" fontId="11" fillId="2" borderId="2" xfId="1" applyFont="1" applyFill="1" applyBorder="1" applyAlignment="1">
      <alignment horizontal="center" vertical="center" wrapText="1"/>
    </xf>
    <xf numFmtId="0" fontId="8" fillId="0" borderId="2" xfId="0" applyFont="1" applyFill="1" applyBorder="1" applyAlignment="1">
      <alignment vertical="center"/>
    </xf>
    <xf numFmtId="0" fontId="1" fillId="0" borderId="2" xfId="0" applyNumberFormat="1" applyFont="1" applyFill="1" applyBorder="1" applyAlignment="1" applyProtection="1">
      <alignment horizontal="left" vertical="center"/>
    </xf>
    <xf numFmtId="0" fontId="12" fillId="0" borderId="2" xfId="0" applyFont="1" applyFill="1" applyBorder="1" applyAlignment="1">
      <alignment horizontal="center" vertical="center"/>
    </xf>
    <xf numFmtId="0" fontId="10" fillId="2" borderId="2" xfId="1" applyFont="1" applyFill="1" applyBorder="1" applyAlignment="1">
      <alignment horizontal="left" vertical="center" wrapText="1"/>
    </xf>
    <xf numFmtId="0" fontId="11" fillId="2" borderId="2" xfId="1" applyFont="1" applyFill="1" applyBorder="1" applyAlignment="1">
      <alignment horizontal="left" vertical="center" wrapText="1"/>
    </xf>
    <xf numFmtId="0" fontId="12" fillId="0" borderId="2" xfId="0" applyFont="1" applyFill="1" applyBorder="1" applyAlignment="1"/>
    <xf numFmtId="0" fontId="1" fillId="3" borderId="2" xfId="0" applyNumberFormat="1" applyFont="1" applyFill="1" applyBorder="1" applyAlignment="1" applyProtection="1">
      <alignment horizontal="left" vertical="center"/>
    </xf>
    <xf numFmtId="0" fontId="12" fillId="3" borderId="2" xfId="0" applyFont="1" applyFill="1" applyBorder="1" applyAlignment="1">
      <alignment horizontal="center" vertical="center"/>
    </xf>
    <xf numFmtId="0" fontId="1" fillId="4" borderId="2" xfId="0" applyNumberFormat="1" applyFont="1" applyFill="1" applyBorder="1" applyAlignment="1" applyProtection="1">
      <alignment horizontal="left" vertical="center"/>
    </xf>
    <xf numFmtId="0" fontId="1" fillId="5" borderId="0" xfId="0" applyFont="1" applyFill="1" applyAlignment="1">
      <alignment vertical="center"/>
    </xf>
    <xf numFmtId="0" fontId="1" fillId="3" borderId="0" xfId="0" applyFont="1" applyFill="1" applyAlignment="1">
      <alignment vertical="center"/>
    </xf>
    <xf numFmtId="0" fontId="1" fillId="5" borderId="0" xfId="0" applyFont="1" applyFill="1" applyAlignment="1">
      <alignment horizontal="center" vertical="center"/>
    </xf>
    <xf numFmtId="0" fontId="13" fillId="5" borderId="0" xfId="0" applyFont="1" applyFill="1" applyBorder="1" applyAlignment="1">
      <alignment horizontal="left" vertical="center"/>
    </xf>
    <xf numFmtId="0" fontId="1" fillId="5" borderId="0" xfId="0" applyFont="1" applyFill="1" applyBorder="1" applyAlignment="1">
      <alignment vertical="center"/>
    </xf>
    <xf numFmtId="0" fontId="16" fillId="5" borderId="0" xfId="0" applyFont="1" applyFill="1" applyBorder="1" applyAlignment="1">
      <alignment vertical="center" wrapText="1"/>
    </xf>
    <xf numFmtId="0" fontId="17" fillId="5" borderId="0" xfId="0" applyNumberFormat="1" applyFont="1" applyFill="1" applyBorder="1" applyAlignment="1">
      <alignment horizontal="left" vertical="center"/>
    </xf>
    <xf numFmtId="0" fontId="1" fillId="0" borderId="2" xfId="0" applyFont="1" applyBorder="1" applyAlignment="1">
      <alignment horizontal="right" vertical="center"/>
    </xf>
    <xf numFmtId="0" fontId="0" fillId="5" borderId="0" xfId="0" applyFill="1" applyBorder="1" applyAlignment="1">
      <alignment horizontal="left" vertical="center"/>
    </xf>
    <xf numFmtId="0" fontId="1" fillId="0" borderId="2" xfId="0" applyFont="1" applyBorder="1" applyAlignment="1">
      <alignment vertical="center"/>
    </xf>
    <xf numFmtId="0" fontId="20" fillId="5" borderId="0" xfId="0" applyFont="1" applyFill="1" applyBorder="1" applyAlignment="1">
      <alignment horizontal="center" vertical="center"/>
    </xf>
    <xf numFmtId="0" fontId="1" fillId="3" borderId="14" xfId="0" applyFont="1" applyFill="1" applyBorder="1" applyAlignment="1">
      <alignment horizontal="left" vertical="center"/>
    </xf>
    <xf numFmtId="0" fontId="1" fillId="3" borderId="15" xfId="0" applyFont="1" applyFill="1" applyBorder="1" applyAlignment="1">
      <alignment horizontal="left" vertical="center"/>
    </xf>
    <xf numFmtId="2" fontId="21" fillId="3" borderId="15" xfId="0" applyNumberFormat="1" applyFont="1" applyFill="1" applyBorder="1" applyAlignment="1" applyProtection="1">
      <alignment horizontal="left" vertical="center"/>
    </xf>
    <xf numFmtId="2" fontId="21" fillId="3" borderId="15" xfId="0" applyNumberFormat="1" applyFont="1" applyFill="1" applyBorder="1" applyAlignment="1" applyProtection="1">
      <alignment horizontal="left" vertical="center"/>
      <protection locked="0"/>
    </xf>
    <xf numFmtId="2" fontId="1" fillId="3" borderId="15" xfId="0" applyNumberFormat="1" applyFont="1" applyFill="1" applyBorder="1" applyAlignment="1" applyProtection="1">
      <alignment horizontal="left" vertical="center"/>
      <protection locked="0"/>
    </xf>
    <xf numFmtId="0" fontId="1" fillId="3" borderId="15" xfId="0" applyFont="1" applyFill="1" applyBorder="1" applyAlignment="1">
      <alignment vertical="center"/>
    </xf>
    <xf numFmtId="0" fontId="21" fillId="3" borderId="15" xfId="0" applyFont="1" applyFill="1" applyBorder="1" applyAlignment="1" applyProtection="1">
      <alignment horizontal="left" vertical="center"/>
    </xf>
    <xf numFmtId="0" fontId="1" fillId="3" borderId="16" xfId="0" applyFont="1" applyFill="1" applyBorder="1" applyAlignment="1">
      <alignment vertical="center"/>
    </xf>
    <xf numFmtId="0" fontId="22" fillId="5" borderId="0" xfId="0" applyFont="1" applyFill="1" applyBorder="1" applyAlignment="1">
      <alignment vertical="center"/>
    </xf>
    <xf numFmtId="0" fontId="23" fillId="3" borderId="15" xfId="0" applyFont="1" applyFill="1" applyBorder="1" applyAlignment="1" applyProtection="1">
      <alignment horizontal="left" vertical="center"/>
    </xf>
    <xf numFmtId="0" fontId="1" fillId="3" borderId="15" xfId="0" applyFont="1" applyFill="1" applyBorder="1" applyAlignment="1" applyProtection="1">
      <alignment horizontal="left" vertical="center"/>
    </xf>
    <xf numFmtId="0" fontId="1" fillId="0" borderId="2" xfId="0" applyFont="1" applyBorder="1" applyAlignment="1">
      <alignment horizontal="center" vertical="center"/>
    </xf>
    <xf numFmtId="0" fontId="18" fillId="0" borderId="2" xfId="0" applyFont="1" applyBorder="1" applyAlignment="1">
      <alignment horizontal="center" vertical="center"/>
    </xf>
    <xf numFmtId="0" fontId="18" fillId="5" borderId="0" xfId="0" applyFont="1" applyFill="1" applyBorder="1" applyAlignment="1">
      <alignment vertical="center"/>
    </xf>
    <xf numFmtId="0" fontId="24" fillId="3" borderId="15" xfId="0" applyFont="1" applyFill="1" applyBorder="1" applyAlignment="1" applyProtection="1">
      <alignment horizontal="left" vertical="center"/>
      <protection locked="0"/>
    </xf>
    <xf numFmtId="0" fontId="0" fillId="0" borderId="16" xfId="0" applyBorder="1" applyAlignment="1">
      <alignment horizontal="left" vertical="center"/>
    </xf>
    <xf numFmtId="0" fontId="25" fillId="0" borderId="2" xfId="0" applyFont="1" applyBorder="1" applyAlignment="1">
      <alignment horizontal="center" vertical="center"/>
    </xf>
    <xf numFmtId="0" fontId="26" fillId="0" borderId="2" xfId="0" applyFont="1" applyBorder="1" applyAlignment="1">
      <alignment horizontal="center" vertical="center"/>
    </xf>
    <xf numFmtId="0" fontId="25" fillId="5" borderId="0" xfId="0" applyFont="1" applyFill="1" applyBorder="1" applyAlignment="1">
      <alignment vertical="center"/>
    </xf>
    <xf numFmtId="164" fontId="24" fillId="3" borderId="15" xfId="0" applyNumberFormat="1" applyFont="1" applyFill="1" applyBorder="1" applyAlignment="1" applyProtection="1">
      <alignment horizontal="right" vertical="center"/>
      <protection locked="0"/>
    </xf>
    <xf numFmtId="164" fontId="19" fillId="3" borderId="15" xfId="0" applyNumberFormat="1" applyFont="1" applyFill="1" applyBorder="1" applyAlignment="1" applyProtection="1">
      <alignment horizontal="right" vertical="center"/>
      <protection hidden="1"/>
    </xf>
    <xf numFmtId="164" fontId="1" fillId="3" borderId="15" xfId="0" applyNumberFormat="1" applyFont="1" applyFill="1" applyBorder="1" applyAlignment="1" applyProtection="1">
      <alignment horizontal="right" vertical="center"/>
      <protection hidden="1"/>
    </xf>
    <xf numFmtId="0" fontId="1" fillId="5" borderId="0" xfId="7" applyFont="1" applyFill="1" applyAlignment="1">
      <alignment vertical="center"/>
    </xf>
    <xf numFmtId="2" fontId="19" fillId="5" borderId="2" xfId="0" applyNumberFormat="1" applyFont="1" applyFill="1" applyBorder="1" applyAlignment="1">
      <alignment horizontal="center" vertical="center"/>
    </xf>
    <xf numFmtId="0" fontId="1" fillId="5" borderId="2" xfId="0" applyFont="1" applyFill="1" applyBorder="1" applyAlignment="1">
      <alignment horizontal="center" vertical="center"/>
    </xf>
    <xf numFmtId="0" fontId="25" fillId="5" borderId="2" xfId="0" applyFont="1" applyFill="1" applyBorder="1" applyAlignment="1">
      <alignment horizontal="center" vertical="center"/>
    </xf>
    <xf numFmtId="0" fontId="18" fillId="5" borderId="2" xfId="0" applyFont="1" applyFill="1" applyBorder="1" applyAlignment="1">
      <alignment horizontal="center" vertical="center"/>
    </xf>
    <xf numFmtId="164" fontId="1" fillId="5" borderId="2" xfId="0" applyNumberFormat="1" applyFont="1" applyFill="1" applyBorder="1" applyAlignment="1">
      <alignment horizontal="center" vertical="center"/>
    </xf>
    <xf numFmtId="0" fontId="19" fillId="5" borderId="2" xfId="0" applyFont="1" applyFill="1" applyBorder="1" applyAlignment="1">
      <alignment horizontal="center" vertical="center"/>
    </xf>
    <xf numFmtId="0" fontId="1" fillId="3" borderId="0" xfId="0" applyFont="1" applyFill="1" applyAlignment="1">
      <alignment horizontal="left" vertical="center"/>
    </xf>
    <xf numFmtId="0" fontId="1" fillId="3" borderId="0" xfId="0" applyFont="1" applyFill="1" applyAlignment="1">
      <alignment horizontal="right" vertical="center"/>
    </xf>
    <xf numFmtId="0" fontId="1" fillId="5" borderId="0" xfId="0" applyFont="1" applyFill="1" applyAlignment="1">
      <alignment horizontal="right" vertical="center"/>
    </xf>
    <xf numFmtId="164" fontId="28" fillId="3" borderId="15" xfId="0" applyNumberFormat="1" applyFont="1" applyFill="1" applyBorder="1" applyAlignment="1" applyProtection="1">
      <alignment horizontal="right" vertical="center"/>
    </xf>
    <xf numFmtId="0" fontId="1" fillId="3" borderId="15" xfId="0" applyFont="1" applyFill="1" applyBorder="1" applyAlignment="1">
      <alignment horizontal="center" vertical="center"/>
    </xf>
    <xf numFmtId="164" fontId="21" fillId="3" borderId="15" xfId="0" applyNumberFormat="1" applyFont="1" applyFill="1" applyBorder="1" applyAlignment="1" applyProtection="1">
      <alignment horizontal="right" vertical="center"/>
    </xf>
    <xf numFmtId="164" fontId="1" fillId="3" borderId="15" xfId="0" applyNumberFormat="1" applyFont="1" applyFill="1" applyBorder="1" applyAlignment="1" applyProtection="1">
      <alignment horizontal="right" vertical="center"/>
    </xf>
    <xf numFmtId="164" fontId="1" fillId="3" borderId="15" xfId="0" applyNumberFormat="1" applyFont="1" applyFill="1" applyBorder="1" applyAlignment="1">
      <alignment horizontal="right" vertical="center"/>
    </xf>
    <xf numFmtId="0" fontId="1" fillId="5" borderId="0" xfId="0" applyFont="1" applyFill="1" applyBorder="1" applyAlignment="1">
      <alignment horizontal="left" vertical="center"/>
    </xf>
    <xf numFmtId="166" fontId="1" fillId="5" borderId="2" xfId="0" applyNumberFormat="1" applyFont="1" applyFill="1" applyBorder="1" applyAlignment="1">
      <alignment horizontal="center" vertical="center"/>
    </xf>
    <xf numFmtId="0" fontId="29" fillId="5" borderId="0" xfId="0" applyFont="1" applyFill="1" applyAlignment="1">
      <alignment vertical="center"/>
    </xf>
    <xf numFmtId="0" fontId="1" fillId="3" borderId="14" xfId="0" applyFont="1" applyFill="1" applyBorder="1" applyAlignment="1">
      <alignment vertical="center"/>
    </xf>
    <xf numFmtId="0" fontId="1" fillId="5" borderId="0" xfId="0" applyFont="1" applyFill="1" applyBorder="1" applyAlignment="1">
      <alignment horizontal="center" vertical="center"/>
    </xf>
    <xf numFmtId="164" fontId="1" fillId="0" borderId="15" xfId="0" applyNumberFormat="1" applyFont="1" applyFill="1" applyBorder="1" applyAlignment="1" applyProtection="1">
      <alignment horizontal="right" vertical="center"/>
      <protection hidden="1"/>
    </xf>
    <xf numFmtId="164" fontId="21" fillId="3" borderId="15" xfId="0" applyNumberFormat="1" applyFont="1" applyFill="1" applyBorder="1" applyAlignment="1" applyProtection="1">
      <alignment horizontal="right" vertical="center"/>
      <protection locked="0"/>
    </xf>
    <xf numFmtId="0" fontId="1" fillId="3" borderId="0" xfId="0" applyFont="1" applyFill="1" applyAlignment="1">
      <alignment horizontal="center" vertical="center"/>
    </xf>
    <xf numFmtId="0" fontId="18" fillId="3" borderId="2" xfId="0" applyFont="1" applyFill="1" applyBorder="1" applyAlignment="1">
      <alignment horizontal="center" vertical="center"/>
    </xf>
    <xf numFmtId="0" fontId="18" fillId="5" borderId="0" xfId="0" applyFont="1" applyFill="1" applyBorder="1" applyAlignment="1">
      <alignment horizontal="center" vertical="center"/>
    </xf>
    <xf numFmtId="0" fontId="1" fillId="3" borderId="2" xfId="0" applyFont="1" applyFill="1" applyBorder="1" applyAlignment="1">
      <alignment horizontal="center" vertical="center"/>
    </xf>
    <xf numFmtId="0" fontId="31" fillId="5" borderId="0" xfId="0" applyFont="1" applyFill="1" applyBorder="1" applyAlignment="1">
      <alignment horizontal="center" vertical="center"/>
    </xf>
    <xf numFmtId="0" fontId="18" fillId="3" borderId="2" xfId="0" applyFont="1" applyFill="1" applyBorder="1" applyAlignment="1" applyProtection="1">
      <alignment horizontal="center" vertical="center"/>
      <protection locked="0"/>
    </xf>
    <xf numFmtId="0" fontId="1" fillId="3" borderId="2" xfId="0" applyFont="1" applyFill="1" applyBorder="1" applyAlignment="1">
      <alignment horizontal="center" vertical="center" wrapText="1"/>
    </xf>
    <xf numFmtId="0" fontId="1" fillId="3" borderId="2" xfId="0" applyFont="1" applyFill="1" applyBorder="1" applyAlignment="1" applyProtection="1">
      <alignment horizontal="center" vertical="center"/>
      <protection locked="0"/>
    </xf>
    <xf numFmtId="2" fontId="32" fillId="3" borderId="0" xfId="0" applyNumberFormat="1" applyFont="1" applyFill="1" applyBorder="1" applyAlignment="1" applyProtection="1">
      <alignment horizontal="center" vertical="center"/>
    </xf>
    <xf numFmtId="2" fontId="33" fillId="3" borderId="0" xfId="0" applyNumberFormat="1" applyFont="1" applyFill="1" applyBorder="1" applyAlignment="1" applyProtection="1">
      <alignment horizontal="center" vertical="center"/>
    </xf>
    <xf numFmtId="2" fontId="32" fillId="3" borderId="0" xfId="0" applyNumberFormat="1" applyFont="1" applyFill="1" applyBorder="1" applyAlignment="1">
      <alignment horizontal="center" vertical="center"/>
    </xf>
    <xf numFmtId="2" fontId="1" fillId="3" borderId="0" xfId="0" applyNumberFormat="1" applyFont="1" applyFill="1" applyBorder="1" applyAlignment="1" applyProtection="1">
      <alignment horizontal="center" vertical="center"/>
      <protection hidden="1"/>
    </xf>
    <xf numFmtId="2" fontId="1" fillId="3" borderId="0" xfId="0" applyNumberFormat="1" applyFont="1" applyFill="1" applyBorder="1" applyAlignment="1">
      <alignment horizontal="center" vertical="center"/>
    </xf>
    <xf numFmtId="164" fontId="31" fillId="3" borderId="0" xfId="0" applyNumberFormat="1" applyFont="1" applyFill="1" applyBorder="1" applyAlignment="1">
      <alignment horizontal="center" vertical="center"/>
    </xf>
    <xf numFmtId="167" fontId="32" fillId="3" borderId="0" xfId="0" applyNumberFormat="1" applyFont="1" applyFill="1" applyAlignment="1">
      <alignment horizontal="center" vertical="center"/>
    </xf>
    <xf numFmtId="2" fontId="1" fillId="5" borderId="0" xfId="0" applyNumberFormat="1" applyFont="1" applyFill="1" applyBorder="1" applyAlignment="1" applyProtection="1">
      <alignment horizontal="center" vertical="center"/>
      <protection hidden="1"/>
    </xf>
    <xf numFmtId="164" fontId="32" fillId="5" borderId="2" xfId="0" applyNumberFormat="1" applyFont="1" applyFill="1" applyBorder="1" applyAlignment="1">
      <alignment horizontal="center" vertical="center"/>
    </xf>
    <xf numFmtId="2" fontId="1" fillId="5" borderId="0" xfId="0" applyNumberFormat="1" applyFont="1" applyFill="1" applyAlignment="1">
      <alignment horizontal="center" vertical="center"/>
    </xf>
    <xf numFmtId="2" fontId="1" fillId="5" borderId="0" xfId="0" applyNumberFormat="1" applyFont="1" applyFill="1" applyAlignment="1">
      <alignment vertical="center"/>
    </xf>
    <xf numFmtId="164" fontId="1" fillId="5" borderId="0" xfId="0" applyNumberFormat="1" applyFont="1" applyFill="1" applyAlignment="1">
      <alignment vertical="center"/>
    </xf>
    <xf numFmtId="167" fontId="1" fillId="3" borderId="0" xfId="0" applyNumberFormat="1" applyFont="1" applyFill="1" applyAlignment="1">
      <alignment vertical="center"/>
    </xf>
    <xf numFmtId="164" fontId="1" fillId="3" borderId="2" xfId="0" applyNumberFormat="1" applyFont="1" applyFill="1" applyBorder="1" applyAlignment="1">
      <alignment horizontal="center" vertical="center"/>
    </xf>
    <xf numFmtId="2" fontId="1" fillId="3" borderId="2" xfId="0" applyNumberFormat="1" applyFont="1" applyFill="1" applyBorder="1" applyAlignment="1">
      <alignment horizontal="center" vertical="center"/>
    </xf>
    <xf numFmtId="166" fontId="1" fillId="3" borderId="2" xfId="0" applyNumberFormat="1" applyFont="1" applyFill="1" applyBorder="1" applyAlignment="1">
      <alignment horizontal="center" vertical="center"/>
    </xf>
    <xf numFmtId="164" fontId="1" fillId="3" borderId="6" xfId="0" applyNumberFormat="1" applyFont="1" applyFill="1" applyBorder="1" applyAlignment="1">
      <alignment horizontal="center" vertical="center"/>
    </xf>
    <xf numFmtId="164" fontId="1" fillId="5" borderId="0" xfId="0" applyNumberFormat="1" applyFont="1" applyFill="1" applyBorder="1" applyAlignment="1">
      <alignment horizontal="center" vertical="center"/>
    </xf>
    <xf numFmtId="0" fontId="13" fillId="5" borderId="0" xfId="0" applyFont="1" applyFill="1" applyBorder="1" applyAlignment="1">
      <alignment vertical="center"/>
    </xf>
    <xf numFmtId="0" fontId="17" fillId="5" borderId="0" xfId="0" applyNumberFormat="1" applyFont="1" applyFill="1" applyBorder="1" applyAlignment="1">
      <alignment vertical="center"/>
    </xf>
    <xf numFmtId="165" fontId="17" fillId="5" borderId="0" xfId="0" applyNumberFormat="1" applyFont="1" applyFill="1" applyBorder="1" applyAlignment="1">
      <alignment vertical="center"/>
    </xf>
    <xf numFmtId="0" fontId="1" fillId="3" borderId="18" xfId="0" applyFont="1" applyFill="1" applyBorder="1" applyAlignment="1">
      <alignment vertical="center"/>
    </xf>
    <xf numFmtId="2" fontId="1" fillId="3" borderId="0" xfId="0" applyNumberFormat="1" applyFont="1" applyFill="1" applyBorder="1" applyAlignment="1">
      <alignment vertical="center"/>
    </xf>
    <xf numFmtId="0" fontId="1" fillId="3" borderId="0" xfId="0" applyFont="1" applyFill="1" applyBorder="1" applyAlignment="1">
      <alignment vertical="center"/>
    </xf>
    <xf numFmtId="0" fontId="1" fillId="3" borderId="19" xfId="0" applyFont="1" applyFill="1" applyBorder="1" applyAlignment="1">
      <alignment vertical="center"/>
    </xf>
    <xf numFmtId="0" fontId="20" fillId="5" borderId="0" xfId="0" applyFont="1" applyFill="1" applyBorder="1" applyAlignment="1">
      <alignment vertical="center"/>
    </xf>
    <xf numFmtId="0" fontId="1" fillId="3" borderId="6" xfId="0" applyFont="1" applyFill="1" applyBorder="1" applyAlignment="1">
      <alignment vertical="center"/>
    </xf>
    <xf numFmtId="2" fontId="1" fillId="3" borderId="7" xfId="0" applyNumberFormat="1" applyFont="1" applyFill="1" applyBorder="1" applyAlignment="1">
      <alignment vertical="center"/>
    </xf>
    <xf numFmtId="0" fontId="1" fillId="3" borderId="7" xfId="0" applyFont="1" applyFill="1" applyBorder="1" applyAlignment="1">
      <alignment vertical="center"/>
    </xf>
    <xf numFmtId="0" fontId="1" fillId="3" borderId="8" xfId="0" applyFont="1" applyFill="1" applyBorder="1" applyAlignment="1">
      <alignment vertical="center"/>
    </xf>
    <xf numFmtId="0" fontId="35" fillId="3" borderId="2" xfId="0" applyFont="1" applyFill="1" applyBorder="1" applyAlignment="1" applyProtection="1">
      <alignment horizontal="center" vertical="center"/>
      <protection locked="0"/>
    </xf>
    <xf numFmtId="0" fontId="36" fillId="3" borderId="2" xfId="0" applyFont="1" applyFill="1" applyBorder="1" applyAlignment="1">
      <alignment horizontal="center" vertical="center"/>
    </xf>
    <xf numFmtId="0" fontId="37" fillId="3" borderId="2" xfId="0" applyFont="1" applyFill="1" applyBorder="1" applyAlignment="1">
      <alignment horizontal="center" vertical="center"/>
    </xf>
    <xf numFmtId="0" fontId="35" fillId="3" borderId="2" xfId="0" applyFont="1" applyFill="1" applyBorder="1" applyAlignment="1">
      <alignment horizontal="center" vertical="center"/>
    </xf>
    <xf numFmtId="0" fontId="1" fillId="3" borderId="2" xfId="0" applyFont="1" applyFill="1" applyBorder="1" applyAlignment="1">
      <alignment vertical="center"/>
    </xf>
    <xf numFmtId="0" fontId="1" fillId="3" borderId="18" xfId="0" applyFont="1" applyFill="1" applyBorder="1" applyAlignment="1">
      <alignment horizontal="center" vertical="center"/>
    </xf>
    <xf numFmtId="0" fontId="1" fillId="3" borderId="0" xfId="0" applyFont="1" applyFill="1" applyBorder="1" applyAlignment="1">
      <alignment horizontal="center" vertical="center"/>
    </xf>
    <xf numFmtId="164" fontId="1" fillId="3" borderId="0" xfId="0" applyNumberFormat="1" applyFont="1" applyFill="1" applyBorder="1" applyAlignment="1">
      <alignment horizontal="center" vertical="center"/>
    </xf>
    <xf numFmtId="2" fontId="1" fillId="3" borderId="19" xfId="0" applyNumberFormat="1" applyFont="1" applyFill="1" applyBorder="1" applyAlignment="1">
      <alignment horizontal="center" vertical="center"/>
    </xf>
    <xf numFmtId="0" fontId="36" fillId="7" borderId="2" xfId="0" applyFont="1" applyFill="1" applyBorder="1" applyAlignment="1">
      <alignment horizontal="center" vertical="center"/>
    </xf>
    <xf numFmtId="2" fontId="36" fillId="7" borderId="2" xfId="0" applyNumberFormat="1" applyFont="1" applyFill="1" applyBorder="1" applyAlignment="1">
      <alignment horizontal="center" vertical="center" wrapText="1"/>
    </xf>
    <xf numFmtId="0" fontId="36" fillId="7" borderId="2" xfId="0" applyFont="1" applyFill="1" applyBorder="1" applyAlignment="1">
      <alignment horizontal="center" vertical="center" wrapText="1"/>
    </xf>
    <xf numFmtId="0" fontId="37" fillId="7" borderId="2" xfId="0" applyFont="1" applyFill="1" applyBorder="1" applyAlignment="1">
      <alignment horizontal="center" vertical="center"/>
    </xf>
    <xf numFmtId="0" fontId="37" fillId="7" borderId="6" xfId="0" applyFont="1" applyFill="1" applyBorder="1" applyAlignment="1">
      <alignment horizontal="center" vertical="center"/>
    </xf>
    <xf numFmtId="0" fontId="1" fillId="7" borderId="2" xfId="0" applyFont="1" applyFill="1" applyBorder="1" applyAlignment="1">
      <alignment horizontal="center" vertical="center"/>
    </xf>
    <xf numFmtId="2" fontId="1" fillId="7" borderId="2" xfId="0" applyNumberFormat="1" applyFont="1" applyFill="1" applyBorder="1" applyAlignment="1">
      <alignment horizontal="center" vertical="center"/>
    </xf>
    <xf numFmtId="0" fontId="36" fillId="7" borderId="6" xfId="0" applyFont="1" applyFill="1" applyBorder="1" applyAlignment="1">
      <alignment horizontal="center" vertical="center"/>
    </xf>
    <xf numFmtId="167" fontId="1" fillId="3" borderId="2" xfId="0" applyNumberFormat="1" applyFont="1" applyFill="1" applyBorder="1" applyAlignment="1">
      <alignment horizontal="center" vertical="center"/>
    </xf>
    <xf numFmtId="1" fontId="1" fillId="3" borderId="2" xfId="0" applyNumberFormat="1" applyFont="1" applyFill="1" applyBorder="1" applyAlignment="1">
      <alignment horizontal="center" vertical="center"/>
    </xf>
    <xf numFmtId="168" fontId="1" fillId="3" borderId="2" xfId="0" applyNumberFormat="1" applyFont="1" applyFill="1" applyBorder="1" applyAlignment="1">
      <alignment horizontal="center" vertical="center"/>
    </xf>
    <xf numFmtId="0" fontId="20" fillId="3" borderId="0" xfId="0" applyFont="1" applyFill="1" applyAlignment="1">
      <alignment vertical="center"/>
    </xf>
    <xf numFmtId="0" fontId="36" fillId="3" borderId="2" xfId="0" applyFont="1" applyFill="1" applyBorder="1" applyAlignment="1" applyProtection="1">
      <alignment horizontal="center" vertical="center"/>
    </xf>
    <xf numFmtId="164" fontId="1" fillId="5" borderId="0" xfId="0" applyNumberFormat="1" applyFont="1" applyFill="1" applyAlignment="1">
      <alignment horizontal="center" vertical="center"/>
    </xf>
    <xf numFmtId="2" fontId="35" fillId="3" borderId="2" xfId="0" applyNumberFormat="1" applyFont="1" applyFill="1" applyBorder="1" applyAlignment="1" applyProtection="1">
      <alignment horizontal="center" vertical="center"/>
      <protection locked="0"/>
    </xf>
    <xf numFmtId="0" fontId="36" fillId="3" borderId="0" xfId="0" applyFont="1" applyFill="1" applyBorder="1" applyAlignment="1">
      <alignment horizontal="left" vertical="center"/>
    </xf>
    <xf numFmtId="0" fontId="36" fillId="3" borderId="0" xfId="0" applyFont="1" applyFill="1" applyBorder="1" applyAlignment="1">
      <alignment horizontal="center" vertical="center"/>
    </xf>
    <xf numFmtId="0" fontId="35" fillId="3" borderId="0" xfId="0" applyFont="1" applyFill="1" applyBorder="1" applyAlignment="1" applyProtection="1">
      <alignment horizontal="center" vertical="center"/>
      <protection locked="0"/>
    </xf>
    <xf numFmtId="0" fontId="18" fillId="5" borderId="2" xfId="0" applyNumberFormat="1" applyFont="1" applyFill="1" applyBorder="1" applyAlignment="1">
      <alignment horizontal="center" vertical="center"/>
    </xf>
    <xf numFmtId="0" fontId="32" fillId="3" borderId="0" xfId="0" applyFont="1" applyFill="1" applyBorder="1" applyAlignment="1">
      <alignment horizontal="center" vertical="center"/>
    </xf>
    <xf numFmtId="0" fontId="18" fillId="7" borderId="2" xfId="0" applyFont="1" applyFill="1" applyBorder="1" applyAlignment="1">
      <alignment horizontal="center" vertical="center"/>
    </xf>
    <xf numFmtId="0" fontId="41" fillId="7" borderId="2" xfId="0" applyFont="1" applyFill="1" applyBorder="1" applyAlignment="1">
      <alignment horizontal="center" vertical="center"/>
    </xf>
    <xf numFmtId="167" fontId="1" fillId="3" borderId="0" xfId="0" applyNumberFormat="1" applyFont="1" applyFill="1" applyBorder="1" applyAlignment="1">
      <alignment horizontal="center" vertical="center"/>
    </xf>
    <xf numFmtId="1" fontId="1" fillId="3" borderId="0" xfId="0" applyNumberFormat="1" applyFont="1" applyFill="1" applyBorder="1" applyAlignment="1">
      <alignment horizontal="center" vertical="center"/>
    </xf>
    <xf numFmtId="168" fontId="1" fillId="3" borderId="0" xfId="0" applyNumberFormat="1" applyFont="1" applyFill="1" applyBorder="1" applyAlignment="1">
      <alignment horizontal="center" vertical="center"/>
    </xf>
    <xf numFmtId="0" fontId="0" fillId="0" borderId="2" xfId="0" applyBorder="1" applyAlignment="1">
      <alignment horizontal="center" vertical="center"/>
    </xf>
    <xf numFmtId="2" fontId="19" fillId="0" borderId="2" xfId="0" applyNumberFormat="1" applyFont="1" applyBorder="1" applyAlignment="1">
      <alignment horizontal="center" vertical="center"/>
    </xf>
    <xf numFmtId="0" fontId="18" fillId="8" borderId="2" xfId="0" applyFont="1" applyFill="1" applyBorder="1" applyAlignment="1">
      <alignment horizontal="center" vertical="center"/>
    </xf>
    <xf numFmtId="2" fontId="19" fillId="7" borderId="2" xfId="0" applyNumberFormat="1" applyFont="1" applyFill="1" applyBorder="1" applyAlignment="1">
      <alignment horizontal="center" vertical="center"/>
    </xf>
    <xf numFmtId="0" fontId="1" fillId="0" borderId="0" xfId="0" applyFont="1"/>
    <xf numFmtId="0" fontId="32" fillId="0" borderId="0" xfId="0" applyFont="1" applyAlignment="1">
      <alignment horizontal="center" vertical="center"/>
    </xf>
    <xf numFmtId="169" fontId="32" fillId="0" borderId="0" xfId="0" applyNumberFormat="1" applyFont="1" applyAlignment="1">
      <alignment horizontal="center" vertical="center"/>
    </xf>
    <xf numFmtId="169" fontId="1" fillId="0" borderId="0" xfId="0" applyNumberFormat="1" applyFont="1" applyAlignment="1">
      <alignment horizontal="center" vertical="center"/>
    </xf>
    <xf numFmtId="0" fontId="35" fillId="0" borderId="0" xfId="0" applyFont="1" applyFill="1" applyAlignment="1">
      <alignment horizontal="center"/>
    </xf>
    <xf numFmtId="0" fontId="1" fillId="0" borderId="0" xfId="0" applyFont="1" applyAlignment="1">
      <alignment horizontal="center" vertical="center"/>
    </xf>
    <xf numFmtId="0" fontId="32" fillId="4" borderId="0" xfId="0" applyFont="1" applyFill="1" applyAlignment="1">
      <alignment horizontal="center" vertical="center"/>
    </xf>
    <xf numFmtId="0" fontId="1" fillId="4" borderId="0" xfId="0" applyFont="1" applyFill="1" applyAlignment="1">
      <alignment horizontal="center" vertical="center"/>
    </xf>
    <xf numFmtId="0" fontId="1" fillId="4" borderId="0" xfId="0" applyFont="1" applyFill="1"/>
    <xf numFmtId="11" fontId="1" fillId="4" borderId="0" xfId="0" applyNumberFormat="1" applyFont="1" applyFill="1" applyAlignment="1">
      <alignment horizontal="center" vertical="center"/>
    </xf>
    <xf numFmtId="11" fontId="1" fillId="0" borderId="0" xfId="0" applyNumberFormat="1" applyFont="1" applyAlignment="1">
      <alignment horizontal="center" vertical="center"/>
    </xf>
    <xf numFmtId="11" fontId="32" fillId="0" borderId="0" xfId="0" applyNumberFormat="1" applyFont="1" applyAlignment="1">
      <alignment horizontal="center" vertical="center"/>
    </xf>
    <xf numFmtId="0" fontId="32" fillId="3" borderId="2" xfId="0" applyFont="1" applyFill="1" applyBorder="1" applyAlignment="1">
      <alignment horizontal="center" vertical="center"/>
    </xf>
    <xf numFmtId="164" fontId="1" fillId="3" borderId="2" xfId="0" applyNumberFormat="1" applyFont="1" applyFill="1" applyBorder="1" applyAlignment="1">
      <alignment horizontal="center" vertical="center"/>
    </xf>
    <xf numFmtId="2" fontId="1" fillId="3" borderId="2" xfId="0" applyNumberFormat="1" applyFont="1" applyFill="1" applyBorder="1" applyAlignment="1">
      <alignment horizontal="center" vertical="center"/>
    </xf>
    <xf numFmtId="0" fontId="18" fillId="7" borderId="2" xfId="0" applyFont="1" applyFill="1" applyBorder="1" applyAlignment="1">
      <alignment horizontal="center" vertical="center"/>
    </xf>
    <xf numFmtId="0" fontId="36" fillId="3" borderId="2" xfId="0" applyFont="1" applyFill="1" applyBorder="1" applyAlignment="1">
      <alignment horizontal="center" vertical="center"/>
    </xf>
    <xf numFmtId="0" fontId="37" fillId="3" borderId="2" xfId="0" applyFont="1" applyFill="1" applyBorder="1" applyAlignment="1">
      <alignment horizontal="center" vertical="center" wrapText="1"/>
    </xf>
    <xf numFmtId="0" fontId="37" fillId="3" borderId="2" xfId="0" applyFont="1" applyFill="1" applyBorder="1" applyAlignment="1">
      <alignment horizontal="center" vertical="center"/>
    </xf>
    <xf numFmtId="0" fontId="36" fillId="3" borderId="2" xfId="0" applyFont="1" applyFill="1" applyBorder="1" applyAlignment="1">
      <alignment horizontal="center" vertical="center" wrapText="1"/>
    </xf>
    <xf numFmtId="0" fontId="40" fillId="3" borderId="2" xfId="0" applyFont="1" applyFill="1" applyBorder="1" applyAlignment="1">
      <alignment horizontal="center" vertical="center"/>
    </xf>
    <xf numFmtId="0" fontId="18" fillId="3" borderId="2" xfId="0" applyFont="1" applyFill="1" applyBorder="1" applyAlignment="1">
      <alignment horizontal="center" vertical="center"/>
    </xf>
    <xf numFmtId="0" fontId="39" fillId="3" borderId="2" xfId="0" applyFont="1" applyFill="1" applyBorder="1" applyAlignment="1" applyProtection="1">
      <alignment horizontal="center" vertical="center"/>
      <protection locked="0"/>
    </xf>
    <xf numFmtId="0" fontId="36" fillId="3" borderId="2" xfId="0" applyFont="1" applyFill="1" applyBorder="1" applyAlignment="1">
      <alignment horizontal="left" vertical="center"/>
    </xf>
    <xf numFmtId="0" fontId="38" fillId="3" borderId="2" xfId="0" applyFont="1" applyFill="1" applyBorder="1" applyAlignment="1">
      <alignment horizontal="left" vertical="center"/>
    </xf>
    <xf numFmtId="0" fontId="18" fillId="5" borderId="2" xfId="0" applyFont="1" applyFill="1" applyBorder="1" applyAlignment="1">
      <alignment horizontal="left" vertical="center"/>
    </xf>
    <xf numFmtId="164" fontId="19" fillId="5" borderId="2" xfId="0" applyNumberFormat="1" applyFont="1" applyFill="1" applyBorder="1" applyAlignment="1">
      <alignment horizontal="left" vertical="center"/>
    </xf>
    <xf numFmtId="0" fontId="1" fillId="3" borderId="2" xfId="0" applyFont="1" applyFill="1" applyBorder="1" applyAlignment="1">
      <alignment horizontal="left" vertical="center"/>
    </xf>
    <xf numFmtId="0" fontId="34" fillId="5" borderId="26" xfId="0" applyFont="1" applyFill="1" applyBorder="1" applyAlignment="1">
      <alignment horizontal="left" vertical="center"/>
    </xf>
    <xf numFmtId="0" fontId="0" fillId="0" borderId="0" xfId="0" applyBorder="1" applyAlignment="1">
      <alignment horizontal="left" vertical="center"/>
    </xf>
    <xf numFmtId="0" fontId="0" fillId="0" borderId="27" xfId="0" applyBorder="1" applyAlignment="1">
      <alignment horizontal="left" vertical="center"/>
    </xf>
    <xf numFmtId="0" fontId="20" fillId="3" borderId="0" xfId="0" applyFont="1" applyFill="1" applyAlignment="1">
      <alignment horizontal="center" vertical="center"/>
    </xf>
    <xf numFmtId="0" fontId="34" fillId="5" borderId="28" xfId="0" applyFont="1" applyFill="1" applyBorder="1" applyAlignment="1">
      <alignment horizontal="left" vertical="center"/>
    </xf>
    <xf numFmtId="0" fontId="0" fillId="0" borderId="29" xfId="0" applyBorder="1" applyAlignment="1">
      <alignment horizontal="left" vertical="center"/>
    </xf>
    <xf numFmtId="0" fontId="0" fillId="0" borderId="30" xfId="0" applyBorder="1" applyAlignment="1">
      <alignment horizontal="left" vertical="center"/>
    </xf>
    <xf numFmtId="0" fontId="17" fillId="6" borderId="2" xfId="0" applyFont="1" applyFill="1" applyBorder="1" applyAlignment="1">
      <alignment horizontal="left" vertical="center"/>
    </xf>
    <xf numFmtId="1" fontId="17" fillId="6" borderId="2" xfId="0" applyNumberFormat="1" applyFont="1" applyFill="1" applyBorder="1" applyAlignment="1">
      <alignment horizontal="left" vertical="center"/>
    </xf>
    <xf numFmtId="0" fontId="0" fillId="6" borderId="2" xfId="0" applyFill="1" applyBorder="1" applyAlignment="1">
      <alignment horizontal="left" vertical="center"/>
    </xf>
    <xf numFmtId="164" fontId="17" fillId="6" borderId="2" xfId="0" applyNumberFormat="1" applyFont="1" applyFill="1" applyBorder="1" applyAlignment="1">
      <alignment horizontal="left" vertical="center"/>
    </xf>
    <xf numFmtId="0" fontId="17" fillId="6" borderId="2" xfId="0" applyNumberFormat="1" applyFont="1" applyFill="1" applyBorder="1" applyAlignment="1">
      <alignment horizontal="left" vertical="center"/>
    </xf>
    <xf numFmtId="165" fontId="17" fillId="6" borderId="2" xfId="0" applyNumberFormat="1" applyFont="1" applyFill="1" applyBorder="1" applyAlignment="1">
      <alignment horizontal="left" vertical="center"/>
    </xf>
    <xf numFmtId="0" fontId="13" fillId="6" borderId="2" xfId="0" applyFont="1" applyFill="1" applyBorder="1" applyAlignment="1">
      <alignment horizontal="left" vertical="center" wrapText="1"/>
    </xf>
    <xf numFmtId="0" fontId="1" fillId="5" borderId="20" xfId="0" applyFont="1" applyFill="1" applyBorder="1" applyAlignment="1">
      <alignment horizontal="center" vertical="center"/>
    </xf>
    <xf numFmtId="0" fontId="1" fillId="5" borderId="21" xfId="0" applyFont="1" applyFill="1" applyBorder="1" applyAlignment="1">
      <alignment horizontal="center" vertical="center"/>
    </xf>
    <xf numFmtId="0" fontId="1" fillId="5" borderId="22" xfId="0" applyFont="1" applyFill="1" applyBorder="1" applyAlignment="1">
      <alignment horizontal="center" vertical="center"/>
    </xf>
    <xf numFmtId="0" fontId="34" fillId="5" borderId="23" xfId="0" applyFont="1" applyFill="1" applyBorder="1" applyAlignment="1">
      <alignment horizontal="left" vertical="center"/>
    </xf>
    <xf numFmtId="0" fontId="34" fillId="5" borderId="24" xfId="0" applyFont="1" applyFill="1" applyBorder="1" applyAlignment="1">
      <alignment horizontal="left" vertical="center"/>
    </xf>
    <xf numFmtId="0" fontId="34" fillId="5" borderId="25" xfId="0" applyFont="1" applyFill="1" applyBorder="1" applyAlignment="1">
      <alignment horizontal="left" vertical="center"/>
    </xf>
    <xf numFmtId="0" fontId="18" fillId="7" borderId="6" xfId="0" applyFont="1" applyFill="1" applyBorder="1" applyAlignment="1">
      <alignment horizontal="center" vertical="center"/>
    </xf>
    <xf numFmtId="0" fontId="18" fillId="7" borderId="8" xfId="0" applyFont="1" applyFill="1" applyBorder="1" applyAlignment="1">
      <alignment horizontal="center" vertical="center"/>
    </xf>
    <xf numFmtId="0" fontId="38" fillId="3" borderId="6" xfId="0" applyFont="1" applyFill="1" applyBorder="1" applyAlignment="1">
      <alignment horizontal="left" vertical="center"/>
    </xf>
    <xf numFmtId="0" fontId="38" fillId="3" borderId="7" xfId="0" applyFont="1" applyFill="1" applyBorder="1" applyAlignment="1">
      <alignment horizontal="left" vertical="center"/>
    </xf>
    <xf numFmtId="0" fontId="38" fillId="3" borderId="8" xfId="0" applyFont="1" applyFill="1" applyBorder="1" applyAlignment="1">
      <alignment horizontal="left" vertical="center"/>
    </xf>
    <xf numFmtId="0" fontId="35" fillId="3" borderId="6" xfId="0" applyFont="1" applyFill="1" applyBorder="1" applyAlignment="1">
      <alignment horizontal="center" vertical="center"/>
    </xf>
    <xf numFmtId="0" fontId="35" fillId="3" borderId="8" xfId="0" applyFont="1" applyFill="1" applyBorder="1" applyAlignment="1">
      <alignment horizontal="center" vertical="center"/>
    </xf>
    <xf numFmtId="0" fontId="36" fillId="3" borderId="6" xfId="0" applyFont="1" applyFill="1" applyBorder="1" applyAlignment="1">
      <alignment horizontal="left" vertical="center"/>
    </xf>
    <xf numFmtId="0" fontId="36" fillId="3" borderId="7" xfId="0" applyFont="1" applyFill="1" applyBorder="1" applyAlignment="1">
      <alignment horizontal="left" vertical="center"/>
    </xf>
    <xf numFmtId="0" fontId="36" fillId="3" borderId="8" xfId="0" applyFont="1" applyFill="1" applyBorder="1" applyAlignment="1">
      <alignment horizontal="left" vertical="center"/>
    </xf>
    <xf numFmtId="0" fontId="36" fillId="3" borderId="6" xfId="0" applyFont="1" applyFill="1" applyBorder="1" applyAlignment="1">
      <alignment horizontal="center" vertical="center"/>
    </xf>
    <xf numFmtId="0" fontId="36" fillId="3" borderId="8" xfId="0" applyFont="1" applyFill="1" applyBorder="1" applyAlignment="1">
      <alignment horizontal="center" vertical="center"/>
    </xf>
    <xf numFmtId="0" fontId="18" fillId="7" borderId="7" xfId="0" applyFont="1" applyFill="1" applyBorder="1" applyAlignment="1">
      <alignment horizontal="center" vertical="center"/>
    </xf>
    <xf numFmtId="0" fontId="18" fillId="5" borderId="28" xfId="0" applyFont="1" applyFill="1" applyBorder="1" applyAlignment="1">
      <alignment horizontal="center" vertical="center"/>
    </xf>
    <xf numFmtId="0" fontId="18" fillId="5" borderId="31" xfId="0" applyFont="1" applyFill="1" applyBorder="1" applyAlignment="1">
      <alignment horizontal="center" vertical="center"/>
    </xf>
    <xf numFmtId="164" fontId="19" fillId="5" borderId="32" xfId="0" applyNumberFormat="1" applyFont="1" applyFill="1" applyBorder="1" applyAlignment="1">
      <alignment horizontal="left" vertical="center"/>
    </xf>
    <xf numFmtId="164" fontId="19" fillId="5" borderId="33" xfId="0" applyNumberFormat="1" applyFont="1" applyFill="1" applyBorder="1" applyAlignment="1">
      <alignment horizontal="left" vertical="center"/>
    </xf>
    <xf numFmtId="0" fontId="19" fillId="3" borderId="6" xfId="0" applyFont="1" applyFill="1" applyBorder="1" applyAlignment="1">
      <alignment horizontal="center" vertical="center"/>
    </xf>
    <xf numFmtId="0" fontId="19" fillId="3" borderId="8" xfId="0" applyFont="1" applyFill="1" applyBorder="1" applyAlignment="1">
      <alignment horizontal="center" vertical="center"/>
    </xf>
    <xf numFmtId="0" fontId="20" fillId="3" borderId="18" xfId="0" applyFont="1" applyFill="1" applyBorder="1" applyAlignment="1">
      <alignment horizontal="center" vertical="center"/>
    </xf>
    <xf numFmtId="0" fontId="20" fillId="3" borderId="0" xfId="0" applyFont="1" applyFill="1" applyBorder="1" applyAlignment="1">
      <alignment horizontal="center" vertical="center"/>
    </xf>
    <xf numFmtId="0" fontId="20" fillId="3" borderId="19" xfId="0" applyFont="1" applyFill="1" applyBorder="1" applyAlignment="1">
      <alignment horizontal="center" vertical="center"/>
    </xf>
    <xf numFmtId="0" fontId="17" fillId="6" borderId="6" xfId="0" applyFont="1" applyFill="1" applyBorder="1" applyAlignment="1">
      <alignment horizontal="left" vertical="center"/>
    </xf>
    <xf numFmtId="0" fontId="17" fillId="6" borderId="7" xfId="0" applyFont="1" applyFill="1" applyBorder="1" applyAlignment="1">
      <alignment horizontal="left" vertical="center"/>
    </xf>
    <xf numFmtId="0" fontId="0" fillId="6" borderId="8" xfId="0" applyFill="1" applyBorder="1" applyAlignment="1">
      <alignment horizontal="left" vertical="center"/>
    </xf>
    <xf numFmtId="1" fontId="17" fillId="6" borderId="6" xfId="0" applyNumberFormat="1" applyFont="1" applyFill="1" applyBorder="1" applyAlignment="1">
      <alignment horizontal="left" vertical="center"/>
    </xf>
    <xf numFmtId="0" fontId="0" fillId="6" borderId="7" xfId="0" applyFill="1" applyBorder="1" applyAlignment="1">
      <alignment horizontal="left" vertical="center"/>
    </xf>
    <xf numFmtId="164" fontId="17" fillId="6" borderId="6" xfId="0" applyNumberFormat="1" applyFont="1" applyFill="1" applyBorder="1" applyAlignment="1">
      <alignment horizontal="left" vertical="center"/>
    </xf>
    <xf numFmtId="0" fontId="17" fillId="6" borderId="6" xfId="0" applyNumberFormat="1" applyFont="1" applyFill="1" applyBorder="1" applyAlignment="1">
      <alignment horizontal="left" vertical="center"/>
    </xf>
    <xf numFmtId="165" fontId="17" fillId="6" borderId="6" xfId="0" applyNumberFormat="1" applyFont="1" applyFill="1" applyBorder="1" applyAlignment="1">
      <alignment horizontal="left" vertical="center"/>
    </xf>
    <xf numFmtId="0" fontId="13" fillId="6" borderId="2" xfId="0" applyFont="1" applyFill="1" applyBorder="1" applyAlignment="1">
      <alignment horizontal="left" vertical="center"/>
    </xf>
    <xf numFmtId="0" fontId="17" fillId="6" borderId="8" xfId="0" applyFont="1" applyFill="1" applyBorder="1" applyAlignment="1">
      <alignment horizontal="left" vertical="center"/>
    </xf>
    <xf numFmtId="1" fontId="17" fillId="6" borderId="7" xfId="0" applyNumberFormat="1" applyFont="1" applyFill="1" applyBorder="1" applyAlignment="1">
      <alignment horizontal="left" vertical="center"/>
    </xf>
    <xf numFmtId="0" fontId="17" fillId="6" borderId="7" xfId="0" applyNumberFormat="1" applyFont="1" applyFill="1" applyBorder="1" applyAlignment="1">
      <alignment horizontal="left" vertical="center"/>
    </xf>
    <xf numFmtId="0" fontId="17" fillId="6" borderId="8" xfId="0" applyNumberFormat="1" applyFont="1" applyFill="1" applyBorder="1" applyAlignment="1">
      <alignment horizontal="left" vertical="center"/>
    </xf>
    <xf numFmtId="0" fontId="18" fillId="3" borderId="2" xfId="0" applyFont="1" applyFill="1" applyBorder="1" applyAlignment="1" applyProtection="1">
      <alignment horizontal="center" vertical="center"/>
      <protection locked="0"/>
    </xf>
    <xf numFmtId="0" fontId="1" fillId="5" borderId="2" xfId="0" applyFont="1" applyFill="1" applyBorder="1" applyAlignment="1">
      <alignment horizontal="center" vertical="center" wrapText="1"/>
    </xf>
    <xf numFmtId="0" fontId="19" fillId="5" borderId="2" xfId="0" applyFont="1" applyFill="1" applyBorder="1" applyAlignment="1">
      <alignment horizontal="left" vertical="center" wrapText="1"/>
    </xf>
    <xf numFmtId="0" fontId="19" fillId="5" borderId="18" xfId="0" applyFont="1" applyFill="1" applyBorder="1" applyAlignment="1">
      <alignment vertical="center" wrapText="1"/>
    </xf>
    <xf numFmtId="0" fontId="19" fillId="5" borderId="0" xfId="0" applyFont="1" applyFill="1" applyBorder="1" applyAlignment="1">
      <alignment vertical="center" wrapText="1"/>
    </xf>
    <xf numFmtId="0" fontId="19" fillId="5" borderId="19" xfId="0" applyFont="1" applyFill="1" applyBorder="1" applyAlignment="1">
      <alignment vertical="center" wrapText="1"/>
    </xf>
    <xf numFmtId="0" fontId="19" fillId="5" borderId="9" xfId="0" applyFont="1" applyFill="1" applyBorder="1" applyAlignment="1">
      <alignment vertical="center" wrapText="1"/>
    </xf>
    <xf numFmtId="0" fontId="19" fillId="5" borderId="1" xfId="0" applyFont="1" applyFill="1" applyBorder="1" applyAlignment="1">
      <alignment vertical="center" wrapText="1"/>
    </xf>
    <xf numFmtId="0" fontId="19" fillId="5" borderId="10" xfId="0" applyFont="1" applyFill="1" applyBorder="1" applyAlignment="1">
      <alignment vertical="center" wrapText="1"/>
    </xf>
    <xf numFmtId="0" fontId="27" fillId="5" borderId="0" xfId="0" applyFont="1" applyFill="1" applyAlignment="1">
      <alignment horizontal="center" vertical="center"/>
    </xf>
    <xf numFmtId="0" fontId="1" fillId="5" borderId="0" xfId="0" applyFont="1" applyFill="1" applyAlignment="1">
      <alignment horizontal="left" vertical="center"/>
    </xf>
    <xf numFmtId="0" fontId="1" fillId="5" borderId="0" xfId="0" applyFont="1" applyFill="1" applyBorder="1" applyAlignment="1">
      <alignment horizontal="left" vertical="center"/>
    </xf>
    <xf numFmtId="0" fontId="1" fillId="3" borderId="14" xfId="0" applyFont="1" applyFill="1" applyBorder="1" applyAlignment="1">
      <alignment horizontal="left" vertical="center"/>
    </xf>
    <xf numFmtId="0" fontId="0" fillId="0" borderId="15" xfId="0" applyBorder="1" applyAlignment="1">
      <alignment horizontal="left" vertical="center"/>
    </xf>
    <xf numFmtId="0" fontId="1" fillId="3" borderId="15" xfId="0" applyFont="1" applyFill="1" applyBorder="1" applyAlignment="1">
      <alignment horizontal="left" vertical="center"/>
    </xf>
    <xf numFmtId="0" fontId="0" fillId="0" borderId="16" xfId="0" applyBorder="1" applyAlignment="1">
      <alignment horizontal="left" vertical="center"/>
    </xf>
    <xf numFmtId="0" fontId="18" fillId="3" borderId="6" xfId="0" applyFont="1" applyFill="1" applyBorder="1" applyAlignment="1">
      <alignment horizontal="center" vertical="center"/>
    </xf>
    <xf numFmtId="0" fontId="1" fillId="3" borderId="2" xfId="0" applyFont="1" applyFill="1" applyBorder="1" applyAlignment="1">
      <alignment horizontal="center" vertical="center"/>
    </xf>
    <xf numFmtId="0" fontId="31" fillId="3" borderId="2" xfId="0" applyFont="1" applyFill="1" applyBorder="1" applyAlignment="1">
      <alignment horizontal="center" vertical="center"/>
    </xf>
    <xf numFmtId="0" fontId="31" fillId="3" borderId="6" xfId="0" applyFont="1" applyFill="1" applyBorder="1" applyAlignment="1">
      <alignment horizontal="center" vertical="center"/>
    </xf>
    <xf numFmtId="0" fontId="25" fillId="5" borderId="2" xfId="0" applyFont="1" applyFill="1" applyBorder="1" applyAlignment="1">
      <alignment horizontal="center" vertical="center" wrapText="1"/>
    </xf>
    <xf numFmtId="0" fontId="1" fillId="5" borderId="11" xfId="0" applyFont="1" applyFill="1" applyBorder="1" applyAlignment="1">
      <alignment horizontal="center" vertical="center"/>
    </xf>
    <xf numFmtId="0" fontId="1" fillId="5" borderId="13" xfId="0" applyFont="1" applyFill="1" applyBorder="1" applyAlignment="1">
      <alignment horizontal="center" vertical="center"/>
    </xf>
    <xf numFmtId="0" fontId="1" fillId="5" borderId="2" xfId="0" applyFont="1" applyFill="1" applyBorder="1" applyAlignment="1">
      <alignment horizontal="center" vertical="center"/>
    </xf>
    <xf numFmtId="0" fontId="26" fillId="5" borderId="2" xfId="0" applyFont="1" applyFill="1" applyBorder="1" applyAlignment="1">
      <alignment horizontal="center" vertical="center"/>
    </xf>
    <xf numFmtId="0" fontId="19" fillId="5" borderId="0" xfId="0" applyFont="1" applyFill="1" applyAlignment="1">
      <alignment horizontal="left" vertical="center"/>
    </xf>
    <xf numFmtId="0" fontId="19" fillId="5" borderId="0" xfId="0" applyFont="1" applyFill="1" applyBorder="1" applyAlignment="1">
      <alignment horizontal="left" vertical="center"/>
    </xf>
    <xf numFmtId="0" fontId="30" fillId="5" borderId="0" xfId="0" applyFont="1" applyFill="1" applyAlignment="1">
      <alignment horizontal="left" vertical="center"/>
    </xf>
    <xf numFmtId="0" fontId="30" fillId="5" borderId="0" xfId="0" applyFont="1" applyFill="1" applyBorder="1" applyAlignment="1">
      <alignment horizontal="left" vertical="center"/>
    </xf>
    <xf numFmtId="0" fontId="1" fillId="3" borderId="16" xfId="0" applyFont="1" applyFill="1" applyBorder="1" applyAlignment="1">
      <alignment horizontal="left" vertical="center"/>
    </xf>
    <xf numFmtId="0" fontId="18" fillId="5" borderId="0" xfId="0" applyFont="1" applyFill="1" applyAlignment="1">
      <alignment horizontal="left" vertical="center"/>
    </xf>
    <xf numFmtId="0" fontId="18" fillId="5" borderId="0" xfId="0" applyFont="1" applyFill="1" applyBorder="1" applyAlignment="1">
      <alignment horizontal="left" vertical="center"/>
    </xf>
    <xf numFmtId="0" fontId="8" fillId="3" borderId="14" xfId="0" applyFont="1" applyFill="1" applyBorder="1" applyAlignment="1">
      <alignment horizontal="left" vertical="center"/>
    </xf>
    <xf numFmtId="0" fontId="8" fillId="0" borderId="15" xfId="0" applyFont="1" applyBorder="1" applyAlignment="1">
      <alignment horizontal="left" vertical="center"/>
    </xf>
    <xf numFmtId="0" fontId="8" fillId="3" borderId="15" xfId="0" applyFont="1" applyFill="1" applyBorder="1" applyAlignment="1">
      <alignment horizontal="left" vertical="center"/>
    </xf>
    <xf numFmtId="0" fontId="18" fillId="5" borderId="6" xfId="0" applyFont="1" applyFill="1" applyBorder="1" applyAlignment="1">
      <alignment horizontal="center" vertical="center"/>
    </xf>
    <xf numFmtId="0" fontId="18" fillId="5" borderId="7" xfId="0" applyFont="1" applyFill="1" applyBorder="1" applyAlignment="1">
      <alignment horizontal="center" vertical="center"/>
    </xf>
    <xf numFmtId="0" fontId="18" fillId="5" borderId="8" xfId="0" applyFont="1" applyFill="1" applyBorder="1" applyAlignment="1">
      <alignment horizontal="center" vertical="center"/>
    </xf>
    <xf numFmtId="0" fontId="1" fillId="3" borderId="17" xfId="0" applyFont="1" applyFill="1" applyBorder="1" applyAlignment="1">
      <alignment horizontal="center" vertical="center"/>
    </xf>
    <xf numFmtId="0" fontId="1" fillId="3" borderId="17" xfId="0" applyFont="1" applyFill="1" applyBorder="1" applyAlignment="1">
      <alignment horizontal="left" vertical="center"/>
    </xf>
    <xf numFmtId="0" fontId="0" fillId="0" borderId="17" xfId="0" applyBorder="1" applyAlignment="1">
      <alignment horizontal="left" vertical="center"/>
    </xf>
    <xf numFmtId="0" fontId="21" fillId="3" borderId="15" xfId="0" applyFont="1" applyFill="1" applyBorder="1" applyAlignment="1" applyProtection="1">
      <alignment horizontal="left" vertical="center"/>
      <protection locked="0"/>
    </xf>
    <xf numFmtId="0" fontId="0" fillId="0" borderId="2" xfId="0" applyBorder="1" applyAlignment="1">
      <alignment horizontal="left" vertical="center"/>
    </xf>
    <xf numFmtId="0" fontId="18" fillId="0" borderId="2" xfId="0" applyFont="1" applyBorder="1" applyAlignment="1">
      <alignment horizontal="left" vertical="center"/>
    </xf>
    <xf numFmtId="0" fontId="20" fillId="3" borderId="14" xfId="0" applyFont="1" applyFill="1" applyBorder="1" applyAlignment="1">
      <alignment horizontal="center" vertical="center"/>
    </xf>
    <xf numFmtId="0" fontId="20" fillId="3" borderId="15" xfId="0" applyFont="1" applyFill="1" applyBorder="1" applyAlignment="1">
      <alignment horizontal="center" vertical="center"/>
    </xf>
    <xf numFmtId="0" fontId="20" fillId="3" borderId="16" xfId="0" applyFont="1" applyFill="1" applyBorder="1" applyAlignment="1">
      <alignment horizontal="center" vertical="center"/>
    </xf>
    <xf numFmtId="0" fontId="19" fillId="0" borderId="2" xfId="0" applyFont="1" applyBorder="1" applyAlignment="1">
      <alignment horizontal="left" vertical="center"/>
    </xf>
    <xf numFmtId="0" fontId="14" fillId="0" borderId="2" xfId="0" applyFont="1" applyBorder="1" applyAlignment="1">
      <alignment horizontal="center" vertical="center" wrapText="1"/>
    </xf>
    <xf numFmtId="0" fontId="15" fillId="0" borderId="2" xfId="0" applyFont="1" applyBorder="1" applyAlignment="1">
      <alignment horizontal="center" vertical="center" wrapText="1"/>
    </xf>
    <xf numFmtId="0" fontId="6" fillId="0" borderId="3" xfId="1" applyFont="1" applyBorder="1" applyAlignment="1">
      <alignment horizontal="center" vertical="center"/>
    </xf>
    <xf numFmtId="0" fontId="6" fillId="0" borderId="4" xfId="1" applyFont="1" applyBorder="1" applyAlignment="1">
      <alignment horizontal="center" vertical="center"/>
    </xf>
    <xf numFmtId="0" fontId="6" fillId="0" borderId="5" xfId="1" applyFont="1" applyBorder="1" applyAlignment="1">
      <alignment horizontal="center" vertical="center"/>
    </xf>
    <xf numFmtId="0" fontId="6" fillId="0" borderId="9" xfId="1" applyFont="1" applyBorder="1" applyAlignment="1">
      <alignment horizontal="center" vertical="center"/>
    </xf>
    <xf numFmtId="0" fontId="6" fillId="0" borderId="1" xfId="1" applyFont="1" applyBorder="1" applyAlignment="1">
      <alignment horizontal="center" vertical="center"/>
    </xf>
    <xf numFmtId="0" fontId="6" fillId="0" borderId="10" xfId="1" applyFont="1" applyBorder="1" applyAlignment="1">
      <alignment horizontal="center" vertical="center"/>
    </xf>
    <xf numFmtId="0" fontId="11" fillId="2" borderId="2" xfId="1" applyFont="1" applyFill="1" applyBorder="1" applyAlignment="1">
      <alignment horizontal="center" vertical="center"/>
    </xf>
    <xf numFmtId="0" fontId="7" fillId="0" borderId="6" xfId="0" applyFont="1" applyFill="1" applyBorder="1" applyAlignment="1">
      <alignment horizontal="center"/>
    </xf>
    <xf numFmtId="0" fontId="7" fillId="0" borderId="7" xfId="0" applyFont="1" applyFill="1" applyBorder="1" applyAlignment="1">
      <alignment horizontal="center"/>
    </xf>
    <xf numFmtId="0" fontId="7" fillId="0" borderId="8" xfId="0" applyFont="1" applyFill="1" applyBorder="1" applyAlignment="1">
      <alignment horizontal="center"/>
    </xf>
    <xf numFmtId="0" fontId="10" fillId="2" borderId="2" xfId="1" applyFont="1" applyFill="1" applyBorder="1" applyAlignment="1">
      <alignment horizontal="center" vertical="center" wrapText="1"/>
    </xf>
    <xf numFmtId="0" fontId="10" fillId="2" borderId="2" xfId="1" applyFont="1" applyFill="1" applyBorder="1" applyAlignment="1">
      <alignment horizontal="center" vertical="center"/>
    </xf>
    <xf numFmtId="0" fontId="1" fillId="0" borderId="2" xfId="0" applyNumberFormat="1" applyFont="1" applyFill="1" applyBorder="1" applyAlignment="1" applyProtection="1">
      <alignment horizontal="center" vertical="center"/>
    </xf>
    <xf numFmtId="0" fontId="8" fillId="0" borderId="2" xfId="0" applyFont="1" applyFill="1" applyBorder="1" applyAlignment="1">
      <alignment horizontal="center" vertical="center" wrapText="1"/>
    </xf>
    <xf numFmtId="0" fontId="8" fillId="0" borderId="2" xfId="0" applyFont="1" applyFill="1" applyBorder="1" applyAlignment="1">
      <alignment horizontal="center" vertical="center"/>
    </xf>
    <xf numFmtId="0" fontId="9" fillId="2" borderId="11" xfId="1" applyFont="1" applyFill="1" applyBorder="1" applyAlignment="1">
      <alignment horizontal="center" vertical="center" wrapText="1"/>
    </xf>
    <xf numFmtId="0" fontId="9" fillId="2" borderId="12" xfId="1" applyFont="1" applyFill="1" applyBorder="1" applyAlignment="1">
      <alignment horizontal="center" vertical="center" wrapText="1"/>
    </xf>
    <xf numFmtId="0" fontId="9" fillId="2" borderId="13" xfId="1" applyFont="1" applyFill="1" applyBorder="1" applyAlignment="1">
      <alignment horizontal="center" vertical="center" wrapText="1"/>
    </xf>
    <xf numFmtId="0" fontId="1" fillId="0" borderId="1" xfId="0" applyFont="1" applyBorder="1" applyAlignment="1">
      <alignment horizontal="center" vertical="center"/>
    </xf>
    <xf numFmtId="0" fontId="0" fillId="0" borderId="1" xfId="0" applyBorder="1" applyAlignment="1">
      <alignment horizontal="center" vertical="center"/>
    </xf>
  </cellXfs>
  <cellStyles count="8">
    <cellStyle name="Normal" xfId="0" builtinId="0"/>
    <cellStyle name="Normal 2" xfId="1"/>
    <cellStyle name="Normal 2 2" xfId="2"/>
    <cellStyle name="Normal 3" xfId="3"/>
    <cellStyle name="Normal 4" xfId="4"/>
    <cellStyle name="Normal 5" xfId="5"/>
    <cellStyle name="Normal 6" xfId="6"/>
    <cellStyle name="Normal 7" xfId="7"/>
  </cellStyles>
  <dxfs count="8">
    <dxf>
      <font>
        <color rgb="FF9C0006"/>
      </font>
      <fill>
        <patternFill patternType="solid">
          <bgColor rgb="FFFFC7CE"/>
        </patternFill>
      </fill>
    </dxf>
    <dxf>
      <border>
        <left style="thin">
          <color auto="1"/>
        </left>
        <right style="thin">
          <color auto="1"/>
        </right>
        <top style="thin">
          <color auto="1"/>
        </top>
        <bottom style="thin">
          <color auto="1"/>
        </bottom>
      </border>
    </dxf>
    <dxf>
      <font>
        <color rgb="FF9C0006"/>
      </font>
      <fill>
        <patternFill patternType="solid">
          <bgColor rgb="FFFFC7CE"/>
        </patternFill>
      </fill>
    </dxf>
    <dxf>
      <font>
        <color rgb="FF9C0006"/>
      </font>
      <fill>
        <patternFill patternType="solid">
          <bgColor rgb="FFFFC7CE"/>
        </patternFill>
      </fill>
    </dxf>
    <dxf>
      <font>
        <b/>
        <i val="0"/>
      </font>
    </dxf>
    <dxf>
      <font>
        <b/>
        <i val="0"/>
      </font>
    </dxf>
    <dxf>
      <font>
        <b/>
        <i val="0"/>
      </font>
    </dxf>
    <dxf>
      <font>
        <b/>
        <i val="0"/>
      </font>
    </dxf>
  </dxfs>
  <tableStyles count="0" defaultTableStyle="TableStyleMedium9" defaultPivotStyle="PivotStyleLight16"/>
  <colors>
    <mruColors>
      <color rgb="FF0000FF"/>
      <color rgb="FF00FF00"/>
      <color rgb="FFFF00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5" Type="http://schemas.microsoft.com/office/2006/relationships/vbaProject" Target="vbaProject.bin"/><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calcChain" Target="calcChain.xml"/></Relationships>
</file>

<file path=xl/ctrlProps/ctrlProp1.xml><?xml version="1.0" encoding="utf-8"?>
<formControlPr xmlns="http://schemas.microsoft.com/office/spreadsheetml/2009/9/main" objectType="Drop" dropStyle="combo" dx="22" sel="0" val="0"/>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3" Type="http://schemas.openxmlformats.org/officeDocument/2006/relationships/image" Target="../media/image3.png"/><Relationship Id="rId2" Type="http://schemas.openxmlformats.org/officeDocument/2006/relationships/image" Target="../media/image2.png"/><Relationship Id="rId1" Type="http://schemas.openxmlformats.org/officeDocument/2006/relationships/image" Target="../media/image1.png"/><Relationship Id="rId5" Type="http://schemas.openxmlformats.org/officeDocument/2006/relationships/image" Target="../media/image5.png"/><Relationship Id="rId4" Type="http://schemas.openxmlformats.org/officeDocument/2006/relationships/image" Target="../media/image4.png"/></Relationships>
</file>

<file path=xl/drawings/_rels/drawing4.xml.rels><?xml version="1.0" encoding="UTF-8" standalone="yes"?>
<Relationships xmlns="http://schemas.openxmlformats.org/package/2006/relationships"><Relationship Id="rId3" Type="http://schemas.openxmlformats.org/officeDocument/2006/relationships/image" Target="../media/image8.png"/><Relationship Id="rId2" Type="http://schemas.openxmlformats.org/officeDocument/2006/relationships/image" Target="../media/image7.png"/><Relationship Id="rId1" Type="http://schemas.openxmlformats.org/officeDocument/2006/relationships/image" Target="../media/image6.png"/></Relationships>
</file>

<file path=xl/drawings/drawing1.xml><?xml version="1.0" encoding="utf-8"?>
<xdr:wsDr xmlns:xdr="http://schemas.openxmlformats.org/drawingml/2006/spreadsheetDrawing" xmlns:a="http://schemas.openxmlformats.org/drawingml/2006/main">
  <xdr:twoCellAnchor editAs="oneCell">
    <xdr:from>
      <xdr:col>21</xdr:col>
      <xdr:colOff>57150</xdr:colOff>
      <xdr:row>0</xdr:row>
      <xdr:rowOff>47625</xdr:rowOff>
    </xdr:from>
    <xdr:to>
      <xdr:col>21</xdr:col>
      <xdr:colOff>390525</xdr:colOff>
      <xdr:row>0</xdr:row>
      <xdr:rowOff>381000</xdr:rowOff>
    </xdr:to>
    <xdr:pic>
      <xdr:nvPicPr>
        <xdr:cNvPr id="2" name="Picture 1"/>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6562725" y="47625"/>
          <a:ext cx="333375" cy="333375"/>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10</xdr:col>
      <xdr:colOff>104775</xdr:colOff>
      <xdr:row>0</xdr:row>
      <xdr:rowOff>38100</xdr:rowOff>
    </xdr:from>
    <xdr:to>
      <xdr:col>10</xdr:col>
      <xdr:colOff>438150</xdr:colOff>
      <xdr:row>0</xdr:row>
      <xdr:rowOff>371475</xdr:rowOff>
    </xdr:to>
    <xdr:pic>
      <xdr:nvPicPr>
        <xdr:cNvPr id="2" name="Picture 1"/>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5848350" y="38100"/>
          <a:ext cx="333375" cy="333375"/>
        </a:xfrm>
        <a:prstGeom prst="rect">
          <a:avLst/>
        </a:prstGeom>
      </xdr:spPr>
    </xdr:pic>
    <xdr:clientData/>
  </xdr:twoCellAnchor>
  <mc:AlternateContent xmlns:mc="http://schemas.openxmlformats.org/markup-compatibility/2006">
    <mc:Choice xmlns:a14="http://schemas.microsoft.com/office/drawing/2010/main" Requires="a14">
      <xdr:twoCellAnchor>
        <xdr:from>
          <xdr:col>18</xdr:col>
          <xdr:colOff>0</xdr:colOff>
          <xdr:row>10</xdr:row>
          <xdr:rowOff>0</xdr:rowOff>
        </xdr:from>
        <xdr:to>
          <xdr:col>18</xdr:col>
          <xdr:colOff>0</xdr:colOff>
          <xdr:row>11</xdr:row>
          <xdr:rowOff>0</xdr:rowOff>
        </xdr:to>
        <xdr:sp macro="" textlink="">
          <xdr:nvSpPr>
            <xdr:cNvPr id="18452" name="Drop Down 20" hidden="1">
              <a:extLst>
                <a:ext uri="{63B3BB69-23CF-44E3-9099-C40C66FF867C}">
                  <a14:compatExt spid="_x0000_s18452"/>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xdr:twoCellAnchor editAs="oneCell">
    <xdr:from>
      <xdr:col>16</xdr:col>
      <xdr:colOff>180974</xdr:colOff>
      <xdr:row>0</xdr:row>
      <xdr:rowOff>28576</xdr:rowOff>
    </xdr:from>
    <xdr:to>
      <xdr:col>16</xdr:col>
      <xdr:colOff>508551</xdr:colOff>
      <xdr:row>0</xdr:row>
      <xdr:rowOff>329405</xdr:rowOff>
    </xdr:to>
    <xdr:pic>
      <xdr:nvPicPr>
        <xdr:cNvPr id="11" name="Picture 10"/>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8114665" y="28575"/>
          <a:ext cx="327660" cy="300355"/>
        </a:xfrm>
        <a:prstGeom prst="rect">
          <a:avLst/>
        </a:prstGeom>
      </xdr:spPr>
    </xdr:pic>
    <xdr:clientData/>
  </xdr:twoCellAnchor>
  <xdr:twoCellAnchor editAs="oneCell">
    <xdr:from>
      <xdr:col>19</xdr:col>
      <xdr:colOff>28575</xdr:colOff>
      <xdr:row>52</xdr:row>
      <xdr:rowOff>133350</xdr:rowOff>
    </xdr:from>
    <xdr:to>
      <xdr:col>29</xdr:col>
      <xdr:colOff>107814</xdr:colOff>
      <xdr:row>68</xdr:row>
      <xdr:rowOff>56724</xdr:rowOff>
    </xdr:to>
    <xdr:pic>
      <xdr:nvPicPr>
        <xdr:cNvPr id="2" name="Picture 1"/>
        <xdr:cNvPicPr>
          <a:picLocks noChangeAspect="1"/>
        </xdr:cNvPicPr>
      </xdr:nvPicPr>
      <xdr:blipFill>
        <a:blip xmlns:r="http://schemas.openxmlformats.org/officeDocument/2006/relationships" r:embed="rId2"/>
        <a:stretch>
          <a:fillRect/>
        </a:stretch>
      </xdr:blipFill>
      <xdr:spPr>
        <a:xfrm>
          <a:off x="9763125" y="9629775"/>
          <a:ext cx="5422265" cy="2571115"/>
        </a:xfrm>
        <a:prstGeom prst="rect">
          <a:avLst/>
        </a:prstGeom>
      </xdr:spPr>
    </xdr:pic>
    <xdr:clientData/>
  </xdr:twoCellAnchor>
  <xdr:twoCellAnchor editAs="oneCell">
    <xdr:from>
      <xdr:col>19</xdr:col>
      <xdr:colOff>28574</xdr:colOff>
      <xdr:row>68</xdr:row>
      <xdr:rowOff>66675</xdr:rowOff>
    </xdr:from>
    <xdr:to>
      <xdr:col>29</xdr:col>
      <xdr:colOff>104774</xdr:colOff>
      <xdr:row>91</xdr:row>
      <xdr:rowOff>98338</xdr:rowOff>
    </xdr:to>
    <xdr:pic>
      <xdr:nvPicPr>
        <xdr:cNvPr id="3" name="Picture 2"/>
        <xdr:cNvPicPr>
          <a:picLocks noChangeAspect="1"/>
        </xdr:cNvPicPr>
      </xdr:nvPicPr>
      <xdr:blipFill>
        <a:blip xmlns:r="http://schemas.openxmlformats.org/officeDocument/2006/relationships" r:embed="rId3"/>
        <a:stretch>
          <a:fillRect/>
        </a:stretch>
      </xdr:blipFill>
      <xdr:spPr>
        <a:xfrm>
          <a:off x="9762490" y="12211050"/>
          <a:ext cx="5419725" cy="3755390"/>
        </a:xfrm>
        <a:prstGeom prst="rect">
          <a:avLst/>
        </a:prstGeom>
      </xdr:spPr>
    </xdr:pic>
    <xdr:clientData/>
  </xdr:twoCellAnchor>
  <xdr:twoCellAnchor editAs="oneCell">
    <xdr:from>
      <xdr:col>29</xdr:col>
      <xdr:colOff>95250</xdr:colOff>
      <xdr:row>52</xdr:row>
      <xdr:rowOff>142875</xdr:rowOff>
    </xdr:from>
    <xdr:to>
      <xdr:col>37</xdr:col>
      <xdr:colOff>570831</xdr:colOff>
      <xdr:row>91</xdr:row>
      <xdr:rowOff>95250</xdr:rowOff>
    </xdr:to>
    <xdr:pic>
      <xdr:nvPicPr>
        <xdr:cNvPr id="4" name="Picture 3"/>
        <xdr:cNvPicPr>
          <a:picLocks noChangeAspect="1"/>
        </xdr:cNvPicPr>
      </xdr:nvPicPr>
      <xdr:blipFill>
        <a:blip xmlns:r="http://schemas.openxmlformats.org/officeDocument/2006/relationships" r:embed="rId4"/>
        <a:stretch>
          <a:fillRect/>
        </a:stretch>
      </xdr:blipFill>
      <xdr:spPr>
        <a:xfrm>
          <a:off x="15173325" y="9639300"/>
          <a:ext cx="5351780" cy="6324600"/>
        </a:xfrm>
        <a:prstGeom prst="rect">
          <a:avLst/>
        </a:prstGeom>
      </xdr:spPr>
    </xdr:pic>
    <xdr:clientData/>
  </xdr:twoCellAnchor>
  <xdr:twoCellAnchor editAs="oneCell">
    <xdr:from>
      <xdr:col>28</xdr:col>
      <xdr:colOff>142875</xdr:colOff>
      <xdr:row>18</xdr:row>
      <xdr:rowOff>0</xdr:rowOff>
    </xdr:from>
    <xdr:to>
      <xdr:col>38</xdr:col>
      <xdr:colOff>46875</xdr:colOff>
      <xdr:row>58</xdr:row>
      <xdr:rowOff>18161</xdr:rowOff>
    </xdr:to>
    <xdr:pic>
      <xdr:nvPicPr>
        <xdr:cNvPr id="5" name="Picture 4"/>
        <xdr:cNvPicPr>
          <a:picLocks noChangeAspect="1"/>
        </xdr:cNvPicPr>
      </xdr:nvPicPr>
      <xdr:blipFill>
        <a:blip xmlns:r="http://schemas.openxmlformats.org/officeDocument/2006/relationships" r:embed="rId5"/>
        <a:stretch>
          <a:fillRect/>
        </a:stretch>
      </xdr:blipFill>
      <xdr:spPr>
        <a:xfrm>
          <a:off x="14611350" y="3343275"/>
          <a:ext cx="5999480" cy="7199630"/>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xdr:twoCellAnchor editAs="oneCell">
    <xdr:from>
      <xdr:col>8</xdr:col>
      <xdr:colOff>44870</xdr:colOff>
      <xdr:row>1</xdr:row>
      <xdr:rowOff>19050</xdr:rowOff>
    </xdr:from>
    <xdr:to>
      <xdr:col>8</xdr:col>
      <xdr:colOff>247689</xdr:colOff>
      <xdr:row>1</xdr:row>
      <xdr:rowOff>228600</xdr:rowOff>
    </xdr:to>
    <xdr:pic>
      <xdr:nvPicPr>
        <xdr:cNvPr id="2" name="Picture 1"/>
        <xdr:cNvPicPr>
          <a:picLocks noChangeAspect="1"/>
        </xdr:cNvPicPr>
      </xdr:nvPicPr>
      <xdr:blipFill>
        <a:blip xmlns:r="http://schemas.openxmlformats.org/officeDocument/2006/relationships" r:embed="rId1"/>
        <a:stretch>
          <a:fillRect/>
        </a:stretch>
      </xdr:blipFill>
      <xdr:spPr>
        <a:xfrm>
          <a:off x="11045825" y="266700"/>
          <a:ext cx="203200" cy="209550"/>
        </a:xfrm>
        <a:prstGeom prst="rect">
          <a:avLst/>
        </a:prstGeom>
      </xdr:spPr>
    </xdr:pic>
    <xdr:clientData/>
  </xdr:twoCellAnchor>
  <xdr:twoCellAnchor editAs="oneCell">
    <xdr:from>
      <xdr:col>9</xdr:col>
      <xdr:colOff>95250</xdr:colOff>
      <xdr:row>1</xdr:row>
      <xdr:rowOff>16357</xdr:rowOff>
    </xdr:from>
    <xdr:to>
      <xdr:col>9</xdr:col>
      <xdr:colOff>266700</xdr:colOff>
      <xdr:row>1</xdr:row>
      <xdr:rowOff>209550</xdr:rowOff>
    </xdr:to>
    <xdr:pic>
      <xdr:nvPicPr>
        <xdr:cNvPr id="3" name="Picture 2"/>
        <xdr:cNvPicPr>
          <a:picLocks noChangeAspect="1"/>
        </xdr:cNvPicPr>
      </xdr:nvPicPr>
      <xdr:blipFill>
        <a:blip xmlns:r="http://schemas.openxmlformats.org/officeDocument/2006/relationships" r:embed="rId2"/>
        <a:stretch>
          <a:fillRect/>
        </a:stretch>
      </xdr:blipFill>
      <xdr:spPr>
        <a:xfrm>
          <a:off x="11430000" y="263525"/>
          <a:ext cx="171450" cy="193675"/>
        </a:xfrm>
        <a:prstGeom prst="rect">
          <a:avLst/>
        </a:prstGeom>
      </xdr:spPr>
    </xdr:pic>
    <xdr:clientData/>
  </xdr:twoCellAnchor>
  <xdr:twoCellAnchor editAs="oneCell">
    <xdr:from>
      <xdr:col>10</xdr:col>
      <xdr:colOff>57150</xdr:colOff>
      <xdr:row>1</xdr:row>
      <xdr:rowOff>41098</xdr:rowOff>
    </xdr:from>
    <xdr:to>
      <xdr:col>10</xdr:col>
      <xdr:colOff>276225</xdr:colOff>
      <xdr:row>1</xdr:row>
      <xdr:rowOff>200025</xdr:rowOff>
    </xdr:to>
    <xdr:pic>
      <xdr:nvPicPr>
        <xdr:cNvPr id="4" name="Picture 3"/>
        <xdr:cNvPicPr>
          <a:picLocks noChangeAspect="1"/>
        </xdr:cNvPicPr>
      </xdr:nvPicPr>
      <xdr:blipFill>
        <a:blip xmlns:r="http://schemas.openxmlformats.org/officeDocument/2006/relationships" r:embed="rId3"/>
        <a:stretch>
          <a:fillRect/>
        </a:stretch>
      </xdr:blipFill>
      <xdr:spPr>
        <a:xfrm>
          <a:off x="11763375" y="288290"/>
          <a:ext cx="219075" cy="159385"/>
        </a:xfrm>
        <a:prstGeom prst="rect">
          <a:avLst/>
        </a:prstGeom>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6.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omments" Target="../comments1.xml"/></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comments" Target="../comments2.xml"/><Relationship Id="rId4" Type="http://schemas.openxmlformats.org/officeDocument/2006/relationships/ctrlProp" Target="../ctrlProps/ctrlProp1.xml"/></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3.bin"/><Relationship Id="rId4" Type="http://schemas.openxmlformats.org/officeDocument/2006/relationships/comments" Target="../comments3.xml"/></Relationships>
</file>

<file path=xl/worksheets/_rels/sheet10.xml.rels><?xml version="1.0" encoding="UTF-8" standalone="yes"?>
<Relationships xmlns="http://schemas.openxmlformats.org/package/2006/relationships"><Relationship Id="rId1" Type="http://schemas.openxmlformats.org/officeDocument/2006/relationships/drawing" Target="../drawings/drawing4.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tabColor rgb="FF0000FF"/>
  </sheetPr>
  <dimension ref="A1:J301"/>
  <sheetViews>
    <sheetView workbookViewId="0">
      <pane ySplit="1" topLeftCell="A2" activePane="bottomLeft" state="frozen"/>
      <selection pane="bottomLeft" activeCell="K39" sqref="K39"/>
    </sheetView>
  </sheetViews>
  <sheetFormatPr defaultColWidth="9.140625" defaultRowHeight="12.75"/>
  <cols>
    <col min="1" max="1" width="8.85546875" style="157" customWidth="1"/>
    <col min="2" max="2" width="9.85546875" style="157" customWidth="1"/>
    <col min="3" max="3" width="11.28515625" style="157" customWidth="1"/>
    <col min="4" max="5" width="17.140625" style="157" customWidth="1"/>
    <col min="6" max="6" width="17.140625" style="161" customWidth="1"/>
    <col min="7" max="7" width="6.5703125" style="161" customWidth="1"/>
    <col min="8" max="9" width="12.42578125" style="161" customWidth="1"/>
    <col min="10" max="10" width="6.28515625" style="156" customWidth="1"/>
    <col min="11" max="16384" width="9.140625" style="156"/>
  </cols>
  <sheetData>
    <row r="1" spans="1:10">
      <c r="A1" s="157" t="s">
        <v>0</v>
      </c>
      <c r="B1" s="157" t="s">
        <v>1</v>
      </c>
      <c r="C1" s="157" t="s">
        <v>2</v>
      </c>
      <c r="D1" s="157" t="s">
        <v>3</v>
      </c>
      <c r="E1" s="157" t="s">
        <v>4</v>
      </c>
      <c r="F1" s="161" t="s">
        <v>5</v>
      </c>
      <c r="G1" s="161" t="s">
        <v>6</v>
      </c>
      <c r="H1" s="161" t="s">
        <v>7</v>
      </c>
      <c r="I1" s="161" t="s">
        <v>8</v>
      </c>
      <c r="J1" s="156" t="s">
        <v>9</v>
      </c>
    </row>
    <row r="2" spans="1:10">
      <c r="A2" s="162" t="s">
        <v>10</v>
      </c>
      <c r="B2" s="162" t="s">
        <v>11</v>
      </c>
      <c r="C2" s="162">
        <v>1</v>
      </c>
      <c r="D2" s="162">
        <v>-1.2279999999999999E-2</v>
      </c>
      <c r="E2" s="162">
        <v>7.0949999999999997E-3</v>
      </c>
      <c r="F2" s="163">
        <v>-5.2800000000000004E-4</v>
      </c>
      <c r="G2" s="163">
        <v>826</v>
      </c>
      <c r="H2" s="163">
        <v>9.4205000000000005</v>
      </c>
      <c r="I2" s="163">
        <v>8.2128999999999994</v>
      </c>
      <c r="J2" s="164">
        <v>70</v>
      </c>
    </row>
    <row r="3" spans="1:10">
      <c r="A3" s="162" t="s">
        <v>10</v>
      </c>
      <c r="B3" s="162" t="s">
        <v>11</v>
      </c>
      <c r="C3" s="162">
        <v>2</v>
      </c>
      <c r="D3" s="162">
        <v>-6.3969999999999999E-3</v>
      </c>
      <c r="E3" s="162">
        <v>-1.4238000000000001E-2</v>
      </c>
      <c r="F3" s="163">
        <v>-2.0900000000000001E-4</v>
      </c>
      <c r="G3" s="163">
        <v>826</v>
      </c>
      <c r="H3" s="163">
        <v>9.4205000000000005</v>
      </c>
      <c r="I3" s="163">
        <v>8.2128999999999994</v>
      </c>
      <c r="J3" s="164">
        <v>70</v>
      </c>
    </row>
    <row r="4" spans="1:10">
      <c r="A4" s="162" t="s">
        <v>10</v>
      </c>
      <c r="B4" s="162" t="s">
        <v>11</v>
      </c>
      <c r="C4" s="162">
        <v>3</v>
      </c>
      <c r="D4" s="162">
        <v>-5.0749999999999997E-3</v>
      </c>
      <c r="E4" s="162">
        <v>1.0900000000000001E-4</v>
      </c>
      <c r="F4" s="163">
        <v>1.74E-3</v>
      </c>
      <c r="G4" s="163">
        <v>826</v>
      </c>
      <c r="H4" s="163">
        <v>9.4205000000000005</v>
      </c>
      <c r="I4" s="163">
        <v>8.2128999999999994</v>
      </c>
      <c r="J4" s="164">
        <v>70</v>
      </c>
    </row>
    <row r="5" spans="1:10">
      <c r="A5" s="162" t="s">
        <v>10</v>
      </c>
      <c r="B5" s="162" t="s">
        <v>11</v>
      </c>
      <c r="C5" s="162">
        <v>4</v>
      </c>
      <c r="D5" s="162">
        <v>-1.0319999999999999E-2</v>
      </c>
      <c r="E5" s="162">
        <v>7.1630000000000001E-3</v>
      </c>
      <c r="F5" s="163">
        <v>-7.7999999999999999E-4</v>
      </c>
      <c r="G5" s="163">
        <v>826</v>
      </c>
      <c r="H5" s="163">
        <v>9.4205000000000005</v>
      </c>
      <c r="I5" s="163">
        <v>8.2128999999999994</v>
      </c>
      <c r="J5" s="164">
        <v>70</v>
      </c>
    </row>
    <row r="6" spans="1:10">
      <c r="A6" s="162" t="s">
        <v>10</v>
      </c>
      <c r="B6" s="162" t="s">
        <v>11</v>
      </c>
      <c r="C6" s="162">
        <v>5</v>
      </c>
      <c r="D6" s="162">
        <v>-7.463E-3</v>
      </c>
      <c r="E6" s="162">
        <v>-1.2899000000000001E-2</v>
      </c>
      <c r="F6" s="165">
        <v>-8.6000000000000003E-5</v>
      </c>
      <c r="G6" s="163">
        <v>826</v>
      </c>
      <c r="H6" s="163">
        <v>9.4205000000000005</v>
      </c>
      <c r="I6" s="163">
        <v>8.2128999999999994</v>
      </c>
      <c r="J6" s="164">
        <v>70</v>
      </c>
    </row>
    <row r="7" spans="1:10">
      <c r="A7" s="162" t="s">
        <v>10</v>
      </c>
      <c r="B7" s="162" t="s">
        <v>11</v>
      </c>
      <c r="C7" s="162">
        <v>6</v>
      </c>
      <c r="D7" s="162">
        <v>-7.7730000000000004E-3</v>
      </c>
      <c r="E7" s="162">
        <v>5.4539999999999996E-3</v>
      </c>
      <c r="F7" s="163">
        <v>1.4549999999999999E-3</v>
      </c>
      <c r="G7" s="163">
        <v>826</v>
      </c>
      <c r="H7" s="163">
        <v>9.4205000000000005</v>
      </c>
      <c r="I7" s="163">
        <v>8.2128999999999994</v>
      </c>
      <c r="J7" s="164">
        <v>70</v>
      </c>
    </row>
    <row r="8" spans="1:10">
      <c r="A8" s="162" t="s">
        <v>10</v>
      </c>
      <c r="B8" s="162" t="s">
        <v>11</v>
      </c>
      <c r="C8" s="162">
        <v>7</v>
      </c>
      <c r="D8" s="162">
        <v>-1.0584E-2</v>
      </c>
      <c r="E8" s="162">
        <v>7.9539999999999993E-3</v>
      </c>
      <c r="F8" s="163">
        <v>-1.5820000000000001E-3</v>
      </c>
      <c r="G8" s="163">
        <v>826</v>
      </c>
      <c r="H8" s="163">
        <v>9.4205000000000005</v>
      </c>
      <c r="I8" s="163">
        <v>8.2128999999999994</v>
      </c>
      <c r="J8" s="164">
        <v>70</v>
      </c>
    </row>
    <row r="9" spans="1:10">
      <c r="A9" s="162" t="s">
        <v>10</v>
      </c>
      <c r="B9" s="162" t="s">
        <v>11</v>
      </c>
      <c r="C9" s="162">
        <v>8</v>
      </c>
      <c r="D9" s="162">
        <v>8.3979999999999992E-3</v>
      </c>
      <c r="E9" s="162">
        <v>1.2630000000000001E-2</v>
      </c>
      <c r="F9" s="163">
        <v>-1.6000000000000001E-4</v>
      </c>
      <c r="G9" s="163">
        <v>826</v>
      </c>
      <c r="H9" s="163">
        <v>9.4205000000000005</v>
      </c>
      <c r="I9" s="163">
        <v>8.2128999999999994</v>
      </c>
      <c r="J9" s="164">
        <v>70</v>
      </c>
    </row>
    <row r="10" spans="1:10">
      <c r="A10" s="162" t="s">
        <v>10</v>
      </c>
      <c r="B10" s="162" t="s">
        <v>11</v>
      </c>
      <c r="C10" s="162">
        <v>9</v>
      </c>
      <c r="D10" s="162">
        <v>-1.7395000000000001E-2</v>
      </c>
      <c r="E10" s="162">
        <v>1.1405999999999999E-2</v>
      </c>
      <c r="F10" s="163">
        <v>-1.335E-3</v>
      </c>
      <c r="G10" s="163">
        <v>826</v>
      </c>
      <c r="H10" s="163">
        <v>9.4205000000000005</v>
      </c>
      <c r="I10" s="163">
        <v>8.2128999999999994</v>
      </c>
      <c r="J10" s="164">
        <v>70</v>
      </c>
    </row>
    <row r="11" spans="1:10">
      <c r="A11" s="162" t="s">
        <v>10</v>
      </c>
      <c r="B11" s="162" t="s">
        <v>11</v>
      </c>
      <c r="C11" s="162">
        <v>10</v>
      </c>
      <c r="D11" s="162">
        <v>-1.64E-4</v>
      </c>
      <c r="E11" s="162">
        <v>3.0019999999999999E-3</v>
      </c>
      <c r="F11" s="163">
        <v>2.062E-3</v>
      </c>
      <c r="G11" s="163">
        <v>826</v>
      </c>
      <c r="H11" s="163">
        <v>9.4205000000000005</v>
      </c>
      <c r="I11" s="163">
        <v>8.2128999999999994</v>
      </c>
      <c r="J11" s="164">
        <v>70</v>
      </c>
    </row>
    <row r="12" spans="1:10">
      <c r="A12" s="162" t="s">
        <v>10</v>
      </c>
      <c r="B12" s="162" t="s">
        <v>11</v>
      </c>
      <c r="C12" s="162">
        <v>11</v>
      </c>
      <c r="D12" s="162">
        <v>-1.2782E-2</v>
      </c>
      <c r="E12" s="162">
        <v>9.7710000000000002E-3</v>
      </c>
      <c r="F12" s="163">
        <v>-9.3099999999999997E-4</v>
      </c>
      <c r="G12" s="163">
        <v>826</v>
      </c>
      <c r="H12" s="163">
        <v>9.4205000000000005</v>
      </c>
      <c r="I12" s="163">
        <v>8.2128999999999994</v>
      </c>
      <c r="J12" s="164">
        <v>70</v>
      </c>
    </row>
    <row r="13" spans="1:10">
      <c r="A13" s="162" t="s">
        <v>10</v>
      </c>
      <c r="B13" s="162" t="s">
        <v>11</v>
      </c>
      <c r="C13" s="162">
        <v>12</v>
      </c>
      <c r="D13" s="162">
        <v>-1.2175E-2</v>
      </c>
      <c r="E13" s="162">
        <v>-1.2139E-2</v>
      </c>
      <c r="F13" s="165">
        <v>7.6000000000000004E-5</v>
      </c>
      <c r="G13" s="163">
        <v>826</v>
      </c>
      <c r="H13" s="163">
        <v>9.4205000000000005</v>
      </c>
      <c r="I13" s="163">
        <v>8.2128999999999994</v>
      </c>
      <c r="J13" s="164">
        <v>70</v>
      </c>
    </row>
    <row r="14" spans="1:10">
      <c r="A14" s="157" t="s">
        <v>12</v>
      </c>
      <c r="B14" s="157" t="s">
        <v>11</v>
      </c>
      <c r="C14" s="157">
        <v>1</v>
      </c>
      <c r="D14" s="157">
        <v>-1.1729E-2</v>
      </c>
      <c r="E14" s="157">
        <v>6.8069999999999997E-3</v>
      </c>
      <c r="F14" s="161">
        <v>-5.1199999999999998E-4</v>
      </c>
      <c r="G14" s="161">
        <v>836</v>
      </c>
      <c r="H14" s="161">
        <v>9.2116000000000007</v>
      </c>
      <c r="I14" s="161">
        <v>8.2192000000000007</v>
      </c>
      <c r="J14" s="156">
        <v>65.5</v>
      </c>
    </row>
    <row r="15" spans="1:10">
      <c r="A15" s="157" t="s">
        <v>12</v>
      </c>
      <c r="B15" s="157" t="s">
        <v>11</v>
      </c>
      <c r="C15" s="157">
        <v>2</v>
      </c>
      <c r="D15" s="157">
        <v>-6.1139999999999996E-3</v>
      </c>
      <c r="E15" s="157">
        <v>-1.3158E-2</v>
      </c>
      <c r="F15" s="161">
        <v>-2.0799999999999999E-4</v>
      </c>
      <c r="G15" s="161">
        <v>836</v>
      </c>
      <c r="H15" s="161">
        <v>9.2116000000000007</v>
      </c>
      <c r="I15" s="161">
        <v>8.2192000000000007</v>
      </c>
      <c r="J15" s="156">
        <v>65.5</v>
      </c>
    </row>
    <row r="16" spans="1:10">
      <c r="A16" s="157" t="s">
        <v>12</v>
      </c>
      <c r="B16" s="157" t="s">
        <v>11</v>
      </c>
      <c r="C16" s="157">
        <v>3</v>
      </c>
      <c r="D16" s="157">
        <v>-4.7289999999999997E-3</v>
      </c>
      <c r="E16" s="157">
        <v>-2.8299999999999999E-4</v>
      </c>
      <c r="F16" s="161">
        <v>1.6570000000000001E-3</v>
      </c>
      <c r="G16" s="161">
        <v>836</v>
      </c>
      <c r="H16" s="161">
        <v>9.2116000000000007</v>
      </c>
      <c r="I16" s="161">
        <v>8.2192000000000007</v>
      </c>
      <c r="J16" s="156">
        <v>65.5</v>
      </c>
    </row>
    <row r="17" spans="1:10">
      <c r="A17" s="157" t="s">
        <v>12</v>
      </c>
      <c r="B17" s="157" t="s">
        <v>11</v>
      </c>
      <c r="C17" s="157">
        <v>4</v>
      </c>
      <c r="D17" s="157">
        <v>-7.9150000000000002E-3</v>
      </c>
      <c r="E17" s="157">
        <v>5.4419999999999998E-3</v>
      </c>
      <c r="F17" s="161">
        <v>-6.1700000000000004E-4</v>
      </c>
      <c r="G17" s="161">
        <v>836</v>
      </c>
      <c r="H17" s="161">
        <v>9.2116000000000007</v>
      </c>
      <c r="I17" s="161">
        <v>8.2192000000000007</v>
      </c>
      <c r="J17" s="156">
        <v>65.5</v>
      </c>
    </row>
    <row r="18" spans="1:10">
      <c r="A18" s="157" t="s">
        <v>12</v>
      </c>
      <c r="B18" s="157" t="s">
        <v>11</v>
      </c>
      <c r="C18" s="157">
        <v>5</v>
      </c>
      <c r="D18" s="157">
        <v>-5.9829999999999996E-3</v>
      </c>
      <c r="E18" s="157">
        <v>-9.2969999999999997E-3</v>
      </c>
      <c r="F18" s="161">
        <v>-1.06E-4</v>
      </c>
      <c r="G18" s="161">
        <v>836</v>
      </c>
      <c r="H18" s="161">
        <v>9.2116000000000007</v>
      </c>
      <c r="I18" s="161">
        <v>8.2192000000000007</v>
      </c>
      <c r="J18" s="156">
        <v>65.5</v>
      </c>
    </row>
    <row r="19" spans="1:10">
      <c r="A19" s="157" t="s">
        <v>12</v>
      </c>
      <c r="B19" s="157" t="s">
        <v>11</v>
      </c>
      <c r="C19" s="157">
        <v>6</v>
      </c>
      <c r="D19" s="157">
        <v>-5.548E-3</v>
      </c>
      <c r="E19" s="157">
        <v>3.3180000000000002E-3</v>
      </c>
      <c r="F19" s="161">
        <v>1.1559999999999999E-3</v>
      </c>
      <c r="G19" s="161">
        <v>836</v>
      </c>
      <c r="H19" s="161">
        <v>9.2116000000000007</v>
      </c>
      <c r="I19" s="161">
        <v>8.2192000000000007</v>
      </c>
      <c r="J19" s="156">
        <v>65.5</v>
      </c>
    </row>
    <row r="20" spans="1:10">
      <c r="A20" s="157" t="s">
        <v>12</v>
      </c>
      <c r="B20" s="157" t="s">
        <v>11</v>
      </c>
      <c r="C20" s="157">
        <v>7</v>
      </c>
      <c r="D20" s="157">
        <v>-4.5659999999999997E-3</v>
      </c>
      <c r="E20" s="157">
        <v>3.7629999999999999E-3</v>
      </c>
      <c r="F20" s="161">
        <v>-9.1100000000000003E-4</v>
      </c>
      <c r="G20" s="161">
        <v>836</v>
      </c>
      <c r="H20" s="161">
        <v>9.2116000000000007</v>
      </c>
      <c r="I20" s="161">
        <v>8.2192000000000007</v>
      </c>
      <c r="J20" s="156">
        <v>65.5</v>
      </c>
    </row>
    <row r="21" spans="1:10">
      <c r="A21" s="157" t="s">
        <v>12</v>
      </c>
      <c r="B21" s="157" t="s">
        <v>11</v>
      </c>
      <c r="C21" s="157">
        <v>8</v>
      </c>
      <c r="D21" s="157">
        <v>5.3969999999999999E-3</v>
      </c>
      <c r="E21" s="157">
        <v>6.5640000000000004E-3</v>
      </c>
      <c r="F21" s="166">
        <v>-2.4000000000000001E-5</v>
      </c>
      <c r="G21" s="161">
        <v>836</v>
      </c>
      <c r="H21" s="161">
        <v>9.2116000000000007</v>
      </c>
      <c r="I21" s="161">
        <v>8.2192000000000007</v>
      </c>
      <c r="J21" s="156">
        <v>65.5</v>
      </c>
    </row>
    <row r="22" spans="1:10">
      <c r="A22" s="157" t="s">
        <v>12</v>
      </c>
      <c r="B22" s="157" t="s">
        <v>11</v>
      </c>
      <c r="C22" s="157">
        <v>9</v>
      </c>
      <c r="D22" s="157">
        <v>-2.97E-3</v>
      </c>
      <c r="E22" s="157">
        <v>1.446E-3</v>
      </c>
      <c r="F22" s="161">
        <v>-1.08E-4</v>
      </c>
      <c r="G22" s="161">
        <v>836</v>
      </c>
      <c r="H22" s="161">
        <v>9.2116000000000007</v>
      </c>
      <c r="I22" s="161">
        <v>8.2192000000000007</v>
      </c>
      <c r="J22" s="156">
        <v>65.5</v>
      </c>
    </row>
    <row r="23" spans="1:10">
      <c r="A23" s="157" t="s">
        <v>12</v>
      </c>
      <c r="B23" s="157" t="s">
        <v>11</v>
      </c>
      <c r="C23" s="157">
        <v>10</v>
      </c>
      <c r="D23" s="157">
        <v>-3.2420000000000001E-3</v>
      </c>
      <c r="E23" s="157">
        <v>3.0839999999999999E-3</v>
      </c>
      <c r="F23" s="161">
        <v>9.1200000000000005E-4</v>
      </c>
      <c r="G23" s="161">
        <v>836</v>
      </c>
      <c r="H23" s="161">
        <v>9.2116000000000007</v>
      </c>
      <c r="I23" s="161">
        <v>8.2192000000000007</v>
      </c>
      <c r="J23" s="156">
        <v>65.5</v>
      </c>
    </row>
    <row r="24" spans="1:10">
      <c r="A24" s="157" t="s">
        <v>12</v>
      </c>
      <c r="B24" s="157" t="s">
        <v>11</v>
      </c>
      <c r="C24" s="157">
        <v>11</v>
      </c>
      <c r="D24" s="157">
        <v>3.1540000000000001E-3</v>
      </c>
      <c r="E24" s="157">
        <v>-2.1280000000000001E-3</v>
      </c>
      <c r="F24" s="161">
        <v>4.8299999999999998E-4</v>
      </c>
      <c r="G24" s="161">
        <v>836</v>
      </c>
      <c r="H24" s="161">
        <v>9.2116000000000007</v>
      </c>
      <c r="I24" s="161">
        <v>8.2192000000000007</v>
      </c>
      <c r="J24" s="156">
        <v>65.5</v>
      </c>
    </row>
    <row r="25" spans="1:10">
      <c r="A25" s="157" t="s">
        <v>12</v>
      </c>
      <c r="B25" s="157" t="s">
        <v>11</v>
      </c>
      <c r="C25" s="157">
        <v>12</v>
      </c>
      <c r="D25" s="157">
        <v>-3.297E-3</v>
      </c>
      <c r="E25" s="157">
        <v>-4.1970000000000002E-3</v>
      </c>
      <c r="F25" s="166">
        <v>8.1000000000000004E-5</v>
      </c>
      <c r="G25" s="161">
        <v>836</v>
      </c>
      <c r="H25" s="161">
        <v>9.2116000000000007</v>
      </c>
      <c r="I25" s="161">
        <v>8.2192000000000007</v>
      </c>
      <c r="J25" s="156">
        <v>65.5</v>
      </c>
    </row>
    <row r="26" spans="1:10">
      <c r="A26" s="157" t="s">
        <v>13</v>
      </c>
      <c r="B26" s="157" t="s">
        <v>11</v>
      </c>
      <c r="C26" s="157">
        <v>1</v>
      </c>
      <c r="D26" s="157">
        <v>-1.0381E-2</v>
      </c>
      <c r="E26" s="157">
        <v>6.4460000000000003E-3</v>
      </c>
      <c r="F26" s="161">
        <v>-5.0100000000000003E-4</v>
      </c>
      <c r="G26" s="161">
        <v>841</v>
      </c>
      <c r="H26" s="161">
        <v>9.3306000000000004</v>
      </c>
      <c r="I26" s="161">
        <v>10.160600000000001</v>
      </c>
      <c r="J26" s="156">
        <v>62.2</v>
      </c>
    </row>
    <row r="27" spans="1:10">
      <c r="A27" s="157" t="s">
        <v>13</v>
      </c>
      <c r="B27" s="157" t="s">
        <v>11</v>
      </c>
      <c r="C27" s="157">
        <v>2</v>
      </c>
      <c r="D27" s="157">
        <v>-5.5209999999999999E-3</v>
      </c>
      <c r="E27" s="157">
        <v>-1.2404E-2</v>
      </c>
      <c r="F27" s="161">
        <v>-2.0799999999999999E-4</v>
      </c>
      <c r="G27" s="161">
        <v>841</v>
      </c>
      <c r="H27" s="161">
        <v>9.3306000000000004</v>
      </c>
      <c r="I27" s="161">
        <v>10.160600000000001</v>
      </c>
      <c r="J27" s="156">
        <v>62.2</v>
      </c>
    </row>
    <row r="28" spans="1:10">
      <c r="A28" s="157" t="s">
        <v>13</v>
      </c>
      <c r="B28" s="157" t="s">
        <v>11</v>
      </c>
      <c r="C28" s="157">
        <v>3</v>
      </c>
      <c r="D28" s="157">
        <v>-7.4770000000000001E-3</v>
      </c>
      <c r="E28" s="157">
        <v>-1.08E-4</v>
      </c>
      <c r="F28" s="161">
        <v>1.593E-3</v>
      </c>
      <c r="G28" s="161">
        <v>841</v>
      </c>
      <c r="H28" s="161">
        <v>9.3306000000000004</v>
      </c>
      <c r="I28" s="161">
        <v>10.160600000000001</v>
      </c>
      <c r="J28" s="156">
        <v>62.2</v>
      </c>
    </row>
    <row r="29" spans="1:10">
      <c r="A29" s="157" t="s">
        <v>13</v>
      </c>
      <c r="B29" s="157" t="s">
        <v>11</v>
      </c>
      <c r="C29" s="157">
        <v>4</v>
      </c>
      <c r="D29" s="157">
        <v>-5.4939999999999998E-3</v>
      </c>
      <c r="E29" s="157">
        <v>4.0619999999999996E-3</v>
      </c>
      <c r="F29" s="161">
        <v>-5.1199999999999998E-4</v>
      </c>
      <c r="G29" s="161">
        <v>841</v>
      </c>
      <c r="H29" s="161">
        <v>9.3306000000000004</v>
      </c>
      <c r="I29" s="161">
        <v>10.160600000000001</v>
      </c>
      <c r="J29" s="156">
        <v>62.2</v>
      </c>
    </row>
    <row r="30" spans="1:10">
      <c r="A30" s="157" t="s">
        <v>13</v>
      </c>
      <c r="B30" s="157" t="s">
        <v>11</v>
      </c>
      <c r="C30" s="157">
        <v>5</v>
      </c>
      <c r="D30" s="157">
        <v>-4.7000000000000002E-3</v>
      </c>
      <c r="E30" s="157">
        <v>-6.6270000000000001E-3</v>
      </c>
      <c r="F30" s="161">
        <v>-1.21E-4</v>
      </c>
      <c r="G30" s="161">
        <v>841</v>
      </c>
      <c r="H30" s="161">
        <v>9.3306000000000004</v>
      </c>
      <c r="I30" s="161">
        <v>10.160600000000001</v>
      </c>
      <c r="J30" s="156">
        <v>62.2</v>
      </c>
    </row>
    <row r="31" spans="1:10">
      <c r="A31" s="157" t="s">
        <v>13</v>
      </c>
      <c r="B31" s="157" t="s">
        <v>11</v>
      </c>
      <c r="C31" s="157">
        <v>6</v>
      </c>
      <c r="D31" s="157">
        <v>-5.4939999999999998E-3</v>
      </c>
      <c r="E31" s="157">
        <v>2.1540000000000001E-3</v>
      </c>
      <c r="F31" s="161">
        <v>9.1600000000000004E-4</v>
      </c>
      <c r="G31" s="161">
        <v>841</v>
      </c>
      <c r="H31" s="161">
        <v>9.3306000000000004</v>
      </c>
      <c r="I31" s="161">
        <v>10.160600000000001</v>
      </c>
      <c r="J31" s="156">
        <v>62.2</v>
      </c>
    </row>
    <row r="32" spans="1:10">
      <c r="A32" s="157" t="s">
        <v>13</v>
      </c>
      <c r="B32" s="157" t="s">
        <v>11</v>
      </c>
      <c r="C32" s="157">
        <v>7</v>
      </c>
      <c r="D32" s="157">
        <v>-8.0800000000000002E-4</v>
      </c>
      <c r="E32" s="157">
        <v>1.072E-3</v>
      </c>
      <c r="F32" s="161">
        <v>-5.1800000000000001E-4</v>
      </c>
      <c r="G32" s="161">
        <v>841</v>
      </c>
      <c r="H32" s="161">
        <v>9.3306000000000004</v>
      </c>
      <c r="I32" s="161">
        <v>10.160600000000001</v>
      </c>
      <c r="J32" s="156">
        <v>62.2</v>
      </c>
    </row>
    <row r="33" spans="1:10">
      <c r="A33" s="157" t="s">
        <v>13</v>
      </c>
      <c r="B33" s="157" t="s">
        <v>11</v>
      </c>
      <c r="C33" s="157">
        <v>8</v>
      </c>
      <c r="D33" s="157">
        <v>2.9589999999999998E-3</v>
      </c>
      <c r="E33" s="157">
        <v>2.245E-3</v>
      </c>
      <c r="F33" s="166">
        <v>6.2000000000000003E-5</v>
      </c>
      <c r="G33" s="161">
        <v>841</v>
      </c>
      <c r="H33" s="161">
        <v>9.3306000000000004</v>
      </c>
      <c r="I33" s="161">
        <v>10.160600000000001</v>
      </c>
      <c r="J33" s="156">
        <v>62.2</v>
      </c>
    </row>
    <row r="34" spans="1:10">
      <c r="A34" s="157" t="s">
        <v>13</v>
      </c>
      <c r="B34" s="157" t="s">
        <v>11</v>
      </c>
      <c r="C34" s="157">
        <v>9</v>
      </c>
      <c r="D34" s="157">
        <v>1.9589999999999998E-3</v>
      </c>
      <c r="E34" s="157">
        <v>-3.3310000000000002E-3</v>
      </c>
      <c r="F34" s="161">
        <v>4.1300000000000001E-4</v>
      </c>
      <c r="G34" s="161">
        <v>841</v>
      </c>
      <c r="H34" s="161">
        <v>9.3306000000000004</v>
      </c>
      <c r="I34" s="161">
        <v>10.160600000000001</v>
      </c>
      <c r="J34" s="156">
        <v>62.2</v>
      </c>
    </row>
    <row r="35" spans="1:10">
      <c r="A35" s="157" t="s">
        <v>13</v>
      </c>
      <c r="B35" s="157" t="s">
        <v>11</v>
      </c>
      <c r="C35" s="157">
        <v>10</v>
      </c>
      <c r="D35" s="157">
        <v>-3.1939999999999998E-3</v>
      </c>
      <c r="E35" s="157">
        <v>2.346E-3</v>
      </c>
      <c r="F35" s="161">
        <v>2.33E-4</v>
      </c>
      <c r="G35" s="161">
        <v>841</v>
      </c>
      <c r="H35" s="161">
        <v>9.3306000000000004</v>
      </c>
      <c r="I35" s="161">
        <v>10.160600000000001</v>
      </c>
      <c r="J35" s="156">
        <v>62.2</v>
      </c>
    </row>
    <row r="36" spans="1:10">
      <c r="A36" s="157" t="s">
        <v>13</v>
      </c>
      <c r="B36" s="157" t="s">
        <v>11</v>
      </c>
      <c r="C36" s="157">
        <v>11</v>
      </c>
      <c r="D36" s="157">
        <v>5.5719999999999997E-3</v>
      </c>
      <c r="E36" s="157">
        <v>-6.2610000000000001E-3</v>
      </c>
      <c r="F36" s="161">
        <v>8.7500000000000002E-4</v>
      </c>
      <c r="G36" s="161">
        <v>841</v>
      </c>
      <c r="H36" s="161">
        <v>9.3306000000000004</v>
      </c>
      <c r="I36" s="161">
        <v>10.160600000000001</v>
      </c>
      <c r="J36" s="156">
        <v>62.2</v>
      </c>
    </row>
    <row r="37" spans="1:10">
      <c r="A37" s="157" t="s">
        <v>13</v>
      </c>
      <c r="B37" s="157" t="s">
        <v>11</v>
      </c>
      <c r="C37" s="157">
        <v>12</v>
      </c>
      <c r="D37" s="157">
        <v>1.5690000000000001E-3</v>
      </c>
      <c r="E37" s="157">
        <v>1.6360000000000001E-3</v>
      </c>
      <c r="F37" s="166">
        <v>9.9999999999999995E-7</v>
      </c>
      <c r="G37" s="161">
        <v>841</v>
      </c>
      <c r="H37" s="161">
        <v>9.3306000000000004</v>
      </c>
      <c r="I37" s="161">
        <v>10.160600000000001</v>
      </c>
      <c r="J37" s="156">
        <v>62.2</v>
      </c>
    </row>
    <row r="38" spans="1:10">
      <c r="A38" s="157" t="s">
        <v>14</v>
      </c>
      <c r="B38" s="157" t="s">
        <v>11</v>
      </c>
      <c r="C38" s="157">
        <v>1</v>
      </c>
      <c r="D38" s="157">
        <v>-1.1733E-2</v>
      </c>
      <c r="E38" s="157">
        <v>5.9560000000000004E-3</v>
      </c>
      <c r="F38" s="161">
        <v>-4.9799999999999996E-4</v>
      </c>
      <c r="G38" s="161">
        <v>959</v>
      </c>
      <c r="H38" s="161">
        <v>9.9305000000000003</v>
      </c>
      <c r="I38" s="161">
        <v>7.1239999999999997</v>
      </c>
      <c r="J38" s="156">
        <v>60.1</v>
      </c>
    </row>
    <row r="39" spans="1:10">
      <c r="A39" s="157" t="s">
        <v>14</v>
      </c>
      <c r="B39" s="157" t="s">
        <v>11</v>
      </c>
      <c r="C39" s="157">
        <v>2</v>
      </c>
      <c r="D39" s="157">
        <v>-6.0559999999999998E-3</v>
      </c>
      <c r="E39" s="157">
        <v>-1.2042000000000001E-2</v>
      </c>
      <c r="F39" s="161">
        <v>-2.0799999999999999E-4</v>
      </c>
      <c r="G39" s="161">
        <v>959</v>
      </c>
      <c r="H39" s="161">
        <v>9.9305000000000003</v>
      </c>
      <c r="I39" s="161">
        <v>7.1239999999999997</v>
      </c>
      <c r="J39" s="156">
        <v>60.1</v>
      </c>
    </row>
    <row r="40" spans="1:10">
      <c r="A40" s="157" t="s">
        <v>14</v>
      </c>
      <c r="B40" s="157" t="s">
        <v>11</v>
      </c>
      <c r="C40" s="157">
        <v>3</v>
      </c>
      <c r="D40" s="157">
        <v>-2.4320000000000001E-3</v>
      </c>
      <c r="E40" s="157">
        <v>8.1999999999999998E-4</v>
      </c>
      <c r="F40" s="161">
        <v>1.552E-3</v>
      </c>
      <c r="G40" s="161">
        <v>959</v>
      </c>
      <c r="H40" s="161">
        <v>9.9305000000000003</v>
      </c>
      <c r="I40" s="161">
        <v>7.1239999999999997</v>
      </c>
      <c r="J40" s="156">
        <v>60.1</v>
      </c>
    </row>
    <row r="41" spans="1:10">
      <c r="A41" s="157" t="s">
        <v>14</v>
      </c>
      <c r="B41" s="157" t="s">
        <v>11</v>
      </c>
      <c r="C41" s="157">
        <v>4</v>
      </c>
      <c r="D41" s="157">
        <v>-6.5139999999999998E-3</v>
      </c>
      <c r="E41" s="157">
        <v>3.0630000000000002E-3</v>
      </c>
      <c r="F41" s="161">
        <v>-4.7899999999999999E-4</v>
      </c>
      <c r="G41" s="161">
        <v>959</v>
      </c>
      <c r="H41" s="161">
        <v>9.9305000000000003</v>
      </c>
      <c r="I41" s="161">
        <v>7.1239999999999997</v>
      </c>
      <c r="J41" s="156">
        <v>60.1</v>
      </c>
    </row>
    <row r="42" spans="1:10">
      <c r="A42" s="157" t="s">
        <v>14</v>
      </c>
      <c r="B42" s="157" t="s">
        <v>11</v>
      </c>
      <c r="C42" s="157">
        <v>5</v>
      </c>
      <c r="D42" s="157">
        <v>-4.5459999999999997E-3</v>
      </c>
      <c r="E42" s="157">
        <v>-5.1120000000000002E-3</v>
      </c>
      <c r="F42" s="161">
        <v>-1.3100000000000001E-4</v>
      </c>
      <c r="G42" s="161">
        <v>959</v>
      </c>
      <c r="H42" s="161">
        <v>9.9305000000000003</v>
      </c>
      <c r="I42" s="161">
        <v>7.1239999999999997</v>
      </c>
      <c r="J42" s="156">
        <v>60.1</v>
      </c>
    </row>
    <row r="43" spans="1:10">
      <c r="A43" s="157" t="s">
        <v>14</v>
      </c>
      <c r="B43" s="157" t="s">
        <v>11</v>
      </c>
      <c r="C43" s="157">
        <v>6</v>
      </c>
      <c r="D43" s="157">
        <v>-1.872E-3</v>
      </c>
      <c r="E43" s="157">
        <v>1.9040000000000001E-3</v>
      </c>
      <c r="F43" s="161">
        <v>7.4299999999999995E-4</v>
      </c>
      <c r="G43" s="161">
        <v>959</v>
      </c>
      <c r="H43" s="161">
        <v>9.9305000000000003</v>
      </c>
      <c r="I43" s="161">
        <v>7.1239999999999997</v>
      </c>
      <c r="J43" s="156">
        <v>60.1</v>
      </c>
    </row>
    <row r="44" spans="1:10">
      <c r="A44" s="157" t="s">
        <v>14</v>
      </c>
      <c r="B44" s="157" t="s">
        <v>11</v>
      </c>
      <c r="C44" s="157">
        <v>7</v>
      </c>
      <c r="D44" s="157">
        <v>-1.5560000000000001E-3</v>
      </c>
      <c r="E44" s="157">
        <v>-1.36E-4</v>
      </c>
      <c r="F44" s="161">
        <v>-3.8299999999999999E-4</v>
      </c>
      <c r="G44" s="161">
        <v>959</v>
      </c>
      <c r="H44" s="161">
        <v>9.9305000000000003</v>
      </c>
      <c r="I44" s="161">
        <v>7.1239999999999997</v>
      </c>
      <c r="J44" s="156">
        <v>60.1</v>
      </c>
    </row>
    <row r="45" spans="1:10">
      <c r="A45" s="157" t="s">
        <v>14</v>
      </c>
      <c r="B45" s="157" t="s">
        <v>11</v>
      </c>
      <c r="C45" s="157">
        <v>8</v>
      </c>
      <c r="D45" s="157">
        <v>2.062E-3</v>
      </c>
      <c r="E45" s="167">
        <v>4.3999999999999999E-5</v>
      </c>
      <c r="F45" s="161">
        <v>1.0399999999999999E-4</v>
      </c>
      <c r="G45" s="161">
        <v>959</v>
      </c>
      <c r="H45" s="161">
        <v>9.9305000000000003</v>
      </c>
      <c r="I45" s="161">
        <v>7.1239999999999997</v>
      </c>
      <c r="J45" s="156">
        <v>60.1</v>
      </c>
    </row>
    <row r="46" spans="1:10">
      <c r="A46" s="157" t="s">
        <v>14</v>
      </c>
      <c r="B46" s="157" t="s">
        <v>11</v>
      </c>
      <c r="C46" s="157">
        <v>9</v>
      </c>
      <c r="D46" s="157">
        <v>4.6420000000000003E-3</v>
      </c>
      <c r="E46" s="157">
        <v>-4.1650000000000003E-3</v>
      </c>
      <c r="F46" s="161">
        <v>4.6799999999999999E-4</v>
      </c>
      <c r="G46" s="161">
        <v>959</v>
      </c>
      <c r="H46" s="161">
        <v>9.9305000000000003</v>
      </c>
      <c r="I46" s="161">
        <v>7.1239999999999997</v>
      </c>
      <c r="J46" s="156">
        <v>60.1</v>
      </c>
    </row>
    <row r="47" spans="1:10">
      <c r="A47" s="157" t="s">
        <v>14</v>
      </c>
      <c r="B47" s="157" t="s">
        <v>11</v>
      </c>
      <c r="C47" s="157">
        <v>10</v>
      </c>
      <c r="D47" s="157">
        <v>-1.769E-3</v>
      </c>
      <c r="E47" s="157">
        <v>1.16E-3</v>
      </c>
      <c r="F47" s="166">
        <v>-8.2000000000000001E-5</v>
      </c>
      <c r="G47" s="161">
        <v>959</v>
      </c>
      <c r="H47" s="161">
        <v>9.9305000000000003</v>
      </c>
      <c r="I47" s="161">
        <v>7.1239999999999997</v>
      </c>
      <c r="J47" s="156">
        <v>60.1</v>
      </c>
    </row>
    <row r="48" spans="1:10">
      <c r="A48" s="157" t="s">
        <v>14</v>
      </c>
      <c r="B48" s="157" t="s">
        <v>11</v>
      </c>
      <c r="C48" s="157">
        <v>11</v>
      </c>
      <c r="D48" s="157">
        <v>8.5640000000000004E-3</v>
      </c>
      <c r="E48" s="157">
        <v>-5.9090000000000002E-3</v>
      </c>
      <c r="F48" s="161">
        <v>8.1599999999999999E-4</v>
      </c>
      <c r="G48" s="161">
        <v>959</v>
      </c>
      <c r="H48" s="161">
        <v>9.9305000000000003</v>
      </c>
      <c r="I48" s="161">
        <v>7.1239999999999997</v>
      </c>
      <c r="J48" s="156">
        <v>60.1</v>
      </c>
    </row>
    <row r="49" spans="1:10">
      <c r="A49" s="157" t="s">
        <v>14</v>
      </c>
      <c r="B49" s="157" t="s">
        <v>11</v>
      </c>
      <c r="C49" s="157">
        <v>12</v>
      </c>
      <c r="D49" s="157">
        <v>3.2919999999999998E-3</v>
      </c>
      <c r="E49" s="157">
        <v>4.3319999999999999E-3</v>
      </c>
      <c r="F49" s="166">
        <v>-6.0000000000000002E-5</v>
      </c>
      <c r="G49" s="161">
        <v>959</v>
      </c>
      <c r="H49" s="161">
        <v>9.9305000000000003</v>
      </c>
      <c r="I49" s="161">
        <v>7.1239999999999997</v>
      </c>
      <c r="J49" s="156">
        <v>60.1</v>
      </c>
    </row>
    <row r="50" spans="1:10">
      <c r="A50" s="157" t="s">
        <v>15</v>
      </c>
      <c r="B50" s="157" t="s">
        <v>11</v>
      </c>
      <c r="C50" s="157">
        <v>1</v>
      </c>
      <c r="D50" s="157">
        <v>-1.1044E-2</v>
      </c>
      <c r="E50" s="157">
        <v>5.8079999999999998E-3</v>
      </c>
      <c r="F50" s="161">
        <v>-4.8000000000000001E-4</v>
      </c>
      <c r="G50" s="161">
        <v>969</v>
      </c>
      <c r="H50" s="161">
        <v>9.5318000000000005</v>
      </c>
      <c r="I50" s="161">
        <v>7.5369000000000002</v>
      </c>
      <c r="J50" s="156">
        <v>56.8</v>
      </c>
    </row>
    <row r="51" spans="1:10">
      <c r="A51" s="157" t="s">
        <v>15</v>
      </c>
      <c r="B51" s="157" t="s">
        <v>11</v>
      </c>
      <c r="C51" s="157">
        <v>2</v>
      </c>
      <c r="D51" s="157">
        <v>-5.7159999999999997E-3</v>
      </c>
      <c r="E51" s="157">
        <v>-1.1178E-2</v>
      </c>
      <c r="F51" s="161">
        <v>-2.03E-4</v>
      </c>
      <c r="G51" s="161">
        <v>969</v>
      </c>
      <c r="H51" s="161">
        <v>9.5318000000000005</v>
      </c>
      <c r="I51" s="161">
        <v>7.5369000000000002</v>
      </c>
      <c r="J51" s="156">
        <v>56.8</v>
      </c>
    </row>
    <row r="52" spans="1:10">
      <c r="A52" s="157" t="s">
        <v>15</v>
      </c>
      <c r="B52" s="157" t="s">
        <v>11</v>
      </c>
      <c r="C52" s="157">
        <v>3</v>
      </c>
      <c r="D52" s="157">
        <v>-2.7889999999999998E-3</v>
      </c>
      <c r="E52" s="157">
        <v>1.8100000000000001E-4</v>
      </c>
      <c r="F52" s="161">
        <v>1.4790000000000001E-3</v>
      </c>
      <c r="G52" s="161">
        <v>969</v>
      </c>
      <c r="H52" s="161">
        <v>9.5318000000000005</v>
      </c>
      <c r="I52" s="161">
        <v>7.5369000000000002</v>
      </c>
      <c r="J52" s="156">
        <v>56.8</v>
      </c>
    </row>
    <row r="53" spans="1:10">
      <c r="A53" s="157" t="s">
        <v>15</v>
      </c>
      <c r="B53" s="157" t="s">
        <v>11</v>
      </c>
      <c r="C53" s="157">
        <v>4</v>
      </c>
      <c r="D53" s="157">
        <v>-4.4400000000000004E-3</v>
      </c>
      <c r="E53" s="157">
        <v>1.936E-3</v>
      </c>
      <c r="F53" s="161">
        <v>-3.57E-4</v>
      </c>
      <c r="G53" s="161">
        <v>969</v>
      </c>
      <c r="H53" s="161">
        <v>9.5318000000000005</v>
      </c>
      <c r="I53" s="161">
        <v>7.5369000000000002</v>
      </c>
      <c r="J53" s="156">
        <v>56.8</v>
      </c>
    </row>
    <row r="54" spans="1:10">
      <c r="A54" s="157" t="s">
        <v>15</v>
      </c>
      <c r="B54" s="157" t="s">
        <v>11</v>
      </c>
      <c r="C54" s="157">
        <v>5</v>
      </c>
      <c r="D54" s="157">
        <v>-2.967E-3</v>
      </c>
      <c r="E54" s="157">
        <v>-2.6180000000000001E-3</v>
      </c>
      <c r="F54" s="161">
        <v>-1.06E-4</v>
      </c>
      <c r="G54" s="161">
        <v>969</v>
      </c>
      <c r="H54" s="161">
        <v>9.5318000000000005</v>
      </c>
      <c r="I54" s="161">
        <v>7.5369000000000002</v>
      </c>
      <c r="J54" s="156">
        <v>56.8</v>
      </c>
    </row>
    <row r="55" spans="1:10">
      <c r="A55" s="157" t="s">
        <v>15</v>
      </c>
      <c r="B55" s="157" t="s">
        <v>11</v>
      </c>
      <c r="C55" s="157">
        <v>6</v>
      </c>
      <c r="D55" s="157">
        <v>-5.4000000000000001E-4</v>
      </c>
      <c r="E55" s="157">
        <v>3.9800000000000002E-4</v>
      </c>
      <c r="F55" s="161">
        <v>4.7699999999999999E-4</v>
      </c>
      <c r="G55" s="161">
        <v>969</v>
      </c>
      <c r="H55" s="161">
        <v>9.5318000000000005</v>
      </c>
      <c r="I55" s="161">
        <v>7.5369000000000002</v>
      </c>
      <c r="J55" s="156">
        <v>56.8</v>
      </c>
    </row>
    <row r="56" spans="1:10">
      <c r="A56" s="157" t="s">
        <v>15</v>
      </c>
      <c r="B56" s="157" t="s">
        <v>11</v>
      </c>
      <c r="C56" s="157">
        <v>7</v>
      </c>
      <c r="D56" s="157">
        <v>1.2149999999999999E-3</v>
      </c>
      <c r="E56" s="157">
        <v>-1.549E-3</v>
      </c>
      <c r="F56" s="166">
        <v>-7.6000000000000004E-5</v>
      </c>
      <c r="G56" s="161">
        <v>969</v>
      </c>
      <c r="H56" s="161">
        <v>9.5318000000000005</v>
      </c>
      <c r="I56" s="161">
        <v>7.5369000000000002</v>
      </c>
      <c r="J56" s="156">
        <v>56.8</v>
      </c>
    </row>
    <row r="57" spans="1:10">
      <c r="A57" s="157" t="s">
        <v>15</v>
      </c>
      <c r="B57" s="157" t="s">
        <v>11</v>
      </c>
      <c r="C57" s="157">
        <v>8</v>
      </c>
      <c r="D57" s="157">
        <v>-1.0150000000000001E-3</v>
      </c>
      <c r="E57" s="157">
        <v>-2.9559999999999999E-3</v>
      </c>
      <c r="F57" s="166">
        <v>8.0000000000000007E-5</v>
      </c>
      <c r="G57" s="161">
        <v>969</v>
      </c>
      <c r="H57" s="161">
        <v>9.5318000000000005</v>
      </c>
      <c r="I57" s="161">
        <v>7.5369000000000002</v>
      </c>
      <c r="J57" s="156">
        <v>56.8</v>
      </c>
    </row>
    <row r="58" spans="1:10">
      <c r="A58" s="157" t="s">
        <v>15</v>
      </c>
      <c r="B58" s="157" t="s">
        <v>11</v>
      </c>
      <c r="C58" s="157">
        <v>9</v>
      </c>
      <c r="D58" s="157">
        <v>7.0340000000000003E-3</v>
      </c>
      <c r="E58" s="157">
        <v>-5.2849999999999998E-3</v>
      </c>
      <c r="F58" s="161">
        <v>5.5999999999999995E-4</v>
      </c>
      <c r="G58" s="161">
        <v>969</v>
      </c>
      <c r="H58" s="161">
        <v>9.5318000000000005</v>
      </c>
      <c r="I58" s="161">
        <v>7.5369000000000002</v>
      </c>
      <c r="J58" s="156">
        <v>56.8</v>
      </c>
    </row>
    <row r="59" spans="1:10">
      <c r="A59" s="157" t="s">
        <v>15</v>
      </c>
      <c r="B59" s="157" t="s">
        <v>11</v>
      </c>
      <c r="C59" s="157">
        <v>10</v>
      </c>
      <c r="D59" s="157">
        <v>-3.86E-4</v>
      </c>
      <c r="E59" s="157">
        <v>-7.4600000000000003E-4</v>
      </c>
      <c r="F59" s="161">
        <v>-5.2099999999999998E-4</v>
      </c>
      <c r="G59" s="161">
        <v>969</v>
      </c>
      <c r="H59" s="161">
        <v>9.5318000000000005</v>
      </c>
      <c r="I59" s="161">
        <v>7.5369000000000002</v>
      </c>
      <c r="J59" s="156">
        <v>56.8</v>
      </c>
    </row>
    <row r="60" spans="1:10">
      <c r="A60" s="157" t="s">
        <v>15</v>
      </c>
      <c r="B60" s="157" t="s">
        <v>11</v>
      </c>
      <c r="C60" s="157">
        <v>11</v>
      </c>
      <c r="D60" s="157">
        <v>5.9129999999999999E-3</v>
      </c>
      <c r="E60" s="157">
        <v>-4.5599999999999998E-3</v>
      </c>
      <c r="F60" s="161">
        <v>4.9200000000000003E-4</v>
      </c>
      <c r="G60" s="161">
        <v>969</v>
      </c>
      <c r="H60" s="161">
        <v>9.5318000000000005</v>
      </c>
      <c r="I60" s="161">
        <v>7.5369000000000002</v>
      </c>
      <c r="J60" s="156">
        <v>56.8</v>
      </c>
    </row>
    <row r="61" spans="1:10">
      <c r="A61" s="157" t="s">
        <v>15</v>
      </c>
      <c r="B61" s="157" t="s">
        <v>11</v>
      </c>
      <c r="C61" s="157">
        <v>12</v>
      </c>
      <c r="D61" s="157">
        <v>6.6909999999999999E-3</v>
      </c>
      <c r="E61" s="157">
        <v>6.9959999999999996E-3</v>
      </c>
      <c r="F61" s="166">
        <v>-5.5999999999999999E-5</v>
      </c>
      <c r="G61" s="161">
        <v>969</v>
      </c>
      <c r="H61" s="161">
        <v>9.5318000000000005</v>
      </c>
      <c r="I61" s="161">
        <v>7.5369000000000002</v>
      </c>
      <c r="J61" s="156">
        <v>56.8</v>
      </c>
    </row>
    <row r="62" spans="1:10">
      <c r="A62" s="157" t="s">
        <v>16</v>
      </c>
      <c r="B62" s="157" t="s">
        <v>11</v>
      </c>
      <c r="C62" s="157">
        <v>1</v>
      </c>
      <c r="D62" s="157">
        <v>-1.0468999999999999E-2</v>
      </c>
      <c r="E62" s="157">
        <v>5.4219999999999997E-3</v>
      </c>
      <c r="F62" s="161">
        <v>-4.57E-4</v>
      </c>
      <c r="G62" s="161">
        <v>981</v>
      </c>
      <c r="H62" s="161">
        <v>9.5594999999999999</v>
      </c>
      <c r="I62" s="161">
        <v>7.5221</v>
      </c>
      <c r="J62" s="156">
        <v>53.5</v>
      </c>
    </row>
    <row r="63" spans="1:10">
      <c r="A63" s="157" t="s">
        <v>16</v>
      </c>
      <c r="B63" s="157" t="s">
        <v>11</v>
      </c>
      <c r="C63" s="157">
        <v>2</v>
      </c>
      <c r="D63" s="157">
        <v>-5.4180000000000001E-3</v>
      </c>
      <c r="E63" s="157">
        <v>-1.0376E-2</v>
      </c>
      <c r="F63" s="161">
        <v>-1.95E-4</v>
      </c>
      <c r="G63" s="161">
        <v>981</v>
      </c>
      <c r="H63" s="161">
        <v>9.5594999999999999</v>
      </c>
      <c r="I63" s="161">
        <v>7.5221</v>
      </c>
      <c r="J63" s="156">
        <v>53.5</v>
      </c>
    </row>
    <row r="64" spans="1:10">
      <c r="A64" s="157" t="s">
        <v>16</v>
      </c>
      <c r="B64" s="157" t="s">
        <v>11</v>
      </c>
      <c r="C64" s="157">
        <v>3</v>
      </c>
      <c r="D64" s="157">
        <v>-2.5019999999999999E-3</v>
      </c>
      <c r="E64" s="157">
        <v>2.0000000000000001E-4</v>
      </c>
      <c r="F64" s="161">
        <v>1.3990000000000001E-3</v>
      </c>
      <c r="G64" s="161">
        <v>981</v>
      </c>
      <c r="H64" s="161">
        <v>9.5594999999999999</v>
      </c>
      <c r="I64" s="161">
        <v>7.5221</v>
      </c>
      <c r="J64" s="156">
        <v>53.5</v>
      </c>
    </row>
    <row r="65" spans="1:10">
      <c r="A65" s="157" t="s">
        <v>16</v>
      </c>
      <c r="B65" s="157" t="s">
        <v>11</v>
      </c>
      <c r="C65" s="157">
        <v>4</v>
      </c>
      <c r="D65" s="157">
        <v>-2.1649999999999998E-3</v>
      </c>
      <c r="E65" s="157">
        <v>5.2300000000000003E-4</v>
      </c>
      <c r="F65" s="161">
        <v>-2.1100000000000001E-4</v>
      </c>
      <c r="G65" s="161">
        <v>981</v>
      </c>
      <c r="H65" s="161">
        <v>9.5594999999999999</v>
      </c>
      <c r="I65" s="161">
        <v>7.5221</v>
      </c>
      <c r="J65" s="156">
        <v>53.5</v>
      </c>
    </row>
    <row r="66" spans="1:10">
      <c r="A66" s="157" t="s">
        <v>16</v>
      </c>
      <c r="B66" s="157" t="s">
        <v>11</v>
      </c>
      <c r="C66" s="157">
        <v>5</v>
      </c>
      <c r="D66" s="157">
        <v>-1.1900000000000001E-3</v>
      </c>
      <c r="E66" s="157">
        <v>-2.0699999999999999E-4</v>
      </c>
      <c r="F66" s="166">
        <v>-7.1000000000000005E-5</v>
      </c>
      <c r="G66" s="161">
        <v>981</v>
      </c>
      <c r="H66" s="161">
        <v>9.5594999999999999</v>
      </c>
      <c r="I66" s="161">
        <v>7.5221</v>
      </c>
      <c r="J66" s="156">
        <v>53.5</v>
      </c>
    </row>
    <row r="67" spans="1:10">
      <c r="A67" s="157" t="s">
        <v>16</v>
      </c>
      <c r="B67" s="157" t="s">
        <v>11</v>
      </c>
      <c r="C67" s="157">
        <v>6</v>
      </c>
      <c r="D67" s="157">
        <v>1.067E-3</v>
      </c>
      <c r="E67" s="157">
        <v>-7.6900000000000004E-4</v>
      </c>
      <c r="F67" s="161">
        <v>2.05E-4</v>
      </c>
      <c r="G67" s="161">
        <v>981</v>
      </c>
      <c r="H67" s="161">
        <v>9.5594999999999999</v>
      </c>
      <c r="I67" s="161">
        <v>7.5221</v>
      </c>
      <c r="J67" s="156">
        <v>53.5</v>
      </c>
    </row>
    <row r="68" spans="1:10">
      <c r="A68" s="157" t="s">
        <v>16</v>
      </c>
      <c r="B68" s="157" t="s">
        <v>11</v>
      </c>
      <c r="C68" s="157">
        <v>7</v>
      </c>
      <c r="D68" s="157">
        <v>3.8709999999999999E-3</v>
      </c>
      <c r="E68" s="157">
        <v>-2.9840000000000001E-3</v>
      </c>
      <c r="F68" s="161">
        <v>2.34E-4</v>
      </c>
      <c r="G68" s="161">
        <v>981</v>
      </c>
      <c r="H68" s="161">
        <v>9.5594999999999999</v>
      </c>
      <c r="I68" s="161">
        <v>7.5221</v>
      </c>
      <c r="J68" s="156">
        <v>53.5</v>
      </c>
    </row>
    <row r="69" spans="1:10">
      <c r="A69" s="157" t="s">
        <v>16</v>
      </c>
      <c r="B69" s="157" t="s">
        <v>11</v>
      </c>
      <c r="C69" s="157">
        <v>8</v>
      </c>
      <c r="D69" s="157">
        <v>-3.9979999999999998E-3</v>
      </c>
      <c r="E69" s="157">
        <v>-5.3870000000000003E-3</v>
      </c>
      <c r="F69" s="166">
        <v>4.6E-5</v>
      </c>
      <c r="G69" s="161">
        <v>981</v>
      </c>
      <c r="H69" s="161">
        <v>9.5594999999999999</v>
      </c>
      <c r="I69" s="161">
        <v>7.5221</v>
      </c>
      <c r="J69" s="156">
        <v>53.5</v>
      </c>
    </row>
    <row r="70" spans="1:10">
      <c r="A70" s="157" t="s">
        <v>16</v>
      </c>
      <c r="B70" s="157" t="s">
        <v>11</v>
      </c>
      <c r="C70" s="157">
        <v>9</v>
      </c>
      <c r="D70" s="157">
        <v>8.097E-3</v>
      </c>
      <c r="E70" s="157">
        <v>-5.3629999999999997E-3</v>
      </c>
      <c r="F70" s="161">
        <v>5.5500000000000005E-4</v>
      </c>
      <c r="G70" s="161">
        <v>981</v>
      </c>
      <c r="H70" s="161">
        <v>9.5594999999999999</v>
      </c>
      <c r="I70" s="161">
        <v>7.5221</v>
      </c>
      <c r="J70" s="156">
        <v>53.5</v>
      </c>
    </row>
    <row r="71" spans="1:10">
      <c r="A71" s="157" t="s">
        <v>16</v>
      </c>
      <c r="B71" s="157" t="s">
        <v>11</v>
      </c>
      <c r="C71" s="157">
        <v>10</v>
      </c>
      <c r="D71" s="157">
        <v>1.1169999999999999E-3</v>
      </c>
      <c r="E71" s="157">
        <v>-2.4849999999999998E-3</v>
      </c>
      <c r="F71" s="161">
        <v>-8.5499999999999997E-4</v>
      </c>
      <c r="G71" s="161">
        <v>981</v>
      </c>
      <c r="H71" s="161">
        <v>9.5594999999999999</v>
      </c>
      <c r="I71" s="161">
        <v>7.5221</v>
      </c>
      <c r="J71" s="156">
        <v>53.5</v>
      </c>
    </row>
    <row r="72" spans="1:10">
      <c r="A72" s="157" t="s">
        <v>16</v>
      </c>
      <c r="B72" s="157" t="s">
        <v>11</v>
      </c>
      <c r="C72" s="157">
        <v>11</v>
      </c>
      <c r="D72" s="157">
        <v>1.382E-3</v>
      </c>
      <c r="E72" s="157">
        <v>-1.874E-3</v>
      </c>
      <c r="F72" s="166">
        <v>3.6000000000000001E-5</v>
      </c>
      <c r="G72" s="161">
        <v>981</v>
      </c>
      <c r="H72" s="161">
        <v>9.5594999999999999</v>
      </c>
      <c r="I72" s="161">
        <v>7.5221</v>
      </c>
      <c r="J72" s="156">
        <v>53.5</v>
      </c>
    </row>
    <row r="73" spans="1:10">
      <c r="A73" s="157" t="s">
        <v>16</v>
      </c>
      <c r="B73" s="157" t="s">
        <v>11</v>
      </c>
      <c r="C73" s="157">
        <v>12</v>
      </c>
      <c r="D73" s="157">
        <v>8.0099999999999998E-3</v>
      </c>
      <c r="E73" s="157">
        <v>8.1099999999999992E-3</v>
      </c>
      <c r="F73" s="166">
        <v>-8.2999999999999998E-5</v>
      </c>
      <c r="G73" s="161">
        <v>981</v>
      </c>
      <c r="H73" s="161">
        <v>9.5594999999999999</v>
      </c>
      <c r="I73" s="161">
        <v>7.5221</v>
      </c>
      <c r="J73" s="156">
        <v>53.5</v>
      </c>
    </row>
    <row r="74" spans="1:10">
      <c r="A74" s="157" t="s">
        <v>17</v>
      </c>
      <c r="B74" s="157" t="s">
        <v>11</v>
      </c>
      <c r="C74" s="157">
        <v>1</v>
      </c>
      <c r="D74" s="157">
        <v>-9.8150000000000008E-3</v>
      </c>
      <c r="E74" s="157">
        <v>5.0130000000000001E-3</v>
      </c>
      <c r="F74" s="161">
        <v>-4.2999999999999999E-4</v>
      </c>
      <c r="G74" s="161">
        <v>984</v>
      </c>
      <c r="H74" s="161">
        <v>9.5930999999999997</v>
      </c>
      <c r="I74" s="161">
        <v>7.5151000000000003</v>
      </c>
      <c r="J74" s="156">
        <v>50.2</v>
      </c>
    </row>
    <row r="75" spans="1:10">
      <c r="A75" s="157" t="s">
        <v>17</v>
      </c>
      <c r="B75" s="157" t="s">
        <v>11</v>
      </c>
      <c r="C75" s="157">
        <v>2</v>
      </c>
      <c r="D75" s="157">
        <v>-5.0819999999999997E-3</v>
      </c>
      <c r="E75" s="157">
        <v>-9.5569999999999995E-3</v>
      </c>
      <c r="F75" s="161">
        <v>-1.8599999999999999E-4</v>
      </c>
      <c r="G75" s="161">
        <v>984</v>
      </c>
      <c r="H75" s="161">
        <v>9.5930999999999997</v>
      </c>
      <c r="I75" s="161">
        <v>7.5151000000000003</v>
      </c>
      <c r="J75" s="156">
        <v>50.2</v>
      </c>
    </row>
    <row r="76" spans="1:10">
      <c r="A76" s="157" t="s">
        <v>17</v>
      </c>
      <c r="B76" s="157" t="s">
        <v>11</v>
      </c>
      <c r="C76" s="157">
        <v>3</v>
      </c>
      <c r="D76" s="157">
        <v>-2.2430000000000002E-3</v>
      </c>
      <c r="E76" s="157">
        <v>2.23E-4</v>
      </c>
      <c r="F76" s="161">
        <v>1.312E-3</v>
      </c>
      <c r="G76" s="161">
        <v>984</v>
      </c>
      <c r="H76" s="161">
        <v>9.5930999999999997</v>
      </c>
      <c r="I76" s="161">
        <v>7.5151000000000003</v>
      </c>
      <c r="J76" s="156">
        <v>50.2</v>
      </c>
    </row>
    <row r="77" spans="1:10">
      <c r="A77" s="157" t="s">
        <v>17</v>
      </c>
      <c r="B77" s="157" t="s">
        <v>11</v>
      </c>
      <c r="C77" s="157">
        <v>4</v>
      </c>
      <c r="D77" s="157">
        <v>2.7900000000000001E-4</v>
      </c>
      <c r="E77" s="157">
        <v>-8.8999999999999995E-4</v>
      </c>
      <c r="F77" s="166">
        <v>-5.5000000000000002E-5</v>
      </c>
      <c r="G77" s="161">
        <v>984</v>
      </c>
      <c r="H77" s="161">
        <v>9.5930999999999997</v>
      </c>
      <c r="I77" s="161">
        <v>7.5151000000000003</v>
      </c>
      <c r="J77" s="156">
        <v>50.2</v>
      </c>
    </row>
    <row r="78" spans="1:10">
      <c r="A78" s="157" t="s">
        <v>17</v>
      </c>
      <c r="B78" s="157" t="s">
        <v>11</v>
      </c>
      <c r="C78" s="157">
        <v>5</v>
      </c>
      <c r="D78" s="157">
        <v>6.7199999999999996E-4</v>
      </c>
      <c r="E78" s="157">
        <v>2.0820000000000001E-3</v>
      </c>
      <c r="F78" s="166">
        <v>-2.9E-5</v>
      </c>
      <c r="G78" s="161">
        <v>984</v>
      </c>
      <c r="H78" s="161">
        <v>9.5930999999999997</v>
      </c>
      <c r="I78" s="161">
        <v>7.5151000000000003</v>
      </c>
      <c r="J78" s="156">
        <v>50.2</v>
      </c>
    </row>
    <row r="79" spans="1:10">
      <c r="A79" s="157" t="s">
        <v>17</v>
      </c>
      <c r="B79" s="157" t="s">
        <v>11</v>
      </c>
      <c r="C79" s="157">
        <v>6</v>
      </c>
      <c r="D79" s="157">
        <v>2.4689999999999998E-3</v>
      </c>
      <c r="E79" s="157">
        <v>-1.8159999999999999E-3</v>
      </c>
      <c r="F79" s="166">
        <v>-6.7999999999999999E-5</v>
      </c>
      <c r="G79" s="161">
        <v>984</v>
      </c>
      <c r="H79" s="161">
        <v>9.5930999999999997</v>
      </c>
      <c r="I79" s="161">
        <v>7.5151000000000003</v>
      </c>
      <c r="J79" s="156">
        <v>50.2</v>
      </c>
    </row>
    <row r="80" spans="1:10">
      <c r="A80" s="157" t="s">
        <v>17</v>
      </c>
      <c r="B80" s="157" t="s">
        <v>11</v>
      </c>
      <c r="C80" s="157">
        <v>7</v>
      </c>
      <c r="D80" s="157">
        <v>5.9890000000000004E-3</v>
      </c>
      <c r="E80" s="157">
        <v>-4.0499999999999998E-3</v>
      </c>
      <c r="F80" s="161">
        <v>5.04E-4</v>
      </c>
      <c r="G80" s="161">
        <v>984</v>
      </c>
      <c r="H80" s="161">
        <v>9.5930999999999997</v>
      </c>
      <c r="I80" s="161">
        <v>7.5151000000000003</v>
      </c>
      <c r="J80" s="156">
        <v>50.2</v>
      </c>
    </row>
    <row r="81" spans="1:10">
      <c r="A81" s="157" t="s">
        <v>17</v>
      </c>
      <c r="B81" s="157" t="s">
        <v>11</v>
      </c>
      <c r="C81" s="157">
        <v>8</v>
      </c>
      <c r="D81" s="157">
        <v>-6.2950000000000002E-3</v>
      </c>
      <c r="E81" s="157">
        <v>-7.0609999999999996E-3</v>
      </c>
      <c r="F81" s="166">
        <v>1.8E-5</v>
      </c>
      <c r="G81" s="161">
        <v>984</v>
      </c>
      <c r="H81" s="161">
        <v>9.5930999999999997</v>
      </c>
      <c r="I81" s="161">
        <v>7.5151000000000003</v>
      </c>
      <c r="J81" s="156">
        <v>50.2</v>
      </c>
    </row>
    <row r="82" spans="1:10">
      <c r="A82" s="157" t="s">
        <v>17</v>
      </c>
      <c r="B82" s="157" t="s">
        <v>11</v>
      </c>
      <c r="C82" s="157">
        <v>9</v>
      </c>
      <c r="D82" s="157">
        <v>7.1970000000000003E-3</v>
      </c>
      <c r="E82" s="157">
        <v>-4.4660000000000004E-3</v>
      </c>
      <c r="F82" s="161">
        <v>4.2700000000000002E-4</v>
      </c>
      <c r="G82" s="161">
        <v>984</v>
      </c>
      <c r="H82" s="161">
        <v>9.5930999999999997</v>
      </c>
      <c r="I82" s="161">
        <v>7.5151000000000003</v>
      </c>
      <c r="J82" s="156">
        <v>50.2</v>
      </c>
    </row>
    <row r="83" spans="1:10">
      <c r="A83" s="157" t="s">
        <v>17</v>
      </c>
      <c r="B83" s="157" t="s">
        <v>11</v>
      </c>
      <c r="C83" s="157">
        <v>10</v>
      </c>
      <c r="D83" s="157">
        <v>2.5349999999999999E-3</v>
      </c>
      <c r="E83" s="157">
        <v>-3.774E-3</v>
      </c>
      <c r="F83" s="161">
        <v>-1.052E-3</v>
      </c>
      <c r="G83" s="161">
        <v>984</v>
      </c>
      <c r="H83" s="161">
        <v>9.5930999999999997</v>
      </c>
      <c r="I83" s="161">
        <v>7.5151000000000003</v>
      </c>
      <c r="J83" s="156">
        <v>50.2</v>
      </c>
    </row>
    <row r="84" spans="1:10">
      <c r="A84" s="157" t="s">
        <v>17</v>
      </c>
      <c r="B84" s="157" t="s">
        <v>11</v>
      </c>
      <c r="C84" s="157">
        <v>11</v>
      </c>
      <c r="D84" s="157">
        <v>-3.6159999999999999E-3</v>
      </c>
      <c r="E84" s="157">
        <v>1.1050000000000001E-3</v>
      </c>
      <c r="F84" s="161">
        <v>-4.28E-4</v>
      </c>
      <c r="G84" s="161">
        <v>984</v>
      </c>
      <c r="H84" s="161">
        <v>9.5930999999999997</v>
      </c>
      <c r="I84" s="161">
        <v>7.5151000000000003</v>
      </c>
      <c r="J84" s="156">
        <v>50.2</v>
      </c>
    </row>
    <row r="85" spans="1:10">
      <c r="A85" s="157" t="s">
        <v>17</v>
      </c>
      <c r="B85" s="157" t="s">
        <v>11</v>
      </c>
      <c r="C85" s="157">
        <v>12</v>
      </c>
      <c r="D85" s="157">
        <v>6.705E-3</v>
      </c>
      <c r="E85" s="157">
        <v>7.4700000000000001E-3</v>
      </c>
      <c r="F85" s="161">
        <v>-1.4799999999999999E-4</v>
      </c>
      <c r="G85" s="161">
        <v>984</v>
      </c>
      <c r="H85" s="161">
        <v>9.5930999999999997</v>
      </c>
      <c r="I85" s="161">
        <v>7.5151000000000003</v>
      </c>
      <c r="J85" s="156">
        <v>50.2</v>
      </c>
    </row>
    <row r="86" spans="1:10">
      <c r="A86" s="157" t="s">
        <v>18</v>
      </c>
      <c r="B86" s="157" t="s">
        <v>11</v>
      </c>
      <c r="C86" s="157">
        <v>1</v>
      </c>
      <c r="D86" s="157">
        <v>-9.0919999999999994E-3</v>
      </c>
      <c r="E86" s="157">
        <v>4.6030000000000003E-3</v>
      </c>
      <c r="F86" s="161">
        <v>-4.0000000000000002E-4</v>
      </c>
      <c r="G86" s="161">
        <v>987</v>
      </c>
      <c r="H86" s="161">
        <v>9.5909999999999993</v>
      </c>
      <c r="I86" s="161">
        <v>7.5202999999999998</v>
      </c>
      <c r="J86" s="156">
        <v>46.9</v>
      </c>
    </row>
    <row r="87" spans="1:10">
      <c r="A87" s="157" t="s">
        <v>18</v>
      </c>
      <c r="B87" s="157" t="s">
        <v>11</v>
      </c>
      <c r="C87" s="157">
        <v>2</v>
      </c>
      <c r="D87" s="157">
        <v>-4.712E-3</v>
      </c>
      <c r="E87" s="157">
        <v>-8.7200000000000003E-3</v>
      </c>
      <c r="F87" s="161">
        <v>-1.74E-4</v>
      </c>
      <c r="G87" s="161">
        <v>987</v>
      </c>
      <c r="H87" s="161">
        <v>9.5909999999999993</v>
      </c>
      <c r="I87" s="161">
        <v>7.5202999999999998</v>
      </c>
      <c r="J87" s="156">
        <v>46.9</v>
      </c>
    </row>
    <row r="88" spans="1:10">
      <c r="A88" s="157" t="s">
        <v>18</v>
      </c>
      <c r="B88" s="157" t="s">
        <v>11</v>
      </c>
      <c r="C88" s="157">
        <v>3</v>
      </c>
      <c r="D88" s="157">
        <v>-2.0149999999999999E-3</v>
      </c>
      <c r="E88" s="157">
        <v>1.9599999999999999E-4</v>
      </c>
      <c r="F88" s="161">
        <v>1.2199999999999999E-3</v>
      </c>
      <c r="G88" s="161">
        <v>987</v>
      </c>
      <c r="H88" s="161">
        <v>9.5909999999999993</v>
      </c>
      <c r="I88" s="161">
        <v>7.5202999999999998</v>
      </c>
      <c r="J88" s="156">
        <v>46.9</v>
      </c>
    </row>
    <row r="89" spans="1:10">
      <c r="A89" s="157" t="s">
        <v>18</v>
      </c>
      <c r="B89" s="157" t="s">
        <v>11</v>
      </c>
      <c r="C89" s="157">
        <v>4</v>
      </c>
      <c r="D89" s="157">
        <v>2.7239999999999999E-3</v>
      </c>
      <c r="E89" s="157">
        <v>-2.2330000000000002E-3</v>
      </c>
      <c r="F89" s="161">
        <v>1.03E-4</v>
      </c>
      <c r="G89" s="161">
        <v>987</v>
      </c>
      <c r="H89" s="161">
        <v>9.5909999999999993</v>
      </c>
      <c r="I89" s="161">
        <v>7.5202999999999998</v>
      </c>
      <c r="J89" s="156">
        <v>46.9</v>
      </c>
    </row>
    <row r="90" spans="1:10">
      <c r="A90" s="157" t="s">
        <v>18</v>
      </c>
      <c r="B90" s="157" t="s">
        <v>11</v>
      </c>
      <c r="C90" s="157">
        <v>5</v>
      </c>
      <c r="D90" s="157">
        <v>2.4889999999999999E-3</v>
      </c>
      <c r="E90" s="157">
        <v>4.1729999999999996E-3</v>
      </c>
      <c r="F90" s="166">
        <v>1.5E-5</v>
      </c>
      <c r="G90" s="161">
        <v>987</v>
      </c>
      <c r="H90" s="161">
        <v>9.5909999999999993</v>
      </c>
      <c r="I90" s="161">
        <v>7.5202999999999998</v>
      </c>
      <c r="J90" s="156">
        <v>46.9</v>
      </c>
    </row>
    <row r="91" spans="1:10">
      <c r="A91" s="157" t="s">
        <v>18</v>
      </c>
      <c r="B91" s="157" t="s">
        <v>11</v>
      </c>
      <c r="C91" s="157">
        <v>6</v>
      </c>
      <c r="D91" s="157">
        <v>3.5669999999999999E-3</v>
      </c>
      <c r="E91" s="157">
        <v>-2.6649999999999998E-3</v>
      </c>
      <c r="F91" s="161">
        <v>-3.3500000000000001E-4</v>
      </c>
      <c r="G91" s="161">
        <v>987</v>
      </c>
      <c r="H91" s="161">
        <v>9.5909999999999993</v>
      </c>
      <c r="I91" s="161">
        <v>7.5202999999999998</v>
      </c>
      <c r="J91" s="156">
        <v>46.9</v>
      </c>
    </row>
    <row r="92" spans="1:10">
      <c r="A92" s="157" t="s">
        <v>18</v>
      </c>
      <c r="B92" s="157" t="s">
        <v>11</v>
      </c>
      <c r="C92" s="157">
        <v>7</v>
      </c>
      <c r="D92" s="157">
        <v>7.195E-3</v>
      </c>
      <c r="E92" s="157">
        <v>-4.6309999999999997E-3</v>
      </c>
      <c r="F92" s="161">
        <v>7.0399999999999998E-4</v>
      </c>
      <c r="G92" s="161">
        <v>987</v>
      </c>
      <c r="H92" s="161">
        <v>9.5909999999999993</v>
      </c>
      <c r="I92" s="161">
        <v>7.5202999999999998</v>
      </c>
      <c r="J92" s="156">
        <v>46.9</v>
      </c>
    </row>
    <row r="93" spans="1:10">
      <c r="A93" s="157" t="s">
        <v>18</v>
      </c>
      <c r="B93" s="157" t="s">
        <v>11</v>
      </c>
      <c r="C93" s="157">
        <v>8</v>
      </c>
      <c r="D93" s="157">
        <v>-7.4949999999999999E-3</v>
      </c>
      <c r="E93" s="157">
        <v>-7.8449999999999995E-3</v>
      </c>
      <c r="F93" s="166">
        <v>1.0000000000000001E-5</v>
      </c>
      <c r="G93" s="161">
        <v>987</v>
      </c>
      <c r="H93" s="161">
        <v>9.5909999999999993</v>
      </c>
      <c r="I93" s="161">
        <v>7.5202999999999998</v>
      </c>
      <c r="J93" s="156">
        <v>46.9</v>
      </c>
    </row>
    <row r="94" spans="1:10">
      <c r="A94" s="157" t="s">
        <v>18</v>
      </c>
      <c r="B94" s="157" t="s">
        <v>11</v>
      </c>
      <c r="C94" s="157">
        <v>9</v>
      </c>
      <c r="D94" s="157">
        <v>4.5620000000000001E-3</v>
      </c>
      <c r="E94" s="157">
        <v>-2.7460000000000002E-3</v>
      </c>
      <c r="F94" s="161">
        <v>1.9599999999999999E-4</v>
      </c>
      <c r="G94" s="161">
        <v>987</v>
      </c>
      <c r="H94" s="161">
        <v>9.5909999999999993</v>
      </c>
      <c r="I94" s="161">
        <v>7.5202999999999998</v>
      </c>
      <c r="J94" s="156">
        <v>46.9</v>
      </c>
    </row>
    <row r="95" spans="1:10">
      <c r="A95" s="157" t="s">
        <v>18</v>
      </c>
      <c r="B95" s="157" t="s">
        <v>11</v>
      </c>
      <c r="C95" s="157">
        <v>10</v>
      </c>
      <c r="D95" s="157">
        <v>3.5799999999999998E-3</v>
      </c>
      <c r="E95" s="157">
        <v>-4.3610000000000003E-3</v>
      </c>
      <c r="F95" s="161">
        <v>-1.101E-3</v>
      </c>
      <c r="G95" s="161">
        <v>987</v>
      </c>
      <c r="H95" s="161">
        <v>9.5909999999999993</v>
      </c>
      <c r="I95" s="161">
        <v>7.5202999999999998</v>
      </c>
      <c r="J95" s="156">
        <v>46.9</v>
      </c>
    </row>
    <row r="96" spans="1:10">
      <c r="A96" s="157" t="s">
        <v>18</v>
      </c>
      <c r="B96" s="157" t="s">
        <v>11</v>
      </c>
      <c r="C96" s="157">
        <v>11</v>
      </c>
      <c r="D96" s="157">
        <v>-7.1390000000000004E-3</v>
      </c>
      <c r="E96" s="157">
        <v>3.5690000000000001E-3</v>
      </c>
      <c r="F96" s="161">
        <v>-7.5900000000000002E-4</v>
      </c>
      <c r="G96" s="161">
        <v>987</v>
      </c>
      <c r="H96" s="161">
        <v>9.5909999999999993</v>
      </c>
      <c r="I96" s="161">
        <v>7.5202999999999998</v>
      </c>
      <c r="J96" s="156">
        <v>46.9</v>
      </c>
    </row>
    <row r="97" spans="1:10">
      <c r="A97" s="157" t="s">
        <v>18</v>
      </c>
      <c r="B97" s="157" t="s">
        <v>11</v>
      </c>
      <c r="C97" s="157">
        <v>12</v>
      </c>
      <c r="D97" s="157">
        <v>3.2859999999999999E-3</v>
      </c>
      <c r="E97" s="157">
        <v>5.182E-3</v>
      </c>
      <c r="F97" s="161">
        <v>-2.23E-4</v>
      </c>
      <c r="G97" s="161">
        <v>987</v>
      </c>
      <c r="H97" s="161">
        <v>9.5909999999999993</v>
      </c>
      <c r="I97" s="161">
        <v>7.5202999999999998</v>
      </c>
      <c r="J97" s="156">
        <v>46.9</v>
      </c>
    </row>
    <row r="98" spans="1:10">
      <c r="A98" s="157" t="s">
        <v>19</v>
      </c>
      <c r="B98" s="157" t="s">
        <v>11</v>
      </c>
      <c r="C98" s="157">
        <v>1</v>
      </c>
      <c r="D98" s="157">
        <v>-8.3239999999999998E-3</v>
      </c>
      <c r="E98" s="157">
        <v>4.169E-3</v>
      </c>
      <c r="F98" s="161">
        <v>-3.6699999999999998E-4</v>
      </c>
      <c r="G98" s="161">
        <v>991</v>
      </c>
      <c r="H98" s="161">
        <v>9.6182999999999996</v>
      </c>
      <c r="I98" s="161">
        <v>7.5050999999999997</v>
      </c>
      <c r="J98" s="156">
        <v>43.6</v>
      </c>
    </row>
    <row r="99" spans="1:10">
      <c r="A99" s="157" t="s">
        <v>19</v>
      </c>
      <c r="B99" s="157" t="s">
        <v>11</v>
      </c>
      <c r="C99" s="157">
        <v>2</v>
      </c>
      <c r="D99" s="157">
        <v>-4.3200000000000001E-3</v>
      </c>
      <c r="E99" s="157">
        <v>-7.8820000000000001E-3</v>
      </c>
      <c r="F99" s="161">
        <v>-1.6100000000000001E-4</v>
      </c>
      <c r="G99" s="161">
        <v>991</v>
      </c>
      <c r="H99" s="161">
        <v>9.6182999999999996</v>
      </c>
      <c r="I99" s="161">
        <v>7.5050999999999997</v>
      </c>
      <c r="J99" s="156">
        <v>43.6</v>
      </c>
    </row>
    <row r="100" spans="1:10">
      <c r="A100" s="157" t="s">
        <v>19</v>
      </c>
      <c r="B100" s="157" t="s">
        <v>11</v>
      </c>
      <c r="C100" s="157">
        <v>3</v>
      </c>
      <c r="D100" s="157">
        <v>-1.7769999999999999E-3</v>
      </c>
      <c r="E100" s="157">
        <v>2.03E-4</v>
      </c>
      <c r="F100" s="161">
        <v>1.1230000000000001E-3</v>
      </c>
      <c r="G100" s="161">
        <v>991</v>
      </c>
      <c r="H100" s="161">
        <v>9.6182999999999996</v>
      </c>
      <c r="I100" s="161">
        <v>7.5050999999999997</v>
      </c>
      <c r="J100" s="156">
        <v>43.6</v>
      </c>
    </row>
    <row r="101" spans="1:10">
      <c r="A101" s="157" t="s">
        <v>19</v>
      </c>
      <c r="B101" s="157" t="s">
        <v>11</v>
      </c>
      <c r="C101" s="157">
        <v>4</v>
      </c>
      <c r="D101" s="157">
        <v>5.0049999999999999E-3</v>
      </c>
      <c r="E101" s="157">
        <v>-3.441E-3</v>
      </c>
      <c r="F101" s="161">
        <v>2.52E-4</v>
      </c>
      <c r="G101" s="161">
        <v>991</v>
      </c>
      <c r="H101" s="161">
        <v>9.6182999999999996</v>
      </c>
      <c r="I101" s="161">
        <v>7.5050999999999997</v>
      </c>
      <c r="J101" s="156">
        <v>43.6</v>
      </c>
    </row>
    <row r="102" spans="1:10">
      <c r="A102" s="157" t="s">
        <v>19</v>
      </c>
      <c r="B102" s="157" t="s">
        <v>11</v>
      </c>
      <c r="C102" s="157">
        <v>5</v>
      </c>
      <c r="D102" s="157">
        <v>4.1349999999999998E-3</v>
      </c>
      <c r="E102" s="157">
        <v>5.9969999999999997E-3</v>
      </c>
      <c r="F102" s="166">
        <v>5.3999999999999998E-5</v>
      </c>
      <c r="G102" s="161">
        <v>991</v>
      </c>
      <c r="H102" s="161">
        <v>9.6182999999999996</v>
      </c>
      <c r="I102" s="161">
        <v>7.5050999999999997</v>
      </c>
      <c r="J102" s="156">
        <v>43.6</v>
      </c>
    </row>
    <row r="103" spans="1:10">
      <c r="A103" s="157" t="s">
        <v>19</v>
      </c>
      <c r="B103" s="157" t="s">
        <v>11</v>
      </c>
      <c r="C103" s="157">
        <v>6</v>
      </c>
      <c r="D103" s="157">
        <v>4.2750000000000002E-3</v>
      </c>
      <c r="E103" s="157">
        <v>-3.2699999999999999E-3</v>
      </c>
      <c r="F103" s="161">
        <v>-5.8799999999999998E-4</v>
      </c>
      <c r="G103" s="161">
        <v>991</v>
      </c>
      <c r="H103" s="161">
        <v>9.6182999999999996</v>
      </c>
      <c r="I103" s="161">
        <v>7.5050999999999997</v>
      </c>
      <c r="J103" s="156">
        <v>43.6</v>
      </c>
    </row>
    <row r="104" spans="1:10">
      <c r="A104" s="157" t="s">
        <v>19</v>
      </c>
      <c r="B104" s="157" t="s">
        <v>11</v>
      </c>
      <c r="C104" s="157">
        <v>7</v>
      </c>
      <c r="D104" s="157">
        <v>7.2820000000000003E-3</v>
      </c>
      <c r="E104" s="157">
        <v>-4.6109999999999996E-3</v>
      </c>
      <c r="F104" s="161">
        <v>8.1400000000000005E-4</v>
      </c>
      <c r="G104" s="161">
        <v>991</v>
      </c>
      <c r="H104" s="161">
        <v>9.6182999999999996</v>
      </c>
      <c r="I104" s="161">
        <v>7.5050999999999997</v>
      </c>
      <c r="J104" s="156">
        <v>43.6</v>
      </c>
    </row>
    <row r="105" spans="1:10">
      <c r="A105" s="157" t="s">
        <v>19</v>
      </c>
      <c r="B105" s="157" t="s">
        <v>11</v>
      </c>
      <c r="C105" s="157">
        <v>8</v>
      </c>
      <c r="D105" s="157">
        <v>-7.3800000000000003E-3</v>
      </c>
      <c r="E105" s="157">
        <v>-7.685E-3</v>
      </c>
      <c r="F105" s="166">
        <v>2.9E-5</v>
      </c>
      <c r="G105" s="161">
        <v>991</v>
      </c>
      <c r="H105" s="161">
        <v>9.6182999999999996</v>
      </c>
      <c r="I105" s="161">
        <v>7.5050999999999997</v>
      </c>
      <c r="J105" s="156">
        <v>43.6</v>
      </c>
    </row>
    <row r="106" spans="1:10">
      <c r="A106" s="157" t="s">
        <v>19</v>
      </c>
      <c r="B106" s="157" t="s">
        <v>11</v>
      </c>
      <c r="C106" s="157">
        <v>9</v>
      </c>
      <c r="D106" s="157">
        <v>8.5499999999999997E-4</v>
      </c>
      <c r="E106" s="157">
        <v>-5.0600000000000005E-4</v>
      </c>
      <c r="F106" s="166">
        <v>-9.1000000000000003E-5</v>
      </c>
      <c r="G106" s="161">
        <v>991</v>
      </c>
      <c r="H106" s="161">
        <v>9.6182999999999996</v>
      </c>
      <c r="I106" s="161">
        <v>7.5050999999999997</v>
      </c>
      <c r="J106" s="156">
        <v>43.6</v>
      </c>
    </row>
    <row r="107" spans="1:10">
      <c r="A107" s="157" t="s">
        <v>19</v>
      </c>
      <c r="B107" s="157" t="s">
        <v>11</v>
      </c>
      <c r="C107" s="157">
        <v>10</v>
      </c>
      <c r="D107" s="157">
        <v>3.9639999999999996E-3</v>
      </c>
      <c r="E107" s="157">
        <v>-4.2040000000000003E-3</v>
      </c>
      <c r="F107" s="161">
        <v>-1.0089999999999999E-3</v>
      </c>
      <c r="G107" s="161">
        <v>991</v>
      </c>
      <c r="H107" s="161">
        <v>9.6182999999999996</v>
      </c>
      <c r="I107" s="161">
        <v>7.5050999999999997</v>
      </c>
      <c r="J107" s="156">
        <v>43.6</v>
      </c>
    </row>
    <row r="108" spans="1:10">
      <c r="A108" s="157" t="s">
        <v>19</v>
      </c>
      <c r="B108" s="157" t="s">
        <v>11</v>
      </c>
      <c r="C108" s="157">
        <v>11</v>
      </c>
      <c r="D108" s="157">
        <v>-7.8329999999999997E-3</v>
      </c>
      <c r="E108" s="157">
        <v>4.8149999999999998E-3</v>
      </c>
      <c r="F108" s="161">
        <v>-8.5499999999999997E-4</v>
      </c>
      <c r="G108" s="161">
        <v>991</v>
      </c>
      <c r="H108" s="161">
        <v>9.6182999999999996</v>
      </c>
      <c r="I108" s="161">
        <v>7.5050999999999997</v>
      </c>
      <c r="J108" s="156">
        <v>43.6</v>
      </c>
    </row>
    <row r="109" spans="1:10">
      <c r="A109" s="157" t="s">
        <v>19</v>
      </c>
      <c r="B109" s="157" t="s">
        <v>11</v>
      </c>
      <c r="C109" s="157">
        <v>12</v>
      </c>
      <c r="D109" s="157">
        <v>-1.0330000000000001E-3</v>
      </c>
      <c r="E109" s="157">
        <v>1.653E-3</v>
      </c>
      <c r="F109" s="161">
        <v>-2.63E-4</v>
      </c>
      <c r="G109" s="161">
        <v>991</v>
      </c>
      <c r="H109" s="161">
        <v>9.6182999999999996</v>
      </c>
      <c r="I109" s="161">
        <v>7.5050999999999997</v>
      </c>
      <c r="J109" s="156">
        <v>43.6</v>
      </c>
    </row>
    <row r="110" spans="1:10">
      <c r="A110" s="157" t="s">
        <v>20</v>
      </c>
      <c r="B110" s="157" t="s">
        <v>11</v>
      </c>
      <c r="C110" s="157">
        <v>1</v>
      </c>
      <c r="D110" s="157">
        <v>-7.5040000000000003E-3</v>
      </c>
      <c r="E110" s="157">
        <v>3.7460000000000002E-3</v>
      </c>
      <c r="F110" s="161">
        <v>-3.3100000000000002E-4</v>
      </c>
      <c r="G110" s="161">
        <v>994</v>
      </c>
      <c r="H110" s="161">
        <v>9.5919000000000008</v>
      </c>
      <c r="I110" s="161">
        <v>7.5191999999999997</v>
      </c>
      <c r="J110" s="156">
        <v>40.299999999999997</v>
      </c>
    </row>
    <row r="111" spans="1:10">
      <c r="A111" s="157" t="s">
        <v>20</v>
      </c>
      <c r="B111" s="157" t="s">
        <v>11</v>
      </c>
      <c r="C111" s="157">
        <v>2</v>
      </c>
      <c r="D111" s="157">
        <v>-3.9020000000000001E-3</v>
      </c>
      <c r="E111" s="157">
        <v>-7.0369999999999999E-3</v>
      </c>
      <c r="F111" s="161">
        <v>-1.47E-4</v>
      </c>
      <c r="G111" s="161">
        <v>994</v>
      </c>
      <c r="H111" s="161">
        <v>9.5919000000000008</v>
      </c>
      <c r="I111" s="161">
        <v>7.5191999999999997</v>
      </c>
      <c r="J111" s="156">
        <v>40.299999999999997</v>
      </c>
    </row>
    <row r="112" spans="1:10">
      <c r="A112" s="157" t="s">
        <v>20</v>
      </c>
      <c r="B112" s="157" t="s">
        <v>11</v>
      </c>
      <c r="C112" s="157">
        <v>3</v>
      </c>
      <c r="D112" s="157">
        <v>-1.5870000000000001E-3</v>
      </c>
      <c r="E112" s="157">
        <v>1.4899999999999999E-4</v>
      </c>
      <c r="F112" s="161">
        <v>1.021E-3</v>
      </c>
      <c r="G112" s="161">
        <v>994</v>
      </c>
      <c r="H112" s="161">
        <v>9.5919000000000008</v>
      </c>
      <c r="I112" s="161">
        <v>7.5191999999999997</v>
      </c>
      <c r="J112" s="156">
        <v>40.299999999999997</v>
      </c>
    </row>
    <row r="113" spans="1:10">
      <c r="A113" s="157" t="s">
        <v>20</v>
      </c>
      <c r="B113" s="157" t="s">
        <v>11</v>
      </c>
      <c r="C113" s="157">
        <v>4</v>
      </c>
      <c r="D113" s="157">
        <v>6.9670000000000001E-3</v>
      </c>
      <c r="E113" s="157">
        <v>-4.4739999999999997E-3</v>
      </c>
      <c r="F113" s="161">
        <v>3.8299999999999999E-4</v>
      </c>
      <c r="G113" s="161">
        <v>994</v>
      </c>
      <c r="H113" s="161">
        <v>9.5919000000000008</v>
      </c>
      <c r="I113" s="161">
        <v>7.5191999999999997</v>
      </c>
      <c r="J113" s="156">
        <v>40.299999999999997</v>
      </c>
    </row>
    <row r="114" spans="1:10">
      <c r="A114" s="157" t="s">
        <v>20</v>
      </c>
      <c r="B114" s="157" t="s">
        <v>11</v>
      </c>
      <c r="C114" s="157">
        <v>5</v>
      </c>
      <c r="D114" s="157">
        <v>5.4980000000000003E-3</v>
      </c>
      <c r="E114" s="157">
        <v>7.4910000000000003E-3</v>
      </c>
      <c r="F114" s="166">
        <v>8.5000000000000006E-5</v>
      </c>
      <c r="G114" s="161">
        <v>994</v>
      </c>
      <c r="H114" s="161">
        <v>9.5919000000000008</v>
      </c>
      <c r="I114" s="161">
        <v>7.5191999999999997</v>
      </c>
      <c r="J114" s="156">
        <v>40.299999999999997</v>
      </c>
    </row>
    <row r="115" spans="1:10">
      <c r="A115" s="157" t="s">
        <v>20</v>
      </c>
      <c r="B115" s="157" t="s">
        <v>11</v>
      </c>
      <c r="C115" s="157">
        <v>6</v>
      </c>
      <c r="D115" s="157">
        <v>4.5840000000000004E-3</v>
      </c>
      <c r="E115" s="157">
        <v>-3.5530000000000002E-3</v>
      </c>
      <c r="F115" s="161">
        <v>-8.1800000000000004E-4</v>
      </c>
      <c r="G115" s="161">
        <v>994</v>
      </c>
      <c r="H115" s="161">
        <v>9.5919000000000008</v>
      </c>
      <c r="I115" s="161">
        <v>7.5191999999999997</v>
      </c>
      <c r="J115" s="156">
        <v>40.299999999999997</v>
      </c>
    </row>
    <row r="116" spans="1:10">
      <c r="A116" s="157" t="s">
        <v>20</v>
      </c>
      <c r="B116" s="157" t="s">
        <v>11</v>
      </c>
      <c r="C116" s="157">
        <v>7</v>
      </c>
      <c r="D116" s="157">
        <v>6.1700000000000001E-3</v>
      </c>
      <c r="E116" s="157">
        <v>-4.0499999999999998E-3</v>
      </c>
      <c r="F116" s="161">
        <v>8.2600000000000002E-4</v>
      </c>
      <c r="G116" s="161">
        <v>994</v>
      </c>
      <c r="H116" s="161">
        <v>9.5919000000000008</v>
      </c>
      <c r="I116" s="161">
        <v>7.5191999999999997</v>
      </c>
      <c r="J116" s="156">
        <v>40.299999999999997</v>
      </c>
    </row>
    <row r="117" spans="1:10">
      <c r="A117" s="157" t="s">
        <v>20</v>
      </c>
      <c r="B117" s="157" t="s">
        <v>11</v>
      </c>
      <c r="C117" s="157">
        <v>8</v>
      </c>
      <c r="D117" s="157">
        <v>-5.9890000000000004E-3</v>
      </c>
      <c r="E117" s="157">
        <v>-6.6210000000000001E-3</v>
      </c>
      <c r="F117" s="166">
        <v>7.2000000000000002E-5</v>
      </c>
      <c r="G117" s="161">
        <v>994</v>
      </c>
      <c r="H117" s="161">
        <v>9.5919000000000008</v>
      </c>
      <c r="I117" s="161">
        <v>7.5191999999999997</v>
      </c>
      <c r="J117" s="156">
        <v>40.299999999999997</v>
      </c>
    </row>
    <row r="118" spans="1:10">
      <c r="A118" s="157" t="s">
        <v>20</v>
      </c>
      <c r="B118" s="157" t="s">
        <v>11</v>
      </c>
      <c r="C118" s="157">
        <v>9</v>
      </c>
      <c r="D118" s="157">
        <v>-2.9840000000000001E-3</v>
      </c>
      <c r="E118" s="157">
        <v>1.8190000000000001E-3</v>
      </c>
      <c r="F118" s="161">
        <v>-3.7100000000000002E-4</v>
      </c>
      <c r="G118" s="161">
        <v>994</v>
      </c>
      <c r="H118" s="161">
        <v>9.5919000000000008</v>
      </c>
      <c r="I118" s="161">
        <v>7.5191999999999997</v>
      </c>
      <c r="J118" s="156">
        <v>40.299999999999997</v>
      </c>
    </row>
    <row r="119" spans="1:10">
      <c r="A119" s="157" t="s">
        <v>20</v>
      </c>
      <c r="B119" s="157" t="s">
        <v>11</v>
      </c>
      <c r="C119" s="157">
        <v>10</v>
      </c>
      <c r="D119" s="157">
        <v>3.6110000000000001E-3</v>
      </c>
      <c r="E119" s="157">
        <v>-3.2450000000000001E-3</v>
      </c>
      <c r="F119" s="161">
        <v>-7.9500000000000003E-4</v>
      </c>
      <c r="G119" s="161">
        <v>994</v>
      </c>
      <c r="H119" s="161">
        <v>9.5919000000000008</v>
      </c>
      <c r="I119" s="161">
        <v>7.5191999999999997</v>
      </c>
      <c r="J119" s="156">
        <v>40.299999999999997</v>
      </c>
    </row>
    <row r="120" spans="1:10">
      <c r="A120" s="157" t="s">
        <v>20</v>
      </c>
      <c r="B120" s="157" t="s">
        <v>11</v>
      </c>
      <c r="C120" s="157">
        <v>11</v>
      </c>
      <c r="D120" s="157">
        <v>-5.359E-3</v>
      </c>
      <c r="E120" s="157">
        <v>4.6189999999999998E-3</v>
      </c>
      <c r="F120" s="161">
        <v>-6.8800000000000003E-4</v>
      </c>
      <c r="G120" s="161">
        <v>994</v>
      </c>
      <c r="H120" s="161">
        <v>9.5919000000000008</v>
      </c>
      <c r="I120" s="161">
        <v>7.5191999999999997</v>
      </c>
      <c r="J120" s="156">
        <v>40.299999999999997</v>
      </c>
    </row>
    <row r="121" spans="1:10">
      <c r="A121" s="157" t="s">
        <v>20</v>
      </c>
      <c r="B121" s="157" t="s">
        <v>11</v>
      </c>
      <c r="C121" s="157">
        <v>12</v>
      </c>
      <c r="D121" s="157">
        <v>-4.7629999999999999E-3</v>
      </c>
      <c r="E121" s="157">
        <v>-2.4069999999999999E-3</v>
      </c>
      <c r="F121" s="161">
        <v>-2.2499999999999999E-4</v>
      </c>
      <c r="G121" s="161">
        <v>994</v>
      </c>
      <c r="H121" s="161">
        <v>9.5919000000000008</v>
      </c>
      <c r="I121" s="161">
        <v>7.5191999999999997</v>
      </c>
      <c r="J121" s="156">
        <v>40.299999999999997</v>
      </c>
    </row>
    <row r="122" spans="1:10">
      <c r="A122" s="157" t="s">
        <v>21</v>
      </c>
      <c r="B122" s="157" t="s">
        <v>11</v>
      </c>
      <c r="C122" s="157">
        <v>1</v>
      </c>
      <c r="D122" s="157">
        <v>-6.6610000000000003E-3</v>
      </c>
      <c r="E122" s="157">
        <v>3.31E-3</v>
      </c>
      <c r="F122" s="161">
        <v>-2.9399999999999999E-4</v>
      </c>
      <c r="G122" s="161">
        <v>1000</v>
      </c>
      <c r="H122" s="161">
        <v>9.5909999999999993</v>
      </c>
      <c r="I122" s="161">
        <v>7.5202999999999998</v>
      </c>
      <c r="J122" s="156">
        <v>37</v>
      </c>
    </row>
    <row r="123" spans="1:10">
      <c r="A123" s="157" t="s">
        <v>21</v>
      </c>
      <c r="B123" s="157" t="s">
        <v>11</v>
      </c>
      <c r="C123" s="157">
        <v>2</v>
      </c>
      <c r="D123" s="157">
        <v>-3.47E-3</v>
      </c>
      <c r="E123" s="157">
        <v>-6.2059999999999997E-3</v>
      </c>
      <c r="F123" s="161">
        <v>-1.3100000000000001E-4</v>
      </c>
      <c r="G123" s="161">
        <v>1000</v>
      </c>
      <c r="H123" s="161">
        <v>9.5909999999999993</v>
      </c>
      <c r="I123" s="161">
        <v>7.5202999999999998</v>
      </c>
      <c r="J123" s="156">
        <v>37</v>
      </c>
    </row>
    <row r="124" spans="1:10">
      <c r="A124" s="157" t="s">
        <v>21</v>
      </c>
      <c r="B124" s="157" t="s">
        <v>11</v>
      </c>
      <c r="C124" s="157">
        <v>3</v>
      </c>
      <c r="D124" s="157">
        <v>-1.3960000000000001E-3</v>
      </c>
      <c r="E124" s="157">
        <v>1.22E-4</v>
      </c>
      <c r="F124" s="161">
        <v>9.1500000000000001E-4</v>
      </c>
      <c r="G124" s="161">
        <v>1000</v>
      </c>
      <c r="H124" s="161">
        <v>9.5909999999999993</v>
      </c>
      <c r="I124" s="161">
        <v>7.5202999999999998</v>
      </c>
      <c r="J124" s="156">
        <v>37</v>
      </c>
    </row>
    <row r="125" spans="1:10">
      <c r="A125" s="157" t="s">
        <v>21</v>
      </c>
      <c r="B125" s="157" t="s">
        <v>11</v>
      </c>
      <c r="C125" s="157">
        <v>4</v>
      </c>
      <c r="D125" s="157">
        <v>8.4950000000000008E-3</v>
      </c>
      <c r="E125" s="157">
        <v>-5.2659999999999998E-3</v>
      </c>
      <c r="F125" s="161">
        <v>4.8899999999999996E-4</v>
      </c>
      <c r="G125" s="161">
        <v>1000</v>
      </c>
      <c r="H125" s="161">
        <v>9.5909999999999993</v>
      </c>
      <c r="I125" s="161">
        <v>7.5202999999999998</v>
      </c>
      <c r="J125" s="156">
        <v>37</v>
      </c>
    </row>
    <row r="126" spans="1:10">
      <c r="A126" s="157" t="s">
        <v>21</v>
      </c>
      <c r="B126" s="157" t="s">
        <v>11</v>
      </c>
      <c r="C126" s="157">
        <v>5</v>
      </c>
      <c r="D126" s="157">
        <v>6.4879999999999998E-3</v>
      </c>
      <c r="E126" s="157">
        <v>8.6149999999999994E-3</v>
      </c>
      <c r="F126" s="161">
        <v>1.0399999999999999E-4</v>
      </c>
      <c r="G126" s="161">
        <v>1000</v>
      </c>
      <c r="H126" s="161">
        <v>9.5909999999999993</v>
      </c>
      <c r="I126" s="161">
        <v>7.5202999999999998</v>
      </c>
      <c r="J126" s="156">
        <v>37</v>
      </c>
    </row>
    <row r="127" spans="1:10">
      <c r="A127" s="157" t="s">
        <v>21</v>
      </c>
      <c r="B127" s="157" t="s">
        <v>11</v>
      </c>
      <c r="C127" s="157">
        <v>6</v>
      </c>
      <c r="D127" s="157">
        <v>4.4799999999999996E-3</v>
      </c>
      <c r="E127" s="157">
        <v>-3.5509999999999999E-3</v>
      </c>
      <c r="F127" s="161">
        <v>-1.0139999999999999E-3</v>
      </c>
      <c r="G127" s="161">
        <v>1000</v>
      </c>
      <c r="H127" s="161">
        <v>9.5909999999999993</v>
      </c>
      <c r="I127" s="161">
        <v>7.5202999999999998</v>
      </c>
      <c r="J127" s="156">
        <v>37</v>
      </c>
    </row>
    <row r="128" spans="1:10">
      <c r="A128" s="157" t="s">
        <v>21</v>
      </c>
      <c r="B128" s="157" t="s">
        <v>11</v>
      </c>
      <c r="C128" s="157">
        <v>7</v>
      </c>
      <c r="D128" s="157">
        <v>4.032E-3</v>
      </c>
      <c r="E128" s="157">
        <v>-2.954E-3</v>
      </c>
      <c r="F128" s="161">
        <v>7.4600000000000003E-4</v>
      </c>
      <c r="G128" s="161">
        <v>1000</v>
      </c>
      <c r="H128" s="161">
        <v>9.5909999999999993</v>
      </c>
      <c r="I128" s="161">
        <v>7.5202999999999998</v>
      </c>
      <c r="J128" s="156">
        <v>37</v>
      </c>
    </row>
    <row r="129" spans="1:10">
      <c r="A129" s="157" t="s">
        <v>21</v>
      </c>
      <c r="B129" s="157" t="s">
        <v>11</v>
      </c>
      <c r="C129" s="157">
        <v>8</v>
      </c>
      <c r="D129" s="157">
        <v>-3.5850000000000001E-3</v>
      </c>
      <c r="E129" s="157">
        <v>-4.764E-3</v>
      </c>
      <c r="F129" s="161">
        <v>1.2899999999999999E-4</v>
      </c>
      <c r="G129" s="161">
        <v>1000</v>
      </c>
      <c r="H129" s="161">
        <v>9.5909999999999993</v>
      </c>
      <c r="I129" s="161">
        <v>7.5202999999999998</v>
      </c>
      <c r="J129" s="156">
        <v>37</v>
      </c>
    </row>
    <row r="130" spans="1:10">
      <c r="A130" s="157" t="s">
        <v>21</v>
      </c>
      <c r="B130" s="157" t="s">
        <v>11</v>
      </c>
      <c r="C130" s="157">
        <v>9</v>
      </c>
      <c r="D130" s="157">
        <v>-5.9870000000000001E-3</v>
      </c>
      <c r="E130" s="157">
        <v>3.764E-3</v>
      </c>
      <c r="F130" s="161">
        <v>-5.7700000000000004E-4</v>
      </c>
      <c r="G130" s="161">
        <v>1000</v>
      </c>
      <c r="H130" s="161">
        <v>9.5909999999999993</v>
      </c>
      <c r="I130" s="161">
        <v>7.5202999999999998</v>
      </c>
      <c r="J130" s="156">
        <v>37</v>
      </c>
    </row>
    <row r="131" spans="1:10">
      <c r="A131" s="157" t="s">
        <v>21</v>
      </c>
      <c r="B131" s="157" t="s">
        <v>11</v>
      </c>
      <c r="C131" s="157">
        <v>10</v>
      </c>
      <c r="D131" s="157">
        <v>2.5179999999999998E-3</v>
      </c>
      <c r="E131" s="157">
        <v>-1.719E-3</v>
      </c>
      <c r="F131" s="161">
        <v>-4.8899999999999996E-4</v>
      </c>
      <c r="G131" s="161">
        <v>1000</v>
      </c>
      <c r="H131" s="161">
        <v>9.5909999999999993</v>
      </c>
      <c r="I131" s="161">
        <v>7.5202999999999998</v>
      </c>
      <c r="J131" s="156">
        <v>37</v>
      </c>
    </row>
    <row r="132" spans="1:10">
      <c r="A132" s="157" t="s">
        <v>21</v>
      </c>
      <c r="B132" s="157" t="s">
        <v>11</v>
      </c>
      <c r="C132" s="157">
        <v>11</v>
      </c>
      <c r="D132" s="157">
        <v>-6.5600000000000001E-4</v>
      </c>
      <c r="E132" s="157">
        <v>3.0969999999999999E-3</v>
      </c>
      <c r="F132" s="161">
        <v>-3.1799999999999998E-4</v>
      </c>
      <c r="G132" s="161">
        <v>1000</v>
      </c>
      <c r="H132" s="161">
        <v>9.5909999999999993</v>
      </c>
      <c r="I132" s="161">
        <v>7.5202999999999998</v>
      </c>
      <c r="J132" s="156">
        <v>37</v>
      </c>
    </row>
    <row r="133" spans="1:10">
      <c r="A133" s="157" t="s">
        <v>21</v>
      </c>
      <c r="B133" s="157" t="s">
        <v>11</v>
      </c>
      <c r="C133" s="157">
        <v>12</v>
      </c>
      <c r="D133" s="157">
        <v>-6.7330000000000003E-3</v>
      </c>
      <c r="E133" s="157">
        <v>-6.156E-3</v>
      </c>
      <c r="F133" s="166">
        <v>-9.2999999999999997E-5</v>
      </c>
      <c r="G133" s="161">
        <v>1000</v>
      </c>
      <c r="H133" s="161">
        <v>9.5909999999999993</v>
      </c>
      <c r="I133" s="161">
        <v>7.5202999999999998</v>
      </c>
      <c r="J133" s="156">
        <v>37</v>
      </c>
    </row>
    <row r="134" spans="1:10">
      <c r="A134" s="157" t="s">
        <v>22</v>
      </c>
      <c r="B134" s="157" t="s">
        <v>11</v>
      </c>
      <c r="C134" s="157">
        <v>1</v>
      </c>
      <c r="D134" s="157">
        <v>-5.8100000000000001E-3</v>
      </c>
      <c r="E134" s="157">
        <v>2.8709999999999999E-3</v>
      </c>
      <c r="F134" s="161">
        <v>-2.5700000000000001E-4</v>
      </c>
      <c r="G134" s="161">
        <v>1003</v>
      </c>
      <c r="H134" s="161">
        <v>9.6182999999999996</v>
      </c>
      <c r="I134" s="161">
        <v>7.5050999999999997</v>
      </c>
      <c r="J134" s="156">
        <v>33.700000000000003</v>
      </c>
    </row>
    <row r="135" spans="1:10">
      <c r="A135" s="157" t="s">
        <v>22</v>
      </c>
      <c r="B135" s="157" t="s">
        <v>11</v>
      </c>
      <c r="C135" s="157">
        <v>2</v>
      </c>
      <c r="D135" s="157">
        <v>-3.032E-3</v>
      </c>
      <c r="E135" s="157">
        <v>-5.3959999999999998E-3</v>
      </c>
      <c r="F135" s="161">
        <v>-1.1400000000000001E-4</v>
      </c>
      <c r="G135" s="161">
        <v>1003</v>
      </c>
      <c r="H135" s="161">
        <v>9.6182999999999996</v>
      </c>
      <c r="I135" s="161">
        <v>7.5050999999999997</v>
      </c>
      <c r="J135" s="156">
        <v>33.700000000000003</v>
      </c>
    </row>
    <row r="136" spans="1:10">
      <c r="A136" s="157" t="s">
        <v>22</v>
      </c>
      <c r="B136" s="157" t="s">
        <v>11</v>
      </c>
      <c r="C136" s="157">
        <v>3</v>
      </c>
      <c r="D136" s="157">
        <v>-1.204E-3</v>
      </c>
      <c r="E136" s="157">
        <v>1.17E-4</v>
      </c>
      <c r="F136" s="161">
        <v>8.0800000000000002E-4</v>
      </c>
      <c r="G136" s="161">
        <v>1003</v>
      </c>
      <c r="H136" s="161">
        <v>9.6182999999999996</v>
      </c>
      <c r="I136" s="161">
        <v>7.5050999999999997</v>
      </c>
      <c r="J136" s="156">
        <v>33.700000000000003</v>
      </c>
    </row>
    <row r="137" spans="1:10">
      <c r="A137" s="157" t="s">
        <v>22</v>
      </c>
      <c r="B137" s="157" t="s">
        <v>11</v>
      </c>
      <c r="C137" s="157">
        <v>4</v>
      </c>
      <c r="D137" s="157">
        <v>9.5060000000000006E-3</v>
      </c>
      <c r="E137" s="157">
        <v>-5.7710000000000001E-3</v>
      </c>
      <c r="F137" s="161">
        <v>5.6499999999999996E-4</v>
      </c>
      <c r="G137" s="161">
        <v>1003</v>
      </c>
      <c r="H137" s="161">
        <v>9.6182999999999996</v>
      </c>
      <c r="I137" s="161">
        <v>7.5050999999999997</v>
      </c>
      <c r="J137" s="156">
        <v>33.700000000000003</v>
      </c>
    </row>
    <row r="138" spans="1:10">
      <c r="A138" s="157" t="s">
        <v>22</v>
      </c>
      <c r="B138" s="157" t="s">
        <v>11</v>
      </c>
      <c r="C138" s="157">
        <v>5</v>
      </c>
      <c r="D138" s="157">
        <v>7.0429999999999998E-3</v>
      </c>
      <c r="E138" s="157">
        <v>9.3430000000000006E-3</v>
      </c>
      <c r="F138" s="161">
        <v>1.08E-4</v>
      </c>
      <c r="G138" s="161">
        <v>1003</v>
      </c>
      <c r="H138" s="161">
        <v>9.6182999999999996</v>
      </c>
      <c r="I138" s="161">
        <v>7.5050999999999997</v>
      </c>
      <c r="J138" s="156">
        <v>33.700000000000003</v>
      </c>
    </row>
    <row r="139" spans="1:10">
      <c r="A139" s="157" t="s">
        <v>22</v>
      </c>
      <c r="B139" s="157" t="s">
        <v>11</v>
      </c>
      <c r="C139" s="157">
        <v>6</v>
      </c>
      <c r="D139" s="157">
        <v>4.0029999999999996E-3</v>
      </c>
      <c r="E139" s="157">
        <v>-3.3029999999999999E-3</v>
      </c>
      <c r="F139" s="161">
        <v>-1.165E-3</v>
      </c>
      <c r="G139" s="161">
        <v>1003</v>
      </c>
      <c r="H139" s="161">
        <v>9.6182999999999996</v>
      </c>
      <c r="I139" s="161">
        <v>7.5050999999999997</v>
      </c>
      <c r="J139" s="156">
        <v>33.700000000000003</v>
      </c>
    </row>
    <row r="140" spans="1:10">
      <c r="A140" s="157" t="s">
        <v>22</v>
      </c>
      <c r="B140" s="157" t="s">
        <v>11</v>
      </c>
      <c r="C140" s="157">
        <v>7</v>
      </c>
      <c r="D140" s="157">
        <v>1.175E-3</v>
      </c>
      <c r="E140" s="157">
        <v>-1.4679999999999999E-3</v>
      </c>
      <c r="F140" s="161">
        <v>5.8900000000000001E-4</v>
      </c>
      <c r="G140" s="161">
        <v>1003</v>
      </c>
      <c r="H140" s="161">
        <v>9.6182999999999996</v>
      </c>
      <c r="I140" s="161">
        <v>7.5050999999999997</v>
      </c>
      <c r="J140" s="156">
        <v>33.700000000000003</v>
      </c>
    </row>
    <row r="141" spans="1:10">
      <c r="A141" s="157" t="s">
        <v>22</v>
      </c>
      <c r="B141" s="157" t="s">
        <v>11</v>
      </c>
      <c r="C141" s="157">
        <v>8</v>
      </c>
      <c r="D141" s="157">
        <v>-6.2299999999999996E-4</v>
      </c>
      <c r="E141" s="157">
        <v>-2.3010000000000001E-3</v>
      </c>
      <c r="F141" s="161">
        <v>1.8100000000000001E-4</v>
      </c>
      <c r="G141" s="161">
        <v>1003</v>
      </c>
      <c r="H141" s="161">
        <v>9.6182999999999996</v>
      </c>
      <c r="I141" s="161">
        <v>7.5050999999999997</v>
      </c>
      <c r="J141" s="156">
        <v>33.700000000000003</v>
      </c>
    </row>
    <row r="142" spans="1:10">
      <c r="A142" s="157" t="s">
        <v>22</v>
      </c>
      <c r="B142" s="157" t="s">
        <v>11</v>
      </c>
      <c r="C142" s="157">
        <v>9</v>
      </c>
      <c r="D142" s="157">
        <v>-7.3959999999999998E-3</v>
      </c>
      <c r="E142" s="157">
        <v>4.9319999999999998E-3</v>
      </c>
      <c r="F142" s="161">
        <v>-6.5899999999999997E-4</v>
      </c>
      <c r="G142" s="161">
        <v>1003</v>
      </c>
      <c r="H142" s="161">
        <v>9.6182999999999996</v>
      </c>
      <c r="I142" s="161">
        <v>7.5050999999999997</v>
      </c>
      <c r="J142" s="156">
        <v>33.700000000000003</v>
      </c>
    </row>
    <row r="143" spans="1:10">
      <c r="A143" s="157" t="s">
        <v>22</v>
      </c>
      <c r="B143" s="157" t="s">
        <v>11</v>
      </c>
      <c r="C143" s="157">
        <v>10</v>
      </c>
      <c r="D143" s="157">
        <v>9.0799999999999995E-4</v>
      </c>
      <c r="E143" s="157">
        <v>1.26E-4</v>
      </c>
      <c r="F143" s="161">
        <v>-1.2799999999999999E-4</v>
      </c>
      <c r="G143" s="161">
        <v>1003</v>
      </c>
      <c r="H143" s="161">
        <v>9.6182999999999996</v>
      </c>
      <c r="I143" s="161">
        <v>7.5050999999999997</v>
      </c>
      <c r="J143" s="156">
        <v>33.700000000000003</v>
      </c>
    </row>
    <row r="144" spans="1:10">
      <c r="A144" s="157" t="s">
        <v>22</v>
      </c>
      <c r="B144" s="157" t="s">
        <v>11</v>
      </c>
      <c r="C144" s="157">
        <v>11</v>
      </c>
      <c r="D144" s="157">
        <v>4.4990000000000004E-3</v>
      </c>
      <c r="E144" s="157">
        <v>8.52E-4</v>
      </c>
      <c r="F144" s="161">
        <v>1.2899999999999999E-4</v>
      </c>
      <c r="G144" s="161">
        <v>1003</v>
      </c>
      <c r="H144" s="161">
        <v>9.6182999999999996</v>
      </c>
      <c r="I144" s="161">
        <v>7.5050999999999997</v>
      </c>
      <c r="J144" s="156">
        <v>33.700000000000003</v>
      </c>
    </row>
    <row r="145" spans="1:10">
      <c r="A145" s="157" t="s">
        <v>22</v>
      </c>
      <c r="B145" s="157" t="s">
        <v>11</v>
      </c>
      <c r="C145" s="157">
        <v>12</v>
      </c>
      <c r="D145" s="157">
        <v>-6.4590000000000003E-3</v>
      </c>
      <c r="E145" s="157">
        <v>-8.6979999999999991E-3</v>
      </c>
      <c r="F145" s="161">
        <v>1.0900000000000001E-4</v>
      </c>
      <c r="G145" s="161">
        <v>1003</v>
      </c>
      <c r="H145" s="161">
        <v>9.6182999999999996</v>
      </c>
      <c r="I145" s="161">
        <v>7.5050999999999997</v>
      </c>
      <c r="J145" s="156">
        <v>33.700000000000003</v>
      </c>
    </row>
    <row r="146" spans="1:10">
      <c r="A146" s="157" t="s">
        <v>23</v>
      </c>
      <c r="B146" s="157" t="s">
        <v>11</v>
      </c>
      <c r="C146" s="157">
        <v>1</v>
      </c>
      <c r="D146" s="157">
        <v>-4.9670000000000001E-3</v>
      </c>
      <c r="E146" s="157">
        <v>2.4399999999999999E-3</v>
      </c>
      <c r="F146" s="161">
        <v>-2.1900000000000001E-4</v>
      </c>
      <c r="G146" s="161">
        <v>1007</v>
      </c>
      <c r="H146" s="161">
        <v>9.6672999999999991</v>
      </c>
      <c r="I146" s="161">
        <v>7.4804000000000004</v>
      </c>
      <c r="J146" s="156">
        <v>30.4</v>
      </c>
    </row>
    <row r="147" spans="1:10">
      <c r="A147" s="157" t="s">
        <v>23</v>
      </c>
      <c r="B147" s="157" t="s">
        <v>11</v>
      </c>
      <c r="C147" s="157">
        <v>2</v>
      </c>
      <c r="D147" s="157">
        <v>-2.594E-3</v>
      </c>
      <c r="E147" s="157">
        <v>-4.6169999999999996E-3</v>
      </c>
      <c r="F147" s="166">
        <v>-9.7E-5</v>
      </c>
      <c r="G147" s="161">
        <v>1007</v>
      </c>
      <c r="H147" s="161">
        <v>9.6672999999999991</v>
      </c>
      <c r="I147" s="161">
        <v>7.4804000000000004</v>
      </c>
      <c r="J147" s="156">
        <v>30.4</v>
      </c>
    </row>
    <row r="148" spans="1:10">
      <c r="A148" s="157" t="s">
        <v>23</v>
      </c>
      <c r="B148" s="157" t="s">
        <v>11</v>
      </c>
      <c r="C148" s="157">
        <v>3</v>
      </c>
      <c r="D148" s="157">
        <v>-1.018E-3</v>
      </c>
      <c r="E148" s="157">
        <v>1.1900000000000001E-4</v>
      </c>
      <c r="F148" s="161">
        <v>7.0200000000000004E-4</v>
      </c>
      <c r="G148" s="161">
        <v>1007</v>
      </c>
      <c r="H148" s="161">
        <v>9.6672999999999991</v>
      </c>
      <c r="I148" s="161">
        <v>7.4804000000000004</v>
      </c>
      <c r="J148" s="156">
        <v>30.4</v>
      </c>
    </row>
    <row r="149" spans="1:10">
      <c r="A149" s="157" t="s">
        <v>23</v>
      </c>
      <c r="B149" s="157" t="s">
        <v>11</v>
      </c>
      <c r="C149" s="157">
        <v>4</v>
      </c>
      <c r="D149" s="157">
        <v>9.9699999999999997E-3</v>
      </c>
      <c r="E149" s="157">
        <v>-5.9829999999999996E-3</v>
      </c>
      <c r="F149" s="161">
        <v>6.0700000000000001E-4</v>
      </c>
      <c r="G149" s="161">
        <v>1007</v>
      </c>
      <c r="H149" s="161">
        <v>9.6672999999999991</v>
      </c>
      <c r="I149" s="161">
        <v>7.4804000000000004</v>
      </c>
      <c r="J149" s="156">
        <v>30.4</v>
      </c>
    </row>
    <row r="150" spans="1:10">
      <c r="A150" s="157" t="s">
        <v>23</v>
      </c>
      <c r="B150" s="157" t="s">
        <v>11</v>
      </c>
      <c r="C150" s="157">
        <v>5</v>
      </c>
      <c r="D150" s="157">
        <v>7.156E-3</v>
      </c>
      <c r="E150" s="157">
        <v>9.6790000000000001E-3</v>
      </c>
      <c r="F150" s="166">
        <v>9.7E-5</v>
      </c>
      <c r="G150" s="161">
        <v>1007</v>
      </c>
      <c r="H150" s="161">
        <v>9.6672999999999991</v>
      </c>
      <c r="I150" s="161">
        <v>7.4804000000000004</v>
      </c>
      <c r="J150" s="156">
        <v>30.4</v>
      </c>
    </row>
    <row r="151" spans="1:10">
      <c r="A151" s="157" t="s">
        <v>23</v>
      </c>
      <c r="B151" s="157" t="s">
        <v>11</v>
      </c>
      <c r="C151" s="157">
        <v>6</v>
      </c>
      <c r="D151" s="157">
        <v>3.2599999999999999E-3</v>
      </c>
      <c r="E151" s="157">
        <v>-2.8649999999999999E-3</v>
      </c>
      <c r="F151" s="161">
        <v>-1.2639999999999999E-3</v>
      </c>
      <c r="G151" s="161">
        <v>1007</v>
      </c>
      <c r="H151" s="161">
        <v>9.6672999999999991</v>
      </c>
      <c r="I151" s="161">
        <v>7.4804000000000004</v>
      </c>
      <c r="J151" s="156">
        <v>30.4</v>
      </c>
    </row>
    <row r="152" spans="1:10">
      <c r="A152" s="157" t="s">
        <v>23</v>
      </c>
      <c r="B152" s="157" t="s">
        <v>11</v>
      </c>
      <c r="C152" s="157">
        <v>7</v>
      </c>
      <c r="D152" s="157">
        <v>-1.9480000000000001E-3</v>
      </c>
      <c r="E152" s="157">
        <v>1.83E-4</v>
      </c>
      <c r="F152" s="161">
        <v>3.86E-4</v>
      </c>
      <c r="G152" s="161">
        <v>1007</v>
      </c>
      <c r="H152" s="161">
        <v>9.6672999999999991</v>
      </c>
      <c r="I152" s="161">
        <v>7.4804000000000004</v>
      </c>
      <c r="J152" s="156">
        <v>30.4</v>
      </c>
    </row>
    <row r="153" spans="1:10">
      <c r="A153" s="157" t="s">
        <v>23</v>
      </c>
      <c r="B153" s="157" t="s">
        <v>11</v>
      </c>
      <c r="C153" s="157">
        <v>8</v>
      </c>
      <c r="D153" s="157">
        <v>2.3140000000000001E-3</v>
      </c>
      <c r="E153" s="157">
        <v>4.7800000000000002E-4</v>
      </c>
      <c r="F153" s="161">
        <v>2.1000000000000001E-4</v>
      </c>
      <c r="G153" s="161">
        <v>1007</v>
      </c>
      <c r="H153" s="161">
        <v>9.6672999999999991</v>
      </c>
      <c r="I153" s="161">
        <v>7.4804000000000004</v>
      </c>
      <c r="J153" s="156">
        <v>30.4</v>
      </c>
    </row>
    <row r="154" spans="1:10">
      <c r="A154" s="157" t="s">
        <v>23</v>
      </c>
      <c r="B154" s="157" t="s">
        <v>11</v>
      </c>
      <c r="C154" s="157">
        <v>9</v>
      </c>
      <c r="D154" s="157">
        <v>-6.9080000000000001E-3</v>
      </c>
      <c r="E154" s="157">
        <v>5.1390000000000003E-3</v>
      </c>
      <c r="F154" s="161">
        <v>-5.9999999999999995E-4</v>
      </c>
      <c r="G154" s="161">
        <v>1007</v>
      </c>
      <c r="H154" s="161">
        <v>9.6672999999999991</v>
      </c>
      <c r="I154" s="161">
        <v>7.4804000000000004</v>
      </c>
      <c r="J154" s="156">
        <v>30.4</v>
      </c>
    </row>
    <row r="155" spans="1:10">
      <c r="A155" s="157" t="s">
        <v>23</v>
      </c>
      <c r="B155" s="157" t="s">
        <v>11</v>
      </c>
      <c r="C155" s="157">
        <v>10</v>
      </c>
      <c r="D155" s="157">
        <v>-8.5400000000000005E-4</v>
      </c>
      <c r="E155" s="157">
        <v>1.9750000000000002E-3</v>
      </c>
      <c r="F155" s="161">
        <v>2.4699999999999999E-4</v>
      </c>
      <c r="G155" s="161">
        <v>1007</v>
      </c>
      <c r="H155" s="161">
        <v>9.6672999999999991</v>
      </c>
      <c r="I155" s="161">
        <v>7.4804000000000004</v>
      </c>
      <c r="J155" s="156">
        <v>30.4</v>
      </c>
    </row>
    <row r="156" spans="1:10">
      <c r="A156" s="157" t="s">
        <v>23</v>
      </c>
      <c r="B156" s="157" t="s">
        <v>11</v>
      </c>
      <c r="C156" s="157">
        <v>11</v>
      </c>
      <c r="D156" s="157">
        <v>8.1019999999999998E-3</v>
      </c>
      <c r="E156" s="157">
        <v>-1.2880000000000001E-3</v>
      </c>
      <c r="F156" s="161">
        <v>5.0000000000000001E-4</v>
      </c>
      <c r="G156" s="161">
        <v>1007</v>
      </c>
      <c r="H156" s="161">
        <v>9.6672999999999991</v>
      </c>
      <c r="I156" s="161">
        <v>7.4804000000000004</v>
      </c>
      <c r="J156" s="156">
        <v>30.4</v>
      </c>
    </row>
    <row r="157" spans="1:10">
      <c r="A157" s="157" t="s">
        <v>23</v>
      </c>
      <c r="B157" s="157" t="s">
        <v>11</v>
      </c>
      <c r="C157" s="157">
        <v>12</v>
      </c>
      <c r="D157" s="157">
        <v>-4.3829999999999997E-3</v>
      </c>
      <c r="E157" s="157">
        <v>-9.3559999999999997E-3</v>
      </c>
      <c r="F157" s="161">
        <v>3.1300000000000002E-4</v>
      </c>
      <c r="G157" s="161">
        <v>1007</v>
      </c>
      <c r="H157" s="161">
        <v>9.6672999999999991</v>
      </c>
      <c r="I157" s="161">
        <v>7.4804000000000004</v>
      </c>
      <c r="J157" s="156">
        <v>30.4</v>
      </c>
    </row>
    <row r="158" spans="1:10">
      <c r="A158" s="157" t="s">
        <v>24</v>
      </c>
      <c r="B158" s="157" t="s">
        <v>11</v>
      </c>
      <c r="C158" s="157">
        <v>1</v>
      </c>
      <c r="D158" s="157">
        <v>-4.1390000000000003E-3</v>
      </c>
      <c r="E158" s="157">
        <v>2.0430000000000001E-3</v>
      </c>
      <c r="F158" s="161">
        <v>-1.83E-4</v>
      </c>
      <c r="G158" s="161">
        <v>1010</v>
      </c>
      <c r="H158" s="161">
        <v>9.6514000000000006</v>
      </c>
      <c r="I158" s="161">
        <v>7.4767999999999999</v>
      </c>
      <c r="J158" s="156">
        <v>27.1</v>
      </c>
    </row>
    <row r="159" spans="1:10">
      <c r="A159" s="157" t="s">
        <v>24</v>
      </c>
      <c r="B159" s="157" t="s">
        <v>11</v>
      </c>
      <c r="C159" s="157">
        <v>2</v>
      </c>
      <c r="D159" s="157">
        <v>-2.1570000000000001E-3</v>
      </c>
      <c r="E159" s="157">
        <v>-3.869E-3</v>
      </c>
      <c r="F159" s="166">
        <v>-7.8999999999999996E-5</v>
      </c>
      <c r="G159" s="161">
        <v>1010</v>
      </c>
      <c r="H159" s="161">
        <v>9.6514000000000006</v>
      </c>
      <c r="I159" s="161">
        <v>7.4767999999999999</v>
      </c>
      <c r="J159" s="156">
        <v>27.1</v>
      </c>
    </row>
    <row r="160" spans="1:10">
      <c r="A160" s="157" t="s">
        <v>24</v>
      </c>
      <c r="B160" s="157" t="s">
        <v>11</v>
      </c>
      <c r="C160" s="157">
        <v>3</v>
      </c>
      <c r="D160" s="157">
        <v>-8.5800000000000004E-4</v>
      </c>
      <c r="E160" s="167">
        <v>6.7999999999999999E-5</v>
      </c>
      <c r="F160" s="161">
        <v>5.9699999999999998E-4</v>
      </c>
      <c r="G160" s="161">
        <v>1010</v>
      </c>
      <c r="H160" s="161">
        <v>9.6514000000000006</v>
      </c>
      <c r="I160" s="161">
        <v>7.4767999999999999</v>
      </c>
      <c r="J160" s="156">
        <v>27.1</v>
      </c>
    </row>
    <row r="161" spans="1:10">
      <c r="A161" s="157" t="s">
        <v>24</v>
      </c>
      <c r="B161" s="157" t="s">
        <v>11</v>
      </c>
      <c r="C161" s="157">
        <v>4</v>
      </c>
      <c r="D161" s="157">
        <v>9.8899999999999995E-3</v>
      </c>
      <c r="E161" s="157">
        <v>-5.9719999999999999E-3</v>
      </c>
      <c r="F161" s="161">
        <v>6.1600000000000001E-4</v>
      </c>
      <c r="G161" s="161">
        <v>1010</v>
      </c>
      <c r="H161" s="161">
        <v>9.6514000000000006</v>
      </c>
      <c r="I161" s="161">
        <v>7.4767999999999999</v>
      </c>
      <c r="J161" s="156">
        <v>27.1</v>
      </c>
    </row>
    <row r="162" spans="1:10">
      <c r="A162" s="157" t="s">
        <v>24</v>
      </c>
      <c r="B162" s="157" t="s">
        <v>11</v>
      </c>
      <c r="C162" s="157">
        <v>5</v>
      </c>
      <c r="D162" s="157">
        <v>6.8479999999999999E-3</v>
      </c>
      <c r="E162" s="157">
        <v>9.6410000000000003E-3</v>
      </c>
      <c r="F162" s="166">
        <v>7.2000000000000002E-5</v>
      </c>
      <c r="G162" s="161">
        <v>1010</v>
      </c>
      <c r="H162" s="161">
        <v>9.6514000000000006</v>
      </c>
      <c r="I162" s="161">
        <v>7.4767999999999999</v>
      </c>
      <c r="J162" s="156">
        <v>27.1</v>
      </c>
    </row>
    <row r="163" spans="1:10">
      <c r="A163" s="157" t="s">
        <v>24</v>
      </c>
      <c r="B163" s="157" t="s">
        <v>11</v>
      </c>
      <c r="C163" s="157">
        <v>6</v>
      </c>
      <c r="D163" s="157">
        <v>2.395E-3</v>
      </c>
      <c r="E163" s="157">
        <v>-2.1879999999999998E-3</v>
      </c>
      <c r="F163" s="161">
        <v>-1.3079999999999999E-3</v>
      </c>
      <c r="G163" s="161">
        <v>1010</v>
      </c>
      <c r="H163" s="161">
        <v>9.6514000000000006</v>
      </c>
      <c r="I163" s="161">
        <v>7.4767999999999999</v>
      </c>
      <c r="J163" s="156">
        <v>27.1</v>
      </c>
    </row>
    <row r="164" spans="1:10">
      <c r="A164" s="157" t="s">
        <v>24</v>
      </c>
      <c r="B164" s="157" t="s">
        <v>11</v>
      </c>
      <c r="C164" s="157">
        <v>7</v>
      </c>
      <c r="D164" s="157">
        <v>-4.9399999999999999E-3</v>
      </c>
      <c r="E164" s="157">
        <v>1.7639999999999999E-3</v>
      </c>
      <c r="F164" s="161">
        <v>1.6799999999999999E-4</v>
      </c>
      <c r="G164" s="161">
        <v>1010</v>
      </c>
      <c r="H164" s="161">
        <v>9.6514000000000006</v>
      </c>
      <c r="I164" s="161">
        <v>7.4767999999999999</v>
      </c>
      <c r="J164" s="156">
        <v>27.1</v>
      </c>
    </row>
    <row r="165" spans="1:10">
      <c r="A165" s="157" t="s">
        <v>24</v>
      </c>
      <c r="B165" s="157" t="s">
        <v>11</v>
      </c>
      <c r="C165" s="157">
        <v>8</v>
      </c>
      <c r="D165" s="157">
        <v>4.7930000000000004E-3</v>
      </c>
      <c r="E165" s="157">
        <v>3.2929999999999999E-3</v>
      </c>
      <c r="F165" s="161">
        <v>2.05E-4</v>
      </c>
      <c r="G165" s="161">
        <v>1010</v>
      </c>
      <c r="H165" s="161">
        <v>9.6514000000000006</v>
      </c>
      <c r="I165" s="161">
        <v>7.4767999999999999</v>
      </c>
      <c r="J165" s="156">
        <v>27.1</v>
      </c>
    </row>
    <row r="166" spans="1:10">
      <c r="A166" s="157" t="s">
        <v>24</v>
      </c>
      <c r="B166" s="157" t="s">
        <v>11</v>
      </c>
      <c r="C166" s="157">
        <v>9</v>
      </c>
      <c r="D166" s="157">
        <v>-4.6969999999999998E-3</v>
      </c>
      <c r="E166" s="157">
        <v>4.4840000000000001E-3</v>
      </c>
      <c r="F166" s="161">
        <v>-4.15E-4</v>
      </c>
      <c r="G166" s="161">
        <v>1010</v>
      </c>
      <c r="H166" s="161">
        <v>9.6514000000000006</v>
      </c>
      <c r="I166" s="161">
        <v>7.4767999999999999</v>
      </c>
      <c r="J166" s="156">
        <v>27.1</v>
      </c>
    </row>
    <row r="167" spans="1:10">
      <c r="A167" s="157" t="s">
        <v>24</v>
      </c>
      <c r="B167" s="157" t="s">
        <v>11</v>
      </c>
      <c r="C167" s="157">
        <v>10</v>
      </c>
      <c r="D167" s="157">
        <v>-2.4399999999999999E-3</v>
      </c>
      <c r="E167" s="157">
        <v>3.516E-3</v>
      </c>
      <c r="F167" s="161">
        <v>6.0300000000000002E-4</v>
      </c>
      <c r="G167" s="161">
        <v>1010</v>
      </c>
      <c r="H167" s="161">
        <v>9.6514000000000006</v>
      </c>
      <c r="I167" s="161">
        <v>7.4767999999999999</v>
      </c>
      <c r="J167" s="156">
        <v>27.1</v>
      </c>
    </row>
    <row r="168" spans="1:10">
      <c r="A168" s="157" t="s">
        <v>24</v>
      </c>
      <c r="B168" s="157" t="s">
        <v>11</v>
      </c>
      <c r="C168" s="157">
        <v>11</v>
      </c>
      <c r="D168" s="157">
        <v>8.9119999999999998E-3</v>
      </c>
      <c r="E168" s="157">
        <v>-2.758E-3</v>
      </c>
      <c r="F168" s="161">
        <v>6.9300000000000004E-4</v>
      </c>
      <c r="G168" s="161">
        <v>1010</v>
      </c>
      <c r="H168" s="161">
        <v>9.6514000000000006</v>
      </c>
      <c r="I168" s="161">
        <v>7.4767999999999999</v>
      </c>
      <c r="J168" s="156">
        <v>27.1</v>
      </c>
    </row>
    <row r="169" spans="1:10">
      <c r="A169" s="157" t="s">
        <v>24</v>
      </c>
      <c r="B169" s="157" t="s">
        <v>11</v>
      </c>
      <c r="C169" s="157">
        <v>12</v>
      </c>
      <c r="D169" s="157">
        <v>-1.4450000000000001E-3</v>
      </c>
      <c r="E169" s="157">
        <v>-7.9590000000000008E-3</v>
      </c>
      <c r="F169" s="161">
        <v>4.5399999999999998E-4</v>
      </c>
      <c r="G169" s="161">
        <v>1010</v>
      </c>
      <c r="H169" s="161">
        <v>9.6514000000000006</v>
      </c>
      <c r="I169" s="161">
        <v>7.4767999999999999</v>
      </c>
      <c r="J169" s="156">
        <v>27.1</v>
      </c>
    </row>
    <row r="170" spans="1:10">
      <c r="A170" s="157" t="s">
        <v>25</v>
      </c>
      <c r="B170" s="157" t="s">
        <v>11</v>
      </c>
      <c r="C170" s="157">
        <v>1</v>
      </c>
      <c r="D170" s="157">
        <v>-3.3370000000000001E-3</v>
      </c>
      <c r="E170" s="157">
        <v>1.67E-3</v>
      </c>
      <c r="F170" s="161">
        <v>-1.4799999999999999E-4</v>
      </c>
      <c r="G170" s="161">
        <v>1014</v>
      </c>
      <c r="H170" s="161">
        <v>9.6092999999999993</v>
      </c>
      <c r="I170" s="161">
        <v>7.5101000000000004</v>
      </c>
      <c r="J170" s="156">
        <v>23.8</v>
      </c>
    </row>
    <row r="171" spans="1:10">
      <c r="A171" s="157" t="s">
        <v>25</v>
      </c>
      <c r="B171" s="157" t="s">
        <v>11</v>
      </c>
      <c r="C171" s="157">
        <v>2</v>
      </c>
      <c r="D171" s="157">
        <v>-1.73E-3</v>
      </c>
      <c r="E171" s="157">
        <v>-3.1640000000000001E-3</v>
      </c>
      <c r="F171" s="166">
        <v>-6.2000000000000003E-5</v>
      </c>
      <c r="G171" s="161">
        <v>1014</v>
      </c>
      <c r="H171" s="161">
        <v>9.6092999999999993</v>
      </c>
      <c r="I171" s="161">
        <v>7.5101000000000004</v>
      </c>
      <c r="J171" s="156">
        <v>23.8</v>
      </c>
    </row>
    <row r="172" spans="1:10">
      <c r="A172" s="157" t="s">
        <v>25</v>
      </c>
      <c r="B172" s="157" t="s">
        <v>11</v>
      </c>
      <c r="C172" s="157">
        <v>3</v>
      </c>
      <c r="D172" s="157">
        <v>-7.2499999999999995E-4</v>
      </c>
      <c r="E172" s="167">
        <v>5.0000000000000004E-6</v>
      </c>
      <c r="F172" s="161">
        <v>4.95E-4</v>
      </c>
      <c r="G172" s="161">
        <v>1014</v>
      </c>
      <c r="H172" s="161">
        <v>9.6092999999999993</v>
      </c>
      <c r="I172" s="161">
        <v>7.5101000000000004</v>
      </c>
      <c r="J172" s="156">
        <v>23.8</v>
      </c>
    </row>
    <row r="173" spans="1:10">
      <c r="A173" s="157" t="s">
        <v>25</v>
      </c>
      <c r="B173" s="157" t="s">
        <v>11</v>
      </c>
      <c r="C173" s="157">
        <v>4</v>
      </c>
      <c r="D173" s="157">
        <v>9.306E-3</v>
      </c>
      <c r="E173" s="157">
        <v>-5.7540000000000004E-3</v>
      </c>
      <c r="F173" s="161">
        <v>5.9800000000000001E-4</v>
      </c>
      <c r="G173" s="161">
        <v>1014</v>
      </c>
      <c r="H173" s="161">
        <v>9.6092999999999993</v>
      </c>
      <c r="I173" s="161">
        <v>7.5101000000000004</v>
      </c>
      <c r="J173" s="156">
        <v>23.8</v>
      </c>
    </row>
    <row r="174" spans="1:10">
      <c r="A174" s="157" t="s">
        <v>25</v>
      </c>
      <c r="B174" s="157" t="s">
        <v>11</v>
      </c>
      <c r="C174" s="157">
        <v>5</v>
      </c>
      <c r="D174" s="157">
        <v>6.1590000000000004E-3</v>
      </c>
      <c r="E174" s="157">
        <v>9.2709999999999997E-3</v>
      </c>
      <c r="F174" s="166">
        <v>3.4999999999999997E-5</v>
      </c>
      <c r="G174" s="161">
        <v>1014</v>
      </c>
      <c r="H174" s="161">
        <v>9.6092999999999993</v>
      </c>
      <c r="I174" s="161">
        <v>7.5101000000000004</v>
      </c>
      <c r="J174" s="156">
        <v>23.8</v>
      </c>
    </row>
    <row r="175" spans="1:10">
      <c r="A175" s="157" t="s">
        <v>25</v>
      </c>
      <c r="B175" s="157" t="s">
        <v>11</v>
      </c>
      <c r="C175" s="157">
        <v>6</v>
      </c>
      <c r="D175" s="157">
        <v>1.519E-3</v>
      </c>
      <c r="E175" s="157">
        <v>-1.3619999999999999E-3</v>
      </c>
      <c r="F175" s="161">
        <v>-1.297E-3</v>
      </c>
      <c r="G175" s="161">
        <v>1014</v>
      </c>
      <c r="H175" s="161">
        <v>9.6092999999999993</v>
      </c>
      <c r="I175" s="161">
        <v>7.5101000000000004</v>
      </c>
      <c r="J175" s="156">
        <v>23.8</v>
      </c>
    </row>
    <row r="176" spans="1:10">
      <c r="A176" s="157" t="s">
        <v>25</v>
      </c>
      <c r="B176" s="157" t="s">
        <v>11</v>
      </c>
      <c r="C176" s="157">
        <v>7</v>
      </c>
      <c r="D176" s="157">
        <v>-7.4349999999999998E-3</v>
      </c>
      <c r="E176" s="157">
        <v>3.1830000000000001E-3</v>
      </c>
      <c r="F176" s="166">
        <v>-4.5000000000000003E-5</v>
      </c>
      <c r="G176" s="161">
        <v>1014</v>
      </c>
      <c r="H176" s="161">
        <v>9.6092999999999993</v>
      </c>
      <c r="I176" s="161">
        <v>7.5101000000000004</v>
      </c>
      <c r="J176" s="156">
        <v>23.8</v>
      </c>
    </row>
    <row r="177" spans="1:10">
      <c r="A177" s="157" t="s">
        <v>25</v>
      </c>
      <c r="B177" s="157" t="s">
        <v>11</v>
      </c>
      <c r="C177" s="157">
        <v>8</v>
      </c>
      <c r="D177" s="157">
        <v>6.4320000000000002E-3</v>
      </c>
      <c r="E177" s="157">
        <v>5.8960000000000002E-3</v>
      </c>
      <c r="F177" s="161">
        <v>1.56E-4</v>
      </c>
      <c r="G177" s="161">
        <v>1014</v>
      </c>
      <c r="H177" s="161">
        <v>9.6092999999999993</v>
      </c>
      <c r="I177" s="161">
        <v>7.5101000000000004</v>
      </c>
      <c r="J177" s="156">
        <v>23.8</v>
      </c>
    </row>
    <row r="178" spans="1:10">
      <c r="A178" s="157" t="s">
        <v>25</v>
      </c>
      <c r="B178" s="157" t="s">
        <v>11</v>
      </c>
      <c r="C178" s="157">
        <v>9</v>
      </c>
      <c r="D178" s="157">
        <v>-1.2999999999999999E-3</v>
      </c>
      <c r="E178" s="157">
        <v>3.1380000000000002E-3</v>
      </c>
      <c r="F178" s="161">
        <v>-1.47E-4</v>
      </c>
      <c r="G178" s="161">
        <v>1014</v>
      </c>
      <c r="H178" s="161">
        <v>9.6092999999999993</v>
      </c>
      <c r="I178" s="161">
        <v>7.5101000000000004</v>
      </c>
      <c r="J178" s="156">
        <v>23.8</v>
      </c>
    </row>
    <row r="179" spans="1:10">
      <c r="A179" s="157" t="s">
        <v>25</v>
      </c>
      <c r="B179" s="157" t="s">
        <v>11</v>
      </c>
      <c r="C179" s="157">
        <v>10</v>
      </c>
      <c r="D179" s="157">
        <v>-3.614E-3</v>
      </c>
      <c r="E179" s="157">
        <v>4.4949999999999999E-3</v>
      </c>
      <c r="F179" s="161">
        <v>9.0700000000000004E-4</v>
      </c>
      <c r="G179" s="161">
        <v>1014</v>
      </c>
      <c r="H179" s="161">
        <v>9.6092999999999993</v>
      </c>
      <c r="I179" s="161">
        <v>7.5101000000000004</v>
      </c>
      <c r="J179" s="156">
        <v>23.8</v>
      </c>
    </row>
    <row r="180" spans="1:10">
      <c r="A180" s="157" t="s">
        <v>25</v>
      </c>
      <c r="B180" s="157" t="s">
        <v>11</v>
      </c>
      <c r="C180" s="157">
        <v>11</v>
      </c>
      <c r="D180" s="157">
        <v>6.6119999999999998E-3</v>
      </c>
      <c r="E180" s="157">
        <v>-3.3540000000000002E-3</v>
      </c>
      <c r="F180" s="161">
        <v>6.7900000000000002E-4</v>
      </c>
      <c r="G180" s="161">
        <v>1014</v>
      </c>
      <c r="H180" s="161">
        <v>9.6092999999999993</v>
      </c>
      <c r="I180" s="161">
        <v>7.5101000000000004</v>
      </c>
      <c r="J180" s="156">
        <v>23.8</v>
      </c>
    </row>
    <row r="181" spans="1:10">
      <c r="A181" s="157" t="s">
        <v>25</v>
      </c>
      <c r="B181" s="157" t="s">
        <v>11</v>
      </c>
      <c r="C181" s="157">
        <v>12</v>
      </c>
      <c r="D181" s="157">
        <v>1.3910000000000001E-3</v>
      </c>
      <c r="E181" s="157">
        <v>-4.8139999999999997E-3</v>
      </c>
      <c r="F181" s="161">
        <v>4.9399999999999997E-4</v>
      </c>
      <c r="G181" s="161">
        <v>1014</v>
      </c>
      <c r="H181" s="161">
        <v>9.6092999999999993</v>
      </c>
      <c r="I181" s="161">
        <v>7.5101000000000004</v>
      </c>
      <c r="J181" s="156">
        <v>23.8</v>
      </c>
    </row>
    <row r="182" spans="1:10">
      <c r="A182" s="157" t="s">
        <v>26</v>
      </c>
      <c r="B182" s="157" t="s">
        <v>11</v>
      </c>
      <c r="C182" s="157">
        <v>1</v>
      </c>
      <c r="D182" s="157">
        <v>-2.5950000000000001E-3</v>
      </c>
      <c r="E182" s="157">
        <v>1.312E-3</v>
      </c>
      <c r="F182" s="161">
        <v>-1.15E-4</v>
      </c>
      <c r="G182" s="161">
        <v>1017</v>
      </c>
      <c r="H182" s="161">
        <v>9.6514000000000006</v>
      </c>
      <c r="I182" s="161">
        <v>7.4767999999999999</v>
      </c>
      <c r="J182" s="156">
        <v>20.5</v>
      </c>
    </row>
    <row r="183" spans="1:10">
      <c r="A183" s="157" t="s">
        <v>26</v>
      </c>
      <c r="B183" s="157" t="s">
        <v>11</v>
      </c>
      <c r="C183" s="157">
        <v>2</v>
      </c>
      <c r="D183" s="157">
        <v>-1.328E-3</v>
      </c>
      <c r="E183" s="157">
        <v>-2.5219999999999999E-3</v>
      </c>
      <c r="F183" s="166">
        <v>-4.3999999999999999E-5</v>
      </c>
      <c r="G183" s="161">
        <v>1017</v>
      </c>
      <c r="H183" s="161">
        <v>9.6514000000000006</v>
      </c>
      <c r="I183" s="161">
        <v>7.4767999999999999</v>
      </c>
      <c r="J183" s="156">
        <v>20.5</v>
      </c>
    </row>
    <row r="184" spans="1:10">
      <c r="A184" s="157" t="s">
        <v>26</v>
      </c>
      <c r="B184" s="157" t="s">
        <v>11</v>
      </c>
      <c r="C184" s="157">
        <v>3</v>
      </c>
      <c r="D184" s="157">
        <v>-5.6599999999999999E-4</v>
      </c>
      <c r="E184" s="167">
        <v>-2.0999999999999999E-5</v>
      </c>
      <c r="F184" s="161">
        <v>3.9800000000000002E-4</v>
      </c>
      <c r="G184" s="161">
        <v>1017</v>
      </c>
      <c r="H184" s="161">
        <v>9.6514000000000006</v>
      </c>
      <c r="I184" s="161">
        <v>7.4767999999999999</v>
      </c>
      <c r="J184" s="156">
        <v>20.5</v>
      </c>
    </row>
    <row r="185" spans="1:10">
      <c r="A185" s="157" t="s">
        <v>26</v>
      </c>
      <c r="B185" s="157" t="s">
        <v>11</v>
      </c>
      <c r="C185" s="157">
        <v>4</v>
      </c>
      <c r="D185" s="157">
        <v>8.3580000000000008E-3</v>
      </c>
      <c r="E185" s="157">
        <v>-5.3010000000000002E-3</v>
      </c>
      <c r="F185" s="161">
        <v>5.5599999999999996E-4</v>
      </c>
      <c r="G185" s="161">
        <v>1017</v>
      </c>
      <c r="H185" s="161">
        <v>9.6514000000000006</v>
      </c>
      <c r="I185" s="161">
        <v>7.4767999999999999</v>
      </c>
      <c r="J185" s="156">
        <v>20.5</v>
      </c>
    </row>
    <row r="186" spans="1:10">
      <c r="A186" s="157" t="s">
        <v>26</v>
      </c>
      <c r="B186" s="157" t="s">
        <v>11</v>
      </c>
      <c r="C186" s="157">
        <v>5</v>
      </c>
      <c r="D186" s="157">
        <v>5.1619999999999999E-3</v>
      </c>
      <c r="E186" s="157">
        <v>8.6160000000000004E-3</v>
      </c>
      <c r="F186" s="166">
        <v>-1.2999999999999999E-5</v>
      </c>
      <c r="G186" s="161">
        <v>1017</v>
      </c>
      <c r="H186" s="161">
        <v>9.6514000000000006</v>
      </c>
      <c r="I186" s="161">
        <v>7.4767999999999999</v>
      </c>
      <c r="J186" s="156">
        <v>20.5</v>
      </c>
    </row>
    <row r="187" spans="1:10">
      <c r="A187" s="157" t="s">
        <v>26</v>
      </c>
      <c r="B187" s="157" t="s">
        <v>11</v>
      </c>
      <c r="C187" s="157">
        <v>6</v>
      </c>
      <c r="D187" s="157">
        <v>5.9000000000000003E-4</v>
      </c>
      <c r="E187" s="157">
        <v>-5.9400000000000002E-4</v>
      </c>
      <c r="F187" s="161">
        <v>-1.2329999999999999E-3</v>
      </c>
      <c r="G187" s="161">
        <v>1017</v>
      </c>
      <c r="H187" s="161">
        <v>9.6514000000000006</v>
      </c>
      <c r="I187" s="161">
        <v>7.4767999999999999</v>
      </c>
      <c r="J187" s="156">
        <v>20.5</v>
      </c>
    </row>
    <row r="188" spans="1:10">
      <c r="A188" s="157" t="s">
        <v>26</v>
      </c>
      <c r="B188" s="157" t="s">
        <v>11</v>
      </c>
      <c r="C188" s="157">
        <v>7</v>
      </c>
      <c r="D188" s="157">
        <v>-9.1350000000000008E-3</v>
      </c>
      <c r="E188" s="157">
        <v>4.2950000000000002E-3</v>
      </c>
      <c r="F188" s="161">
        <v>-2.2800000000000001E-4</v>
      </c>
      <c r="G188" s="161">
        <v>1017</v>
      </c>
      <c r="H188" s="161">
        <v>9.6514000000000006</v>
      </c>
      <c r="I188" s="161">
        <v>7.4767999999999999</v>
      </c>
      <c r="J188" s="156">
        <v>20.5</v>
      </c>
    </row>
    <row r="189" spans="1:10">
      <c r="A189" s="157" t="s">
        <v>26</v>
      </c>
      <c r="B189" s="157" t="s">
        <v>11</v>
      </c>
      <c r="C189" s="157">
        <v>8</v>
      </c>
      <c r="D189" s="157">
        <v>7.0299999999999998E-3</v>
      </c>
      <c r="E189" s="157">
        <v>8.0470000000000003E-3</v>
      </c>
      <c r="F189" s="166">
        <v>6.4999999999999994E-5</v>
      </c>
      <c r="G189" s="161">
        <v>1017</v>
      </c>
      <c r="H189" s="161">
        <v>9.6514000000000006</v>
      </c>
      <c r="I189" s="161">
        <v>7.4767999999999999</v>
      </c>
      <c r="J189" s="156">
        <v>20.5</v>
      </c>
    </row>
    <row r="190" spans="1:10">
      <c r="A190" s="157" t="s">
        <v>26</v>
      </c>
      <c r="B190" s="157" t="s">
        <v>11</v>
      </c>
      <c r="C190" s="157">
        <v>9</v>
      </c>
      <c r="D190" s="157">
        <v>2.5010000000000002E-3</v>
      </c>
      <c r="E190" s="157">
        <v>1.366E-3</v>
      </c>
      <c r="F190" s="161">
        <v>1.5300000000000001E-4</v>
      </c>
      <c r="G190" s="161">
        <v>1017</v>
      </c>
      <c r="H190" s="161">
        <v>9.6514000000000006</v>
      </c>
      <c r="I190" s="161">
        <v>7.4767999999999999</v>
      </c>
      <c r="J190" s="156">
        <v>20.5</v>
      </c>
    </row>
    <row r="191" spans="1:10">
      <c r="A191" s="157" t="s">
        <v>26</v>
      </c>
      <c r="B191" s="157" t="s">
        <v>11</v>
      </c>
      <c r="C191" s="157">
        <v>10</v>
      </c>
      <c r="D191" s="157">
        <v>-4.1060000000000003E-3</v>
      </c>
      <c r="E191" s="157">
        <v>4.8789999999999997E-3</v>
      </c>
      <c r="F191" s="161">
        <v>1.127E-3</v>
      </c>
      <c r="G191" s="161">
        <v>1017</v>
      </c>
      <c r="H191" s="161">
        <v>9.6514000000000006</v>
      </c>
      <c r="I191" s="161">
        <v>7.4767999999999999</v>
      </c>
      <c r="J191" s="156">
        <v>20.5</v>
      </c>
    </row>
    <row r="192" spans="1:10">
      <c r="A192" s="157" t="s">
        <v>26</v>
      </c>
      <c r="B192" s="157" t="s">
        <v>11</v>
      </c>
      <c r="C192" s="157">
        <v>11</v>
      </c>
      <c r="D192" s="157">
        <v>1.9430000000000001E-3</v>
      </c>
      <c r="E192" s="157">
        <v>-2.983E-3</v>
      </c>
      <c r="F192" s="161">
        <v>4.8099999999999998E-4</v>
      </c>
      <c r="G192" s="161">
        <v>1017</v>
      </c>
      <c r="H192" s="161">
        <v>9.6514000000000006</v>
      </c>
      <c r="I192" s="161">
        <v>7.4767999999999999</v>
      </c>
      <c r="J192" s="156">
        <v>20.5</v>
      </c>
    </row>
    <row r="193" spans="1:10">
      <c r="A193" s="157" t="s">
        <v>26</v>
      </c>
      <c r="B193" s="157" t="s">
        <v>11</v>
      </c>
      <c r="C193" s="157">
        <v>12</v>
      </c>
      <c r="D193" s="157">
        <v>3.3119999999999998E-3</v>
      </c>
      <c r="E193" s="157">
        <v>-4.4999999999999999E-4</v>
      </c>
      <c r="F193" s="161">
        <v>4.06E-4</v>
      </c>
      <c r="G193" s="161">
        <v>1017</v>
      </c>
      <c r="H193" s="161">
        <v>9.6514000000000006</v>
      </c>
      <c r="I193" s="161">
        <v>7.4767999999999999</v>
      </c>
      <c r="J193" s="156">
        <v>20.5</v>
      </c>
    </row>
    <row r="194" spans="1:10">
      <c r="A194" s="157" t="s">
        <v>27</v>
      </c>
      <c r="B194" s="157" t="s">
        <v>11</v>
      </c>
      <c r="C194" s="157">
        <v>1</v>
      </c>
      <c r="D194" s="157">
        <v>-1.9189999999999999E-3</v>
      </c>
      <c r="E194" s="157">
        <v>9.990000000000001E-4</v>
      </c>
      <c r="F194" s="166">
        <v>-8.5000000000000006E-5</v>
      </c>
      <c r="G194" s="161">
        <v>1021</v>
      </c>
      <c r="H194" s="161">
        <v>9.6324000000000005</v>
      </c>
      <c r="I194" s="161">
        <v>7.4957000000000003</v>
      </c>
      <c r="J194" s="156">
        <v>17.2</v>
      </c>
    </row>
    <row r="195" spans="1:10">
      <c r="A195" s="157" t="s">
        <v>27</v>
      </c>
      <c r="B195" s="157" t="s">
        <v>11</v>
      </c>
      <c r="C195" s="157">
        <v>2</v>
      </c>
      <c r="D195" s="157">
        <v>-9.5500000000000001E-4</v>
      </c>
      <c r="E195" s="157">
        <v>-1.946E-3</v>
      </c>
      <c r="F195" s="166">
        <v>-2.8E-5</v>
      </c>
      <c r="G195" s="161">
        <v>1021</v>
      </c>
      <c r="H195" s="161">
        <v>9.6324000000000005</v>
      </c>
      <c r="I195" s="161">
        <v>7.4957000000000003</v>
      </c>
      <c r="J195" s="156">
        <v>17.2</v>
      </c>
    </row>
    <row r="196" spans="1:10">
      <c r="A196" s="157" t="s">
        <v>27</v>
      </c>
      <c r="B196" s="157" t="s">
        <v>11</v>
      </c>
      <c r="C196" s="157">
        <v>3</v>
      </c>
      <c r="D196" s="157">
        <v>-4.3300000000000001E-4</v>
      </c>
      <c r="E196" s="167">
        <v>-8.0000000000000007E-5</v>
      </c>
      <c r="F196" s="161">
        <v>3.1E-4</v>
      </c>
      <c r="G196" s="161">
        <v>1021</v>
      </c>
      <c r="H196" s="161">
        <v>9.6324000000000005</v>
      </c>
      <c r="I196" s="161">
        <v>7.4957000000000003</v>
      </c>
      <c r="J196" s="156">
        <v>17.2</v>
      </c>
    </row>
    <row r="197" spans="1:10">
      <c r="A197" s="157" t="s">
        <v>27</v>
      </c>
      <c r="B197" s="157" t="s">
        <v>11</v>
      </c>
      <c r="C197" s="157">
        <v>4</v>
      </c>
      <c r="D197" s="157">
        <v>7.1019999999999998E-3</v>
      </c>
      <c r="E197" s="157">
        <v>-4.7580000000000001E-3</v>
      </c>
      <c r="F197" s="161">
        <v>4.9700000000000005E-4</v>
      </c>
      <c r="G197" s="161">
        <v>1021</v>
      </c>
      <c r="H197" s="161">
        <v>9.6324000000000005</v>
      </c>
      <c r="I197" s="161">
        <v>7.4957000000000003</v>
      </c>
      <c r="J197" s="156">
        <v>17.2</v>
      </c>
    </row>
    <row r="198" spans="1:10">
      <c r="A198" s="157" t="s">
        <v>27</v>
      </c>
      <c r="B198" s="157" t="s">
        <v>11</v>
      </c>
      <c r="C198" s="157">
        <v>5</v>
      </c>
      <c r="D198" s="157">
        <v>3.9630000000000004E-3</v>
      </c>
      <c r="E198" s="157">
        <v>7.7470000000000004E-3</v>
      </c>
      <c r="F198" s="166">
        <v>-6.6000000000000005E-5</v>
      </c>
      <c r="G198" s="161">
        <v>1021</v>
      </c>
      <c r="H198" s="161">
        <v>9.6324000000000005</v>
      </c>
      <c r="I198" s="161">
        <v>7.4957000000000003</v>
      </c>
      <c r="J198" s="156">
        <v>17.2</v>
      </c>
    </row>
    <row r="199" spans="1:10">
      <c r="A199" s="157" t="s">
        <v>27</v>
      </c>
      <c r="B199" s="157" t="s">
        <v>11</v>
      </c>
      <c r="C199" s="157">
        <v>6</v>
      </c>
      <c r="D199" s="157">
        <v>-1.5799999999999999E-4</v>
      </c>
      <c r="E199" s="157">
        <v>2.33E-4</v>
      </c>
      <c r="F199" s="161">
        <v>-1.122E-3</v>
      </c>
      <c r="G199" s="161">
        <v>1021</v>
      </c>
      <c r="H199" s="161">
        <v>9.6324000000000005</v>
      </c>
      <c r="I199" s="161">
        <v>7.4957000000000003</v>
      </c>
      <c r="J199" s="156">
        <v>17.2</v>
      </c>
    </row>
    <row r="200" spans="1:10">
      <c r="A200" s="157" t="s">
        <v>27</v>
      </c>
      <c r="B200" s="157" t="s">
        <v>11</v>
      </c>
      <c r="C200" s="157">
        <v>7</v>
      </c>
      <c r="D200" s="157">
        <v>-9.8499999999999994E-3</v>
      </c>
      <c r="E200" s="157">
        <v>5.0210000000000003E-3</v>
      </c>
      <c r="F200" s="161">
        <v>-3.6699999999999998E-4</v>
      </c>
      <c r="G200" s="161">
        <v>1021</v>
      </c>
      <c r="H200" s="161">
        <v>9.6324000000000005</v>
      </c>
      <c r="I200" s="161">
        <v>7.4957000000000003</v>
      </c>
      <c r="J200" s="156">
        <v>17.2</v>
      </c>
    </row>
    <row r="201" spans="1:10">
      <c r="A201" s="157" t="s">
        <v>27</v>
      </c>
      <c r="B201" s="157" t="s">
        <v>11</v>
      </c>
      <c r="C201" s="157">
        <v>8</v>
      </c>
      <c r="D201" s="157">
        <v>6.5729999999999998E-3</v>
      </c>
      <c r="E201" s="157">
        <v>9.5180000000000004E-3</v>
      </c>
      <c r="F201" s="166">
        <v>-5.8999999999999998E-5</v>
      </c>
      <c r="G201" s="161">
        <v>1021</v>
      </c>
      <c r="H201" s="161">
        <v>9.6324000000000005</v>
      </c>
      <c r="I201" s="161">
        <v>7.4957000000000003</v>
      </c>
      <c r="J201" s="156">
        <v>17.2</v>
      </c>
    </row>
    <row r="202" spans="1:10">
      <c r="A202" s="157" t="s">
        <v>27</v>
      </c>
      <c r="B202" s="157" t="s">
        <v>11</v>
      </c>
      <c r="C202" s="157">
        <v>9</v>
      </c>
      <c r="D202" s="157">
        <v>5.8640000000000003E-3</v>
      </c>
      <c r="E202" s="157">
        <v>-4.8200000000000001E-4</v>
      </c>
      <c r="F202" s="161">
        <v>4.2499999999999998E-4</v>
      </c>
      <c r="G202" s="161">
        <v>1021</v>
      </c>
      <c r="H202" s="161">
        <v>9.6324000000000005</v>
      </c>
      <c r="I202" s="161">
        <v>7.4957000000000003</v>
      </c>
      <c r="J202" s="156">
        <v>17.2</v>
      </c>
    </row>
    <row r="203" spans="1:10">
      <c r="A203" s="157" t="s">
        <v>27</v>
      </c>
      <c r="B203" s="157" t="s">
        <v>11</v>
      </c>
      <c r="C203" s="157">
        <v>10</v>
      </c>
      <c r="D203" s="157">
        <v>-3.999E-3</v>
      </c>
      <c r="E203" s="157">
        <v>4.5209999999999998E-3</v>
      </c>
      <c r="F203" s="161">
        <v>1.243E-3</v>
      </c>
      <c r="G203" s="161">
        <v>1021</v>
      </c>
      <c r="H203" s="161">
        <v>9.6324000000000005</v>
      </c>
      <c r="I203" s="161">
        <v>7.4957000000000003</v>
      </c>
      <c r="J203" s="156">
        <v>17.2</v>
      </c>
    </row>
    <row r="204" spans="1:10">
      <c r="A204" s="157" t="s">
        <v>27</v>
      </c>
      <c r="B204" s="157" t="s">
        <v>11</v>
      </c>
      <c r="C204" s="157">
        <v>11</v>
      </c>
      <c r="D204" s="157">
        <v>-3.65E-3</v>
      </c>
      <c r="E204" s="157">
        <v>-2.0010000000000002E-3</v>
      </c>
      <c r="F204" s="161">
        <v>1.8000000000000001E-4</v>
      </c>
      <c r="G204" s="161">
        <v>1021</v>
      </c>
      <c r="H204" s="161">
        <v>9.6324000000000005</v>
      </c>
      <c r="I204" s="161">
        <v>7.4957000000000003</v>
      </c>
      <c r="J204" s="156">
        <v>17.2</v>
      </c>
    </row>
    <row r="205" spans="1:10">
      <c r="A205" s="157" t="s">
        <v>27</v>
      </c>
      <c r="B205" s="157" t="s">
        <v>11</v>
      </c>
      <c r="C205" s="157">
        <v>12</v>
      </c>
      <c r="D205" s="157">
        <v>3.8570000000000002E-3</v>
      </c>
      <c r="E205" s="157">
        <v>4.1580000000000002E-3</v>
      </c>
      <c r="F205" s="161">
        <v>2.0799999999999999E-4</v>
      </c>
      <c r="G205" s="161">
        <v>1021</v>
      </c>
      <c r="H205" s="161">
        <v>9.6324000000000005</v>
      </c>
      <c r="I205" s="161">
        <v>7.4957000000000003</v>
      </c>
      <c r="J205" s="156">
        <v>17.2</v>
      </c>
    </row>
    <row r="206" spans="1:10">
      <c r="A206" s="157" t="s">
        <v>28</v>
      </c>
      <c r="B206" s="157" t="s">
        <v>11</v>
      </c>
      <c r="C206" s="157">
        <v>1</v>
      </c>
      <c r="D206" s="157">
        <v>-1.34E-3</v>
      </c>
      <c r="E206" s="157">
        <v>7.3300000000000004E-4</v>
      </c>
      <c r="F206" s="166">
        <v>-6.0999999999999999E-5</v>
      </c>
      <c r="G206" s="161">
        <v>1024</v>
      </c>
      <c r="H206" s="161">
        <v>9.5925999999999991</v>
      </c>
      <c r="I206" s="161">
        <v>7.5209000000000001</v>
      </c>
      <c r="J206" s="156">
        <v>13.9</v>
      </c>
    </row>
    <row r="207" spans="1:10">
      <c r="A207" s="157" t="s">
        <v>28</v>
      </c>
      <c r="B207" s="157" t="s">
        <v>11</v>
      </c>
      <c r="C207" s="157">
        <v>2</v>
      </c>
      <c r="D207" s="157">
        <v>-6.29E-4</v>
      </c>
      <c r="E207" s="157">
        <v>-1.4580000000000001E-3</v>
      </c>
      <c r="F207" s="166">
        <v>-1.2999999999999999E-5</v>
      </c>
      <c r="G207" s="161">
        <v>1024</v>
      </c>
      <c r="H207" s="161">
        <v>9.5925999999999991</v>
      </c>
      <c r="I207" s="161">
        <v>7.5209000000000001</v>
      </c>
      <c r="J207" s="156">
        <v>13.9</v>
      </c>
    </row>
    <row r="208" spans="1:10">
      <c r="A208" s="157" t="s">
        <v>28</v>
      </c>
      <c r="B208" s="157" t="s">
        <v>11</v>
      </c>
      <c r="C208" s="157">
        <v>3</v>
      </c>
      <c r="D208" s="157">
        <v>-3.0299999999999999E-4</v>
      </c>
      <c r="E208" s="157">
        <v>-1.5200000000000001E-4</v>
      </c>
      <c r="F208" s="161">
        <v>2.32E-4</v>
      </c>
      <c r="G208" s="161">
        <v>1024</v>
      </c>
      <c r="H208" s="161">
        <v>9.5925999999999991</v>
      </c>
      <c r="I208" s="161">
        <v>7.5209000000000001</v>
      </c>
      <c r="J208" s="156">
        <v>13.9</v>
      </c>
    </row>
    <row r="209" spans="1:10">
      <c r="A209" s="157" t="s">
        <v>28</v>
      </c>
      <c r="B209" s="157" t="s">
        <v>11</v>
      </c>
      <c r="C209" s="157">
        <v>4</v>
      </c>
      <c r="D209" s="157">
        <v>5.7299999999999999E-3</v>
      </c>
      <c r="E209" s="157">
        <v>-4.1749999999999999E-3</v>
      </c>
      <c r="F209" s="161">
        <v>4.3199999999999998E-4</v>
      </c>
      <c r="G209" s="161">
        <v>1024</v>
      </c>
      <c r="H209" s="161">
        <v>9.5925999999999991</v>
      </c>
      <c r="I209" s="161">
        <v>7.5209000000000001</v>
      </c>
      <c r="J209" s="156">
        <v>13.9</v>
      </c>
    </row>
    <row r="210" spans="1:10">
      <c r="A210" s="157" t="s">
        <v>28</v>
      </c>
      <c r="B210" s="157" t="s">
        <v>11</v>
      </c>
      <c r="C210" s="157">
        <v>5</v>
      </c>
      <c r="D210" s="157">
        <v>2.709E-3</v>
      </c>
      <c r="E210" s="157">
        <v>6.764E-3</v>
      </c>
      <c r="F210" s="161">
        <v>-1.2E-4</v>
      </c>
      <c r="G210" s="161">
        <v>1024</v>
      </c>
      <c r="H210" s="161">
        <v>9.5925999999999991</v>
      </c>
      <c r="I210" s="161">
        <v>7.5209000000000001</v>
      </c>
      <c r="J210" s="156">
        <v>13.9</v>
      </c>
    </row>
    <row r="211" spans="1:10">
      <c r="A211" s="157" t="s">
        <v>28</v>
      </c>
      <c r="B211" s="157" t="s">
        <v>11</v>
      </c>
      <c r="C211" s="157">
        <v>6</v>
      </c>
      <c r="D211" s="157">
        <v>-7.1900000000000002E-4</v>
      </c>
      <c r="E211" s="157">
        <v>1.003E-3</v>
      </c>
      <c r="F211" s="161">
        <v>-9.7599999999999998E-4</v>
      </c>
      <c r="G211" s="161">
        <v>1024</v>
      </c>
      <c r="H211" s="161">
        <v>9.5925999999999991</v>
      </c>
      <c r="I211" s="161">
        <v>7.5209000000000001</v>
      </c>
      <c r="J211" s="156">
        <v>13.9</v>
      </c>
    </row>
    <row r="212" spans="1:10">
      <c r="A212" s="157" t="s">
        <v>28</v>
      </c>
      <c r="B212" s="157" t="s">
        <v>11</v>
      </c>
      <c r="C212" s="157">
        <v>7</v>
      </c>
      <c r="D212" s="157">
        <v>-9.554E-3</v>
      </c>
      <c r="E212" s="157">
        <v>5.3330000000000001E-3</v>
      </c>
      <c r="F212" s="161">
        <v>-4.5100000000000001E-4</v>
      </c>
      <c r="G212" s="161">
        <v>1024</v>
      </c>
      <c r="H212" s="161">
        <v>9.5925999999999991</v>
      </c>
      <c r="I212" s="161">
        <v>7.5209000000000001</v>
      </c>
      <c r="J212" s="156">
        <v>13.9</v>
      </c>
    </row>
    <row r="213" spans="1:10">
      <c r="A213" s="157" t="s">
        <v>28</v>
      </c>
      <c r="B213" s="157" t="s">
        <v>11</v>
      </c>
      <c r="C213" s="157">
        <v>8</v>
      </c>
      <c r="D213" s="157">
        <v>5.2760000000000003E-3</v>
      </c>
      <c r="E213" s="157">
        <v>1.0185E-2</v>
      </c>
      <c r="F213" s="161">
        <v>-1.9699999999999999E-4</v>
      </c>
      <c r="G213" s="161">
        <v>1024</v>
      </c>
      <c r="H213" s="161">
        <v>9.5925999999999991</v>
      </c>
      <c r="I213" s="161">
        <v>7.5209000000000001</v>
      </c>
      <c r="J213" s="156">
        <v>13.9</v>
      </c>
    </row>
    <row r="214" spans="1:10">
      <c r="A214" s="157" t="s">
        <v>28</v>
      </c>
      <c r="B214" s="157" t="s">
        <v>11</v>
      </c>
      <c r="C214" s="157">
        <v>9</v>
      </c>
      <c r="D214" s="157">
        <v>8.0319999999999992E-3</v>
      </c>
      <c r="E214" s="157">
        <v>-2.0890000000000001E-3</v>
      </c>
      <c r="F214" s="161">
        <v>6.2E-4</v>
      </c>
      <c r="G214" s="161">
        <v>1024</v>
      </c>
      <c r="H214" s="161">
        <v>9.5925999999999991</v>
      </c>
      <c r="I214" s="161">
        <v>7.5209000000000001</v>
      </c>
      <c r="J214" s="156">
        <v>13.9</v>
      </c>
    </row>
    <row r="215" spans="1:10">
      <c r="A215" s="157" t="s">
        <v>28</v>
      </c>
      <c r="B215" s="157" t="s">
        <v>11</v>
      </c>
      <c r="C215" s="157">
        <v>10</v>
      </c>
      <c r="D215" s="157">
        <v>-3.3700000000000002E-3</v>
      </c>
      <c r="E215" s="157">
        <v>3.5639999999999999E-3</v>
      </c>
      <c r="F215" s="161">
        <v>1.2409999999999999E-3</v>
      </c>
      <c r="G215" s="161">
        <v>1024</v>
      </c>
      <c r="H215" s="161">
        <v>9.5925999999999991</v>
      </c>
      <c r="I215" s="161">
        <v>7.5209000000000001</v>
      </c>
      <c r="J215" s="156">
        <v>13.9</v>
      </c>
    </row>
    <row r="216" spans="1:10">
      <c r="A216" s="157" t="s">
        <v>28</v>
      </c>
      <c r="B216" s="157" t="s">
        <v>11</v>
      </c>
      <c r="C216" s="157">
        <v>11</v>
      </c>
      <c r="D216" s="157">
        <v>-8.2719999999999998E-3</v>
      </c>
      <c r="E216" s="157">
        <v>-8.03E-4</v>
      </c>
      <c r="F216" s="161">
        <v>-1.16E-4</v>
      </c>
      <c r="G216" s="161">
        <v>1024</v>
      </c>
      <c r="H216" s="161">
        <v>9.5925999999999991</v>
      </c>
      <c r="I216" s="161">
        <v>7.5209000000000001</v>
      </c>
      <c r="J216" s="156">
        <v>13.9</v>
      </c>
    </row>
    <row r="217" spans="1:10">
      <c r="A217" s="157" t="s">
        <v>28</v>
      </c>
      <c r="B217" s="157" t="s">
        <v>11</v>
      </c>
      <c r="C217" s="157">
        <v>12</v>
      </c>
      <c r="D217" s="157">
        <v>3.192E-3</v>
      </c>
      <c r="E217" s="157">
        <v>8.0099999999999998E-3</v>
      </c>
      <c r="F217" s="166">
        <v>-4.6E-5</v>
      </c>
      <c r="G217" s="161">
        <v>1024</v>
      </c>
      <c r="H217" s="161">
        <v>9.5925999999999991</v>
      </c>
      <c r="I217" s="161">
        <v>7.5209000000000001</v>
      </c>
      <c r="J217" s="156">
        <v>13.9</v>
      </c>
    </row>
    <row r="218" spans="1:10">
      <c r="A218" s="157" t="s">
        <v>29</v>
      </c>
      <c r="B218" s="157" t="s">
        <v>11</v>
      </c>
      <c r="C218" s="157">
        <v>1</v>
      </c>
      <c r="D218" s="157">
        <v>-9.3999999999999997E-4</v>
      </c>
      <c r="E218" s="157">
        <v>5.6999999999999998E-4</v>
      </c>
      <c r="F218" s="166">
        <v>-4.3000000000000002E-5</v>
      </c>
      <c r="G218" s="161">
        <v>1027</v>
      </c>
      <c r="H218" s="161">
        <v>8.7012</v>
      </c>
      <c r="I218" s="161">
        <v>7.1455000000000002</v>
      </c>
      <c r="J218" s="156">
        <v>10.6</v>
      </c>
    </row>
    <row r="219" spans="1:10">
      <c r="A219" s="157" t="s">
        <v>29</v>
      </c>
      <c r="B219" s="157" t="s">
        <v>11</v>
      </c>
      <c r="C219" s="157">
        <v>2</v>
      </c>
      <c r="D219" s="157">
        <v>-3.88E-4</v>
      </c>
      <c r="E219" s="157">
        <v>-1.0859999999999999E-3</v>
      </c>
      <c r="F219" s="166">
        <v>9.9999999999999995E-7</v>
      </c>
      <c r="G219" s="161">
        <v>1027</v>
      </c>
      <c r="H219" s="161">
        <v>8.7012</v>
      </c>
      <c r="I219" s="161">
        <v>7.1455000000000002</v>
      </c>
      <c r="J219" s="156">
        <v>10.6</v>
      </c>
    </row>
    <row r="220" spans="1:10">
      <c r="A220" s="157" t="s">
        <v>29</v>
      </c>
      <c r="B220" s="157" t="s">
        <v>11</v>
      </c>
      <c r="C220" s="157">
        <v>3</v>
      </c>
      <c r="D220" s="157">
        <v>-1.22E-4</v>
      </c>
      <c r="E220" s="157">
        <v>-3.8299999999999999E-4</v>
      </c>
      <c r="F220" s="161">
        <v>1.73E-4</v>
      </c>
      <c r="G220" s="161">
        <v>1027</v>
      </c>
      <c r="H220" s="161">
        <v>8.7012</v>
      </c>
      <c r="I220" s="161">
        <v>7.1455000000000002</v>
      </c>
      <c r="J220" s="156">
        <v>10.6</v>
      </c>
    </row>
    <row r="221" spans="1:10">
      <c r="A221" s="157" t="s">
        <v>29</v>
      </c>
      <c r="B221" s="157" t="s">
        <v>11</v>
      </c>
      <c r="C221" s="157">
        <v>4</v>
      </c>
      <c r="D221" s="157">
        <v>4.7200000000000002E-3</v>
      </c>
      <c r="E221" s="157">
        <v>-4.0020000000000003E-3</v>
      </c>
      <c r="F221" s="161">
        <v>3.7800000000000003E-4</v>
      </c>
      <c r="G221" s="161">
        <v>1027</v>
      </c>
      <c r="H221" s="161">
        <v>8.7012</v>
      </c>
      <c r="I221" s="161">
        <v>7.1455000000000002</v>
      </c>
      <c r="J221" s="156">
        <v>10.6</v>
      </c>
    </row>
    <row r="222" spans="1:10">
      <c r="A222" s="157" t="s">
        <v>29</v>
      </c>
      <c r="B222" s="157" t="s">
        <v>11</v>
      </c>
      <c r="C222" s="157">
        <v>5</v>
      </c>
      <c r="D222" s="157">
        <v>1.6080000000000001E-3</v>
      </c>
      <c r="E222" s="157">
        <v>5.986E-3</v>
      </c>
      <c r="F222" s="161">
        <v>-1.7000000000000001E-4</v>
      </c>
      <c r="G222" s="161">
        <v>1027</v>
      </c>
      <c r="H222" s="161">
        <v>8.7012</v>
      </c>
      <c r="I222" s="161">
        <v>7.1455000000000002</v>
      </c>
      <c r="J222" s="156">
        <v>10.6</v>
      </c>
    </row>
    <row r="223" spans="1:10">
      <c r="A223" s="157" t="s">
        <v>29</v>
      </c>
      <c r="B223" s="157" t="s">
        <v>11</v>
      </c>
      <c r="C223" s="157">
        <v>6</v>
      </c>
      <c r="D223" s="157">
        <v>-1.3600000000000001E-3</v>
      </c>
      <c r="E223" s="157">
        <v>2.313E-3</v>
      </c>
      <c r="F223" s="161">
        <v>-8.2700000000000004E-4</v>
      </c>
      <c r="G223" s="161">
        <v>1027</v>
      </c>
      <c r="H223" s="161">
        <v>8.7012</v>
      </c>
      <c r="I223" s="161">
        <v>7.1455000000000002</v>
      </c>
      <c r="J223" s="156">
        <v>10.6</v>
      </c>
    </row>
    <row r="224" spans="1:10">
      <c r="A224" s="157" t="s">
        <v>29</v>
      </c>
      <c r="B224" s="157" t="s">
        <v>11</v>
      </c>
      <c r="C224" s="157">
        <v>7</v>
      </c>
      <c r="D224" s="157">
        <v>-8.7530000000000004E-3</v>
      </c>
      <c r="E224" s="157">
        <v>5.6810000000000003E-3</v>
      </c>
      <c r="F224" s="161">
        <v>-4.86E-4</v>
      </c>
      <c r="G224" s="161">
        <v>1027</v>
      </c>
      <c r="H224" s="161">
        <v>8.7012</v>
      </c>
      <c r="I224" s="161">
        <v>7.1455000000000002</v>
      </c>
      <c r="J224" s="156">
        <v>10.6</v>
      </c>
    </row>
    <row r="225" spans="1:10">
      <c r="A225" s="157" t="s">
        <v>29</v>
      </c>
      <c r="B225" s="157" t="s">
        <v>11</v>
      </c>
      <c r="C225" s="157">
        <v>8</v>
      </c>
      <c r="D225" s="157">
        <v>3.5620000000000001E-3</v>
      </c>
      <c r="E225" s="157">
        <v>1.0297000000000001E-2</v>
      </c>
      <c r="F225" s="161">
        <v>-3.2000000000000003E-4</v>
      </c>
      <c r="G225" s="161">
        <v>1027</v>
      </c>
      <c r="H225" s="161">
        <v>8.7012</v>
      </c>
      <c r="I225" s="161">
        <v>7.1455000000000002</v>
      </c>
      <c r="J225" s="156">
        <v>10.6</v>
      </c>
    </row>
    <row r="226" spans="1:10">
      <c r="A226" s="157" t="s">
        <v>29</v>
      </c>
      <c r="B226" s="157" t="s">
        <v>11</v>
      </c>
      <c r="C226" s="157">
        <v>9</v>
      </c>
      <c r="D226" s="157">
        <v>8.881E-3</v>
      </c>
      <c r="E226" s="157">
        <v>-3.7260000000000001E-3</v>
      </c>
      <c r="F226" s="161">
        <v>7.0299999999999996E-4</v>
      </c>
      <c r="G226" s="161">
        <v>1027</v>
      </c>
      <c r="H226" s="161">
        <v>8.7012</v>
      </c>
      <c r="I226" s="161">
        <v>7.1455000000000002</v>
      </c>
      <c r="J226" s="156">
        <v>10.6</v>
      </c>
    </row>
    <row r="227" spans="1:10">
      <c r="A227" s="157" t="s">
        <v>29</v>
      </c>
      <c r="B227" s="157" t="s">
        <v>11</v>
      </c>
      <c r="C227" s="157">
        <v>10</v>
      </c>
      <c r="D227" s="157">
        <v>-2.0960000000000002E-3</v>
      </c>
      <c r="E227" s="157">
        <v>1.372E-3</v>
      </c>
      <c r="F227" s="161">
        <v>1.1410000000000001E-3</v>
      </c>
      <c r="G227" s="161">
        <v>1027</v>
      </c>
      <c r="H227" s="161">
        <v>8.7012</v>
      </c>
      <c r="I227" s="161">
        <v>7.1455000000000002</v>
      </c>
      <c r="J227" s="156">
        <v>10.6</v>
      </c>
    </row>
    <row r="228" spans="1:10">
      <c r="A228" s="157" t="s">
        <v>29</v>
      </c>
      <c r="B228" s="157" t="s">
        <v>11</v>
      </c>
      <c r="C228" s="157">
        <v>11</v>
      </c>
      <c r="D228" s="157">
        <v>-1.039E-2</v>
      </c>
      <c r="E228" s="157">
        <v>3.4099999999999999E-4</v>
      </c>
      <c r="F228" s="161">
        <v>-2.9700000000000001E-4</v>
      </c>
      <c r="G228" s="161">
        <v>1027</v>
      </c>
      <c r="H228" s="161">
        <v>8.7012</v>
      </c>
      <c r="I228" s="161">
        <v>7.1455000000000002</v>
      </c>
      <c r="J228" s="156">
        <v>10.6</v>
      </c>
    </row>
    <row r="229" spans="1:10">
      <c r="A229" s="157" t="s">
        <v>29</v>
      </c>
      <c r="B229" s="157" t="s">
        <v>11</v>
      </c>
      <c r="C229" s="157">
        <v>12</v>
      </c>
      <c r="D229" s="157">
        <v>1.9680000000000001E-3</v>
      </c>
      <c r="E229" s="157">
        <v>1.0303E-2</v>
      </c>
      <c r="F229" s="161">
        <v>-2.6200000000000003E-4</v>
      </c>
      <c r="G229" s="161">
        <v>1027</v>
      </c>
      <c r="H229" s="161">
        <v>8.7012</v>
      </c>
      <c r="I229" s="161">
        <v>7.1455000000000002</v>
      </c>
      <c r="J229" s="156">
        <v>10.6</v>
      </c>
    </row>
    <row r="230" spans="1:10">
      <c r="A230" s="157" t="s">
        <v>30</v>
      </c>
      <c r="B230" s="157" t="s">
        <v>11</v>
      </c>
      <c r="C230" s="157">
        <v>1</v>
      </c>
      <c r="D230" s="157">
        <v>-3.4200000000000002E-4</v>
      </c>
      <c r="E230" s="157">
        <v>2.03E-4</v>
      </c>
      <c r="F230" s="166">
        <v>-1.9000000000000001E-5</v>
      </c>
      <c r="G230" s="161">
        <v>1031</v>
      </c>
      <c r="H230" s="161">
        <v>10.452500000000001</v>
      </c>
      <c r="I230" s="161">
        <v>9.8660999999999994</v>
      </c>
      <c r="J230" s="156">
        <v>5.2</v>
      </c>
    </row>
    <row r="231" spans="1:10">
      <c r="A231" s="157" t="s">
        <v>30</v>
      </c>
      <c r="B231" s="157" t="s">
        <v>11</v>
      </c>
      <c r="C231" s="157">
        <v>2</v>
      </c>
      <c r="D231" s="157">
        <v>-1.7100000000000001E-4</v>
      </c>
      <c r="E231" s="157">
        <v>-4.4700000000000002E-4</v>
      </c>
      <c r="F231" s="166">
        <v>1.9999999999999999E-6</v>
      </c>
      <c r="G231" s="161">
        <v>1031</v>
      </c>
      <c r="H231" s="161">
        <v>10.452500000000001</v>
      </c>
      <c r="I231" s="161">
        <v>9.8660999999999994</v>
      </c>
      <c r="J231" s="156">
        <v>5.2</v>
      </c>
    </row>
    <row r="232" spans="1:10">
      <c r="A232" s="157" t="s">
        <v>30</v>
      </c>
      <c r="B232" s="157" t="s">
        <v>11</v>
      </c>
      <c r="C232" s="157">
        <v>3</v>
      </c>
      <c r="D232" s="157">
        <v>-2.3900000000000001E-4</v>
      </c>
      <c r="E232" s="167">
        <v>-8.2999999999999998E-5</v>
      </c>
      <c r="F232" s="166">
        <v>6.8999999999999997E-5</v>
      </c>
      <c r="G232" s="161">
        <v>1031</v>
      </c>
      <c r="H232" s="161">
        <v>10.452500000000001</v>
      </c>
      <c r="I232" s="161">
        <v>9.8660999999999994</v>
      </c>
      <c r="J232" s="156">
        <v>5.2</v>
      </c>
    </row>
    <row r="233" spans="1:10">
      <c r="A233" s="157" t="s">
        <v>30</v>
      </c>
      <c r="B233" s="157" t="s">
        <v>11</v>
      </c>
      <c r="C233" s="157">
        <v>4</v>
      </c>
      <c r="D233" s="157">
        <v>1.722E-3</v>
      </c>
      <c r="E233" s="157">
        <v>-1.5740000000000001E-3</v>
      </c>
      <c r="F233" s="161">
        <v>1.7100000000000001E-4</v>
      </c>
      <c r="G233" s="161">
        <v>1031</v>
      </c>
      <c r="H233" s="161">
        <v>10.452500000000001</v>
      </c>
      <c r="I233" s="161">
        <v>9.8660999999999994</v>
      </c>
      <c r="J233" s="156">
        <v>5.2</v>
      </c>
    </row>
    <row r="234" spans="1:10">
      <c r="A234" s="157" t="s">
        <v>30</v>
      </c>
      <c r="B234" s="157" t="s">
        <v>11</v>
      </c>
      <c r="C234" s="157">
        <v>5</v>
      </c>
      <c r="D234" s="157">
        <v>1.0460000000000001E-3</v>
      </c>
      <c r="E234" s="157">
        <v>2.7309999999999999E-3</v>
      </c>
      <c r="F234" s="166">
        <v>-8.7000000000000001E-5</v>
      </c>
      <c r="G234" s="161">
        <v>1031</v>
      </c>
      <c r="H234" s="161">
        <v>10.452500000000001</v>
      </c>
      <c r="I234" s="161">
        <v>9.8660999999999994</v>
      </c>
      <c r="J234" s="156">
        <v>5.2</v>
      </c>
    </row>
    <row r="235" spans="1:10">
      <c r="A235" s="157" t="s">
        <v>30</v>
      </c>
      <c r="B235" s="157" t="s">
        <v>11</v>
      </c>
      <c r="C235" s="157">
        <v>6</v>
      </c>
      <c r="D235" s="157">
        <v>4.0999999999999999E-4</v>
      </c>
      <c r="E235" s="157">
        <v>5.2400000000000005E-4</v>
      </c>
      <c r="F235" s="161">
        <v>-3.6099999999999999E-4</v>
      </c>
      <c r="G235" s="161">
        <v>1031</v>
      </c>
      <c r="H235" s="161">
        <v>10.452500000000001</v>
      </c>
      <c r="I235" s="161">
        <v>9.8660999999999994</v>
      </c>
      <c r="J235" s="156">
        <v>5.2</v>
      </c>
    </row>
    <row r="236" spans="1:10">
      <c r="A236" s="157" t="s">
        <v>30</v>
      </c>
      <c r="B236" s="157" t="s">
        <v>11</v>
      </c>
      <c r="C236" s="157">
        <v>7</v>
      </c>
      <c r="D236" s="157">
        <v>-3.7499999999999999E-3</v>
      </c>
      <c r="E236" s="157">
        <v>2.3640000000000002E-3</v>
      </c>
      <c r="F236" s="161">
        <v>-2.3499999999999999E-4</v>
      </c>
      <c r="G236" s="161">
        <v>1031</v>
      </c>
      <c r="H236" s="161">
        <v>10.452500000000001</v>
      </c>
      <c r="I236" s="161">
        <v>9.8660999999999994</v>
      </c>
      <c r="J236" s="156">
        <v>5.2</v>
      </c>
    </row>
    <row r="237" spans="1:10">
      <c r="A237" s="157" t="s">
        <v>30</v>
      </c>
      <c r="B237" s="157" t="s">
        <v>11</v>
      </c>
      <c r="C237" s="157">
        <v>8</v>
      </c>
      <c r="D237" s="157">
        <v>2.4090000000000001E-3</v>
      </c>
      <c r="E237" s="157">
        <v>5.228E-3</v>
      </c>
      <c r="F237" s="161">
        <v>-1.7899999999999999E-4</v>
      </c>
      <c r="G237" s="161">
        <v>1031</v>
      </c>
      <c r="H237" s="161">
        <v>10.452500000000001</v>
      </c>
      <c r="I237" s="161">
        <v>9.8660999999999994</v>
      </c>
      <c r="J237" s="156">
        <v>5.2</v>
      </c>
    </row>
    <row r="238" spans="1:10">
      <c r="A238" s="157" t="s">
        <v>30</v>
      </c>
      <c r="B238" s="157" t="s">
        <v>11</v>
      </c>
      <c r="C238" s="157">
        <v>9</v>
      </c>
      <c r="D238" s="157">
        <v>3.9760000000000004E-3</v>
      </c>
      <c r="E238" s="157">
        <v>-1.3730000000000001E-3</v>
      </c>
      <c r="F238" s="161">
        <v>3.5199999999999999E-4</v>
      </c>
      <c r="G238" s="161">
        <v>1031</v>
      </c>
      <c r="H238" s="161">
        <v>10.452500000000001</v>
      </c>
      <c r="I238" s="161">
        <v>9.8660999999999994</v>
      </c>
      <c r="J238" s="156">
        <v>5.2</v>
      </c>
    </row>
    <row r="239" spans="1:10">
      <c r="A239" s="157" t="s">
        <v>30</v>
      </c>
      <c r="B239" s="157" t="s">
        <v>11</v>
      </c>
      <c r="C239" s="157">
        <v>10</v>
      </c>
      <c r="D239" s="157">
        <v>-2.9559999999999999E-3</v>
      </c>
      <c r="E239" s="157">
        <v>1.7409999999999999E-3</v>
      </c>
      <c r="F239" s="161">
        <v>5.4500000000000002E-4</v>
      </c>
      <c r="G239" s="161">
        <v>1031</v>
      </c>
      <c r="H239" s="161">
        <v>10.452500000000001</v>
      </c>
      <c r="I239" s="161">
        <v>9.8660999999999994</v>
      </c>
      <c r="J239" s="156">
        <v>5.2</v>
      </c>
    </row>
    <row r="240" spans="1:10">
      <c r="A240" s="157" t="s">
        <v>30</v>
      </c>
      <c r="B240" s="157" t="s">
        <v>11</v>
      </c>
      <c r="C240" s="157">
        <v>11</v>
      </c>
      <c r="D240" s="157">
        <v>-6.1269999999999996E-3</v>
      </c>
      <c r="E240" s="157">
        <v>-1.55E-4</v>
      </c>
      <c r="F240" s="161">
        <v>-1.74E-4</v>
      </c>
      <c r="G240" s="161">
        <v>1031</v>
      </c>
      <c r="H240" s="161">
        <v>10.452500000000001</v>
      </c>
      <c r="I240" s="161">
        <v>9.8660999999999994</v>
      </c>
      <c r="J240" s="156">
        <v>5.2</v>
      </c>
    </row>
    <row r="241" spans="1:10">
      <c r="A241" s="157" t="s">
        <v>30</v>
      </c>
      <c r="B241" s="157" t="s">
        <v>11</v>
      </c>
      <c r="C241" s="157">
        <v>12</v>
      </c>
      <c r="D241" s="157">
        <v>1.7700000000000001E-3</v>
      </c>
      <c r="E241" s="157">
        <v>6.5189999999999996E-3</v>
      </c>
      <c r="F241" s="161">
        <v>-1.9900000000000001E-4</v>
      </c>
      <c r="G241" s="161">
        <v>1031</v>
      </c>
      <c r="H241" s="161">
        <v>10.452500000000001</v>
      </c>
      <c r="I241" s="161">
        <v>9.8660999999999994</v>
      </c>
      <c r="J241" s="156">
        <v>5.2</v>
      </c>
    </row>
    <row r="242" spans="1:10">
      <c r="A242" s="157" t="s">
        <v>31</v>
      </c>
      <c r="B242" s="157" t="s">
        <v>11</v>
      </c>
      <c r="C242" s="157">
        <v>1</v>
      </c>
      <c r="D242" s="167">
        <v>-5.8E-5</v>
      </c>
      <c r="E242" s="167">
        <v>2.0999999999999999E-5</v>
      </c>
      <c r="F242" s="166">
        <v>1.709E-7</v>
      </c>
      <c r="G242" s="161">
        <v>1034</v>
      </c>
      <c r="H242" s="161">
        <v>9.6709999999999994</v>
      </c>
      <c r="I242" s="161">
        <v>6.3254999999999999</v>
      </c>
      <c r="J242" s="156">
        <v>0.9</v>
      </c>
    </row>
    <row r="243" spans="1:10">
      <c r="A243" s="157" t="s">
        <v>31</v>
      </c>
      <c r="B243" s="157" t="s">
        <v>11</v>
      </c>
      <c r="C243" s="157">
        <v>2</v>
      </c>
      <c r="D243" s="167">
        <v>-4.5000000000000003E-5</v>
      </c>
      <c r="E243" s="167">
        <v>-8.2000000000000001E-5</v>
      </c>
      <c r="F243" s="166">
        <v>-2.6059999999999999E-7</v>
      </c>
      <c r="G243" s="161">
        <v>1034</v>
      </c>
      <c r="H243" s="161">
        <v>9.6709999999999994</v>
      </c>
      <c r="I243" s="161">
        <v>6.3254999999999999</v>
      </c>
      <c r="J243" s="156">
        <v>0.9</v>
      </c>
    </row>
    <row r="244" spans="1:10">
      <c r="A244" s="157" t="s">
        <v>31</v>
      </c>
      <c r="B244" s="157" t="s">
        <v>11</v>
      </c>
      <c r="C244" s="157">
        <v>3</v>
      </c>
      <c r="D244" s="167">
        <v>-5.5999999999999999E-5</v>
      </c>
      <c r="E244" s="167">
        <v>9.0000000000000002E-6</v>
      </c>
      <c r="F244" s="166">
        <v>3.9999999999999998E-6</v>
      </c>
      <c r="G244" s="161">
        <v>1034</v>
      </c>
      <c r="H244" s="161">
        <v>9.6709999999999994</v>
      </c>
      <c r="I244" s="161">
        <v>6.3254999999999999</v>
      </c>
      <c r="J244" s="156">
        <v>0.9</v>
      </c>
    </row>
    <row r="245" spans="1:10">
      <c r="A245" s="157" t="s">
        <v>31</v>
      </c>
      <c r="B245" s="157" t="s">
        <v>11</v>
      </c>
      <c r="C245" s="157">
        <v>4</v>
      </c>
      <c r="D245" s="157">
        <v>2.8400000000000002E-4</v>
      </c>
      <c r="E245" s="157">
        <v>-1.8200000000000001E-4</v>
      </c>
      <c r="F245" s="166">
        <v>1.9999999999999999E-6</v>
      </c>
      <c r="G245" s="161">
        <v>1034</v>
      </c>
      <c r="H245" s="161">
        <v>9.6709999999999994</v>
      </c>
      <c r="I245" s="161">
        <v>6.3254999999999999</v>
      </c>
      <c r="J245" s="156">
        <v>0.9</v>
      </c>
    </row>
    <row r="246" spans="1:10">
      <c r="A246" s="157" t="s">
        <v>31</v>
      </c>
      <c r="B246" s="157" t="s">
        <v>11</v>
      </c>
      <c r="C246" s="157">
        <v>5</v>
      </c>
      <c r="D246" s="157">
        <v>3.28E-4</v>
      </c>
      <c r="E246" s="157">
        <v>5.6400000000000005E-4</v>
      </c>
      <c r="F246" s="166">
        <v>-9.9999999999999995E-7</v>
      </c>
      <c r="G246" s="161">
        <v>1034</v>
      </c>
      <c r="H246" s="161">
        <v>9.6709999999999994</v>
      </c>
      <c r="I246" s="161">
        <v>6.3254999999999999</v>
      </c>
      <c r="J246" s="156">
        <v>0.9</v>
      </c>
    </row>
    <row r="247" spans="1:10">
      <c r="A247" s="157" t="s">
        <v>31</v>
      </c>
      <c r="B247" s="157" t="s">
        <v>11</v>
      </c>
      <c r="C247" s="157">
        <v>6</v>
      </c>
      <c r="D247" s="157">
        <v>1.65E-4</v>
      </c>
      <c r="E247" s="167">
        <v>-9.7999999999999997E-5</v>
      </c>
      <c r="F247" s="166">
        <v>-2.0000000000000002E-5</v>
      </c>
      <c r="G247" s="161">
        <v>1034</v>
      </c>
      <c r="H247" s="161">
        <v>9.6709999999999994</v>
      </c>
      <c r="I247" s="161">
        <v>6.3254999999999999</v>
      </c>
      <c r="J247" s="156">
        <v>0.9</v>
      </c>
    </row>
    <row r="248" spans="1:10">
      <c r="A248" s="157" t="s">
        <v>31</v>
      </c>
      <c r="B248" s="157" t="s">
        <v>11</v>
      </c>
      <c r="C248" s="157">
        <v>7</v>
      </c>
      <c r="D248" s="157">
        <v>-7.6199999999999998E-4</v>
      </c>
      <c r="E248" s="157">
        <v>2.72E-4</v>
      </c>
      <c r="F248" s="166">
        <v>1.9999999999999999E-6</v>
      </c>
      <c r="G248" s="161">
        <v>1034</v>
      </c>
      <c r="H248" s="161">
        <v>9.6709999999999994</v>
      </c>
      <c r="I248" s="161">
        <v>6.3254999999999999</v>
      </c>
      <c r="J248" s="156">
        <v>0.9</v>
      </c>
    </row>
    <row r="249" spans="1:10">
      <c r="A249" s="157" t="s">
        <v>31</v>
      </c>
      <c r="B249" s="157" t="s">
        <v>11</v>
      </c>
      <c r="C249" s="157">
        <v>8</v>
      </c>
      <c r="D249" s="157">
        <v>8.4000000000000003E-4</v>
      </c>
      <c r="E249" s="157">
        <v>1.271E-3</v>
      </c>
      <c r="F249" s="166">
        <v>-5.0000000000000004E-6</v>
      </c>
      <c r="G249" s="161">
        <v>1034</v>
      </c>
      <c r="H249" s="161">
        <v>9.6709999999999994</v>
      </c>
      <c r="I249" s="161">
        <v>6.3254999999999999</v>
      </c>
      <c r="J249" s="156">
        <v>0.9</v>
      </c>
    </row>
    <row r="250" spans="1:10">
      <c r="A250" s="157" t="s">
        <v>31</v>
      </c>
      <c r="B250" s="157" t="s">
        <v>11</v>
      </c>
      <c r="C250" s="157">
        <v>9</v>
      </c>
      <c r="D250" s="157">
        <v>9.3199999999999999E-4</v>
      </c>
      <c r="E250" s="167">
        <v>4.8000000000000001E-5</v>
      </c>
      <c r="F250" s="166">
        <v>7.9999999999999996E-6</v>
      </c>
      <c r="G250" s="161">
        <v>1034</v>
      </c>
      <c r="H250" s="161">
        <v>9.6709999999999994</v>
      </c>
      <c r="I250" s="161">
        <v>6.3254999999999999</v>
      </c>
      <c r="J250" s="156">
        <v>0.9</v>
      </c>
    </row>
    <row r="251" spans="1:10">
      <c r="A251" s="157" t="s">
        <v>31</v>
      </c>
      <c r="B251" s="157" t="s">
        <v>11</v>
      </c>
      <c r="C251" s="157">
        <v>10</v>
      </c>
      <c r="D251" s="157">
        <v>-9.2199999999999997E-4</v>
      </c>
      <c r="E251" s="157">
        <v>8.5499999999999997E-4</v>
      </c>
      <c r="F251" s="166">
        <v>5.1999999999999997E-5</v>
      </c>
      <c r="G251" s="161">
        <v>1034</v>
      </c>
      <c r="H251" s="161">
        <v>9.6709999999999994</v>
      </c>
      <c r="I251" s="161">
        <v>6.3254999999999999</v>
      </c>
      <c r="J251" s="156">
        <v>0.9</v>
      </c>
    </row>
    <row r="252" spans="1:10">
      <c r="A252" s="157" t="s">
        <v>31</v>
      </c>
      <c r="B252" s="157" t="s">
        <v>11</v>
      </c>
      <c r="C252" s="157">
        <v>11</v>
      </c>
      <c r="D252" s="157">
        <v>-1.903E-3</v>
      </c>
      <c r="E252" s="157">
        <v>-4.2200000000000001E-4</v>
      </c>
      <c r="F252" s="166">
        <v>6.0000000000000002E-6</v>
      </c>
      <c r="G252" s="161">
        <v>1034</v>
      </c>
      <c r="H252" s="161">
        <v>9.6709999999999994</v>
      </c>
      <c r="I252" s="161">
        <v>6.3254999999999999</v>
      </c>
      <c r="J252" s="156">
        <v>0.9</v>
      </c>
    </row>
    <row r="253" spans="1:10">
      <c r="A253" s="157" t="s">
        <v>31</v>
      </c>
      <c r="B253" s="157" t="s">
        <v>11</v>
      </c>
      <c r="C253" s="157">
        <v>12</v>
      </c>
      <c r="D253" s="157">
        <v>9.0600000000000001E-4</v>
      </c>
      <c r="E253" s="157">
        <v>2.0600000000000002E-3</v>
      </c>
      <c r="F253" s="166">
        <v>-3.0000000000000001E-6</v>
      </c>
      <c r="G253" s="161">
        <v>1034</v>
      </c>
      <c r="H253" s="161">
        <v>9.6709999999999994</v>
      </c>
      <c r="I253" s="161">
        <v>6.3254999999999999</v>
      </c>
      <c r="J253" s="156">
        <v>0.9</v>
      </c>
    </row>
    <row r="254" spans="1:10">
      <c r="A254" s="157" t="s">
        <v>32</v>
      </c>
      <c r="B254" s="157" t="s">
        <v>11</v>
      </c>
      <c r="C254" s="157">
        <v>1</v>
      </c>
      <c r="D254" s="167">
        <v>-3.1999999999999999E-5</v>
      </c>
      <c r="E254" s="167">
        <v>1.2E-5</v>
      </c>
      <c r="F254" s="166">
        <v>4.0140000000000001E-8</v>
      </c>
      <c r="G254" s="161">
        <v>1038</v>
      </c>
      <c r="H254" s="161">
        <v>10.1151</v>
      </c>
      <c r="I254" s="161">
        <v>6.8354999999999997</v>
      </c>
      <c r="J254" s="156">
        <v>-3.4</v>
      </c>
    </row>
    <row r="255" spans="1:10">
      <c r="A255" s="157" t="s">
        <v>32</v>
      </c>
      <c r="B255" s="157" t="s">
        <v>11</v>
      </c>
      <c r="C255" s="157">
        <v>2</v>
      </c>
      <c r="D255" s="167">
        <v>-2.5999999999999998E-5</v>
      </c>
      <c r="E255" s="167">
        <v>-4.1999999999999998E-5</v>
      </c>
      <c r="F255" s="166">
        <v>-3.8430000000000001E-8</v>
      </c>
      <c r="G255" s="161">
        <v>1038</v>
      </c>
      <c r="H255" s="161">
        <v>10.1151</v>
      </c>
      <c r="I255" s="161">
        <v>6.8354999999999997</v>
      </c>
      <c r="J255" s="156">
        <v>-3.4</v>
      </c>
    </row>
    <row r="256" spans="1:10">
      <c r="A256" s="157" t="s">
        <v>32</v>
      </c>
      <c r="B256" s="157" t="s">
        <v>11</v>
      </c>
      <c r="C256" s="157">
        <v>3</v>
      </c>
      <c r="D256" s="167">
        <v>-3.1999999999999999E-5</v>
      </c>
      <c r="E256" s="167">
        <v>3.9999999999999998E-6</v>
      </c>
      <c r="F256" s="166">
        <v>1.9999999999999999E-6</v>
      </c>
      <c r="G256" s="161">
        <v>1038</v>
      </c>
      <c r="H256" s="161">
        <v>10.1151</v>
      </c>
      <c r="I256" s="161">
        <v>6.8354999999999997</v>
      </c>
      <c r="J256" s="156">
        <v>-3.4</v>
      </c>
    </row>
    <row r="257" spans="1:10">
      <c r="A257" s="157" t="s">
        <v>32</v>
      </c>
      <c r="B257" s="157" t="s">
        <v>11</v>
      </c>
      <c r="C257" s="157">
        <v>4</v>
      </c>
      <c r="D257" s="157">
        <v>1.6200000000000001E-4</v>
      </c>
      <c r="E257" s="157">
        <v>-1.01E-4</v>
      </c>
      <c r="F257" s="166">
        <v>9.9999999999999995E-7</v>
      </c>
      <c r="G257" s="161">
        <v>1038</v>
      </c>
      <c r="H257" s="161">
        <v>10.1151</v>
      </c>
      <c r="I257" s="161">
        <v>6.8354999999999997</v>
      </c>
      <c r="J257" s="156">
        <v>-3.4</v>
      </c>
    </row>
    <row r="258" spans="1:10">
      <c r="A258" s="157" t="s">
        <v>32</v>
      </c>
      <c r="B258" s="157" t="s">
        <v>11</v>
      </c>
      <c r="C258" s="157">
        <v>5</v>
      </c>
      <c r="D258" s="157">
        <v>2.0100000000000001E-4</v>
      </c>
      <c r="E258" s="157">
        <v>3.2499999999999999E-4</v>
      </c>
      <c r="F258" s="166">
        <v>-9.9999999999999995E-7</v>
      </c>
      <c r="G258" s="161">
        <v>1038</v>
      </c>
      <c r="H258" s="161">
        <v>10.1151</v>
      </c>
      <c r="I258" s="161">
        <v>6.8354999999999997</v>
      </c>
      <c r="J258" s="156">
        <v>-3.4</v>
      </c>
    </row>
    <row r="259" spans="1:10">
      <c r="A259" s="157" t="s">
        <v>32</v>
      </c>
      <c r="B259" s="157" t="s">
        <v>11</v>
      </c>
      <c r="C259" s="157">
        <v>6</v>
      </c>
      <c r="D259" s="157">
        <v>1.03E-4</v>
      </c>
      <c r="E259" s="167">
        <v>-5.7000000000000003E-5</v>
      </c>
      <c r="F259" s="166">
        <v>-1.2E-5</v>
      </c>
      <c r="G259" s="161">
        <v>1038</v>
      </c>
      <c r="H259" s="161">
        <v>10.1151</v>
      </c>
      <c r="I259" s="161">
        <v>6.8354999999999997</v>
      </c>
      <c r="J259" s="156">
        <v>-3.4</v>
      </c>
    </row>
    <row r="260" spans="1:10">
      <c r="A260" s="157" t="s">
        <v>32</v>
      </c>
      <c r="B260" s="157" t="s">
        <v>11</v>
      </c>
      <c r="C260" s="157">
        <v>7</v>
      </c>
      <c r="D260" s="157">
        <v>-4.57E-4</v>
      </c>
      <c r="E260" s="157">
        <v>1.5300000000000001E-4</v>
      </c>
      <c r="F260" s="166">
        <v>9.9999999999999995E-7</v>
      </c>
      <c r="G260" s="161">
        <v>1038</v>
      </c>
      <c r="H260" s="161">
        <v>10.1151</v>
      </c>
      <c r="I260" s="161">
        <v>6.8354999999999997</v>
      </c>
      <c r="J260" s="156">
        <v>-3.4</v>
      </c>
    </row>
    <row r="261" spans="1:10">
      <c r="A261" s="157" t="s">
        <v>32</v>
      </c>
      <c r="B261" s="157" t="s">
        <v>11</v>
      </c>
      <c r="C261" s="157">
        <v>8</v>
      </c>
      <c r="D261" s="157">
        <v>5.3899999999999998E-4</v>
      </c>
      <c r="E261" s="157">
        <v>7.7399999999999995E-4</v>
      </c>
      <c r="F261" s="166">
        <v>-3.9999999999999998E-6</v>
      </c>
      <c r="G261" s="161">
        <v>1038</v>
      </c>
      <c r="H261" s="161">
        <v>10.1151</v>
      </c>
      <c r="I261" s="161">
        <v>6.8354999999999997</v>
      </c>
      <c r="J261" s="156">
        <v>-3.4</v>
      </c>
    </row>
    <row r="262" spans="1:10">
      <c r="A262" s="157" t="s">
        <v>32</v>
      </c>
      <c r="B262" s="157" t="s">
        <v>11</v>
      </c>
      <c r="C262" s="157">
        <v>9</v>
      </c>
      <c r="D262" s="157">
        <v>5.8100000000000003E-4</v>
      </c>
      <c r="E262" s="167">
        <v>4.1999999999999998E-5</v>
      </c>
      <c r="F262" s="166">
        <v>5.0000000000000004E-6</v>
      </c>
      <c r="G262" s="161">
        <v>1038</v>
      </c>
      <c r="H262" s="161">
        <v>10.1151</v>
      </c>
      <c r="I262" s="161">
        <v>6.8354999999999997</v>
      </c>
      <c r="J262" s="156">
        <v>-3.4</v>
      </c>
    </row>
    <row r="263" spans="1:10">
      <c r="A263" s="157" t="s">
        <v>32</v>
      </c>
      <c r="B263" s="157" t="s">
        <v>11</v>
      </c>
      <c r="C263" s="157">
        <v>10</v>
      </c>
      <c r="D263" s="157">
        <v>-6.0499999999999996E-4</v>
      </c>
      <c r="E263" s="157">
        <v>5.4100000000000003E-4</v>
      </c>
      <c r="F263" s="166">
        <v>3.3000000000000003E-5</v>
      </c>
      <c r="G263" s="161">
        <v>1038</v>
      </c>
      <c r="H263" s="161">
        <v>10.1151</v>
      </c>
      <c r="I263" s="161">
        <v>6.8354999999999997</v>
      </c>
      <c r="J263" s="156">
        <v>-3.4</v>
      </c>
    </row>
    <row r="264" spans="1:10">
      <c r="A264" s="157" t="s">
        <v>32</v>
      </c>
      <c r="B264" s="157" t="s">
        <v>11</v>
      </c>
      <c r="C264" s="157">
        <v>11</v>
      </c>
      <c r="D264" s="157">
        <v>-1.258E-3</v>
      </c>
      <c r="E264" s="157">
        <v>-2.8800000000000001E-4</v>
      </c>
      <c r="F264" s="166">
        <v>3.9999999999999998E-6</v>
      </c>
      <c r="G264" s="161">
        <v>1038</v>
      </c>
      <c r="H264" s="161">
        <v>10.1151</v>
      </c>
      <c r="I264" s="161">
        <v>6.8354999999999997</v>
      </c>
      <c r="J264" s="156">
        <v>-3.4</v>
      </c>
    </row>
    <row r="265" spans="1:10">
      <c r="A265" s="157" t="s">
        <v>32</v>
      </c>
      <c r="B265" s="157" t="s">
        <v>11</v>
      </c>
      <c r="C265" s="157">
        <v>12</v>
      </c>
      <c r="D265" s="157">
        <v>6.2799999999999998E-4</v>
      </c>
      <c r="E265" s="157">
        <v>1.364E-3</v>
      </c>
      <c r="F265" s="166">
        <v>-1.9999999999999999E-6</v>
      </c>
      <c r="G265" s="161">
        <v>1038</v>
      </c>
      <c r="H265" s="161">
        <v>10.1151</v>
      </c>
      <c r="I265" s="161">
        <v>6.8354999999999997</v>
      </c>
      <c r="J265" s="156">
        <v>-3.4</v>
      </c>
    </row>
    <row r="266" spans="1:10">
      <c r="A266" s="157" t="s">
        <v>33</v>
      </c>
      <c r="B266" s="157" t="s">
        <v>11</v>
      </c>
      <c r="C266" s="157">
        <v>1</v>
      </c>
      <c r="D266" s="167">
        <v>-1.7E-5</v>
      </c>
      <c r="E266" s="167">
        <v>6.9999999999999999E-6</v>
      </c>
      <c r="F266" s="166">
        <v>-3.9640000000000003E-8</v>
      </c>
      <c r="G266" s="161">
        <v>1041</v>
      </c>
      <c r="H266" s="161">
        <v>8.3017000000000003</v>
      </c>
      <c r="I266" s="161">
        <v>5.8243</v>
      </c>
      <c r="J266" s="156">
        <v>-7.7</v>
      </c>
    </row>
    <row r="267" spans="1:10">
      <c r="A267" s="157" t="s">
        <v>33</v>
      </c>
      <c r="B267" s="157" t="s">
        <v>11</v>
      </c>
      <c r="C267" s="157">
        <v>2</v>
      </c>
      <c r="D267" s="167">
        <v>-1.2999999999999999E-5</v>
      </c>
      <c r="E267" s="167">
        <v>-2.1999999999999999E-5</v>
      </c>
      <c r="F267" s="166">
        <v>-1.5700000000000002E-8</v>
      </c>
      <c r="G267" s="161">
        <v>1041</v>
      </c>
      <c r="H267" s="161">
        <v>8.3017000000000003</v>
      </c>
      <c r="I267" s="161">
        <v>5.8243</v>
      </c>
      <c r="J267" s="156">
        <v>-7.7</v>
      </c>
    </row>
    <row r="268" spans="1:10">
      <c r="A268" s="157" t="s">
        <v>33</v>
      </c>
      <c r="B268" s="157" t="s">
        <v>11</v>
      </c>
      <c r="C268" s="157">
        <v>3</v>
      </c>
      <c r="D268" s="167">
        <v>-1.5999999999999999E-5</v>
      </c>
      <c r="E268" s="167">
        <v>-9.9999999999999995E-7</v>
      </c>
      <c r="F268" s="166">
        <v>9.9999999999999995E-7</v>
      </c>
      <c r="G268" s="161">
        <v>1041</v>
      </c>
      <c r="H268" s="161">
        <v>8.3017000000000003</v>
      </c>
      <c r="I268" s="161">
        <v>5.8243</v>
      </c>
      <c r="J268" s="156">
        <v>-7.7</v>
      </c>
    </row>
    <row r="269" spans="1:10">
      <c r="A269" s="157" t="s">
        <v>33</v>
      </c>
      <c r="B269" s="157" t="s">
        <v>11</v>
      </c>
      <c r="C269" s="157">
        <v>4</v>
      </c>
      <c r="D269" s="167">
        <v>9.1000000000000003E-5</v>
      </c>
      <c r="E269" s="167">
        <v>-6.0000000000000002E-5</v>
      </c>
      <c r="F269" s="166">
        <v>9.9999999999999995E-7</v>
      </c>
      <c r="G269" s="161">
        <v>1041</v>
      </c>
      <c r="H269" s="161">
        <v>8.3017000000000003</v>
      </c>
      <c r="I269" s="161">
        <v>5.8243</v>
      </c>
      <c r="J269" s="156">
        <v>-7.7</v>
      </c>
    </row>
    <row r="270" spans="1:10">
      <c r="A270" s="157" t="s">
        <v>33</v>
      </c>
      <c r="B270" s="157" t="s">
        <v>11</v>
      </c>
      <c r="C270" s="157">
        <v>5</v>
      </c>
      <c r="D270" s="157">
        <v>1.0900000000000001E-4</v>
      </c>
      <c r="E270" s="157">
        <v>1.8000000000000001E-4</v>
      </c>
      <c r="F270" s="166">
        <v>-9.9999999999999995E-7</v>
      </c>
      <c r="G270" s="161">
        <v>1041</v>
      </c>
      <c r="H270" s="161">
        <v>8.3017000000000003</v>
      </c>
      <c r="I270" s="161">
        <v>5.8243</v>
      </c>
      <c r="J270" s="156">
        <v>-7.7</v>
      </c>
    </row>
    <row r="271" spans="1:10">
      <c r="A271" s="157" t="s">
        <v>33</v>
      </c>
      <c r="B271" s="157" t="s">
        <v>11</v>
      </c>
      <c r="C271" s="157">
        <v>6</v>
      </c>
      <c r="D271" s="167">
        <v>5.1E-5</v>
      </c>
      <c r="E271" s="167">
        <v>-1.8E-5</v>
      </c>
      <c r="F271" s="166">
        <v>-7.9999999999999996E-6</v>
      </c>
      <c r="G271" s="161">
        <v>1041</v>
      </c>
      <c r="H271" s="161">
        <v>8.3017000000000003</v>
      </c>
      <c r="I271" s="161">
        <v>5.8243</v>
      </c>
      <c r="J271" s="156">
        <v>-7.7</v>
      </c>
    </row>
    <row r="272" spans="1:10">
      <c r="A272" s="157" t="s">
        <v>33</v>
      </c>
      <c r="B272" s="157" t="s">
        <v>11</v>
      </c>
      <c r="C272" s="157">
        <v>7</v>
      </c>
      <c r="D272" s="157">
        <v>-2.5700000000000001E-4</v>
      </c>
      <c r="E272" s="167">
        <v>8.8999999999999995E-5</v>
      </c>
      <c r="F272" s="166">
        <v>3.7710000000000001E-7</v>
      </c>
      <c r="G272" s="161">
        <v>1041</v>
      </c>
      <c r="H272" s="161">
        <v>8.3017000000000003</v>
      </c>
      <c r="I272" s="161">
        <v>5.8243</v>
      </c>
      <c r="J272" s="156">
        <v>-7.7</v>
      </c>
    </row>
    <row r="273" spans="1:10">
      <c r="A273" s="157" t="s">
        <v>33</v>
      </c>
      <c r="B273" s="157" t="s">
        <v>11</v>
      </c>
      <c r="C273" s="157">
        <v>8</v>
      </c>
      <c r="D273" s="157">
        <v>2.9999999999999997E-4</v>
      </c>
      <c r="E273" s="157">
        <v>4.4299999999999998E-4</v>
      </c>
      <c r="F273" s="166">
        <v>-1.9999999999999999E-6</v>
      </c>
      <c r="G273" s="161">
        <v>1041</v>
      </c>
      <c r="H273" s="161">
        <v>8.3017000000000003</v>
      </c>
      <c r="I273" s="161">
        <v>5.8243</v>
      </c>
      <c r="J273" s="156">
        <v>-7.7</v>
      </c>
    </row>
    <row r="274" spans="1:10">
      <c r="A274" s="157" t="s">
        <v>33</v>
      </c>
      <c r="B274" s="157" t="s">
        <v>11</v>
      </c>
      <c r="C274" s="157">
        <v>9</v>
      </c>
      <c r="D274" s="157">
        <v>3.3799999999999998E-4</v>
      </c>
      <c r="E274" s="167">
        <v>1.2999999999999999E-5</v>
      </c>
      <c r="F274" s="166">
        <v>3.0000000000000001E-6</v>
      </c>
      <c r="G274" s="161">
        <v>1041</v>
      </c>
      <c r="H274" s="161">
        <v>8.3017000000000003</v>
      </c>
      <c r="I274" s="161">
        <v>5.8243</v>
      </c>
      <c r="J274" s="156">
        <v>-7.7</v>
      </c>
    </row>
    <row r="275" spans="1:10">
      <c r="A275" s="157" t="s">
        <v>33</v>
      </c>
      <c r="B275" s="157" t="s">
        <v>11</v>
      </c>
      <c r="C275" s="157">
        <v>10</v>
      </c>
      <c r="D275" s="157">
        <v>-3.3E-4</v>
      </c>
      <c r="E275" s="157">
        <v>2.7599999999999999E-4</v>
      </c>
      <c r="F275" s="166">
        <v>2.1999999999999999E-5</v>
      </c>
      <c r="G275" s="161">
        <v>1041</v>
      </c>
      <c r="H275" s="161">
        <v>8.3017000000000003</v>
      </c>
      <c r="I275" s="161">
        <v>5.8243</v>
      </c>
      <c r="J275" s="156">
        <v>-7.7</v>
      </c>
    </row>
    <row r="276" spans="1:10">
      <c r="A276" s="157" t="s">
        <v>33</v>
      </c>
      <c r="B276" s="157" t="s">
        <v>11</v>
      </c>
      <c r="C276" s="157">
        <v>11</v>
      </c>
      <c r="D276" s="157">
        <v>-7.3499999999999998E-4</v>
      </c>
      <c r="E276" s="157">
        <v>-1.66E-4</v>
      </c>
      <c r="F276" s="166">
        <v>3.0000000000000001E-6</v>
      </c>
      <c r="G276" s="161">
        <v>1041</v>
      </c>
      <c r="H276" s="161">
        <v>8.3017000000000003</v>
      </c>
      <c r="I276" s="161">
        <v>5.8243</v>
      </c>
      <c r="J276" s="156">
        <v>-7.7</v>
      </c>
    </row>
    <row r="277" spans="1:10">
      <c r="A277" s="157" t="s">
        <v>33</v>
      </c>
      <c r="B277" s="157" t="s">
        <v>11</v>
      </c>
      <c r="C277" s="157">
        <v>12</v>
      </c>
      <c r="D277" s="157">
        <v>3.6699999999999998E-4</v>
      </c>
      <c r="E277" s="157">
        <v>8.03E-4</v>
      </c>
      <c r="F277" s="166">
        <v>-9.9999999999999995E-7</v>
      </c>
      <c r="G277" s="161">
        <v>1041</v>
      </c>
      <c r="H277" s="161">
        <v>8.3017000000000003</v>
      </c>
      <c r="I277" s="161">
        <v>5.8243</v>
      </c>
      <c r="J277" s="156">
        <v>-7.7</v>
      </c>
    </row>
    <row r="278" spans="1:10">
      <c r="A278" s="157" t="s">
        <v>34</v>
      </c>
      <c r="B278" s="157" t="s">
        <v>11</v>
      </c>
      <c r="C278" s="157">
        <v>1</v>
      </c>
      <c r="D278" s="167">
        <v>-5.0000000000000004E-6</v>
      </c>
      <c r="E278" s="167">
        <v>1.9999999999999999E-6</v>
      </c>
      <c r="F278" s="166">
        <v>-2.5909999999999998E-8</v>
      </c>
      <c r="G278" s="161">
        <v>1045</v>
      </c>
      <c r="H278" s="161">
        <v>8.0640000000000001</v>
      </c>
      <c r="I278" s="161">
        <v>7.9008000000000003</v>
      </c>
      <c r="J278" s="156">
        <v>-12</v>
      </c>
    </row>
    <row r="279" spans="1:10">
      <c r="A279" s="157" t="s">
        <v>34</v>
      </c>
      <c r="B279" s="157" t="s">
        <v>11</v>
      </c>
      <c r="C279" s="157">
        <v>2</v>
      </c>
      <c r="D279" s="167">
        <v>-3.9999999999999998E-6</v>
      </c>
      <c r="E279" s="167">
        <v>-6.9999999999999999E-6</v>
      </c>
      <c r="F279" s="166">
        <v>-2.5629999999999999E-8</v>
      </c>
      <c r="G279" s="161">
        <v>1045</v>
      </c>
      <c r="H279" s="161">
        <v>8.0640000000000001</v>
      </c>
      <c r="I279" s="161">
        <v>7.9008000000000003</v>
      </c>
      <c r="J279" s="156">
        <v>-12</v>
      </c>
    </row>
    <row r="280" spans="1:10">
      <c r="A280" s="157" t="s">
        <v>34</v>
      </c>
      <c r="B280" s="157" t="s">
        <v>11</v>
      </c>
      <c r="C280" s="157">
        <v>3</v>
      </c>
      <c r="D280" s="167">
        <v>-6.0000000000000002E-6</v>
      </c>
      <c r="E280" s="167">
        <v>-2.3690000000000001E-7</v>
      </c>
      <c r="F280" s="166">
        <v>9.9999999999999995E-7</v>
      </c>
      <c r="G280" s="161">
        <v>1045</v>
      </c>
      <c r="H280" s="161">
        <v>8.0640000000000001</v>
      </c>
      <c r="I280" s="161">
        <v>7.9008000000000003</v>
      </c>
      <c r="J280" s="156">
        <v>-12</v>
      </c>
    </row>
    <row r="281" spans="1:10">
      <c r="A281" s="157" t="s">
        <v>34</v>
      </c>
      <c r="B281" s="157" t="s">
        <v>11</v>
      </c>
      <c r="C281" s="157">
        <v>4</v>
      </c>
      <c r="D281" s="167">
        <v>2.9E-5</v>
      </c>
      <c r="E281" s="167">
        <v>-2.0000000000000002E-5</v>
      </c>
      <c r="F281" s="166">
        <v>3.2280000000000001E-7</v>
      </c>
      <c r="G281" s="161">
        <v>1045</v>
      </c>
      <c r="H281" s="161">
        <v>8.0640000000000001</v>
      </c>
      <c r="I281" s="161">
        <v>7.9008000000000003</v>
      </c>
      <c r="J281" s="156">
        <v>-12</v>
      </c>
    </row>
    <row r="282" spans="1:10">
      <c r="A282" s="157" t="s">
        <v>34</v>
      </c>
      <c r="B282" s="157" t="s">
        <v>11</v>
      </c>
      <c r="C282" s="157">
        <v>5</v>
      </c>
      <c r="D282" s="167">
        <v>3.4E-5</v>
      </c>
      <c r="E282" s="167">
        <v>5.7000000000000003E-5</v>
      </c>
      <c r="F282" s="166">
        <v>-2.2319999999999999E-7</v>
      </c>
      <c r="G282" s="161">
        <v>1045</v>
      </c>
      <c r="H282" s="161">
        <v>8.0640000000000001</v>
      </c>
      <c r="I282" s="161">
        <v>7.9008000000000003</v>
      </c>
      <c r="J282" s="156">
        <v>-12</v>
      </c>
    </row>
    <row r="283" spans="1:10">
      <c r="A283" s="157" t="s">
        <v>34</v>
      </c>
      <c r="B283" s="157" t="s">
        <v>11</v>
      </c>
      <c r="C283" s="157">
        <v>6</v>
      </c>
      <c r="D283" s="167">
        <v>2.4000000000000001E-5</v>
      </c>
      <c r="E283" s="167">
        <v>-6.0000000000000002E-6</v>
      </c>
      <c r="F283" s="166">
        <v>-3.9999999999999998E-6</v>
      </c>
      <c r="G283" s="161">
        <v>1045</v>
      </c>
      <c r="H283" s="161">
        <v>8.0640000000000001</v>
      </c>
      <c r="I283" s="161">
        <v>7.9008000000000003</v>
      </c>
      <c r="J283" s="156">
        <v>-12</v>
      </c>
    </row>
    <row r="284" spans="1:10">
      <c r="A284" s="157" t="s">
        <v>34</v>
      </c>
      <c r="B284" s="157" t="s">
        <v>11</v>
      </c>
      <c r="C284" s="157">
        <v>7</v>
      </c>
      <c r="D284" s="167">
        <v>-8.5000000000000006E-5</v>
      </c>
      <c r="E284" s="167">
        <v>3.0000000000000001E-5</v>
      </c>
      <c r="F284" s="166">
        <v>2.7640000000000001E-7</v>
      </c>
      <c r="G284" s="161">
        <v>1045</v>
      </c>
      <c r="H284" s="161">
        <v>8.0640000000000001</v>
      </c>
      <c r="I284" s="161">
        <v>7.9008000000000003</v>
      </c>
      <c r="J284" s="156">
        <v>-12</v>
      </c>
    </row>
    <row r="285" spans="1:10">
      <c r="A285" s="157" t="s">
        <v>34</v>
      </c>
      <c r="B285" s="157" t="s">
        <v>11</v>
      </c>
      <c r="C285" s="157">
        <v>8</v>
      </c>
      <c r="D285" s="167">
        <v>9.8999999999999994E-5</v>
      </c>
      <c r="E285" s="157">
        <v>1.45E-4</v>
      </c>
      <c r="F285" s="166">
        <v>-9.9999999999999995E-7</v>
      </c>
      <c r="G285" s="161">
        <v>1045</v>
      </c>
      <c r="H285" s="161">
        <v>8.0640000000000001</v>
      </c>
      <c r="I285" s="161">
        <v>7.9008000000000003</v>
      </c>
      <c r="J285" s="156">
        <v>-12</v>
      </c>
    </row>
    <row r="286" spans="1:10">
      <c r="A286" s="157" t="s">
        <v>34</v>
      </c>
      <c r="B286" s="157" t="s">
        <v>11</v>
      </c>
      <c r="C286" s="157">
        <v>9</v>
      </c>
      <c r="D286" s="157">
        <v>1.11E-4</v>
      </c>
      <c r="E286" s="167">
        <v>1.9999999999999999E-6</v>
      </c>
      <c r="F286" s="166">
        <v>9.9999999999999995E-7</v>
      </c>
      <c r="G286" s="161">
        <v>1045</v>
      </c>
      <c r="H286" s="161">
        <v>8.0640000000000001</v>
      </c>
      <c r="I286" s="161">
        <v>7.9008000000000003</v>
      </c>
      <c r="J286" s="156">
        <v>-12</v>
      </c>
    </row>
    <row r="287" spans="1:10">
      <c r="A287" s="157" t="s">
        <v>34</v>
      </c>
      <c r="B287" s="157" t="s">
        <v>11</v>
      </c>
      <c r="C287" s="157">
        <v>10</v>
      </c>
      <c r="D287" s="157">
        <v>-1.3100000000000001E-4</v>
      </c>
      <c r="E287" s="167">
        <v>9.5000000000000005E-5</v>
      </c>
      <c r="F287" s="166">
        <v>1.0000000000000001E-5</v>
      </c>
      <c r="G287" s="161">
        <v>1045</v>
      </c>
      <c r="H287" s="161">
        <v>8.0640000000000001</v>
      </c>
      <c r="I287" s="161">
        <v>7.9008000000000003</v>
      </c>
      <c r="J287" s="156">
        <v>-12</v>
      </c>
    </row>
    <row r="288" spans="1:10">
      <c r="A288" s="157" t="s">
        <v>34</v>
      </c>
      <c r="B288" s="157" t="s">
        <v>11</v>
      </c>
      <c r="C288" s="157">
        <v>11</v>
      </c>
      <c r="D288" s="157">
        <v>-2.5300000000000002E-4</v>
      </c>
      <c r="E288" s="167">
        <v>-5.3000000000000001E-5</v>
      </c>
      <c r="F288" s="166">
        <v>9.9999999999999995E-7</v>
      </c>
      <c r="G288" s="161">
        <v>1045</v>
      </c>
      <c r="H288" s="161">
        <v>8.0640000000000001</v>
      </c>
      <c r="I288" s="161">
        <v>7.9008000000000003</v>
      </c>
      <c r="J288" s="156">
        <v>-12</v>
      </c>
    </row>
    <row r="289" spans="1:10">
      <c r="A289" s="157" t="s">
        <v>34</v>
      </c>
      <c r="B289" s="157" t="s">
        <v>11</v>
      </c>
      <c r="C289" s="157">
        <v>12</v>
      </c>
      <c r="D289" s="157">
        <v>1.2400000000000001E-4</v>
      </c>
      <c r="E289" s="157">
        <v>2.7399999999999999E-4</v>
      </c>
      <c r="F289" s="166">
        <v>1.06E-7</v>
      </c>
      <c r="G289" s="161">
        <v>1045</v>
      </c>
      <c r="H289" s="161">
        <v>8.0640000000000001</v>
      </c>
      <c r="I289" s="161">
        <v>7.9008000000000003</v>
      </c>
      <c r="J289" s="156">
        <v>-12</v>
      </c>
    </row>
    <row r="290" spans="1:10">
      <c r="A290" s="157" t="s">
        <v>35</v>
      </c>
      <c r="B290" s="157" t="s">
        <v>11</v>
      </c>
      <c r="C290" s="157">
        <v>1</v>
      </c>
      <c r="D290" s="157">
        <v>0</v>
      </c>
      <c r="E290" s="157">
        <v>0</v>
      </c>
      <c r="F290" s="161">
        <v>0</v>
      </c>
      <c r="G290" s="161">
        <v>1049</v>
      </c>
      <c r="H290" s="161">
        <v>9.5954999999999995</v>
      </c>
      <c r="I290" s="161">
        <v>7.3132000000000001</v>
      </c>
      <c r="J290" s="156">
        <v>-16.100000000000001</v>
      </c>
    </row>
    <row r="291" spans="1:10">
      <c r="A291" s="157" t="s">
        <v>35</v>
      </c>
      <c r="B291" s="157" t="s">
        <v>11</v>
      </c>
      <c r="C291" s="157">
        <v>2</v>
      </c>
      <c r="D291" s="157">
        <v>0</v>
      </c>
      <c r="E291" s="157">
        <v>0</v>
      </c>
      <c r="F291" s="161">
        <v>0</v>
      </c>
      <c r="G291" s="161">
        <v>1049</v>
      </c>
      <c r="H291" s="161">
        <v>9.5954999999999995</v>
      </c>
      <c r="I291" s="161">
        <v>7.3132000000000001</v>
      </c>
      <c r="J291" s="156">
        <v>-16.100000000000001</v>
      </c>
    </row>
    <row r="292" spans="1:10">
      <c r="A292" s="157" t="s">
        <v>35</v>
      </c>
      <c r="B292" s="157" t="s">
        <v>11</v>
      </c>
      <c r="C292" s="157">
        <v>3</v>
      </c>
      <c r="D292" s="157">
        <v>0</v>
      </c>
      <c r="E292" s="157">
        <v>0</v>
      </c>
      <c r="F292" s="161">
        <v>0</v>
      </c>
      <c r="G292" s="161">
        <v>1049</v>
      </c>
      <c r="H292" s="161">
        <v>9.5954999999999995</v>
      </c>
      <c r="I292" s="161">
        <v>7.3132000000000001</v>
      </c>
      <c r="J292" s="156">
        <v>-16.100000000000001</v>
      </c>
    </row>
    <row r="293" spans="1:10">
      <c r="A293" s="157" t="s">
        <v>35</v>
      </c>
      <c r="B293" s="157" t="s">
        <v>11</v>
      </c>
      <c r="C293" s="157">
        <v>4</v>
      </c>
      <c r="D293" s="157">
        <v>0</v>
      </c>
      <c r="E293" s="157">
        <v>0</v>
      </c>
      <c r="F293" s="161">
        <v>0</v>
      </c>
      <c r="G293" s="161">
        <v>1049</v>
      </c>
      <c r="H293" s="161">
        <v>9.5954999999999995</v>
      </c>
      <c r="I293" s="161">
        <v>7.3132000000000001</v>
      </c>
      <c r="J293" s="156">
        <v>-16.100000000000001</v>
      </c>
    </row>
    <row r="294" spans="1:10">
      <c r="A294" s="157" t="s">
        <v>35</v>
      </c>
      <c r="B294" s="157" t="s">
        <v>11</v>
      </c>
      <c r="C294" s="157">
        <v>5</v>
      </c>
      <c r="D294" s="157">
        <v>0</v>
      </c>
      <c r="E294" s="157">
        <v>0</v>
      </c>
      <c r="F294" s="161">
        <v>0</v>
      </c>
      <c r="G294" s="161">
        <v>1049</v>
      </c>
      <c r="H294" s="161">
        <v>9.5954999999999995</v>
      </c>
      <c r="I294" s="161">
        <v>7.3132000000000001</v>
      </c>
      <c r="J294" s="156">
        <v>-16.100000000000001</v>
      </c>
    </row>
    <row r="295" spans="1:10">
      <c r="A295" s="157" t="s">
        <v>35</v>
      </c>
      <c r="B295" s="157" t="s">
        <v>11</v>
      </c>
      <c r="C295" s="157">
        <v>6</v>
      </c>
      <c r="D295" s="157">
        <v>0</v>
      </c>
      <c r="E295" s="157">
        <v>0</v>
      </c>
      <c r="F295" s="161">
        <v>0</v>
      </c>
      <c r="G295" s="161">
        <v>1049</v>
      </c>
      <c r="H295" s="161">
        <v>9.5954999999999995</v>
      </c>
      <c r="I295" s="161">
        <v>7.3132000000000001</v>
      </c>
      <c r="J295" s="156">
        <v>-16.100000000000001</v>
      </c>
    </row>
    <row r="296" spans="1:10">
      <c r="A296" s="157" t="s">
        <v>35</v>
      </c>
      <c r="B296" s="157" t="s">
        <v>11</v>
      </c>
      <c r="C296" s="157">
        <v>7</v>
      </c>
      <c r="D296" s="157">
        <v>0</v>
      </c>
      <c r="E296" s="157">
        <v>0</v>
      </c>
      <c r="F296" s="161">
        <v>0</v>
      </c>
      <c r="G296" s="161">
        <v>1049</v>
      </c>
      <c r="H296" s="161">
        <v>9.5954999999999995</v>
      </c>
      <c r="I296" s="161">
        <v>7.3132000000000001</v>
      </c>
      <c r="J296" s="156">
        <v>-16.100000000000001</v>
      </c>
    </row>
    <row r="297" spans="1:10">
      <c r="A297" s="157" t="s">
        <v>35</v>
      </c>
      <c r="B297" s="157" t="s">
        <v>11</v>
      </c>
      <c r="C297" s="157">
        <v>8</v>
      </c>
      <c r="D297" s="157">
        <v>0</v>
      </c>
      <c r="E297" s="157">
        <v>0</v>
      </c>
      <c r="F297" s="161">
        <v>0</v>
      </c>
      <c r="G297" s="161">
        <v>1049</v>
      </c>
      <c r="H297" s="161">
        <v>9.5954999999999995</v>
      </c>
      <c r="I297" s="161">
        <v>7.3132000000000001</v>
      </c>
      <c r="J297" s="156">
        <v>-16.100000000000001</v>
      </c>
    </row>
    <row r="298" spans="1:10">
      <c r="A298" s="157" t="s">
        <v>35</v>
      </c>
      <c r="B298" s="157" t="s">
        <v>11</v>
      </c>
      <c r="C298" s="157">
        <v>9</v>
      </c>
      <c r="D298" s="157">
        <v>0</v>
      </c>
      <c r="E298" s="157">
        <v>0</v>
      </c>
      <c r="F298" s="161">
        <v>0</v>
      </c>
      <c r="G298" s="161">
        <v>1049</v>
      </c>
      <c r="H298" s="161">
        <v>9.5954999999999995</v>
      </c>
      <c r="I298" s="161">
        <v>7.3132000000000001</v>
      </c>
      <c r="J298" s="156">
        <v>-16.100000000000001</v>
      </c>
    </row>
    <row r="299" spans="1:10">
      <c r="A299" s="157" t="s">
        <v>35</v>
      </c>
      <c r="B299" s="157" t="s">
        <v>11</v>
      </c>
      <c r="C299" s="157">
        <v>10</v>
      </c>
      <c r="D299" s="157">
        <v>0</v>
      </c>
      <c r="E299" s="157">
        <v>0</v>
      </c>
      <c r="F299" s="161">
        <v>0</v>
      </c>
      <c r="G299" s="161">
        <v>1049</v>
      </c>
      <c r="H299" s="161">
        <v>9.5954999999999995</v>
      </c>
      <c r="I299" s="161">
        <v>7.3132000000000001</v>
      </c>
      <c r="J299" s="156">
        <v>-16.100000000000001</v>
      </c>
    </row>
    <row r="300" spans="1:10">
      <c r="A300" s="157" t="s">
        <v>35</v>
      </c>
      <c r="B300" s="157" t="s">
        <v>11</v>
      </c>
      <c r="C300" s="157">
        <v>11</v>
      </c>
      <c r="D300" s="157">
        <v>0</v>
      </c>
      <c r="E300" s="157">
        <v>0</v>
      </c>
      <c r="F300" s="161">
        <v>0</v>
      </c>
      <c r="G300" s="161">
        <v>1049</v>
      </c>
      <c r="H300" s="161">
        <v>9.5954999999999995</v>
      </c>
      <c r="I300" s="161">
        <v>7.3132000000000001</v>
      </c>
      <c r="J300" s="156">
        <v>-16.100000000000001</v>
      </c>
    </row>
    <row r="301" spans="1:10">
      <c r="A301" s="157" t="s">
        <v>35</v>
      </c>
      <c r="B301" s="157" t="s">
        <v>11</v>
      </c>
      <c r="C301" s="157">
        <v>12</v>
      </c>
      <c r="D301" s="157">
        <v>0</v>
      </c>
      <c r="E301" s="157">
        <v>0</v>
      </c>
      <c r="F301" s="161">
        <v>0</v>
      </c>
      <c r="G301" s="161">
        <v>1049</v>
      </c>
      <c r="H301" s="161">
        <v>9.5954999999999995</v>
      </c>
      <c r="I301" s="161">
        <v>7.3132000000000001</v>
      </c>
      <c r="J301" s="156">
        <v>-16.100000000000001</v>
      </c>
    </row>
  </sheetData>
  <pageMargins left="0.7" right="0.7" top="0.75" bottom="0.75" header="0.3" footer="0.3"/>
  <pageSetup paperSize="9" orientation="portrai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tabColor rgb="FF0000FF"/>
  </sheetPr>
  <dimension ref="A1:P13"/>
  <sheetViews>
    <sheetView workbookViewId="0">
      <pane ySplit="1" topLeftCell="A2" activePane="bottomLeft" state="frozen"/>
      <selection pane="bottomLeft" activeCell="B1" sqref="B1"/>
    </sheetView>
  </sheetViews>
  <sheetFormatPr defaultColWidth="9" defaultRowHeight="12.75"/>
  <cols>
    <col min="1" max="14" width="9.140625" style="160"/>
  </cols>
  <sheetData>
    <row r="1" spans="1:16">
      <c r="A1" s="160" t="s">
        <v>36</v>
      </c>
      <c r="B1" s="160" t="s">
        <v>37</v>
      </c>
      <c r="C1" s="160" t="s">
        <v>3</v>
      </c>
      <c r="D1" s="160" t="s">
        <v>4</v>
      </c>
      <c r="E1" s="160" t="s">
        <v>38</v>
      </c>
      <c r="F1" s="160" t="s">
        <v>39</v>
      </c>
      <c r="G1" s="160" t="s">
        <v>40</v>
      </c>
      <c r="H1" s="160" t="s">
        <v>41</v>
      </c>
      <c r="I1" s="160" t="s">
        <v>42</v>
      </c>
      <c r="J1" s="160" t="s">
        <v>43</v>
      </c>
      <c r="K1" s="160" t="s">
        <v>5</v>
      </c>
      <c r="L1" s="160" t="s">
        <v>44</v>
      </c>
      <c r="M1" s="160" t="s">
        <v>45</v>
      </c>
      <c r="N1" s="160" t="s">
        <v>46</v>
      </c>
    </row>
    <row r="2" spans="1:16">
      <c r="A2" s="160">
        <v>1</v>
      </c>
      <c r="B2" s="160">
        <v>1.9044701674734099</v>
      </c>
      <c r="C2" s="160">
        <v>0.31476382731871599</v>
      </c>
      <c r="D2" s="160">
        <v>9.0384745406751593E-2</v>
      </c>
      <c r="E2" s="160">
        <v>0</v>
      </c>
      <c r="F2" s="160">
        <v>0.31476382731871599</v>
      </c>
      <c r="G2" s="160">
        <v>9.0384745406751593E-2</v>
      </c>
      <c r="H2" s="160">
        <v>0</v>
      </c>
      <c r="I2" s="160">
        <v>0.15473123527522201</v>
      </c>
      <c r="J2" s="160">
        <v>0.52133116412395897</v>
      </c>
      <c r="K2" s="160">
        <v>1.6079719447635699E-2</v>
      </c>
      <c r="L2" s="160">
        <v>0.15473123527522201</v>
      </c>
      <c r="M2" s="160">
        <v>0.52133116412395897</v>
      </c>
      <c r="N2" s="160">
        <v>1.6079719447635699E-2</v>
      </c>
    </row>
    <row r="3" spans="1:16">
      <c r="A3" s="160">
        <v>2</v>
      </c>
      <c r="B3" s="160">
        <v>1.59349340971992</v>
      </c>
      <c r="C3" s="160">
        <v>8.5272062110930594E-2</v>
      </c>
      <c r="D3" s="160">
        <v>0.34356503731064503</v>
      </c>
      <c r="E3" s="160">
        <v>0</v>
      </c>
      <c r="F3" s="160">
        <v>0.40003588942964702</v>
      </c>
      <c r="G3" s="160">
        <v>0.43394978271739698</v>
      </c>
      <c r="H3" s="160">
        <v>0</v>
      </c>
      <c r="I3" s="160">
        <v>0.59242887689336499</v>
      </c>
      <c r="J3" s="160">
        <v>0.14215485587874499</v>
      </c>
      <c r="K3" s="160">
        <v>2.8957417248376498E-3</v>
      </c>
      <c r="L3" s="160">
        <v>0.74716011216858702</v>
      </c>
      <c r="M3" s="160">
        <v>0.66348602000270496</v>
      </c>
      <c r="N3" s="160">
        <v>1.8975461172473399E-2</v>
      </c>
    </row>
    <row r="4" spans="1:16">
      <c r="A4" s="160">
        <v>3</v>
      </c>
      <c r="B4" s="160">
        <v>1.07726651906966</v>
      </c>
      <c r="C4" s="160">
        <v>4.2757709938151103E-2</v>
      </c>
      <c r="D4" s="160">
        <v>1.6314227388552699E-4</v>
      </c>
      <c r="E4" s="160">
        <v>0</v>
      </c>
      <c r="F4" s="160">
        <v>0.442793599367798</v>
      </c>
      <c r="G4" s="160">
        <v>0.43411292499128201</v>
      </c>
      <c r="H4" s="160">
        <v>0</v>
      </c>
      <c r="I4" s="160">
        <v>5.4675257248001203E-4</v>
      </c>
      <c r="J4" s="160">
        <v>8.09429891793194E-2</v>
      </c>
      <c r="K4" s="160">
        <v>0.32170476892727901</v>
      </c>
      <c r="L4" s="160">
        <v>0.74770686474106696</v>
      </c>
      <c r="M4" s="160">
        <v>0.74442900918202404</v>
      </c>
      <c r="N4" s="160">
        <v>0.34068023009975201</v>
      </c>
    </row>
    <row r="5" spans="1:16">
      <c r="A5" s="160">
        <v>4</v>
      </c>
      <c r="B5" s="160">
        <v>0.48454540186539502</v>
      </c>
      <c r="C5" s="160">
        <v>6.88425228437686E-2</v>
      </c>
      <c r="D5" s="160">
        <v>3.7284354321178999E-2</v>
      </c>
      <c r="E5" s="160">
        <v>0</v>
      </c>
      <c r="F5" s="160">
        <v>0.51163612221156696</v>
      </c>
      <c r="G5" s="160">
        <v>0.471397279312461</v>
      </c>
      <c r="H5" s="160">
        <v>0</v>
      </c>
      <c r="I5" s="160">
        <v>1.6064673322113399E-3</v>
      </c>
      <c r="J5" s="160">
        <v>6.3673942717147802E-3</v>
      </c>
      <c r="K5" s="160">
        <v>9.6180609119172096E-3</v>
      </c>
      <c r="L5" s="160">
        <v>0.74931333207327899</v>
      </c>
      <c r="M5" s="160">
        <v>0.75079640345373899</v>
      </c>
      <c r="N5" s="160">
        <v>0.35029829101166998</v>
      </c>
    </row>
    <row r="6" spans="1:16">
      <c r="A6" s="160">
        <v>5</v>
      </c>
      <c r="B6" s="160">
        <v>0.375658347356077</v>
      </c>
      <c r="C6" s="160">
        <v>3.0732412255797099E-2</v>
      </c>
      <c r="D6" s="160">
        <v>0.103814670696731</v>
      </c>
      <c r="E6" s="160">
        <v>0</v>
      </c>
      <c r="F6" s="160">
        <v>0.54236853446736399</v>
      </c>
      <c r="G6" s="160">
        <v>0.57521195000919201</v>
      </c>
      <c r="H6" s="160">
        <v>0</v>
      </c>
      <c r="I6" s="160">
        <v>4.9512457922545796E-3</v>
      </c>
      <c r="J6" s="160">
        <v>2.5663697631387499E-3</v>
      </c>
      <c r="K6" s="160">
        <v>3.5341373578394903E-4</v>
      </c>
      <c r="L6" s="160">
        <v>0.75426457786553303</v>
      </c>
      <c r="M6" s="160">
        <v>0.75336277321687795</v>
      </c>
      <c r="N6" s="160">
        <v>0.350651704747454</v>
      </c>
    </row>
    <row r="7" spans="1:16">
      <c r="A7" s="160">
        <v>6</v>
      </c>
      <c r="B7" s="160">
        <v>0.29663944927507202</v>
      </c>
      <c r="C7" s="160">
        <v>5.2161794972671004E-3</v>
      </c>
      <c r="D7" s="160">
        <v>1.4659674212282401E-3</v>
      </c>
      <c r="E7" s="160">
        <v>0</v>
      </c>
      <c r="F7" s="160">
        <v>0.54758471396463104</v>
      </c>
      <c r="G7" s="160">
        <v>0.57667791743042096</v>
      </c>
      <c r="H7" s="160">
        <v>0</v>
      </c>
      <c r="I7" s="160">
        <v>2.5439869498199399E-6</v>
      </c>
      <c r="J7" s="160">
        <v>1.18998596079804E-3</v>
      </c>
      <c r="K7" s="160">
        <v>7.7526012698971705E-2</v>
      </c>
      <c r="L7" s="160">
        <v>0.75426712185248301</v>
      </c>
      <c r="M7" s="160">
        <v>0.75455275917767595</v>
      </c>
      <c r="N7" s="160">
        <v>0.42817771744642502</v>
      </c>
    </row>
    <row r="8" spans="1:16">
      <c r="A8" s="160">
        <v>7</v>
      </c>
      <c r="B8" s="160">
        <v>0.25605593093387202</v>
      </c>
      <c r="C8" s="160">
        <v>4.36137956568819E-2</v>
      </c>
      <c r="D8" s="160">
        <v>7.3964884509689303E-3</v>
      </c>
      <c r="E8" s="160">
        <v>0</v>
      </c>
      <c r="F8" s="160">
        <v>0.59119850962151299</v>
      </c>
      <c r="G8" s="160">
        <v>0.58407440588139004</v>
      </c>
      <c r="H8" s="160">
        <v>0</v>
      </c>
      <c r="I8" s="160">
        <v>1.1728982775788201E-3</v>
      </c>
      <c r="J8" s="160">
        <v>1.31215747454212E-3</v>
      </c>
      <c r="K8" s="160">
        <v>5.5439529241585304E-6</v>
      </c>
      <c r="L8" s="160">
        <v>0.75544002013006195</v>
      </c>
      <c r="M8" s="160">
        <v>0.755864916652218</v>
      </c>
      <c r="N8" s="160">
        <v>0.42818326139934898</v>
      </c>
    </row>
    <row r="9" spans="1:16">
      <c r="A9" s="160">
        <v>8</v>
      </c>
      <c r="B9" s="160">
        <v>0.181306364137646</v>
      </c>
      <c r="C9" s="160">
        <v>1.3837258908361801E-2</v>
      </c>
      <c r="D9" s="160">
        <v>3.8632608859463902E-2</v>
      </c>
      <c r="E9" s="160">
        <v>0</v>
      </c>
      <c r="F9" s="160">
        <v>0.60503576852987395</v>
      </c>
      <c r="G9" s="160">
        <v>0.62270701474085399</v>
      </c>
      <c r="H9" s="160">
        <v>0</v>
      </c>
      <c r="I9" s="160">
        <v>5.27696830579841E-3</v>
      </c>
      <c r="J9" s="160">
        <v>9.5499154715980605E-4</v>
      </c>
      <c r="K9" s="160">
        <v>1.4407176992659601E-4</v>
      </c>
      <c r="L9" s="160">
        <v>0.76071698843586</v>
      </c>
      <c r="M9" s="160">
        <v>0.75681990819937806</v>
      </c>
      <c r="N9" s="160">
        <v>0.42832733316927601</v>
      </c>
    </row>
    <row r="10" spans="1:16">
      <c r="A10" s="160">
        <v>9</v>
      </c>
      <c r="B10" s="160">
        <v>0.170759038719173</v>
      </c>
      <c r="C10" s="160">
        <v>1.6244103697992798E-2</v>
      </c>
      <c r="D10" s="160">
        <v>7.4244381894004704E-6</v>
      </c>
      <c r="E10" s="160">
        <v>0</v>
      </c>
      <c r="F10" s="160">
        <v>0.62127987222786696</v>
      </c>
      <c r="G10" s="160">
        <v>0.62271443917904301</v>
      </c>
      <c r="H10" s="160">
        <v>0</v>
      </c>
      <c r="I10" s="160">
        <v>1.7327460582157499E-4</v>
      </c>
      <c r="J10" s="160">
        <v>4.2389700279205104E-3</v>
      </c>
      <c r="K10" s="160">
        <v>2.1671443367651398E-3</v>
      </c>
      <c r="L10" s="160">
        <v>0.76089026304168195</v>
      </c>
      <c r="M10" s="160">
        <v>0.76105887822729801</v>
      </c>
      <c r="N10" s="160">
        <v>0.43049447750604097</v>
      </c>
      <c r="P10" s="156"/>
    </row>
    <row r="11" spans="1:16">
      <c r="A11" s="160">
        <v>10</v>
      </c>
      <c r="B11" s="160">
        <v>0.141843890758409</v>
      </c>
      <c r="C11" s="160">
        <v>9.2522340296741796E-3</v>
      </c>
      <c r="D11" s="160">
        <v>8.3122300358444198E-3</v>
      </c>
      <c r="E11" s="160">
        <v>0</v>
      </c>
      <c r="F11" s="160">
        <v>0.63053210625754097</v>
      </c>
      <c r="G11" s="160">
        <v>0.63102666921488704</v>
      </c>
      <c r="H11" s="160">
        <v>0</v>
      </c>
      <c r="I11" s="160">
        <v>7.6446155345279404E-4</v>
      </c>
      <c r="J11" s="160">
        <v>1.3528018633468101E-3</v>
      </c>
      <c r="K11" s="160">
        <v>2.9295757704745701E-2</v>
      </c>
      <c r="L11" s="160">
        <v>0.76165472459513495</v>
      </c>
      <c r="M11" s="160">
        <v>0.76241168009064497</v>
      </c>
      <c r="N11" s="160">
        <v>0.45979023521078699</v>
      </c>
      <c r="O11" s="156"/>
    </row>
    <row r="12" spans="1:16">
      <c r="A12" s="160">
        <v>11</v>
      </c>
      <c r="B12" s="160">
        <v>0.123055746358157</v>
      </c>
      <c r="C12" s="160">
        <v>2.1774189059274002E-2</v>
      </c>
      <c r="D12" s="160">
        <v>9.951090983149329E-4</v>
      </c>
      <c r="E12" s="160">
        <v>0</v>
      </c>
      <c r="F12" s="160">
        <v>0.65230629531681505</v>
      </c>
      <c r="G12" s="160">
        <v>0.63202177831320205</v>
      </c>
      <c r="H12" s="160">
        <v>0</v>
      </c>
      <c r="I12" s="160">
        <v>1.3207675119249101E-4</v>
      </c>
      <c r="J12" s="160">
        <v>4.8631600594493396E-3</v>
      </c>
      <c r="K12" s="160">
        <v>1.3029352409945699E-5</v>
      </c>
      <c r="L12" s="160">
        <v>0.76178680134632704</v>
      </c>
      <c r="M12" s="160">
        <v>0.76727484015009395</v>
      </c>
      <c r="N12" s="160">
        <v>0.45980326456319698</v>
      </c>
    </row>
    <row r="13" spans="1:16">
      <c r="A13" s="160">
        <v>12</v>
      </c>
      <c r="B13" s="160">
        <v>0.109115570805482</v>
      </c>
      <c r="C13" s="160">
        <v>3.1647776865302399E-3</v>
      </c>
      <c r="D13" s="160">
        <v>1.9495389442704601E-2</v>
      </c>
      <c r="E13" s="160">
        <v>0</v>
      </c>
      <c r="F13" s="160">
        <v>0.65547107300334595</v>
      </c>
      <c r="G13" s="160">
        <v>0.65151716775590696</v>
      </c>
      <c r="H13" s="160">
        <v>0</v>
      </c>
      <c r="I13" s="160">
        <v>6.8434547237966603E-3</v>
      </c>
      <c r="J13" s="160">
        <v>1.43803117706534E-3</v>
      </c>
      <c r="K13" s="160">
        <v>1.8903607523288399E-5</v>
      </c>
      <c r="L13" s="160">
        <v>0.76863025607012403</v>
      </c>
      <c r="M13" s="160">
        <v>0.76871287132716004</v>
      </c>
      <c r="N13" s="160">
        <v>0.45982216817072002</v>
      </c>
    </row>
  </sheetData>
  <pageMargins left="0.7" right="0.7" top="0.75" bottom="0.75" header="0.3" footer="0.3"/>
  <pageSetup paperSize="9" orientation="portrai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tabColor rgb="FF0000FF"/>
  </sheetPr>
  <dimension ref="A1:S27"/>
  <sheetViews>
    <sheetView workbookViewId="0">
      <selection activeCell="K39" sqref="K39"/>
    </sheetView>
  </sheetViews>
  <sheetFormatPr defaultColWidth="9" defaultRowHeight="12.75"/>
  <cols>
    <col min="1" max="1" width="9.140625" style="157"/>
    <col min="2" max="2" width="12.85546875" style="157" customWidth="1"/>
    <col min="3" max="3" width="11.5703125" style="158" customWidth="1"/>
    <col min="4" max="4" width="10.42578125" style="158" customWidth="1"/>
    <col min="5" max="5" width="12.140625" style="159" customWidth="1"/>
    <col min="6" max="6" width="11.28515625" style="159" customWidth="1"/>
    <col min="7" max="7" width="11.7109375" style="159" customWidth="1"/>
    <col min="8" max="8" width="11.85546875" style="159" customWidth="1"/>
    <col min="9" max="12" width="9.140625" style="159"/>
  </cols>
  <sheetData>
    <row r="1" spans="1:19">
      <c r="A1" s="157" t="s">
        <v>0</v>
      </c>
      <c r="B1" s="157" t="s">
        <v>1</v>
      </c>
      <c r="C1" s="158" t="s">
        <v>47</v>
      </c>
      <c r="D1" s="158" t="s">
        <v>48</v>
      </c>
      <c r="E1" s="159" t="s">
        <v>49</v>
      </c>
      <c r="F1" s="159" t="s">
        <v>50</v>
      </c>
      <c r="G1" s="159" t="s">
        <v>51</v>
      </c>
      <c r="H1" s="159" t="s">
        <v>52</v>
      </c>
      <c r="I1" s="159" t="s">
        <v>53</v>
      </c>
      <c r="J1" s="159" t="s">
        <v>54</v>
      </c>
      <c r="K1" s="159" t="s">
        <v>55</v>
      </c>
      <c r="L1" s="159" t="s">
        <v>56</v>
      </c>
    </row>
    <row r="2" spans="1:19">
      <c r="A2" s="157" t="s">
        <v>10</v>
      </c>
      <c r="B2" s="157" t="s">
        <v>11</v>
      </c>
      <c r="C2" s="158">
        <f>IFERROR(VLOOKUP(A2,P:S,2,0),0)</f>
        <v>540.73749999999995</v>
      </c>
      <c r="D2" s="158">
        <f>IFERROR(VLOOKUP(A2,P:S,2,0),0)</f>
        <v>540.73749999999995</v>
      </c>
      <c r="E2" s="159">
        <v>9.4205000000000005</v>
      </c>
      <c r="F2" s="159">
        <v>8.2128999999999994</v>
      </c>
      <c r="G2" s="159">
        <v>540.73749999999995</v>
      </c>
      <c r="H2" s="159">
        <v>540.73749999999995</v>
      </c>
      <c r="I2" s="159">
        <v>9.4205000000000005</v>
      </c>
      <c r="P2" t="s">
        <v>10</v>
      </c>
      <c r="Q2">
        <v>540.73749999999995</v>
      </c>
      <c r="R2">
        <v>540.73749999999995</v>
      </c>
      <c r="S2">
        <v>0</v>
      </c>
    </row>
    <row r="3" spans="1:19">
      <c r="A3" s="157" t="s">
        <v>12</v>
      </c>
      <c r="B3" s="157" t="s">
        <v>11</v>
      </c>
      <c r="C3" s="158">
        <f t="shared" ref="C3:C26" si="0">IFERROR(VLOOKUP(A3,P:S,2,0),0)</f>
        <v>684.95630000000006</v>
      </c>
      <c r="D3" s="158">
        <f t="shared" ref="D3:D26" si="1">IFERROR(VLOOKUP(A3,P:S,2,0),0)</f>
        <v>684.95630000000006</v>
      </c>
      <c r="E3" s="159">
        <v>9.2116000000000007</v>
      </c>
      <c r="F3" s="159">
        <v>8.2192000000000007</v>
      </c>
      <c r="G3" s="159">
        <v>1225.6938</v>
      </c>
      <c r="H3" s="159">
        <v>1225.6938</v>
      </c>
      <c r="I3" s="159">
        <v>9.3063000000000002</v>
      </c>
      <c r="P3" t="s">
        <v>12</v>
      </c>
      <c r="Q3">
        <v>684.95630000000006</v>
      </c>
      <c r="R3">
        <v>684.95630000000006</v>
      </c>
      <c r="S3">
        <v>0</v>
      </c>
    </row>
    <row r="4" spans="1:19">
      <c r="A4" s="157" t="s">
        <v>13</v>
      </c>
      <c r="B4" s="157" t="s">
        <v>11</v>
      </c>
      <c r="C4" s="158">
        <f t="shared" si="0"/>
        <v>440.4547</v>
      </c>
      <c r="D4" s="158">
        <f t="shared" si="1"/>
        <v>440.4547</v>
      </c>
      <c r="E4" s="159">
        <v>9.3306000000000004</v>
      </c>
      <c r="F4" s="159">
        <v>10.160600000000001</v>
      </c>
      <c r="G4" s="159">
        <v>1666.1485</v>
      </c>
      <c r="H4" s="159">
        <v>1666.1485</v>
      </c>
      <c r="I4" s="159">
        <v>9.3124000000000002</v>
      </c>
      <c r="P4" t="s">
        <v>13</v>
      </c>
      <c r="Q4">
        <v>440.4547</v>
      </c>
      <c r="R4">
        <v>440.4547</v>
      </c>
      <c r="S4">
        <v>0</v>
      </c>
    </row>
    <row r="5" spans="1:19">
      <c r="A5" s="157" t="s">
        <v>14</v>
      </c>
      <c r="B5" s="157" t="s">
        <v>11</v>
      </c>
      <c r="C5" s="158">
        <f t="shared" si="0"/>
        <v>601.86680000000001</v>
      </c>
      <c r="D5" s="158">
        <f t="shared" si="1"/>
        <v>601.86680000000001</v>
      </c>
      <c r="E5" s="159">
        <v>9.9305000000000003</v>
      </c>
      <c r="F5" s="159">
        <v>7.1239999999999997</v>
      </c>
      <c r="G5" s="159">
        <v>2268.0153</v>
      </c>
      <c r="H5" s="159">
        <v>2268.0153</v>
      </c>
      <c r="I5" s="159">
        <v>9.4777000000000005</v>
      </c>
      <c r="P5" t="s">
        <v>14</v>
      </c>
      <c r="Q5">
        <v>601.86680000000001</v>
      </c>
      <c r="R5">
        <v>601.86680000000001</v>
      </c>
      <c r="S5">
        <v>0</v>
      </c>
    </row>
    <row r="6" spans="1:19">
      <c r="A6" s="157" t="s">
        <v>15</v>
      </c>
      <c r="B6" s="157" t="s">
        <v>11</v>
      </c>
      <c r="C6" s="158">
        <f t="shared" si="0"/>
        <v>632.71040000000005</v>
      </c>
      <c r="D6" s="158">
        <f t="shared" si="1"/>
        <v>632.71040000000005</v>
      </c>
      <c r="E6" s="159">
        <v>9.5318000000000005</v>
      </c>
      <c r="F6" s="159">
        <v>7.5369000000000002</v>
      </c>
      <c r="G6" s="159">
        <v>2900.7257</v>
      </c>
      <c r="H6" s="159">
        <v>2900.7257</v>
      </c>
      <c r="I6" s="159">
        <v>9.4894999999999996</v>
      </c>
      <c r="P6" t="s">
        <v>15</v>
      </c>
      <c r="Q6">
        <v>632.71040000000005</v>
      </c>
      <c r="R6">
        <v>632.71040000000005</v>
      </c>
      <c r="S6">
        <v>0</v>
      </c>
    </row>
    <row r="7" spans="1:19">
      <c r="A7" s="157" t="s">
        <v>16</v>
      </c>
      <c r="B7" s="157" t="s">
        <v>11</v>
      </c>
      <c r="C7" s="158">
        <f t="shared" si="0"/>
        <v>629.88789999999995</v>
      </c>
      <c r="D7" s="158">
        <f t="shared" si="1"/>
        <v>629.88789999999995</v>
      </c>
      <c r="E7" s="159">
        <v>9.5594999999999999</v>
      </c>
      <c r="F7" s="159">
        <v>7.5221</v>
      </c>
      <c r="G7" s="159">
        <v>3530.6136000000001</v>
      </c>
      <c r="H7" s="159">
        <v>3530.6136000000001</v>
      </c>
      <c r="I7" s="159">
        <v>9.5020000000000007</v>
      </c>
      <c r="P7" t="s">
        <v>16</v>
      </c>
      <c r="Q7">
        <v>629.88789999999995</v>
      </c>
      <c r="R7">
        <v>629.88789999999995</v>
      </c>
      <c r="S7">
        <v>0</v>
      </c>
    </row>
    <row r="8" spans="1:19">
      <c r="A8" s="157" t="s">
        <v>17</v>
      </c>
      <c r="B8" s="157" t="s">
        <v>11</v>
      </c>
      <c r="C8" s="158">
        <f t="shared" si="0"/>
        <v>637.68650000000002</v>
      </c>
      <c r="D8" s="158">
        <f t="shared" si="1"/>
        <v>637.68650000000002</v>
      </c>
      <c r="E8" s="159">
        <v>9.5930999999999997</v>
      </c>
      <c r="F8" s="159">
        <v>7.5151000000000003</v>
      </c>
      <c r="G8" s="159">
        <v>4168.3001000000004</v>
      </c>
      <c r="H8" s="159">
        <v>4168.3001000000004</v>
      </c>
      <c r="I8" s="159">
        <v>9.5159000000000002</v>
      </c>
      <c r="P8" t="s">
        <v>17</v>
      </c>
      <c r="Q8">
        <v>637.68650000000002</v>
      </c>
      <c r="R8">
        <v>637.68650000000002</v>
      </c>
      <c r="S8">
        <v>0</v>
      </c>
    </row>
    <row r="9" spans="1:19">
      <c r="A9" s="157" t="s">
        <v>18</v>
      </c>
      <c r="B9" s="157" t="s">
        <v>11</v>
      </c>
      <c r="C9" s="158">
        <f t="shared" si="0"/>
        <v>637.01880000000006</v>
      </c>
      <c r="D9" s="158">
        <f t="shared" si="1"/>
        <v>637.01880000000006</v>
      </c>
      <c r="E9" s="159">
        <v>9.5909999999999993</v>
      </c>
      <c r="F9" s="159">
        <v>7.5202999999999998</v>
      </c>
      <c r="G9" s="159">
        <v>4805.3189000000002</v>
      </c>
      <c r="H9" s="159">
        <v>4805.3189000000002</v>
      </c>
      <c r="I9" s="159">
        <v>9.5259</v>
      </c>
      <c r="P9" t="s">
        <v>18</v>
      </c>
      <c r="Q9">
        <v>637.01880000000006</v>
      </c>
      <c r="R9">
        <v>637.01880000000006</v>
      </c>
      <c r="S9">
        <v>0</v>
      </c>
    </row>
    <row r="10" spans="1:19">
      <c r="A10" s="157" t="s">
        <v>19</v>
      </c>
      <c r="B10" s="157" t="s">
        <v>11</v>
      </c>
      <c r="C10" s="158">
        <f t="shared" si="0"/>
        <v>634.48400000000004</v>
      </c>
      <c r="D10" s="158">
        <f t="shared" si="1"/>
        <v>634.48400000000004</v>
      </c>
      <c r="E10" s="159">
        <v>9.6182999999999996</v>
      </c>
      <c r="F10" s="159">
        <v>7.5050999999999997</v>
      </c>
      <c r="G10" s="159">
        <v>5439.8028999999997</v>
      </c>
      <c r="H10" s="159">
        <v>5439.8028999999997</v>
      </c>
      <c r="I10" s="159">
        <v>9.5366999999999997</v>
      </c>
      <c r="P10" t="s">
        <v>19</v>
      </c>
      <c r="Q10">
        <v>634.48400000000004</v>
      </c>
      <c r="R10">
        <v>634.48400000000004</v>
      </c>
      <c r="S10">
        <v>0</v>
      </c>
    </row>
    <row r="11" spans="1:19">
      <c r="A11" s="157" t="s">
        <v>20</v>
      </c>
      <c r="B11" s="157" t="s">
        <v>11</v>
      </c>
      <c r="C11" s="158">
        <f t="shared" si="0"/>
        <v>636.85810000000004</v>
      </c>
      <c r="D11" s="158">
        <f t="shared" si="1"/>
        <v>636.85810000000004</v>
      </c>
      <c r="E11" s="159">
        <v>9.5919000000000008</v>
      </c>
      <c r="F11" s="159">
        <v>7.5191999999999997</v>
      </c>
      <c r="G11" s="159">
        <v>6076.6610000000001</v>
      </c>
      <c r="H11" s="159">
        <v>6076.6610000000001</v>
      </c>
      <c r="I11" s="159">
        <v>9.5424000000000007</v>
      </c>
      <c r="P11" t="s">
        <v>20</v>
      </c>
      <c r="Q11">
        <v>636.85810000000004</v>
      </c>
      <c r="R11">
        <v>636.85810000000004</v>
      </c>
      <c r="S11">
        <v>0</v>
      </c>
    </row>
    <row r="12" spans="1:19">
      <c r="A12" s="157" t="s">
        <v>21</v>
      </c>
      <c r="B12" s="157" t="s">
        <v>11</v>
      </c>
      <c r="C12" s="158">
        <f t="shared" si="0"/>
        <v>637.01880000000006</v>
      </c>
      <c r="D12" s="158">
        <f t="shared" si="1"/>
        <v>637.01880000000006</v>
      </c>
      <c r="E12" s="159">
        <v>9.5909999999999993</v>
      </c>
      <c r="F12" s="159">
        <v>7.5202999999999998</v>
      </c>
      <c r="G12" s="159">
        <v>6713.6797999999999</v>
      </c>
      <c r="H12" s="159">
        <v>6713.6797999999999</v>
      </c>
      <c r="I12" s="159">
        <v>9.5471000000000004</v>
      </c>
      <c r="P12" t="s">
        <v>21</v>
      </c>
      <c r="Q12">
        <v>637.01880000000006</v>
      </c>
      <c r="R12">
        <v>637.01880000000006</v>
      </c>
      <c r="S12">
        <v>0</v>
      </c>
    </row>
    <row r="13" spans="1:19">
      <c r="A13" s="157" t="s">
        <v>22</v>
      </c>
      <c r="B13" s="157" t="s">
        <v>11</v>
      </c>
      <c r="C13" s="158">
        <f t="shared" si="0"/>
        <v>634.48400000000004</v>
      </c>
      <c r="D13" s="158">
        <f t="shared" si="1"/>
        <v>634.48400000000004</v>
      </c>
      <c r="E13" s="159">
        <v>9.6182999999999996</v>
      </c>
      <c r="F13" s="159">
        <v>7.5050999999999997</v>
      </c>
      <c r="G13" s="159">
        <v>7348.1638000000003</v>
      </c>
      <c r="H13" s="159">
        <v>7348.1638000000003</v>
      </c>
      <c r="I13" s="159">
        <v>9.5532000000000004</v>
      </c>
      <c r="P13" t="s">
        <v>22</v>
      </c>
      <c r="Q13">
        <v>634.48400000000004</v>
      </c>
      <c r="R13">
        <v>634.48400000000004</v>
      </c>
      <c r="S13">
        <v>0</v>
      </c>
    </row>
    <row r="14" spans="1:19">
      <c r="A14" s="157" t="s">
        <v>23</v>
      </c>
      <c r="B14" s="157" t="s">
        <v>11</v>
      </c>
      <c r="C14" s="158">
        <f t="shared" si="0"/>
        <v>629.63009999999997</v>
      </c>
      <c r="D14" s="158">
        <f t="shared" si="1"/>
        <v>629.63009999999997</v>
      </c>
      <c r="E14" s="159">
        <v>9.6672999999999991</v>
      </c>
      <c r="F14" s="159">
        <v>7.4804000000000004</v>
      </c>
      <c r="G14" s="159">
        <v>7977.7938999999997</v>
      </c>
      <c r="H14" s="159">
        <v>7977.7938999999997</v>
      </c>
      <c r="I14" s="159">
        <v>9.5622000000000007</v>
      </c>
      <c r="P14" t="s">
        <v>23</v>
      </c>
      <c r="Q14">
        <v>629.63009999999997</v>
      </c>
      <c r="R14">
        <v>629.63009999999997</v>
      </c>
      <c r="S14">
        <v>0</v>
      </c>
    </row>
    <row r="15" spans="1:19">
      <c r="A15" s="157" t="s">
        <v>24</v>
      </c>
      <c r="B15" s="157" t="s">
        <v>11</v>
      </c>
      <c r="C15" s="158">
        <f t="shared" si="0"/>
        <v>631.06020000000001</v>
      </c>
      <c r="D15" s="158">
        <f t="shared" si="1"/>
        <v>631.06020000000001</v>
      </c>
      <c r="E15" s="159">
        <v>9.6514000000000006</v>
      </c>
      <c r="F15" s="159">
        <v>7.4767999999999999</v>
      </c>
      <c r="G15" s="159">
        <v>8608.8541000000005</v>
      </c>
      <c r="H15" s="159">
        <v>8608.8541000000005</v>
      </c>
      <c r="I15" s="159">
        <v>9.5686999999999998</v>
      </c>
      <c r="P15" t="s">
        <v>24</v>
      </c>
      <c r="Q15">
        <v>631.06020000000001</v>
      </c>
      <c r="R15">
        <v>631.06020000000001</v>
      </c>
      <c r="S15">
        <v>0</v>
      </c>
    </row>
    <row r="16" spans="1:19">
      <c r="A16" s="157" t="s">
        <v>25</v>
      </c>
      <c r="B16" s="157" t="s">
        <v>11</v>
      </c>
      <c r="C16" s="158">
        <f t="shared" si="0"/>
        <v>636.20960000000002</v>
      </c>
      <c r="D16" s="158">
        <f t="shared" si="1"/>
        <v>636.20960000000002</v>
      </c>
      <c r="E16" s="159">
        <v>9.6092999999999993</v>
      </c>
      <c r="F16" s="159">
        <v>7.5101000000000004</v>
      </c>
      <c r="G16" s="159">
        <v>9245.0637000000006</v>
      </c>
      <c r="H16" s="159">
        <v>9245.0637000000006</v>
      </c>
      <c r="I16" s="159">
        <v>9.5715000000000003</v>
      </c>
      <c r="P16" t="s">
        <v>25</v>
      </c>
      <c r="Q16">
        <v>636.20960000000002</v>
      </c>
      <c r="R16">
        <v>636.20960000000002</v>
      </c>
      <c r="S16">
        <v>0</v>
      </c>
    </row>
    <row r="17" spans="1:19">
      <c r="A17" s="157" t="s">
        <v>26</v>
      </c>
      <c r="B17" s="157" t="s">
        <v>11</v>
      </c>
      <c r="C17" s="158">
        <f t="shared" si="0"/>
        <v>631.06020000000001</v>
      </c>
      <c r="D17" s="158">
        <f t="shared" si="1"/>
        <v>631.06020000000001</v>
      </c>
      <c r="E17" s="159">
        <v>9.6514000000000006</v>
      </c>
      <c r="F17" s="159">
        <v>7.4767999999999999</v>
      </c>
      <c r="G17" s="159">
        <v>9876.1239000000005</v>
      </c>
      <c r="H17" s="159">
        <v>9876.1239000000005</v>
      </c>
      <c r="I17" s="159">
        <v>9.5765999999999991</v>
      </c>
      <c r="P17" t="s">
        <v>26</v>
      </c>
      <c r="Q17">
        <v>631.06020000000001</v>
      </c>
      <c r="R17">
        <v>631.06020000000001</v>
      </c>
      <c r="S17">
        <v>0</v>
      </c>
    </row>
    <row r="18" spans="1:19">
      <c r="A18" s="157" t="s">
        <v>27</v>
      </c>
      <c r="B18" s="157" t="s">
        <v>11</v>
      </c>
      <c r="C18" s="158">
        <f t="shared" si="0"/>
        <v>633.34439999999995</v>
      </c>
      <c r="D18" s="158">
        <f t="shared" si="1"/>
        <v>633.34439999999995</v>
      </c>
      <c r="E18" s="159">
        <v>9.6324000000000005</v>
      </c>
      <c r="F18" s="159">
        <v>7.4957000000000003</v>
      </c>
      <c r="G18" s="159">
        <v>10509.4683</v>
      </c>
      <c r="H18" s="159">
        <v>10509.4683</v>
      </c>
      <c r="I18" s="159">
        <v>9.58</v>
      </c>
      <c r="P18" t="s">
        <v>27</v>
      </c>
      <c r="Q18">
        <v>633.34439999999995</v>
      </c>
      <c r="R18">
        <v>633.34439999999995</v>
      </c>
      <c r="S18">
        <v>0</v>
      </c>
    </row>
    <row r="19" spans="1:19">
      <c r="A19" s="157" t="s">
        <v>28</v>
      </c>
      <c r="B19" s="157" t="s">
        <v>11</v>
      </c>
      <c r="C19" s="158">
        <f t="shared" si="0"/>
        <v>637.38940000000002</v>
      </c>
      <c r="D19" s="158">
        <f t="shared" si="1"/>
        <v>637.38940000000002</v>
      </c>
      <c r="E19" s="159">
        <v>9.5925999999999991</v>
      </c>
      <c r="F19" s="159">
        <v>7.5209000000000001</v>
      </c>
      <c r="G19" s="159">
        <v>11146.8577</v>
      </c>
      <c r="H19" s="159">
        <v>11146.8577</v>
      </c>
      <c r="I19" s="159">
        <v>9.5807000000000002</v>
      </c>
      <c r="P19" t="s">
        <v>28</v>
      </c>
      <c r="Q19">
        <v>637.38940000000002</v>
      </c>
      <c r="R19">
        <v>637.38940000000002</v>
      </c>
      <c r="S19">
        <v>0</v>
      </c>
    </row>
    <row r="20" spans="1:19">
      <c r="A20" s="157" t="s">
        <v>29</v>
      </c>
      <c r="B20" s="157" t="s">
        <v>11</v>
      </c>
      <c r="C20" s="158">
        <f t="shared" si="0"/>
        <v>1152.6528000000001</v>
      </c>
      <c r="D20" s="158">
        <f t="shared" si="1"/>
        <v>1152.6528000000001</v>
      </c>
      <c r="E20" s="159">
        <v>8.7012</v>
      </c>
      <c r="F20" s="159">
        <v>7.1455000000000002</v>
      </c>
      <c r="G20" s="159">
        <v>12299.5105</v>
      </c>
      <c r="H20" s="159">
        <v>12299.5105</v>
      </c>
      <c r="I20" s="159">
        <v>9.4947999999999997</v>
      </c>
      <c r="P20" t="s">
        <v>29</v>
      </c>
      <c r="Q20">
        <v>1152.6528000000001</v>
      </c>
      <c r="R20">
        <v>1152.6528000000001</v>
      </c>
      <c r="S20">
        <v>0</v>
      </c>
    </row>
    <row r="21" spans="1:19">
      <c r="A21" s="157" t="s">
        <v>30</v>
      </c>
      <c r="B21" s="157" t="s">
        <v>11</v>
      </c>
      <c r="C21" s="158">
        <f t="shared" si="0"/>
        <v>744.81370000000004</v>
      </c>
      <c r="D21" s="158">
        <f t="shared" si="1"/>
        <v>744.81370000000004</v>
      </c>
      <c r="E21" s="159">
        <v>10.452500000000001</v>
      </c>
      <c r="F21" s="159">
        <v>9.8660999999999994</v>
      </c>
      <c r="G21" s="159">
        <v>13044.324199999999</v>
      </c>
      <c r="H21" s="159">
        <v>13044.324199999999</v>
      </c>
      <c r="I21" s="159">
        <v>9.5455000000000005</v>
      </c>
      <c r="P21" t="s">
        <v>30</v>
      </c>
      <c r="Q21">
        <v>744.81370000000004</v>
      </c>
      <c r="R21">
        <v>744.81370000000004</v>
      </c>
      <c r="S21">
        <v>0</v>
      </c>
    </row>
    <row r="22" spans="1:19">
      <c r="A22" s="157" t="s">
        <v>31</v>
      </c>
      <c r="B22" s="157" t="s">
        <v>11</v>
      </c>
      <c r="C22" s="158">
        <f t="shared" si="0"/>
        <v>1567.3494000000001</v>
      </c>
      <c r="D22" s="158">
        <f t="shared" si="1"/>
        <v>1567.3494000000001</v>
      </c>
      <c r="E22" s="159">
        <v>9.6709999999999994</v>
      </c>
      <c r="F22" s="159">
        <v>6.3254999999999999</v>
      </c>
      <c r="G22" s="159">
        <v>14611.6736</v>
      </c>
      <c r="H22" s="159">
        <v>14611.6736</v>
      </c>
      <c r="I22" s="159">
        <v>9.5593000000000004</v>
      </c>
      <c r="P22" t="s">
        <v>31</v>
      </c>
      <c r="Q22">
        <v>1567.3494000000001</v>
      </c>
      <c r="R22">
        <v>1567.3494000000001</v>
      </c>
      <c r="S22">
        <v>0</v>
      </c>
    </row>
    <row r="23" spans="1:19">
      <c r="A23" s="157" t="s">
        <v>32</v>
      </c>
      <c r="B23" s="157" t="s">
        <v>11</v>
      </c>
      <c r="C23" s="158">
        <f t="shared" si="0"/>
        <v>2121.3658</v>
      </c>
      <c r="D23" s="158">
        <f t="shared" si="1"/>
        <v>2121.3658</v>
      </c>
      <c r="E23" s="159">
        <v>10.1151</v>
      </c>
      <c r="F23" s="159">
        <v>6.8354999999999997</v>
      </c>
      <c r="G23" s="159">
        <v>16733.039400000001</v>
      </c>
      <c r="H23" s="159">
        <v>16733.039400000001</v>
      </c>
      <c r="I23" s="159">
        <v>9.6313999999999993</v>
      </c>
      <c r="P23" t="s">
        <v>32</v>
      </c>
      <c r="Q23">
        <v>2121.3658</v>
      </c>
      <c r="R23">
        <v>2121.3658</v>
      </c>
      <c r="S23">
        <v>0</v>
      </c>
    </row>
    <row r="24" spans="1:19">
      <c r="A24" s="157" t="s">
        <v>33</v>
      </c>
      <c r="B24" s="157" t="s">
        <v>11</v>
      </c>
      <c r="C24" s="158">
        <f t="shared" si="0"/>
        <v>1841.7889</v>
      </c>
      <c r="D24" s="158">
        <f t="shared" si="1"/>
        <v>1841.7889</v>
      </c>
      <c r="E24" s="159">
        <v>8.3017000000000003</v>
      </c>
      <c r="F24" s="159">
        <v>5.8243</v>
      </c>
      <c r="G24" s="159">
        <v>18574.828300000001</v>
      </c>
      <c r="H24" s="159">
        <v>18574.828300000001</v>
      </c>
      <c r="I24" s="159">
        <v>9.5220000000000002</v>
      </c>
      <c r="P24" t="s">
        <v>33</v>
      </c>
      <c r="Q24">
        <v>1841.7889</v>
      </c>
      <c r="R24">
        <v>1841.7889</v>
      </c>
      <c r="S24">
        <v>0</v>
      </c>
    </row>
    <row r="25" spans="1:19">
      <c r="A25" s="157" t="s">
        <v>34</v>
      </c>
      <c r="B25" s="157" t="s">
        <v>11</v>
      </c>
      <c r="C25" s="158">
        <f t="shared" si="0"/>
        <v>2293.1610000000001</v>
      </c>
      <c r="D25" s="158">
        <f t="shared" si="1"/>
        <v>2293.1610000000001</v>
      </c>
      <c r="E25" s="159">
        <v>8.0640000000000001</v>
      </c>
      <c r="F25" s="159">
        <v>7.9008000000000003</v>
      </c>
      <c r="G25" s="159">
        <v>20867.989300000001</v>
      </c>
      <c r="H25" s="159">
        <v>20867.989300000001</v>
      </c>
      <c r="I25" s="159">
        <v>9.3622999999999994</v>
      </c>
      <c r="P25" t="s">
        <v>34</v>
      </c>
      <c r="Q25">
        <v>2293.1610000000001</v>
      </c>
      <c r="R25">
        <v>2293.1610000000001</v>
      </c>
      <c r="S25">
        <v>0</v>
      </c>
    </row>
    <row r="26" spans="1:19">
      <c r="A26" s="157" t="s">
        <v>35</v>
      </c>
      <c r="B26" s="157" t="s">
        <v>11</v>
      </c>
      <c r="C26" s="158">
        <f t="shared" si="0"/>
        <v>4185.049</v>
      </c>
      <c r="D26" s="158">
        <f t="shared" si="1"/>
        <v>4185.049</v>
      </c>
      <c r="E26" s="159">
        <v>9.5954999999999995</v>
      </c>
      <c r="F26" s="159">
        <v>7.3132000000000001</v>
      </c>
      <c r="G26" s="159">
        <v>25053.0383</v>
      </c>
      <c r="H26" s="159">
        <v>25053.0383</v>
      </c>
      <c r="I26" s="159">
        <v>9.4046000000000003</v>
      </c>
      <c r="P26" t="s">
        <v>35</v>
      </c>
      <c r="Q26">
        <v>4185.049</v>
      </c>
      <c r="R26">
        <v>4185.049</v>
      </c>
      <c r="S26">
        <v>0</v>
      </c>
    </row>
    <row r="27" spans="1:19">
      <c r="P27" t="s">
        <v>57</v>
      </c>
      <c r="Q27">
        <v>0</v>
      </c>
      <c r="R27">
        <v>0</v>
      </c>
      <c r="S27">
        <v>0</v>
      </c>
    </row>
  </sheetData>
  <pageMargins left="0.7" right="0.7" top="0.75" bottom="0.75" header="0.3" footer="0.3"/>
  <pageSetup paperSize="9" orientation="portrai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tabColor rgb="FF0000FF"/>
  </sheetPr>
  <dimension ref="A1:J10578"/>
  <sheetViews>
    <sheetView workbookViewId="0">
      <selection activeCell="A2" sqref="A2:G10578"/>
    </sheetView>
  </sheetViews>
  <sheetFormatPr defaultColWidth="9" defaultRowHeight="12.75"/>
  <sheetData>
    <row r="1" spans="1:10">
      <c r="A1" t="s">
        <v>0</v>
      </c>
      <c r="B1" t="s">
        <v>58</v>
      </c>
      <c r="C1" t="s">
        <v>59</v>
      </c>
      <c r="D1" t="s">
        <v>7</v>
      </c>
      <c r="E1" t="s">
        <v>8</v>
      </c>
      <c r="F1" t="s">
        <v>9</v>
      </c>
      <c r="G1" t="s">
        <v>60</v>
      </c>
    </row>
    <row r="2" spans="1:10">
      <c r="A2" t="s">
        <v>12</v>
      </c>
      <c r="B2">
        <v>383</v>
      </c>
      <c r="C2" t="s">
        <v>59</v>
      </c>
      <c r="D2">
        <v>0</v>
      </c>
      <c r="E2">
        <v>8.5</v>
      </c>
      <c r="F2">
        <v>65.5</v>
      </c>
    </row>
    <row r="3" spans="1:10">
      <c r="A3" t="s">
        <v>12</v>
      </c>
      <c r="B3">
        <v>384</v>
      </c>
      <c r="C3" t="s">
        <v>59</v>
      </c>
      <c r="D3">
        <v>0</v>
      </c>
      <c r="E3">
        <v>16.5</v>
      </c>
      <c r="F3">
        <v>65.5</v>
      </c>
      <c r="G3" t="b">
        <v>0</v>
      </c>
    </row>
    <row r="4" spans="1:10">
      <c r="A4" t="s">
        <v>12</v>
      </c>
      <c r="B4">
        <v>385</v>
      </c>
      <c r="C4" t="s">
        <v>59</v>
      </c>
      <c r="D4">
        <v>6.8</v>
      </c>
      <c r="E4">
        <v>16.5</v>
      </c>
      <c r="F4">
        <v>65.5</v>
      </c>
    </row>
    <row r="5" spans="1:10">
      <c r="A5" t="s">
        <v>12</v>
      </c>
      <c r="B5">
        <v>386</v>
      </c>
      <c r="C5" t="s">
        <v>59</v>
      </c>
      <c r="D5">
        <v>8.1</v>
      </c>
      <c r="E5">
        <v>16.5</v>
      </c>
      <c r="F5">
        <v>65.5</v>
      </c>
      <c r="G5" t="b">
        <v>0</v>
      </c>
    </row>
    <row r="6" spans="1:10">
      <c r="A6" t="s">
        <v>12</v>
      </c>
      <c r="B6">
        <v>387</v>
      </c>
      <c r="C6" t="s">
        <v>59</v>
      </c>
      <c r="D6">
        <v>0</v>
      </c>
      <c r="E6">
        <v>4.45</v>
      </c>
      <c r="F6">
        <v>65.5</v>
      </c>
      <c r="G6" t="b">
        <v>0</v>
      </c>
    </row>
    <row r="7" spans="1:10">
      <c r="A7" t="s">
        <v>12</v>
      </c>
      <c r="B7">
        <v>391</v>
      </c>
      <c r="C7" t="s">
        <v>59</v>
      </c>
      <c r="D7">
        <v>19.649999999999999</v>
      </c>
      <c r="E7">
        <v>4.45</v>
      </c>
      <c r="F7">
        <v>65.5</v>
      </c>
      <c r="J7" s="156"/>
    </row>
    <row r="8" spans="1:10">
      <c r="A8" t="s">
        <v>12</v>
      </c>
      <c r="B8">
        <v>392</v>
      </c>
      <c r="C8" t="s">
        <v>59</v>
      </c>
      <c r="D8">
        <v>2.5</v>
      </c>
      <c r="E8">
        <v>11.43</v>
      </c>
      <c r="F8">
        <v>65.5</v>
      </c>
    </row>
    <row r="9" spans="1:10">
      <c r="A9" t="s">
        <v>12</v>
      </c>
      <c r="B9">
        <v>393</v>
      </c>
      <c r="C9" t="s">
        <v>59</v>
      </c>
      <c r="D9">
        <v>2.5</v>
      </c>
      <c r="E9">
        <v>12.5</v>
      </c>
      <c r="F9">
        <v>65.5</v>
      </c>
    </row>
    <row r="10" spans="1:10">
      <c r="A10" t="s">
        <v>12</v>
      </c>
      <c r="B10">
        <v>394</v>
      </c>
      <c r="C10" t="s">
        <v>59</v>
      </c>
      <c r="D10">
        <v>0</v>
      </c>
      <c r="E10">
        <v>11.43</v>
      </c>
      <c r="F10">
        <v>65.5</v>
      </c>
    </row>
    <row r="11" spans="1:10">
      <c r="A11" t="s">
        <v>12</v>
      </c>
      <c r="B11">
        <v>398</v>
      </c>
      <c r="C11" t="s">
        <v>59</v>
      </c>
      <c r="D11">
        <v>0</v>
      </c>
      <c r="E11">
        <v>13.8</v>
      </c>
      <c r="F11">
        <v>65.5</v>
      </c>
    </row>
    <row r="12" spans="1:10">
      <c r="A12" t="s">
        <v>12</v>
      </c>
      <c r="B12">
        <v>402</v>
      </c>
      <c r="C12" t="s">
        <v>59</v>
      </c>
      <c r="D12">
        <v>16.37</v>
      </c>
      <c r="E12">
        <v>4.25</v>
      </c>
      <c r="F12">
        <v>65.5</v>
      </c>
    </row>
    <row r="13" spans="1:10">
      <c r="A13" t="s">
        <v>12</v>
      </c>
      <c r="B13">
        <v>793</v>
      </c>
      <c r="C13" t="s">
        <v>59</v>
      </c>
      <c r="D13">
        <v>19.649999999999999</v>
      </c>
      <c r="E13">
        <v>4.3</v>
      </c>
      <c r="F13">
        <v>65.5</v>
      </c>
    </row>
    <row r="14" spans="1:10">
      <c r="A14" t="s">
        <v>12</v>
      </c>
      <c r="B14">
        <v>794</v>
      </c>
      <c r="C14" t="s">
        <v>59</v>
      </c>
      <c r="D14">
        <v>19.649999999999999</v>
      </c>
      <c r="E14">
        <v>10.4</v>
      </c>
      <c r="F14">
        <v>65.5</v>
      </c>
    </row>
    <row r="15" spans="1:10">
      <c r="A15" t="s">
        <v>12</v>
      </c>
      <c r="B15">
        <v>964</v>
      </c>
      <c r="C15" t="s">
        <v>59</v>
      </c>
      <c r="D15">
        <v>14.17</v>
      </c>
      <c r="E15">
        <v>12.25</v>
      </c>
      <c r="F15">
        <v>65.5</v>
      </c>
    </row>
    <row r="16" spans="1:10">
      <c r="A16" t="s">
        <v>12</v>
      </c>
      <c r="B16">
        <v>1110</v>
      </c>
      <c r="C16" t="s">
        <v>59</v>
      </c>
      <c r="D16">
        <v>6.8</v>
      </c>
      <c r="E16">
        <v>14.05</v>
      </c>
      <c r="F16">
        <v>65.5</v>
      </c>
      <c r="G16" t="b">
        <v>0</v>
      </c>
    </row>
    <row r="17" spans="1:7">
      <c r="A17" t="s">
        <v>12</v>
      </c>
      <c r="B17">
        <v>1210</v>
      </c>
      <c r="C17" t="s">
        <v>59</v>
      </c>
      <c r="D17">
        <v>0</v>
      </c>
      <c r="E17">
        <v>1.75</v>
      </c>
      <c r="F17">
        <v>65.5</v>
      </c>
    </row>
    <row r="18" spans="1:7">
      <c r="A18" t="s">
        <v>12</v>
      </c>
      <c r="B18">
        <v>1245</v>
      </c>
      <c r="C18" t="s">
        <v>59</v>
      </c>
      <c r="D18">
        <v>10.38</v>
      </c>
      <c r="E18">
        <v>16.5</v>
      </c>
      <c r="F18">
        <v>65.5</v>
      </c>
    </row>
    <row r="19" spans="1:7">
      <c r="A19" t="s">
        <v>12</v>
      </c>
      <c r="B19">
        <v>1365</v>
      </c>
      <c r="C19" t="s">
        <v>59</v>
      </c>
      <c r="D19">
        <v>17</v>
      </c>
      <c r="E19">
        <v>11.95</v>
      </c>
      <c r="F19">
        <v>65.5</v>
      </c>
    </row>
    <row r="20" spans="1:7">
      <c r="A20" t="s">
        <v>12</v>
      </c>
      <c r="B20">
        <v>1366</v>
      </c>
      <c r="C20" t="s">
        <v>59</v>
      </c>
      <c r="D20">
        <v>19.649999999999999</v>
      </c>
      <c r="E20">
        <v>11.95</v>
      </c>
      <c r="F20">
        <v>65.5</v>
      </c>
    </row>
    <row r="21" spans="1:7">
      <c r="A21" t="s">
        <v>12</v>
      </c>
      <c r="B21">
        <v>1367</v>
      </c>
      <c r="C21" t="s">
        <v>59</v>
      </c>
      <c r="D21">
        <v>17</v>
      </c>
      <c r="E21">
        <v>10.11</v>
      </c>
      <c r="F21">
        <v>65.5</v>
      </c>
    </row>
    <row r="22" spans="1:7">
      <c r="A22" t="s">
        <v>12</v>
      </c>
      <c r="B22">
        <v>1368</v>
      </c>
      <c r="C22" t="s">
        <v>59</v>
      </c>
      <c r="D22">
        <v>19.649999999999999</v>
      </c>
      <c r="E22">
        <v>10.11</v>
      </c>
      <c r="F22">
        <v>65.5</v>
      </c>
    </row>
    <row r="23" spans="1:7">
      <c r="A23" t="s">
        <v>12</v>
      </c>
      <c r="B23">
        <v>1894</v>
      </c>
      <c r="C23" t="s">
        <v>59</v>
      </c>
      <c r="D23">
        <v>0</v>
      </c>
      <c r="E23">
        <v>8.75</v>
      </c>
      <c r="F23">
        <v>65.5</v>
      </c>
    </row>
    <row r="24" spans="1:7">
      <c r="A24" t="s">
        <v>12</v>
      </c>
      <c r="B24">
        <v>1895</v>
      </c>
      <c r="C24" t="s">
        <v>59</v>
      </c>
      <c r="D24">
        <v>8.3800000000000008</v>
      </c>
      <c r="E24">
        <v>8.75</v>
      </c>
      <c r="F24">
        <v>65.5</v>
      </c>
    </row>
    <row r="25" spans="1:7">
      <c r="A25" t="s">
        <v>12</v>
      </c>
      <c r="B25">
        <v>1896</v>
      </c>
      <c r="C25" t="s">
        <v>59</v>
      </c>
      <c r="D25">
        <v>3.27</v>
      </c>
      <c r="E25">
        <v>8.75</v>
      </c>
      <c r="F25">
        <v>65.5</v>
      </c>
      <c r="G25" t="b">
        <v>0</v>
      </c>
    </row>
    <row r="26" spans="1:7">
      <c r="A26" t="s">
        <v>12</v>
      </c>
      <c r="B26">
        <v>1897</v>
      </c>
      <c r="C26" t="s">
        <v>59</v>
      </c>
      <c r="D26">
        <v>3.27</v>
      </c>
      <c r="E26">
        <v>16.5</v>
      </c>
      <c r="F26">
        <v>65.5</v>
      </c>
    </row>
    <row r="27" spans="1:7">
      <c r="A27" t="s">
        <v>12</v>
      </c>
      <c r="B27">
        <v>1898</v>
      </c>
      <c r="C27" t="s">
        <v>59</v>
      </c>
      <c r="D27">
        <v>9.82</v>
      </c>
      <c r="E27">
        <v>8.75</v>
      </c>
      <c r="F27">
        <v>65.5</v>
      </c>
      <c r="G27" t="b">
        <v>0</v>
      </c>
    </row>
    <row r="28" spans="1:7">
      <c r="A28" t="s">
        <v>12</v>
      </c>
      <c r="B28">
        <v>1899</v>
      </c>
      <c r="C28" t="s">
        <v>59</v>
      </c>
      <c r="D28">
        <v>15.97</v>
      </c>
      <c r="E28">
        <v>8.75</v>
      </c>
      <c r="F28">
        <v>65.5</v>
      </c>
    </row>
    <row r="29" spans="1:7">
      <c r="A29" t="s">
        <v>12</v>
      </c>
      <c r="B29">
        <v>1902</v>
      </c>
      <c r="C29" t="s">
        <v>59</v>
      </c>
      <c r="D29">
        <v>11.92</v>
      </c>
      <c r="E29">
        <v>15.78</v>
      </c>
      <c r="F29">
        <v>65.5</v>
      </c>
    </row>
    <row r="30" spans="1:7">
      <c r="A30" t="s">
        <v>12</v>
      </c>
      <c r="B30">
        <v>1903</v>
      </c>
      <c r="C30" t="s">
        <v>59</v>
      </c>
      <c r="D30">
        <v>17</v>
      </c>
      <c r="E30">
        <v>15.78</v>
      </c>
      <c r="F30">
        <v>65.5</v>
      </c>
    </row>
    <row r="31" spans="1:7">
      <c r="A31" t="s">
        <v>12</v>
      </c>
      <c r="B31">
        <v>2018</v>
      </c>
      <c r="C31" t="s">
        <v>59</v>
      </c>
      <c r="D31">
        <v>13.82</v>
      </c>
      <c r="E31">
        <v>8.75</v>
      </c>
      <c r="F31">
        <v>65.5</v>
      </c>
      <c r="G31" t="b">
        <v>0</v>
      </c>
    </row>
    <row r="32" spans="1:7">
      <c r="A32" t="s">
        <v>12</v>
      </c>
      <c r="B32">
        <v>2034</v>
      </c>
      <c r="C32" t="s">
        <v>59</v>
      </c>
      <c r="D32">
        <v>3.5</v>
      </c>
      <c r="E32">
        <v>16.5</v>
      </c>
      <c r="F32">
        <v>65.5</v>
      </c>
    </row>
    <row r="33" spans="1:7">
      <c r="A33" t="s">
        <v>12</v>
      </c>
      <c r="B33">
        <v>2536</v>
      </c>
      <c r="C33" t="s">
        <v>59</v>
      </c>
      <c r="D33">
        <v>0</v>
      </c>
      <c r="E33">
        <v>4.8</v>
      </c>
      <c r="F33">
        <v>65.5</v>
      </c>
      <c r="G33" t="b">
        <v>0</v>
      </c>
    </row>
    <row r="34" spans="1:7">
      <c r="A34" t="s">
        <v>12</v>
      </c>
      <c r="B34">
        <v>2539</v>
      </c>
      <c r="C34" t="s">
        <v>59</v>
      </c>
      <c r="D34">
        <v>4.57</v>
      </c>
      <c r="E34">
        <v>4.25</v>
      </c>
      <c r="F34">
        <v>65.5</v>
      </c>
      <c r="G34" t="b">
        <v>0</v>
      </c>
    </row>
    <row r="35" spans="1:7">
      <c r="A35" t="s">
        <v>12</v>
      </c>
      <c r="B35">
        <v>2540</v>
      </c>
      <c r="C35" t="s">
        <v>59</v>
      </c>
      <c r="D35">
        <v>8.6300000000000008</v>
      </c>
      <c r="E35">
        <v>4.25</v>
      </c>
      <c r="F35">
        <v>65.5</v>
      </c>
      <c r="G35" t="b">
        <v>0</v>
      </c>
    </row>
    <row r="36" spans="1:7">
      <c r="A36" t="s">
        <v>12</v>
      </c>
      <c r="B36">
        <v>2543</v>
      </c>
      <c r="C36" t="s">
        <v>59</v>
      </c>
      <c r="D36">
        <v>11.12</v>
      </c>
      <c r="E36">
        <v>4.25</v>
      </c>
      <c r="F36">
        <v>65.5</v>
      </c>
      <c r="G36" t="b">
        <v>0</v>
      </c>
    </row>
    <row r="37" spans="1:7">
      <c r="A37" t="s">
        <v>12</v>
      </c>
      <c r="B37">
        <v>2544</v>
      </c>
      <c r="C37" t="s">
        <v>59</v>
      </c>
      <c r="D37">
        <v>15.2</v>
      </c>
      <c r="E37">
        <v>4.25</v>
      </c>
      <c r="F37">
        <v>65.5</v>
      </c>
      <c r="G37" t="b">
        <v>0</v>
      </c>
    </row>
    <row r="38" spans="1:7">
      <c r="A38" t="s">
        <v>12</v>
      </c>
      <c r="B38">
        <v>2548</v>
      </c>
      <c r="C38" t="s">
        <v>59</v>
      </c>
      <c r="D38">
        <v>19.649999999999999</v>
      </c>
      <c r="E38">
        <v>4.8</v>
      </c>
      <c r="F38">
        <v>65.5</v>
      </c>
    </row>
    <row r="39" spans="1:7">
      <c r="A39" t="s">
        <v>12</v>
      </c>
      <c r="B39">
        <v>2549</v>
      </c>
      <c r="C39" t="s">
        <v>59</v>
      </c>
      <c r="D39">
        <v>19.649999999999999</v>
      </c>
      <c r="E39">
        <v>8.5</v>
      </c>
      <c r="F39">
        <v>65.5</v>
      </c>
    </row>
    <row r="40" spans="1:7">
      <c r="A40" t="s">
        <v>12</v>
      </c>
      <c r="B40">
        <v>2553</v>
      </c>
      <c r="C40" t="s">
        <v>59</v>
      </c>
      <c r="D40">
        <v>7.02</v>
      </c>
      <c r="E40">
        <v>11.2</v>
      </c>
      <c r="F40">
        <v>65.5</v>
      </c>
      <c r="G40" t="b">
        <v>0</v>
      </c>
    </row>
    <row r="41" spans="1:7">
      <c r="A41" t="s">
        <v>12</v>
      </c>
      <c r="B41">
        <v>2554</v>
      </c>
      <c r="C41" t="s">
        <v>59</v>
      </c>
      <c r="D41">
        <v>4.7699999999999996</v>
      </c>
      <c r="E41">
        <v>11.2</v>
      </c>
      <c r="F41">
        <v>65.5</v>
      </c>
      <c r="G41" t="b">
        <v>0</v>
      </c>
    </row>
    <row r="42" spans="1:7">
      <c r="A42" t="s">
        <v>12</v>
      </c>
      <c r="B42">
        <v>2555</v>
      </c>
      <c r="C42" t="s">
        <v>59</v>
      </c>
      <c r="D42">
        <v>4.7699999999999996</v>
      </c>
      <c r="E42">
        <v>13.8</v>
      </c>
      <c r="F42">
        <v>65.5</v>
      </c>
      <c r="G42" t="b">
        <v>0</v>
      </c>
    </row>
    <row r="43" spans="1:7">
      <c r="A43" t="s">
        <v>12</v>
      </c>
      <c r="B43">
        <v>2557</v>
      </c>
      <c r="C43" t="s">
        <v>59</v>
      </c>
      <c r="D43">
        <v>4.7699999999999996</v>
      </c>
      <c r="E43">
        <v>16.5</v>
      </c>
      <c r="F43">
        <v>65.5</v>
      </c>
    </row>
    <row r="44" spans="1:7">
      <c r="A44" t="s">
        <v>12</v>
      </c>
      <c r="B44">
        <v>2558</v>
      </c>
      <c r="C44" t="s">
        <v>59</v>
      </c>
      <c r="D44">
        <v>0</v>
      </c>
      <c r="E44">
        <v>3.2</v>
      </c>
      <c r="F44">
        <v>65.5</v>
      </c>
    </row>
    <row r="45" spans="1:7">
      <c r="A45" t="s">
        <v>12</v>
      </c>
      <c r="B45">
        <v>2560</v>
      </c>
      <c r="C45" t="s">
        <v>59</v>
      </c>
      <c r="D45">
        <v>3.27</v>
      </c>
      <c r="E45">
        <v>4.25</v>
      </c>
      <c r="F45">
        <v>65.5</v>
      </c>
    </row>
    <row r="46" spans="1:7">
      <c r="A46" t="s">
        <v>12</v>
      </c>
      <c r="B46">
        <v>2561</v>
      </c>
      <c r="C46" t="s">
        <v>59</v>
      </c>
      <c r="D46">
        <v>0</v>
      </c>
      <c r="E46">
        <v>4.25</v>
      </c>
      <c r="F46">
        <v>65.5</v>
      </c>
      <c r="G46" t="b">
        <v>0</v>
      </c>
    </row>
    <row r="47" spans="1:7">
      <c r="A47" t="s">
        <v>12</v>
      </c>
      <c r="B47">
        <v>2563</v>
      </c>
      <c r="C47" t="s">
        <v>59</v>
      </c>
      <c r="D47">
        <v>9.82</v>
      </c>
      <c r="E47">
        <v>4.25</v>
      </c>
      <c r="F47">
        <v>65.5</v>
      </c>
    </row>
    <row r="48" spans="1:7">
      <c r="A48" t="s">
        <v>12</v>
      </c>
      <c r="B48">
        <v>2566</v>
      </c>
      <c r="C48" t="s">
        <v>59</v>
      </c>
      <c r="D48">
        <v>19.649999999999999</v>
      </c>
      <c r="E48">
        <v>4.25</v>
      </c>
      <c r="F48">
        <v>65.5</v>
      </c>
    </row>
    <row r="49" spans="1:7">
      <c r="A49" t="s">
        <v>12</v>
      </c>
      <c r="B49">
        <v>2577</v>
      </c>
      <c r="C49" t="s">
        <v>59</v>
      </c>
      <c r="D49">
        <v>3.5</v>
      </c>
      <c r="E49">
        <v>13.8</v>
      </c>
      <c r="F49">
        <v>65.5</v>
      </c>
    </row>
    <row r="50" spans="1:7">
      <c r="A50" t="s">
        <v>12</v>
      </c>
      <c r="B50">
        <v>2578</v>
      </c>
      <c r="C50" t="s">
        <v>59</v>
      </c>
      <c r="D50">
        <v>3.5</v>
      </c>
      <c r="E50">
        <v>12.5</v>
      </c>
      <c r="F50">
        <v>65.5</v>
      </c>
    </row>
    <row r="51" spans="1:7">
      <c r="A51" t="s">
        <v>12</v>
      </c>
      <c r="B51">
        <v>2579</v>
      </c>
      <c r="C51" t="s">
        <v>59</v>
      </c>
      <c r="D51">
        <v>4.7699999999999996</v>
      </c>
      <c r="E51">
        <v>12.5</v>
      </c>
      <c r="F51">
        <v>65.5</v>
      </c>
    </row>
    <row r="52" spans="1:7">
      <c r="A52" t="s">
        <v>12</v>
      </c>
      <c r="B52">
        <v>2580</v>
      </c>
      <c r="C52" t="s">
        <v>59</v>
      </c>
      <c r="D52">
        <v>3.5</v>
      </c>
      <c r="E52">
        <v>11.2</v>
      </c>
      <c r="F52">
        <v>65.5</v>
      </c>
    </row>
    <row r="53" spans="1:7">
      <c r="A53" t="s">
        <v>12</v>
      </c>
      <c r="B53">
        <v>2581</v>
      </c>
      <c r="C53" t="s">
        <v>59</v>
      </c>
      <c r="D53">
        <v>6.8</v>
      </c>
      <c r="E53">
        <v>11.2</v>
      </c>
      <c r="F53">
        <v>65.5</v>
      </c>
    </row>
    <row r="54" spans="1:7">
      <c r="A54" t="s">
        <v>12</v>
      </c>
      <c r="B54">
        <v>2583</v>
      </c>
      <c r="C54" t="s">
        <v>59</v>
      </c>
      <c r="D54">
        <v>8.3800000000000008</v>
      </c>
      <c r="E54">
        <v>10</v>
      </c>
      <c r="F54">
        <v>65.5</v>
      </c>
    </row>
    <row r="55" spans="1:7">
      <c r="A55" t="s">
        <v>12</v>
      </c>
      <c r="B55">
        <v>2584</v>
      </c>
      <c r="C55" t="s">
        <v>59</v>
      </c>
      <c r="D55">
        <v>7.02</v>
      </c>
      <c r="E55">
        <v>10</v>
      </c>
      <c r="F55">
        <v>65.5</v>
      </c>
    </row>
    <row r="56" spans="1:7">
      <c r="A56" t="s">
        <v>12</v>
      </c>
      <c r="B56">
        <v>2588</v>
      </c>
      <c r="C56" t="s">
        <v>59</v>
      </c>
      <c r="D56">
        <v>11.92</v>
      </c>
      <c r="E56">
        <v>12.25</v>
      </c>
      <c r="F56">
        <v>65.5</v>
      </c>
    </row>
    <row r="57" spans="1:7">
      <c r="A57" t="s">
        <v>12</v>
      </c>
      <c r="B57">
        <v>2589</v>
      </c>
      <c r="C57" t="s">
        <v>59</v>
      </c>
      <c r="D57">
        <v>11.92</v>
      </c>
      <c r="E57">
        <v>13.8</v>
      </c>
      <c r="F57">
        <v>65.5</v>
      </c>
      <c r="G57" t="b">
        <v>0</v>
      </c>
    </row>
    <row r="58" spans="1:7">
      <c r="A58" t="s">
        <v>12</v>
      </c>
      <c r="B58">
        <v>2590</v>
      </c>
      <c r="C58" t="s">
        <v>59</v>
      </c>
      <c r="D58">
        <v>14.17</v>
      </c>
      <c r="E58">
        <v>13.8</v>
      </c>
      <c r="F58">
        <v>65.5</v>
      </c>
    </row>
    <row r="59" spans="1:7">
      <c r="A59" t="s">
        <v>12</v>
      </c>
      <c r="B59">
        <v>2591</v>
      </c>
      <c r="C59" t="s">
        <v>59</v>
      </c>
      <c r="D59">
        <v>0</v>
      </c>
      <c r="E59">
        <v>2.5</v>
      </c>
      <c r="F59">
        <v>65.5</v>
      </c>
      <c r="G59" t="b">
        <v>0</v>
      </c>
    </row>
    <row r="60" spans="1:7">
      <c r="A60" t="s">
        <v>12</v>
      </c>
      <c r="B60">
        <v>2598</v>
      </c>
      <c r="C60" t="s">
        <v>59</v>
      </c>
      <c r="D60">
        <v>0</v>
      </c>
      <c r="E60">
        <v>15.26</v>
      </c>
      <c r="F60">
        <v>65.5</v>
      </c>
      <c r="G60" t="b">
        <v>0</v>
      </c>
    </row>
    <row r="61" spans="1:7">
      <c r="A61" t="s">
        <v>12</v>
      </c>
      <c r="B61">
        <v>2599</v>
      </c>
      <c r="C61" t="s">
        <v>59</v>
      </c>
      <c r="D61">
        <v>2.5</v>
      </c>
      <c r="E61">
        <v>15.26</v>
      </c>
      <c r="F61">
        <v>65.5</v>
      </c>
    </row>
    <row r="62" spans="1:7">
      <c r="A62" t="s">
        <v>12</v>
      </c>
      <c r="B62">
        <v>2600</v>
      </c>
      <c r="C62" t="s">
        <v>59</v>
      </c>
      <c r="D62">
        <v>2.5</v>
      </c>
      <c r="E62">
        <v>16.5</v>
      </c>
      <c r="F62">
        <v>65.5</v>
      </c>
      <c r="G62" t="b">
        <v>0</v>
      </c>
    </row>
    <row r="63" spans="1:7">
      <c r="A63" t="s">
        <v>12</v>
      </c>
      <c r="B63">
        <v>2601</v>
      </c>
      <c r="C63" t="s">
        <v>59</v>
      </c>
      <c r="D63">
        <v>3.5</v>
      </c>
      <c r="E63">
        <v>15.26</v>
      </c>
      <c r="F63">
        <v>65.5</v>
      </c>
      <c r="G63" t="b">
        <v>0</v>
      </c>
    </row>
    <row r="64" spans="1:7">
      <c r="A64" t="s">
        <v>12</v>
      </c>
      <c r="B64">
        <v>2602</v>
      </c>
      <c r="C64" t="s">
        <v>59</v>
      </c>
      <c r="D64">
        <v>2.5</v>
      </c>
      <c r="E64">
        <v>13.8</v>
      </c>
      <c r="F64">
        <v>65.5</v>
      </c>
    </row>
    <row r="65" spans="1:7">
      <c r="A65" t="s">
        <v>12</v>
      </c>
      <c r="B65">
        <v>3915</v>
      </c>
      <c r="C65" t="s">
        <v>59</v>
      </c>
      <c r="D65">
        <v>9.5</v>
      </c>
      <c r="E65">
        <v>8.75</v>
      </c>
      <c r="F65">
        <v>65.5</v>
      </c>
    </row>
    <row r="66" spans="1:7">
      <c r="A66" t="s">
        <v>12</v>
      </c>
      <c r="B66">
        <v>3917</v>
      </c>
      <c r="C66" t="s">
        <v>59</v>
      </c>
      <c r="D66">
        <v>10.6</v>
      </c>
      <c r="E66">
        <v>8.75</v>
      </c>
      <c r="F66">
        <v>65.5</v>
      </c>
    </row>
    <row r="67" spans="1:7">
      <c r="A67" t="s">
        <v>12</v>
      </c>
      <c r="B67">
        <v>3920</v>
      </c>
      <c r="C67" t="s">
        <v>59</v>
      </c>
      <c r="D67">
        <v>12.35</v>
      </c>
      <c r="E67">
        <v>8.75</v>
      </c>
      <c r="F67">
        <v>65.5</v>
      </c>
    </row>
    <row r="68" spans="1:7">
      <c r="A68" t="s">
        <v>12</v>
      </c>
      <c r="B68">
        <v>3921</v>
      </c>
      <c r="C68" t="s">
        <v>59</v>
      </c>
      <c r="D68">
        <v>12.35</v>
      </c>
      <c r="E68">
        <v>10</v>
      </c>
      <c r="F68">
        <v>65.5</v>
      </c>
    </row>
    <row r="69" spans="1:7">
      <c r="A69" t="s">
        <v>12</v>
      </c>
      <c r="B69">
        <v>3925</v>
      </c>
      <c r="C69" t="s">
        <v>59</v>
      </c>
      <c r="D69">
        <v>13.45</v>
      </c>
      <c r="E69">
        <v>8.75</v>
      </c>
      <c r="F69">
        <v>65.5</v>
      </c>
    </row>
    <row r="70" spans="1:7">
      <c r="A70" t="s">
        <v>12</v>
      </c>
      <c r="B70">
        <v>3926</v>
      </c>
      <c r="C70" t="s">
        <v>59</v>
      </c>
      <c r="D70">
        <v>13.45</v>
      </c>
      <c r="E70">
        <v>10</v>
      </c>
      <c r="F70">
        <v>65.5</v>
      </c>
      <c r="G70" t="b">
        <v>0</v>
      </c>
    </row>
    <row r="71" spans="1:7">
      <c r="A71" t="s">
        <v>12</v>
      </c>
      <c r="B71">
        <v>3928</v>
      </c>
      <c r="C71" t="s">
        <v>59</v>
      </c>
      <c r="D71">
        <v>13.93</v>
      </c>
      <c r="E71">
        <v>8.75</v>
      </c>
      <c r="F71">
        <v>65.5</v>
      </c>
    </row>
    <row r="72" spans="1:7">
      <c r="A72" t="s">
        <v>12</v>
      </c>
      <c r="B72">
        <v>3930</v>
      </c>
      <c r="C72" t="s">
        <v>59</v>
      </c>
      <c r="D72">
        <v>14.8</v>
      </c>
      <c r="E72">
        <v>8.75</v>
      </c>
      <c r="F72">
        <v>65.5</v>
      </c>
    </row>
    <row r="73" spans="1:7">
      <c r="A73" t="s">
        <v>12</v>
      </c>
      <c r="B73">
        <v>3934</v>
      </c>
      <c r="C73" t="s">
        <v>59</v>
      </c>
      <c r="D73">
        <v>16.84</v>
      </c>
      <c r="E73">
        <v>8.75</v>
      </c>
      <c r="F73">
        <v>65.5</v>
      </c>
    </row>
    <row r="74" spans="1:7">
      <c r="A74" t="s">
        <v>12</v>
      </c>
      <c r="B74">
        <v>3935</v>
      </c>
      <c r="C74" t="s">
        <v>59</v>
      </c>
      <c r="D74">
        <v>19.649999999999999</v>
      </c>
      <c r="E74">
        <v>8.75</v>
      </c>
      <c r="F74">
        <v>65.5</v>
      </c>
    </row>
    <row r="75" spans="1:7">
      <c r="A75" t="s">
        <v>12</v>
      </c>
      <c r="B75">
        <v>4054</v>
      </c>
      <c r="C75" t="s">
        <v>59</v>
      </c>
      <c r="D75">
        <v>11.52</v>
      </c>
      <c r="E75">
        <v>10</v>
      </c>
      <c r="F75">
        <v>65.5</v>
      </c>
    </row>
    <row r="76" spans="1:7">
      <c r="A76" t="s">
        <v>12</v>
      </c>
      <c r="B76">
        <v>4055</v>
      </c>
      <c r="C76" t="s">
        <v>59</v>
      </c>
      <c r="D76">
        <v>11.52</v>
      </c>
      <c r="E76">
        <v>8.75</v>
      </c>
      <c r="F76">
        <v>65.5</v>
      </c>
    </row>
    <row r="77" spans="1:7">
      <c r="A77" t="s">
        <v>12</v>
      </c>
      <c r="B77">
        <v>4058</v>
      </c>
      <c r="C77" t="s">
        <v>59</v>
      </c>
      <c r="D77">
        <v>14.17</v>
      </c>
      <c r="E77">
        <v>8.75</v>
      </c>
      <c r="F77">
        <v>65.5</v>
      </c>
    </row>
    <row r="78" spans="1:7">
      <c r="A78" t="s">
        <v>12</v>
      </c>
      <c r="B78">
        <v>4089</v>
      </c>
      <c r="C78" t="s">
        <v>59</v>
      </c>
      <c r="D78">
        <v>11.92</v>
      </c>
      <c r="E78">
        <v>15.26</v>
      </c>
      <c r="F78">
        <v>65.5</v>
      </c>
      <c r="G78" t="b">
        <v>0</v>
      </c>
    </row>
    <row r="79" spans="1:7">
      <c r="A79" t="s">
        <v>12</v>
      </c>
      <c r="B79">
        <v>4090</v>
      </c>
      <c r="C79" t="s">
        <v>59</v>
      </c>
      <c r="D79">
        <v>14.17</v>
      </c>
      <c r="E79">
        <v>15.26</v>
      </c>
      <c r="F79">
        <v>65.5</v>
      </c>
      <c r="G79" t="b">
        <v>0</v>
      </c>
    </row>
    <row r="80" spans="1:7">
      <c r="A80" t="s">
        <v>12</v>
      </c>
      <c r="B80">
        <v>5039</v>
      </c>
      <c r="C80" t="s">
        <v>59</v>
      </c>
      <c r="D80">
        <v>6.8</v>
      </c>
      <c r="E80">
        <v>14.35</v>
      </c>
      <c r="F80">
        <v>65.5</v>
      </c>
      <c r="G80" t="b">
        <v>0</v>
      </c>
    </row>
    <row r="81" spans="1:7">
      <c r="A81" t="s">
        <v>12</v>
      </c>
      <c r="B81">
        <v>5040</v>
      </c>
      <c r="C81" t="s">
        <v>59</v>
      </c>
      <c r="D81">
        <v>6.8</v>
      </c>
      <c r="E81">
        <v>14.2</v>
      </c>
      <c r="F81">
        <v>65.5</v>
      </c>
    </row>
    <row r="82" spans="1:7">
      <c r="A82" t="s">
        <v>12</v>
      </c>
      <c r="B82">
        <v>5041</v>
      </c>
      <c r="C82" t="s">
        <v>59</v>
      </c>
      <c r="D82">
        <v>6.8</v>
      </c>
      <c r="E82">
        <v>14.91</v>
      </c>
      <c r="F82">
        <v>65.5</v>
      </c>
    </row>
    <row r="83" spans="1:7">
      <c r="A83" t="s">
        <v>12</v>
      </c>
      <c r="B83">
        <v>5042</v>
      </c>
      <c r="C83" t="s">
        <v>59</v>
      </c>
      <c r="D83">
        <v>6.8</v>
      </c>
      <c r="E83">
        <v>15.26</v>
      </c>
      <c r="F83">
        <v>65.5</v>
      </c>
      <c r="G83" t="b">
        <v>0</v>
      </c>
    </row>
    <row r="84" spans="1:7">
      <c r="A84" t="s">
        <v>12</v>
      </c>
      <c r="B84">
        <v>5043</v>
      </c>
      <c r="C84" t="s">
        <v>59</v>
      </c>
      <c r="D84">
        <v>6.8</v>
      </c>
      <c r="E84">
        <v>15.7</v>
      </c>
      <c r="F84">
        <v>65.5</v>
      </c>
      <c r="G84" t="b">
        <v>0</v>
      </c>
    </row>
    <row r="85" spans="1:7">
      <c r="A85" t="s">
        <v>12</v>
      </c>
      <c r="B85">
        <v>5044</v>
      </c>
      <c r="C85" t="s">
        <v>59</v>
      </c>
      <c r="D85">
        <v>6.8</v>
      </c>
      <c r="E85">
        <v>15.78</v>
      </c>
      <c r="F85">
        <v>65.5</v>
      </c>
      <c r="G85" t="b">
        <v>0</v>
      </c>
    </row>
    <row r="86" spans="1:7">
      <c r="A86" t="s">
        <v>12</v>
      </c>
      <c r="B86">
        <v>5045</v>
      </c>
      <c r="C86" t="s">
        <v>59</v>
      </c>
      <c r="D86">
        <v>6.8</v>
      </c>
      <c r="E86">
        <v>16.100000000000001</v>
      </c>
      <c r="F86">
        <v>65.5</v>
      </c>
    </row>
    <row r="87" spans="1:7">
      <c r="A87" t="s">
        <v>12</v>
      </c>
      <c r="B87">
        <v>5046</v>
      </c>
      <c r="C87" t="s">
        <v>59</v>
      </c>
      <c r="D87">
        <v>9.67</v>
      </c>
      <c r="E87">
        <v>16.5</v>
      </c>
      <c r="F87">
        <v>65.5</v>
      </c>
    </row>
    <row r="88" spans="1:7">
      <c r="A88" t="s">
        <v>12</v>
      </c>
      <c r="B88">
        <v>5047</v>
      </c>
      <c r="C88" t="s">
        <v>59</v>
      </c>
      <c r="D88">
        <v>9.75</v>
      </c>
      <c r="E88">
        <v>16.5</v>
      </c>
      <c r="F88">
        <v>65.5</v>
      </c>
      <c r="G88" t="b">
        <v>0</v>
      </c>
    </row>
    <row r="89" spans="1:7">
      <c r="A89" t="s">
        <v>12</v>
      </c>
      <c r="B89">
        <v>5048</v>
      </c>
      <c r="C89" t="s">
        <v>59</v>
      </c>
      <c r="D89">
        <v>10.55</v>
      </c>
      <c r="E89">
        <v>16.5</v>
      </c>
      <c r="F89">
        <v>65.5</v>
      </c>
    </row>
    <row r="90" spans="1:7">
      <c r="A90" t="s">
        <v>12</v>
      </c>
      <c r="B90">
        <v>5049</v>
      </c>
      <c r="C90" t="s">
        <v>59</v>
      </c>
      <c r="D90">
        <v>11.33</v>
      </c>
      <c r="E90">
        <v>16.5</v>
      </c>
      <c r="F90">
        <v>65.5</v>
      </c>
    </row>
    <row r="91" spans="1:7">
      <c r="A91" t="s">
        <v>12</v>
      </c>
      <c r="B91">
        <v>5050</v>
      </c>
      <c r="C91" t="s">
        <v>59</v>
      </c>
      <c r="D91">
        <v>11.92</v>
      </c>
      <c r="E91">
        <v>16.5</v>
      </c>
      <c r="F91">
        <v>65.5</v>
      </c>
      <c r="G91" t="b">
        <v>0</v>
      </c>
    </row>
    <row r="92" spans="1:7">
      <c r="A92" t="s">
        <v>12</v>
      </c>
      <c r="B92">
        <v>5051</v>
      </c>
      <c r="C92" t="s">
        <v>59</v>
      </c>
      <c r="D92">
        <v>11.92</v>
      </c>
      <c r="E92">
        <v>16.100000000000001</v>
      </c>
      <c r="F92">
        <v>65.5</v>
      </c>
    </row>
    <row r="93" spans="1:7">
      <c r="A93" t="s">
        <v>12</v>
      </c>
      <c r="B93">
        <v>5052</v>
      </c>
      <c r="C93" t="s">
        <v>59</v>
      </c>
      <c r="D93">
        <v>11.92</v>
      </c>
      <c r="E93">
        <v>15.7</v>
      </c>
      <c r="F93">
        <v>65.5</v>
      </c>
    </row>
    <row r="94" spans="1:7">
      <c r="A94" t="s">
        <v>12</v>
      </c>
      <c r="B94">
        <v>5055</v>
      </c>
      <c r="C94" t="s">
        <v>59</v>
      </c>
      <c r="D94">
        <v>11.92</v>
      </c>
      <c r="E94">
        <v>14.2</v>
      </c>
      <c r="F94">
        <v>65.5</v>
      </c>
      <c r="G94" t="b">
        <v>0</v>
      </c>
    </row>
    <row r="95" spans="1:7">
      <c r="A95" t="s">
        <v>12</v>
      </c>
      <c r="B95">
        <v>5056</v>
      </c>
      <c r="C95" t="s">
        <v>59</v>
      </c>
      <c r="D95">
        <v>0.4</v>
      </c>
      <c r="E95">
        <v>16.5</v>
      </c>
      <c r="F95">
        <v>65.5</v>
      </c>
      <c r="G95" t="b">
        <v>0</v>
      </c>
    </row>
    <row r="96" spans="1:7">
      <c r="A96" t="s">
        <v>12</v>
      </c>
      <c r="B96">
        <v>5057</v>
      </c>
      <c r="C96" t="s">
        <v>59</v>
      </c>
      <c r="D96">
        <v>0.65</v>
      </c>
      <c r="E96">
        <v>16.5</v>
      </c>
      <c r="F96">
        <v>65.5</v>
      </c>
    </row>
    <row r="97" spans="1:7">
      <c r="A97" t="s">
        <v>12</v>
      </c>
      <c r="B97">
        <v>5935</v>
      </c>
      <c r="C97" t="s">
        <v>59</v>
      </c>
      <c r="D97">
        <v>8.3800000000000008</v>
      </c>
      <c r="E97">
        <v>8.9</v>
      </c>
      <c r="F97">
        <v>65.5</v>
      </c>
    </row>
    <row r="98" spans="1:7">
      <c r="A98" t="s">
        <v>12</v>
      </c>
      <c r="B98">
        <v>5937</v>
      </c>
      <c r="C98" t="s">
        <v>59</v>
      </c>
      <c r="D98">
        <v>8.3800000000000008</v>
      </c>
      <c r="E98">
        <v>9.1</v>
      </c>
      <c r="F98">
        <v>65.5</v>
      </c>
    </row>
    <row r="99" spans="1:7">
      <c r="A99" t="s">
        <v>12</v>
      </c>
      <c r="B99">
        <v>5939</v>
      </c>
      <c r="C99" t="s">
        <v>59</v>
      </c>
      <c r="D99">
        <v>8.3800000000000008</v>
      </c>
      <c r="E99">
        <v>9.6999999999999993</v>
      </c>
      <c r="F99">
        <v>65.5</v>
      </c>
    </row>
    <row r="100" spans="1:7">
      <c r="A100" t="s">
        <v>12</v>
      </c>
      <c r="B100">
        <v>5941</v>
      </c>
      <c r="C100" t="s">
        <v>59</v>
      </c>
      <c r="D100">
        <v>8.3800000000000008</v>
      </c>
      <c r="E100">
        <v>10.11</v>
      </c>
      <c r="F100">
        <v>65.5</v>
      </c>
    </row>
    <row r="101" spans="1:7">
      <c r="A101" t="s">
        <v>12</v>
      </c>
      <c r="B101">
        <v>5943</v>
      </c>
      <c r="C101" t="s">
        <v>59</v>
      </c>
      <c r="D101">
        <v>8.3800000000000008</v>
      </c>
      <c r="E101">
        <v>10.4</v>
      </c>
      <c r="F101">
        <v>65.5</v>
      </c>
      <c r="G101" t="b">
        <v>0</v>
      </c>
    </row>
    <row r="102" spans="1:7">
      <c r="A102" t="s">
        <v>12</v>
      </c>
      <c r="B102">
        <v>5945</v>
      </c>
      <c r="C102" t="s">
        <v>59</v>
      </c>
      <c r="D102">
        <v>8.3800000000000008</v>
      </c>
      <c r="E102">
        <v>10.6</v>
      </c>
      <c r="F102">
        <v>65.5</v>
      </c>
    </row>
    <row r="103" spans="1:7">
      <c r="A103" t="s">
        <v>12</v>
      </c>
      <c r="B103">
        <v>5955</v>
      </c>
      <c r="C103" t="s">
        <v>59</v>
      </c>
      <c r="D103">
        <v>17</v>
      </c>
      <c r="E103">
        <v>14.2</v>
      </c>
      <c r="F103">
        <v>65.5</v>
      </c>
      <c r="G103" t="b">
        <v>0</v>
      </c>
    </row>
    <row r="104" spans="1:7">
      <c r="A104" t="s">
        <v>12</v>
      </c>
      <c r="B104">
        <v>5956</v>
      </c>
      <c r="C104" t="s">
        <v>59</v>
      </c>
      <c r="D104">
        <v>17</v>
      </c>
      <c r="E104">
        <v>14.35</v>
      </c>
      <c r="F104">
        <v>65.5</v>
      </c>
      <c r="G104" t="b">
        <v>0</v>
      </c>
    </row>
    <row r="105" spans="1:7">
      <c r="A105" t="s">
        <v>12</v>
      </c>
      <c r="B105">
        <v>5959</v>
      </c>
      <c r="C105" t="s">
        <v>59</v>
      </c>
      <c r="D105">
        <v>17</v>
      </c>
      <c r="E105">
        <v>14.91</v>
      </c>
      <c r="F105">
        <v>65.5</v>
      </c>
    </row>
    <row r="106" spans="1:7">
      <c r="A106" t="s">
        <v>12</v>
      </c>
      <c r="B106">
        <v>5961</v>
      </c>
      <c r="C106" t="s">
        <v>59</v>
      </c>
      <c r="D106">
        <v>17</v>
      </c>
      <c r="E106">
        <v>15.26</v>
      </c>
      <c r="F106">
        <v>65.5</v>
      </c>
    </row>
    <row r="107" spans="1:7">
      <c r="A107" t="s">
        <v>12</v>
      </c>
      <c r="B107">
        <v>5963</v>
      </c>
      <c r="C107" t="s">
        <v>59</v>
      </c>
      <c r="D107">
        <v>14.17</v>
      </c>
      <c r="E107">
        <v>11.65</v>
      </c>
      <c r="F107">
        <v>65.5</v>
      </c>
    </row>
    <row r="108" spans="1:7">
      <c r="A108" t="s">
        <v>12</v>
      </c>
      <c r="B108">
        <v>5964</v>
      </c>
      <c r="C108" t="s">
        <v>59</v>
      </c>
      <c r="D108">
        <v>14.17</v>
      </c>
      <c r="E108">
        <v>11.9</v>
      </c>
      <c r="F108">
        <v>65.5</v>
      </c>
    </row>
    <row r="109" spans="1:7">
      <c r="A109" t="s">
        <v>12</v>
      </c>
      <c r="B109">
        <v>5967</v>
      </c>
      <c r="C109" t="s">
        <v>59</v>
      </c>
      <c r="D109">
        <v>14.17</v>
      </c>
      <c r="E109">
        <v>11.95</v>
      </c>
      <c r="F109">
        <v>65.5</v>
      </c>
    </row>
    <row r="110" spans="1:7">
      <c r="A110" t="s">
        <v>12</v>
      </c>
      <c r="B110">
        <v>5970</v>
      </c>
      <c r="C110" t="s">
        <v>59</v>
      </c>
      <c r="D110">
        <v>17.3</v>
      </c>
      <c r="E110">
        <v>15.78</v>
      </c>
      <c r="F110">
        <v>65.5</v>
      </c>
    </row>
    <row r="111" spans="1:7">
      <c r="A111" t="s">
        <v>12</v>
      </c>
      <c r="B111">
        <v>5971</v>
      </c>
      <c r="C111" t="s">
        <v>59</v>
      </c>
      <c r="D111">
        <v>18.399999999999999</v>
      </c>
      <c r="E111">
        <v>15.78</v>
      </c>
      <c r="F111">
        <v>65.5</v>
      </c>
    </row>
    <row r="112" spans="1:7">
      <c r="A112" t="s">
        <v>12</v>
      </c>
      <c r="B112">
        <v>5974</v>
      </c>
      <c r="C112" t="s">
        <v>59</v>
      </c>
      <c r="D112">
        <v>19.100000000000001</v>
      </c>
      <c r="E112">
        <v>15.78</v>
      </c>
      <c r="F112">
        <v>65.5</v>
      </c>
    </row>
    <row r="113" spans="1:7">
      <c r="A113" t="s">
        <v>12</v>
      </c>
      <c r="B113">
        <v>5976</v>
      </c>
      <c r="C113" t="s">
        <v>59</v>
      </c>
      <c r="D113">
        <v>19.475000000000001</v>
      </c>
      <c r="E113">
        <v>15.78</v>
      </c>
      <c r="F113">
        <v>65.5</v>
      </c>
      <c r="G113" t="b">
        <v>0</v>
      </c>
    </row>
    <row r="114" spans="1:7">
      <c r="A114" t="s">
        <v>12</v>
      </c>
      <c r="B114">
        <v>5978</v>
      </c>
      <c r="C114" t="s">
        <v>59</v>
      </c>
      <c r="D114">
        <v>19.649999999999999</v>
      </c>
      <c r="E114">
        <v>15.78</v>
      </c>
      <c r="F114">
        <v>65.5</v>
      </c>
      <c r="G114" t="b">
        <v>0</v>
      </c>
    </row>
    <row r="115" spans="1:7">
      <c r="A115" t="s">
        <v>12</v>
      </c>
      <c r="B115">
        <v>5980</v>
      </c>
      <c r="C115" t="s">
        <v>59</v>
      </c>
      <c r="D115">
        <v>19.649999999999999</v>
      </c>
      <c r="E115">
        <v>15.26</v>
      </c>
      <c r="F115">
        <v>65.5</v>
      </c>
      <c r="G115" t="b">
        <v>0</v>
      </c>
    </row>
    <row r="116" spans="1:7">
      <c r="A116" t="s">
        <v>12</v>
      </c>
      <c r="B116">
        <v>5981</v>
      </c>
      <c r="C116" t="s">
        <v>59</v>
      </c>
      <c r="D116">
        <v>19.649999999999999</v>
      </c>
      <c r="E116">
        <v>14.91</v>
      </c>
      <c r="F116">
        <v>65.5</v>
      </c>
      <c r="G116" t="b">
        <v>0</v>
      </c>
    </row>
    <row r="117" spans="1:7">
      <c r="A117" t="s">
        <v>12</v>
      </c>
      <c r="B117">
        <v>5984</v>
      </c>
      <c r="C117" t="s">
        <v>59</v>
      </c>
      <c r="D117">
        <v>19.649999999999999</v>
      </c>
      <c r="E117">
        <v>14.35</v>
      </c>
      <c r="F117">
        <v>65.5</v>
      </c>
    </row>
    <row r="118" spans="1:7">
      <c r="A118" t="s">
        <v>12</v>
      </c>
      <c r="B118">
        <v>5986</v>
      </c>
      <c r="C118" t="s">
        <v>59</v>
      </c>
      <c r="D118">
        <v>19.649999999999999</v>
      </c>
      <c r="E118">
        <v>14.2</v>
      </c>
      <c r="F118">
        <v>65.5</v>
      </c>
      <c r="G118" t="b">
        <v>0</v>
      </c>
    </row>
    <row r="119" spans="1:7">
      <c r="A119" t="s">
        <v>12</v>
      </c>
      <c r="B119">
        <v>5988</v>
      </c>
      <c r="C119" t="s">
        <v>59</v>
      </c>
      <c r="D119">
        <v>19.649999999999999</v>
      </c>
      <c r="E119">
        <v>12.95</v>
      </c>
      <c r="F119">
        <v>65.5</v>
      </c>
    </row>
    <row r="120" spans="1:7">
      <c r="A120" t="s">
        <v>12</v>
      </c>
      <c r="B120">
        <v>5990</v>
      </c>
      <c r="C120" t="s">
        <v>59</v>
      </c>
      <c r="D120">
        <v>19.649999999999999</v>
      </c>
      <c r="E120">
        <v>12.8</v>
      </c>
      <c r="F120">
        <v>65.5</v>
      </c>
      <c r="G120" t="b">
        <v>0</v>
      </c>
    </row>
    <row r="121" spans="1:7">
      <c r="A121" t="s">
        <v>12</v>
      </c>
      <c r="B121">
        <v>5992</v>
      </c>
      <c r="C121" t="s">
        <v>59</v>
      </c>
      <c r="D121">
        <v>19.649999999999999</v>
      </c>
      <c r="E121">
        <v>12.5</v>
      </c>
      <c r="F121">
        <v>65.5</v>
      </c>
      <c r="G121" t="b">
        <v>0</v>
      </c>
    </row>
    <row r="122" spans="1:7">
      <c r="A122" t="s">
        <v>12</v>
      </c>
      <c r="B122">
        <v>5995</v>
      </c>
      <c r="C122" t="s">
        <v>59</v>
      </c>
      <c r="D122">
        <v>19.649999999999999</v>
      </c>
      <c r="E122">
        <v>11.9</v>
      </c>
      <c r="F122">
        <v>65.5</v>
      </c>
    </row>
    <row r="123" spans="1:7">
      <c r="A123" t="s">
        <v>12</v>
      </c>
      <c r="B123">
        <v>5997</v>
      </c>
      <c r="C123" t="s">
        <v>59</v>
      </c>
      <c r="D123">
        <v>19.649999999999999</v>
      </c>
      <c r="E123">
        <v>11.65</v>
      </c>
      <c r="F123">
        <v>65.5</v>
      </c>
      <c r="G123" t="b">
        <v>0</v>
      </c>
    </row>
    <row r="124" spans="1:7">
      <c r="A124" t="s">
        <v>12</v>
      </c>
      <c r="B124">
        <v>5999</v>
      </c>
      <c r="C124" t="s">
        <v>59</v>
      </c>
      <c r="D124">
        <v>19.649999999999999</v>
      </c>
      <c r="E124">
        <v>10.6</v>
      </c>
      <c r="F124">
        <v>65.5</v>
      </c>
      <c r="G124" t="b">
        <v>0</v>
      </c>
    </row>
    <row r="125" spans="1:7">
      <c r="A125" t="s">
        <v>12</v>
      </c>
      <c r="B125">
        <v>6011</v>
      </c>
      <c r="C125" t="s">
        <v>59</v>
      </c>
      <c r="D125">
        <v>9.9</v>
      </c>
      <c r="E125">
        <v>8.75</v>
      </c>
      <c r="F125">
        <v>65.5</v>
      </c>
    </row>
    <row r="126" spans="1:7">
      <c r="A126" t="s">
        <v>12</v>
      </c>
      <c r="B126">
        <v>6013</v>
      </c>
      <c r="C126" t="s">
        <v>59</v>
      </c>
      <c r="D126">
        <v>10.53</v>
      </c>
      <c r="E126">
        <v>8.75</v>
      </c>
      <c r="F126">
        <v>65.5</v>
      </c>
    </row>
    <row r="127" spans="1:7">
      <c r="A127" t="s">
        <v>12</v>
      </c>
      <c r="B127">
        <v>6015</v>
      </c>
      <c r="C127" t="s">
        <v>59</v>
      </c>
      <c r="D127">
        <v>11.1</v>
      </c>
      <c r="E127">
        <v>8.75</v>
      </c>
      <c r="F127">
        <v>65.5</v>
      </c>
    </row>
    <row r="128" spans="1:7">
      <c r="A128" t="s">
        <v>12</v>
      </c>
      <c r="B128">
        <v>6017</v>
      </c>
      <c r="C128" t="s">
        <v>59</v>
      </c>
      <c r="D128">
        <v>11.52</v>
      </c>
      <c r="E128">
        <v>8.9</v>
      </c>
      <c r="F128">
        <v>65.5</v>
      </c>
    </row>
    <row r="129" spans="1:7">
      <c r="A129" t="s">
        <v>12</v>
      </c>
      <c r="B129">
        <v>6019</v>
      </c>
      <c r="C129" t="s">
        <v>59</v>
      </c>
      <c r="D129">
        <v>11.52</v>
      </c>
      <c r="E129">
        <v>9.1</v>
      </c>
      <c r="F129">
        <v>65.5</v>
      </c>
      <c r="G129" t="b">
        <v>0</v>
      </c>
    </row>
    <row r="130" spans="1:7">
      <c r="A130" t="s">
        <v>12</v>
      </c>
      <c r="B130">
        <v>6021</v>
      </c>
      <c r="C130" t="s">
        <v>59</v>
      </c>
      <c r="D130">
        <v>13.82</v>
      </c>
      <c r="E130">
        <v>9.1</v>
      </c>
      <c r="F130">
        <v>65.5</v>
      </c>
    </row>
    <row r="131" spans="1:7">
      <c r="A131" t="s">
        <v>12</v>
      </c>
      <c r="B131">
        <v>6023</v>
      </c>
      <c r="C131" t="s">
        <v>59</v>
      </c>
      <c r="D131">
        <v>13.82</v>
      </c>
      <c r="E131">
        <v>8.9</v>
      </c>
      <c r="F131">
        <v>65.5</v>
      </c>
    </row>
    <row r="132" spans="1:7">
      <c r="A132" t="s">
        <v>12</v>
      </c>
      <c r="B132">
        <v>6026</v>
      </c>
      <c r="C132" t="s">
        <v>59</v>
      </c>
      <c r="D132">
        <v>14.35</v>
      </c>
      <c r="E132">
        <v>8.75</v>
      </c>
      <c r="F132">
        <v>65.5</v>
      </c>
    </row>
    <row r="133" spans="1:7">
      <c r="A133" t="s">
        <v>12</v>
      </c>
      <c r="B133">
        <v>6028</v>
      </c>
      <c r="C133" t="s">
        <v>59</v>
      </c>
      <c r="D133">
        <v>16.7</v>
      </c>
      <c r="E133">
        <v>8.75</v>
      </c>
      <c r="F133">
        <v>65.5</v>
      </c>
      <c r="G133" t="b">
        <v>0</v>
      </c>
    </row>
    <row r="134" spans="1:7">
      <c r="A134" t="s">
        <v>12</v>
      </c>
      <c r="B134">
        <v>6031</v>
      </c>
      <c r="C134" t="s">
        <v>59</v>
      </c>
      <c r="D134">
        <v>17</v>
      </c>
      <c r="E134">
        <v>8.9</v>
      </c>
      <c r="F134">
        <v>65.5</v>
      </c>
      <c r="G134" t="b">
        <v>0</v>
      </c>
    </row>
    <row r="135" spans="1:7">
      <c r="A135" t="s">
        <v>12</v>
      </c>
      <c r="B135">
        <v>6032</v>
      </c>
      <c r="C135" t="s">
        <v>59</v>
      </c>
      <c r="D135">
        <v>17</v>
      </c>
      <c r="E135">
        <v>8.75</v>
      </c>
      <c r="F135">
        <v>65.5</v>
      </c>
    </row>
    <row r="136" spans="1:7">
      <c r="A136" t="s">
        <v>12</v>
      </c>
      <c r="B136">
        <v>6034</v>
      </c>
      <c r="C136" t="s">
        <v>59</v>
      </c>
      <c r="D136">
        <v>17</v>
      </c>
      <c r="E136">
        <v>9.1</v>
      </c>
      <c r="F136">
        <v>65.5</v>
      </c>
    </row>
    <row r="137" spans="1:7">
      <c r="A137" t="s">
        <v>12</v>
      </c>
      <c r="B137">
        <v>6036</v>
      </c>
      <c r="C137" t="s">
        <v>59</v>
      </c>
      <c r="D137">
        <v>17</v>
      </c>
      <c r="E137">
        <v>9.6999999999999993</v>
      </c>
      <c r="F137">
        <v>65.5</v>
      </c>
    </row>
    <row r="138" spans="1:7">
      <c r="A138" t="s">
        <v>12</v>
      </c>
      <c r="B138">
        <v>6038</v>
      </c>
      <c r="C138" t="s">
        <v>59</v>
      </c>
      <c r="D138">
        <v>17</v>
      </c>
      <c r="E138">
        <v>10.4</v>
      </c>
      <c r="F138">
        <v>65.5</v>
      </c>
    </row>
    <row r="139" spans="1:7">
      <c r="A139" t="s">
        <v>12</v>
      </c>
      <c r="B139">
        <v>6040</v>
      </c>
      <c r="C139" t="s">
        <v>59</v>
      </c>
      <c r="D139">
        <v>17</v>
      </c>
      <c r="E139">
        <v>10.6</v>
      </c>
      <c r="F139">
        <v>65.5</v>
      </c>
    </row>
    <row r="140" spans="1:7">
      <c r="A140" t="s">
        <v>12</v>
      </c>
      <c r="B140">
        <v>6043</v>
      </c>
      <c r="C140" t="s">
        <v>59</v>
      </c>
      <c r="D140">
        <v>17</v>
      </c>
      <c r="E140">
        <v>11.9</v>
      </c>
      <c r="F140">
        <v>65.5</v>
      </c>
    </row>
    <row r="141" spans="1:7">
      <c r="A141" t="s">
        <v>12</v>
      </c>
      <c r="B141">
        <v>6044</v>
      </c>
      <c r="C141" t="s">
        <v>59</v>
      </c>
      <c r="D141">
        <v>17</v>
      </c>
      <c r="E141">
        <v>11.65</v>
      </c>
      <c r="F141">
        <v>65.5</v>
      </c>
    </row>
    <row r="142" spans="1:7">
      <c r="A142" t="s">
        <v>12</v>
      </c>
      <c r="B142">
        <v>6046</v>
      </c>
      <c r="C142" t="s">
        <v>59</v>
      </c>
      <c r="D142">
        <v>17</v>
      </c>
      <c r="E142">
        <v>12.5</v>
      </c>
      <c r="F142">
        <v>65.5</v>
      </c>
    </row>
    <row r="143" spans="1:7">
      <c r="A143" t="s">
        <v>12</v>
      </c>
      <c r="B143">
        <v>6048</v>
      </c>
      <c r="C143" t="s">
        <v>59</v>
      </c>
      <c r="D143">
        <v>17</v>
      </c>
      <c r="E143">
        <v>12.8</v>
      </c>
      <c r="F143">
        <v>65.5</v>
      </c>
    </row>
    <row r="144" spans="1:7">
      <c r="A144" t="s">
        <v>12</v>
      </c>
      <c r="B144">
        <v>6050</v>
      </c>
      <c r="C144" t="s">
        <v>59</v>
      </c>
      <c r="D144">
        <v>17</v>
      </c>
      <c r="E144">
        <v>12.95</v>
      </c>
      <c r="F144">
        <v>65.5</v>
      </c>
    </row>
    <row r="145" spans="1:7">
      <c r="A145" t="s">
        <v>12</v>
      </c>
      <c r="B145">
        <v>6057</v>
      </c>
      <c r="C145" t="s">
        <v>59</v>
      </c>
      <c r="D145">
        <v>14.35</v>
      </c>
      <c r="E145">
        <v>11.35</v>
      </c>
      <c r="F145">
        <v>65.5</v>
      </c>
    </row>
    <row r="146" spans="1:7">
      <c r="A146" t="s">
        <v>12</v>
      </c>
      <c r="B146">
        <v>6058</v>
      </c>
      <c r="C146" t="s">
        <v>59</v>
      </c>
      <c r="D146">
        <v>14.17</v>
      </c>
      <c r="E146">
        <v>11.35</v>
      </c>
      <c r="F146">
        <v>65.5</v>
      </c>
    </row>
    <row r="147" spans="1:7">
      <c r="A147" t="s">
        <v>12</v>
      </c>
      <c r="B147">
        <v>6060</v>
      </c>
      <c r="C147" t="s">
        <v>59</v>
      </c>
      <c r="D147">
        <v>15.97</v>
      </c>
      <c r="E147">
        <v>11.35</v>
      </c>
      <c r="F147">
        <v>65.5</v>
      </c>
    </row>
    <row r="148" spans="1:7">
      <c r="A148" t="s">
        <v>12</v>
      </c>
      <c r="B148">
        <v>6062</v>
      </c>
      <c r="C148" t="s">
        <v>59</v>
      </c>
      <c r="D148">
        <v>16.7</v>
      </c>
      <c r="E148">
        <v>11.35</v>
      </c>
      <c r="F148">
        <v>65.5</v>
      </c>
    </row>
    <row r="149" spans="1:7">
      <c r="A149" t="s">
        <v>12</v>
      </c>
      <c r="B149">
        <v>7788</v>
      </c>
      <c r="C149" t="s">
        <v>59</v>
      </c>
      <c r="D149">
        <v>14.17</v>
      </c>
      <c r="E149">
        <v>14.2</v>
      </c>
      <c r="F149">
        <v>65.5</v>
      </c>
    </row>
    <row r="150" spans="1:7">
      <c r="A150" t="s">
        <v>12</v>
      </c>
      <c r="B150">
        <v>7805</v>
      </c>
      <c r="C150" t="s">
        <v>59</v>
      </c>
      <c r="D150">
        <v>14.35</v>
      </c>
      <c r="E150">
        <v>14.2</v>
      </c>
      <c r="F150">
        <v>65.5</v>
      </c>
      <c r="G150" t="b">
        <v>0</v>
      </c>
    </row>
    <row r="151" spans="1:7">
      <c r="A151" t="s">
        <v>12</v>
      </c>
      <c r="B151">
        <v>7807</v>
      </c>
      <c r="C151" t="s">
        <v>59</v>
      </c>
      <c r="D151">
        <v>15.97</v>
      </c>
      <c r="E151">
        <v>14.2</v>
      </c>
      <c r="F151">
        <v>65.5</v>
      </c>
      <c r="G151" t="b">
        <v>0</v>
      </c>
    </row>
    <row r="152" spans="1:7">
      <c r="A152" t="s">
        <v>12</v>
      </c>
      <c r="B152">
        <v>7809</v>
      </c>
      <c r="C152" t="s">
        <v>59</v>
      </c>
      <c r="D152">
        <v>16.7</v>
      </c>
      <c r="E152">
        <v>14.2</v>
      </c>
      <c r="F152">
        <v>65.5</v>
      </c>
    </row>
    <row r="153" spans="1:7">
      <c r="A153" t="s">
        <v>12</v>
      </c>
      <c r="B153">
        <v>7908</v>
      </c>
      <c r="C153" t="s">
        <v>59</v>
      </c>
      <c r="D153">
        <v>11.52</v>
      </c>
      <c r="E153">
        <v>11.35</v>
      </c>
      <c r="F153">
        <v>65.5</v>
      </c>
    </row>
    <row r="154" spans="1:7">
      <c r="A154" t="s">
        <v>12</v>
      </c>
      <c r="B154">
        <v>7909</v>
      </c>
      <c r="C154" t="s">
        <v>59</v>
      </c>
      <c r="D154">
        <v>13.82</v>
      </c>
      <c r="E154">
        <v>11.35</v>
      </c>
      <c r="F154">
        <v>65.5</v>
      </c>
    </row>
    <row r="155" spans="1:7">
      <c r="A155" t="s">
        <v>12</v>
      </c>
      <c r="B155">
        <v>7946</v>
      </c>
      <c r="C155" t="s">
        <v>59</v>
      </c>
      <c r="D155">
        <v>17</v>
      </c>
      <c r="E155">
        <v>11.35</v>
      </c>
      <c r="F155">
        <v>65.5</v>
      </c>
    </row>
    <row r="156" spans="1:7">
      <c r="A156" t="s">
        <v>12</v>
      </c>
      <c r="B156">
        <v>8033</v>
      </c>
      <c r="C156" t="s">
        <v>59</v>
      </c>
      <c r="D156">
        <v>11.52</v>
      </c>
      <c r="E156">
        <v>12.25</v>
      </c>
      <c r="F156">
        <v>65.5</v>
      </c>
      <c r="G156" t="b">
        <v>0</v>
      </c>
    </row>
    <row r="157" spans="1:7">
      <c r="A157" t="s">
        <v>12</v>
      </c>
      <c r="B157">
        <v>8052</v>
      </c>
      <c r="C157" t="s">
        <v>59</v>
      </c>
      <c r="D157">
        <v>13.82</v>
      </c>
      <c r="E157">
        <v>10</v>
      </c>
      <c r="F157">
        <v>65.5</v>
      </c>
    </row>
    <row r="158" spans="1:7">
      <c r="A158" t="s">
        <v>12</v>
      </c>
      <c r="B158">
        <v>7215</v>
      </c>
      <c r="C158" t="s">
        <v>59</v>
      </c>
      <c r="D158">
        <v>0</v>
      </c>
      <c r="E158">
        <v>6.7</v>
      </c>
      <c r="F158">
        <v>65.5</v>
      </c>
    </row>
    <row r="159" spans="1:7">
      <c r="A159" t="s">
        <v>12</v>
      </c>
      <c r="B159">
        <v>7345</v>
      </c>
      <c r="C159" t="s">
        <v>59</v>
      </c>
      <c r="D159">
        <v>5.47</v>
      </c>
      <c r="E159">
        <v>4.25</v>
      </c>
      <c r="F159">
        <v>65.5</v>
      </c>
    </row>
    <row r="160" spans="1:7">
      <c r="A160" t="s">
        <v>12</v>
      </c>
      <c r="B160">
        <v>7346</v>
      </c>
      <c r="C160" t="s">
        <v>59</v>
      </c>
      <c r="D160">
        <v>7.62</v>
      </c>
      <c r="E160">
        <v>4.25</v>
      </c>
      <c r="F160">
        <v>65.5</v>
      </c>
    </row>
    <row r="161" spans="1:7">
      <c r="A161" t="s">
        <v>12</v>
      </c>
      <c r="B161">
        <v>7524</v>
      </c>
      <c r="C161" t="s">
        <v>59</v>
      </c>
      <c r="D161">
        <v>12.02</v>
      </c>
      <c r="E161">
        <v>4.25</v>
      </c>
      <c r="F161">
        <v>65.5</v>
      </c>
      <c r="G161" t="b">
        <v>0</v>
      </c>
    </row>
    <row r="162" spans="1:7">
      <c r="A162" t="s">
        <v>12</v>
      </c>
      <c r="B162">
        <v>7525</v>
      </c>
      <c r="C162" t="s">
        <v>59</v>
      </c>
      <c r="D162">
        <v>14.17</v>
      </c>
      <c r="E162">
        <v>4.25</v>
      </c>
      <c r="F162">
        <v>65.5</v>
      </c>
    </row>
    <row r="163" spans="1:7">
      <c r="A163" t="s">
        <v>12</v>
      </c>
      <c r="B163">
        <v>7540</v>
      </c>
      <c r="C163" t="s">
        <v>59</v>
      </c>
      <c r="D163">
        <v>19.649999999999999</v>
      </c>
      <c r="E163">
        <v>6.7</v>
      </c>
      <c r="F163">
        <v>65.5</v>
      </c>
    </row>
    <row r="164" spans="1:7">
      <c r="A164" t="s">
        <v>12</v>
      </c>
      <c r="B164">
        <v>7550</v>
      </c>
      <c r="C164" t="s">
        <v>59</v>
      </c>
      <c r="D164">
        <v>1.07</v>
      </c>
      <c r="E164">
        <v>4.25</v>
      </c>
      <c r="F164">
        <v>65.5</v>
      </c>
    </row>
    <row r="165" spans="1:7">
      <c r="A165" t="s">
        <v>12</v>
      </c>
      <c r="B165">
        <v>7614</v>
      </c>
      <c r="C165" t="s">
        <v>59</v>
      </c>
      <c r="D165">
        <v>18.57</v>
      </c>
      <c r="E165">
        <v>4.25</v>
      </c>
      <c r="F165">
        <v>65.5</v>
      </c>
    </row>
    <row r="166" spans="1:7">
      <c r="A166" t="s">
        <v>12</v>
      </c>
      <c r="B166">
        <v>9078</v>
      </c>
      <c r="C166" t="s">
        <v>59</v>
      </c>
      <c r="D166">
        <v>4.82</v>
      </c>
      <c r="E166">
        <v>13.05</v>
      </c>
      <c r="F166">
        <v>65.5</v>
      </c>
    </row>
    <row r="167" spans="1:7">
      <c r="A167" t="s">
        <v>12</v>
      </c>
      <c r="B167">
        <v>9079</v>
      </c>
      <c r="C167" t="s">
        <v>59</v>
      </c>
      <c r="D167">
        <v>4.82</v>
      </c>
      <c r="E167">
        <v>14.05</v>
      </c>
      <c r="F167">
        <v>65.5</v>
      </c>
      <c r="G167" t="b">
        <v>0</v>
      </c>
    </row>
    <row r="168" spans="1:7">
      <c r="A168" t="s">
        <v>12</v>
      </c>
      <c r="B168">
        <v>2158</v>
      </c>
      <c r="C168" t="s">
        <v>59</v>
      </c>
      <c r="D168">
        <v>8.3800000000000008</v>
      </c>
      <c r="E168">
        <v>11.35</v>
      </c>
      <c r="F168">
        <v>65.5</v>
      </c>
      <c r="G168" t="b">
        <v>0</v>
      </c>
    </row>
    <row r="169" spans="1:7">
      <c r="A169" t="s">
        <v>12</v>
      </c>
      <c r="B169">
        <v>9235</v>
      </c>
      <c r="C169" t="s">
        <v>59</v>
      </c>
      <c r="D169">
        <v>11.52</v>
      </c>
      <c r="E169">
        <v>9.35</v>
      </c>
      <c r="F169">
        <v>65.5</v>
      </c>
      <c r="G169" t="b">
        <v>0</v>
      </c>
    </row>
    <row r="170" spans="1:7">
      <c r="A170" t="s">
        <v>12</v>
      </c>
      <c r="B170">
        <v>4415</v>
      </c>
      <c r="C170" t="s">
        <v>59</v>
      </c>
      <c r="D170">
        <v>11.52</v>
      </c>
      <c r="E170">
        <v>10.85</v>
      </c>
      <c r="F170">
        <v>65.5</v>
      </c>
    </row>
    <row r="171" spans="1:7">
      <c r="A171" t="s">
        <v>12</v>
      </c>
      <c r="B171">
        <v>6541</v>
      </c>
      <c r="C171" t="s">
        <v>59</v>
      </c>
      <c r="D171">
        <v>13.82</v>
      </c>
      <c r="E171">
        <v>10.85</v>
      </c>
      <c r="F171">
        <v>65.5</v>
      </c>
      <c r="G171" t="b">
        <v>0</v>
      </c>
    </row>
    <row r="172" spans="1:7">
      <c r="A172" t="s">
        <v>12</v>
      </c>
      <c r="B172">
        <v>4387</v>
      </c>
      <c r="C172" t="s">
        <v>59</v>
      </c>
      <c r="D172">
        <v>8.25</v>
      </c>
      <c r="E172">
        <v>13.15</v>
      </c>
      <c r="F172">
        <v>65.5</v>
      </c>
    </row>
    <row r="173" spans="1:7">
      <c r="A173" t="s">
        <v>12</v>
      </c>
      <c r="B173">
        <v>4433</v>
      </c>
      <c r="C173" t="s">
        <v>59</v>
      </c>
      <c r="D173">
        <v>8.25</v>
      </c>
      <c r="E173">
        <v>13.8</v>
      </c>
      <c r="F173">
        <v>65.5</v>
      </c>
    </row>
    <row r="174" spans="1:7">
      <c r="A174" t="s">
        <v>12</v>
      </c>
      <c r="B174">
        <v>4890</v>
      </c>
      <c r="C174" t="s">
        <v>59</v>
      </c>
      <c r="D174">
        <v>9.25</v>
      </c>
      <c r="E174">
        <v>13.15</v>
      </c>
      <c r="F174">
        <v>65.5</v>
      </c>
    </row>
    <row r="175" spans="1:7">
      <c r="A175" t="s">
        <v>12</v>
      </c>
      <c r="B175">
        <v>8079</v>
      </c>
      <c r="C175" t="s">
        <v>59</v>
      </c>
      <c r="D175">
        <v>9.25</v>
      </c>
      <c r="E175">
        <v>13.8</v>
      </c>
      <c r="F175">
        <v>65.5</v>
      </c>
    </row>
    <row r="176" spans="1:7">
      <c r="A176" t="s">
        <v>12</v>
      </c>
      <c r="B176">
        <v>8083</v>
      </c>
      <c r="C176" t="s">
        <v>59</v>
      </c>
      <c r="D176">
        <v>10.050000000000001</v>
      </c>
      <c r="E176">
        <v>13.15</v>
      </c>
      <c r="F176">
        <v>65.5</v>
      </c>
    </row>
    <row r="177" spans="1:7">
      <c r="A177" t="s">
        <v>12</v>
      </c>
      <c r="B177">
        <v>8092</v>
      </c>
      <c r="C177" t="s">
        <v>59</v>
      </c>
      <c r="D177">
        <v>10.050000000000001</v>
      </c>
      <c r="E177">
        <v>13.8</v>
      </c>
      <c r="F177">
        <v>65.5</v>
      </c>
    </row>
    <row r="178" spans="1:7">
      <c r="A178" t="s">
        <v>12</v>
      </c>
      <c r="B178">
        <v>9324</v>
      </c>
      <c r="C178" t="s">
        <v>59</v>
      </c>
      <c r="D178">
        <v>11.52</v>
      </c>
      <c r="E178">
        <v>11.65</v>
      </c>
      <c r="F178">
        <v>65.5</v>
      </c>
    </row>
    <row r="179" spans="1:7">
      <c r="A179" t="s">
        <v>12</v>
      </c>
      <c r="B179">
        <v>9507</v>
      </c>
      <c r="C179" t="s">
        <v>59</v>
      </c>
      <c r="D179">
        <v>6.8</v>
      </c>
      <c r="E179">
        <v>13.8</v>
      </c>
      <c r="F179">
        <v>65.5</v>
      </c>
      <c r="G179" t="b">
        <v>0</v>
      </c>
    </row>
    <row r="180" spans="1:7">
      <c r="A180" t="s">
        <v>12</v>
      </c>
      <c r="B180">
        <v>1330</v>
      </c>
      <c r="C180" t="s">
        <v>59</v>
      </c>
      <c r="D180">
        <v>8.3800000000000008</v>
      </c>
      <c r="E180">
        <v>12.25</v>
      </c>
      <c r="F180">
        <v>65.5</v>
      </c>
    </row>
    <row r="181" spans="1:7">
      <c r="A181" t="s">
        <v>12</v>
      </c>
      <c r="B181">
        <v>2098</v>
      </c>
      <c r="C181" t="s">
        <v>59</v>
      </c>
      <c r="D181">
        <v>8.25</v>
      </c>
      <c r="E181">
        <v>16.5</v>
      </c>
      <c r="F181">
        <v>65.5</v>
      </c>
      <c r="G181" t="b">
        <v>0</v>
      </c>
    </row>
    <row r="182" spans="1:7">
      <c r="A182" t="s">
        <v>12</v>
      </c>
      <c r="B182">
        <v>2696</v>
      </c>
      <c r="C182" t="s">
        <v>59</v>
      </c>
      <c r="D182">
        <v>11.92</v>
      </c>
      <c r="E182">
        <v>13.15</v>
      </c>
      <c r="F182">
        <v>65.5</v>
      </c>
    </row>
    <row r="183" spans="1:7">
      <c r="A183" t="s">
        <v>12</v>
      </c>
      <c r="B183">
        <v>2739</v>
      </c>
      <c r="C183" t="s">
        <v>59</v>
      </c>
      <c r="D183">
        <v>8.3800000000000008</v>
      </c>
      <c r="E183">
        <v>13.15</v>
      </c>
      <c r="F183">
        <v>65.5</v>
      </c>
    </row>
    <row r="184" spans="1:7">
      <c r="A184" t="s">
        <v>12</v>
      </c>
      <c r="B184">
        <v>1095</v>
      </c>
      <c r="C184" t="s">
        <v>59</v>
      </c>
      <c r="D184">
        <v>7.02</v>
      </c>
      <c r="E184">
        <v>13.8</v>
      </c>
      <c r="F184">
        <v>65.5</v>
      </c>
    </row>
    <row r="185" spans="1:7">
      <c r="A185" t="s">
        <v>12</v>
      </c>
      <c r="B185">
        <v>1250</v>
      </c>
      <c r="C185" t="s">
        <v>59</v>
      </c>
      <c r="D185">
        <v>0</v>
      </c>
      <c r="E185">
        <v>0</v>
      </c>
      <c r="F185">
        <v>65.5</v>
      </c>
    </row>
    <row r="186" spans="1:7">
      <c r="A186" t="s">
        <v>12</v>
      </c>
      <c r="B186">
        <v>1252</v>
      </c>
      <c r="C186" t="s">
        <v>59</v>
      </c>
      <c r="D186">
        <v>0</v>
      </c>
      <c r="E186">
        <v>0.2</v>
      </c>
      <c r="F186">
        <v>65.5</v>
      </c>
    </row>
    <row r="187" spans="1:7">
      <c r="A187" t="s">
        <v>12</v>
      </c>
      <c r="B187">
        <v>1254</v>
      </c>
      <c r="C187" t="s">
        <v>59</v>
      </c>
      <c r="D187">
        <v>0</v>
      </c>
      <c r="E187">
        <v>0.4</v>
      </c>
      <c r="F187">
        <v>65.5</v>
      </c>
    </row>
    <row r="188" spans="1:7">
      <c r="A188" t="s">
        <v>12</v>
      </c>
      <c r="B188">
        <v>1256</v>
      </c>
      <c r="C188" t="s">
        <v>59</v>
      </c>
      <c r="D188">
        <v>-6.0137079999999998E-17</v>
      </c>
      <c r="E188">
        <v>0.55000000000000004</v>
      </c>
      <c r="F188">
        <v>65.5</v>
      </c>
      <c r="G188" t="b">
        <v>0</v>
      </c>
    </row>
    <row r="189" spans="1:7">
      <c r="A189" t="s">
        <v>12</v>
      </c>
      <c r="B189">
        <v>1258</v>
      </c>
      <c r="C189" t="s">
        <v>59</v>
      </c>
      <c r="D189">
        <v>-2.3129650000000001E-17</v>
      </c>
      <c r="E189">
        <v>0.7</v>
      </c>
      <c r="F189">
        <v>65.5</v>
      </c>
    </row>
    <row r="190" spans="1:7">
      <c r="A190" t="s">
        <v>12</v>
      </c>
      <c r="B190">
        <v>1262</v>
      </c>
      <c r="C190" t="s">
        <v>59</v>
      </c>
      <c r="D190">
        <v>0</v>
      </c>
      <c r="E190">
        <v>2.2000000000000002</v>
      </c>
      <c r="F190">
        <v>65.5</v>
      </c>
    </row>
    <row r="191" spans="1:7">
      <c r="A191" t="s">
        <v>12</v>
      </c>
      <c r="B191">
        <v>1266</v>
      </c>
      <c r="C191" t="s">
        <v>59</v>
      </c>
      <c r="D191">
        <v>5.2427200000000001E-17</v>
      </c>
      <c r="E191">
        <v>4.9000000000000004</v>
      </c>
      <c r="F191">
        <v>65.5</v>
      </c>
    </row>
    <row r="192" spans="1:7">
      <c r="A192" t="s">
        <v>12</v>
      </c>
      <c r="B192">
        <v>1281</v>
      </c>
      <c r="C192" t="s">
        <v>59</v>
      </c>
      <c r="D192">
        <v>5.5511149999999998E-17</v>
      </c>
      <c r="E192">
        <v>5</v>
      </c>
      <c r="F192">
        <v>65.5</v>
      </c>
    </row>
    <row r="193" spans="1:7">
      <c r="A193" t="s">
        <v>12</v>
      </c>
      <c r="B193">
        <v>1295</v>
      </c>
      <c r="C193" t="s">
        <v>59</v>
      </c>
      <c r="D193">
        <v>0</v>
      </c>
      <c r="E193">
        <v>2.8</v>
      </c>
      <c r="F193">
        <v>65.5</v>
      </c>
    </row>
    <row r="194" spans="1:7">
      <c r="A194" t="s">
        <v>12</v>
      </c>
      <c r="B194">
        <v>1999</v>
      </c>
      <c r="C194" t="s">
        <v>59</v>
      </c>
      <c r="D194">
        <v>19.649999999999999</v>
      </c>
      <c r="E194">
        <v>4.9000000000000004</v>
      </c>
      <c r="F194">
        <v>65.5</v>
      </c>
      <c r="G194" t="b">
        <v>0</v>
      </c>
    </row>
    <row r="195" spans="1:7">
      <c r="A195" t="s">
        <v>12</v>
      </c>
      <c r="B195">
        <v>2003</v>
      </c>
      <c r="C195" t="s">
        <v>59</v>
      </c>
      <c r="D195">
        <v>19.649999999999999</v>
      </c>
      <c r="E195">
        <v>5</v>
      </c>
      <c r="F195">
        <v>65.5</v>
      </c>
      <c r="G195" t="b">
        <v>0</v>
      </c>
    </row>
    <row r="196" spans="1:7">
      <c r="A196" t="s">
        <v>12</v>
      </c>
      <c r="B196">
        <v>2005</v>
      </c>
      <c r="C196" t="s">
        <v>59</v>
      </c>
      <c r="D196">
        <v>3.27</v>
      </c>
      <c r="E196">
        <v>0</v>
      </c>
      <c r="F196">
        <v>65.5</v>
      </c>
    </row>
    <row r="197" spans="1:7">
      <c r="A197" t="s">
        <v>12</v>
      </c>
      <c r="B197">
        <v>2047</v>
      </c>
      <c r="C197" t="s">
        <v>59</v>
      </c>
      <c r="D197">
        <v>19.649999999999999</v>
      </c>
      <c r="E197">
        <v>0</v>
      </c>
      <c r="F197">
        <v>65.5</v>
      </c>
    </row>
    <row r="198" spans="1:7">
      <c r="A198" t="s">
        <v>12</v>
      </c>
      <c r="B198">
        <v>2077</v>
      </c>
      <c r="C198" t="s">
        <v>59</v>
      </c>
      <c r="D198">
        <v>7.02</v>
      </c>
      <c r="E198">
        <v>13.15</v>
      </c>
      <c r="F198">
        <v>65.5</v>
      </c>
    </row>
    <row r="199" spans="1:7">
      <c r="A199" t="s">
        <v>12</v>
      </c>
      <c r="B199">
        <v>9660</v>
      </c>
      <c r="C199" t="s">
        <v>59</v>
      </c>
      <c r="D199">
        <v>4.82</v>
      </c>
      <c r="E199">
        <v>13.8</v>
      </c>
      <c r="F199">
        <v>65.5</v>
      </c>
      <c r="G199" t="b">
        <v>0</v>
      </c>
    </row>
    <row r="200" spans="1:7">
      <c r="A200" t="s">
        <v>12</v>
      </c>
      <c r="B200">
        <v>9661</v>
      </c>
      <c r="C200" t="s">
        <v>59</v>
      </c>
      <c r="D200">
        <v>4.7699999999999996</v>
      </c>
      <c r="E200">
        <v>14.05</v>
      </c>
      <c r="F200">
        <v>65.5</v>
      </c>
      <c r="G200" t="b">
        <v>0</v>
      </c>
    </row>
    <row r="201" spans="1:7">
      <c r="A201" t="s">
        <v>12</v>
      </c>
      <c r="B201">
        <v>9662</v>
      </c>
      <c r="C201" t="s">
        <v>59</v>
      </c>
      <c r="D201">
        <v>4.82</v>
      </c>
      <c r="E201">
        <v>16.5</v>
      </c>
      <c r="F201">
        <v>65.5</v>
      </c>
    </row>
    <row r="202" spans="1:7">
      <c r="A202" t="s">
        <v>12</v>
      </c>
      <c r="B202">
        <v>9663</v>
      </c>
      <c r="C202" t="s">
        <v>59</v>
      </c>
      <c r="D202">
        <v>4.7699999999999996</v>
      </c>
      <c r="E202">
        <v>13.05</v>
      </c>
      <c r="F202">
        <v>65.5</v>
      </c>
    </row>
    <row r="203" spans="1:7">
      <c r="A203" t="s">
        <v>12</v>
      </c>
      <c r="B203">
        <v>9664</v>
      </c>
      <c r="C203" t="s">
        <v>59</v>
      </c>
      <c r="D203">
        <v>6.8</v>
      </c>
      <c r="E203">
        <v>13.05</v>
      </c>
      <c r="F203">
        <v>65.5</v>
      </c>
      <c r="G203" t="b">
        <v>0</v>
      </c>
    </row>
    <row r="204" spans="1:7">
      <c r="A204" t="s">
        <v>12</v>
      </c>
      <c r="B204">
        <v>9665</v>
      </c>
      <c r="C204" t="s">
        <v>59</v>
      </c>
      <c r="D204">
        <v>4.82</v>
      </c>
      <c r="E204">
        <v>11.2</v>
      </c>
      <c r="F204">
        <v>65.5</v>
      </c>
    </row>
    <row r="205" spans="1:7">
      <c r="A205" t="s">
        <v>12</v>
      </c>
      <c r="B205">
        <v>9683</v>
      </c>
      <c r="C205" t="s">
        <v>59</v>
      </c>
      <c r="D205">
        <v>1.98</v>
      </c>
      <c r="E205">
        <v>11.43</v>
      </c>
      <c r="F205">
        <v>65.5</v>
      </c>
    </row>
    <row r="206" spans="1:7">
      <c r="A206" t="s">
        <v>12</v>
      </c>
      <c r="B206">
        <v>9685</v>
      </c>
      <c r="C206" t="s">
        <v>59</v>
      </c>
      <c r="D206">
        <v>0</v>
      </c>
      <c r="E206">
        <v>9.83</v>
      </c>
      <c r="F206">
        <v>65.5</v>
      </c>
    </row>
    <row r="207" spans="1:7">
      <c r="A207" t="s">
        <v>12</v>
      </c>
      <c r="B207">
        <v>9686</v>
      </c>
      <c r="C207" t="s">
        <v>59</v>
      </c>
      <c r="D207">
        <v>1.98</v>
      </c>
      <c r="E207">
        <v>9.83</v>
      </c>
      <c r="F207">
        <v>65.5</v>
      </c>
    </row>
    <row r="208" spans="1:7">
      <c r="A208" t="s">
        <v>12</v>
      </c>
      <c r="B208">
        <v>9687</v>
      </c>
      <c r="C208" t="s">
        <v>59</v>
      </c>
      <c r="D208">
        <v>1.98</v>
      </c>
      <c r="E208">
        <v>16.5</v>
      </c>
      <c r="F208">
        <v>65.5</v>
      </c>
    </row>
    <row r="209" spans="1:7">
      <c r="A209" t="s">
        <v>12</v>
      </c>
      <c r="B209">
        <v>9688</v>
      </c>
      <c r="C209" t="s">
        <v>59</v>
      </c>
      <c r="D209">
        <v>1.98</v>
      </c>
      <c r="E209">
        <v>8.75</v>
      </c>
      <c r="F209">
        <v>65.5</v>
      </c>
    </row>
    <row r="210" spans="1:7">
      <c r="A210" t="s">
        <v>12</v>
      </c>
      <c r="B210">
        <v>9689</v>
      </c>
      <c r="C210" t="s">
        <v>59</v>
      </c>
      <c r="D210">
        <v>16.02</v>
      </c>
      <c r="E210">
        <v>14.2</v>
      </c>
      <c r="F210">
        <v>65.5</v>
      </c>
      <c r="G210" t="b">
        <v>0</v>
      </c>
    </row>
    <row r="211" spans="1:7">
      <c r="A211" t="s">
        <v>12</v>
      </c>
      <c r="B211">
        <v>9690</v>
      </c>
      <c r="C211" t="s">
        <v>59</v>
      </c>
      <c r="D211">
        <v>16.02</v>
      </c>
      <c r="E211">
        <v>15.78</v>
      </c>
      <c r="F211">
        <v>65.5</v>
      </c>
    </row>
    <row r="212" spans="1:7">
      <c r="A212" t="s">
        <v>12</v>
      </c>
      <c r="B212">
        <v>9691</v>
      </c>
      <c r="C212" t="s">
        <v>59</v>
      </c>
      <c r="D212">
        <v>15.07</v>
      </c>
      <c r="E212">
        <v>14.2</v>
      </c>
      <c r="F212">
        <v>65.5</v>
      </c>
    </row>
    <row r="213" spans="1:7">
      <c r="A213" t="s">
        <v>12</v>
      </c>
      <c r="B213">
        <v>9692</v>
      </c>
      <c r="C213" t="s">
        <v>59</v>
      </c>
      <c r="D213">
        <v>15.07</v>
      </c>
      <c r="E213">
        <v>15.78</v>
      </c>
      <c r="F213">
        <v>65.5</v>
      </c>
    </row>
    <row r="214" spans="1:7">
      <c r="A214" t="s">
        <v>12</v>
      </c>
      <c r="B214">
        <v>9693</v>
      </c>
      <c r="C214" t="s">
        <v>59</v>
      </c>
      <c r="D214">
        <v>12.88</v>
      </c>
      <c r="E214">
        <v>15.26</v>
      </c>
      <c r="F214">
        <v>65.5</v>
      </c>
    </row>
    <row r="215" spans="1:7">
      <c r="A215" t="s">
        <v>12</v>
      </c>
      <c r="B215">
        <v>9694</v>
      </c>
      <c r="C215" t="s">
        <v>59</v>
      </c>
      <c r="D215">
        <v>15.07</v>
      </c>
      <c r="E215">
        <v>15.26</v>
      </c>
      <c r="F215">
        <v>65.5</v>
      </c>
    </row>
    <row r="216" spans="1:7">
      <c r="A216" t="s">
        <v>12</v>
      </c>
      <c r="B216">
        <v>9696</v>
      </c>
      <c r="C216" t="s">
        <v>59</v>
      </c>
      <c r="D216">
        <v>12.88</v>
      </c>
      <c r="E216">
        <v>14.2</v>
      </c>
      <c r="F216">
        <v>65.5</v>
      </c>
    </row>
    <row r="217" spans="1:7">
      <c r="A217" t="s">
        <v>12</v>
      </c>
      <c r="B217">
        <v>9917</v>
      </c>
      <c r="C217" t="s">
        <v>59</v>
      </c>
      <c r="D217">
        <v>11.92</v>
      </c>
      <c r="E217">
        <v>15.1</v>
      </c>
      <c r="F217">
        <v>65.5</v>
      </c>
    </row>
    <row r="218" spans="1:7">
      <c r="A218" t="s">
        <v>12</v>
      </c>
      <c r="B218">
        <v>4738</v>
      </c>
      <c r="C218" t="s">
        <v>59</v>
      </c>
      <c r="D218">
        <v>13.82</v>
      </c>
      <c r="E218">
        <v>9.35</v>
      </c>
      <c r="F218">
        <v>65.5</v>
      </c>
    </row>
    <row r="219" spans="1:7">
      <c r="A219" t="s">
        <v>12</v>
      </c>
      <c r="B219">
        <v>1323</v>
      </c>
      <c r="C219" t="s">
        <v>59</v>
      </c>
      <c r="D219">
        <v>14.17</v>
      </c>
      <c r="E219">
        <v>13.525</v>
      </c>
      <c r="F219">
        <v>65.5</v>
      </c>
    </row>
    <row r="220" spans="1:7">
      <c r="A220" t="s">
        <v>12</v>
      </c>
      <c r="B220">
        <v>5077</v>
      </c>
      <c r="C220" t="s">
        <v>59</v>
      </c>
      <c r="D220">
        <v>4.7699999999999996</v>
      </c>
      <c r="E220">
        <v>8.75</v>
      </c>
      <c r="F220">
        <v>65.5</v>
      </c>
    </row>
    <row r="221" spans="1:7">
      <c r="A221" t="s">
        <v>12</v>
      </c>
      <c r="B221">
        <v>5110</v>
      </c>
      <c r="C221" t="s">
        <v>59</v>
      </c>
      <c r="D221">
        <v>7.02</v>
      </c>
      <c r="E221">
        <v>8.75</v>
      </c>
      <c r="F221">
        <v>65.5</v>
      </c>
    </row>
    <row r="222" spans="1:7">
      <c r="A222" t="s">
        <v>12</v>
      </c>
      <c r="B222">
        <v>5111</v>
      </c>
      <c r="C222" t="s">
        <v>59</v>
      </c>
      <c r="D222">
        <v>3.5</v>
      </c>
      <c r="E222">
        <v>8.75</v>
      </c>
      <c r="F222">
        <v>65.5</v>
      </c>
      <c r="G222" t="b">
        <v>0</v>
      </c>
    </row>
    <row r="223" spans="1:7">
      <c r="A223" t="s">
        <v>12</v>
      </c>
      <c r="B223">
        <v>5112</v>
      </c>
      <c r="C223" t="s">
        <v>59</v>
      </c>
      <c r="D223">
        <v>2.5</v>
      </c>
      <c r="E223">
        <v>8.75</v>
      </c>
      <c r="F223">
        <v>65.5</v>
      </c>
    </row>
    <row r="224" spans="1:7">
      <c r="A224" t="s">
        <v>12</v>
      </c>
      <c r="B224">
        <v>5113</v>
      </c>
      <c r="C224" t="s">
        <v>59</v>
      </c>
      <c r="D224">
        <v>3.27</v>
      </c>
      <c r="E224">
        <v>12.5</v>
      </c>
      <c r="F224">
        <v>65.5</v>
      </c>
    </row>
    <row r="225" spans="1:7">
      <c r="A225" t="s">
        <v>12</v>
      </c>
      <c r="B225">
        <v>9869</v>
      </c>
      <c r="C225" t="s">
        <v>59</v>
      </c>
      <c r="D225">
        <v>10.7</v>
      </c>
      <c r="E225">
        <v>11.35</v>
      </c>
      <c r="F225">
        <v>65.5</v>
      </c>
    </row>
    <row r="226" spans="1:7">
      <c r="A226" t="s">
        <v>12</v>
      </c>
      <c r="B226">
        <v>9904</v>
      </c>
      <c r="C226" t="s">
        <v>59</v>
      </c>
      <c r="D226">
        <v>9.1999999999999993</v>
      </c>
      <c r="E226">
        <v>11.35</v>
      </c>
      <c r="F226">
        <v>65.5</v>
      </c>
    </row>
    <row r="227" spans="1:7">
      <c r="A227" t="s">
        <v>12</v>
      </c>
      <c r="B227">
        <v>10021</v>
      </c>
      <c r="C227" t="s">
        <v>59</v>
      </c>
      <c r="D227">
        <v>4.82</v>
      </c>
      <c r="E227">
        <v>15.8</v>
      </c>
      <c r="F227">
        <v>65.5</v>
      </c>
    </row>
    <row r="228" spans="1:7">
      <c r="A228" t="s">
        <v>12</v>
      </c>
      <c r="B228">
        <v>10022</v>
      </c>
      <c r="C228" t="s">
        <v>59</v>
      </c>
      <c r="D228">
        <v>6.8</v>
      </c>
      <c r="E228">
        <v>15.8</v>
      </c>
      <c r="F228">
        <v>65.5</v>
      </c>
      <c r="G228" t="b">
        <v>0</v>
      </c>
    </row>
    <row r="229" spans="1:7">
      <c r="A229" t="s">
        <v>12</v>
      </c>
      <c r="B229">
        <v>10023</v>
      </c>
      <c r="C229" t="s">
        <v>59</v>
      </c>
      <c r="D229">
        <v>12.88</v>
      </c>
      <c r="E229">
        <v>16.5</v>
      </c>
      <c r="F229">
        <v>65.5</v>
      </c>
    </row>
    <row r="230" spans="1:7">
      <c r="A230" t="s">
        <v>12</v>
      </c>
      <c r="B230">
        <v>10048</v>
      </c>
      <c r="C230" t="s">
        <v>59</v>
      </c>
      <c r="D230">
        <v>12.88</v>
      </c>
      <c r="E230">
        <v>15.78</v>
      </c>
      <c r="F230">
        <v>65.5</v>
      </c>
    </row>
    <row r="231" spans="1:7">
      <c r="A231" t="s">
        <v>12</v>
      </c>
      <c r="B231">
        <v>10049</v>
      </c>
      <c r="C231" t="s">
        <v>59</v>
      </c>
      <c r="D231">
        <v>14.77</v>
      </c>
      <c r="E231">
        <v>8.75</v>
      </c>
      <c r="F231">
        <v>65.5</v>
      </c>
      <c r="G231" t="b">
        <v>0</v>
      </c>
    </row>
    <row r="232" spans="1:7">
      <c r="A232" t="s">
        <v>12</v>
      </c>
      <c r="B232">
        <v>10050</v>
      </c>
      <c r="C232" t="s">
        <v>59</v>
      </c>
      <c r="D232">
        <v>14.77</v>
      </c>
      <c r="E232">
        <v>11.35</v>
      </c>
      <c r="F232">
        <v>65.5</v>
      </c>
    </row>
    <row r="233" spans="1:7">
      <c r="A233" t="s">
        <v>12</v>
      </c>
      <c r="B233">
        <v>10053</v>
      </c>
      <c r="C233" t="s">
        <v>59</v>
      </c>
      <c r="D233">
        <v>14.77</v>
      </c>
      <c r="E233">
        <v>14.2</v>
      </c>
      <c r="F233">
        <v>65.5</v>
      </c>
    </row>
    <row r="234" spans="1:7">
      <c r="A234" t="s">
        <v>12</v>
      </c>
      <c r="B234">
        <v>10250</v>
      </c>
      <c r="C234" t="s">
        <v>59</v>
      </c>
      <c r="D234">
        <v>3.27</v>
      </c>
      <c r="E234">
        <v>5.5</v>
      </c>
      <c r="F234">
        <v>65.5</v>
      </c>
    </row>
    <row r="235" spans="1:7">
      <c r="A235" t="s">
        <v>12</v>
      </c>
      <c r="B235">
        <v>10276</v>
      </c>
      <c r="C235" t="s">
        <v>59</v>
      </c>
      <c r="D235">
        <v>3.27</v>
      </c>
      <c r="E235">
        <v>7.2</v>
      </c>
      <c r="F235">
        <v>65.5</v>
      </c>
    </row>
    <row r="236" spans="1:7">
      <c r="A236" t="s">
        <v>12</v>
      </c>
      <c r="B236">
        <v>10302</v>
      </c>
      <c r="C236" t="s">
        <v>59</v>
      </c>
      <c r="D236">
        <v>3.27</v>
      </c>
      <c r="E236">
        <v>7</v>
      </c>
      <c r="F236">
        <v>65.5</v>
      </c>
    </row>
    <row r="237" spans="1:7">
      <c r="A237" t="s">
        <v>12</v>
      </c>
      <c r="B237">
        <v>2014</v>
      </c>
      <c r="C237" t="s">
        <v>59</v>
      </c>
      <c r="D237">
        <v>5.5511149999999998E-17</v>
      </c>
      <c r="E237">
        <v>3.5</v>
      </c>
      <c r="F237">
        <v>65.5</v>
      </c>
    </row>
    <row r="238" spans="1:7">
      <c r="A238" t="s">
        <v>12</v>
      </c>
      <c r="B238">
        <v>5024</v>
      </c>
      <c r="C238" t="s">
        <v>59</v>
      </c>
      <c r="D238">
        <v>19.649999999999999</v>
      </c>
      <c r="E238">
        <v>3.5</v>
      </c>
      <c r="F238">
        <v>65.5</v>
      </c>
    </row>
    <row r="239" spans="1:7">
      <c r="A239" t="s">
        <v>12</v>
      </c>
      <c r="B239">
        <v>10291</v>
      </c>
      <c r="C239" t="s">
        <v>59</v>
      </c>
      <c r="D239">
        <v>18.350000000000001</v>
      </c>
      <c r="E239">
        <v>0</v>
      </c>
      <c r="F239">
        <v>65.5</v>
      </c>
      <c r="G239" t="b">
        <v>0</v>
      </c>
    </row>
    <row r="240" spans="1:7">
      <c r="A240" t="s">
        <v>12</v>
      </c>
      <c r="B240">
        <v>10316</v>
      </c>
      <c r="C240" t="s">
        <v>59</v>
      </c>
      <c r="D240">
        <v>9.82</v>
      </c>
      <c r="E240">
        <v>2.5</v>
      </c>
      <c r="F240">
        <v>65.5</v>
      </c>
    </row>
    <row r="241" spans="1:7">
      <c r="A241" t="s">
        <v>12</v>
      </c>
      <c r="B241">
        <v>10317</v>
      </c>
      <c r="C241" t="s">
        <v>59</v>
      </c>
      <c r="D241">
        <v>9.82</v>
      </c>
      <c r="E241">
        <v>0</v>
      </c>
      <c r="F241">
        <v>65.5</v>
      </c>
    </row>
    <row r="242" spans="1:7">
      <c r="A242" t="s">
        <v>12</v>
      </c>
      <c r="B242">
        <v>10326</v>
      </c>
      <c r="C242" t="s">
        <v>59</v>
      </c>
      <c r="D242">
        <v>18.350000000000001</v>
      </c>
      <c r="E242">
        <v>4.25</v>
      </c>
      <c r="F242">
        <v>65.5</v>
      </c>
    </row>
    <row r="243" spans="1:7">
      <c r="A243" t="s">
        <v>12</v>
      </c>
      <c r="B243">
        <v>389</v>
      </c>
      <c r="C243" t="s">
        <v>59</v>
      </c>
      <c r="D243">
        <v>16.37</v>
      </c>
      <c r="E243">
        <v>8.75</v>
      </c>
      <c r="F243">
        <v>65.5</v>
      </c>
      <c r="G243" t="b">
        <v>0</v>
      </c>
    </row>
    <row r="244" spans="1:7">
      <c r="A244" t="s">
        <v>12</v>
      </c>
      <c r="B244">
        <v>2051</v>
      </c>
      <c r="C244" t="s">
        <v>59</v>
      </c>
      <c r="D244">
        <v>9.82</v>
      </c>
      <c r="E244">
        <v>0.2</v>
      </c>
      <c r="F244">
        <v>65.5</v>
      </c>
    </row>
    <row r="245" spans="1:7">
      <c r="A245" t="s">
        <v>12</v>
      </c>
      <c r="B245">
        <v>2662</v>
      </c>
      <c r="C245" t="s">
        <v>59</v>
      </c>
      <c r="D245">
        <v>9.82</v>
      </c>
      <c r="E245">
        <v>0.4</v>
      </c>
      <c r="F245">
        <v>65.5</v>
      </c>
    </row>
    <row r="246" spans="1:7">
      <c r="A246" t="s">
        <v>12</v>
      </c>
      <c r="B246">
        <v>2664</v>
      </c>
      <c r="C246" t="s">
        <v>59</v>
      </c>
      <c r="D246">
        <v>9.82</v>
      </c>
      <c r="E246">
        <v>0.55000000000000004</v>
      </c>
      <c r="F246">
        <v>65.5</v>
      </c>
    </row>
    <row r="247" spans="1:7">
      <c r="A247" t="s">
        <v>12</v>
      </c>
      <c r="B247">
        <v>5789</v>
      </c>
      <c r="C247" t="s">
        <v>59</v>
      </c>
      <c r="D247">
        <v>9.82</v>
      </c>
      <c r="E247">
        <v>0.7</v>
      </c>
      <c r="F247">
        <v>65.5</v>
      </c>
      <c r="G247" t="b">
        <v>0</v>
      </c>
    </row>
    <row r="248" spans="1:7">
      <c r="A248" t="s">
        <v>12</v>
      </c>
      <c r="B248">
        <v>5791</v>
      </c>
      <c r="C248" t="s">
        <v>59</v>
      </c>
      <c r="D248">
        <v>9.82</v>
      </c>
      <c r="E248">
        <v>1.75</v>
      </c>
      <c r="F248">
        <v>65.5</v>
      </c>
      <c r="G248" t="b">
        <v>0</v>
      </c>
    </row>
    <row r="249" spans="1:7">
      <c r="A249" t="s">
        <v>12</v>
      </c>
      <c r="B249">
        <v>7012</v>
      </c>
      <c r="C249" t="s">
        <v>59</v>
      </c>
      <c r="D249">
        <v>9.82</v>
      </c>
      <c r="E249">
        <v>2.2000000000000002</v>
      </c>
      <c r="F249">
        <v>65.5</v>
      </c>
      <c r="G249" t="b">
        <v>0</v>
      </c>
    </row>
    <row r="250" spans="1:7">
      <c r="A250" t="s">
        <v>12</v>
      </c>
      <c r="B250">
        <v>7595</v>
      </c>
      <c r="C250" t="s">
        <v>59</v>
      </c>
      <c r="D250">
        <v>9.82</v>
      </c>
      <c r="E250">
        <v>2.8</v>
      </c>
      <c r="F250">
        <v>65.5</v>
      </c>
      <c r="G250" t="b">
        <v>0</v>
      </c>
    </row>
    <row r="251" spans="1:7">
      <c r="A251" t="s">
        <v>12</v>
      </c>
      <c r="B251">
        <v>8830</v>
      </c>
      <c r="C251" t="s">
        <v>59</v>
      </c>
      <c r="D251">
        <v>19.649999999999999</v>
      </c>
      <c r="E251">
        <v>2.5</v>
      </c>
      <c r="F251">
        <v>65.5</v>
      </c>
    </row>
    <row r="252" spans="1:7">
      <c r="A252" t="s">
        <v>12</v>
      </c>
      <c r="B252">
        <v>8836</v>
      </c>
      <c r="C252" t="s">
        <v>59</v>
      </c>
      <c r="D252">
        <v>18.350000000000001</v>
      </c>
      <c r="E252">
        <v>2.5</v>
      </c>
      <c r="F252">
        <v>65.5</v>
      </c>
      <c r="G252" t="b">
        <v>0</v>
      </c>
    </row>
    <row r="253" spans="1:7">
      <c r="A253" t="s">
        <v>12</v>
      </c>
      <c r="B253">
        <v>1887</v>
      </c>
      <c r="C253" t="s">
        <v>59</v>
      </c>
      <c r="D253">
        <v>4.95</v>
      </c>
      <c r="E253">
        <v>8.5</v>
      </c>
      <c r="F253">
        <v>65.5</v>
      </c>
      <c r="G253" t="b">
        <v>0</v>
      </c>
    </row>
    <row r="254" spans="1:7">
      <c r="A254" t="s">
        <v>12</v>
      </c>
      <c r="B254">
        <v>834</v>
      </c>
      <c r="C254" t="s">
        <v>59</v>
      </c>
      <c r="D254">
        <v>9.9293691548901499</v>
      </c>
      <c r="E254">
        <v>8.0622411122733801</v>
      </c>
      <c r="F254">
        <v>65.5</v>
      </c>
      <c r="G254" t="b">
        <v>0</v>
      </c>
    </row>
    <row r="255" spans="1:7">
      <c r="A255" t="s">
        <v>12</v>
      </c>
      <c r="B255">
        <v>835</v>
      </c>
      <c r="C255" t="s">
        <v>59</v>
      </c>
      <c r="D255">
        <v>9.0590306631726705</v>
      </c>
      <c r="E255">
        <v>8.1149227934885406</v>
      </c>
      <c r="F255">
        <v>65.5</v>
      </c>
      <c r="G255" t="b">
        <v>0</v>
      </c>
    </row>
    <row r="256" spans="1:7">
      <c r="A256" t="s">
        <v>12</v>
      </c>
      <c r="B256">
        <v>836</v>
      </c>
      <c r="C256" t="s">
        <v>59</v>
      </c>
      <c r="D256">
        <v>9.2116079494529099</v>
      </c>
      <c r="E256">
        <v>8.2192300072132305</v>
      </c>
      <c r="F256">
        <v>65.5</v>
      </c>
      <c r="G256" t="b">
        <v>0</v>
      </c>
    </row>
    <row r="257" spans="1:7">
      <c r="A257" t="s">
        <v>12</v>
      </c>
      <c r="B257">
        <v>396</v>
      </c>
      <c r="C257" t="s">
        <v>59</v>
      </c>
      <c r="D257">
        <v>9.8249999999999993</v>
      </c>
      <c r="E257">
        <v>8.25</v>
      </c>
      <c r="F257">
        <v>65.5</v>
      </c>
      <c r="G257" t="b">
        <v>0</v>
      </c>
    </row>
    <row r="258" spans="1:7">
      <c r="A258" t="s">
        <v>12</v>
      </c>
      <c r="B258">
        <v>577</v>
      </c>
      <c r="C258" t="s">
        <v>59</v>
      </c>
      <c r="D258">
        <v>9.8249999999999993</v>
      </c>
      <c r="E258">
        <v>8.25</v>
      </c>
      <c r="F258">
        <v>65.5</v>
      </c>
      <c r="G258" t="b">
        <v>0</v>
      </c>
    </row>
    <row r="259" spans="1:7">
      <c r="A259" t="s">
        <v>10</v>
      </c>
      <c r="B259">
        <v>410</v>
      </c>
      <c r="C259" t="s">
        <v>59</v>
      </c>
      <c r="D259">
        <v>0</v>
      </c>
      <c r="E259">
        <v>8.5</v>
      </c>
      <c r="F259">
        <v>70</v>
      </c>
    </row>
    <row r="260" spans="1:7">
      <c r="A260" t="s">
        <v>10</v>
      </c>
      <c r="B260">
        <v>411</v>
      </c>
      <c r="C260" t="s">
        <v>59</v>
      </c>
      <c r="D260">
        <v>0</v>
      </c>
      <c r="E260">
        <v>16.5</v>
      </c>
      <c r="F260">
        <v>70</v>
      </c>
    </row>
    <row r="261" spans="1:7">
      <c r="A261" t="s">
        <v>10</v>
      </c>
      <c r="B261">
        <v>412</v>
      </c>
      <c r="C261" t="s">
        <v>59</v>
      </c>
      <c r="D261">
        <v>6.8</v>
      </c>
      <c r="E261">
        <v>16.5</v>
      </c>
      <c r="F261">
        <v>70</v>
      </c>
    </row>
    <row r="262" spans="1:7">
      <c r="A262" t="s">
        <v>10</v>
      </c>
      <c r="B262">
        <v>413</v>
      </c>
      <c r="C262" t="s">
        <v>59</v>
      </c>
      <c r="D262">
        <v>8.1</v>
      </c>
      <c r="E262">
        <v>16.5</v>
      </c>
      <c r="F262">
        <v>70</v>
      </c>
      <c r="G262" t="b">
        <v>0</v>
      </c>
    </row>
    <row r="263" spans="1:7">
      <c r="A263" t="s">
        <v>10</v>
      </c>
      <c r="B263">
        <v>414</v>
      </c>
      <c r="C263" t="s">
        <v>59</v>
      </c>
      <c r="D263">
        <v>0</v>
      </c>
      <c r="E263">
        <v>4.45</v>
      </c>
      <c r="F263">
        <v>70</v>
      </c>
    </row>
    <row r="264" spans="1:7">
      <c r="A264" t="s">
        <v>10</v>
      </c>
      <c r="B264">
        <v>415</v>
      </c>
      <c r="C264" t="s">
        <v>59</v>
      </c>
      <c r="D264">
        <v>3.27</v>
      </c>
      <c r="E264">
        <v>4.45</v>
      </c>
      <c r="F264">
        <v>70</v>
      </c>
    </row>
    <row r="265" spans="1:7">
      <c r="A265" t="s">
        <v>10</v>
      </c>
      <c r="B265">
        <v>417</v>
      </c>
      <c r="C265" t="s">
        <v>59</v>
      </c>
      <c r="D265">
        <v>16.37</v>
      </c>
      <c r="E265">
        <v>4.45</v>
      </c>
      <c r="F265">
        <v>70</v>
      </c>
      <c r="G265" t="b">
        <v>0</v>
      </c>
    </row>
    <row r="266" spans="1:7">
      <c r="A266" t="s">
        <v>10</v>
      </c>
      <c r="B266">
        <v>418</v>
      </c>
      <c r="C266" t="s">
        <v>59</v>
      </c>
      <c r="D266">
        <v>19.649999999999999</v>
      </c>
      <c r="E266">
        <v>4.45</v>
      </c>
      <c r="F266">
        <v>70</v>
      </c>
    </row>
    <row r="267" spans="1:7">
      <c r="A267" t="s">
        <v>10</v>
      </c>
      <c r="B267">
        <v>795</v>
      </c>
      <c r="C267" t="s">
        <v>59</v>
      </c>
      <c r="D267">
        <v>19.649999999999999</v>
      </c>
      <c r="E267">
        <v>4.3</v>
      </c>
      <c r="F267">
        <v>70</v>
      </c>
      <c r="G267" t="b">
        <v>0</v>
      </c>
    </row>
    <row r="268" spans="1:7">
      <c r="A268" t="s">
        <v>10</v>
      </c>
      <c r="B268">
        <v>796</v>
      </c>
      <c r="C268" t="s">
        <v>59</v>
      </c>
      <c r="D268">
        <v>19.649999999999999</v>
      </c>
      <c r="E268">
        <v>10.4</v>
      </c>
      <c r="F268">
        <v>70</v>
      </c>
      <c r="G268" t="b">
        <v>0</v>
      </c>
    </row>
    <row r="269" spans="1:7">
      <c r="A269" t="s">
        <v>10</v>
      </c>
      <c r="B269">
        <v>956</v>
      </c>
      <c r="C269" t="s">
        <v>59</v>
      </c>
      <c r="D269">
        <v>13.82</v>
      </c>
      <c r="E269">
        <v>8.75</v>
      </c>
      <c r="F269">
        <v>70</v>
      </c>
      <c r="G269" t="b">
        <v>0</v>
      </c>
    </row>
    <row r="270" spans="1:7">
      <c r="A270" t="s">
        <v>10</v>
      </c>
      <c r="B270">
        <v>957</v>
      </c>
      <c r="C270" t="s">
        <v>59</v>
      </c>
      <c r="D270">
        <v>13.82</v>
      </c>
      <c r="E270">
        <v>11.35</v>
      </c>
      <c r="F270">
        <v>70</v>
      </c>
    </row>
    <row r="271" spans="1:7">
      <c r="A271" t="s">
        <v>10</v>
      </c>
      <c r="B271">
        <v>1112</v>
      </c>
      <c r="C271" t="s">
        <v>59</v>
      </c>
      <c r="D271">
        <v>6.8</v>
      </c>
      <c r="E271">
        <v>14.05</v>
      </c>
      <c r="F271">
        <v>70</v>
      </c>
      <c r="G271" t="b">
        <v>0</v>
      </c>
    </row>
    <row r="272" spans="1:7">
      <c r="A272" t="s">
        <v>10</v>
      </c>
      <c r="B272">
        <v>1160</v>
      </c>
      <c r="C272" t="s">
        <v>59</v>
      </c>
      <c r="D272">
        <v>9.82</v>
      </c>
      <c r="E272">
        <v>4.45</v>
      </c>
      <c r="F272">
        <v>70</v>
      </c>
      <c r="G272" t="b">
        <v>0</v>
      </c>
    </row>
    <row r="273" spans="1:7">
      <c r="A273" t="s">
        <v>10</v>
      </c>
      <c r="B273">
        <v>1243</v>
      </c>
      <c r="C273" t="s">
        <v>59</v>
      </c>
      <c r="D273">
        <v>10.38</v>
      </c>
      <c r="E273">
        <v>16.5</v>
      </c>
      <c r="F273">
        <v>70</v>
      </c>
    </row>
    <row r="274" spans="1:7">
      <c r="A274" t="s">
        <v>10</v>
      </c>
      <c r="B274">
        <v>1904</v>
      </c>
      <c r="C274" t="s">
        <v>59</v>
      </c>
      <c r="D274">
        <v>6.8</v>
      </c>
      <c r="E274">
        <v>8.75</v>
      </c>
      <c r="F274">
        <v>70</v>
      </c>
      <c r="G274" t="b">
        <v>0</v>
      </c>
    </row>
    <row r="275" spans="1:7">
      <c r="A275" t="s">
        <v>10</v>
      </c>
      <c r="B275">
        <v>1905</v>
      </c>
      <c r="C275" t="s">
        <v>59</v>
      </c>
      <c r="D275">
        <v>3.27</v>
      </c>
      <c r="E275">
        <v>8.75</v>
      </c>
      <c r="F275">
        <v>70</v>
      </c>
    </row>
    <row r="276" spans="1:7">
      <c r="A276" t="s">
        <v>10</v>
      </c>
      <c r="B276">
        <v>1906</v>
      </c>
      <c r="C276" t="s">
        <v>59</v>
      </c>
      <c r="D276">
        <v>15.97</v>
      </c>
      <c r="E276">
        <v>8.75</v>
      </c>
      <c r="F276">
        <v>70</v>
      </c>
      <c r="G276" t="b">
        <v>0</v>
      </c>
    </row>
    <row r="277" spans="1:7">
      <c r="A277" t="s">
        <v>10</v>
      </c>
      <c r="B277">
        <v>1907</v>
      </c>
      <c r="C277" t="s">
        <v>59</v>
      </c>
      <c r="D277">
        <v>9.82</v>
      </c>
      <c r="E277">
        <v>8.75</v>
      </c>
      <c r="F277">
        <v>70</v>
      </c>
    </row>
    <row r="278" spans="1:7">
      <c r="A278" t="s">
        <v>10</v>
      </c>
      <c r="B278">
        <v>1908</v>
      </c>
      <c r="C278" t="s">
        <v>59</v>
      </c>
      <c r="D278">
        <v>11.92</v>
      </c>
      <c r="E278">
        <v>15.78</v>
      </c>
      <c r="F278">
        <v>70</v>
      </c>
      <c r="G278" t="b">
        <v>0</v>
      </c>
    </row>
    <row r="279" spans="1:7">
      <c r="A279" t="s">
        <v>10</v>
      </c>
      <c r="B279">
        <v>1909</v>
      </c>
      <c r="C279" t="s">
        <v>59</v>
      </c>
      <c r="D279">
        <v>17</v>
      </c>
      <c r="E279">
        <v>15.78</v>
      </c>
      <c r="F279">
        <v>70</v>
      </c>
    </row>
    <row r="280" spans="1:7">
      <c r="A280" t="s">
        <v>10</v>
      </c>
      <c r="B280">
        <v>2020</v>
      </c>
      <c r="C280" t="s">
        <v>59</v>
      </c>
      <c r="D280">
        <v>0</v>
      </c>
      <c r="E280">
        <v>8.75</v>
      </c>
      <c r="F280">
        <v>70</v>
      </c>
      <c r="G280" t="b">
        <v>0</v>
      </c>
    </row>
    <row r="281" spans="1:7">
      <c r="A281" t="s">
        <v>10</v>
      </c>
      <c r="B281">
        <v>2021</v>
      </c>
      <c r="C281" t="s">
        <v>59</v>
      </c>
      <c r="D281">
        <v>8.3800000000000008</v>
      </c>
      <c r="E281">
        <v>8.75</v>
      </c>
      <c r="F281">
        <v>70</v>
      </c>
    </row>
    <row r="282" spans="1:7">
      <c r="A282" t="s">
        <v>10</v>
      </c>
      <c r="B282">
        <v>2035</v>
      </c>
      <c r="C282" t="s">
        <v>59</v>
      </c>
      <c r="D282">
        <v>3.5</v>
      </c>
      <c r="E282">
        <v>16.5</v>
      </c>
      <c r="F282">
        <v>70</v>
      </c>
    </row>
    <row r="283" spans="1:7">
      <c r="A283" t="s">
        <v>10</v>
      </c>
      <c r="B283">
        <v>2604</v>
      </c>
      <c r="C283" t="s">
        <v>59</v>
      </c>
      <c r="D283">
        <v>0</v>
      </c>
      <c r="E283">
        <v>4.8</v>
      </c>
      <c r="F283">
        <v>70</v>
      </c>
    </row>
    <row r="284" spans="1:7">
      <c r="A284" t="s">
        <v>10</v>
      </c>
      <c r="B284">
        <v>2605</v>
      </c>
      <c r="C284" t="s">
        <v>59</v>
      </c>
      <c r="D284">
        <v>1.98</v>
      </c>
      <c r="E284">
        <v>4.8</v>
      </c>
      <c r="F284">
        <v>70</v>
      </c>
    </row>
    <row r="285" spans="1:7">
      <c r="A285" t="s">
        <v>10</v>
      </c>
      <c r="B285">
        <v>2606</v>
      </c>
      <c r="C285" t="s">
        <v>59</v>
      </c>
      <c r="D285">
        <v>1.98</v>
      </c>
      <c r="E285">
        <v>8.5</v>
      </c>
      <c r="F285">
        <v>70</v>
      </c>
      <c r="G285" t="b">
        <v>0</v>
      </c>
    </row>
    <row r="286" spans="1:7">
      <c r="A286" t="s">
        <v>10</v>
      </c>
      <c r="B286">
        <v>2607</v>
      </c>
      <c r="C286" t="s">
        <v>59</v>
      </c>
      <c r="D286">
        <v>4.57</v>
      </c>
      <c r="E286">
        <v>4.25</v>
      </c>
      <c r="F286">
        <v>70</v>
      </c>
    </row>
    <row r="287" spans="1:7">
      <c r="A287" t="s">
        <v>10</v>
      </c>
      <c r="B287">
        <v>2608</v>
      </c>
      <c r="C287" t="s">
        <v>59</v>
      </c>
      <c r="D287">
        <v>8.6300000000000008</v>
      </c>
      <c r="E287">
        <v>4.25</v>
      </c>
      <c r="F287">
        <v>70</v>
      </c>
    </row>
    <row r="288" spans="1:7">
      <c r="A288" t="s">
        <v>10</v>
      </c>
      <c r="B288">
        <v>2609</v>
      </c>
      <c r="C288" t="s">
        <v>59</v>
      </c>
      <c r="D288">
        <v>8.6300000000000008</v>
      </c>
      <c r="E288">
        <v>6.9</v>
      </c>
      <c r="F288">
        <v>70</v>
      </c>
    </row>
    <row r="289" spans="1:7">
      <c r="A289" t="s">
        <v>10</v>
      </c>
      <c r="B289">
        <v>2610</v>
      </c>
      <c r="C289" t="s">
        <v>59</v>
      </c>
      <c r="D289">
        <v>4.57</v>
      </c>
      <c r="E289">
        <v>6.9</v>
      </c>
      <c r="F289">
        <v>70</v>
      </c>
    </row>
    <row r="290" spans="1:7">
      <c r="A290" t="s">
        <v>10</v>
      </c>
      <c r="B290">
        <v>2611</v>
      </c>
      <c r="C290" t="s">
        <v>59</v>
      </c>
      <c r="D290">
        <v>11.12</v>
      </c>
      <c r="E290">
        <v>4.25</v>
      </c>
      <c r="F290">
        <v>70</v>
      </c>
    </row>
    <row r="291" spans="1:7">
      <c r="A291" t="s">
        <v>10</v>
      </c>
      <c r="B291">
        <v>2612</v>
      </c>
      <c r="C291" t="s">
        <v>59</v>
      </c>
      <c r="D291">
        <v>15.2</v>
      </c>
      <c r="E291">
        <v>4.25</v>
      </c>
      <c r="F291">
        <v>70</v>
      </c>
    </row>
    <row r="292" spans="1:7">
      <c r="A292" t="s">
        <v>10</v>
      </c>
      <c r="B292">
        <v>2613</v>
      </c>
      <c r="C292" t="s">
        <v>59</v>
      </c>
      <c r="D292">
        <v>15.2</v>
      </c>
      <c r="E292">
        <v>6.9</v>
      </c>
      <c r="F292">
        <v>70</v>
      </c>
      <c r="G292" t="b">
        <v>0</v>
      </c>
    </row>
    <row r="293" spans="1:7">
      <c r="A293" t="s">
        <v>10</v>
      </c>
      <c r="B293">
        <v>2614</v>
      </c>
      <c r="C293" t="s">
        <v>59</v>
      </c>
      <c r="D293">
        <v>11.12</v>
      </c>
      <c r="E293">
        <v>6.9</v>
      </c>
      <c r="F293">
        <v>70</v>
      </c>
    </row>
    <row r="294" spans="1:7">
      <c r="A294" t="s">
        <v>10</v>
      </c>
      <c r="B294">
        <v>2615</v>
      </c>
      <c r="C294" t="s">
        <v>59</v>
      </c>
      <c r="D294">
        <v>17.68</v>
      </c>
      <c r="E294">
        <v>4.8</v>
      </c>
      <c r="F294">
        <v>70</v>
      </c>
      <c r="G294" t="b">
        <v>0</v>
      </c>
    </row>
    <row r="295" spans="1:7">
      <c r="A295" t="s">
        <v>10</v>
      </c>
      <c r="B295">
        <v>2616</v>
      </c>
      <c r="C295" t="s">
        <v>59</v>
      </c>
      <c r="D295">
        <v>19.649999999999999</v>
      </c>
      <c r="E295">
        <v>4.8</v>
      </c>
      <c r="F295">
        <v>70</v>
      </c>
    </row>
    <row r="296" spans="1:7">
      <c r="A296" t="s">
        <v>10</v>
      </c>
      <c r="B296">
        <v>2619</v>
      </c>
      <c r="C296" t="s">
        <v>59</v>
      </c>
      <c r="D296">
        <v>4.7699999999999996</v>
      </c>
      <c r="E296">
        <v>8.5</v>
      </c>
      <c r="F296">
        <v>70</v>
      </c>
      <c r="G296" t="b">
        <v>0</v>
      </c>
    </row>
    <row r="297" spans="1:7">
      <c r="A297" t="s">
        <v>10</v>
      </c>
      <c r="B297">
        <v>2620</v>
      </c>
      <c r="C297" t="s">
        <v>59</v>
      </c>
      <c r="D297">
        <v>7.02</v>
      </c>
      <c r="E297">
        <v>8.5</v>
      </c>
      <c r="F297">
        <v>70</v>
      </c>
      <c r="G297" t="b">
        <v>0</v>
      </c>
    </row>
    <row r="298" spans="1:7">
      <c r="A298" t="s">
        <v>10</v>
      </c>
      <c r="B298">
        <v>2621</v>
      </c>
      <c r="C298" t="s">
        <v>59</v>
      </c>
      <c r="D298">
        <v>7.02</v>
      </c>
      <c r="E298">
        <v>11.2</v>
      </c>
      <c r="F298">
        <v>70</v>
      </c>
    </row>
    <row r="299" spans="1:7">
      <c r="A299" t="s">
        <v>10</v>
      </c>
      <c r="B299">
        <v>2622</v>
      </c>
      <c r="C299" t="s">
        <v>59</v>
      </c>
      <c r="D299">
        <v>4.7699999999999996</v>
      </c>
      <c r="E299">
        <v>11.2</v>
      </c>
      <c r="F299">
        <v>70</v>
      </c>
      <c r="G299" t="b">
        <v>0</v>
      </c>
    </row>
    <row r="300" spans="1:7">
      <c r="A300" t="s">
        <v>10</v>
      </c>
      <c r="B300">
        <v>2623</v>
      </c>
      <c r="C300" t="s">
        <v>59</v>
      </c>
      <c r="D300">
        <v>4.7699999999999996</v>
      </c>
      <c r="E300">
        <v>13.8</v>
      </c>
      <c r="F300">
        <v>70</v>
      </c>
    </row>
    <row r="301" spans="1:7">
      <c r="A301" t="s">
        <v>10</v>
      </c>
      <c r="B301">
        <v>2625</v>
      </c>
      <c r="C301" t="s">
        <v>59</v>
      </c>
      <c r="D301">
        <v>4.7699999999999996</v>
      </c>
      <c r="E301">
        <v>16.5</v>
      </c>
      <c r="F301">
        <v>70</v>
      </c>
    </row>
    <row r="302" spans="1:7">
      <c r="A302" t="s">
        <v>10</v>
      </c>
      <c r="B302">
        <v>2626</v>
      </c>
      <c r="C302" t="s">
        <v>59</v>
      </c>
      <c r="D302">
        <v>0</v>
      </c>
      <c r="E302">
        <v>3.2</v>
      </c>
      <c r="F302">
        <v>70</v>
      </c>
    </row>
    <row r="303" spans="1:7">
      <c r="A303" t="s">
        <v>10</v>
      </c>
      <c r="B303">
        <v>2627</v>
      </c>
      <c r="C303" t="s">
        <v>59</v>
      </c>
      <c r="D303">
        <v>3.27</v>
      </c>
      <c r="E303">
        <v>3.2</v>
      </c>
      <c r="F303">
        <v>70</v>
      </c>
    </row>
    <row r="304" spans="1:7">
      <c r="A304" t="s">
        <v>10</v>
      </c>
      <c r="B304">
        <v>2628</v>
      </c>
      <c r="C304" t="s">
        <v>59</v>
      </c>
      <c r="D304">
        <v>3.27</v>
      </c>
      <c r="E304">
        <v>4.25</v>
      </c>
      <c r="F304">
        <v>70</v>
      </c>
    </row>
    <row r="305" spans="1:7">
      <c r="A305" t="s">
        <v>10</v>
      </c>
      <c r="B305">
        <v>2629</v>
      </c>
      <c r="C305" t="s">
        <v>59</v>
      </c>
      <c r="D305">
        <v>0</v>
      </c>
      <c r="E305">
        <v>4.25</v>
      </c>
      <c r="F305">
        <v>70</v>
      </c>
    </row>
    <row r="306" spans="1:7">
      <c r="A306" t="s">
        <v>10</v>
      </c>
      <c r="B306">
        <v>2630</v>
      </c>
      <c r="C306" t="s">
        <v>59</v>
      </c>
      <c r="D306">
        <v>9.82</v>
      </c>
      <c r="E306">
        <v>3.2</v>
      </c>
      <c r="F306">
        <v>70</v>
      </c>
      <c r="G306" t="b">
        <v>0</v>
      </c>
    </row>
    <row r="307" spans="1:7">
      <c r="A307" t="s">
        <v>10</v>
      </c>
      <c r="B307">
        <v>2631</v>
      </c>
      <c r="C307" t="s">
        <v>59</v>
      </c>
      <c r="D307">
        <v>9.82</v>
      </c>
      <c r="E307">
        <v>4.25</v>
      </c>
      <c r="F307">
        <v>70</v>
      </c>
      <c r="G307" t="b">
        <v>0</v>
      </c>
    </row>
    <row r="308" spans="1:7">
      <c r="A308" t="s">
        <v>10</v>
      </c>
      <c r="B308">
        <v>2633</v>
      </c>
      <c r="C308" t="s">
        <v>59</v>
      </c>
      <c r="D308">
        <v>16.37</v>
      </c>
      <c r="E308">
        <v>4.25</v>
      </c>
      <c r="F308">
        <v>70</v>
      </c>
      <c r="G308" t="b">
        <v>0</v>
      </c>
    </row>
    <row r="309" spans="1:7">
      <c r="A309" t="s">
        <v>10</v>
      </c>
      <c r="B309">
        <v>2634</v>
      </c>
      <c r="C309" t="s">
        <v>59</v>
      </c>
      <c r="D309">
        <v>19.649999999999999</v>
      </c>
      <c r="E309">
        <v>3.2</v>
      </c>
      <c r="F309">
        <v>70</v>
      </c>
      <c r="G309" t="b">
        <v>0</v>
      </c>
    </row>
    <row r="310" spans="1:7">
      <c r="A310" t="s">
        <v>10</v>
      </c>
      <c r="B310">
        <v>2635</v>
      </c>
      <c r="C310" t="s">
        <v>59</v>
      </c>
      <c r="D310">
        <v>19.649999999999999</v>
      </c>
      <c r="E310">
        <v>4.25</v>
      </c>
      <c r="F310">
        <v>70</v>
      </c>
    </row>
    <row r="311" spans="1:7">
      <c r="A311" t="s">
        <v>10</v>
      </c>
      <c r="B311">
        <v>2636</v>
      </c>
      <c r="C311" t="s">
        <v>59</v>
      </c>
      <c r="D311">
        <v>15.2</v>
      </c>
      <c r="E311">
        <v>4.8</v>
      </c>
      <c r="F311">
        <v>70</v>
      </c>
    </row>
    <row r="312" spans="1:7">
      <c r="A312" t="s">
        <v>10</v>
      </c>
      <c r="B312">
        <v>2637</v>
      </c>
      <c r="C312" t="s">
        <v>59</v>
      </c>
      <c r="D312">
        <v>4.57</v>
      </c>
      <c r="E312">
        <v>4.8</v>
      </c>
      <c r="F312">
        <v>70</v>
      </c>
    </row>
    <row r="313" spans="1:7">
      <c r="A313" t="s">
        <v>10</v>
      </c>
      <c r="B313">
        <v>2638</v>
      </c>
      <c r="C313" t="s">
        <v>59</v>
      </c>
      <c r="D313">
        <v>11.12</v>
      </c>
      <c r="E313">
        <v>6.4</v>
      </c>
      <c r="F313">
        <v>70</v>
      </c>
    </row>
    <row r="314" spans="1:7">
      <c r="A314" t="s">
        <v>10</v>
      </c>
      <c r="B314">
        <v>2639</v>
      </c>
      <c r="C314" t="s">
        <v>59</v>
      </c>
      <c r="D314">
        <v>8.6300000000000008</v>
      </c>
      <c r="E314">
        <v>6.4</v>
      </c>
      <c r="F314">
        <v>70</v>
      </c>
    </row>
    <row r="315" spans="1:7">
      <c r="A315" t="s">
        <v>10</v>
      </c>
      <c r="B315">
        <v>2640</v>
      </c>
      <c r="C315" t="s">
        <v>59</v>
      </c>
      <c r="D315">
        <v>17.68</v>
      </c>
      <c r="E315">
        <v>6.4</v>
      </c>
      <c r="F315">
        <v>70</v>
      </c>
    </row>
    <row r="316" spans="1:7">
      <c r="A316" t="s">
        <v>10</v>
      </c>
      <c r="B316">
        <v>2641</v>
      </c>
      <c r="C316" t="s">
        <v>59</v>
      </c>
      <c r="D316">
        <v>15.2</v>
      </c>
      <c r="E316">
        <v>6.4</v>
      </c>
      <c r="F316">
        <v>70</v>
      </c>
    </row>
    <row r="317" spans="1:7">
      <c r="A317" t="s">
        <v>10</v>
      </c>
      <c r="B317">
        <v>2642</v>
      </c>
      <c r="C317" t="s">
        <v>59</v>
      </c>
      <c r="D317">
        <v>17.68</v>
      </c>
      <c r="E317">
        <v>6.9</v>
      </c>
      <c r="F317">
        <v>70</v>
      </c>
    </row>
    <row r="318" spans="1:7">
      <c r="A318" t="s">
        <v>10</v>
      </c>
      <c r="B318">
        <v>2643</v>
      </c>
      <c r="C318" t="s">
        <v>59</v>
      </c>
      <c r="D318">
        <v>1.98</v>
      </c>
      <c r="E318">
        <v>6.9</v>
      </c>
      <c r="F318">
        <v>70</v>
      </c>
    </row>
    <row r="319" spans="1:7">
      <c r="A319" t="s">
        <v>10</v>
      </c>
      <c r="B319">
        <v>2644</v>
      </c>
      <c r="C319" t="s">
        <v>59</v>
      </c>
      <c r="D319">
        <v>3.5</v>
      </c>
      <c r="E319">
        <v>6.9</v>
      </c>
      <c r="F319">
        <v>70</v>
      </c>
      <c r="G319" t="b">
        <v>0</v>
      </c>
    </row>
    <row r="320" spans="1:7">
      <c r="A320" t="s">
        <v>10</v>
      </c>
      <c r="B320">
        <v>2645</v>
      </c>
      <c r="C320" t="s">
        <v>59</v>
      </c>
      <c r="D320">
        <v>3.5</v>
      </c>
      <c r="E320">
        <v>8.5</v>
      </c>
      <c r="F320">
        <v>70</v>
      </c>
    </row>
    <row r="321" spans="1:7">
      <c r="A321" t="s">
        <v>10</v>
      </c>
      <c r="B321">
        <v>2646</v>
      </c>
      <c r="C321" t="s">
        <v>59</v>
      </c>
      <c r="D321">
        <v>3.5</v>
      </c>
      <c r="E321">
        <v>13.8</v>
      </c>
      <c r="F321">
        <v>70</v>
      </c>
      <c r="G321" t="b">
        <v>0</v>
      </c>
    </row>
    <row r="322" spans="1:7">
      <c r="A322" t="s">
        <v>10</v>
      </c>
      <c r="B322">
        <v>2647</v>
      </c>
      <c r="C322" t="s">
        <v>59</v>
      </c>
      <c r="D322">
        <v>3.5</v>
      </c>
      <c r="E322">
        <v>12.5</v>
      </c>
      <c r="F322">
        <v>70</v>
      </c>
    </row>
    <row r="323" spans="1:7">
      <c r="A323" t="s">
        <v>10</v>
      </c>
      <c r="B323">
        <v>2648</v>
      </c>
      <c r="C323" t="s">
        <v>59</v>
      </c>
      <c r="D323">
        <v>4.7699999999999996</v>
      </c>
      <c r="E323">
        <v>12.5</v>
      </c>
      <c r="F323">
        <v>70</v>
      </c>
      <c r="G323" t="b">
        <v>0</v>
      </c>
    </row>
    <row r="324" spans="1:7">
      <c r="A324" t="s">
        <v>10</v>
      </c>
      <c r="B324">
        <v>2649</v>
      </c>
      <c r="C324" t="s">
        <v>59</v>
      </c>
      <c r="D324">
        <v>3.5</v>
      </c>
      <c r="E324">
        <v>11.2</v>
      </c>
      <c r="F324">
        <v>70</v>
      </c>
    </row>
    <row r="325" spans="1:7">
      <c r="A325" t="s">
        <v>10</v>
      </c>
      <c r="B325">
        <v>2650</v>
      </c>
      <c r="C325" t="s">
        <v>59</v>
      </c>
      <c r="D325">
        <v>6.8</v>
      </c>
      <c r="E325">
        <v>11.2</v>
      </c>
      <c r="F325">
        <v>70</v>
      </c>
      <c r="G325" t="b">
        <v>0</v>
      </c>
    </row>
    <row r="326" spans="1:7">
      <c r="A326" t="s">
        <v>10</v>
      </c>
      <c r="B326">
        <v>2651</v>
      </c>
      <c r="C326" t="s">
        <v>59</v>
      </c>
      <c r="D326">
        <v>8.3800000000000008</v>
      </c>
      <c r="E326">
        <v>8.5</v>
      </c>
      <c r="F326">
        <v>70</v>
      </c>
      <c r="G326" t="b">
        <v>0</v>
      </c>
    </row>
    <row r="327" spans="1:7">
      <c r="A327" t="s">
        <v>10</v>
      </c>
      <c r="B327">
        <v>2652</v>
      </c>
      <c r="C327" t="s">
        <v>59</v>
      </c>
      <c r="D327">
        <v>8.3800000000000008</v>
      </c>
      <c r="E327">
        <v>10</v>
      </c>
      <c r="F327">
        <v>70</v>
      </c>
      <c r="G327" t="b">
        <v>0</v>
      </c>
    </row>
    <row r="328" spans="1:7">
      <c r="A328" t="s">
        <v>10</v>
      </c>
      <c r="B328">
        <v>2653</v>
      </c>
      <c r="C328" t="s">
        <v>59</v>
      </c>
      <c r="D328">
        <v>7.02</v>
      </c>
      <c r="E328">
        <v>10</v>
      </c>
      <c r="F328">
        <v>70</v>
      </c>
    </row>
    <row r="329" spans="1:7">
      <c r="A329" t="s">
        <v>10</v>
      </c>
      <c r="B329">
        <v>2655</v>
      </c>
      <c r="C329" t="s">
        <v>59</v>
      </c>
      <c r="D329">
        <v>7.02</v>
      </c>
      <c r="E329">
        <v>12.5</v>
      </c>
      <c r="F329">
        <v>70</v>
      </c>
    </row>
    <row r="330" spans="1:7">
      <c r="A330" t="s">
        <v>10</v>
      </c>
      <c r="B330">
        <v>2656</v>
      </c>
      <c r="C330" t="s">
        <v>59</v>
      </c>
      <c r="D330">
        <v>8.6300000000000008</v>
      </c>
      <c r="E330">
        <v>12.5</v>
      </c>
      <c r="F330">
        <v>70</v>
      </c>
    </row>
    <row r="331" spans="1:7">
      <c r="A331" t="s">
        <v>10</v>
      </c>
      <c r="B331">
        <v>2658</v>
      </c>
      <c r="C331" t="s">
        <v>59</v>
      </c>
      <c r="D331">
        <v>11.92</v>
      </c>
      <c r="E331">
        <v>12.5</v>
      </c>
      <c r="F331">
        <v>70</v>
      </c>
    </row>
    <row r="332" spans="1:7">
      <c r="A332" t="s">
        <v>10</v>
      </c>
      <c r="B332">
        <v>2659</v>
      </c>
      <c r="C332" t="s">
        <v>59</v>
      </c>
      <c r="D332">
        <v>11.92</v>
      </c>
      <c r="E332">
        <v>13.25</v>
      </c>
      <c r="F332">
        <v>70</v>
      </c>
    </row>
    <row r="333" spans="1:7">
      <c r="A333" t="s">
        <v>10</v>
      </c>
      <c r="B333">
        <v>2660</v>
      </c>
      <c r="C333" t="s">
        <v>59</v>
      </c>
      <c r="D333">
        <v>12.07</v>
      </c>
      <c r="E333">
        <v>13.25</v>
      </c>
      <c r="F333">
        <v>70</v>
      </c>
      <c r="G333" t="b">
        <v>0</v>
      </c>
    </row>
    <row r="334" spans="1:7">
      <c r="A334" t="s">
        <v>10</v>
      </c>
      <c r="B334">
        <v>2661</v>
      </c>
      <c r="C334" t="s">
        <v>59</v>
      </c>
      <c r="D334">
        <v>12.07</v>
      </c>
      <c r="E334">
        <v>15.78</v>
      </c>
      <c r="F334">
        <v>70</v>
      </c>
      <c r="G334" t="b">
        <v>0</v>
      </c>
    </row>
    <row r="335" spans="1:7">
      <c r="A335" t="s">
        <v>10</v>
      </c>
      <c r="B335">
        <v>2665</v>
      </c>
      <c r="C335" t="s">
        <v>59</v>
      </c>
      <c r="D335">
        <v>8.19</v>
      </c>
      <c r="E335">
        <v>3.2</v>
      </c>
      <c r="F335">
        <v>70</v>
      </c>
    </row>
    <row r="336" spans="1:7">
      <c r="A336" t="s">
        <v>10</v>
      </c>
      <c r="B336">
        <v>2667</v>
      </c>
      <c r="C336" t="s">
        <v>59</v>
      </c>
      <c r="D336">
        <v>2.5</v>
      </c>
      <c r="E336">
        <v>6.9</v>
      </c>
      <c r="F336">
        <v>70</v>
      </c>
      <c r="G336" t="b">
        <v>0</v>
      </c>
    </row>
    <row r="337" spans="1:7">
      <c r="A337" t="s">
        <v>10</v>
      </c>
      <c r="B337">
        <v>2668</v>
      </c>
      <c r="C337" t="s">
        <v>59</v>
      </c>
      <c r="D337">
        <v>2.5</v>
      </c>
      <c r="E337">
        <v>8.5</v>
      </c>
      <c r="F337">
        <v>70</v>
      </c>
      <c r="G337" t="b">
        <v>0</v>
      </c>
    </row>
    <row r="338" spans="1:7">
      <c r="A338" t="s">
        <v>10</v>
      </c>
      <c r="B338">
        <v>2669</v>
      </c>
      <c r="C338" t="s">
        <v>59</v>
      </c>
      <c r="D338">
        <v>2.5</v>
      </c>
      <c r="E338">
        <v>12.5</v>
      </c>
      <c r="F338">
        <v>70</v>
      </c>
    </row>
    <row r="339" spans="1:7">
      <c r="A339" t="s">
        <v>10</v>
      </c>
      <c r="B339">
        <v>2670</v>
      </c>
      <c r="C339" t="s">
        <v>59</v>
      </c>
      <c r="D339">
        <v>0</v>
      </c>
      <c r="E339">
        <v>15.26</v>
      </c>
      <c r="F339">
        <v>70</v>
      </c>
    </row>
    <row r="340" spans="1:7">
      <c r="A340" t="s">
        <v>10</v>
      </c>
      <c r="B340">
        <v>2671</v>
      </c>
      <c r="C340" t="s">
        <v>59</v>
      </c>
      <c r="D340">
        <v>2.5</v>
      </c>
      <c r="E340">
        <v>15.26</v>
      </c>
      <c r="F340">
        <v>70</v>
      </c>
      <c r="G340" t="b">
        <v>0</v>
      </c>
    </row>
    <row r="341" spans="1:7">
      <c r="A341" t="s">
        <v>10</v>
      </c>
      <c r="B341">
        <v>2672</v>
      </c>
      <c r="C341" t="s">
        <v>59</v>
      </c>
      <c r="D341">
        <v>2.5</v>
      </c>
      <c r="E341">
        <v>16.5</v>
      </c>
      <c r="F341">
        <v>70</v>
      </c>
    </row>
    <row r="342" spans="1:7">
      <c r="A342" t="s">
        <v>10</v>
      </c>
      <c r="B342">
        <v>2673</v>
      </c>
      <c r="C342" t="s">
        <v>59</v>
      </c>
      <c r="D342">
        <v>3.5</v>
      </c>
      <c r="E342">
        <v>15.26</v>
      </c>
      <c r="F342">
        <v>70</v>
      </c>
    </row>
    <row r="343" spans="1:7">
      <c r="A343" t="s">
        <v>10</v>
      </c>
      <c r="B343">
        <v>2674</v>
      </c>
      <c r="C343" t="s">
        <v>59</v>
      </c>
      <c r="D343">
        <v>0</v>
      </c>
      <c r="E343">
        <v>13.8</v>
      </c>
      <c r="F343">
        <v>70</v>
      </c>
    </row>
    <row r="344" spans="1:7">
      <c r="A344" t="s">
        <v>10</v>
      </c>
      <c r="B344">
        <v>2675</v>
      </c>
      <c r="C344" t="s">
        <v>59</v>
      </c>
      <c r="D344">
        <v>2.5</v>
      </c>
      <c r="E344">
        <v>13.8</v>
      </c>
      <c r="F344">
        <v>70</v>
      </c>
      <c r="G344" t="b">
        <v>0</v>
      </c>
    </row>
    <row r="345" spans="1:7">
      <c r="A345" t="s">
        <v>10</v>
      </c>
      <c r="B345">
        <v>2676</v>
      </c>
      <c r="C345" t="s">
        <v>59</v>
      </c>
      <c r="D345">
        <v>0</v>
      </c>
      <c r="E345">
        <v>12.5</v>
      </c>
      <c r="F345">
        <v>70</v>
      </c>
      <c r="G345" t="b">
        <v>0</v>
      </c>
    </row>
    <row r="346" spans="1:7">
      <c r="A346" t="s">
        <v>10</v>
      </c>
      <c r="B346">
        <v>3936</v>
      </c>
      <c r="C346" t="s">
        <v>59</v>
      </c>
      <c r="D346">
        <v>9.5</v>
      </c>
      <c r="E346">
        <v>10</v>
      </c>
      <c r="F346">
        <v>70</v>
      </c>
    </row>
    <row r="347" spans="1:7">
      <c r="A347" t="s">
        <v>10</v>
      </c>
      <c r="B347">
        <v>3937</v>
      </c>
      <c r="C347" t="s">
        <v>59</v>
      </c>
      <c r="D347">
        <v>9.5</v>
      </c>
      <c r="E347">
        <v>8.5</v>
      </c>
      <c r="F347">
        <v>70</v>
      </c>
    </row>
    <row r="348" spans="1:7">
      <c r="A348" t="s">
        <v>10</v>
      </c>
      <c r="B348">
        <v>3938</v>
      </c>
      <c r="C348" t="s">
        <v>59</v>
      </c>
      <c r="D348">
        <v>10.6</v>
      </c>
      <c r="E348">
        <v>10</v>
      </c>
      <c r="F348">
        <v>70</v>
      </c>
    </row>
    <row r="349" spans="1:7">
      <c r="A349" t="s">
        <v>10</v>
      </c>
      <c r="B349">
        <v>3939</v>
      </c>
      <c r="C349" t="s">
        <v>59</v>
      </c>
      <c r="D349">
        <v>10.6</v>
      </c>
      <c r="E349">
        <v>8.5</v>
      </c>
      <c r="F349">
        <v>70</v>
      </c>
    </row>
    <row r="350" spans="1:7">
      <c r="A350" t="s">
        <v>10</v>
      </c>
      <c r="B350">
        <v>3941</v>
      </c>
      <c r="C350" t="s">
        <v>59</v>
      </c>
      <c r="D350">
        <v>12.35</v>
      </c>
      <c r="E350">
        <v>8.75</v>
      </c>
      <c r="F350">
        <v>70</v>
      </c>
      <c r="G350" t="b">
        <v>0</v>
      </c>
    </row>
    <row r="351" spans="1:7">
      <c r="A351" t="s">
        <v>10</v>
      </c>
      <c r="B351">
        <v>3942</v>
      </c>
      <c r="C351" t="s">
        <v>59</v>
      </c>
      <c r="D351">
        <v>12.35</v>
      </c>
      <c r="E351">
        <v>10</v>
      </c>
      <c r="F351">
        <v>70</v>
      </c>
      <c r="G351" t="b">
        <v>0</v>
      </c>
    </row>
    <row r="352" spans="1:7">
      <c r="A352" t="s">
        <v>10</v>
      </c>
      <c r="B352">
        <v>3945</v>
      </c>
      <c r="C352" t="s">
        <v>59</v>
      </c>
      <c r="D352">
        <v>12.35</v>
      </c>
      <c r="E352">
        <v>8.5</v>
      </c>
      <c r="F352">
        <v>70</v>
      </c>
      <c r="G352" t="b">
        <v>0</v>
      </c>
    </row>
    <row r="353" spans="1:7">
      <c r="A353" t="s">
        <v>10</v>
      </c>
      <c r="B353">
        <v>3946</v>
      </c>
      <c r="C353" t="s">
        <v>59</v>
      </c>
      <c r="D353">
        <v>13.45</v>
      </c>
      <c r="E353">
        <v>8.75</v>
      </c>
      <c r="F353">
        <v>70</v>
      </c>
    </row>
    <row r="354" spans="1:7">
      <c r="A354" t="s">
        <v>10</v>
      </c>
      <c r="B354">
        <v>3947</v>
      </c>
      <c r="C354" t="s">
        <v>59</v>
      </c>
      <c r="D354">
        <v>13.45</v>
      </c>
      <c r="E354">
        <v>10</v>
      </c>
      <c r="F354">
        <v>70</v>
      </c>
    </row>
    <row r="355" spans="1:7">
      <c r="A355" t="s">
        <v>10</v>
      </c>
      <c r="B355">
        <v>3948</v>
      </c>
      <c r="C355" t="s">
        <v>59</v>
      </c>
      <c r="D355">
        <v>13.45</v>
      </c>
      <c r="E355">
        <v>8.5</v>
      </c>
      <c r="F355">
        <v>70</v>
      </c>
    </row>
    <row r="356" spans="1:7">
      <c r="A356" t="s">
        <v>10</v>
      </c>
      <c r="B356">
        <v>3949</v>
      </c>
      <c r="C356" t="s">
        <v>59</v>
      </c>
      <c r="D356">
        <v>13.93</v>
      </c>
      <c r="E356">
        <v>8.75</v>
      </c>
      <c r="F356">
        <v>70</v>
      </c>
    </row>
    <row r="357" spans="1:7">
      <c r="A357" t="s">
        <v>10</v>
      </c>
      <c r="B357">
        <v>3950</v>
      </c>
      <c r="C357" t="s">
        <v>59</v>
      </c>
      <c r="D357">
        <v>13.93</v>
      </c>
      <c r="E357">
        <v>8.5</v>
      </c>
      <c r="F357">
        <v>70</v>
      </c>
      <c r="G357" t="b">
        <v>0</v>
      </c>
    </row>
    <row r="358" spans="1:7">
      <c r="A358" t="s">
        <v>10</v>
      </c>
      <c r="B358">
        <v>3951</v>
      </c>
      <c r="C358" t="s">
        <v>59</v>
      </c>
      <c r="D358">
        <v>14.8</v>
      </c>
      <c r="E358">
        <v>8.75</v>
      </c>
      <c r="F358">
        <v>70</v>
      </c>
    </row>
    <row r="359" spans="1:7">
      <c r="A359" t="s">
        <v>10</v>
      </c>
      <c r="B359">
        <v>3952</v>
      </c>
      <c r="C359" t="s">
        <v>59</v>
      </c>
      <c r="D359">
        <v>14.8</v>
      </c>
      <c r="E359">
        <v>8.5</v>
      </c>
      <c r="F359">
        <v>70</v>
      </c>
    </row>
    <row r="360" spans="1:7">
      <c r="A360" t="s">
        <v>10</v>
      </c>
      <c r="B360">
        <v>3953</v>
      </c>
      <c r="C360" t="s">
        <v>59</v>
      </c>
      <c r="D360">
        <v>15.97</v>
      </c>
      <c r="E360">
        <v>8.5</v>
      </c>
      <c r="F360">
        <v>70</v>
      </c>
      <c r="G360" t="b">
        <v>0</v>
      </c>
    </row>
    <row r="361" spans="1:7">
      <c r="A361" t="s">
        <v>10</v>
      </c>
      <c r="B361">
        <v>3954</v>
      </c>
      <c r="C361" t="s">
        <v>59</v>
      </c>
      <c r="D361">
        <v>16.84</v>
      </c>
      <c r="E361">
        <v>8.5</v>
      </c>
      <c r="F361">
        <v>70</v>
      </c>
    </row>
    <row r="362" spans="1:7">
      <c r="A362" t="s">
        <v>10</v>
      </c>
      <c r="B362">
        <v>3955</v>
      </c>
      <c r="C362" t="s">
        <v>59</v>
      </c>
      <c r="D362">
        <v>16.84</v>
      </c>
      <c r="E362">
        <v>8.75</v>
      </c>
      <c r="F362">
        <v>70</v>
      </c>
    </row>
    <row r="363" spans="1:7">
      <c r="A363" t="s">
        <v>10</v>
      </c>
      <c r="B363">
        <v>4059</v>
      </c>
      <c r="C363" t="s">
        <v>59</v>
      </c>
      <c r="D363">
        <v>11.52</v>
      </c>
      <c r="E363">
        <v>10</v>
      </c>
      <c r="F363">
        <v>70</v>
      </c>
      <c r="G363" t="b">
        <v>0</v>
      </c>
    </row>
    <row r="364" spans="1:7">
      <c r="A364" t="s">
        <v>10</v>
      </c>
      <c r="B364">
        <v>4060</v>
      </c>
      <c r="C364" t="s">
        <v>59</v>
      </c>
      <c r="D364">
        <v>11.52</v>
      </c>
      <c r="E364">
        <v>8.75</v>
      </c>
      <c r="F364">
        <v>70</v>
      </c>
    </row>
    <row r="365" spans="1:7">
      <c r="A365" t="s">
        <v>10</v>
      </c>
      <c r="B365">
        <v>4061</v>
      </c>
      <c r="C365" t="s">
        <v>59</v>
      </c>
      <c r="D365">
        <v>11.52</v>
      </c>
      <c r="E365">
        <v>8.5</v>
      </c>
      <c r="F365">
        <v>70</v>
      </c>
    </row>
    <row r="366" spans="1:7">
      <c r="A366" t="s">
        <v>10</v>
      </c>
      <c r="B366">
        <v>4062</v>
      </c>
      <c r="C366" t="s">
        <v>59</v>
      </c>
      <c r="D366">
        <v>14.17</v>
      </c>
      <c r="E366">
        <v>8.5</v>
      </c>
      <c r="F366">
        <v>70</v>
      </c>
      <c r="G366" t="b">
        <v>0</v>
      </c>
    </row>
    <row r="367" spans="1:7">
      <c r="A367" t="s">
        <v>10</v>
      </c>
      <c r="B367">
        <v>4063</v>
      </c>
      <c r="C367" t="s">
        <v>59</v>
      </c>
      <c r="D367">
        <v>14.17</v>
      </c>
      <c r="E367">
        <v>8.75</v>
      </c>
      <c r="F367">
        <v>70</v>
      </c>
      <c r="G367" t="b">
        <v>0</v>
      </c>
    </row>
    <row r="368" spans="1:7">
      <c r="A368" t="s">
        <v>10</v>
      </c>
      <c r="B368">
        <v>4064</v>
      </c>
      <c r="C368" t="s">
        <v>59</v>
      </c>
      <c r="D368">
        <v>17</v>
      </c>
      <c r="E368">
        <v>8.75</v>
      </c>
      <c r="F368">
        <v>70</v>
      </c>
      <c r="G368" t="b">
        <v>0</v>
      </c>
    </row>
    <row r="369" spans="1:7">
      <c r="A369" t="s">
        <v>10</v>
      </c>
      <c r="B369">
        <v>4065</v>
      </c>
      <c r="C369" t="s">
        <v>59</v>
      </c>
      <c r="D369">
        <v>17</v>
      </c>
      <c r="E369">
        <v>10</v>
      </c>
      <c r="F369">
        <v>70</v>
      </c>
    </row>
    <row r="370" spans="1:7">
      <c r="A370" t="s">
        <v>10</v>
      </c>
      <c r="B370">
        <v>4084</v>
      </c>
      <c r="C370" t="s">
        <v>59</v>
      </c>
      <c r="D370">
        <v>12.07</v>
      </c>
      <c r="E370">
        <v>13.8</v>
      </c>
      <c r="F370">
        <v>70</v>
      </c>
    </row>
    <row r="371" spans="1:7">
      <c r="A371" t="s">
        <v>10</v>
      </c>
      <c r="B371">
        <v>4347</v>
      </c>
      <c r="C371" t="s">
        <v>59</v>
      </c>
      <c r="D371">
        <v>17</v>
      </c>
      <c r="E371">
        <v>12.5</v>
      </c>
      <c r="F371">
        <v>70</v>
      </c>
    </row>
    <row r="372" spans="1:7">
      <c r="A372" t="s">
        <v>10</v>
      </c>
      <c r="B372">
        <v>5060</v>
      </c>
      <c r="C372" t="s">
        <v>59</v>
      </c>
      <c r="D372">
        <v>6.8</v>
      </c>
      <c r="E372">
        <v>14.35</v>
      </c>
      <c r="F372">
        <v>70</v>
      </c>
      <c r="G372" t="b">
        <v>0</v>
      </c>
    </row>
    <row r="373" spans="1:7">
      <c r="A373" t="s">
        <v>10</v>
      </c>
      <c r="B373">
        <v>5061</v>
      </c>
      <c r="C373" t="s">
        <v>59</v>
      </c>
      <c r="D373">
        <v>6.8</v>
      </c>
      <c r="E373">
        <v>14.2</v>
      </c>
      <c r="F373">
        <v>70</v>
      </c>
    </row>
    <row r="374" spans="1:7">
      <c r="A374" t="s">
        <v>10</v>
      </c>
      <c r="B374">
        <v>5062</v>
      </c>
      <c r="C374" t="s">
        <v>59</v>
      </c>
      <c r="D374">
        <v>6.8</v>
      </c>
      <c r="E374">
        <v>14.91</v>
      </c>
      <c r="F374">
        <v>70</v>
      </c>
    </row>
    <row r="375" spans="1:7">
      <c r="A375" t="s">
        <v>10</v>
      </c>
      <c r="B375">
        <v>5063</v>
      </c>
      <c r="C375" t="s">
        <v>59</v>
      </c>
      <c r="D375">
        <v>6.8</v>
      </c>
      <c r="E375">
        <v>15.26</v>
      </c>
      <c r="F375">
        <v>70</v>
      </c>
    </row>
    <row r="376" spans="1:7">
      <c r="A376" t="s">
        <v>10</v>
      </c>
      <c r="B376">
        <v>5064</v>
      </c>
      <c r="C376" t="s">
        <v>59</v>
      </c>
      <c r="D376">
        <v>6.8</v>
      </c>
      <c r="E376">
        <v>15.7</v>
      </c>
      <c r="F376">
        <v>70</v>
      </c>
      <c r="G376" t="b">
        <v>0</v>
      </c>
    </row>
    <row r="377" spans="1:7">
      <c r="A377" t="s">
        <v>10</v>
      </c>
      <c r="B377">
        <v>5065</v>
      </c>
      <c r="C377" t="s">
        <v>59</v>
      </c>
      <c r="D377">
        <v>6.8</v>
      </c>
      <c r="E377">
        <v>15.78</v>
      </c>
      <c r="F377">
        <v>70</v>
      </c>
      <c r="G377" t="b">
        <v>0</v>
      </c>
    </row>
    <row r="378" spans="1:7">
      <c r="A378" t="s">
        <v>10</v>
      </c>
      <c r="B378">
        <v>5066</v>
      </c>
      <c r="C378" t="s">
        <v>59</v>
      </c>
      <c r="D378">
        <v>6.8</v>
      </c>
      <c r="E378">
        <v>16.100000000000001</v>
      </c>
      <c r="F378">
        <v>70</v>
      </c>
      <c r="G378" t="b">
        <v>0</v>
      </c>
    </row>
    <row r="379" spans="1:7">
      <c r="A379" t="s">
        <v>10</v>
      </c>
      <c r="B379">
        <v>5067</v>
      </c>
      <c r="C379" t="s">
        <v>59</v>
      </c>
      <c r="D379">
        <v>9.67</v>
      </c>
      <c r="E379">
        <v>16.5</v>
      </c>
      <c r="F379">
        <v>70</v>
      </c>
      <c r="G379" t="b">
        <v>0</v>
      </c>
    </row>
    <row r="380" spans="1:7">
      <c r="A380" t="s">
        <v>10</v>
      </c>
      <c r="B380">
        <v>5068</v>
      </c>
      <c r="C380" t="s">
        <v>59</v>
      </c>
      <c r="D380">
        <v>9.75</v>
      </c>
      <c r="E380">
        <v>16.5</v>
      </c>
      <c r="F380">
        <v>70</v>
      </c>
    </row>
    <row r="381" spans="1:7">
      <c r="A381" t="s">
        <v>10</v>
      </c>
      <c r="B381">
        <v>5069</v>
      </c>
      <c r="C381" t="s">
        <v>59</v>
      </c>
      <c r="D381">
        <v>10.55</v>
      </c>
      <c r="E381">
        <v>16.5</v>
      </c>
      <c r="F381">
        <v>70</v>
      </c>
      <c r="G381" t="b">
        <v>0</v>
      </c>
    </row>
    <row r="382" spans="1:7">
      <c r="A382" t="s">
        <v>10</v>
      </c>
      <c r="B382">
        <v>5070</v>
      </c>
      <c r="C382" t="s">
        <v>59</v>
      </c>
      <c r="D382">
        <v>11.33</v>
      </c>
      <c r="E382">
        <v>16.5</v>
      </c>
      <c r="F382">
        <v>70</v>
      </c>
    </row>
    <row r="383" spans="1:7">
      <c r="A383" t="s">
        <v>10</v>
      </c>
      <c r="B383">
        <v>5071</v>
      </c>
      <c r="C383" t="s">
        <v>59</v>
      </c>
      <c r="D383">
        <v>11.92</v>
      </c>
      <c r="E383">
        <v>16.5</v>
      </c>
      <c r="F383">
        <v>70</v>
      </c>
    </row>
    <row r="384" spans="1:7">
      <c r="A384" t="s">
        <v>10</v>
      </c>
      <c r="B384">
        <v>5072</v>
      </c>
      <c r="C384" t="s">
        <v>59</v>
      </c>
      <c r="D384">
        <v>11.92</v>
      </c>
      <c r="E384">
        <v>16.100000000000001</v>
      </c>
      <c r="F384">
        <v>70</v>
      </c>
    </row>
    <row r="385" spans="1:7">
      <c r="A385" t="s">
        <v>10</v>
      </c>
      <c r="B385">
        <v>5073</v>
      </c>
      <c r="C385" t="s">
        <v>59</v>
      </c>
      <c r="D385">
        <v>11.92</v>
      </c>
      <c r="E385">
        <v>15.7</v>
      </c>
      <c r="F385">
        <v>70</v>
      </c>
    </row>
    <row r="386" spans="1:7">
      <c r="A386" t="s">
        <v>10</v>
      </c>
      <c r="B386">
        <v>5074</v>
      </c>
      <c r="C386" t="s">
        <v>59</v>
      </c>
      <c r="D386">
        <v>11.92</v>
      </c>
      <c r="E386">
        <v>15.26</v>
      </c>
      <c r="F386">
        <v>70</v>
      </c>
    </row>
    <row r="387" spans="1:7">
      <c r="A387" t="s">
        <v>10</v>
      </c>
      <c r="B387">
        <v>5078</v>
      </c>
      <c r="C387" t="s">
        <v>59</v>
      </c>
      <c r="D387">
        <v>11.92</v>
      </c>
      <c r="E387">
        <v>13.8</v>
      </c>
      <c r="F387">
        <v>70</v>
      </c>
    </row>
    <row r="388" spans="1:7">
      <c r="A388" t="s">
        <v>10</v>
      </c>
      <c r="B388">
        <v>5079</v>
      </c>
      <c r="C388" t="s">
        <v>59</v>
      </c>
      <c r="D388">
        <v>0.4</v>
      </c>
      <c r="E388">
        <v>16.5</v>
      </c>
      <c r="F388">
        <v>70</v>
      </c>
    </row>
    <row r="389" spans="1:7">
      <c r="A389" t="s">
        <v>10</v>
      </c>
      <c r="B389">
        <v>5080</v>
      </c>
      <c r="C389" t="s">
        <v>59</v>
      </c>
      <c r="D389">
        <v>0.65</v>
      </c>
      <c r="E389">
        <v>16.5</v>
      </c>
      <c r="F389">
        <v>70</v>
      </c>
    </row>
    <row r="390" spans="1:7">
      <c r="A390" t="s">
        <v>10</v>
      </c>
      <c r="B390">
        <v>5936</v>
      </c>
      <c r="C390" t="s">
        <v>59</v>
      </c>
      <c r="D390">
        <v>8.3800000000000008</v>
      </c>
      <c r="E390">
        <v>8.9</v>
      </c>
      <c r="F390">
        <v>70</v>
      </c>
      <c r="G390" t="b">
        <v>0</v>
      </c>
    </row>
    <row r="391" spans="1:7">
      <c r="A391" t="s">
        <v>10</v>
      </c>
      <c r="B391">
        <v>5938</v>
      </c>
      <c r="C391" t="s">
        <v>59</v>
      </c>
      <c r="D391">
        <v>8.3800000000000008</v>
      </c>
      <c r="E391">
        <v>9.1</v>
      </c>
      <c r="F391">
        <v>70</v>
      </c>
      <c r="G391" t="b">
        <v>0</v>
      </c>
    </row>
    <row r="392" spans="1:7">
      <c r="A392" t="s">
        <v>10</v>
      </c>
      <c r="B392">
        <v>5940</v>
      </c>
      <c r="C392" t="s">
        <v>59</v>
      </c>
      <c r="D392">
        <v>8.3800000000000008</v>
      </c>
      <c r="E392">
        <v>9.6999999999999993</v>
      </c>
      <c r="F392">
        <v>70</v>
      </c>
    </row>
    <row r="393" spans="1:7">
      <c r="A393" t="s">
        <v>10</v>
      </c>
      <c r="B393">
        <v>5942</v>
      </c>
      <c r="C393" t="s">
        <v>59</v>
      </c>
      <c r="D393">
        <v>8.3800000000000008</v>
      </c>
      <c r="E393">
        <v>10.11</v>
      </c>
      <c r="F393">
        <v>70</v>
      </c>
    </row>
    <row r="394" spans="1:7">
      <c r="A394" t="s">
        <v>10</v>
      </c>
      <c r="B394">
        <v>5944</v>
      </c>
      <c r="C394" t="s">
        <v>59</v>
      </c>
      <c r="D394">
        <v>8.3800000000000008</v>
      </c>
      <c r="E394">
        <v>10.4</v>
      </c>
      <c r="F394">
        <v>70</v>
      </c>
    </row>
    <row r="395" spans="1:7">
      <c r="A395" t="s">
        <v>10</v>
      </c>
      <c r="B395">
        <v>5946</v>
      </c>
      <c r="C395" t="s">
        <v>59</v>
      </c>
      <c r="D395">
        <v>8.3800000000000008</v>
      </c>
      <c r="E395">
        <v>10.6</v>
      </c>
      <c r="F395">
        <v>70</v>
      </c>
    </row>
    <row r="396" spans="1:7">
      <c r="A396" t="s">
        <v>10</v>
      </c>
      <c r="B396">
        <v>5957</v>
      </c>
      <c r="C396" t="s">
        <v>59</v>
      </c>
      <c r="D396">
        <v>17</v>
      </c>
      <c r="E396">
        <v>14.35</v>
      </c>
      <c r="F396">
        <v>70</v>
      </c>
    </row>
    <row r="397" spans="1:7">
      <c r="A397" t="s">
        <v>10</v>
      </c>
      <c r="B397">
        <v>5958</v>
      </c>
      <c r="C397" t="s">
        <v>59</v>
      </c>
      <c r="D397">
        <v>17</v>
      </c>
      <c r="E397">
        <v>14.2</v>
      </c>
      <c r="F397">
        <v>70</v>
      </c>
    </row>
    <row r="398" spans="1:7">
      <c r="A398" t="s">
        <v>10</v>
      </c>
      <c r="B398">
        <v>5960</v>
      </c>
      <c r="C398" t="s">
        <v>59</v>
      </c>
      <c r="D398">
        <v>17</v>
      </c>
      <c r="E398">
        <v>14.91</v>
      </c>
      <c r="F398">
        <v>70</v>
      </c>
    </row>
    <row r="399" spans="1:7">
      <c r="A399" t="s">
        <v>10</v>
      </c>
      <c r="B399">
        <v>5962</v>
      </c>
      <c r="C399" t="s">
        <v>59</v>
      </c>
      <c r="D399">
        <v>17</v>
      </c>
      <c r="E399">
        <v>15.26</v>
      </c>
      <c r="F399">
        <v>70</v>
      </c>
      <c r="G399" t="b">
        <v>0</v>
      </c>
    </row>
    <row r="400" spans="1:7">
      <c r="A400" t="s">
        <v>10</v>
      </c>
      <c r="B400">
        <v>5965</v>
      </c>
      <c r="C400" t="s">
        <v>59</v>
      </c>
      <c r="D400">
        <v>14.17</v>
      </c>
      <c r="E400">
        <v>11.9</v>
      </c>
      <c r="F400">
        <v>70</v>
      </c>
      <c r="G400" t="b">
        <v>0</v>
      </c>
    </row>
    <row r="401" spans="1:7">
      <c r="A401" t="s">
        <v>10</v>
      </c>
      <c r="B401">
        <v>5966</v>
      </c>
      <c r="C401" t="s">
        <v>59</v>
      </c>
      <c r="D401">
        <v>14.17</v>
      </c>
      <c r="E401">
        <v>11.65</v>
      </c>
      <c r="F401">
        <v>70</v>
      </c>
    </row>
    <row r="402" spans="1:7">
      <c r="A402" t="s">
        <v>10</v>
      </c>
      <c r="B402">
        <v>5968</v>
      </c>
      <c r="C402" t="s">
        <v>59</v>
      </c>
      <c r="D402">
        <v>14.17</v>
      </c>
      <c r="E402">
        <v>11.95</v>
      </c>
      <c r="F402">
        <v>70</v>
      </c>
    </row>
    <row r="403" spans="1:7">
      <c r="A403" t="s">
        <v>10</v>
      </c>
      <c r="B403">
        <v>5972</v>
      </c>
      <c r="C403" t="s">
        <v>59</v>
      </c>
      <c r="D403">
        <v>18.399999999999999</v>
      </c>
      <c r="E403">
        <v>15.78</v>
      </c>
      <c r="F403">
        <v>70</v>
      </c>
    </row>
    <row r="404" spans="1:7">
      <c r="A404" t="s">
        <v>10</v>
      </c>
      <c r="B404">
        <v>5973</v>
      </c>
      <c r="C404" t="s">
        <v>59</v>
      </c>
      <c r="D404">
        <v>17.3</v>
      </c>
      <c r="E404">
        <v>15.78</v>
      </c>
      <c r="F404">
        <v>70</v>
      </c>
    </row>
    <row r="405" spans="1:7">
      <c r="A405" t="s">
        <v>10</v>
      </c>
      <c r="B405">
        <v>5975</v>
      </c>
      <c r="C405" t="s">
        <v>59</v>
      </c>
      <c r="D405">
        <v>19.100000000000001</v>
      </c>
      <c r="E405">
        <v>15.78</v>
      </c>
      <c r="F405">
        <v>70</v>
      </c>
    </row>
    <row r="406" spans="1:7">
      <c r="A406" t="s">
        <v>10</v>
      </c>
      <c r="B406">
        <v>5977</v>
      </c>
      <c r="C406" t="s">
        <v>59</v>
      </c>
      <c r="D406">
        <v>19.475000000000001</v>
      </c>
      <c r="E406">
        <v>15.78</v>
      </c>
      <c r="F406">
        <v>70</v>
      </c>
      <c r="G406" t="b">
        <v>0</v>
      </c>
    </row>
    <row r="407" spans="1:7">
      <c r="A407" t="s">
        <v>10</v>
      </c>
      <c r="B407">
        <v>5979</v>
      </c>
      <c r="C407" t="s">
        <v>59</v>
      </c>
      <c r="D407">
        <v>19.649999999999999</v>
      </c>
      <c r="E407">
        <v>15.78</v>
      </c>
      <c r="F407">
        <v>70</v>
      </c>
    </row>
    <row r="408" spans="1:7">
      <c r="A408" t="s">
        <v>10</v>
      </c>
      <c r="B408">
        <v>5982</v>
      </c>
      <c r="C408" t="s">
        <v>59</v>
      </c>
      <c r="D408">
        <v>19.649999999999999</v>
      </c>
      <c r="E408">
        <v>14.91</v>
      </c>
      <c r="F408">
        <v>70</v>
      </c>
    </row>
    <row r="409" spans="1:7">
      <c r="A409" t="s">
        <v>10</v>
      </c>
      <c r="B409">
        <v>5983</v>
      </c>
      <c r="C409" t="s">
        <v>59</v>
      </c>
      <c r="D409">
        <v>19.649999999999999</v>
      </c>
      <c r="E409">
        <v>15.26</v>
      </c>
      <c r="F409">
        <v>70</v>
      </c>
    </row>
    <row r="410" spans="1:7">
      <c r="A410" t="s">
        <v>10</v>
      </c>
      <c r="B410">
        <v>5985</v>
      </c>
      <c r="C410" t="s">
        <v>59</v>
      </c>
      <c r="D410">
        <v>19.649999999999999</v>
      </c>
      <c r="E410">
        <v>14.35</v>
      </c>
      <c r="F410">
        <v>70</v>
      </c>
      <c r="G410" t="b">
        <v>0</v>
      </c>
    </row>
    <row r="411" spans="1:7">
      <c r="A411" t="s">
        <v>10</v>
      </c>
      <c r="B411">
        <v>5987</v>
      </c>
      <c r="C411" t="s">
        <v>59</v>
      </c>
      <c r="D411">
        <v>19.649999999999999</v>
      </c>
      <c r="E411">
        <v>14.2</v>
      </c>
      <c r="F411">
        <v>70</v>
      </c>
    </row>
    <row r="412" spans="1:7">
      <c r="A412" t="s">
        <v>10</v>
      </c>
      <c r="B412">
        <v>5989</v>
      </c>
      <c r="C412" t="s">
        <v>59</v>
      </c>
      <c r="D412">
        <v>19.649999999999999</v>
      </c>
      <c r="E412">
        <v>12.95</v>
      </c>
      <c r="F412">
        <v>70</v>
      </c>
    </row>
    <row r="413" spans="1:7">
      <c r="A413" t="s">
        <v>10</v>
      </c>
      <c r="B413">
        <v>5991</v>
      </c>
      <c r="C413" t="s">
        <v>59</v>
      </c>
      <c r="D413">
        <v>19.649999999999999</v>
      </c>
      <c r="E413">
        <v>12.8</v>
      </c>
      <c r="F413">
        <v>70</v>
      </c>
    </row>
    <row r="414" spans="1:7">
      <c r="A414" t="s">
        <v>10</v>
      </c>
      <c r="B414">
        <v>5993</v>
      </c>
      <c r="C414" t="s">
        <v>59</v>
      </c>
      <c r="D414">
        <v>19.649999999999999</v>
      </c>
      <c r="E414">
        <v>12.5</v>
      </c>
      <c r="F414">
        <v>70</v>
      </c>
      <c r="G414" t="b">
        <v>0</v>
      </c>
    </row>
    <row r="415" spans="1:7">
      <c r="A415" t="s">
        <v>10</v>
      </c>
      <c r="B415">
        <v>5994</v>
      </c>
      <c r="C415" t="s">
        <v>59</v>
      </c>
      <c r="D415">
        <v>19.649999999999999</v>
      </c>
      <c r="E415">
        <v>11.95</v>
      </c>
      <c r="F415">
        <v>70</v>
      </c>
      <c r="G415" t="b">
        <v>0</v>
      </c>
    </row>
    <row r="416" spans="1:7">
      <c r="A416" t="s">
        <v>10</v>
      </c>
      <c r="B416">
        <v>5996</v>
      </c>
      <c r="C416" t="s">
        <v>59</v>
      </c>
      <c r="D416">
        <v>19.649999999999999</v>
      </c>
      <c r="E416">
        <v>11.9</v>
      </c>
      <c r="F416">
        <v>70</v>
      </c>
      <c r="G416" t="b">
        <v>0</v>
      </c>
    </row>
    <row r="417" spans="1:7">
      <c r="A417" t="s">
        <v>10</v>
      </c>
      <c r="B417">
        <v>5998</v>
      </c>
      <c r="C417" t="s">
        <v>59</v>
      </c>
      <c r="D417">
        <v>19.649999999999999</v>
      </c>
      <c r="E417">
        <v>11.65</v>
      </c>
      <c r="F417">
        <v>70</v>
      </c>
    </row>
    <row r="418" spans="1:7">
      <c r="A418" t="s">
        <v>10</v>
      </c>
      <c r="B418">
        <v>6000</v>
      </c>
      <c r="C418" t="s">
        <v>59</v>
      </c>
      <c r="D418">
        <v>19.649999999999999</v>
      </c>
      <c r="E418">
        <v>10.6</v>
      </c>
      <c r="F418">
        <v>70</v>
      </c>
    </row>
    <row r="419" spans="1:7">
      <c r="A419" t="s">
        <v>10</v>
      </c>
      <c r="B419">
        <v>7115</v>
      </c>
      <c r="C419" t="s">
        <v>59</v>
      </c>
      <c r="D419">
        <v>3.27</v>
      </c>
      <c r="E419">
        <v>16.5</v>
      </c>
      <c r="F419">
        <v>70</v>
      </c>
    </row>
    <row r="420" spans="1:7">
      <c r="A420" t="s">
        <v>10</v>
      </c>
      <c r="B420">
        <v>7789</v>
      </c>
      <c r="C420" t="s">
        <v>59</v>
      </c>
      <c r="D420">
        <v>14.17</v>
      </c>
      <c r="E420">
        <v>14.2</v>
      </c>
      <c r="F420">
        <v>70</v>
      </c>
    </row>
    <row r="421" spans="1:7">
      <c r="A421" t="s">
        <v>10</v>
      </c>
      <c r="B421">
        <v>7790</v>
      </c>
      <c r="C421" t="s">
        <v>59</v>
      </c>
      <c r="D421">
        <v>14.17</v>
      </c>
      <c r="E421">
        <v>13.8</v>
      </c>
      <c r="F421">
        <v>70</v>
      </c>
    </row>
    <row r="422" spans="1:7">
      <c r="A422" t="s">
        <v>10</v>
      </c>
      <c r="B422">
        <v>7806</v>
      </c>
      <c r="C422" t="s">
        <v>59</v>
      </c>
      <c r="D422">
        <v>14.35</v>
      </c>
      <c r="E422">
        <v>14.2</v>
      </c>
      <c r="F422">
        <v>70</v>
      </c>
    </row>
    <row r="423" spans="1:7">
      <c r="A423" t="s">
        <v>10</v>
      </c>
      <c r="B423">
        <v>7808</v>
      </c>
      <c r="C423" t="s">
        <v>59</v>
      </c>
      <c r="D423">
        <v>15.97</v>
      </c>
      <c r="E423">
        <v>14.2</v>
      </c>
      <c r="F423">
        <v>70</v>
      </c>
      <c r="G423" t="b">
        <v>0</v>
      </c>
    </row>
    <row r="424" spans="1:7">
      <c r="A424" t="s">
        <v>10</v>
      </c>
      <c r="B424">
        <v>7810</v>
      </c>
      <c r="C424" t="s">
        <v>59</v>
      </c>
      <c r="D424">
        <v>16.7</v>
      </c>
      <c r="E424">
        <v>14.2</v>
      </c>
      <c r="F424">
        <v>70</v>
      </c>
    </row>
    <row r="425" spans="1:7">
      <c r="A425" t="s">
        <v>10</v>
      </c>
      <c r="B425">
        <v>7911</v>
      </c>
      <c r="C425" t="s">
        <v>59</v>
      </c>
      <c r="D425">
        <v>14.17</v>
      </c>
      <c r="E425">
        <v>11.35</v>
      </c>
      <c r="F425">
        <v>70</v>
      </c>
    </row>
    <row r="426" spans="1:7">
      <c r="A426" t="s">
        <v>10</v>
      </c>
      <c r="B426">
        <v>8049</v>
      </c>
      <c r="C426" t="s">
        <v>59</v>
      </c>
      <c r="D426">
        <v>17</v>
      </c>
      <c r="E426">
        <v>11.95</v>
      </c>
      <c r="F426">
        <v>70</v>
      </c>
    </row>
    <row r="427" spans="1:7">
      <c r="A427" t="s">
        <v>10</v>
      </c>
      <c r="B427">
        <v>8050</v>
      </c>
      <c r="C427" t="s">
        <v>59</v>
      </c>
      <c r="D427">
        <v>17</v>
      </c>
      <c r="E427">
        <v>10.11</v>
      </c>
      <c r="F427">
        <v>70</v>
      </c>
    </row>
    <row r="428" spans="1:7">
      <c r="A428" t="s">
        <v>10</v>
      </c>
      <c r="B428">
        <v>8051</v>
      </c>
      <c r="C428" t="s">
        <v>59</v>
      </c>
      <c r="D428">
        <v>19.649999999999999</v>
      </c>
      <c r="E428">
        <v>10.11</v>
      </c>
      <c r="F428">
        <v>70</v>
      </c>
    </row>
    <row r="429" spans="1:7">
      <c r="A429" t="s">
        <v>10</v>
      </c>
      <c r="B429">
        <v>6257</v>
      </c>
      <c r="C429" t="s">
        <v>59</v>
      </c>
      <c r="D429">
        <v>1.07</v>
      </c>
      <c r="E429">
        <v>6.7</v>
      </c>
      <c r="F429">
        <v>70</v>
      </c>
    </row>
    <row r="430" spans="1:7">
      <c r="A430" t="s">
        <v>10</v>
      </c>
      <c r="B430">
        <v>7618</v>
      </c>
      <c r="C430" t="s">
        <v>59</v>
      </c>
      <c r="D430">
        <v>3.27</v>
      </c>
      <c r="E430">
        <v>6.7</v>
      </c>
      <c r="F430">
        <v>70</v>
      </c>
    </row>
    <row r="431" spans="1:7">
      <c r="A431" t="s">
        <v>10</v>
      </c>
      <c r="B431">
        <v>7619</v>
      </c>
      <c r="C431" t="s">
        <v>59</v>
      </c>
      <c r="D431">
        <v>5.47</v>
      </c>
      <c r="E431">
        <v>6.7</v>
      </c>
      <c r="F431">
        <v>70</v>
      </c>
      <c r="G431" t="b">
        <v>0</v>
      </c>
    </row>
    <row r="432" spans="1:7">
      <c r="A432" t="s">
        <v>10</v>
      </c>
      <c r="B432">
        <v>7634</v>
      </c>
      <c r="C432" t="s">
        <v>59</v>
      </c>
      <c r="D432">
        <v>1.07</v>
      </c>
      <c r="E432">
        <v>2.4500000000000002</v>
      </c>
      <c r="F432">
        <v>70</v>
      </c>
      <c r="G432" t="b">
        <v>0</v>
      </c>
    </row>
    <row r="433" spans="1:7">
      <c r="A433" t="s">
        <v>10</v>
      </c>
      <c r="B433">
        <v>7635</v>
      </c>
      <c r="C433" t="s">
        <v>59</v>
      </c>
      <c r="D433">
        <v>3.27</v>
      </c>
      <c r="E433">
        <v>2.4500000000000002</v>
      </c>
      <c r="F433">
        <v>70</v>
      </c>
    </row>
    <row r="434" spans="1:7">
      <c r="A434" t="s">
        <v>10</v>
      </c>
      <c r="B434">
        <v>7637</v>
      </c>
      <c r="C434" t="s">
        <v>59</v>
      </c>
      <c r="D434">
        <v>5.47</v>
      </c>
      <c r="E434">
        <v>2.4500000000000002</v>
      </c>
      <c r="F434">
        <v>70</v>
      </c>
    </row>
    <row r="435" spans="1:7">
      <c r="A435" t="s">
        <v>10</v>
      </c>
      <c r="B435">
        <v>7938</v>
      </c>
      <c r="C435" t="s">
        <v>59</v>
      </c>
      <c r="D435">
        <v>5.47</v>
      </c>
      <c r="E435">
        <v>4.45</v>
      </c>
      <c r="F435">
        <v>70</v>
      </c>
      <c r="G435" t="b">
        <v>0</v>
      </c>
    </row>
    <row r="436" spans="1:7">
      <c r="A436" t="s">
        <v>10</v>
      </c>
      <c r="B436">
        <v>8090</v>
      </c>
      <c r="C436" t="s">
        <v>59</v>
      </c>
      <c r="D436">
        <v>1.07</v>
      </c>
      <c r="E436">
        <v>4.45</v>
      </c>
      <c r="F436">
        <v>70</v>
      </c>
    </row>
    <row r="437" spans="1:7">
      <c r="A437" t="s">
        <v>10</v>
      </c>
      <c r="B437">
        <v>8320</v>
      </c>
      <c r="C437" t="s">
        <v>59</v>
      </c>
      <c r="D437">
        <v>7.62</v>
      </c>
      <c r="E437">
        <v>6.7</v>
      </c>
      <c r="F437">
        <v>70</v>
      </c>
      <c r="G437" t="b">
        <v>0</v>
      </c>
    </row>
    <row r="438" spans="1:7">
      <c r="A438" t="s">
        <v>10</v>
      </c>
      <c r="B438">
        <v>8321</v>
      </c>
      <c r="C438" t="s">
        <v>59</v>
      </c>
      <c r="D438">
        <v>9.82</v>
      </c>
      <c r="E438">
        <v>6.7</v>
      </c>
      <c r="F438">
        <v>70</v>
      </c>
    </row>
    <row r="439" spans="1:7">
      <c r="A439" t="s">
        <v>10</v>
      </c>
      <c r="B439">
        <v>8581</v>
      </c>
      <c r="C439" t="s">
        <v>59</v>
      </c>
      <c r="D439">
        <v>12.02</v>
      </c>
      <c r="E439">
        <v>6.7</v>
      </c>
      <c r="F439">
        <v>70</v>
      </c>
      <c r="G439" t="b">
        <v>0</v>
      </c>
    </row>
    <row r="440" spans="1:7">
      <c r="A440" t="s">
        <v>10</v>
      </c>
      <c r="B440">
        <v>8828</v>
      </c>
      <c r="C440" t="s">
        <v>59</v>
      </c>
      <c r="D440">
        <v>7.62</v>
      </c>
      <c r="E440">
        <v>2.4500000000000002</v>
      </c>
      <c r="F440">
        <v>70</v>
      </c>
      <c r="G440" t="b">
        <v>0</v>
      </c>
    </row>
    <row r="441" spans="1:7">
      <c r="A441" t="s">
        <v>10</v>
      </c>
      <c r="B441">
        <v>8829</v>
      </c>
      <c r="C441" t="s">
        <v>59</v>
      </c>
      <c r="D441">
        <v>9.82</v>
      </c>
      <c r="E441">
        <v>2.4500000000000002</v>
      </c>
      <c r="F441">
        <v>70</v>
      </c>
    </row>
    <row r="442" spans="1:7">
      <c r="A442" t="s">
        <v>10</v>
      </c>
      <c r="B442">
        <v>8831</v>
      </c>
      <c r="C442" t="s">
        <v>59</v>
      </c>
      <c r="D442">
        <v>12.02</v>
      </c>
      <c r="E442">
        <v>4.45</v>
      </c>
      <c r="F442">
        <v>70</v>
      </c>
    </row>
    <row r="443" spans="1:7">
      <c r="A443" t="s">
        <v>10</v>
      </c>
      <c r="B443">
        <v>8832</v>
      </c>
      <c r="C443" t="s">
        <v>59</v>
      </c>
      <c r="D443">
        <v>7.62</v>
      </c>
      <c r="E443">
        <v>4.45</v>
      </c>
      <c r="F443">
        <v>70</v>
      </c>
    </row>
    <row r="444" spans="1:7">
      <c r="A444" t="s">
        <v>10</v>
      </c>
      <c r="B444">
        <v>8833</v>
      </c>
      <c r="C444" t="s">
        <v>59</v>
      </c>
      <c r="D444">
        <v>14.17</v>
      </c>
      <c r="E444">
        <v>6.7</v>
      </c>
      <c r="F444">
        <v>70</v>
      </c>
      <c r="G444" t="b">
        <v>0</v>
      </c>
    </row>
    <row r="445" spans="1:7">
      <c r="A445" t="s">
        <v>10</v>
      </c>
      <c r="B445">
        <v>8834</v>
      </c>
      <c r="C445" t="s">
        <v>59</v>
      </c>
      <c r="D445">
        <v>16.37</v>
      </c>
      <c r="E445">
        <v>6.7</v>
      </c>
      <c r="F445">
        <v>70</v>
      </c>
      <c r="G445" t="b">
        <v>0</v>
      </c>
    </row>
    <row r="446" spans="1:7">
      <c r="A446" t="s">
        <v>10</v>
      </c>
      <c r="B446">
        <v>8835</v>
      </c>
      <c r="C446" t="s">
        <v>59</v>
      </c>
      <c r="D446">
        <v>18.57</v>
      </c>
      <c r="E446">
        <v>6.7</v>
      </c>
      <c r="F446">
        <v>70</v>
      </c>
      <c r="G446" t="b">
        <v>0</v>
      </c>
    </row>
    <row r="447" spans="1:7">
      <c r="A447" t="s">
        <v>10</v>
      </c>
      <c r="B447">
        <v>8839</v>
      </c>
      <c r="C447" t="s">
        <v>59</v>
      </c>
      <c r="D447">
        <v>18.57</v>
      </c>
      <c r="E447">
        <v>4.45</v>
      </c>
      <c r="F447">
        <v>70</v>
      </c>
    </row>
    <row r="448" spans="1:7">
      <c r="A448" t="s">
        <v>10</v>
      </c>
      <c r="B448">
        <v>8840</v>
      </c>
      <c r="C448" t="s">
        <v>59</v>
      </c>
      <c r="D448">
        <v>14.17</v>
      </c>
      <c r="E448">
        <v>4.45</v>
      </c>
      <c r="F448">
        <v>70</v>
      </c>
      <c r="G448" t="b">
        <v>0</v>
      </c>
    </row>
    <row r="449" spans="1:7">
      <c r="A449" t="s">
        <v>10</v>
      </c>
      <c r="B449">
        <v>1120</v>
      </c>
      <c r="C449" t="s">
        <v>59</v>
      </c>
      <c r="D449">
        <v>1.98</v>
      </c>
      <c r="E449">
        <v>6.7</v>
      </c>
      <c r="F449">
        <v>70</v>
      </c>
    </row>
    <row r="450" spans="1:7">
      <c r="A450" t="s">
        <v>10</v>
      </c>
      <c r="B450">
        <v>1156</v>
      </c>
      <c r="C450" t="s">
        <v>59</v>
      </c>
      <c r="D450">
        <v>1.07</v>
      </c>
      <c r="E450">
        <v>8.5</v>
      </c>
      <c r="F450">
        <v>70</v>
      </c>
    </row>
    <row r="451" spans="1:7">
      <c r="A451" t="s">
        <v>10</v>
      </c>
      <c r="B451">
        <v>1157</v>
      </c>
      <c r="C451" t="s">
        <v>59</v>
      </c>
      <c r="D451">
        <v>1.07</v>
      </c>
      <c r="E451">
        <v>4.8</v>
      </c>
      <c r="F451">
        <v>70</v>
      </c>
    </row>
    <row r="452" spans="1:7">
      <c r="A452" t="s">
        <v>10</v>
      </c>
      <c r="B452">
        <v>1159</v>
      </c>
      <c r="C452" t="s">
        <v>59</v>
      </c>
      <c r="D452">
        <v>0</v>
      </c>
      <c r="E452">
        <v>6.7</v>
      </c>
      <c r="F452">
        <v>70</v>
      </c>
      <c r="G452" t="b">
        <v>0</v>
      </c>
    </row>
    <row r="453" spans="1:7">
      <c r="A453" t="s">
        <v>10</v>
      </c>
      <c r="B453">
        <v>8841</v>
      </c>
      <c r="C453" t="s">
        <v>59</v>
      </c>
      <c r="D453">
        <v>4.57</v>
      </c>
      <c r="E453">
        <v>6.7</v>
      </c>
      <c r="F453">
        <v>70</v>
      </c>
      <c r="G453" t="b">
        <v>0</v>
      </c>
    </row>
    <row r="454" spans="1:7">
      <c r="A454" t="s">
        <v>10</v>
      </c>
      <c r="B454">
        <v>8842</v>
      </c>
      <c r="C454" t="s">
        <v>59</v>
      </c>
      <c r="D454">
        <v>4.57</v>
      </c>
      <c r="E454">
        <v>4.45</v>
      </c>
      <c r="F454">
        <v>70</v>
      </c>
    </row>
    <row r="455" spans="1:7">
      <c r="A455" t="s">
        <v>10</v>
      </c>
      <c r="B455">
        <v>8843</v>
      </c>
      <c r="C455" t="s">
        <v>59</v>
      </c>
      <c r="D455">
        <v>8.6300000000000008</v>
      </c>
      <c r="E455">
        <v>4.45</v>
      </c>
      <c r="F455">
        <v>70</v>
      </c>
    </row>
    <row r="456" spans="1:7">
      <c r="A456" t="s">
        <v>10</v>
      </c>
      <c r="B456">
        <v>8844</v>
      </c>
      <c r="C456" t="s">
        <v>59</v>
      </c>
      <c r="D456">
        <v>8.6300000000000008</v>
      </c>
      <c r="E456">
        <v>6.7</v>
      </c>
      <c r="F456">
        <v>70</v>
      </c>
    </row>
    <row r="457" spans="1:7">
      <c r="A457" t="s">
        <v>10</v>
      </c>
      <c r="B457">
        <v>8845</v>
      </c>
      <c r="C457" t="s">
        <v>59</v>
      </c>
      <c r="D457">
        <v>5.47</v>
      </c>
      <c r="E457">
        <v>4.25</v>
      </c>
      <c r="F457">
        <v>70</v>
      </c>
    </row>
    <row r="458" spans="1:7">
      <c r="A458" t="s">
        <v>10</v>
      </c>
      <c r="B458">
        <v>8846</v>
      </c>
      <c r="C458" t="s">
        <v>59</v>
      </c>
      <c r="D458">
        <v>5.47</v>
      </c>
      <c r="E458">
        <v>6.9</v>
      </c>
      <c r="F458">
        <v>70</v>
      </c>
    </row>
    <row r="459" spans="1:7">
      <c r="A459" t="s">
        <v>10</v>
      </c>
      <c r="B459">
        <v>8847</v>
      </c>
      <c r="C459" t="s">
        <v>59</v>
      </c>
      <c r="D459">
        <v>1.07</v>
      </c>
      <c r="E459">
        <v>4.25</v>
      </c>
      <c r="F459">
        <v>70</v>
      </c>
    </row>
    <row r="460" spans="1:7">
      <c r="A460" t="s">
        <v>10</v>
      </c>
      <c r="B460">
        <v>8848</v>
      </c>
      <c r="C460" t="s">
        <v>59</v>
      </c>
      <c r="D460">
        <v>1.07</v>
      </c>
      <c r="E460">
        <v>3.2</v>
      </c>
      <c r="F460">
        <v>70</v>
      </c>
    </row>
    <row r="461" spans="1:7">
      <c r="A461" t="s">
        <v>10</v>
      </c>
      <c r="B461">
        <v>8864</v>
      </c>
      <c r="C461" t="s">
        <v>59</v>
      </c>
      <c r="D461">
        <v>5.47</v>
      </c>
      <c r="E461">
        <v>3.2</v>
      </c>
      <c r="F461">
        <v>70</v>
      </c>
      <c r="G461" t="b">
        <v>0</v>
      </c>
    </row>
    <row r="462" spans="1:7">
      <c r="A462" t="s">
        <v>10</v>
      </c>
      <c r="B462">
        <v>8889</v>
      </c>
      <c r="C462" t="s">
        <v>59</v>
      </c>
      <c r="D462">
        <v>3.27</v>
      </c>
      <c r="E462">
        <v>4.8</v>
      </c>
      <c r="F462">
        <v>70</v>
      </c>
      <c r="G462" t="b">
        <v>0</v>
      </c>
    </row>
    <row r="463" spans="1:7">
      <c r="A463" t="s">
        <v>10</v>
      </c>
      <c r="B463">
        <v>8892</v>
      </c>
      <c r="C463" t="s">
        <v>59</v>
      </c>
      <c r="D463">
        <v>3.27</v>
      </c>
      <c r="E463">
        <v>6.9</v>
      </c>
      <c r="F463">
        <v>70</v>
      </c>
    </row>
    <row r="464" spans="1:7">
      <c r="A464" t="s">
        <v>10</v>
      </c>
      <c r="B464">
        <v>8893</v>
      </c>
      <c r="C464" t="s">
        <v>59</v>
      </c>
      <c r="D464">
        <v>5.47</v>
      </c>
      <c r="E464">
        <v>8.5</v>
      </c>
      <c r="F464">
        <v>70</v>
      </c>
    </row>
    <row r="465" spans="1:7">
      <c r="A465" t="s">
        <v>10</v>
      </c>
      <c r="B465">
        <v>8906</v>
      </c>
      <c r="C465" t="s">
        <v>59</v>
      </c>
      <c r="D465">
        <v>3.27</v>
      </c>
      <c r="E465">
        <v>8.5</v>
      </c>
      <c r="F465">
        <v>70</v>
      </c>
    </row>
    <row r="466" spans="1:7">
      <c r="A466" t="s">
        <v>10</v>
      </c>
      <c r="B466">
        <v>8908</v>
      </c>
      <c r="C466" t="s">
        <v>59</v>
      </c>
      <c r="D466">
        <v>0</v>
      </c>
      <c r="E466">
        <v>2.4500000000000002</v>
      </c>
      <c r="F466">
        <v>70</v>
      </c>
    </row>
    <row r="467" spans="1:7">
      <c r="A467" t="s">
        <v>10</v>
      </c>
      <c r="B467">
        <v>8910</v>
      </c>
      <c r="C467" t="s">
        <v>59</v>
      </c>
      <c r="D467">
        <v>8.19</v>
      </c>
      <c r="E467">
        <v>2.4500000000000002</v>
      </c>
      <c r="F467">
        <v>70</v>
      </c>
      <c r="G467" t="b">
        <v>0</v>
      </c>
    </row>
    <row r="468" spans="1:7">
      <c r="A468" t="s">
        <v>10</v>
      </c>
      <c r="B468">
        <v>8911</v>
      </c>
      <c r="C468" t="s">
        <v>59</v>
      </c>
      <c r="D468">
        <v>11.12</v>
      </c>
      <c r="E468">
        <v>6.7</v>
      </c>
      <c r="F468">
        <v>70</v>
      </c>
    </row>
    <row r="469" spans="1:7">
      <c r="A469" t="s">
        <v>10</v>
      </c>
      <c r="B469">
        <v>8912</v>
      </c>
      <c r="C469" t="s">
        <v>59</v>
      </c>
      <c r="D469">
        <v>11.12</v>
      </c>
      <c r="E469">
        <v>4.45</v>
      </c>
      <c r="F469">
        <v>70</v>
      </c>
      <c r="G469" t="b">
        <v>0</v>
      </c>
    </row>
    <row r="470" spans="1:7">
      <c r="A470" t="s">
        <v>10</v>
      </c>
      <c r="B470">
        <v>8913</v>
      </c>
      <c r="C470" t="s">
        <v>59</v>
      </c>
      <c r="D470">
        <v>15.2</v>
      </c>
      <c r="E470">
        <v>4.45</v>
      </c>
      <c r="F470">
        <v>70</v>
      </c>
    </row>
    <row r="471" spans="1:7">
      <c r="A471" t="s">
        <v>10</v>
      </c>
      <c r="B471">
        <v>8914</v>
      </c>
      <c r="C471" t="s">
        <v>59</v>
      </c>
      <c r="D471">
        <v>15.2</v>
      </c>
      <c r="E471">
        <v>6.7</v>
      </c>
      <c r="F471">
        <v>70</v>
      </c>
    </row>
    <row r="472" spans="1:7">
      <c r="A472" t="s">
        <v>10</v>
      </c>
      <c r="B472">
        <v>8915</v>
      </c>
      <c r="C472" t="s">
        <v>59</v>
      </c>
      <c r="D472">
        <v>12.02</v>
      </c>
      <c r="E472">
        <v>4.25</v>
      </c>
      <c r="F472">
        <v>70</v>
      </c>
    </row>
    <row r="473" spans="1:7">
      <c r="A473" t="s">
        <v>10</v>
      </c>
      <c r="B473">
        <v>8916</v>
      </c>
      <c r="C473" t="s">
        <v>59</v>
      </c>
      <c r="D473">
        <v>12.02</v>
      </c>
      <c r="E473">
        <v>6.9</v>
      </c>
      <c r="F473">
        <v>70</v>
      </c>
      <c r="G473" t="b">
        <v>0</v>
      </c>
    </row>
    <row r="474" spans="1:7">
      <c r="A474" t="s">
        <v>10</v>
      </c>
      <c r="B474">
        <v>8918</v>
      </c>
      <c r="C474" t="s">
        <v>59</v>
      </c>
      <c r="D474">
        <v>9.82</v>
      </c>
      <c r="E474">
        <v>6.4</v>
      </c>
      <c r="F474">
        <v>70</v>
      </c>
    </row>
    <row r="475" spans="1:7">
      <c r="A475" t="s">
        <v>10</v>
      </c>
      <c r="B475">
        <v>8921</v>
      </c>
      <c r="C475" t="s">
        <v>59</v>
      </c>
      <c r="D475">
        <v>9.82</v>
      </c>
      <c r="E475">
        <v>6.9</v>
      </c>
      <c r="F475">
        <v>70</v>
      </c>
    </row>
    <row r="476" spans="1:7">
      <c r="A476" t="s">
        <v>10</v>
      </c>
      <c r="B476">
        <v>8927</v>
      </c>
      <c r="C476" t="s">
        <v>59</v>
      </c>
      <c r="D476">
        <v>19.649999999999999</v>
      </c>
      <c r="E476">
        <v>2.4500000000000002</v>
      </c>
      <c r="F476">
        <v>70</v>
      </c>
    </row>
    <row r="477" spans="1:7">
      <c r="A477" t="s">
        <v>10</v>
      </c>
      <c r="B477">
        <v>8928</v>
      </c>
      <c r="C477" t="s">
        <v>59</v>
      </c>
      <c r="D477">
        <v>7.62</v>
      </c>
      <c r="E477">
        <v>4.25</v>
      </c>
      <c r="F477">
        <v>70</v>
      </c>
      <c r="G477" t="b">
        <v>0</v>
      </c>
    </row>
    <row r="478" spans="1:7">
      <c r="A478" t="s">
        <v>10</v>
      </c>
      <c r="B478">
        <v>8929</v>
      </c>
      <c r="C478" t="s">
        <v>59</v>
      </c>
      <c r="D478">
        <v>7.62</v>
      </c>
      <c r="E478">
        <v>6.9</v>
      </c>
      <c r="F478">
        <v>70</v>
      </c>
    </row>
    <row r="479" spans="1:7">
      <c r="A479" t="s">
        <v>10</v>
      </c>
      <c r="B479">
        <v>8930</v>
      </c>
      <c r="C479" t="s">
        <v>59</v>
      </c>
      <c r="D479">
        <v>7.62</v>
      </c>
      <c r="E479">
        <v>3.2</v>
      </c>
      <c r="F479">
        <v>70</v>
      </c>
    </row>
    <row r="480" spans="1:7">
      <c r="A480" t="s">
        <v>10</v>
      </c>
      <c r="B480">
        <v>8931</v>
      </c>
      <c r="C480" t="s">
        <v>59</v>
      </c>
      <c r="D480">
        <v>9.82</v>
      </c>
      <c r="E480">
        <v>8.5</v>
      </c>
      <c r="F480">
        <v>70</v>
      </c>
      <c r="G480" t="b">
        <v>0</v>
      </c>
    </row>
    <row r="481" spans="1:7">
      <c r="A481" t="s">
        <v>10</v>
      </c>
      <c r="B481">
        <v>8932</v>
      </c>
      <c r="C481" t="s">
        <v>59</v>
      </c>
      <c r="D481">
        <v>7.62</v>
      </c>
      <c r="E481">
        <v>8.5</v>
      </c>
      <c r="F481">
        <v>70</v>
      </c>
    </row>
    <row r="482" spans="1:7">
      <c r="A482" t="s">
        <v>10</v>
      </c>
      <c r="B482">
        <v>8933</v>
      </c>
      <c r="C482" t="s">
        <v>59</v>
      </c>
      <c r="D482">
        <v>12.02</v>
      </c>
      <c r="E482">
        <v>8.5</v>
      </c>
      <c r="F482">
        <v>70</v>
      </c>
    </row>
    <row r="483" spans="1:7">
      <c r="A483" t="s">
        <v>10</v>
      </c>
      <c r="B483">
        <v>8947</v>
      </c>
      <c r="C483" t="s">
        <v>59</v>
      </c>
      <c r="D483">
        <v>17.68</v>
      </c>
      <c r="E483">
        <v>6.7</v>
      </c>
      <c r="F483">
        <v>70</v>
      </c>
      <c r="G483" t="b">
        <v>0</v>
      </c>
    </row>
    <row r="484" spans="1:7">
      <c r="A484" t="s">
        <v>10</v>
      </c>
      <c r="B484">
        <v>8949</v>
      </c>
      <c r="C484" t="s">
        <v>59</v>
      </c>
      <c r="D484">
        <v>18.57</v>
      </c>
      <c r="E484">
        <v>4.8</v>
      </c>
      <c r="F484">
        <v>70</v>
      </c>
    </row>
    <row r="485" spans="1:7">
      <c r="A485" t="s">
        <v>10</v>
      </c>
      <c r="B485">
        <v>8950</v>
      </c>
      <c r="C485" t="s">
        <v>59</v>
      </c>
      <c r="D485">
        <v>19.649999999999999</v>
      </c>
      <c r="E485">
        <v>6.7</v>
      </c>
      <c r="F485">
        <v>70</v>
      </c>
      <c r="G485" t="b">
        <v>0</v>
      </c>
    </row>
    <row r="486" spans="1:7">
      <c r="A486" t="s">
        <v>10</v>
      </c>
      <c r="B486">
        <v>8952</v>
      </c>
      <c r="C486" t="s">
        <v>59</v>
      </c>
      <c r="D486">
        <v>18.57</v>
      </c>
      <c r="E486">
        <v>4.25</v>
      </c>
      <c r="F486">
        <v>70</v>
      </c>
      <c r="G486" t="b">
        <v>0</v>
      </c>
    </row>
    <row r="487" spans="1:7">
      <c r="A487" t="s">
        <v>10</v>
      </c>
      <c r="B487">
        <v>8965</v>
      </c>
      <c r="C487" t="s">
        <v>59</v>
      </c>
      <c r="D487">
        <v>16.37</v>
      </c>
      <c r="E487">
        <v>4.8</v>
      </c>
      <c r="F487">
        <v>70</v>
      </c>
    </row>
    <row r="488" spans="1:7">
      <c r="A488" t="s">
        <v>10</v>
      </c>
      <c r="B488">
        <v>8977</v>
      </c>
      <c r="C488" t="s">
        <v>59</v>
      </c>
      <c r="D488">
        <v>16.37</v>
      </c>
      <c r="E488">
        <v>6.4</v>
      </c>
      <c r="F488">
        <v>70</v>
      </c>
    </row>
    <row r="489" spans="1:7">
      <c r="A489" t="s">
        <v>10</v>
      </c>
      <c r="B489">
        <v>8988</v>
      </c>
      <c r="C489" t="s">
        <v>59</v>
      </c>
      <c r="D489">
        <v>16.37</v>
      </c>
      <c r="E489">
        <v>6.9</v>
      </c>
      <c r="F489">
        <v>70</v>
      </c>
    </row>
    <row r="490" spans="1:7">
      <c r="A490" t="s">
        <v>10</v>
      </c>
      <c r="B490">
        <v>8991</v>
      </c>
      <c r="C490" t="s">
        <v>59</v>
      </c>
      <c r="D490">
        <v>14.17</v>
      </c>
      <c r="E490">
        <v>4.25</v>
      </c>
      <c r="F490">
        <v>70</v>
      </c>
    </row>
    <row r="491" spans="1:7">
      <c r="A491" t="s">
        <v>10</v>
      </c>
      <c r="B491">
        <v>9076</v>
      </c>
      <c r="C491" t="s">
        <v>59</v>
      </c>
      <c r="D491">
        <v>4.82</v>
      </c>
      <c r="E491">
        <v>14.05</v>
      </c>
      <c r="F491">
        <v>70</v>
      </c>
    </row>
    <row r="492" spans="1:7">
      <c r="A492" t="s">
        <v>10</v>
      </c>
      <c r="B492">
        <v>9077</v>
      </c>
      <c r="C492" t="s">
        <v>59</v>
      </c>
      <c r="D492">
        <v>4.82</v>
      </c>
      <c r="E492">
        <v>13.05</v>
      </c>
      <c r="F492">
        <v>70</v>
      </c>
    </row>
    <row r="493" spans="1:7">
      <c r="A493" t="s">
        <v>10</v>
      </c>
      <c r="B493">
        <v>1719</v>
      </c>
      <c r="C493" t="s">
        <v>59</v>
      </c>
      <c r="D493">
        <v>8.3800000000000008</v>
      </c>
      <c r="E493">
        <v>11.35</v>
      </c>
      <c r="F493">
        <v>70</v>
      </c>
    </row>
    <row r="494" spans="1:7">
      <c r="A494" t="s">
        <v>10</v>
      </c>
      <c r="B494">
        <v>9137</v>
      </c>
      <c r="C494" t="s">
        <v>59</v>
      </c>
      <c r="D494">
        <v>11.52</v>
      </c>
      <c r="E494">
        <v>11.35</v>
      </c>
      <c r="F494">
        <v>70</v>
      </c>
      <c r="G494" t="b">
        <v>0</v>
      </c>
    </row>
    <row r="495" spans="1:7">
      <c r="A495" t="s">
        <v>10</v>
      </c>
      <c r="B495">
        <v>6774</v>
      </c>
      <c r="C495" t="s">
        <v>59</v>
      </c>
      <c r="D495">
        <v>13.82</v>
      </c>
      <c r="E495">
        <v>10.85</v>
      </c>
      <c r="F495">
        <v>70</v>
      </c>
    </row>
    <row r="496" spans="1:7">
      <c r="A496" t="s">
        <v>10</v>
      </c>
      <c r="B496">
        <v>6954</v>
      </c>
      <c r="C496" t="s">
        <v>59</v>
      </c>
      <c r="D496">
        <v>11.52</v>
      </c>
      <c r="E496">
        <v>10.85</v>
      </c>
      <c r="F496">
        <v>70</v>
      </c>
      <c r="G496" t="b">
        <v>0</v>
      </c>
    </row>
    <row r="497" spans="1:7">
      <c r="A497" t="s">
        <v>10</v>
      </c>
      <c r="B497">
        <v>1483</v>
      </c>
      <c r="C497" t="s">
        <v>59</v>
      </c>
      <c r="D497">
        <v>8.25</v>
      </c>
      <c r="E497">
        <v>13.8</v>
      </c>
      <c r="F497">
        <v>70</v>
      </c>
      <c r="G497" t="b">
        <v>0</v>
      </c>
    </row>
    <row r="498" spans="1:7">
      <c r="A498" t="s">
        <v>10</v>
      </c>
      <c r="B498">
        <v>9508</v>
      </c>
      <c r="C498" t="s">
        <v>59</v>
      </c>
      <c r="D498">
        <v>6.8</v>
      </c>
      <c r="E498">
        <v>13.8</v>
      </c>
      <c r="F498">
        <v>70</v>
      </c>
      <c r="G498" t="b">
        <v>0</v>
      </c>
    </row>
    <row r="499" spans="1:7">
      <c r="A499" t="s">
        <v>10</v>
      </c>
      <c r="B499">
        <v>2097</v>
      </c>
      <c r="C499" t="s">
        <v>59</v>
      </c>
      <c r="D499">
        <v>8.25</v>
      </c>
      <c r="E499">
        <v>16.5</v>
      </c>
      <c r="F499">
        <v>70</v>
      </c>
      <c r="G499" t="b">
        <v>0</v>
      </c>
    </row>
    <row r="500" spans="1:7">
      <c r="A500" t="s">
        <v>10</v>
      </c>
      <c r="B500">
        <v>784</v>
      </c>
      <c r="C500" t="s">
        <v>59</v>
      </c>
      <c r="D500">
        <v>7.02</v>
      </c>
      <c r="E500">
        <v>13.8</v>
      </c>
      <c r="F500">
        <v>70</v>
      </c>
      <c r="G500" t="b">
        <v>0</v>
      </c>
    </row>
    <row r="501" spans="1:7">
      <c r="A501" t="s">
        <v>10</v>
      </c>
      <c r="B501">
        <v>1998</v>
      </c>
      <c r="C501" t="s">
        <v>59</v>
      </c>
      <c r="D501">
        <v>8.6300000000000008</v>
      </c>
      <c r="E501">
        <v>13.8</v>
      </c>
      <c r="F501">
        <v>70</v>
      </c>
      <c r="G501" t="b">
        <v>0</v>
      </c>
    </row>
    <row r="502" spans="1:7">
      <c r="A502" t="s">
        <v>10</v>
      </c>
      <c r="B502">
        <v>2000</v>
      </c>
      <c r="C502" t="s">
        <v>59</v>
      </c>
      <c r="D502">
        <v>14.17</v>
      </c>
      <c r="E502">
        <v>12.5</v>
      </c>
      <c r="F502">
        <v>70</v>
      </c>
    </row>
    <row r="503" spans="1:7">
      <c r="A503" t="s">
        <v>10</v>
      </c>
      <c r="B503">
        <v>2001</v>
      </c>
      <c r="C503" t="s">
        <v>59</v>
      </c>
      <c r="D503">
        <v>14.17</v>
      </c>
      <c r="E503">
        <v>15.78</v>
      </c>
      <c r="F503">
        <v>70</v>
      </c>
      <c r="G503" t="b">
        <v>0</v>
      </c>
    </row>
    <row r="504" spans="1:7">
      <c r="A504" t="s">
        <v>10</v>
      </c>
      <c r="B504">
        <v>2002</v>
      </c>
      <c r="C504" t="s">
        <v>59</v>
      </c>
      <c r="D504">
        <v>14.17</v>
      </c>
      <c r="E504">
        <v>13.25</v>
      </c>
      <c r="F504">
        <v>70</v>
      </c>
      <c r="G504" t="b">
        <v>0</v>
      </c>
    </row>
    <row r="505" spans="1:7">
      <c r="A505" t="s">
        <v>10</v>
      </c>
      <c r="B505">
        <v>460</v>
      </c>
      <c r="C505" t="s">
        <v>59</v>
      </c>
      <c r="D505">
        <v>5.5511149999999998E-17</v>
      </c>
      <c r="E505">
        <v>5</v>
      </c>
      <c r="F505">
        <v>70</v>
      </c>
    </row>
    <row r="506" spans="1:7">
      <c r="A506" t="s">
        <v>10</v>
      </c>
      <c r="B506">
        <v>1103</v>
      </c>
      <c r="C506" t="s">
        <v>59</v>
      </c>
      <c r="D506">
        <v>0</v>
      </c>
      <c r="E506">
        <v>0</v>
      </c>
      <c r="F506">
        <v>70</v>
      </c>
    </row>
    <row r="507" spans="1:7">
      <c r="A507" t="s">
        <v>10</v>
      </c>
      <c r="B507">
        <v>1248</v>
      </c>
      <c r="C507" t="s">
        <v>59</v>
      </c>
      <c r="D507">
        <v>5.2427200000000001E-17</v>
      </c>
      <c r="E507">
        <v>4.9000000000000004</v>
      </c>
      <c r="F507">
        <v>70</v>
      </c>
    </row>
    <row r="508" spans="1:7">
      <c r="A508" t="s">
        <v>10</v>
      </c>
      <c r="B508">
        <v>1489</v>
      </c>
      <c r="C508" t="s">
        <v>59</v>
      </c>
      <c r="D508">
        <v>19.649999999999999</v>
      </c>
      <c r="E508">
        <v>4.9000000000000004</v>
      </c>
      <c r="F508">
        <v>70</v>
      </c>
    </row>
    <row r="509" spans="1:7">
      <c r="A509" t="s">
        <v>10</v>
      </c>
      <c r="B509">
        <v>1490</v>
      </c>
      <c r="C509" t="s">
        <v>59</v>
      </c>
      <c r="D509">
        <v>19.649999999999999</v>
      </c>
      <c r="E509">
        <v>5</v>
      </c>
      <c r="F509">
        <v>70</v>
      </c>
    </row>
    <row r="510" spans="1:7">
      <c r="A510" t="s">
        <v>10</v>
      </c>
      <c r="B510">
        <v>2048</v>
      </c>
      <c r="C510" t="s">
        <v>59</v>
      </c>
      <c r="D510">
        <v>3.27</v>
      </c>
      <c r="E510">
        <v>0</v>
      </c>
      <c r="F510">
        <v>70</v>
      </c>
    </row>
    <row r="511" spans="1:7">
      <c r="A511" t="s">
        <v>10</v>
      </c>
      <c r="B511">
        <v>2049</v>
      </c>
      <c r="C511" t="s">
        <v>59</v>
      </c>
      <c r="D511">
        <v>9.82</v>
      </c>
      <c r="E511">
        <v>0</v>
      </c>
      <c r="F511">
        <v>70</v>
      </c>
    </row>
    <row r="512" spans="1:7">
      <c r="A512" t="s">
        <v>10</v>
      </c>
      <c r="B512">
        <v>2052</v>
      </c>
      <c r="C512" t="s">
        <v>59</v>
      </c>
      <c r="D512">
        <v>19.649999999999999</v>
      </c>
      <c r="E512">
        <v>0</v>
      </c>
      <c r="F512">
        <v>70</v>
      </c>
      <c r="G512" t="b">
        <v>0</v>
      </c>
    </row>
    <row r="513" spans="1:7">
      <c r="A513" t="s">
        <v>10</v>
      </c>
      <c r="B513">
        <v>378</v>
      </c>
      <c r="C513" t="s">
        <v>59</v>
      </c>
      <c r="D513">
        <v>1.07</v>
      </c>
      <c r="E513">
        <v>-4.4408920985006301E-16</v>
      </c>
      <c r="F513">
        <v>70</v>
      </c>
      <c r="G513" t="b">
        <v>0</v>
      </c>
    </row>
    <row r="514" spans="1:7">
      <c r="A514" t="s">
        <v>10</v>
      </c>
      <c r="B514">
        <v>379</v>
      </c>
      <c r="C514" t="s">
        <v>59</v>
      </c>
      <c r="D514">
        <v>5.47</v>
      </c>
      <c r="E514">
        <v>0</v>
      </c>
      <c r="F514">
        <v>70</v>
      </c>
    </row>
    <row r="515" spans="1:7">
      <c r="A515" t="s">
        <v>10</v>
      </c>
      <c r="B515">
        <v>380</v>
      </c>
      <c r="C515" t="s">
        <v>59</v>
      </c>
      <c r="D515">
        <v>7.62</v>
      </c>
      <c r="E515">
        <v>0</v>
      </c>
      <c r="F515">
        <v>70</v>
      </c>
      <c r="G515" t="b">
        <v>0</v>
      </c>
    </row>
    <row r="516" spans="1:7">
      <c r="A516" t="s">
        <v>10</v>
      </c>
      <c r="B516">
        <v>381</v>
      </c>
      <c r="C516" t="s">
        <v>59</v>
      </c>
      <c r="D516">
        <v>8.19</v>
      </c>
      <c r="E516">
        <v>0</v>
      </c>
      <c r="F516">
        <v>70</v>
      </c>
    </row>
    <row r="517" spans="1:7">
      <c r="A517" t="s">
        <v>10</v>
      </c>
      <c r="B517">
        <v>407</v>
      </c>
      <c r="C517" t="s">
        <v>59</v>
      </c>
      <c r="D517">
        <v>18.57</v>
      </c>
      <c r="E517">
        <v>0</v>
      </c>
      <c r="F517">
        <v>70</v>
      </c>
    </row>
    <row r="518" spans="1:7">
      <c r="A518" t="s">
        <v>10</v>
      </c>
      <c r="B518">
        <v>2085</v>
      </c>
      <c r="C518" t="s">
        <v>59</v>
      </c>
      <c r="D518">
        <v>16.37</v>
      </c>
      <c r="E518">
        <v>8.75</v>
      </c>
      <c r="F518">
        <v>70</v>
      </c>
      <c r="G518" t="b">
        <v>0</v>
      </c>
    </row>
    <row r="519" spans="1:7">
      <c r="A519" t="s">
        <v>10</v>
      </c>
      <c r="B519">
        <v>9666</v>
      </c>
      <c r="C519" t="s">
        <v>59</v>
      </c>
      <c r="D519">
        <v>4.82</v>
      </c>
      <c r="E519">
        <v>13.8</v>
      </c>
      <c r="F519">
        <v>70</v>
      </c>
    </row>
    <row r="520" spans="1:7">
      <c r="A520" t="s">
        <v>10</v>
      </c>
      <c r="B520">
        <v>9668</v>
      </c>
      <c r="C520" t="s">
        <v>59</v>
      </c>
      <c r="D520">
        <v>4.82</v>
      </c>
      <c r="E520">
        <v>16.5</v>
      </c>
      <c r="F520">
        <v>70</v>
      </c>
    </row>
    <row r="521" spans="1:7">
      <c r="A521" t="s">
        <v>10</v>
      </c>
      <c r="B521">
        <v>9669</v>
      </c>
      <c r="C521" t="s">
        <v>59</v>
      </c>
      <c r="D521">
        <v>4.7699999999999996</v>
      </c>
      <c r="E521">
        <v>13.05</v>
      </c>
      <c r="F521">
        <v>70</v>
      </c>
    </row>
    <row r="522" spans="1:7">
      <c r="A522" t="s">
        <v>10</v>
      </c>
      <c r="B522">
        <v>9670</v>
      </c>
      <c r="C522" t="s">
        <v>59</v>
      </c>
      <c r="D522">
        <v>6.8</v>
      </c>
      <c r="E522">
        <v>13.05</v>
      </c>
      <c r="F522">
        <v>70</v>
      </c>
      <c r="G522" t="b">
        <v>0</v>
      </c>
    </row>
    <row r="523" spans="1:7">
      <c r="A523" t="s">
        <v>10</v>
      </c>
      <c r="B523">
        <v>9671</v>
      </c>
      <c r="C523" t="s">
        <v>59</v>
      </c>
      <c r="D523">
        <v>4.82</v>
      </c>
      <c r="E523">
        <v>11.2</v>
      </c>
      <c r="F523">
        <v>70</v>
      </c>
    </row>
    <row r="524" spans="1:7">
      <c r="A524" t="s">
        <v>10</v>
      </c>
      <c r="B524">
        <v>9916</v>
      </c>
      <c r="C524" t="s">
        <v>59</v>
      </c>
      <c r="D524">
        <v>11.92</v>
      </c>
      <c r="E524">
        <v>15.1</v>
      </c>
      <c r="F524">
        <v>70</v>
      </c>
    </row>
    <row r="525" spans="1:7">
      <c r="A525" t="s">
        <v>10</v>
      </c>
      <c r="B525">
        <v>1334</v>
      </c>
      <c r="C525" t="s">
        <v>59</v>
      </c>
      <c r="D525">
        <v>14.17</v>
      </c>
      <c r="E525">
        <v>13.525</v>
      </c>
      <c r="F525">
        <v>70</v>
      </c>
    </row>
    <row r="526" spans="1:7">
      <c r="A526" t="s">
        <v>10</v>
      </c>
      <c r="B526">
        <v>5138</v>
      </c>
      <c r="C526" t="s">
        <v>59</v>
      </c>
      <c r="D526">
        <v>4.7699999999999996</v>
      </c>
      <c r="E526">
        <v>8.75</v>
      </c>
      <c r="F526">
        <v>70</v>
      </c>
      <c r="G526" t="b">
        <v>0</v>
      </c>
    </row>
    <row r="527" spans="1:7">
      <c r="A527" t="s">
        <v>10</v>
      </c>
      <c r="B527">
        <v>5140</v>
      </c>
      <c r="C527" t="s">
        <v>59</v>
      </c>
      <c r="D527">
        <v>7.02</v>
      </c>
      <c r="E527">
        <v>8.75</v>
      </c>
      <c r="F527">
        <v>70</v>
      </c>
    </row>
    <row r="528" spans="1:7">
      <c r="A528" t="s">
        <v>10</v>
      </c>
      <c r="B528">
        <v>5142</v>
      </c>
      <c r="C528" t="s">
        <v>59</v>
      </c>
      <c r="D528">
        <v>3.5</v>
      </c>
      <c r="E528">
        <v>8.75</v>
      </c>
      <c r="F528">
        <v>70</v>
      </c>
    </row>
    <row r="529" spans="1:7">
      <c r="A529" t="s">
        <v>10</v>
      </c>
      <c r="B529">
        <v>5171</v>
      </c>
      <c r="C529" t="s">
        <v>59</v>
      </c>
      <c r="D529">
        <v>2.5</v>
      </c>
      <c r="E529">
        <v>8.75</v>
      </c>
      <c r="F529">
        <v>70</v>
      </c>
    </row>
    <row r="530" spans="1:7">
      <c r="A530" t="s">
        <v>10</v>
      </c>
      <c r="B530">
        <v>5172</v>
      </c>
      <c r="C530" t="s">
        <v>59</v>
      </c>
      <c r="D530">
        <v>3.27</v>
      </c>
      <c r="E530">
        <v>12.5</v>
      </c>
      <c r="F530">
        <v>70</v>
      </c>
    </row>
    <row r="531" spans="1:7">
      <c r="A531" t="s">
        <v>10</v>
      </c>
      <c r="B531">
        <v>5178</v>
      </c>
      <c r="C531" t="s">
        <v>59</v>
      </c>
      <c r="D531">
        <v>9.5</v>
      </c>
      <c r="E531">
        <v>8.75</v>
      </c>
      <c r="F531">
        <v>70</v>
      </c>
    </row>
    <row r="532" spans="1:7">
      <c r="A532" t="s">
        <v>10</v>
      </c>
      <c r="B532">
        <v>5192</v>
      </c>
      <c r="C532" t="s">
        <v>59</v>
      </c>
      <c r="D532">
        <v>10.6</v>
      </c>
      <c r="E532">
        <v>8.75</v>
      </c>
      <c r="F532">
        <v>70</v>
      </c>
      <c r="G532" t="b">
        <v>0</v>
      </c>
    </row>
    <row r="533" spans="1:7">
      <c r="A533" t="s">
        <v>10</v>
      </c>
      <c r="B533">
        <v>5193</v>
      </c>
      <c r="C533" t="s">
        <v>59</v>
      </c>
      <c r="D533">
        <v>9.82</v>
      </c>
      <c r="E533">
        <v>10</v>
      </c>
      <c r="F533">
        <v>70</v>
      </c>
    </row>
    <row r="534" spans="1:7">
      <c r="A534" t="s">
        <v>10</v>
      </c>
      <c r="B534">
        <v>5207</v>
      </c>
      <c r="C534" t="s">
        <v>59</v>
      </c>
      <c r="D534">
        <v>16.37</v>
      </c>
      <c r="E534">
        <v>8.5</v>
      </c>
      <c r="F534">
        <v>70</v>
      </c>
    </row>
    <row r="535" spans="1:7">
      <c r="A535" t="s">
        <v>10</v>
      </c>
      <c r="B535">
        <v>9867</v>
      </c>
      <c r="C535" t="s">
        <v>59</v>
      </c>
      <c r="D535">
        <v>10.7</v>
      </c>
      <c r="E535">
        <v>11.35</v>
      </c>
      <c r="F535">
        <v>70</v>
      </c>
      <c r="G535" t="b">
        <v>0</v>
      </c>
    </row>
    <row r="536" spans="1:7">
      <c r="A536" t="s">
        <v>10</v>
      </c>
      <c r="B536">
        <v>9903</v>
      </c>
      <c r="C536" t="s">
        <v>59</v>
      </c>
      <c r="D536">
        <v>9.1999999999999993</v>
      </c>
      <c r="E536">
        <v>11.35</v>
      </c>
      <c r="F536">
        <v>70</v>
      </c>
    </row>
    <row r="537" spans="1:7">
      <c r="A537" t="s">
        <v>10</v>
      </c>
      <c r="B537">
        <v>10056</v>
      </c>
      <c r="C537" t="s">
        <v>59</v>
      </c>
      <c r="D537">
        <v>17</v>
      </c>
      <c r="E537">
        <v>8.9</v>
      </c>
      <c r="F537">
        <v>70</v>
      </c>
    </row>
    <row r="538" spans="1:7">
      <c r="A538" t="s">
        <v>10</v>
      </c>
      <c r="B538">
        <v>10057</v>
      </c>
      <c r="C538" t="s">
        <v>59</v>
      </c>
      <c r="D538">
        <v>17</v>
      </c>
      <c r="E538">
        <v>9.1</v>
      </c>
      <c r="F538">
        <v>70</v>
      </c>
    </row>
    <row r="539" spans="1:7">
      <c r="A539" t="s">
        <v>10</v>
      </c>
      <c r="B539">
        <v>10058</v>
      </c>
      <c r="C539" t="s">
        <v>59</v>
      </c>
      <c r="D539">
        <v>17</v>
      </c>
      <c r="E539">
        <v>9.6999999999999993</v>
      </c>
      <c r="F539">
        <v>70</v>
      </c>
    </row>
    <row r="540" spans="1:7">
      <c r="A540" t="s">
        <v>10</v>
      </c>
      <c r="B540">
        <v>10059</v>
      </c>
      <c r="C540" t="s">
        <v>59</v>
      </c>
      <c r="D540">
        <v>17</v>
      </c>
      <c r="E540">
        <v>10.4</v>
      </c>
      <c r="F540">
        <v>70</v>
      </c>
    </row>
    <row r="541" spans="1:7">
      <c r="A541" t="s">
        <v>10</v>
      </c>
      <c r="B541">
        <v>10060</v>
      </c>
      <c r="C541" t="s">
        <v>59</v>
      </c>
      <c r="D541">
        <v>17</v>
      </c>
      <c r="E541">
        <v>10.6</v>
      </c>
      <c r="F541">
        <v>70</v>
      </c>
    </row>
    <row r="542" spans="1:7">
      <c r="A542" t="s">
        <v>10</v>
      </c>
      <c r="B542">
        <v>10061</v>
      </c>
      <c r="C542" t="s">
        <v>59</v>
      </c>
      <c r="D542">
        <v>17</v>
      </c>
      <c r="E542">
        <v>11.9</v>
      </c>
      <c r="F542">
        <v>70</v>
      </c>
    </row>
    <row r="543" spans="1:7">
      <c r="A543" t="s">
        <v>10</v>
      </c>
      <c r="B543">
        <v>10062</v>
      </c>
      <c r="C543" t="s">
        <v>59</v>
      </c>
      <c r="D543">
        <v>17</v>
      </c>
      <c r="E543">
        <v>11.65</v>
      </c>
      <c r="F543">
        <v>70</v>
      </c>
    </row>
    <row r="544" spans="1:7">
      <c r="A544" t="s">
        <v>10</v>
      </c>
      <c r="B544">
        <v>10063</v>
      </c>
      <c r="C544" t="s">
        <v>59</v>
      </c>
      <c r="D544">
        <v>17</v>
      </c>
      <c r="E544">
        <v>12.8</v>
      </c>
      <c r="F544">
        <v>70</v>
      </c>
    </row>
    <row r="545" spans="1:7">
      <c r="A545" t="s">
        <v>10</v>
      </c>
      <c r="B545">
        <v>10064</v>
      </c>
      <c r="C545" t="s">
        <v>59</v>
      </c>
      <c r="D545">
        <v>17</v>
      </c>
      <c r="E545">
        <v>12.95</v>
      </c>
      <c r="F545">
        <v>70</v>
      </c>
    </row>
    <row r="546" spans="1:7">
      <c r="A546" t="s">
        <v>10</v>
      </c>
      <c r="B546">
        <v>10065</v>
      </c>
      <c r="C546" t="s">
        <v>59</v>
      </c>
      <c r="D546">
        <v>17</v>
      </c>
      <c r="E546">
        <v>11.35</v>
      </c>
      <c r="F546">
        <v>70</v>
      </c>
    </row>
    <row r="547" spans="1:7">
      <c r="A547" t="s">
        <v>10</v>
      </c>
      <c r="B547">
        <v>10066</v>
      </c>
      <c r="C547" t="s">
        <v>59</v>
      </c>
      <c r="D547">
        <v>17</v>
      </c>
      <c r="E547">
        <v>7.45</v>
      </c>
      <c r="F547">
        <v>70</v>
      </c>
    </row>
    <row r="548" spans="1:7">
      <c r="A548" t="s">
        <v>10</v>
      </c>
      <c r="B548">
        <v>10067</v>
      </c>
      <c r="C548" t="s">
        <v>59</v>
      </c>
      <c r="D548">
        <v>19.649999999999999</v>
      </c>
      <c r="E548">
        <v>7.45</v>
      </c>
      <c r="F548">
        <v>70</v>
      </c>
    </row>
    <row r="549" spans="1:7">
      <c r="A549" t="s">
        <v>10</v>
      </c>
      <c r="B549">
        <v>10068</v>
      </c>
      <c r="C549" t="s">
        <v>59</v>
      </c>
      <c r="D549">
        <v>17</v>
      </c>
      <c r="E549">
        <v>6.9</v>
      </c>
      <c r="F549">
        <v>70</v>
      </c>
    </row>
    <row r="550" spans="1:7">
      <c r="A550" t="s">
        <v>10</v>
      </c>
      <c r="B550">
        <v>10069</v>
      </c>
      <c r="C550" t="s">
        <v>59</v>
      </c>
      <c r="D550">
        <v>17</v>
      </c>
      <c r="E550">
        <v>8.5</v>
      </c>
      <c r="F550">
        <v>70</v>
      </c>
    </row>
    <row r="551" spans="1:7">
      <c r="A551" t="s">
        <v>10</v>
      </c>
      <c r="B551">
        <v>10070</v>
      </c>
      <c r="C551" t="s">
        <v>59</v>
      </c>
      <c r="D551">
        <v>17.68</v>
      </c>
      <c r="E551">
        <v>7.45</v>
      </c>
      <c r="F551">
        <v>70</v>
      </c>
    </row>
    <row r="552" spans="1:7">
      <c r="A552" t="s">
        <v>10</v>
      </c>
      <c r="B552">
        <v>10071</v>
      </c>
      <c r="C552" t="s">
        <v>59</v>
      </c>
      <c r="D552">
        <v>18.57</v>
      </c>
      <c r="E552">
        <v>7.45</v>
      </c>
      <c r="F552">
        <v>70</v>
      </c>
      <c r="G552" t="b">
        <v>0</v>
      </c>
    </row>
    <row r="553" spans="1:7">
      <c r="A553" t="s">
        <v>10</v>
      </c>
      <c r="B553">
        <v>10072</v>
      </c>
      <c r="C553" t="s">
        <v>59</v>
      </c>
      <c r="D553">
        <v>14.77</v>
      </c>
      <c r="E553">
        <v>8.75</v>
      </c>
      <c r="F553">
        <v>70</v>
      </c>
      <c r="G553" t="b">
        <v>0</v>
      </c>
    </row>
    <row r="554" spans="1:7">
      <c r="A554" t="s">
        <v>10</v>
      </c>
      <c r="B554">
        <v>10074</v>
      </c>
      <c r="C554" t="s">
        <v>59</v>
      </c>
      <c r="D554">
        <v>14.77</v>
      </c>
      <c r="E554">
        <v>14.2</v>
      </c>
      <c r="F554">
        <v>70</v>
      </c>
    </row>
    <row r="555" spans="1:7">
      <c r="A555" t="s">
        <v>10</v>
      </c>
      <c r="B555">
        <v>10075</v>
      </c>
      <c r="C555" t="s">
        <v>59</v>
      </c>
      <c r="D555">
        <v>14.77</v>
      </c>
      <c r="E555">
        <v>15.78</v>
      </c>
      <c r="F555">
        <v>70</v>
      </c>
    </row>
    <row r="556" spans="1:7">
      <c r="A556" t="s">
        <v>10</v>
      </c>
      <c r="B556">
        <v>10076</v>
      </c>
      <c r="C556" t="s">
        <v>59</v>
      </c>
      <c r="D556">
        <v>14.77</v>
      </c>
      <c r="E556">
        <v>12.5</v>
      </c>
      <c r="F556">
        <v>70</v>
      </c>
    </row>
    <row r="557" spans="1:7">
      <c r="A557" t="s">
        <v>10</v>
      </c>
      <c r="B557">
        <v>10077</v>
      </c>
      <c r="C557" t="s">
        <v>59</v>
      </c>
      <c r="D557">
        <v>14.77</v>
      </c>
      <c r="E557">
        <v>10</v>
      </c>
      <c r="F557">
        <v>70</v>
      </c>
    </row>
    <row r="558" spans="1:7">
      <c r="A558" t="s">
        <v>10</v>
      </c>
      <c r="B558">
        <v>10078</v>
      </c>
      <c r="C558" t="s">
        <v>59</v>
      </c>
      <c r="D558">
        <v>14.17</v>
      </c>
      <c r="E558">
        <v>10</v>
      </c>
      <c r="F558">
        <v>70</v>
      </c>
    </row>
    <row r="559" spans="1:7">
      <c r="A559" t="s">
        <v>10</v>
      </c>
      <c r="B559">
        <v>2019</v>
      </c>
      <c r="C559" t="s">
        <v>59</v>
      </c>
      <c r="D559">
        <v>8.98</v>
      </c>
      <c r="E559">
        <v>8.75</v>
      </c>
      <c r="F559">
        <v>70</v>
      </c>
    </row>
    <row r="560" spans="1:7">
      <c r="A560" t="s">
        <v>10</v>
      </c>
      <c r="B560">
        <v>2081</v>
      </c>
      <c r="C560" t="s">
        <v>59</v>
      </c>
      <c r="D560">
        <v>8.98</v>
      </c>
      <c r="E560">
        <v>11.35</v>
      </c>
      <c r="F560">
        <v>70</v>
      </c>
    </row>
    <row r="561" spans="1:7">
      <c r="A561" t="s">
        <v>10</v>
      </c>
      <c r="B561">
        <v>10249</v>
      </c>
      <c r="C561" t="s">
        <v>59</v>
      </c>
      <c r="D561">
        <v>3.27</v>
      </c>
      <c r="E561">
        <v>5.5</v>
      </c>
      <c r="F561">
        <v>70</v>
      </c>
    </row>
    <row r="562" spans="1:7">
      <c r="A562" t="s">
        <v>10</v>
      </c>
      <c r="B562">
        <v>10275</v>
      </c>
      <c r="C562" t="s">
        <v>59</v>
      </c>
      <c r="D562">
        <v>3.27</v>
      </c>
      <c r="E562">
        <v>7.2</v>
      </c>
      <c r="F562">
        <v>70</v>
      </c>
      <c r="G562" t="b">
        <v>0</v>
      </c>
    </row>
    <row r="563" spans="1:7">
      <c r="A563" t="s">
        <v>10</v>
      </c>
      <c r="B563">
        <v>10301</v>
      </c>
      <c r="C563" t="s">
        <v>59</v>
      </c>
      <c r="D563">
        <v>3.27</v>
      </c>
      <c r="E563">
        <v>7</v>
      </c>
      <c r="F563">
        <v>70</v>
      </c>
    </row>
    <row r="564" spans="1:7">
      <c r="A564" t="s">
        <v>10</v>
      </c>
      <c r="B564">
        <v>10223</v>
      </c>
      <c r="C564" t="s">
        <v>59</v>
      </c>
      <c r="D564">
        <v>5.5511149999999998E-17</v>
      </c>
      <c r="E564">
        <v>3.5</v>
      </c>
      <c r="F564">
        <v>70</v>
      </c>
    </row>
    <row r="565" spans="1:7">
      <c r="A565" t="s">
        <v>10</v>
      </c>
      <c r="B565">
        <v>5021</v>
      </c>
      <c r="C565" t="s">
        <v>59</v>
      </c>
      <c r="D565">
        <v>19.649999999999999</v>
      </c>
      <c r="E565">
        <v>3.5</v>
      </c>
      <c r="F565">
        <v>70</v>
      </c>
    </row>
    <row r="566" spans="1:7">
      <c r="A566" t="s">
        <v>10</v>
      </c>
      <c r="B566">
        <v>382</v>
      </c>
      <c r="C566" t="s">
        <v>59</v>
      </c>
      <c r="D566">
        <v>18.350000000000001</v>
      </c>
      <c r="E566">
        <v>4.25</v>
      </c>
      <c r="F566">
        <v>70</v>
      </c>
      <c r="G566" t="b">
        <v>0</v>
      </c>
    </row>
    <row r="567" spans="1:7">
      <c r="A567" t="s">
        <v>10</v>
      </c>
      <c r="B567">
        <v>406</v>
      </c>
      <c r="C567" t="s">
        <v>59</v>
      </c>
      <c r="D567">
        <v>18.350000000000001</v>
      </c>
      <c r="E567">
        <v>3.2</v>
      </c>
      <c r="F567">
        <v>70</v>
      </c>
      <c r="G567" t="b">
        <v>0</v>
      </c>
    </row>
    <row r="568" spans="1:7">
      <c r="A568" t="s">
        <v>10</v>
      </c>
      <c r="B568">
        <v>2632</v>
      </c>
      <c r="C568" t="s">
        <v>59</v>
      </c>
      <c r="D568">
        <v>18.350000000000001</v>
      </c>
      <c r="E568">
        <v>2.4500000000000002</v>
      </c>
      <c r="F568">
        <v>70</v>
      </c>
      <c r="G568" t="b">
        <v>0</v>
      </c>
    </row>
    <row r="569" spans="1:7">
      <c r="A569" t="s">
        <v>10</v>
      </c>
      <c r="B569">
        <v>4903</v>
      </c>
      <c r="C569" t="s">
        <v>59</v>
      </c>
      <c r="D569">
        <v>18.350000000000001</v>
      </c>
      <c r="E569">
        <v>0</v>
      </c>
      <c r="F569">
        <v>70</v>
      </c>
    </row>
    <row r="570" spans="1:7">
      <c r="A570" t="s">
        <v>10</v>
      </c>
      <c r="B570">
        <v>2595</v>
      </c>
      <c r="C570" t="s">
        <v>59</v>
      </c>
      <c r="D570">
        <v>9.82</v>
      </c>
      <c r="E570">
        <v>0.2</v>
      </c>
      <c r="F570">
        <v>70</v>
      </c>
      <c r="G570" t="b">
        <v>0</v>
      </c>
    </row>
    <row r="571" spans="1:7">
      <c r="A571" t="s">
        <v>10</v>
      </c>
      <c r="B571">
        <v>2663</v>
      </c>
      <c r="C571" t="s">
        <v>59</v>
      </c>
      <c r="D571">
        <v>9.82</v>
      </c>
      <c r="E571">
        <v>0.4</v>
      </c>
      <c r="F571">
        <v>70</v>
      </c>
      <c r="G571" t="b">
        <v>0</v>
      </c>
    </row>
    <row r="572" spans="1:7">
      <c r="A572" t="s">
        <v>10</v>
      </c>
      <c r="B572">
        <v>2666</v>
      </c>
      <c r="C572" t="s">
        <v>59</v>
      </c>
      <c r="D572">
        <v>9.82</v>
      </c>
      <c r="E572">
        <v>0.55000000000000004</v>
      </c>
      <c r="F572">
        <v>70</v>
      </c>
    </row>
    <row r="573" spans="1:7">
      <c r="A573" t="s">
        <v>10</v>
      </c>
      <c r="B573">
        <v>5790</v>
      </c>
      <c r="C573" t="s">
        <v>59</v>
      </c>
      <c r="D573">
        <v>9.82</v>
      </c>
      <c r="E573">
        <v>0.7</v>
      </c>
      <c r="F573">
        <v>70</v>
      </c>
    </row>
    <row r="574" spans="1:7">
      <c r="A574" t="s">
        <v>10</v>
      </c>
      <c r="B574">
        <v>6773</v>
      </c>
      <c r="C574" t="s">
        <v>59</v>
      </c>
      <c r="D574">
        <v>9.82</v>
      </c>
      <c r="E574">
        <v>1.75</v>
      </c>
      <c r="F574">
        <v>70</v>
      </c>
    </row>
    <row r="575" spans="1:7">
      <c r="A575" t="s">
        <v>10</v>
      </c>
      <c r="B575">
        <v>7593</v>
      </c>
      <c r="C575" t="s">
        <v>59</v>
      </c>
      <c r="D575">
        <v>9.82</v>
      </c>
      <c r="E575">
        <v>2.2000000000000002</v>
      </c>
      <c r="F575">
        <v>70</v>
      </c>
    </row>
    <row r="576" spans="1:7">
      <c r="A576" t="s">
        <v>10</v>
      </c>
      <c r="B576">
        <v>7594</v>
      </c>
      <c r="C576" t="s">
        <v>59</v>
      </c>
      <c r="D576">
        <v>9.82</v>
      </c>
      <c r="E576">
        <v>2.5</v>
      </c>
      <c r="F576">
        <v>70</v>
      </c>
    </row>
    <row r="577" spans="1:7">
      <c r="A577" t="s">
        <v>10</v>
      </c>
      <c r="B577">
        <v>7616</v>
      </c>
      <c r="C577" t="s">
        <v>59</v>
      </c>
      <c r="D577">
        <v>9.82</v>
      </c>
      <c r="E577">
        <v>2.8</v>
      </c>
      <c r="F577">
        <v>70</v>
      </c>
      <c r="G577" t="b">
        <v>0</v>
      </c>
    </row>
    <row r="578" spans="1:7">
      <c r="A578" t="s">
        <v>10</v>
      </c>
      <c r="B578">
        <v>8837</v>
      </c>
      <c r="C578" t="s">
        <v>59</v>
      </c>
      <c r="D578">
        <v>0</v>
      </c>
      <c r="E578">
        <v>2.5</v>
      </c>
      <c r="F578">
        <v>70</v>
      </c>
      <c r="G578" t="b">
        <v>0</v>
      </c>
    </row>
    <row r="579" spans="1:7">
      <c r="A579" t="s">
        <v>10</v>
      </c>
      <c r="B579">
        <v>8894</v>
      </c>
      <c r="C579" t="s">
        <v>59</v>
      </c>
      <c r="D579">
        <v>0</v>
      </c>
      <c r="E579">
        <v>2.8</v>
      </c>
      <c r="F579">
        <v>70</v>
      </c>
    </row>
    <row r="580" spans="1:7">
      <c r="A580" t="s">
        <v>10</v>
      </c>
      <c r="B580">
        <v>8905</v>
      </c>
      <c r="C580" t="s">
        <v>59</v>
      </c>
      <c r="D580">
        <v>19.649999999999999</v>
      </c>
      <c r="E580">
        <v>2.5</v>
      </c>
      <c r="F580">
        <v>70</v>
      </c>
      <c r="G580" t="b">
        <v>0</v>
      </c>
    </row>
    <row r="581" spans="1:7">
      <c r="A581" t="s">
        <v>10</v>
      </c>
      <c r="B581">
        <v>854</v>
      </c>
      <c r="C581" t="s">
        <v>59</v>
      </c>
      <c r="D581">
        <v>4.95</v>
      </c>
      <c r="E581">
        <v>8.5</v>
      </c>
      <c r="F581">
        <v>70</v>
      </c>
    </row>
    <row r="582" spans="1:7">
      <c r="A582" t="s">
        <v>10</v>
      </c>
      <c r="B582">
        <v>6600</v>
      </c>
      <c r="C582" t="s">
        <v>59</v>
      </c>
      <c r="D582">
        <v>8.3800000000000008</v>
      </c>
      <c r="E582">
        <v>4.25</v>
      </c>
      <c r="F582">
        <v>70</v>
      </c>
      <c r="G582" t="b">
        <v>0</v>
      </c>
    </row>
    <row r="583" spans="1:7">
      <c r="A583" t="s">
        <v>10</v>
      </c>
      <c r="B583">
        <v>804</v>
      </c>
      <c r="C583" t="s">
        <v>59</v>
      </c>
      <c r="D583">
        <v>9.7071037316031692</v>
      </c>
      <c r="E583">
        <v>8.1252370556045097</v>
      </c>
      <c r="F583">
        <v>70</v>
      </c>
    </row>
    <row r="584" spans="1:7">
      <c r="A584" t="s">
        <v>10</v>
      </c>
      <c r="B584">
        <v>821</v>
      </c>
      <c r="C584" t="s">
        <v>59</v>
      </c>
      <c r="D584">
        <v>9.3156213546191005</v>
      </c>
      <c r="E584">
        <v>8.2515848139770505</v>
      </c>
      <c r="F584">
        <v>70</v>
      </c>
    </row>
    <row r="585" spans="1:7">
      <c r="A585" t="s">
        <v>10</v>
      </c>
      <c r="B585">
        <v>826</v>
      </c>
      <c r="C585" t="s">
        <v>59</v>
      </c>
      <c r="D585">
        <v>9.4205397649957501</v>
      </c>
      <c r="E585">
        <v>8.2128712310806904</v>
      </c>
      <c r="F585">
        <v>70</v>
      </c>
      <c r="G585" t="b">
        <v>0</v>
      </c>
    </row>
    <row r="586" spans="1:7">
      <c r="A586" t="s">
        <v>10</v>
      </c>
      <c r="B586">
        <v>388</v>
      </c>
      <c r="C586" t="s">
        <v>59</v>
      </c>
      <c r="D586">
        <v>9.8249999999999993</v>
      </c>
      <c r="E586">
        <v>8.25</v>
      </c>
      <c r="F586">
        <v>70</v>
      </c>
    </row>
    <row r="587" spans="1:7">
      <c r="A587" t="s">
        <v>10</v>
      </c>
      <c r="B587">
        <v>576</v>
      </c>
      <c r="C587" t="s">
        <v>59</v>
      </c>
      <c r="D587">
        <v>9.8249999999999993</v>
      </c>
      <c r="E587">
        <v>8.25</v>
      </c>
      <c r="F587">
        <v>70</v>
      </c>
      <c r="G587" t="b">
        <v>0</v>
      </c>
    </row>
    <row r="588" spans="1:7">
      <c r="A588" t="s">
        <v>23</v>
      </c>
      <c r="B588">
        <v>1755</v>
      </c>
      <c r="C588" t="s">
        <v>59</v>
      </c>
      <c r="D588">
        <v>0</v>
      </c>
      <c r="E588">
        <v>0</v>
      </c>
      <c r="F588">
        <v>30.4</v>
      </c>
    </row>
    <row r="589" spans="1:7">
      <c r="A589" t="s">
        <v>23</v>
      </c>
      <c r="B589">
        <v>1756</v>
      </c>
      <c r="C589" t="s">
        <v>59</v>
      </c>
      <c r="D589">
        <v>3.27</v>
      </c>
      <c r="E589">
        <v>0</v>
      </c>
      <c r="F589">
        <v>30.4</v>
      </c>
    </row>
    <row r="590" spans="1:7">
      <c r="A590" t="s">
        <v>23</v>
      </c>
      <c r="B590">
        <v>1757</v>
      </c>
      <c r="C590" t="s">
        <v>59</v>
      </c>
      <c r="D590">
        <v>9.82</v>
      </c>
      <c r="E590">
        <v>0</v>
      </c>
      <c r="F590">
        <v>30.4</v>
      </c>
      <c r="G590" t="b">
        <v>0</v>
      </c>
    </row>
    <row r="591" spans="1:7">
      <c r="A591" t="s">
        <v>23</v>
      </c>
      <c r="B591">
        <v>1758</v>
      </c>
      <c r="C591" t="s">
        <v>59</v>
      </c>
      <c r="D591">
        <v>16.37</v>
      </c>
      <c r="E591">
        <v>0</v>
      </c>
      <c r="F591">
        <v>30.4</v>
      </c>
      <c r="G591" t="b">
        <v>0</v>
      </c>
    </row>
    <row r="592" spans="1:7">
      <c r="A592" t="s">
        <v>23</v>
      </c>
      <c r="B592">
        <v>1759</v>
      </c>
      <c r="C592" t="s">
        <v>59</v>
      </c>
      <c r="D592">
        <v>19.649999999999999</v>
      </c>
      <c r="E592">
        <v>0</v>
      </c>
      <c r="F592">
        <v>30.4</v>
      </c>
      <c r="G592" t="b">
        <v>0</v>
      </c>
    </row>
    <row r="593" spans="1:7">
      <c r="A593" t="s">
        <v>23</v>
      </c>
      <c r="B593">
        <v>1760</v>
      </c>
      <c r="C593" t="s">
        <v>59</v>
      </c>
      <c r="D593">
        <v>19.649999999999999</v>
      </c>
      <c r="E593">
        <v>1.8</v>
      </c>
      <c r="F593">
        <v>30.4</v>
      </c>
    </row>
    <row r="594" spans="1:7">
      <c r="A594" t="s">
        <v>23</v>
      </c>
      <c r="B594">
        <v>1761</v>
      </c>
      <c r="C594" t="s">
        <v>59</v>
      </c>
      <c r="D594">
        <v>0</v>
      </c>
      <c r="E594">
        <v>8.5</v>
      </c>
      <c r="F594">
        <v>30.4</v>
      </c>
      <c r="G594" t="b">
        <v>0</v>
      </c>
    </row>
    <row r="595" spans="1:7">
      <c r="A595" t="s">
        <v>23</v>
      </c>
      <c r="B595">
        <v>1762</v>
      </c>
      <c r="C595" t="s">
        <v>59</v>
      </c>
      <c r="D595">
        <v>0</v>
      </c>
      <c r="E595">
        <v>12.5</v>
      </c>
      <c r="F595">
        <v>30.4</v>
      </c>
    </row>
    <row r="596" spans="1:7">
      <c r="A596" t="s">
        <v>23</v>
      </c>
      <c r="B596">
        <v>1763</v>
      </c>
      <c r="C596" t="s">
        <v>59</v>
      </c>
      <c r="D596">
        <v>0</v>
      </c>
      <c r="E596">
        <v>16.5</v>
      </c>
      <c r="F596">
        <v>30.4</v>
      </c>
      <c r="G596" t="b">
        <v>0</v>
      </c>
    </row>
    <row r="597" spans="1:7">
      <c r="A597" t="s">
        <v>23</v>
      </c>
      <c r="B597">
        <v>1764</v>
      </c>
      <c r="C597" t="s">
        <v>59</v>
      </c>
      <c r="D597">
        <v>6.8</v>
      </c>
      <c r="E597">
        <v>16.5</v>
      </c>
      <c r="F597">
        <v>30.4</v>
      </c>
    </row>
    <row r="598" spans="1:7">
      <c r="A598" t="s">
        <v>23</v>
      </c>
      <c r="B598">
        <v>1765</v>
      </c>
      <c r="C598" t="s">
        <v>59</v>
      </c>
      <c r="D598">
        <v>8.1</v>
      </c>
      <c r="E598">
        <v>16.5</v>
      </c>
      <c r="F598">
        <v>30.4</v>
      </c>
    </row>
    <row r="599" spans="1:7">
      <c r="A599" t="s">
        <v>23</v>
      </c>
      <c r="B599">
        <v>1766</v>
      </c>
      <c r="C599" t="s">
        <v>59</v>
      </c>
      <c r="D599">
        <v>4.57</v>
      </c>
      <c r="E599">
        <v>4.25</v>
      </c>
      <c r="F599">
        <v>30.4</v>
      </c>
    </row>
    <row r="600" spans="1:7">
      <c r="A600" t="s">
        <v>23</v>
      </c>
      <c r="B600">
        <v>1767</v>
      </c>
      <c r="C600" t="s">
        <v>59</v>
      </c>
      <c r="D600">
        <v>8.6300000000000008</v>
      </c>
      <c r="E600">
        <v>4.25</v>
      </c>
      <c r="F600">
        <v>30.4</v>
      </c>
    </row>
    <row r="601" spans="1:7">
      <c r="A601" t="s">
        <v>23</v>
      </c>
      <c r="B601">
        <v>1768</v>
      </c>
      <c r="C601" t="s">
        <v>59</v>
      </c>
      <c r="D601">
        <v>4.57</v>
      </c>
      <c r="E601">
        <v>6.9</v>
      </c>
      <c r="F601">
        <v>30.4</v>
      </c>
    </row>
    <row r="602" spans="1:7">
      <c r="A602" t="s">
        <v>23</v>
      </c>
      <c r="B602">
        <v>1769</v>
      </c>
      <c r="C602" t="s">
        <v>59</v>
      </c>
      <c r="D602">
        <v>8.6300000000000008</v>
      </c>
      <c r="E602">
        <v>6.9</v>
      </c>
      <c r="F602">
        <v>30.4</v>
      </c>
    </row>
    <row r="603" spans="1:7">
      <c r="A603" t="s">
        <v>23</v>
      </c>
      <c r="B603">
        <v>1770</v>
      </c>
      <c r="C603" t="s">
        <v>59</v>
      </c>
      <c r="D603">
        <v>4.57</v>
      </c>
      <c r="E603">
        <v>6.4</v>
      </c>
      <c r="F603">
        <v>30.4</v>
      </c>
    </row>
    <row r="604" spans="1:7">
      <c r="A604" t="s">
        <v>23</v>
      </c>
      <c r="B604">
        <v>1771</v>
      </c>
      <c r="C604" t="s">
        <v>59</v>
      </c>
      <c r="D604">
        <v>8.6300000000000008</v>
      </c>
      <c r="E604">
        <v>6.4</v>
      </c>
      <c r="F604">
        <v>30.4</v>
      </c>
    </row>
    <row r="605" spans="1:7">
      <c r="A605" t="s">
        <v>23</v>
      </c>
      <c r="B605">
        <v>1772</v>
      </c>
      <c r="C605" t="s">
        <v>59</v>
      </c>
      <c r="D605">
        <v>11.12</v>
      </c>
      <c r="E605">
        <v>4.25</v>
      </c>
      <c r="F605">
        <v>30.4</v>
      </c>
    </row>
    <row r="606" spans="1:7">
      <c r="A606" t="s">
        <v>23</v>
      </c>
      <c r="B606">
        <v>1773</v>
      </c>
      <c r="C606" t="s">
        <v>59</v>
      </c>
      <c r="D606">
        <v>15.2</v>
      </c>
      <c r="E606">
        <v>4.25</v>
      </c>
      <c r="F606">
        <v>30.4</v>
      </c>
      <c r="G606" t="b">
        <v>0</v>
      </c>
    </row>
    <row r="607" spans="1:7">
      <c r="A607" t="s">
        <v>23</v>
      </c>
      <c r="B607">
        <v>1774</v>
      </c>
      <c r="C607" t="s">
        <v>59</v>
      </c>
      <c r="D607">
        <v>11.12</v>
      </c>
      <c r="E607">
        <v>6.9</v>
      </c>
      <c r="F607">
        <v>30.4</v>
      </c>
    </row>
    <row r="608" spans="1:7">
      <c r="A608" t="s">
        <v>23</v>
      </c>
      <c r="B608">
        <v>1775</v>
      </c>
      <c r="C608" t="s">
        <v>59</v>
      </c>
      <c r="D608">
        <v>15.2</v>
      </c>
      <c r="E608">
        <v>6.9</v>
      </c>
      <c r="F608">
        <v>30.4</v>
      </c>
    </row>
    <row r="609" spans="1:7">
      <c r="A609" t="s">
        <v>23</v>
      </c>
      <c r="B609">
        <v>1776</v>
      </c>
      <c r="C609" t="s">
        <v>59</v>
      </c>
      <c r="D609">
        <v>11.12</v>
      </c>
      <c r="E609">
        <v>6.4</v>
      </c>
      <c r="F609">
        <v>30.4</v>
      </c>
    </row>
    <row r="610" spans="1:7">
      <c r="A610" t="s">
        <v>23</v>
      </c>
      <c r="B610">
        <v>1777</v>
      </c>
      <c r="C610" t="s">
        <v>59</v>
      </c>
      <c r="D610">
        <v>15.2</v>
      </c>
      <c r="E610">
        <v>6.4</v>
      </c>
      <c r="F610">
        <v>30.4</v>
      </c>
      <c r="G610" t="b">
        <v>0</v>
      </c>
    </row>
    <row r="611" spans="1:7">
      <c r="A611" t="s">
        <v>23</v>
      </c>
      <c r="B611">
        <v>1778</v>
      </c>
      <c r="C611" t="s">
        <v>59</v>
      </c>
      <c r="D611">
        <v>17.68</v>
      </c>
      <c r="E611">
        <v>4.8</v>
      </c>
      <c r="F611">
        <v>30.4</v>
      </c>
    </row>
    <row r="612" spans="1:7">
      <c r="A612" t="s">
        <v>23</v>
      </c>
      <c r="B612">
        <v>1779</v>
      </c>
      <c r="C612" t="s">
        <v>59</v>
      </c>
      <c r="D612">
        <v>19.649999999999999</v>
      </c>
      <c r="E612">
        <v>4.8</v>
      </c>
      <c r="F612">
        <v>30.4</v>
      </c>
    </row>
    <row r="613" spans="1:7">
      <c r="A613" t="s">
        <v>23</v>
      </c>
      <c r="B613">
        <v>1780</v>
      </c>
      <c r="C613" t="s">
        <v>59</v>
      </c>
      <c r="D613">
        <v>0</v>
      </c>
      <c r="E613">
        <v>4.8</v>
      </c>
      <c r="F613">
        <v>30.4</v>
      </c>
    </row>
    <row r="614" spans="1:7">
      <c r="A614" t="s">
        <v>23</v>
      </c>
      <c r="B614">
        <v>1781</v>
      </c>
      <c r="C614" t="s">
        <v>59</v>
      </c>
      <c r="D614">
        <v>1.98</v>
      </c>
      <c r="E614">
        <v>4.8</v>
      </c>
      <c r="F614">
        <v>30.4</v>
      </c>
    </row>
    <row r="615" spans="1:7">
      <c r="A615" t="s">
        <v>23</v>
      </c>
      <c r="B615">
        <v>1782</v>
      </c>
      <c r="C615" t="s">
        <v>59</v>
      </c>
      <c r="D615">
        <v>17.68</v>
      </c>
      <c r="E615">
        <v>6.9</v>
      </c>
      <c r="F615">
        <v>30.4</v>
      </c>
      <c r="G615" t="b">
        <v>0</v>
      </c>
    </row>
    <row r="616" spans="1:7">
      <c r="A616" t="s">
        <v>23</v>
      </c>
      <c r="B616">
        <v>1783</v>
      </c>
      <c r="C616" t="s">
        <v>59</v>
      </c>
      <c r="D616">
        <v>9.82</v>
      </c>
      <c r="E616">
        <v>5</v>
      </c>
      <c r="F616">
        <v>30.4</v>
      </c>
    </row>
    <row r="617" spans="1:7">
      <c r="A617" t="s">
        <v>23</v>
      </c>
      <c r="B617">
        <v>1784</v>
      </c>
      <c r="C617" t="s">
        <v>59</v>
      </c>
      <c r="D617">
        <v>9.82</v>
      </c>
      <c r="E617">
        <v>6.9</v>
      </c>
      <c r="F617">
        <v>30.4</v>
      </c>
    </row>
    <row r="618" spans="1:7">
      <c r="A618" t="s">
        <v>23</v>
      </c>
      <c r="B618">
        <v>1786</v>
      </c>
      <c r="C618" t="s">
        <v>59</v>
      </c>
      <c r="D618">
        <v>3.27</v>
      </c>
      <c r="E618">
        <v>6.9</v>
      </c>
      <c r="F618">
        <v>30.4</v>
      </c>
    </row>
    <row r="619" spans="1:7">
      <c r="A619" t="s">
        <v>23</v>
      </c>
      <c r="B619">
        <v>1787</v>
      </c>
      <c r="C619" t="s">
        <v>59</v>
      </c>
      <c r="D619">
        <v>1.98</v>
      </c>
      <c r="E619">
        <v>6.9</v>
      </c>
      <c r="F619">
        <v>30.4</v>
      </c>
    </row>
    <row r="620" spans="1:7">
      <c r="A620" t="s">
        <v>23</v>
      </c>
      <c r="B620">
        <v>1788</v>
      </c>
      <c r="C620" t="s">
        <v>59</v>
      </c>
      <c r="D620">
        <v>13.1</v>
      </c>
      <c r="E620">
        <v>0</v>
      </c>
      <c r="F620">
        <v>30.4</v>
      </c>
    </row>
    <row r="621" spans="1:7">
      <c r="A621" t="s">
        <v>23</v>
      </c>
      <c r="B621">
        <v>1789</v>
      </c>
      <c r="C621" t="s">
        <v>59</v>
      </c>
      <c r="D621">
        <v>13.1</v>
      </c>
      <c r="E621">
        <v>6.4</v>
      </c>
      <c r="F621">
        <v>30.4</v>
      </c>
    </row>
    <row r="622" spans="1:7">
      <c r="A622" t="s">
        <v>23</v>
      </c>
      <c r="B622">
        <v>1790</v>
      </c>
      <c r="C622" t="s">
        <v>59</v>
      </c>
      <c r="D622">
        <v>6.5</v>
      </c>
      <c r="E622">
        <v>0</v>
      </c>
      <c r="F622">
        <v>30.4</v>
      </c>
      <c r="G622" t="b">
        <v>0</v>
      </c>
    </row>
    <row r="623" spans="1:7">
      <c r="A623" t="s">
        <v>23</v>
      </c>
      <c r="B623">
        <v>1791</v>
      </c>
      <c r="C623" t="s">
        <v>59</v>
      </c>
      <c r="D623">
        <v>6.5</v>
      </c>
      <c r="E623">
        <v>6.4</v>
      </c>
      <c r="F623">
        <v>30.4</v>
      </c>
    </row>
    <row r="624" spans="1:7">
      <c r="A624" t="s">
        <v>23</v>
      </c>
      <c r="B624">
        <v>1793</v>
      </c>
      <c r="C624" t="s">
        <v>59</v>
      </c>
      <c r="D624">
        <v>19.649999999999999</v>
      </c>
      <c r="E624">
        <v>6.9</v>
      </c>
      <c r="F624">
        <v>30.4</v>
      </c>
      <c r="G624" t="b">
        <v>0</v>
      </c>
    </row>
    <row r="625" spans="1:7">
      <c r="A625" t="s">
        <v>23</v>
      </c>
      <c r="B625">
        <v>1794</v>
      </c>
      <c r="C625" t="s">
        <v>59</v>
      </c>
      <c r="D625">
        <v>18.68</v>
      </c>
      <c r="E625">
        <v>6.9</v>
      </c>
      <c r="F625">
        <v>30.4</v>
      </c>
    </row>
    <row r="626" spans="1:7">
      <c r="A626" t="s">
        <v>23</v>
      </c>
      <c r="B626">
        <v>1795</v>
      </c>
      <c r="C626" t="s">
        <v>59</v>
      </c>
      <c r="D626">
        <v>18.68</v>
      </c>
      <c r="E626">
        <v>8.5</v>
      </c>
      <c r="F626">
        <v>30.4</v>
      </c>
    </row>
    <row r="627" spans="1:7">
      <c r="A627" t="s">
        <v>23</v>
      </c>
      <c r="B627">
        <v>1796</v>
      </c>
      <c r="C627" t="s">
        <v>59</v>
      </c>
      <c r="D627">
        <v>0.98</v>
      </c>
      <c r="E627">
        <v>6.9</v>
      </c>
      <c r="F627">
        <v>30.4</v>
      </c>
    </row>
    <row r="628" spans="1:7">
      <c r="A628" t="s">
        <v>23</v>
      </c>
      <c r="B628">
        <v>1797</v>
      </c>
      <c r="C628" t="s">
        <v>59</v>
      </c>
      <c r="D628">
        <v>0.98</v>
      </c>
      <c r="E628">
        <v>8.5</v>
      </c>
      <c r="F628">
        <v>30.4</v>
      </c>
      <c r="G628" t="b">
        <v>0</v>
      </c>
    </row>
    <row r="629" spans="1:7">
      <c r="A629" t="s">
        <v>23</v>
      </c>
      <c r="B629">
        <v>1804</v>
      </c>
      <c r="C629" t="s">
        <v>59</v>
      </c>
      <c r="D629">
        <v>14.17</v>
      </c>
      <c r="E629">
        <v>12.25</v>
      </c>
      <c r="F629">
        <v>30.4</v>
      </c>
    </row>
    <row r="630" spans="1:7">
      <c r="A630" t="s">
        <v>23</v>
      </c>
      <c r="B630">
        <v>1806</v>
      </c>
      <c r="C630" t="s">
        <v>59</v>
      </c>
      <c r="D630">
        <v>6.8</v>
      </c>
      <c r="E630">
        <v>14.05</v>
      </c>
      <c r="F630">
        <v>30.4</v>
      </c>
    </row>
    <row r="631" spans="1:7">
      <c r="A631" t="s">
        <v>23</v>
      </c>
      <c r="B631">
        <v>1808</v>
      </c>
      <c r="C631" t="s">
        <v>59</v>
      </c>
      <c r="D631">
        <v>5.5511149999999998E-17</v>
      </c>
      <c r="E631">
        <v>5</v>
      </c>
      <c r="F631">
        <v>30.4</v>
      </c>
      <c r="G631" t="b">
        <v>0</v>
      </c>
    </row>
    <row r="632" spans="1:7">
      <c r="A632" t="s">
        <v>23</v>
      </c>
      <c r="B632">
        <v>1809</v>
      </c>
      <c r="C632" t="s">
        <v>59</v>
      </c>
      <c r="D632">
        <v>0</v>
      </c>
      <c r="E632">
        <v>6.9</v>
      </c>
      <c r="F632">
        <v>30.4</v>
      </c>
    </row>
    <row r="633" spans="1:7">
      <c r="A633" t="s">
        <v>23</v>
      </c>
      <c r="B633">
        <v>1812</v>
      </c>
      <c r="C633" t="s">
        <v>59</v>
      </c>
      <c r="D633">
        <v>7.02</v>
      </c>
      <c r="E633">
        <v>8.5</v>
      </c>
      <c r="F633">
        <v>30.4</v>
      </c>
    </row>
    <row r="634" spans="1:7">
      <c r="A634" t="s">
        <v>23</v>
      </c>
      <c r="B634">
        <v>1813</v>
      </c>
      <c r="C634" t="s">
        <v>59</v>
      </c>
      <c r="D634">
        <v>4.18</v>
      </c>
      <c r="E634">
        <v>14.35</v>
      </c>
      <c r="F634">
        <v>30.4</v>
      </c>
    </row>
    <row r="635" spans="1:7">
      <c r="A635" t="s">
        <v>23</v>
      </c>
      <c r="B635">
        <v>1814</v>
      </c>
      <c r="C635" t="s">
        <v>59</v>
      </c>
      <c r="D635">
        <v>4.18</v>
      </c>
      <c r="E635">
        <v>16.5</v>
      </c>
      <c r="F635">
        <v>30.4</v>
      </c>
    </row>
    <row r="636" spans="1:7">
      <c r="A636" t="s">
        <v>23</v>
      </c>
      <c r="B636">
        <v>1815</v>
      </c>
      <c r="C636" t="s">
        <v>59</v>
      </c>
      <c r="D636">
        <v>6.8</v>
      </c>
      <c r="E636">
        <v>14.35</v>
      </c>
      <c r="F636">
        <v>30.4</v>
      </c>
    </row>
    <row r="637" spans="1:7">
      <c r="A637" t="s">
        <v>23</v>
      </c>
      <c r="B637">
        <v>1817</v>
      </c>
      <c r="C637" t="s">
        <v>59</v>
      </c>
      <c r="D637">
        <v>10.38</v>
      </c>
      <c r="E637">
        <v>16.5</v>
      </c>
      <c r="F637">
        <v>30.4</v>
      </c>
    </row>
    <row r="638" spans="1:7">
      <c r="A638" t="s">
        <v>23</v>
      </c>
      <c r="B638">
        <v>1818</v>
      </c>
      <c r="C638" t="s">
        <v>59</v>
      </c>
      <c r="D638">
        <v>7.02</v>
      </c>
      <c r="E638">
        <v>12.5</v>
      </c>
      <c r="F638">
        <v>30.4</v>
      </c>
      <c r="G638" t="b">
        <v>0</v>
      </c>
    </row>
    <row r="639" spans="1:7">
      <c r="A639" t="s">
        <v>23</v>
      </c>
      <c r="B639">
        <v>1820</v>
      </c>
      <c r="C639" t="s">
        <v>59</v>
      </c>
      <c r="D639">
        <v>6.5</v>
      </c>
      <c r="E639">
        <v>12.5</v>
      </c>
      <c r="F639">
        <v>30.4</v>
      </c>
    </row>
    <row r="640" spans="1:7">
      <c r="A640" t="s">
        <v>23</v>
      </c>
      <c r="B640">
        <v>1821</v>
      </c>
      <c r="C640" t="s">
        <v>59</v>
      </c>
      <c r="D640">
        <v>4.25</v>
      </c>
      <c r="E640">
        <v>10.45</v>
      </c>
      <c r="F640">
        <v>30.4</v>
      </c>
    </row>
    <row r="641" spans="1:7">
      <c r="A641" t="s">
        <v>23</v>
      </c>
      <c r="B641">
        <v>1822</v>
      </c>
      <c r="C641" t="s">
        <v>59</v>
      </c>
      <c r="D641">
        <v>4.25</v>
      </c>
      <c r="E641">
        <v>12.5</v>
      </c>
      <c r="F641">
        <v>30.4</v>
      </c>
    </row>
    <row r="642" spans="1:7">
      <c r="A642" t="s">
        <v>23</v>
      </c>
      <c r="B642">
        <v>1824</v>
      </c>
      <c r="C642" t="s">
        <v>59</v>
      </c>
      <c r="D642">
        <v>6.5</v>
      </c>
      <c r="E642">
        <v>10.45</v>
      </c>
      <c r="F642">
        <v>30.4</v>
      </c>
    </row>
    <row r="643" spans="1:7">
      <c r="A643" t="s">
        <v>23</v>
      </c>
      <c r="B643">
        <v>1825</v>
      </c>
      <c r="C643" t="s">
        <v>59</v>
      </c>
      <c r="D643">
        <v>7.02</v>
      </c>
      <c r="E643">
        <v>10.45</v>
      </c>
      <c r="F643">
        <v>30.4</v>
      </c>
    </row>
    <row r="644" spans="1:7">
      <c r="A644" t="s">
        <v>23</v>
      </c>
      <c r="B644">
        <v>1826</v>
      </c>
      <c r="C644" t="s">
        <v>59</v>
      </c>
      <c r="D644">
        <v>11.92</v>
      </c>
      <c r="E644">
        <v>15.78</v>
      </c>
      <c r="F644">
        <v>30.4</v>
      </c>
      <c r="G644" t="b">
        <v>0</v>
      </c>
    </row>
    <row r="645" spans="1:7">
      <c r="A645" t="s">
        <v>23</v>
      </c>
      <c r="B645">
        <v>1827</v>
      </c>
      <c r="C645" t="s">
        <v>59</v>
      </c>
      <c r="D645">
        <v>17</v>
      </c>
      <c r="E645">
        <v>15.78</v>
      </c>
      <c r="F645">
        <v>30.4</v>
      </c>
      <c r="G645" t="b">
        <v>0</v>
      </c>
    </row>
    <row r="646" spans="1:7">
      <c r="A646" t="s">
        <v>23</v>
      </c>
      <c r="B646">
        <v>1828</v>
      </c>
      <c r="C646" t="s">
        <v>59</v>
      </c>
      <c r="D646">
        <v>17</v>
      </c>
      <c r="E646">
        <v>11.95</v>
      </c>
      <c r="F646">
        <v>30.4</v>
      </c>
    </row>
    <row r="647" spans="1:7">
      <c r="A647" t="s">
        <v>23</v>
      </c>
      <c r="B647">
        <v>1829</v>
      </c>
      <c r="C647" t="s">
        <v>59</v>
      </c>
      <c r="D647">
        <v>19.649999999999999</v>
      </c>
      <c r="E647">
        <v>11.95</v>
      </c>
      <c r="F647">
        <v>30.4</v>
      </c>
    </row>
    <row r="648" spans="1:7">
      <c r="A648" t="s">
        <v>23</v>
      </c>
      <c r="B648">
        <v>1830</v>
      </c>
      <c r="C648" t="s">
        <v>59</v>
      </c>
      <c r="D648">
        <v>17</v>
      </c>
      <c r="E648">
        <v>10.11</v>
      </c>
      <c r="F648">
        <v>30.4</v>
      </c>
    </row>
    <row r="649" spans="1:7">
      <c r="A649" t="s">
        <v>23</v>
      </c>
      <c r="B649">
        <v>1831</v>
      </c>
      <c r="C649" t="s">
        <v>59</v>
      </c>
      <c r="D649">
        <v>19.649999999999999</v>
      </c>
      <c r="E649">
        <v>10.11</v>
      </c>
      <c r="F649">
        <v>30.4</v>
      </c>
      <c r="G649" t="b">
        <v>0</v>
      </c>
    </row>
    <row r="650" spans="1:7">
      <c r="A650" t="s">
        <v>23</v>
      </c>
      <c r="B650">
        <v>1833</v>
      </c>
      <c r="C650" t="s">
        <v>59</v>
      </c>
      <c r="D650">
        <v>19.649999999999999</v>
      </c>
      <c r="E650">
        <v>10.4</v>
      </c>
      <c r="F650">
        <v>30.4</v>
      </c>
    </row>
    <row r="651" spans="1:7">
      <c r="A651" t="s">
        <v>23</v>
      </c>
      <c r="B651">
        <v>1870</v>
      </c>
      <c r="C651" t="s">
        <v>59</v>
      </c>
      <c r="D651">
        <v>16.37</v>
      </c>
      <c r="E651">
        <v>5</v>
      </c>
      <c r="F651">
        <v>30.4</v>
      </c>
    </row>
    <row r="652" spans="1:7">
      <c r="A652" t="s">
        <v>23</v>
      </c>
      <c r="B652">
        <v>1871</v>
      </c>
      <c r="C652" t="s">
        <v>59</v>
      </c>
      <c r="D652">
        <v>16.37</v>
      </c>
      <c r="E652">
        <v>6.9</v>
      </c>
      <c r="F652">
        <v>30.4</v>
      </c>
    </row>
    <row r="653" spans="1:7">
      <c r="A653" t="s">
        <v>23</v>
      </c>
      <c r="B653">
        <v>2033</v>
      </c>
      <c r="C653" t="s">
        <v>59</v>
      </c>
      <c r="D653">
        <v>3.5</v>
      </c>
      <c r="E653">
        <v>16.5</v>
      </c>
      <c r="F653">
        <v>30.4</v>
      </c>
      <c r="G653" t="b">
        <v>0</v>
      </c>
    </row>
    <row r="654" spans="1:7">
      <c r="A654" t="s">
        <v>23</v>
      </c>
      <c r="B654">
        <v>2391</v>
      </c>
      <c r="C654" t="s">
        <v>59</v>
      </c>
      <c r="D654">
        <v>19.649999999999999</v>
      </c>
      <c r="E654">
        <v>4.3</v>
      </c>
      <c r="F654">
        <v>30.4</v>
      </c>
    </row>
    <row r="655" spans="1:7">
      <c r="A655" t="s">
        <v>23</v>
      </c>
      <c r="B655">
        <v>4144</v>
      </c>
      <c r="C655" t="s">
        <v>59</v>
      </c>
      <c r="D655">
        <v>9.82</v>
      </c>
      <c r="E655">
        <v>0.2</v>
      </c>
      <c r="F655">
        <v>30.4</v>
      </c>
      <c r="G655" t="b">
        <v>0</v>
      </c>
    </row>
    <row r="656" spans="1:7">
      <c r="A656" t="s">
        <v>23</v>
      </c>
      <c r="B656">
        <v>4145</v>
      </c>
      <c r="C656" t="s">
        <v>59</v>
      </c>
      <c r="D656">
        <v>9.82</v>
      </c>
      <c r="E656">
        <v>0.4</v>
      </c>
      <c r="F656">
        <v>30.4</v>
      </c>
    </row>
    <row r="657" spans="1:7">
      <c r="A657" t="s">
        <v>23</v>
      </c>
      <c r="B657">
        <v>4146</v>
      </c>
      <c r="C657" t="s">
        <v>59</v>
      </c>
      <c r="D657">
        <v>9.82</v>
      </c>
      <c r="E657">
        <v>0.55000000000000004</v>
      </c>
      <c r="F657">
        <v>30.4</v>
      </c>
    </row>
    <row r="658" spans="1:7">
      <c r="A658" t="s">
        <v>23</v>
      </c>
      <c r="B658">
        <v>4147</v>
      </c>
      <c r="C658" t="s">
        <v>59</v>
      </c>
      <c r="D658">
        <v>9.82</v>
      </c>
      <c r="E658">
        <v>0.7</v>
      </c>
      <c r="F658">
        <v>30.4</v>
      </c>
      <c r="G658" t="b">
        <v>0</v>
      </c>
    </row>
    <row r="659" spans="1:7">
      <c r="A659" t="s">
        <v>23</v>
      </c>
      <c r="B659">
        <v>4148</v>
      </c>
      <c r="C659" t="s">
        <v>59</v>
      </c>
      <c r="D659">
        <v>9.82</v>
      </c>
      <c r="E659">
        <v>1.75</v>
      </c>
      <c r="F659">
        <v>30.4</v>
      </c>
    </row>
    <row r="660" spans="1:7">
      <c r="A660" t="s">
        <v>23</v>
      </c>
      <c r="B660">
        <v>4149</v>
      </c>
      <c r="C660" t="s">
        <v>59</v>
      </c>
      <c r="D660">
        <v>9.82</v>
      </c>
      <c r="E660">
        <v>2.2000000000000002</v>
      </c>
      <c r="F660">
        <v>30.4</v>
      </c>
    </row>
    <row r="661" spans="1:7">
      <c r="A661" t="s">
        <v>23</v>
      </c>
      <c r="B661">
        <v>4150</v>
      </c>
      <c r="C661" t="s">
        <v>59</v>
      </c>
      <c r="D661">
        <v>9.82</v>
      </c>
      <c r="E661">
        <v>2.5</v>
      </c>
      <c r="F661">
        <v>30.4</v>
      </c>
    </row>
    <row r="662" spans="1:7">
      <c r="A662" t="s">
        <v>23</v>
      </c>
      <c r="B662">
        <v>4151</v>
      </c>
      <c r="C662" t="s">
        <v>59</v>
      </c>
      <c r="D662">
        <v>9.82</v>
      </c>
      <c r="E662">
        <v>2.8</v>
      </c>
      <c r="F662">
        <v>30.4</v>
      </c>
      <c r="G662" t="b">
        <v>0</v>
      </c>
    </row>
    <row r="663" spans="1:7">
      <c r="A663" t="s">
        <v>23</v>
      </c>
      <c r="B663">
        <v>4152</v>
      </c>
      <c r="C663" t="s">
        <v>59</v>
      </c>
      <c r="D663">
        <v>9.82</v>
      </c>
      <c r="E663">
        <v>3.2</v>
      </c>
      <c r="F663">
        <v>30.4</v>
      </c>
    </row>
    <row r="664" spans="1:7">
      <c r="A664" t="s">
        <v>23</v>
      </c>
      <c r="B664">
        <v>4240</v>
      </c>
      <c r="C664" t="s">
        <v>59</v>
      </c>
      <c r="D664">
        <v>3.27</v>
      </c>
      <c r="E664">
        <v>0.2</v>
      </c>
      <c r="F664">
        <v>30.4</v>
      </c>
    </row>
    <row r="665" spans="1:7">
      <c r="A665" t="s">
        <v>23</v>
      </c>
      <c r="B665">
        <v>4241</v>
      </c>
      <c r="C665" t="s">
        <v>59</v>
      </c>
      <c r="D665">
        <v>3.27</v>
      </c>
      <c r="E665">
        <v>0.4</v>
      </c>
      <c r="F665">
        <v>30.4</v>
      </c>
    </row>
    <row r="666" spans="1:7">
      <c r="A666" t="s">
        <v>23</v>
      </c>
      <c r="B666">
        <v>4242</v>
      </c>
      <c r="C666" t="s">
        <v>59</v>
      </c>
      <c r="D666">
        <v>3.27</v>
      </c>
      <c r="E666">
        <v>0.55000000000000004</v>
      </c>
      <c r="F666">
        <v>30.4</v>
      </c>
    </row>
    <row r="667" spans="1:7">
      <c r="A667" t="s">
        <v>23</v>
      </c>
      <c r="B667">
        <v>4243</v>
      </c>
      <c r="C667" t="s">
        <v>59</v>
      </c>
      <c r="D667">
        <v>3.27</v>
      </c>
      <c r="E667">
        <v>0.7</v>
      </c>
      <c r="F667">
        <v>30.4</v>
      </c>
      <c r="G667" t="b">
        <v>0</v>
      </c>
    </row>
    <row r="668" spans="1:7">
      <c r="A668" t="s">
        <v>23</v>
      </c>
      <c r="B668">
        <v>4244</v>
      </c>
      <c r="C668" t="s">
        <v>59</v>
      </c>
      <c r="D668">
        <v>3.27</v>
      </c>
      <c r="E668">
        <v>1.75</v>
      </c>
      <c r="F668">
        <v>30.4</v>
      </c>
    </row>
    <row r="669" spans="1:7">
      <c r="A669" t="s">
        <v>23</v>
      </c>
      <c r="B669">
        <v>4245</v>
      </c>
      <c r="C669" t="s">
        <v>59</v>
      </c>
      <c r="D669">
        <v>3.27</v>
      </c>
      <c r="E669">
        <v>2.2000000000000002</v>
      </c>
      <c r="F669">
        <v>30.4</v>
      </c>
      <c r="G669" t="b">
        <v>0</v>
      </c>
    </row>
    <row r="670" spans="1:7">
      <c r="A670" t="s">
        <v>23</v>
      </c>
      <c r="B670">
        <v>4246</v>
      </c>
      <c r="C670" t="s">
        <v>59</v>
      </c>
      <c r="D670">
        <v>3.27</v>
      </c>
      <c r="E670">
        <v>2.5</v>
      </c>
      <c r="F670">
        <v>30.4</v>
      </c>
      <c r="G670" t="b">
        <v>0</v>
      </c>
    </row>
    <row r="671" spans="1:7">
      <c r="A671" t="s">
        <v>23</v>
      </c>
      <c r="B671">
        <v>4247</v>
      </c>
      <c r="C671" t="s">
        <v>59</v>
      </c>
      <c r="D671">
        <v>3.27</v>
      </c>
      <c r="E671">
        <v>2.8</v>
      </c>
      <c r="F671">
        <v>30.4</v>
      </c>
    </row>
    <row r="672" spans="1:7">
      <c r="A672" t="s">
        <v>23</v>
      </c>
      <c r="B672">
        <v>4248</v>
      </c>
      <c r="C672" t="s">
        <v>59</v>
      </c>
      <c r="D672">
        <v>3.27</v>
      </c>
      <c r="E672">
        <v>3.2</v>
      </c>
      <c r="F672">
        <v>30.4</v>
      </c>
    </row>
    <row r="673" spans="1:7">
      <c r="A673" t="s">
        <v>23</v>
      </c>
      <c r="B673">
        <v>4249</v>
      </c>
      <c r="C673" t="s">
        <v>59</v>
      </c>
      <c r="D673">
        <v>16.37</v>
      </c>
      <c r="E673">
        <v>0.2</v>
      </c>
      <c r="F673">
        <v>30.4</v>
      </c>
    </row>
    <row r="674" spans="1:7">
      <c r="A674" t="s">
        <v>23</v>
      </c>
      <c r="B674">
        <v>4250</v>
      </c>
      <c r="C674" t="s">
        <v>59</v>
      </c>
      <c r="D674">
        <v>16.37</v>
      </c>
      <c r="E674">
        <v>0.4</v>
      </c>
      <c r="F674">
        <v>30.4</v>
      </c>
    </row>
    <row r="675" spans="1:7">
      <c r="A675" t="s">
        <v>23</v>
      </c>
      <c r="B675">
        <v>4251</v>
      </c>
      <c r="C675" t="s">
        <v>59</v>
      </c>
      <c r="D675">
        <v>16.37</v>
      </c>
      <c r="E675">
        <v>0.55000000000000004</v>
      </c>
      <c r="F675">
        <v>30.4</v>
      </c>
    </row>
    <row r="676" spans="1:7">
      <c r="A676" t="s">
        <v>23</v>
      </c>
      <c r="B676">
        <v>4252</v>
      </c>
      <c r="C676" t="s">
        <v>59</v>
      </c>
      <c r="D676">
        <v>16.37</v>
      </c>
      <c r="E676">
        <v>0.7</v>
      </c>
      <c r="F676">
        <v>30.4</v>
      </c>
    </row>
    <row r="677" spans="1:7">
      <c r="A677" t="s">
        <v>23</v>
      </c>
      <c r="B677">
        <v>4253</v>
      </c>
      <c r="C677" t="s">
        <v>59</v>
      </c>
      <c r="D677">
        <v>16.37</v>
      </c>
      <c r="E677">
        <v>1.75</v>
      </c>
      <c r="F677">
        <v>30.4</v>
      </c>
    </row>
    <row r="678" spans="1:7">
      <c r="A678" t="s">
        <v>23</v>
      </c>
      <c r="B678">
        <v>4254</v>
      </c>
      <c r="C678" t="s">
        <v>59</v>
      </c>
      <c r="D678">
        <v>16.37</v>
      </c>
      <c r="E678">
        <v>2.2000000000000002</v>
      </c>
      <c r="F678">
        <v>30.4</v>
      </c>
      <c r="G678" t="b">
        <v>0</v>
      </c>
    </row>
    <row r="679" spans="1:7">
      <c r="A679" t="s">
        <v>23</v>
      </c>
      <c r="B679">
        <v>4255</v>
      </c>
      <c r="C679" t="s">
        <v>59</v>
      </c>
      <c r="D679">
        <v>16.37</v>
      </c>
      <c r="E679">
        <v>2.5</v>
      </c>
      <c r="F679">
        <v>30.4</v>
      </c>
      <c r="G679" t="b">
        <v>0</v>
      </c>
    </row>
    <row r="680" spans="1:7">
      <c r="A680" t="s">
        <v>23</v>
      </c>
      <c r="B680">
        <v>4256</v>
      </c>
      <c r="C680" t="s">
        <v>59</v>
      </c>
      <c r="D680">
        <v>16.37</v>
      </c>
      <c r="E680">
        <v>2.8</v>
      </c>
      <c r="F680">
        <v>30.4</v>
      </c>
    </row>
    <row r="681" spans="1:7">
      <c r="A681" t="s">
        <v>23</v>
      </c>
      <c r="B681">
        <v>4257</v>
      </c>
      <c r="C681" t="s">
        <v>59</v>
      </c>
      <c r="D681">
        <v>16.37</v>
      </c>
      <c r="E681">
        <v>3.2</v>
      </c>
      <c r="F681">
        <v>30.4</v>
      </c>
    </row>
    <row r="682" spans="1:7">
      <c r="A682" t="s">
        <v>23</v>
      </c>
      <c r="B682">
        <v>4759</v>
      </c>
      <c r="C682" t="s">
        <v>59</v>
      </c>
      <c r="D682">
        <v>6.8</v>
      </c>
      <c r="E682">
        <v>14.2</v>
      </c>
      <c r="F682">
        <v>30.4</v>
      </c>
      <c r="G682" t="b">
        <v>0</v>
      </c>
    </row>
    <row r="683" spans="1:7">
      <c r="A683" t="s">
        <v>23</v>
      </c>
      <c r="B683">
        <v>4760</v>
      </c>
      <c r="C683" t="s">
        <v>59</v>
      </c>
      <c r="D683">
        <v>6.8</v>
      </c>
      <c r="E683">
        <v>14.91</v>
      </c>
      <c r="F683">
        <v>30.4</v>
      </c>
    </row>
    <row r="684" spans="1:7">
      <c r="A684" t="s">
        <v>23</v>
      </c>
      <c r="B684">
        <v>4761</v>
      </c>
      <c r="C684" t="s">
        <v>59</v>
      </c>
      <c r="D684">
        <v>6.8</v>
      </c>
      <c r="E684">
        <v>15.26</v>
      </c>
      <c r="F684">
        <v>30.4</v>
      </c>
      <c r="G684" t="b">
        <v>0</v>
      </c>
    </row>
    <row r="685" spans="1:7">
      <c r="A685" t="s">
        <v>23</v>
      </c>
      <c r="B685">
        <v>4762</v>
      </c>
      <c r="C685" t="s">
        <v>59</v>
      </c>
      <c r="D685">
        <v>6.8</v>
      </c>
      <c r="E685">
        <v>15.7</v>
      </c>
      <c r="F685">
        <v>30.4</v>
      </c>
      <c r="G685" t="b">
        <v>0</v>
      </c>
    </row>
    <row r="686" spans="1:7">
      <c r="A686" t="s">
        <v>23</v>
      </c>
      <c r="B686">
        <v>4763</v>
      </c>
      <c r="C686" t="s">
        <v>59</v>
      </c>
      <c r="D686">
        <v>6.8</v>
      </c>
      <c r="E686">
        <v>15.78</v>
      </c>
      <c r="F686">
        <v>30.4</v>
      </c>
    </row>
    <row r="687" spans="1:7">
      <c r="A687" t="s">
        <v>23</v>
      </c>
      <c r="B687">
        <v>4764</v>
      </c>
      <c r="C687" t="s">
        <v>59</v>
      </c>
      <c r="D687">
        <v>6.8</v>
      </c>
      <c r="E687">
        <v>16.100000000000001</v>
      </c>
      <c r="F687">
        <v>30.4</v>
      </c>
    </row>
    <row r="688" spans="1:7">
      <c r="A688" t="s">
        <v>23</v>
      </c>
      <c r="B688">
        <v>4765</v>
      </c>
      <c r="C688" t="s">
        <v>59</v>
      </c>
      <c r="D688">
        <v>9.67</v>
      </c>
      <c r="E688">
        <v>16.5</v>
      </c>
      <c r="F688">
        <v>30.4</v>
      </c>
    </row>
    <row r="689" spans="1:7">
      <c r="A689" t="s">
        <v>23</v>
      </c>
      <c r="B689">
        <v>4766</v>
      </c>
      <c r="C689" t="s">
        <v>59</v>
      </c>
      <c r="D689">
        <v>9.75</v>
      </c>
      <c r="E689">
        <v>16.5</v>
      </c>
      <c r="F689">
        <v>30.4</v>
      </c>
    </row>
    <row r="690" spans="1:7">
      <c r="A690" t="s">
        <v>23</v>
      </c>
      <c r="B690">
        <v>4767</v>
      </c>
      <c r="C690" t="s">
        <v>59</v>
      </c>
      <c r="D690">
        <v>10.55</v>
      </c>
      <c r="E690">
        <v>16.5</v>
      </c>
      <c r="F690">
        <v>30.4</v>
      </c>
      <c r="G690" t="b">
        <v>0</v>
      </c>
    </row>
    <row r="691" spans="1:7">
      <c r="A691" t="s">
        <v>23</v>
      </c>
      <c r="B691">
        <v>4768</v>
      </c>
      <c r="C691" t="s">
        <v>59</v>
      </c>
      <c r="D691">
        <v>11.33</v>
      </c>
      <c r="E691">
        <v>16.5</v>
      </c>
      <c r="F691">
        <v>30.4</v>
      </c>
    </row>
    <row r="692" spans="1:7">
      <c r="A692" t="s">
        <v>23</v>
      </c>
      <c r="B692">
        <v>4769</v>
      </c>
      <c r="C692" t="s">
        <v>59</v>
      </c>
      <c r="D692">
        <v>11.92</v>
      </c>
      <c r="E692">
        <v>16.5</v>
      </c>
      <c r="F692">
        <v>30.4</v>
      </c>
      <c r="G692" t="b">
        <v>0</v>
      </c>
    </row>
    <row r="693" spans="1:7">
      <c r="A693" t="s">
        <v>23</v>
      </c>
      <c r="B693">
        <v>4770</v>
      </c>
      <c r="C693" t="s">
        <v>59</v>
      </c>
      <c r="D693">
        <v>11.92</v>
      </c>
      <c r="E693">
        <v>16.100000000000001</v>
      </c>
      <c r="F693">
        <v>30.4</v>
      </c>
      <c r="G693" t="b">
        <v>0</v>
      </c>
    </row>
    <row r="694" spans="1:7">
      <c r="A694" t="s">
        <v>23</v>
      </c>
      <c r="B694">
        <v>4771</v>
      </c>
      <c r="C694" t="s">
        <v>59</v>
      </c>
      <c r="D694">
        <v>11.92</v>
      </c>
      <c r="E694">
        <v>15.7</v>
      </c>
      <c r="F694">
        <v>30.4</v>
      </c>
    </row>
    <row r="695" spans="1:7">
      <c r="A695" t="s">
        <v>23</v>
      </c>
      <c r="B695">
        <v>4772</v>
      </c>
      <c r="C695" t="s">
        <v>59</v>
      </c>
      <c r="D695">
        <v>11.92</v>
      </c>
      <c r="E695">
        <v>15.26</v>
      </c>
      <c r="F695">
        <v>30.4</v>
      </c>
      <c r="G695" t="b">
        <v>0</v>
      </c>
    </row>
    <row r="696" spans="1:7">
      <c r="A696" t="s">
        <v>23</v>
      </c>
      <c r="B696">
        <v>4775</v>
      </c>
      <c r="C696" t="s">
        <v>59</v>
      </c>
      <c r="D696">
        <v>11.92</v>
      </c>
      <c r="E696">
        <v>14.2</v>
      </c>
      <c r="F696">
        <v>30.4</v>
      </c>
    </row>
    <row r="697" spans="1:7">
      <c r="A697" t="s">
        <v>23</v>
      </c>
      <c r="B697">
        <v>4776</v>
      </c>
      <c r="C697" t="s">
        <v>59</v>
      </c>
      <c r="D697">
        <v>11.92</v>
      </c>
      <c r="E697">
        <v>13.8</v>
      </c>
      <c r="F697">
        <v>30.4</v>
      </c>
      <c r="G697" t="b">
        <v>0</v>
      </c>
    </row>
    <row r="698" spans="1:7">
      <c r="A698" t="s">
        <v>23</v>
      </c>
      <c r="B698">
        <v>4836</v>
      </c>
      <c r="C698" t="s">
        <v>59</v>
      </c>
      <c r="D698">
        <v>0</v>
      </c>
      <c r="E698">
        <v>0.2</v>
      </c>
      <c r="F698">
        <v>30.4</v>
      </c>
    </row>
    <row r="699" spans="1:7">
      <c r="A699" t="s">
        <v>23</v>
      </c>
      <c r="B699">
        <v>4837</v>
      </c>
      <c r="C699" t="s">
        <v>59</v>
      </c>
      <c r="D699">
        <v>0</v>
      </c>
      <c r="E699">
        <v>0.4</v>
      </c>
      <c r="F699">
        <v>30.4</v>
      </c>
      <c r="G699" t="b">
        <v>0</v>
      </c>
    </row>
    <row r="700" spans="1:7">
      <c r="A700" t="s">
        <v>23</v>
      </c>
      <c r="B700">
        <v>4838</v>
      </c>
      <c r="C700" t="s">
        <v>59</v>
      </c>
      <c r="D700">
        <v>-6.0137079999999998E-17</v>
      </c>
      <c r="E700">
        <v>0.55000000000000004</v>
      </c>
      <c r="F700">
        <v>30.4</v>
      </c>
      <c r="G700" t="b">
        <v>0</v>
      </c>
    </row>
    <row r="701" spans="1:7">
      <c r="A701" t="s">
        <v>23</v>
      </c>
      <c r="B701">
        <v>4839</v>
      </c>
      <c r="C701" t="s">
        <v>59</v>
      </c>
      <c r="D701">
        <v>-2.3129650000000001E-17</v>
      </c>
      <c r="E701">
        <v>0.7</v>
      </c>
      <c r="F701">
        <v>30.4</v>
      </c>
    </row>
    <row r="702" spans="1:7">
      <c r="A702" t="s">
        <v>23</v>
      </c>
      <c r="B702">
        <v>4840</v>
      </c>
      <c r="C702" t="s">
        <v>59</v>
      </c>
      <c r="D702">
        <v>0</v>
      </c>
      <c r="E702">
        <v>1.75</v>
      </c>
      <c r="F702">
        <v>30.4</v>
      </c>
    </row>
    <row r="703" spans="1:7">
      <c r="A703" t="s">
        <v>23</v>
      </c>
      <c r="B703">
        <v>4841</v>
      </c>
      <c r="C703" t="s">
        <v>59</v>
      </c>
      <c r="D703">
        <v>0</v>
      </c>
      <c r="E703">
        <v>2.2000000000000002</v>
      </c>
      <c r="F703">
        <v>30.4</v>
      </c>
      <c r="G703" t="b">
        <v>0</v>
      </c>
    </row>
    <row r="704" spans="1:7">
      <c r="A704" t="s">
        <v>23</v>
      </c>
      <c r="B704">
        <v>4842</v>
      </c>
      <c r="C704" t="s">
        <v>59</v>
      </c>
      <c r="D704">
        <v>0</v>
      </c>
      <c r="E704">
        <v>2.5</v>
      </c>
      <c r="F704">
        <v>30.4</v>
      </c>
    </row>
    <row r="705" spans="1:7">
      <c r="A705" t="s">
        <v>23</v>
      </c>
      <c r="B705">
        <v>4843</v>
      </c>
      <c r="C705" t="s">
        <v>59</v>
      </c>
      <c r="D705">
        <v>0</v>
      </c>
      <c r="E705">
        <v>2.8</v>
      </c>
      <c r="F705">
        <v>30.4</v>
      </c>
      <c r="G705" t="b">
        <v>0</v>
      </c>
    </row>
    <row r="706" spans="1:7">
      <c r="A706" t="s">
        <v>23</v>
      </c>
      <c r="B706">
        <v>4844</v>
      </c>
      <c r="C706" t="s">
        <v>59</v>
      </c>
      <c r="D706">
        <v>0</v>
      </c>
      <c r="E706">
        <v>3.2</v>
      </c>
      <c r="F706">
        <v>30.4</v>
      </c>
    </row>
    <row r="707" spans="1:7">
      <c r="A707" t="s">
        <v>23</v>
      </c>
      <c r="B707">
        <v>4904</v>
      </c>
      <c r="C707" t="s">
        <v>59</v>
      </c>
      <c r="D707">
        <v>0.4</v>
      </c>
      <c r="E707">
        <v>16.5</v>
      </c>
      <c r="F707">
        <v>30.4</v>
      </c>
    </row>
    <row r="708" spans="1:7">
      <c r="A708" t="s">
        <v>23</v>
      </c>
      <c r="B708">
        <v>4905</v>
      </c>
      <c r="C708" t="s">
        <v>59</v>
      </c>
      <c r="D708">
        <v>0.65</v>
      </c>
      <c r="E708">
        <v>16.5</v>
      </c>
      <c r="F708">
        <v>30.4</v>
      </c>
      <c r="G708" t="b">
        <v>0</v>
      </c>
    </row>
    <row r="709" spans="1:7">
      <c r="A709" t="s">
        <v>23</v>
      </c>
      <c r="B709">
        <v>4906</v>
      </c>
      <c r="C709" t="s">
        <v>59</v>
      </c>
      <c r="D709">
        <v>2.5</v>
      </c>
      <c r="E709">
        <v>16.5</v>
      </c>
      <c r="F709">
        <v>30.4</v>
      </c>
      <c r="G709" t="b">
        <v>0</v>
      </c>
    </row>
    <row r="710" spans="1:7">
      <c r="A710" t="s">
        <v>23</v>
      </c>
      <c r="B710">
        <v>4907</v>
      </c>
      <c r="C710" t="s">
        <v>59</v>
      </c>
      <c r="D710">
        <v>3.27</v>
      </c>
      <c r="E710">
        <v>16.5</v>
      </c>
      <c r="F710">
        <v>30.4</v>
      </c>
    </row>
    <row r="711" spans="1:7">
      <c r="A711" t="s">
        <v>23</v>
      </c>
      <c r="B711">
        <v>4910</v>
      </c>
      <c r="C711" t="s">
        <v>59</v>
      </c>
      <c r="D711">
        <v>2.5</v>
      </c>
      <c r="E711">
        <v>12.5</v>
      </c>
      <c r="F711">
        <v>30.4</v>
      </c>
      <c r="G711" t="b">
        <v>0</v>
      </c>
    </row>
    <row r="712" spans="1:7">
      <c r="A712" t="s">
        <v>23</v>
      </c>
      <c r="B712">
        <v>4912</v>
      </c>
      <c r="C712" t="s">
        <v>59</v>
      </c>
      <c r="D712">
        <v>3.5</v>
      </c>
      <c r="E712">
        <v>12.5</v>
      </c>
      <c r="F712">
        <v>30.4</v>
      </c>
    </row>
    <row r="713" spans="1:7">
      <c r="A713" t="s">
        <v>23</v>
      </c>
      <c r="B713">
        <v>4913</v>
      </c>
      <c r="C713" t="s">
        <v>59</v>
      </c>
      <c r="D713">
        <v>0.4</v>
      </c>
      <c r="E713">
        <v>8.5</v>
      </c>
      <c r="F713">
        <v>30.4</v>
      </c>
    </row>
    <row r="714" spans="1:7">
      <c r="A714" t="s">
        <v>23</v>
      </c>
      <c r="B714">
        <v>4914</v>
      </c>
      <c r="C714" t="s">
        <v>59</v>
      </c>
      <c r="D714">
        <v>0.65</v>
      </c>
      <c r="E714">
        <v>8.5</v>
      </c>
      <c r="F714">
        <v>30.4</v>
      </c>
    </row>
    <row r="715" spans="1:7">
      <c r="A715" t="s">
        <v>23</v>
      </c>
      <c r="B715">
        <v>4915</v>
      </c>
      <c r="C715" t="s">
        <v>59</v>
      </c>
      <c r="D715">
        <v>2.5</v>
      </c>
      <c r="E715">
        <v>8.5</v>
      </c>
      <c r="F715">
        <v>30.4</v>
      </c>
    </row>
    <row r="716" spans="1:7">
      <c r="A716" t="s">
        <v>23</v>
      </c>
      <c r="B716">
        <v>4917</v>
      </c>
      <c r="C716" t="s">
        <v>59</v>
      </c>
      <c r="D716">
        <v>3.5</v>
      </c>
      <c r="E716">
        <v>8.5</v>
      </c>
      <c r="F716">
        <v>30.4</v>
      </c>
    </row>
    <row r="717" spans="1:7">
      <c r="A717" t="s">
        <v>23</v>
      </c>
      <c r="B717">
        <v>4935</v>
      </c>
      <c r="C717" t="s">
        <v>59</v>
      </c>
      <c r="D717">
        <v>19.649999999999999</v>
      </c>
      <c r="E717">
        <v>2.2000000000000002</v>
      </c>
      <c r="F717">
        <v>30.4</v>
      </c>
    </row>
    <row r="718" spans="1:7">
      <c r="A718" t="s">
        <v>23</v>
      </c>
      <c r="B718">
        <v>4936</v>
      </c>
      <c r="C718" t="s">
        <v>59</v>
      </c>
      <c r="D718">
        <v>19.649999999999999</v>
      </c>
      <c r="E718">
        <v>2.5</v>
      </c>
      <c r="F718">
        <v>30.4</v>
      </c>
      <c r="G718" t="b">
        <v>0</v>
      </c>
    </row>
    <row r="719" spans="1:7">
      <c r="A719" t="s">
        <v>23</v>
      </c>
      <c r="B719">
        <v>4937</v>
      </c>
      <c r="C719" t="s">
        <v>59</v>
      </c>
      <c r="D719">
        <v>19.649999999999999</v>
      </c>
      <c r="E719">
        <v>2.8</v>
      </c>
      <c r="F719">
        <v>30.4</v>
      </c>
    </row>
    <row r="720" spans="1:7">
      <c r="A720" t="s">
        <v>23</v>
      </c>
      <c r="B720">
        <v>5743</v>
      </c>
      <c r="C720" t="s">
        <v>59</v>
      </c>
      <c r="D720">
        <v>19.649999999999999</v>
      </c>
      <c r="E720">
        <v>4.9000000000000004</v>
      </c>
      <c r="F720">
        <v>30.4</v>
      </c>
    </row>
    <row r="721" spans="1:7">
      <c r="A721" t="s">
        <v>23</v>
      </c>
      <c r="B721">
        <v>5744</v>
      </c>
      <c r="C721" t="s">
        <v>59</v>
      </c>
      <c r="D721">
        <v>19.649999999999999</v>
      </c>
      <c r="E721">
        <v>5</v>
      </c>
      <c r="F721">
        <v>30.4</v>
      </c>
    </row>
    <row r="722" spans="1:7">
      <c r="A722" t="s">
        <v>23</v>
      </c>
      <c r="B722">
        <v>6592</v>
      </c>
      <c r="C722" t="s">
        <v>59</v>
      </c>
      <c r="D722">
        <v>8.3800000000000008</v>
      </c>
      <c r="E722">
        <v>8.75</v>
      </c>
      <c r="F722">
        <v>30.4</v>
      </c>
    </row>
    <row r="723" spans="1:7">
      <c r="A723" t="s">
        <v>23</v>
      </c>
      <c r="B723">
        <v>6593</v>
      </c>
      <c r="C723" t="s">
        <v>59</v>
      </c>
      <c r="D723">
        <v>8.3800000000000008</v>
      </c>
      <c r="E723">
        <v>8.9</v>
      </c>
      <c r="F723">
        <v>30.4</v>
      </c>
      <c r="G723" t="b">
        <v>0</v>
      </c>
    </row>
    <row r="724" spans="1:7">
      <c r="A724" t="s">
        <v>23</v>
      </c>
      <c r="B724">
        <v>6594</v>
      </c>
      <c r="C724" t="s">
        <v>59</v>
      </c>
      <c r="D724">
        <v>8.3800000000000008</v>
      </c>
      <c r="E724">
        <v>9.1</v>
      </c>
      <c r="F724">
        <v>30.4</v>
      </c>
    </row>
    <row r="725" spans="1:7">
      <c r="A725" t="s">
        <v>23</v>
      </c>
      <c r="B725">
        <v>6595</v>
      </c>
      <c r="C725" t="s">
        <v>59</v>
      </c>
      <c r="D725">
        <v>8.3800000000000008</v>
      </c>
      <c r="E725">
        <v>9.6999999999999993</v>
      </c>
      <c r="F725">
        <v>30.4</v>
      </c>
    </row>
    <row r="726" spans="1:7">
      <c r="A726" t="s">
        <v>23</v>
      </c>
      <c r="B726">
        <v>6596</v>
      </c>
      <c r="C726" t="s">
        <v>59</v>
      </c>
      <c r="D726">
        <v>8.3800000000000008</v>
      </c>
      <c r="E726">
        <v>10.11</v>
      </c>
      <c r="F726">
        <v>30.4</v>
      </c>
      <c r="G726" t="b">
        <v>0</v>
      </c>
    </row>
    <row r="727" spans="1:7">
      <c r="A727" t="s">
        <v>23</v>
      </c>
      <c r="B727">
        <v>6597</v>
      </c>
      <c r="C727" t="s">
        <v>59</v>
      </c>
      <c r="D727">
        <v>8.3800000000000008</v>
      </c>
      <c r="E727">
        <v>10.4</v>
      </c>
      <c r="F727">
        <v>30.4</v>
      </c>
    </row>
    <row r="728" spans="1:7">
      <c r="A728" t="s">
        <v>23</v>
      </c>
      <c r="B728">
        <v>6598</v>
      </c>
      <c r="C728" t="s">
        <v>59</v>
      </c>
      <c r="D728">
        <v>8.3800000000000008</v>
      </c>
      <c r="E728">
        <v>10.6</v>
      </c>
      <c r="F728">
        <v>30.4</v>
      </c>
    </row>
    <row r="729" spans="1:7">
      <c r="A729" t="s">
        <v>23</v>
      </c>
      <c r="B729">
        <v>6602</v>
      </c>
      <c r="C729" t="s">
        <v>59</v>
      </c>
      <c r="D729">
        <v>9.82</v>
      </c>
      <c r="E729">
        <v>8.75</v>
      </c>
      <c r="F729">
        <v>30.4</v>
      </c>
    </row>
    <row r="730" spans="1:7">
      <c r="A730" t="s">
        <v>23</v>
      </c>
      <c r="B730">
        <v>6603</v>
      </c>
      <c r="C730" t="s">
        <v>59</v>
      </c>
      <c r="D730">
        <v>9.9</v>
      </c>
      <c r="E730">
        <v>8.75</v>
      </c>
      <c r="F730">
        <v>30.4</v>
      </c>
    </row>
    <row r="731" spans="1:7">
      <c r="A731" t="s">
        <v>23</v>
      </c>
      <c r="B731">
        <v>6604</v>
      </c>
      <c r="C731" t="s">
        <v>59</v>
      </c>
      <c r="D731">
        <v>10.53</v>
      </c>
      <c r="E731">
        <v>8.75</v>
      </c>
      <c r="F731">
        <v>30.4</v>
      </c>
    </row>
    <row r="732" spans="1:7">
      <c r="A732" t="s">
        <v>23</v>
      </c>
      <c r="B732">
        <v>6605</v>
      </c>
      <c r="C732" t="s">
        <v>59</v>
      </c>
      <c r="D732">
        <v>11.1</v>
      </c>
      <c r="E732">
        <v>8.75</v>
      </c>
      <c r="F732">
        <v>30.4</v>
      </c>
    </row>
    <row r="733" spans="1:7">
      <c r="A733" t="s">
        <v>23</v>
      </c>
      <c r="B733">
        <v>6606</v>
      </c>
      <c r="C733" t="s">
        <v>59</v>
      </c>
      <c r="D733">
        <v>11.52</v>
      </c>
      <c r="E733">
        <v>8.75</v>
      </c>
      <c r="F733">
        <v>30.4</v>
      </c>
      <c r="G733" t="b">
        <v>0</v>
      </c>
    </row>
    <row r="734" spans="1:7">
      <c r="A734" t="s">
        <v>23</v>
      </c>
      <c r="B734">
        <v>6607</v>
      </c>
      <c r="C734" t="s">
        <v>59</v>
      </c>
      <c r="D734">
        <v>11.52</v>
      </c>
      <c r="E734">
        <v>8.9</v>
      </c>
      <c r="F734">
        <v>30.4</v>
      </c>
    </row>
    <row r="735" spans="1:7">
      <c r="A735" t="s">
        <v>23</v>
      </c>
      <c r="B735">
        <v>6608</v>
      </c>
      <c r="C735" t="s">
        <v>59</v>
      </c>
      <c r="D735">
        <v>11.52</v>
      </c>
      <c r="E735">
        <v>9.1</v>
      </c>
      <c r="F735">
        <v>30.4</v>
      </c>
    </row>
    <row r="736" spans="1:7">
      <c r="A736" t="s">
        <v>23</v>
      </c>
      <c r="B736">
        <v>6609</v>
      </c>
      <c r="C736" t="s">
        <v>59</v>
      </c>
      <c r="D736">
        <v>13.82</v>
      </c>
      <c r="E736">
        <v>9.1</v>
      </c>
      <c r="F736">
        <v>30.4</v>
      </c>
      <c r="G736" t="b">
        <v>0</v>
      </c>
    </row>
    <row r="737" spans="1:7">
      <c r="A737" t="s">
        <v>23</v>
      </c>
      <c r="B737">
        <v>6610</v>
      </c>
      <c r="C737" t="s">
        <v>59</v>
      </c>
      <c r="D737">
        <v>13.82</v>
      </c>
      <c r="E737">
        <v>8.9</v>
      </c>
      <c r="F737">
        <v>30.4</v>
      </c>
      <c r="G737" t="b">
        <v>0</v>
      </c>
    </row>
    <row r="738" spans="1:7">
      <c r="A738" t="s">
        <v>23</v>
      </c>
      <c r="B738">
        <v>6611</v>
      </c>
      <c r="C738" t="s">
        <v>59</v>
      </c>
      <c r="D738">
        <v>13.82</v>
      </c>
      <c r="E738">
        <v>8.75</v>
      </c>
      <c r="F738">
        <v>30.4</v>
      </c>
      <c r="G738" t="b">
        <v>0</v>
      </c>
    </row>
    <row r="739" spans="1:7">
      <c r="A739" t="s">
        <v>23</v>
      </c>
      <c r="B739">
        <v>6612</v>
      </c>
      <c r="C739" t="s">
        <v>59</v>
      </c>
      <c r="D739">
        <v>14.17</v>
      </c>
      <c r="E739">
        <v>8.75</v>
      </c>
      <c r="F739">
        <v>30.4</v>
      </c>
      <c r="G739" t="b">
        <v>0</v>
      </c>
    </row>
    <row r="740" spans="1:7">
      <c r="A740" t="s">
        <v>23</v>
      </c>
      <c r="B740">
        <v>6613</v>
      </c>
      <c r="C740" t="s">
        <v>59</v>
      </c>
      <c r="D740">
        <v>14.35</v>
      </c>
      <c r="E740">
        <v>8.75</v>
      </c>
      <c r="F740">
        <v>30.4</v>
      </c>
    </row>
    <row r="741" spans="1:7">
      <c r="A741" t="s">
        <v>23</v>
      </c>
      <c r="B741">
        <v>6614</v>
      </c>
      <c r="C741" t="s">
        <v>59</v>
      </c>
      <c r="D741">
        <v>15.97</v>
      </c>
      <c r="E741">
        <v>8.75</v>
      </c>
      <c r="F741">
        <v>30.4</v>
      </c>
    </row>
    <row r="742" spans="1:7">
      <c r="A742" t="s">
        <v>23</v>
      </c>
      <c r="B742">
        <v>6615</v>
      </c>
      <c r="C742" t="s">
        <v>59</v>
      </c>
      <c r="D742">
        <v>16.7</v>
      </c>
      <c r="E742">
        <v>8.75</v>
      </c>
      <c r="F742">
        <v>30.4</v>
      </c>
    </row>
    <row r="743" spans="1:7">
      <c r="A743" t="s">
        <v>23</v>
      </c>
      <c r="B743">
        <v>6616</v>
      </c>
      <c r="C743" t="s">
        <v>59</v>
      </c>
      <c r="D743">
        <v>17</v>
      </c>
      <c r="E743">
        <v>8.75</v>
      </c>
      <c r="F743">
        <v>30.4</v>
      </c>
    </row>
    <row r="744" spans="1:7">
      <c r="A744" t="s">
        <v>23</v>
      </c>
      <c r="B744">
        <v>6617</v>
      </c>
      <c r="C744" t="s">
        <v>59</v>
      </c>
      <c r="D744">
        <v>17</v>
      </c>
      <c r="E744">
        <v>8.9</v>
      </c>
      <c r="F744">
        <v>30.4</v>
      </c>
    </row>
    <row r="745" spans="1:7">
      <c r="A745" t="s">
        <v>23</v>
      </c>
      <c r="B745">
        <v>6618</v>
      </c>
      <c r="C745" t="s">
        <v>59</v>
      </c>
      <c r="D745">
        <v>17</v>
      </c>
      <c r="E745">
        <v>9.1</v>
      </c>
      <c r="F745">
        <v>30.4</v>
      </c>
      <c r="G745" t="b">
        <v>0</v>
      </c>
    </row>
    <row r="746" spans="1:7">
      <c r="A746" t="s">
        <v>23</v>
      </c>
      <c r="B746">
        <v>6619</v>
      </c>
      <c r="C746" t="s">
        <v>59</v>
      </c>
      <c r="D746">
        <v>17</v>
      </c>
      <c r="E746">
        <v>9.6999999999999993</v>
      </c>
      <c r="F746">
        <v>30.4</v>
      </c>
    </row>
    <row r="747" spans="1:7">
      <c r="A747" t="s">
        <v>23</v>
      </c>
      <c r="B747">
        <v>6620</v>
      </c>
      <c r="C747" t="s">
        <v>59</v>
      </c>
      <c r="D747">
        <v>17</v>
      </c>
      <c r="E747">
        <v>10.4</v>
      </c>
      <c r="F747">
        <v>30.4</v>
      </c>
      <c r="G747" t="b">
        <v>0</v>
      </c>
    </row>
    <row r="748" spans="1:7">
      <c r="A748" t="s">
        <v>23</v>
      </c>
      <c r="B748">
        <v>6621</v>
      </c>
      <c r="C748" t="s">
        <v>59</v>
      </c>
      <c r="D748">
        <v>17</v>
      </c>
      <c r="E748">
        <v>10.6</v>
      </c>
      <c r="F748">
        <v>30.4</v>
      </c>
      <c r="G748" t="b">
        <v>0</v>
      </c>
    </row>
    <row r="749" spans="1:7">
      <c r="A749" t="s">
        <v>23</v>
      </c>
      <c r="B749">
        <v>6622</v>
      </c>
      <c r="C749" t="s">
        <v>59</v>
      </c>
      <c r="D749">
        <v>17</v>
      </c>
      <c r="E749">
        <v>11.65</v>
      </c>
      <c r="F749">
        <v>30.4</v>
      </c>
    </row>
    <row r="750" spans="1:7">
      <c r="A750" t="s">
        <v>23</v>
      </c>
      <c r="B750">
        <v>6623</v>
      </c>
      <c r="C750" t="s">
        <v>59</v>
      </c>
      <c r="D750">
        <v>17</v>
      </c>
      <c r="E750">
        <v>11.9</v>
      </c>
      <c r="F750">
        <v>30.4</v>
      </c>
      <c r="G750" t="b">
        <v>0</v>
      </c>
    </row>
    <row r="751" spans="1:7">
      <c r="A751" t="s">
        <v>23</v>
      </c>
      <c r="B751">
        <v>6624</v>
      </c>
      <c r="C751" t="s">
        <v>59</v>
      </c>
      <c r="D751">
        <v>17</v>
      </c>
      <c r="E751">
        <v>12.5</v>
      </c>
      <c r="F751">
        <v>30.4</v>
      </c>
      <c r="G751" t="b">
        <v>0</v>
      </c>
    </row>
    <row r="752" spans="1:7">
      <c r="A752" t="s">
        <v>23</v>
      </c>
      <c r="B752">
        <v>6625</v>
      </c>
      <c r="C752" t="s">
        <v>59</v>
      </c>
      <c r="D752">
        <v>17</v>
      </c>
      <c r="E752">
        <v>12.8</v>
      </c>
      <c r="F752">
        <v>30.4</v>
      </c>
    </row>
    <row r="753" spans="1:7">
      <c r="A753" t="s">
        <v>23</v>
      </c>
      <c r="B753">
        <v>6626</v>
      </c>
      <c r="C753" t="s">
        <v>59</v>
      </c>
      <c r="D753">
        <v>17</v>
      </c>
      <c r="E753">
        <v>12.95</v>
      </c>
      <c r="F753">
        <v>30.4</v>
      </c>
    </row>
    <row r="754" spans="1:7">
      <c r="A754" t="s">
        <v>23</v>
      </c>
      <c r="B754">
        <v>6627</v>
      </c>
      <c r="C754" t="s">
        <v>59</v>
      </c>
      <c r="D754">
        <v>17</v>
      </c>
      <c r="E754">
        <v>14.2</v>
      </c>
      <c r="F754">
        <v>30.4</v>
      </c>
    </row>
    <row r="755" spans="1:7">
      <c r="A755" t="s">
        <v>23</v>
      </c>
      <c r="B755">
        <v>6628</v>
      </c>
      <c r="C755" t="s">
        <v>59</v>
      </c>
      <c r="D755">
        <v>17</v>
      </c>
      <c r="E755">
        <v>14.35</v>
      </c>
      <c r="F755">
        <v>30.4</v>
      </c>
    </row>
    <row r="756" spans="1:7">
      <c r="A756" t="s">
        <v>23</v>
      </c>
      <c r="B756">
        <v>6629</v>
      </c>
      <c r="C756" t="s">
        <v>59</v>
      </c>
      <c r="D756">
        <v>17</v>
      </c>
      <c r="E756">
        <v>14.91</v>
      </c>
      <c r="F756">
        <v>30.4</v>
      </c>
      <c r="G756" t="b">
        <v>0</v>
      </c>
    </row>
    <row r="757" spans="1:7">
      <c r="A757" t="s">
        <v>23</v>
      </c>
      <c r="B757">
        <v>6630</v>
      </c>
      <c r="C757" t="s">
        <v>59</v>
      </c>
      <c r="D757">
        <v>17</v>
      </c>
      <c r="E757">
        <v>15.26</v>
      </c>
      <c r="F757">
        <v>30.4</v>
      </c>
    </row>
    <row r="758" spans="1:7">
      <c r="A758" t="s">
        <v>23</v>
      </c>
      <c r="B758">
        <v>6631</v>
      </c>
      <c r="C758" t="s">
        <v>59</v>
      </c>
      <c r="D758">
        <v>14.17</v>
      </c>
      <c r="E758">
        <v>11.35</v>
      </c>
      <c r="F758">
        <v>30.4</v>
      </c>
    </row>
    <row r="759" spans="1:7">
      <c r="A759" t="s">
        <v>23</v>
      </c>
      <c r="B759">
        <v>6632</v>
      </c>
      <c r="C759" t="s">
        <v>59</v>
      </c>
      <c r="D759">
        <v>14.35</v>
      </c>
      <c r="E759">
        <v>11.35</v>
      </c>
      <c r="F759">
        <v>30.4</v>
      </c>
      <c r="G759" t="b">
        <v>0</v>
      </c>
    </row>
    <row r="760" spans="1:7">
      <c r="A760" t="s">
        <v>23</v>
      </c>
      <c r="B760">
        <v>6633</v>
      </c>
      <c r="C760" t="s">
        <v>59</v>
      </c>
      <c r="D760">
        <v>15.97</v>
      </c>
      <c r="E760">
        <v>11.35</v>
      </c>
      <c r="F760">
        <v>30.4</v>
      </c>
      <c r="G760" t="b">
        <v>0</v>
      </c>
    </row>
    <row r="761" spans="1:7">
      <c r="A761" t="s">
        <v>23</v>
      </c>
      <c r="B761">
        <v>6634</v>
      </c>
      <c r="C761" t="s">
        <v>59</v>
      </c>
      <c r="D761">
        <v>16.7</v>
      </c>
      <c r="E761">
        <v>11.35</v>
      </c>
      <c r="F761">
        <v>30.4</v>
      </c>
    </row>
    <row r="762" spans="1:7">
      <c r="A762" t="s">
        <v>23</v>
      </c>
      <c r="B762">
        <v>6635</v>
      </c>
      <c r="C762" t="s">
        <v>59</v>
      </c>
      <c r="D762">
        <v>14.17</v>
      </c>
      <c r="E762">
        <v>11.65</v>
      </c>
      <c r="F762">
        <v>30.4</v>
      </c>
      <c r="G762" t="b">
        <v>0</v>
      </c>
    </row>
    <row r="763" spans="1:7">
      <c r="A763" t="s">
        <v>23</v>
      </c>
      <c r="B763">
        <v>6636</v>
      </c>
      <c r="C763" t="s">
        <v>59</v>
      </c>
      <c r="D763">
        <v>14.17</v>
      </c>
      <c r="E763">
        <v>11.9</v>
      </c>
      <c r="F763">
        <v>30.4</v>
      </c>
      <c r="G763" t="b">
        <v>0</v>
      </c>
    </row>
    <row r="764" spans="1:7">
      <c r="A764" t="s">
        <v>23</v>
      </c>
      <c r="B764">
        <v>6637</v>
      </c>
      <c r="C764" t="s">
        <v>59</v>
      </c>
      <c r="D764">
        <v>14.17</v>
      </c>
      <c r="E764">
        <v>11.95</v>
      </c>
      <c r="F764">
        <v>30.4</v>
      </c>
    </row>
    <row r="765" spans="1:7">
      <c r="A765" t="s">
        <v>23</v>
      </c>
      <c r="B765">
        <v>6638</v>
      </c>
      <c r="C765" t="s">
        <v>59</v>
      </c>
      <c r="D765">
        <v>17.3</v>
      </c>
      <c r="E765">
        <v>15.78</v>
      </c>
      <c r="F765">
        <v>30.4</v>
      </c>
      <c r="G765" t="b">
        <v>0</v>
      </c>
    </row>
    <row r="766" spans="1:7">
      <c r="A766" t="s">
        <v>23</v>
      </c>
      <c r="B766">
        <v>6639</v>
      </c>
      <c r="C766" t="s">
        <v>59</v>
      </c>
      <c r="D766">
        <v>18.399999999999999</v>
      </c>
      <c r="E766">
        <v>15.78</v>
      </c>
      <c r="F766">
        <v>30.4</v>
      </c>
      <c r="G766" t="b">
        <v>0</v>
      </c>
    </row>
    <row r="767" spans="1:7">
      <c r="A767" t="s">
        <v>23</v>
      </c>
      <c r="B767">
        <v>6640</v>
      </c>
      <c r="C767" t="s">
        <v>59</v>
      </c>
      <c r="D767">
        <v>19.100000000000001</v>
      </c>
      <c r="E767">
        <v>15.78</v>
      </c>
      <c r="F767">
        <v>30.4</v>
      </c>
      <c r="G767" t="b">
        <v>0</v>
      </c>
    </row>
    <row r="768" spans="1:7">
      <c r="A768" t="s">
        <v>23</v>
      </c>
      <c r="B768">
        <v>6641</v>
      </c>
      <c r="C768" t="s">
        <v>59</v>
      </c>
      <c r="D768">
        <v>19.475000000000001</v>
      </c>
      <c r="E768">
        <v>15.78</v>
      </c>
      <c r="F768">
        <v>30.4</v>
      </c>
    </row>
    <row r="769" spans="1:7">
      <c r="A769" t="s">
        <v>23</v>
      </c>
      <c r="B769">
        <v>6642</v>
      </c>
      <c r="C769" t="s">
        <v>59</v>
      </c>
      <c r="D769">
        <v>19.649999999999999</v>
      </c>
      <c r="E769">
        <v>15.78</v>
      </c>
      <c r="F769">
        <v>30.4</v>
      </c>
    </row>
    <row r="770" spans="1:7">
      <c r="A770" t="s">
        <v>23</v>
      </c>
      <c r="B770">
        <v>6643</v>
      </c>
      <c r="C770" t="s">
        <v>59</v>
      </c>
      <c r="D770">
        <v>19.649999999999999</v>
      </c>
      <c r="E770">
        <v>15.26</v>
      </c>
      <c r="F770">
        <v>30.4</v>
      </c>
    </row>
    <row r="771" spans="1:7">
      <c r="A771" t="s">
        <v>23</v>
      </c>
      <c r="B771">
        <v>6644</v>
      </c>
      <c r="C771" t="s">
        <v>59</v>
      </c>
      <c r="D771">
        <v>19.649999999999999</v>
      </c>
      <c r="E771">
        <v>14.91</v>
      </c>
      <c r="F771">
        <v>30.4</v>
      </c>
      <c r="G771" t="b">
        <v>0</v>
      </c>
    </row>
    <row r="772" spans="1:7">
      <c r="A772" t="s">
        <v>23</v>
      </c>
      <c r="B772">
        <v>6645</v>
      </c>
      <c r="C772" t="s">
        <v>59</v>
      </c>
      <c r="D772">
        <v>19.649999999999999</v>
      </c>
      <c r="E772">
        <v>14.35</v>
      </c>
      <c r="F772">
        <v>30.4</v>
      </c>
    </row>
    <row r="773" spans="1:7">
      <c r="A773" t="s">
        <v>23</v>
      </c>
      <c r="B773">
        <v>6646</v>
      </c>
      <c r="C773" t="s">
        <v>59</v>
      </c>
      <c r="D773">
        <v>19.649999999999999</v>
      </c>
      <c r="E773">
        <v>14.2</v>
      </c>
      <c r="F773">
        <v>30.4</v>
      </c>
    </row>
    <row r="774" spans="1:7">
      <c r="A774" t="s">
        <v>23</v>
      </c>
      <c r="B774">
        <v>6647</v>
      </c>
      <c r="C774" t="s">
        <v>59</v>
      </c>
      <c r="D774">
        <v>19.649999999999999</v>
      </c>
      <c r="E774">
        <v>12.95</v>
      </c>
      <c r="F774">
        <v>30.4</v>
      </c>
    </row>
    <row r="775" spans="1:7">
      <c r="A775" t="s">
        <v>23</v>
      </c>
      <c r="B775">
        <v>6648</v>
      </c>
      <c r="C775" t="s">
        <v>59</v>
      </c>
      <c r="D775">
        <v>19.649999999999999</v>
      </c>
      <c r="E775">
        <v>12.8</v>
      </c>
      <c r="F775">
        <v>30.4</v>
      </c>
      <c r="G775" t="b">
        <v>0</v>
      </c>
    </row>
    <row r="776" spans="1:7">
      <c r="A776" t="s">
        <v>23</v>
      </c>
      <c r="B776">
        <v>6649</v>
      </c>
      <c r="C776" t="s">
        <v>59</v>
      </c>
      <c r="D776">
        <v>19.649999999999999</v>
      </c>
      <c r="E776">
        <v>12.5</v>
      </c>
      <c r="F776">
        <v>30.4</v>
      </c>
    </row>
    <row r="777" spans="1:7">
      <c r="A777" t="s">
        <v>23</v>
      </c>
      <c r="B777">
        <v>6650</v>
      </c>
      <c r="C777" t="s">
        <v>59</v>
      </c>
      <c r="D777">
        <v>19.649999999999999</v>
      </c>
      <c r="E777">
        <v>11.9</v>
      </c>
      <c r="F777">
        <v>30.4</v>
      </c>
      <c r="G777" t="b">
        <v>0</v>
      </c>
    </row>
    <row r="778" spans="1:7">
      <c r="A778" t="s">
        <v>23</v>
      </c>
      <c r="B778">
        <v>6651</v>
      </c>
      <c r="C778" t="s">
        <v>59</v>
      </c>
      <c r="D778">
        <v>19.649999999999999</v>
      </c>
      <c r="E778">
        <v>11.65</v>
      </c>
      <c r="F778">
        <v>30.4</v>
      </c>
    </row>
    <row r="779" spans="1:7">
      <c r="A779" t="s">
        <v>23</v>
      </c>
      <c r="B779">
        <v>6652</v>
      </c>
      <c r="C779" t="s">
        <v>59</v>
      </c>
      <c r="D779">
        <v>19.649999999999999</v>
      </c>
      <c r="E779">
        <v>10.6</v>
      </c>
      <c r="F779">
        <v>30.4</v>
      </c>
    </row>
    <row r="780" spans="1:7">
      <c r="A780" t="s">
        <v>23</v>
      </c>
      <c r="B780">
        <v>7097</v>
      </c>
      <c r="C780" t="s">
        <v>59</v>
      </c>
      <c r="D780">
        <v>5.2427200000000001E-17</v>
      </c>
      <c r="E780">
        <v>4.9000000000000004</v>
      </c>
      <c r="F780">
        <v>30.4</v>
      </c>
    </row>
    <row r="781" spans="1:7">
      <c r="A781" t="s">
        <v>23</v>
      </c>
      <c r="B781">
        <v>7801</v>
      </c>
      <c r="C781" t="s">
        <v>59</v>
      </c>
      <c r="D781">
        <v>14.17</v>
      </c>
      <c r="E781">
        <v>14.2</v>
      </c>
      <c r="F781">
        <v>30.4</v>
      </c>
    </row>
    <row r="782" spans="1:7">
      <c r="A782" t="s">
        <v>23</v>
      </c>
      <c r="B782">
        <v>7841</v>
      </c>
      <c r="C782" t="s">
        <v>59</v>
      </c>
      <c r="D782">
        <v>14.35</v>
      </c>
      <c r="E782">
        <v>14.2</v>
      </c>
      <c r="F782">
        <v>30.4</v>
      </c>
    </row>
    <row r="783" spans="1:7">
      <c r="A783" t="s">
        <v>23</v>
      </c>
      <c r="B783">
        <v>7842</v>
      </c>
      <c r="C783" t="s">
        <v>59</v>
      </c>
      <c r="D783">
        <v>15.97</v>
      </c>
      <c r="E783">
        <v>14.2</v>
      </c>
      <c r="F783">
        <v>30.4</v>
      </c>
    </row>
    <row r="784" spans="1:7">
      <c r="A784" t="s">
        <v>23</v>
      </c>
      <c r="B784">
        <v>7843</v>
      </c>
      <c r="C784" t="s">
        <v>59</v>
      </c>
      <c r="D784">
        <v>16.7</v>
      </c>
      <c r="E784">
        <v>14.2</v>
      </c>
      <c r="F784">
        <v>30.4</v>
      </c>
      <c r="G784" t="b">
        <v>0</v>
      </c>
    </row>
    <row r="785" spans="1:7">
      <c r="A785" t="s">
        <v>23</v>
      </c>
      <c r="B785">
        <v>7932</v>
      </c>
      <c r="C785" t="s">
        <v>59</v>
      </c>
      <c r="D785">
        <v>11.52</v>
      </c>
      <c r="E785">
        <v>11.35</v>
      </c>
      <c r="F785">
        <v>30.4</v>
      </c>
      <c r="G785" t="b">
        <v>0</v>
      </c>
    </row>
    <row r="786" spans="1:7">
      <c r="A786" t="s">
        <v>23</v>
      </c>
      <c r="B786">
        <v>7933</v>
      </c>
      <c r="C786" t="s">
        <v>59</v>
      </c>
      <c r="D786">
        <v>13.82</v>
      </c>
      <c r="E786">
        <v>11.35</v>
      </c>
      <c r="F786">
        <v>30.4</v>
      </c>
    </row>
    <row r="787" spans="1:7">
      <c r="A787" t="s">
        <v>23</v>
      </c>
      <c r="B787">
        <v>7956</v>
      </c>
      <c r="C787" t="s">
        <v>59</v>
      </c>
      <c r="D787">
        <v>17</v>
      </c>
      <c r="E787">
        <v>11.35</v>
      </c>
      <c r="F787">
        <v>30.4</v>
      </c>
      <c r="G787" t="b">
        <v>0</v>
      </c>
    </row>
    <row r="788" spans="1:7">
      <c r="A788" t="s">
        <v>23</v>
      </c>
      <c r="B788">
        <v>8708</v>
      </c>
      <c r="C788" t="s">
        <v>59</v>
      </c>
      <c r="D788">
        <v>3.27</v>
      </c>
      <c r="E788">
        <v>4.25</v>
      </c>
      <c r="F788">
        <v>30.4</v>
      </c>
    </row>
    <row r="789" spans="1:7">
      <c r="A789" t="s">
        <v>23</v>
      </c>
      <c r="B789">
        <v>8709</v>
      </c>
      <c r="C789" t="s">
        <v>59</v>
      </c>
      <c r="D789">
        <v>0</v>
      </c>
      <c r="E789">
        <v>4.25</v>
      </c>
      <c r="F789">
        <v>30.4</v>
      </c>
    </row>
    <row r="790" spans="1:7">
      <c r="A790" t="s">
        <v>23</v>
      </c>
      <c r="B790">
        <v>8710</v>
      </c>
      <c r="C790" t="s">
        <v>59</v>
      </c>
      <c r="D790">
        <v>9.82</v>
      </c>
      <c r="E790">
        <v>4.25</v>
      </c>
      <c r="F790">
        <v>30.4</v>
      </c>
    </row>
    <row r="791" spans="1:7">
      <c r="A791" t="s">
        <v>23</v>
      </c>
      <c r="B791">
        <v>8711</v>
      </c>
      <c r="C791" t="s">
        <v>59</v>
      </c>
      <c r="D791">
        <v>16.37</v>
      </c>
      <c r="E791">
        <v>4.25</v>
      </c>
      <c r="F791">
        <v>30.4</v>
      </c>
    </row>
    <row r="792" spans="1:7">
      <c r="A792" t="s">
        <v>23</v>
      </c>
      <c r="B792">
        <v>8712</v>
      </c>
      <c r="C792" t="s">
        <v>59</v>
      </c>
      <c r="D792">
        <v>19.649999999999999</v>
      </c>
      <c r="E792">
        <v>3.2</v>
      </c>
      <c r="F792">
        <v>30.4</v>
      </c>
    </row>
    <row r="793" spans="1:7">
      <c r="A793" t="s">
        <v>23</v>
      </c>
      <c r="B793">
        <v>8713</v>
      </c>
      <c r="C793" t="s">
        <v>59</v>
      </c>
      <c r="D793">
        <v>19.649999999999999</v>
      </c>
      <c r="E793">
        <v>4.25</v>
      </c>
      <c r="F793">
        <v>30.4</v>
      </c>
      <c r="G793" t="b">
        <v>0</v>
      </c>
    </row>
    <row r="794" spans="1:7">
      <c r="A794" t="s">
        <v>23</v>
      </c>
      <c r="B794">
        <v>8714</v>
      </c>
      <c r="C794" t="s">
        <v>59</v>
      </c>
      <c r="D794">
        <v>15.2</v>
      </c>
      <c r="E794">
        <v>4.8</v>
      </c>
      <c r="F794">
        <v>30.4</v>
      </c>
      <c r="G794" t="b">
        <v>0</v>
      </c>
    </row>
    <row r="795" spans="1:7">
      <c r="A795" t="s">
        <v>23</v>
      </c>
      <c r="B795">
        <v>8715</v>
      </c>
      <c r="C795" t="s">
        <v>59</v>
      </c>
      <c r="D795">
        <v>4.57</v>
      </c>
      <c r="E795">
        <v>4.8</v>
      </c>
      <c r="F795">
        <v>30.4</v>
      </c>
    </row>
    <row r="796" spans="1:7">
      <c r="A796" t="s">
        <v>23</v>
      </c>
      <c r="B796">
        <v>8716</v>
      </c>
      <c r="C796" t="s">
        <v>59</v>
      </c>
      <c r="D796">
        <v>17.68</v>
      </c>
      <c r="E796">
        <v>6.4</v>
      </c>
      <c r="F796">
        <v>30.4</v>
      </c>
      <c r="G796" t="b">
        <v>0</v>
      </c>
    </row>
    <row r="797" spans="1:7">
      <c r="A797" t="s">
        <v>23</v>
      </c>
      <c r="B797">
        <v>8717</v>
      </c>
      <c r="C797" t="s">
        <v>59</v>
      </c>
      <c r="D797">
        <v>3.5</v>
      </c>
      <c r="E797">
        <v>6.9</v>
      </c>
      <c r="F797">
        <v>30.4</v>
      </c>
    </row>
    <row r="798" spans="1:7">
      <c r="A798" t="s">
        <v>23</v>
      </c>
      <c r="B798">
        <v>8718</v>
      </c>
      <c r="C798" t="s">
        <v>59</v>
      </c>
      <c r="D798">
        <v>8.3800000000000008</v>
      </c>
      <c r="E798">
        <v>8.5</v>
      </c>
      <c r="F798">
        <v>30.4</v>
      </c>
    </row>
    <row r="799" spans="1:7">
      <c r="A799" t="s">
        <v>23</v>
      </c>
      <c r="B799">
        <v>8719</v>
      </c>
      <c r="C799" t="s">
        <v>59</v>
      </c>
      <c r="D799">
        <v>8.3800000000000008</v>
      </c>
      <c r="E799">
        <v>10</v>
      </c>
      <c r="F799">
        <v>30.4</v>
      </c>
      <c r="G799" t="b">
        <v>0</v>
      </c>
    </row>
    <row r="800" spans="1:7">
      <c r="A800" t="s">
        <v>23</v>
      </c>
      <c r="B800">
        <v>8720</v>
      </c>
      <c r="C800" t="s">
        <v>59</v>
      </c>
      <c r="D800">
        <v>7.02</v>
      </c>
      <c r="E800">
        <v>10</v>
      </c>
      <c r="F800">
        <v>30.4</v>
      </c>
    </row>
    <row r="801" spans="1:7">
      <c r="A801" t="s">
        <v>23</v>
      </c>
      <c r="B801">
        <v>8722</v>
      </c>
      <c r="C801" t="s">
        <v>59</v>
      </c>
      <c r="D801">
        <v>8.19</v>
      </c>
      <c r="E801">
        <v>0</v>
      </c>
      <c r="F801">
        <v>30.4</v>
      </c>
      <c r="G801" t="b">
        <v>0</v>
      </c>
    </row>
    <row r="802" spans="1:7">
      <c r="A802" t="s">
        <v>23</v>
      </c>
      <c r="B802">
        <v>8723</v>
      </c>
      <c r="C802" t="s">
        <v>59</v>
      </c>
      <c r="D802">
        <v>8.19</v>
      </c>
      <c r="E802">
        <v>2.5</v>
      </c>
      <c r="F802">
        <v>30.4</v>
      </c>
    </row>
    <row r="803" spans="1:7">
      <c r="A803" t="s">
        <v>23</v>
      </c>
      <c r="B803">
        <v>8724</v>
      </c>
      <c r="C803" t="s">
        <v>59</v>
      </c>
      <c r="D803">
        <v>8.19</v>
      </c>
      <c r="E803">
        <v>3.2</v>
      </c>
      <c r="F803">
        <v>30.4</v>
      </c>
      <c r="G803" t="b">
        <v>0</v>
      </c>
    </row>
    <row r="804" spans="1:7">
      <c r="A804" t="s">
        <v>23</v>
      </c>
      <c r="B804">
        <v>8725</v>
      </c>
      <c r="C804" t="s">
        <v>59</v>
      </c>
      <c r="D804">
        <v>2.5</v>
      </c>
      <c r="E804">
        <v>6.9</v>
      </c>
      <c r="F804">
        <v>30.4</v>
      </c>
      <c r="G804" t="b">
        <v>0</v>
      </c>
    </row>
    <row r="805" spans="1:7">
      <c r="A805" t="s">
        <v>23</v>
      </c>
      <c r="B805">
        <v>8726</v>
      </c>
      <c r="C805" t="s">
        <v>59</v>
      </c>
      <c r="D805">
        <v>2.5</v>
      </c>
      <c r="E805">
        <v>15.26</v>
      </c>
      <c r="F805">
        <v>30.4</v>
      </c>
      <c r="G805" t="b">
        <v>0</v>
      </c>
    </row>
    <row r="806" spans="1:7">
      <c r="A806" t="s">
        <v>23</v>
      </c>
      <c r="B806">
        <v>8727</v>
      </c>
      <c r="C806" t="s">
        <v>59</v>
      </c>
      <c r="D806">
        <v>0</v>
      </c>
      <c r="E806">
        <v>15.26</v>
      </c>
      <c r="F806">
        <v>30.4</v>
      </c>
      <c r="G806" t="b">
        <v>0</v>
      </c>
    </row>
    <row r="807" spans="1:7">
      <c r="A807" t="s">
        <v>23</v>
      </c>
      <c r="B807">
        <v>8728</v>
      </c>
      <c r="C807" t="s">
        <v>59</v>
      </c>
      <c r="D807">
        <v>3.5</v>
      </c>
      <c r="E807">
        <v>15.26</v>
      </c>
      <c r="F807">
        <v>30.4</v>
      </c>
      <c r="G807" t="b">
        <v>0</v>
      </c>
    </row>
    <row r="808" spans="1:7">
      <c r="A808" t="s">
        <v>23</v>
      </c>
      <c r="B808">
        <v>8730</v>
      </c>
      <c r="C808" t="s">
        <v>59</v>
      </c>
      <c r="D808">
        <v>9.5</v>
      </c>
      <c r="E808">
        <v>8.75</v>
      </c>
      <c r="F808">
        <v>30.4</v>
      </c>
      <c r="G808" t="b">
        <v>0</v>
      </c>
    </row>
    <row r="809" spans="1:7">
      <c r="A809" t="s">
        <v>23</v>
      </c>
      <c r="B809">
        <v>8731</v>
      </c>
      <c r="C809" t="s">
        <v>59</v>
      </c>
      <c r="D809">
        <v>9.5</v>
      </c>
      <c r="E809">
        <v>8.5</v>
      </c>
      <c r="F809">
        <v>30.4</v>
      </c>
    </row>
    <row r="810" spans="1:7">
      <c r="A810" t="s">
        <v>23</v>
      </c>
      <c r="B810">
        <v>8732</v>
      </c>
      <c r="C810" t="s">
        <v>59</v>
      </c>
      <c r="D810">
        <v>10.6</v>
      </c>
      <c r="E810">
        <v>8.75</v>
      </c>
      <c r="F810">
        <v>30.4</v>
      </c>
    </row>
    <row r="811" spans="1:7">
      <c r="A811" t="s">
        <v>23</v>
      </c>
      <c r="B811">
        <v>8733</v>
      </c>
      <c r="C811" t="s">
        <v>59</v>
      </c>
      <c r="D811">
        <v>10.6</v>
      </c>
      <c r="E811">
        <v>8.5</v>
      </c>
      <c r="F811">
        <v>30.4</v>
      </c>
      <c r="G811" t="b">
        <v>0</v>
      </c>
    </row>
    <row r="812" spans="1:7">
      <c r="A812" t="s">
        <v>23</v>
      </c>
      <c r="B812">
        <v>8735</v>
      </c>
      <c r="C812" t="s">
        <v>59</v>
      </c>
      <c r="D812">
        <v>12.35</v>
      </c>
      <c r="E812">
        <v>8.75</v>
      </c>
      <c r="F812">
        <v>30.4</v>
      </c>
      <c r="G812" t="b">
        <v>0</v>
      </c>
    </row>
    <row r="813" spans="1:7">
      <c r="A813" t="s">
        <v>23</v>
      </c>
      <c r="B813">
        <v>8736</v>
      </c>
      <c r="C813" t="s">
        <v>59</v>
      </c>
      <c r="D813">
        <v>12.35</v>
      </c>
      <c r="E813">
        <v>10</v>
      </c>
      <c r="F813">
        <v>30.4</v>
      </c>
    </row>
    <row r="814" spans="1:7">
      <c r="A814" t="s">
        <v>23</v>
      </c>
      <c r="B814">
        <v>8739</v>
      </c>
      <c r="C814" t="s">
        <v>59</v>
      </c>
      <c r="D814">
        <v>12.35</v>
      </c>
      <c r="E814">
        <v>8.5</v>
      </c>
      <c r="F814">
        <v>30.4</v>
      </c>
      <c r="G814" t="b">
        <v>0</v>
      </c>
    </row>
    <row r="815" spans="1:7">
      <c r="A815" t="s">
        <v>23</v>
      </c>
      <c r="B815">
        <v>8740</v>
      </c>
      <c r="C815" t="s">
        <v>59</v>
      </c>
      <c r="D815">
        <v>13.45</v>
      </c>
      <c r="E815">
        <v>8.75</v>
      </c>
      <c r="F815">
        <v>30.4</v>
      </c>
    </row>
    <row r="816" spans="1:7">
      <c r="A816" t="s">
        <v>23</v>
      </c>
      <c r="B816">
        <v>8741</v>
      </c>
      <c r="C816" t="s">
        <v>59</v>
      </c>
      <c r="D816">
        <v>13.45</v>
      </c>
      <c r="E816">
        <v>10</v>
      </c>
      <c r="F816">
        <v>30.4</v>
      </c>
    </row>
    <row r="817" spans="1:7">
      <c r="A817" t="s">
        <v>23</v>
      </c>
      <c r="B817">
        <v>8742</v>
      </c>
      <c r="C817" t="s">
        <v>59</v>
      </c>
      <c r="D817">
        <v>13.45</v>
      </c>
      <c r="E817">
        <v>8.5</v>
      </c>
      <c r="F817">
        <v>30.4</v>
      </c>
    </row>
    <row r="818" spans="1:7">
      <c r="A818" t="s">
        <v>23</v>
      </c>
      <c r="B818">
        <v>8743</v>
      </c>
      <c r="C818" t="s">
        <v>59</v>
      </c>
      <c r="D818">
        <v>13.93</v>
      </c>
      <c r="E818">
        <v>8.75</v>
      </c>
      <c r="F818">
        <v>30.4</v>
      </c>
    </row>
    <row r="819" spans="1:7">
      <c r="A819" t="s">
        <v>23</v>
      </c>
      <c r="B819">
        <v>8744</v>
      </c>
      <c r="C819" t="s">
        <v>59</v>
      </c>
      <c r="D819">
        <v>13.93</v>
      </c>
      <c r="E819">
        <v>8.5</v>
      </c>
      <c r="F819">
        <v>30.4</v>
      </c>
      <c r="G819" t="b">
        <v>0</v>
      </c>
    </row>
    <row r="820" spans="1:7">
      <c r="A820" t="s">
        <v>23</v>
      </c>
      <c r="B820">
        <v>8745</v>
      </c>
      <c r="C820" t="s">
        <v>59</v>
      </c>
      <c r="D820">
        <v>14.8</v>
      </c>
      <c r="E820">
        <v>8.75</v>
      </c>
      <c r="F820">
        <v>30.4</v>
      </c>
      <c r="G820" t="b">
        <v>0</v>
      </c>
    </row>
    <row r="821" spans="1:7">
      <c r="A821" t="s">
        <v>23</v>
      </c>
      <c r="B821">
        <v>8746</v>
      </c>
      <c r="C821" t="s">
        <v>59</v>
      </c>
      <c r="D821">
        <v>14.8</v>
      </c>
      <c r="E821">
        <v>8.5</v>
      </c>
      <c r="F821">
        <v>30.4</v>
      </c>
      <c r="G821" t="b">
        <v>0</v>
      </c>
    </row>
    <row r="822" spans="1:7">
      <c r="A822" t="s">
        <v>23</v>
      </c>
      <c r="B822">
        <v>8747</v>
      </c>
      <c r="C822" t="s">
        <v>59</v>
      </c>
      <c r="D822">
        <v>15.97</v>
      </c>
      <c r="E822">
        <v>8.5</v>
      </c>
      <c r="F822">
        <v>30.4</v>
      </c>
    </row>
    <row r="823" spans="1:7">
      <c r="A823" t="s">
        <v>23</v>
      </c>
      <c r="B823">
        <v>8748</v>
      </c>
      <c r="C823" t="s">
        <v>59</v>
      </c>
      <c r="D823">
        <v>16.84</v>
      </c>
      <c r="E823">
        <v>8.5</v>
      </c>
      <c r="F823">
        <v>30.4</v>
      </c>
      <c r="G823" t="b">
        <v>0</v>
      </c>
    </row>
    <row r="824" spans="1:7">
      <c r="A824" t="s">
        <v>23</v>
      </c>
      <c r="B824">
        <v>8749</v>
      </c>
      <c r="C824" t="s">
        <v>59</v>
      </c>
      <c r="D824">
        <v>16.84</v>
      </c>
      <c r="E824">
        <v>8.75</v>
      </c>
      <c r="F824">
        <v>30.4</v>
      </c>
    </row>
    <row r="825" spans="1:7">
      <c r="A825" t="s">
        <v>23</v>
      </c>
      <c r="B825">
        <v>8750</v>
      </c>
      <c r="C825" t="s">
        <v>59</v>
      </c>
      <c r="D825">
        <v>19.649999999999999</v>
      </c>
      <c r="E825">
        <v>8.75</v>
      </c>
      <c r="F825">
        <v>30.4</v>
      </c>
    </row>
    <row r="826" spans="1:7">
      <c r="A826" t="s">
        <v>23</v>
      </c>
      <c r="B826">
        <v>8751</v>
      </c>
      <c r="C826" t="s">
        <v>59</v>
      </c>
      <c r="D826">
        <v>11.52</v>
      </c>
      <c r="E826">
        <v>10</v>
      </c>
      <c r="F826">
        <v>30.4</v>
      </c>
    </row>
    <row r="827" spans="1:7">
      <c r="A827" t="s">
        <v>23</v>
      </c>
      <c r="B827">
        <v>8752</v>
      </c>
      <c r="C827" t="s">
        <v>59</v>
      </c>
      <c r="D827">
        <v>11.52</v>
      </c>
      <c r="E827">
        <v>8.5</v>
      </c>
      <c r="F827">
        <v>30.4</v>
      </c>
    </row>
    <row r="828" spans="1:7">
      <c r="A828" t="s">
        <v>23</v>
      </c>
      <c r="B828">
        <v>8753</v>
      </c>
      <c r="C828" t="s">
        <v>59</v>
      </c>
      <c r="D828">
        <v>14.17</v>
      </c>
      <c r="E828">
        <v>8.5</v>
      </c>
      <c r="F828">
        <v>30.4</v>
      </c>
    </row>
    <row r="829" spans="1:7">
      <c r="A829" t="s">
        <v>23</v>
      </c>
      <c r="B829">
        <v>8755</v>
      </c>
      <c r="C829" t="s">
        <v>59</v>
      </c>
      <c r="D829">
        <v>9.82</v>
      </c>
      <c r="E829">
        <v>4.9000000000000004</v>
      </c>
      <c r="F829">
        <v>30.4</v>
      </c>
    </row>
    <row r="830" spans="1:7">
      <c r="A830" t="s">
        <v>23</v>
      </c>
      <c r="B830">
        <v>8756</v>
      </c>
      <c r="C830" t="s">
        <v>59</v>
      </c>
      <c r="D830">
        <v>3.5</v>
      </c>
      <c r="E830">
        <v>14.35</v>
      </c>
      <c r="F830">
        <v>30.4</v>
      </c>
      <c r="G830" t="b">
        <v>0</v>
      </c>
    </row>
    <row r="831" spans="1:7">
      <c r="A831" t="s">
        <v>23</v>
      </c>
      <c r="B831">
        <v>8759</v>
      </c>
      <c r="C831" t="s">
        <v>59</v>
      </c>
      <c r="D831">
        <v>3.5</v>
      </c>
      <c r="E831">
        <v>10.45</v>
      </c>
      <c r="F831">
        <v>30.4</v>
      </c>
      <c r="G831" t="b">
        <v>0</v>
      </c>
    </row>
    <row r="832" spans="1:7">
      <c r="A832" t="s">
        <v>23</v>
      </c>
      <c r="B832">
        <v>8760</v>
      </c>
      <c r="C832" t="s">
        <v>59</v>
      </c>
      <c r="D832">
        <v>11.92</v>
      </c>
      <c r="E832">
        <v>12.25</v>
      </c>
      <c r="F832">
        <v>30.4</v>
      </c>
    </row>
    <row r="833" spans="1:7">
      <c r="A833" t="s">
        <v>23</v>
      </c>
      <c r="B833">
        <v>8761</v>
      </c>
      <c r="C833" t="s">
        <v>59</v>
      </c>
      <c r="D833">
        <v>14.17</v>
      </c>
      <c r="E833">
        <v>13.8</v>
      </c>
      <c r="F833">
        <v>30.4</v>
      </c>
    </row>
    <row r="834" spans="1:7">
      <c r="A834" t="s">
        <v>23</v>
      </c>
      <c r="B834">
        <v>8764</v>
      </c>
      <c r="C834" t="s">
        <v>59</v>
      </c>
      <c r="D834">
        <v>11.52</v>
      </c>
      <c r="E834">
        <v>12.25</v>
      </c>
      <c r="F834">
        <v>30.4</v>
      </c>
      <c r="G834" t="b">
        <v>0</v>
      </c>
    </row>
    <row r="835" spans="1:7">
      <c r="A835" t="s">
        <v>23</v>
      </c>
      <c r="B835">
        <v>8765</v>
      </c>
      <c r="C835" t="s">
        <v>59</v>
      </c>
      <c r="D835">
        <v>13.82</v>
      </c>
      <c r="E835">
        <v>10</v>
      </c>
      <c r="F835">
        <v>30.4</v>
      </c>
      <c r="G835" t="b">
        <v>0</v>
      </c>
    </row>
    <row r="836" spans="1:7">
      <c r="A836" t="s">
        <v>23</v>
      </c>
      <c r="B836">
        <v>9100</v>
      </c>
      <c r="C836" t="s">
        <v>59</v>
      </c>
      <c r="D836">
        <v>4.82</v>
      </c>
      <c r="E836">
        <v>13.05</v>
      </c>
      <c r="F836">
        <v>30.4</v>
      </c>
    </row>
    <row r="837" spans="1:7">
      <c r="A837" t="s">
        <v>23</v>
      </c>
      <c r="B837">
        <v>9101</v>
      </c>
      <c r="C837" t="s">
        <v>59</v>
      </c>
      <c r="D837">
        <v>4.82</v>
      </c>
      <c r="E837">
        <v>14.05</v>
      </c>
      <c r="F837">
        <v>30.4</v>
      </c>
    </row>
    <row r="838" spans="1:7">
      <c r="A838" t="s">
        <v>23</v>
      </c>
      <c r="B838">
        <v>5137</v>
      </c>
      <c r="C838" t="s">
        <v>59</v>
      </c>
      <c r="D838">
        <v>8.3800000000000008</v>
      </c>
      <c r="E838">
        <v>11.35</v>
      </c>
      <c r="F838">
        <v>30.4</v>
      </c>
      <c r="G838" t="b">
        <v>0</v>
      </c>
    </row>
    <row r="839" spans="1:7">
      <c r="A839" t="s">
        <v>23</v>
      </c>
      <c r="B839">
        <v>9248</v>
      </c>
      <c r="C839" t="s">
        <v>59</v>
      </c>
      <c r="D839">
        <v>11.52</v>
      </c>
      <c r="E839">
        <v>9.35</v>
      </c>
      <c r="F839">
        <v>30.4</v>
      </c>
    </row>
    <row r="840" spans="1:7">
      <c r="A840" t="s">
        <v>23</v>
      </c>
      <c r="B840">
        <v>7897</v>
      </c>
      <c r="C840" t="s">
        <v>59</v>
      </c>
      <c r="D840">
        <v>11.52</v>
      </c>
      <c r="E840">
        <v>10.85</v>
      </c>
      <c r="F840">
        <v>30.4</v>
      </c>
    </row>
    <row r="841" spans="1:7">
      <c r="A841" t="s">
        <v>23</v>
      </c>
      <c r="B841">
        <v>7898</v>
      </c>
      <c r="C841" t="s">
        <v>59</v>
      </c>
      <c r="D841">
        <v>13.82</v>
      </c>
      <c r="E841">
        <v>10.85</v>
      </c>
      <c r="F841">
        <v>30.4</v>
      </c>
    </row>
    <row r="842" spans="1:7">
      <c r="A842" t="s">
        <v>23</v>
      </c>
      <c r="B842">
        <v>9441</v>
      </c>
      <c r="C842" t="s">
        <v>59</v>
      </c>
      <c r="D842">
        <v>8.25</v>
      </c>
      <c r="E842">
        <v>13.15</v>
      </c>
      <c r="F842">
        <v>30.4</v>
      </c>
    </row>
    <row r="843" spans="1:7">
      <c r="A843" t="s">
        <v>23</v>
      </c>
      <c r="B843">
        <v>9442</v>
      </c>
      <c r="C843" t="s">
        <v>59</v>
      </c>
      <c r="D843">
        <v>8.25</v>
      </c>
      <c r="E843">
        <v>13.8</v>
      </c>
      <c r="F843">
        <v>30.4</v>
      </c>
    </row>
    <row r="844" spans="1:7">
      <c r="A844" t="s">
        <v>23</v>
      </c>
      <c r="B844">
        <v>9443</v>
      </c>
      <c r="C844" t="s">
        <v>59</v>
      </c>
      <c r="D844">
        <v>9.25</v>
      </c>
      <c r="E844">
        <v>13.15</v>
      </c>
      <c r="F844">
        <v>30.4</v>
      </c>
    </row>
    <row r="845" spans="1:7">
      <c r="A845" t="s">
        <v>23</v>
      </c>
      <c r="B845">
        <v>9444</v>
      </c>
      <c r="C845" t="s">
        <v>59</v>
      </c>
      <c r="D845">
        <v>9.25</v>
      </c>
      <c r="E845">
        <v>13.8</v>
      </c>
      <c r="F845">
        <v>30.4</v>
      </c>
    </row>
    <row r="846" spans="1:7">
      <c r="A846" t="s">
        <v>23</v>
      </c>
      <c r="B846">
        <v>9445</v>
      </c>
      <c r="C846" t="s">
        <v>59</v>
      </c>
      <c r="D846">
        <v>10.050000000000001</v>
      </c>
      <c r="E846">
        <v>13.15</v>
      </c>
      <c r="F846">
        <v>30.4</v>
      </c>
    </row>
    <row r="847" spans="1:7">
      <c r="A847" t="s">
        <v>23</v>
      </c>
      <c r="B847">
        <v>9446</v>
      </c>
      <c r="C847" t="s">
        <v>59</v>
      </c>
      <c r="D847">
        <v>10.050000000000001</v>
      </c>
      <c r="E847">
        <v>13.8</v>
      </c>
      <c r="F847">
        <v>30.4</v>
      </c>
    </row>
    <row r="848" spans="1:7">
      <c r="A848" t="s">
        <v>23</v>
      </c>
      <c r="B848">
        <v>9449</v>
      </c>
      <c r="C848" t="s">
        <v>59</v>
      </c>
      <c r="D848">
        <v>11.52</v>
      </c>
      <c r="E848">
        <v>11.65</v>
      </c>
      <c r="F848">
        <v>30.4</v>
      </c>
    </row>
    <row r="849" spans="1:7">
      <c r="A849" t="s">
        <v>23</v>
      </c>
      <c r="B849">
        <v>9514</v>
      </c>
      <c r="C849" t="s">
        <v>59</v>
      </c>
      <c r="D849">
        <v>6.8</v>
      </c>
      <c r="E849">
        <v>13.8</v>
      </c>
      <c r="F849">
        <v>30.4</v>
      </c>
    </row>
    <row r="850" spans="1:7">
      <c r="A850" t="s">
        <v>23</v>
      </c>
      <c r="B850">
        <v>1264</v>
      </c>
      <c r="C850" t="s">
        <v>59</v>
      </c>
      <c r="D850">
        <v>8.3800000000000008</v>
      </c>
      <c r="E850">
        <v>12.5</v>
      </c>
      <c r="F850">
        <v>30.4</v>
      </c>
    </row>
    <row r="851" spans="1:7">
      <c r="A851" t="s">
        <v>23</v>
      </c>
      <c r="B851">
        <v>2016</v>
      </c>
      <c r="C851" t="s">
        <v>59</v>
      </c>
      <c r="D851">
        <v>8.3800000000000008</v>
      </c>
      <c r="E851">
        <v>12.25</v>
      </c>
      <c r="F851">
        <v>30.4</v>
      </c>
      <c r="G851" t="b">
        <v>0</v>
      </c>
    </row>
    <row r="852" spans="1:7">
      <c r="A852" t="s">
        <v>23</v>
      </c>
      <c r="B852">
        <v>2109</v>
      </c>
      <c r="C852" t="s">
        <v>59</v>
      </c>
      <c r="D852">
        <v>8.25</v>
      </c>
      <c r="E852">
        <v>16.5</v>
      </c>
      <c r="F852">
        <v>30.4</v>
      </c>
      <c r="G852" t="b">
        <v>0</v>
      </c>
    </row>
    <row r="853" spans="1:7">
      <c r="A853" t="s">
        <v>23</v>
      </c>
      <c r="B853">
        <v>2523</v>
      </c>
      <c r="C853" t="s">
        <v>59</v>
      </c>
      <c r="D853">
        <v>8.3800000000000008</v>
      </c>
      <c r="E853">
        <v>13.15</v>
      </c>
      <c r="F853">
        <v>30.4</v>
      </c>
    </row>
    <row r="854" spans="1:7">
      <c r="A854" t="s">
        <v>23</v>
      </c>
      <c r="B854">
        <v>9521</v>
      </c>
      <c r="C854" t="s">
        <v>59</v>
      </c>
      <c r="D854">
        <v>11.92</v>
      </c>
      <c r="E854">
        <v>13.15</v>
      </c>
      <c r="F854">
        <v>30.4</v>
      </c>
    </row>
    <row r="855" spans="1:7">
      <c r="A855" t="s">
        <v>23</v>
      </c>
      <c r="B855">
        <v>3739</v>
      </c>
      <c r="C855" t="s">
        <v>59</v>
      </c>
      <c r="D855">
        <v>4.82</v>
      </c>
      <c r="E855">
        <v>14.35</v>
      </c>
      <c r="F855">
        <v>30.4</v>
      </c>
    </row>
    <row r="856" spans="1:7">
      <c r="A856" t="s">
        <v>23</v>
      </c>
      <c r="B856">
        <v>3742</v>
      </c>
      <c r="C856" t="s">
        <v>59</v>
      </c>
      <c r="D856">
        <v>4.82</v>
      </c>
      <c r="E856">
        <v>13.8</v>
      </c>
      <c r="F856">
        <v>30.4</v>
      </c>
    </row>
    <row r="857" spans="1:7">
      <c r="A857" t="s">
        <v>23</v>
      </c>
      <c r="B857">
        <v>9530</v>
      </c>
      <c r="C857" t="s">
        <v>59</v>
      </c>
      <c r="D857">
        <v>3.5</v>
      </c>
      <c r="E857">
        <v>13.05</v>
      </c>
      <c r="F857">
        <v>30.4</v>
      </c>
      <c r="G857" t="b">
        <v>0</v>
      </c>
    </row>
    <row r="858" spans="1:7">
      <c r="A858" t="s">
        <v>23</v>
      </c>
      <c r="B858">
        <v>9576</v>
      </c>
      <c r="C858" t="s">
        <v>59</v>
      </c>
      <c r="D858">
        <v>8.25</v>
      </c>
      <c r="E858">
        <v>13.05</v>
      </c>
      <c r="F858">
        <v>30.4</v>
      </c>
    </row>
    <row r="859" spans="1:7">
      <c r="A859" t="s">
        <v>23</v>
      </c>
      <c r="B859">
        <v>7072</v>
      </c>
      <c r="C859" t="s">
        <v>59</v>
      </c>
      <c r="D859">
        <v>6.8</v>
      </c>
      <c r="E859">
        <v>8.5</v>
      </c>
      <c r="F859">
        <v>30.4</v>
      </c>
    </row>
    <row r="860" spans="1:7">
      <c r="A860" t="s">
        <v>23</v>
      </c>
      <c r="B860">
        <v>7073</v>
      </c>
      <c r="C860" t="s">
        <v>59</v>
      </c>
      <c r="D860">
        <v>6.8</v>
      </c>
      <c r="E860">
        <v>12.5</v>
      </c>
      <c r="F860">
        <v>30.4</v>
      </c>
    </row>
    <row r="861" spans="1:7">
      <c r="A861" t="s">
        <v>23</v>
      </c>
      <c r="B861">
        <v>4076</v>
      </c>
      <c r="C861" t="s">
        <v>59</v>
      </c>
      <c r="D861">
        <v>6.8</v>
      </c>
      <c r="E861">
        <v>10.45</v>
      </c>
      <c r="F861">
        <v>30.4</v>
      </c>
    </row>
    <row r="862" spans="1:7">
      <c r="A862" t="s">
        <v>23</v>
      </c>
      <c r="B862">
        <v>9604</v>
      </c>
      <c r="C862" t="s">
        <v>59</v>
      </c>
      <c r="D862">
        <v>4.82</v>
      </c>
      <c r="E862">
        <v>16.5</v>
      </c>
      <c r="F862">
        <v>30.4</v>
      </c>
    </row>
    <row r="863" spans="1:7">
      <c r="A863" t="s">
        <v>23</v>
      </c>
      <c r="B863">
        <v>9605</v>
      </c>
      <c r="C863" t="s">
        <v>59</v>
      </c>
      <c r="D863">
        <v>5.72</v>
      </c>
      <c r="E863">
        <v>13.8</v>
      </c>
      <c r="F863">
        <v>30.4</v>
      </c>
      <c r="G863" t="b">
        <v>0</v>
      </c>
    </row>
    <row r="864" spans="1:7">
      <c r="A864" t="s">
        <v>23</v>
      </c>
      <c r="B864">
        <v>9606</v>
      </c>
      <c r="C864" t="s">
        <v>59</v>
      </c>
      <c r="D864">
        <v>5.72</v>
      </c>
      <c r="E864">
        <v>15.78</v>
      </c>
      <c r="F864">
        <v>30.4</v>
      </c>
      <c r="G864" t="b">
        <v>0</v>
      </c>
    </row>
    <row r="865" spans="1:7">
      <c r="A865" t="s">
        <v>23</v>
      </c>
      <c r="B865">
        <v>9607</v>
      </c>
      <c r="C865" t="s">
        <v>59</v>
      </c>
      <c r="D865">
        <v>5.72</v>
      </c>
      <c r="E865">
        <v>16.5</v>
      </c>
      <c r="F865">
        <v>30.4</v>
      </c>
      <c r="G865" t="b">
        <v>0</v>
      </c>
    </row>
    <row r="866" spans="1:7">
      <c r="A866" t="s">
        <v>23</v>
      </c>
      <c r="B866">
        <v>9650</v>
      </c>
      <c r="C866" t="s">
        <v>59</v>
      </c>
      <c r="D866">
        <v>5.72</v>
      </c>
      <c r="E866">
        <v>14.05</v>
      </c>
      <c r="F866">
        <v>30.4</v>
      </c>
    </row>
    <row r="867" spans="1:7">
      <c r="A867" t="s">
        <v>23</v>
      </c>
      <c r="B867">
        <v>9675</v>
      </c>
      <c r="C867" t="s">
        <v>59</v>
      </c>
      <c r="D867">
        <v>5.72</v>
      </c>
      <c r="E867">
        <v>14.35</v>
      </c>
      <c r="F867">
        <v>30.4</v>
      </c>
      <c r="G867" t="b">
        <v>0</v>
      </c>
    </row>
    <row r="868" spans="1:7">
      <c r="A868" t="s">
        <v>23</v>
      </c>
      <c r="B868">
        <v>9788</v>
      </c>
      <c r="C868" t="s">
        <v>59</v>
      </c>
      <c r="D868">
        <v>16.02</v>
      </c>
      <c r="E868">
        <v>14.2</v>
      </c>
      <c r="F868">
        <v>30.4</v>
      </c>
    </row>
    <row r="869" spans="1:7">
      <c r="A869" t="s">
        <v>23</v>
      </c>
      <c r="B869">
        <v>9789</v>
      </c>
      <c r="C869" t="s">
        <v>59</v>
      </c>
      <c r="D869">
        <v>16.02</v>
      </c>
      <c r="E869">
        <v>15.78</v>
      </c>
      <c r="F869">
        <v>30.4</v>
      </c>
      <c r="G869" t="b">
        <v>0</v>
      </c>
    </row>
    <row r="870" spans="1:7">
      <c r="A870" t="s">
        <v>23</v>
      </c>
      <c r="B870">
        <v>9790</v>
      </c>
      <c r="C870" t="s">
        <v>59</v>
      </c>
      <c r="D870">
        <v>15.07</v>
      </c>
      <c r="E870">
        <v>14.2</v>
      </c>
      <c r="F870">
        <v>30.4</v>
      </c>
      <c r="G870" t="b">
        <v>0</v>
      </c>
    </row>
    <row r="871" spans="1:7">
      <c r="A871" t="s">
        <v>23</v>
      </c>
      <c r="B871">
        <v>9791</v>
      </c>
      <c r="C871" t="s">
        <v>59</v>
      </c>
      <c r="D871">
        <v>15.07</v>
      </c>
      <c r="E871">
        <v>15.78</v>
      </c>
      <c r="F871">
        <v>30.4</v>
      </c>
      <c r="G871" t="b">
        <v>0</v>
      </c>
    </row>
    <row r="872" spans="1:7">
      <c r="A872" t="s">
        <v>23</v>
      </c>
      <c r="B872">
        <v>9792</v>
      </c>
      <c r="C872" t="s">
        <v>59</v>
      </c>
      <c r="D872">
        <v>12.88</v>
      </c>
      <c r="E872">
        <v>15.26</v>
      </c>
      <c r="F872">
        <v>30.4</v>
      </c>
      <c r="G872" t="b">
        <v>0</v>
      </c>
    </row>
    <row r="873" spans="1:7">
      <c r="A873" t="s">
        <v>23</v>
      </c>
      <c r="B873">
        <v>9793</v>
      </c>
      <c r="C873" t="s">
        <v>59</v>
      </c>
      <c r="D873">
        <v>15.07</v>
      </c>
      <c r="E873">
        <v>15.26</v>
      </c>
      <c r="F873">
        <v>30.4</v>
      </c>
      <c r="G873" t="b">
        <v>0</v>
      </c>
    </row>
    <row r="874" spans="1:7">
      <c r="A874" t="s">
        <v>23</v>
      </c>
      <c r="B874">
        <v>9795</v>
      </c>
      <c r="C874" t="s">
        <v>59</v>
      </c>
      <c r="D874">
        <v>12.88</v>
      </c>
      <c r="E874">
        <v>14.2</v>
      </c>
      <c r="F874">
        <v>30.4</v>
      </c>
    </row>
    <row r="875" spans="1:7">
      <c r="A875" t="s">
        <v>23</v>
      </c>
      <c r="B875">
        <v>9928</v>
      </c>
      <c r="C875" t="s">
        <v>59</v>
      </c>
      <c r="D875">
        <v>11.92</v>
      </c>
      <c r="E875">
        <v>15.1</v>
      </c>
      <c r="F875">
        <v>30.4</v>
      </c>
    </row>
    <row r="876" spans="1:7">
      <c r="A876" t="s">
        <v>23</v>
      </c>
      <c r="B876">
        <v>9998</v>
      </c>
      <c r="C876" t="s">
        <v>59</v>
      </c>
      <c r="D876">
        <v>6.8</v>
      </c>
      <c r="E876">
        <v>13.05</v>
      </c>
      <c r="F876">
        <v>30.4</v>
      </c>
    </row>
    <row r="877" spans="1:7">
      <c r="A877" t="s">
        <v>23</v>
      </c>
      <c r="B877">
        <v>4972</v>
      </c>
      <c r="C877" t="s">
        <v>59</v>
      </c>
      <c r="D877">
        <v>13.82</v>
      </c>
      <c r="E877">
        <v>9.35</v>
      </c>
      <c r="F877">
        <v>30.4</v>
      </c>
      <c r="G877" t="b">
        <v>0</v>
      </c>
    </row>
    <row r="878" spans="1:7">
      <c r="A878" t="s">
        <v>23</v>
      </c>
      <c r="B878">
        <v>1466</v>
      </c>
      <c r="C878" t="s">
        <v>59</v>
      </c>
      <c r="D878">
        <v>14.17</v>
      </c>
      <c r="E878">
        <v>13.525</v>
      </c>
      <c r="F878">
        <v>30.4</v>
      </c>
      <c r="G878" t="b">
        <v>0</v>
      </c>
    </row>
    <row r="879" spans="1:7">
      <c r="A879" t="s">
        <v>23</v>
      </c>
      <c r="B879">
        <v>8789</v>
      </c>
      <c r="C879" t="s">
        <v>59</v>
      </c>
      <c r="D879">
        <v>0</v>
      </c>
      <c r="E879">
        <v>0.6</v>
      </c>
      <c r="F879">
        <v>30.4</v>
      </c>
    </row>
    <row r="880" spans="1:7">
      <c r="A880" t="s">
        <v>23</v>
      </c>
      <c r="B880">
        <v>8790</v>
      </c>
      <c r="C880" t="s">
        <v>59</v>
      </c>
      <c r="D880">
        <v>3.27</v>
      </c>
      <c r="E880">
        <v>0.6</v>
      </c>
      <c r="F880">
        <v>30.4</v>
      </c>
    </row>
    <row r="881" spans="1:7">
      <c r="A881" t="s">
        <v>23</v>
      </c>
      <c r="B881">
        <v>8791</v>
      </c>
      <c r="C881" t="s">
        <v>59</v>
      </c>
      <c r="D881">
        <v>9.82</v>
      </c>
      <c r="E881">
        <v>0.6</v>
      </c>
      <c r="F881">
        <v>30.4</v>
      </c>
    </row>
    <row r="882" spans="1:7">
      <c r="A882" t="s">
        <v>23</v>
      </c>
      <c r="B882">
        <v>8792</v>
      </c>
      <c r="C882" t="s">
        <v>59</v>
      </c>
      <c r="D882">
        <v>16.37</v>
      </c>
      <c r="E882">
        <v>0.6</v>
      </c>
      <c r="F882">
        <v>30.4</v>
      </c>
    </row>
    <row r="883" spans="1:7">
      <c r="A883" t="s">
        <v>23</v>
      </c>
      <c r="B883">
        <v>8793</v>
      </c>
      <c r="C883" t="s">
        <v>59</v>
      </c>
      <c r="D883">
        <v>19.649999999999999</v>
      </c>
      <c r="E883">
        <v>0.6</v>
      </c>
      <c r="F883">
        <v>30.4</v>
      </c>
    </row>
    <row r="884" spans="1:7">
      <c r="A884" t="s">
        <v>23</v>
      </c>
      <c r="B884">
        <v>8794</v>
      </c>
      <c r="C884" t="s">
        <v>59</v>
      </c>
      <c r="D884">
        <v>13.1</v>
      </c>
      <c r="E884">
        <v>0.6</v>
      </c>
      <c r="F884">
        <v>30.4</v>
      </c>
      <c r="G884" t="b">
        <v>0</v>
      </c>
    </row>
    <row r="885" spans="1:7">
      <c r="A885" t="s">
        <v>23</v>
      </c>
      <c r="B885">
        <v>8795</v>
      </c>
      <c r="C885" t="s">
        <v>59</v>
      </c>
      <c r="D885">
        <v>6.5</v>
      </c>
      <c r="E885">
        <v>0.6</v>
      </c>
      <c r="F885">
        <v>30.4</v>
      </c>
    </row>
    <row r="886" spans="1:7">
      <c r="A886" t="s">
        <v>23</v>
      </c>
      <c r="B886">
        <v>8972</v>
      </c>
      <c r="C886" t="s">
        <v>59</v>
      </c>
      <c r="D886">
        <v>9.82</v>
      </c>
      <c r="E886">
        <v>0.8</v>
      </c>
      <c r="F886">
        <v>30.4</v>
      </c>
    </row>
    <row r="887" spans="1:7">
      <c r="A887" t="s">
        <v>23</v>
      </c>
      <c r="B887">
        <v>9114</v>
      </c>
      <c r="C887" t="s">
        <v>59</v>
      </c>
      <c r="D887">
        <v>3.27</v>
      </c>
      <c r="E887">
        <v>0.8</v>
      </c>
      <c r="F887">
        <v>30.4</v>
      </c>
    </row>
    <row r="888" spans="1:7">
      <c r="A888" t="s">
        <v>23</v>
      </c>
      <c r="B888">
        <v>9115</v>
      </c>
      <c r="C888" t="s">
        <v>59</v>
      </c>
      <c r="D888">
        <v>16.37</v>
      </c>
      <c r="E888">
        <v>0.8</v>
      </c>
      <c r="F888">
        <v>30.4</v>
      </c>
    </row>
    <row r="889" spans="1:7">
      <c r="A889" t="s">
        <v>23</v>
      </c>
      <c r="B889">
        <v>9120</v>
      </c>
      <c r="C889" t="s">
        <v>59</v>
      </c>
      <c r="D889">
        <v>0</v>
      </c>
      <c r="E889">
        <v>0.8</v>
      </c>
      <c r="F889">
        <v>30.4</v>
      </c>
    </row>
    <row r="890" spans="1:7">
      <c r="A890" t="s">
        <v>23</v>
      </c>
      <c r="B890">
        <v>9128</v>
      </c>
      <c r="C890" t="s">
        <v>59</v>
      </c>
      <c r="D890">
        <v>8.19</v>
      </c>
      <c r="E890">
        <v>0.6</v>
      </c>
      <c r="F890">
        <v>30.4</v>
      </c>
      <c r="G890" t="b">
        <v>0</v>
      </c>
    </row>
    <row r="891" spans="1:7">
      <c r="A891" t="s">
        <v>23</v>
      </c>
      <c r="B891">
        <v>9189</v>
      </c>
      <c r="C891" t="s">
        <v>59</v>
      </c>
      <c r="D891">
        <v>0.6</v>
      </c>
      <c r="E891">
        <v>8.5</v>
      </c>
      <c r="F891">
        <v>30.4</v>
      </c>
      <c r="G891" t="b">
        <v>0</v>
      </c>
    </row>
    <row r="892" spans="1:7">
      <c r="A892" t="s">
        <v>23</v>
      </c>
      <c r="B892">
        <v>9190</v>
      </c>
      <c r="C892" t="s">
        <v>59</v>
      </c>
      <c r="D892">
        <v>0.6</v>
      </c>
      <c r="E892">
        <v>16.5</v>
      </c>
      <c r="F892">
        <v>30.4</v>
      </c>
      <c r="G892" t="b">
        <v>0</v>
      </c>
    </row>
    <row r="893" spans="1:7">
      <c r="A893" t="s">
        <v>23</v>
      </c>
      <c r="B893">
        <v>9889</v>
      </c>
      <c r="C893" t="s">
        <v>59</v>
      </c>
      <c r="D893">
        <v>10.7</v>
      </c>
      <c r="E893">
        <v>11.35</v>
      </c>
      <c r="F893">
        <v>30.4</v>
      </c>
    </row>
    <row r="894" spans="1:7">
      <c r="A894" t="s">
        <v>23</v>
      </c>
      <c r="B894">
        <v>9975</v>
      </c>
      <c r="C894" t="s">
        <v>59</v>
      </c>
      <c r="D894">
        <v>9.1999999999999993</v>
      </c>
      <c r="E894">
        <v>11.35</v>
      </c>
      <c r="F894">
        <v>30.4</v>
      </c>
    </row>
    <row r="895" spans="1:7">
      <c r="A895" t="s">
        <v>23</v>
      </c>
      <c r="B895">
        <v>10046</v>
      </c>
      <c r="C895" t="s">
        <v>59</v>
      </c>
      <c r="D895">
        <v>8.25</v>
      </c>
      <c r="E895">
        <v>13.1463988919668</v>
      </c>
      <c r="F895">
        <v>30.4</v>
      </c>
      <c r="G895" t="b">
        <v>0</v>
      </c>
    </row>
    <row r="896" spans="1:7">
      <c r="A896" t="s">
        <v>23</v>
      </c>
      <c r="B896">
        <v>10047</v>
      </c>
      <c r="C896" t="s">
        <v>59</v>
      </c>
      <c r="D896">
        <v>8.25</v>
      </c>
      <c r="E896">
        <v>12.5</v>
      </c>
      <c r="F896">
        <v>30.4</v>
      </c>
    </row>
    <row r="897" spans="1:7">
      <c r="A897" t="s">
        <v>23</v>
      </c>
      <c r="B897">
        <v>2128</v>
      </c>
      <c r="C897" t="s">
        <v>59</v>
      </c>
      <c r="D897">
        <v>18.68</v>
      </c>
      <c r="E897">
        <v>8.75</v>
      </c>
      <c r="F897">
        <v>30.4</v>
      </c>
      <c r="G897" t="b">
        <v>0</v>
      </c>
    </row>
    <row r="898" spans="1:7">
      <c r="A898" t="s">
        <v>23</v>
      </c>
      <c r="B898">
        <v>7599</v>
      </c>
      <c r="C898" t="s">
        <v>59</v>
      </c>
      <c r="D898">
        <v>12.88</v>
      </c>
      <c r="E898">
        <v>16.5</v>
      </c>
      <c r="F898">
        <v>30.4</v>
      </c>
      <c r="G898" t="b">
        <v>0</v>
      </c>
    </row>
    <row r="899" spans="1:7">
      <c r="A899" t="s">
        <v>23</v>
      </c>
      <c r="B899">
        <v>9167</v>
      </c>
      <c r="C899" t="s">
        <v>59</v>
      </c>
      <c r="D899">
        <v>12.88</v>
      </c>
      <c r="E899">
        <v>15.78</v>
      </c>
      <c r="F899">
        <v>30.4</v>
      </c>
      <c r="G899" t="b">
        <v>0</v>
      </c>
    </row>
    <row r="900" spans="1:7">
      <c r="A900" t="s">
        <v>23</v>
      </c>
      <c r="B900">
        <v>10287</v>
      </c>
      <c r="C900" t="s">
        <v>59</v>
      </c>
      <c r="D900">
        <v>3.27</v>
      </c>
      <c r="E900">
        <v>7.2</v>
      </c>
      <c r="F900">
        <v>30.4</v>
      </c>
    </row>
    <row r="901" spans="1:7">
      <c r="A901" t="s">
        <v>23</v>
      </c>
      <c r="B901">
        <v>10313</v>
      </c>
      <c r="C901" t="s">
        <v>59</v>
      </c>
      <c r="D901">
        <v>3.27</v>
      </c>
      <c r="E901">
        <v>7</v>
      </c>
      <c r="F901">
        <v>30.4</v>
      </c>
    </row>
    <row r="902" spans="1:7">
      <c r="A902" t="s">
        <v>23</v>
      </c>
      <c r="B902">
        <v>1084</v>
      </c>
      <c r="C902" t="s">
        <v>59</v>
      </c>
      <c r="D902">
        <v>3.27</v>
      </c>
      <c r="E902">
        <v>5.5</v>
      </c>
      <c r="F902">
        <v>30.4</v>
      </c>
    </row>
    <row r="903" spans="1:7">
      <c r="A903" t="s">
        <v>23</v>
      </c>
      <c r="B903">
        <v>1087</v>
      </c>
      <c r="C903" t="s">
        <v>59</v>
      </c>
      <c r="D903">
        <v>3.27</v>
      </c>
      <c r="E903">
        <v>6.2</v>
      </c>
      <c r="F903">
        <v>30.4</v>
      </c>
      <c r="G903" t="b">
        <v>0</v>
      </c>
    </row>
    <row r="904" spans="1:7">
      <c r="A904" t="s">
        <v>23</v>
      </c>
      <c r="B904">
        <v>5182</v>
      </c>
      <c r="C904" t="s">
        <v>59</v>
      </c>
      <c r="D904">
        <v>3.27</v>
      </c>
      <c r="E904">
        <v>5.2</v>
      </c>
      <c r="F904">
        <v>30.4</v>
      </c>
      <c r="G904" t="b">
        <v>0</v>
      </c>
    </row>
    <row r="905" spans="1:7">
      <c r="A905" t="s">
        <v>23</v>
      </c>
      <c r="B905">
        <v>9551</v>
      </c>
      <c r="C905" t="s">
        <v>59</v>
      </c>
      <c r="D905">
        <v>4.82</v>
      </c>
      <c r="E905">
        <v>11.45</v>
      </c>
      <c r="F905">
        <v>30.4</v>
      </c>
    </row>
    <row r="906" spans="1:7">
      <c r="A906" t="s">
        <v>23</v>
      </c>
      <c r="B906">
        <v>10224</v>
      </c>
      <c r="C906" t="s">
        <v>59</v>
      </c>
      <c r="D906">
        <v>1.45</v>
      </c>
      <c r="E906">
        <v>11.85</v>
      </c>
      <c r="F906">
        <v>30.4</v>
      </c>
    </row>
    <row r="907" spans="1:7">
      <c r="A907" t="s">
        <v>23</v>
      </c>
      <c r="B907">
        <v>10227</v>
      </c>
      <c r="C907" t="s">
        <v>59</v>
      </c>
      <c r="D907">
        <v>1.45</v>
      </c>
      <c r="E907">
        <v>13.35</v>
      </c>
      <c r="F907">
        <v>30.4</v>
      </c>
    </row>
    <row r="908" spans="1:7">
      <c r="A908" t="s">
        <v>23</v>
      </c>
      <c r="B908">
        <v>10228</v>
      </c>
      <c r="C908" t="s">
        <v>59</v>
      </c>
      <c r="D908">
        <v>4.82</v>
      </c>
      <c r="E908">
        <v>13.35</v>
      </c>
      <c r="F908">
        <v>30.4</v>
      </c>
    </row>
    <row r="909" spans="1:7">
      <c r="A909" t="s">
        <v>23</v>
      </c>
      <c r="B909">
        <v>10229</v>
      </c>
      <c r="C909" t="s">
        <v>59</v>
      </c>
      <c r="D909">
        <v>4.82</v>
      </c>
      <c r="E909">
        <v>11.85</v>
      </c>
      <c r="F909">
        <v>30.4</v>
      </c>
    </row>
    <row r="910" spans="1:7">
      <c r="A910" t="s">
        <v>23</v>
      </c>
      <c r="B910">
        <v>10230</v>
      </c>
      <c r="C910" t="s">
        <v>59</v>
      </c>
      <c r="D910">
        <v>6.8</v>
      </c>
      <c r="E910">
        <v>11.45</v>
      </c>
      <c r="F910">
        <v>30.4</v>
      </c>
      <c r="G910" t="b">
        <v>0</v>
      </c>
    </row>
    <row r="911" spans="1:7">
      <c r="A911" t="s">
        <v>23</v>
      </c>
      <c r="B911">
        <v>9474</v>
      </c>
      <c r="C911" t="s">
        <v>59</v>
      </c>
      <c r="D911">
        <v>4.82</v>
      </c>
      <c r="E911">
        <v>12.5</v>
      </c>
      <c r="F911">
        <v>30.4</v>
      </c>
    </row>
    <row r="912" spans="1:7">
      <c r="A912" t="s">
        <v>23</v>
      </c>
      <c r="B912">
        <v>9475</v>
      </c>
      <c r="C912" t="s">
        <v>59</v>
      </c>
      <c r="D912">
        <v>4.25</v>
      </c>
      <c r="E912">
        <v>11.45</v>
      </c>
      <c r="F912">
        <v>30.4</v>
      </c>
      <c r="G912" t="b">
        <v>0</v>
      </c>
    </row>
    <row r="913" spans="1:7">
      <c r="A913" t="s">
        <v>23</v>
      </c>
      <c r="B913">
        <v>9483</v>
      </c>
      <c r="C913" t="s">
        <v>59</v>
      </c>
      <c r="D913">
        <v>6.5</v>
      </c>
      <c r="E913">
        <v>11.45</v>
      </c>
      <c r="F913">
        <v>30.4</v>
      </c>
      <c r="G913" t="b">
        <v>0</v>
      </c>
    </row>
    <row r="914" spans="1:7">
      <c r="A914" t="s">
        <v>23</v>
      </c>
      <c r="B914">
        <v>9484</v>
      </c>
      <c r="C914" t="s">
        <v>59</v>
      </c>
      <c r="D914">
        <v>4.82</v>
      </c>
      <c r="E914">
        <v>10.45</v>
      </c>
      <c r="F914">
        <v>30.4</v>
      </c>
    </row>
    <row r="915" spans="1:7">
      <c r="A915" t="s">
        <v>23</v>
      </c>
      <c r="B915">
        <v>10371</v>
      </c>
      <c r="C915" t="s">
        <v>59</v>
      </c>
      <c r="D915">
        <v>1.45</v>
      </c>
      <c r="E915">
        <v>12.5</v>
      </c>
      <c r="F915">
        <v>30.4</v>
      </c>
      <c r="G915" t="b">
        <v>0</v>
      </c>
    </row>
    <row r="916" spans="1:7">
      <c r="A916" t="s">
        <v>23</v>
      </c>
      <c r="B916">
        <v>10372</v>
      </c>
      <c r="C916" t="s">
        <v>59</v>
      </c>
      <c r="D916">
        <v>0</v>
      </c>
      <c r="E916">
        <v>11.85</v>
      </c>
      <c r="F916">
        <v>30.4</v>
      </c>
      <c r="G916" t="b">
        <v>0</v>
      </c>
    </row>
    <row r="917" spans="1:7">
      <c r="A917" t="s">
        <v>23</v>
      </c>
      <c r="B917">
        <v>10373</v>
      </c>
      <c r="C917" t="s">
        <v>59</v>
      </c>
      <c r="D917">
        <v>2.5</v>
      </c>
      <c r="E917">
        <v>11.85</v>
      </c>
      <c r="F917">
        <v>30.4</v>
      </c>
      <c r="G917" t="b">
        <v>0</v>
      </c>
    </row>
    <row r="918" spans="1:7">
      <c r="A918" t="s">
        <v>23</v>
      </c>
      <c r="B918">
        <v>10374</v>
      </c>
      <c r="C918" t="s">
        <v>59</v>
      </c>
      <c r="D918">
        <v>1.45</v>
      </c>
      <c r="E918">
        <v>8.5</v>
      </c>
      <c r="F918">
        <v>30.4</v>
      </c>
      <c r="G918" t="b">
        <v>0</v>
      </c>
    </row>
    <row r="919" spans="1:7">
      <c r="A919" t="s">
        <v>23</v>
      </c>
      <c r="B919">
        <v>10375</v>
      </c>
      <c r="C919" t="s">
        <v>59</v>
      </c>
      <c r="D919">
        <v>3.5</v>
      </c>
      <c r="E919">
        <v>11.85</v>
      </c>
      <c r="F919">
        <v>30.4</v>
      </c>
    </row>
    <row r="920" spans="1:7">
      <c r="A920" t="s">
        <v>23</v>
      </c>
      <c r="B920">
        <v>10376</v>
      </c>
      <c r="C920" t="s">
        <v>59</v>
      </c>
      <c r="D920">
        <v>0</v>
      </c>
      <c r="E920">
        <v>13.35</v>
      </c>
      <c r="F920">
        <v>30.4</v>
      </c>
      <c r="G920" t="b">
        <v>0</v>
      </c>
    </row>
    <row r="921" spans="1:7">
      <c r="A921" t="s">
        <v>23</v>
      </c>
      <c r="B921">
        <v>10377</v>
      </c>
      <c r="C921" t="s">
        <v>59</v>
      </c>
      <c r="D921">
        <v>2.5</v>
      </c>
      <c r="E921">
        <v>13.35</v>
      </c>
      <c r="F921">
        <v>30.4</v>
      </c>
      <c r="G921" t="b">
        <v>0</v>
      </c>
    </row>
    <row r="922" spans="1:7">
      <c r="A922" t="s">
        <v>23</v>
      </c>
      <c r="B922">
        <v>10378</v>
      </c>
      <c r="C922" t="s">
        <v>59</v>
      </c>
      <c r="D922">
        <v>1.45</v>
      </c>
      <c r="E922">
        <v>15.26</v>
      </c>
      <c r="F922">
        <v>30.4</v>
      </c>
    </row>
    <row r="923" spans="1:7">
      <c r="A923" t="s">
        <v>23</v>
      </c>
      <c r="B923">
        <v>10379</v>
      </c>
      <c r="C923" t="s">
        <v>59</v>
      </c>
      <c r="D923">
        <v>3.5</v>
      </c>
      <c r="E923">
        <v>13.35</v>
      </c>
      <c r="F923">
        <v>30.4</v>
      </c>
      <c r="G923" t="b">
        <v>0</v>
      </c>
    </row>
    <row r="924" spans="1:7">
      <c r="A924" t="s">
        <v>23</v>
      </c>
      <c r="B924">
        <v>10380</v>
      </c>
      <c r="C924" t="s">
        <v>59</v>
      </c>
      <c r="D924">
        <v>4.25</v>
      </c>
      <c r="E924">
        <v>11.85</v>
      </c>
      <c r="F924">
        <v>30.4</v>
      </c>
    </row>
    <row r="925" spans="1:7">
      <c r="A925" t="s">
        <v>23</v>
      </c>
      <c r="B925">
        <v>10447</v>
      </c>
      <c r="C925" t="s">
        <v>59</v>
      </c>
      <c r="D925">
        <v>2.95</v>
      </c>
      <c r="E925">
        <v>8.5</v>
      </c>
      <c r="F925">
        <v>30.4</v>
      </c>
      <c r="G925" t="b">
        <v>0</v>
      </c>
    </row>
    <row r="926" spans="1:7">
      <c r="A926" t="s">
        <v>23</v>
      </c>
      <c r="B926">
        <v>2004</v>
      </c>
      <c r="C926" t="s">
        <v>59</v>
      </c>
      <c r="D926">
        <v>5.5511149999999998E-17</v>
      </c>
      <c r="E926">
        <v>6.05</v>
      </c>
      <c r="F926">
        <v>30.4</v>
      </c>
      <c r="G926" t="b">
        <v>0</v>
      </c>
    </row>
    <row r="927" spans="1:7">
      <c r="A927" t="s">
        <v>23</v>
      </c>
      <c r="B927">
        <v>2054</v>
      </c>
      <c r="C927" t="s">
        <v>59</v>
      </c>
      <c r="D927">
        <v>0</v>
      </c>
      <c r="E927">
        <v>7.7</v>
      </c>
      <c r="F927">
        <v>30.4</v>
      </c>
    </row>
    <row r="928" spans="1:7">
      <c r="A928" t="s">
        <v>23</v>
      </c>
      <c r="B928">
        <v>3931</v>
      </c>
      <c r="C928" t="s">
        <v>59</v>
      </c>
      <c r="D928">
        <v>4.95</v>
      </c>
      <c r="E928">
        <v>8.5</v>
      </c>
      <c r="F928">
        <v>30.4</v>
      </c>
      <c r="G928" t="b">
        <v>0</v>
      </c>
    </row>
    <row r="929" spans="1:7">
      <c r="A929" t="s">
        <v>23</v>
      </c>
      <c r="B929">
        <v>1005</v>
      </c>
      <c r="C929" t="s">
        <v>59</v>
      </c>
      <c r="D929">
        <v>9.9290504433143401</v>
      </c>
      <c r="E929">
        <v>8.1620814706354992</v>
      </c>
      <c r="F929">
        <v>30.4</v>
      </c>
      <c r="G929" t="b">
        <v>0</v>
      </c>
    </row>
    <row r="930" spans="1:7">
      <c r="A930" t="s">
        <v>23</v>
      </c>
      <c r="B930">
        <v>1006</v>
      </c>
      <c r="C930" t="s">
        <v>59</v>
      </c>
      <c r="D930">
        <v>9.67644505601824</v>
      </c>
      <c r="E930">
        <v>7.4959481150489697</v>
      </c>
      <c r="F930">
        <v>30.4</v>
      </c>
    </row>
    <row r="931" spans="1:7">
      <c r="A931" t="s">
        <v>23</v>
      </c>
      <c r="B931">
        <v>1007</v>
      </c>
      <c r="C931" t="s">
        <v>59</v>
      </c>
      <c r="D931">
        <v>9.6672554603672598</v>
      </c>
      <c r="E931">
        <v>7.48038597209122</v>
      </c>
      <c r="F931">
        <v>30.4</v>
      </c>
    </row>
    <row r="932" spans="1:7">
      <c r="A932" t="s">
        <v>23</v>
      </c>
      <c r="B932">
        <v>530</v>
      </c>
      <c r="C932" t="s">
        <v>59</v>
      </c>
      <c r="D932">
        <v>9.8249999999999993</v>
      </c>
      <c r="E932">
        <v>8.25</v>
      </c>
      <c r="F932">
        <v>30.4</v>
      </c>
    </row>
    <row r="933" spans="1:7">
      <c r="A933" t="s">
        <v>23</v>
      </c>
      <c r="B933">
        <v>599</v>
      </c>
      <c r="C933" t="s">
        <v>59</v>
      </c>
      <c r="D933">
        <v>9.8249999999999993</v>
      </c>
      <c r="E933">
        <v>8.25</v>
      </c>
      <c r="F933">
        <v>30.4</v>
      </c>
    </row>
    <row r="934" spans="1:7">
      <c r="A934" t="s">
        <v>24</v>
      </c>
      <c r="B934">
        <v>1518</v>
      </c>
      <c r="C934" t="s">
        <v>59</v>
      </c>
      <c r="D934">
        <v>0</v>
      </c>
      <c r="E934">
        <v>0</v>
      </c>
      <c r="F934">
        <v>27.1</v>
      </c>
    </row>
    <row r="935" spans="1:7">
      <c r="A935" t="s">
        <v>24</v>
      </c>
      <c r="B935">
        <v>1519</v>
      </c>
      <c r="C935" t="s">
        <v>59</v>
      </c>
      <c r="D935">
        <v>3.27</v>
      </c>
      <c r="E935">
        <v>0</v>
      </c>
      <c r="F935">
        <v>27.1</v>
      </c>
    </row>
    <row r="936" spans="1:7">
      <c r="A936" t="s">
        <v>24</v>
      </c>
      <c r="B936">
        <v>1520</v>
      </c>
      <c r="C936" t="s">
        <v>59</v>
      </c>
      <c r="D936">
        <v>9.82</v>
      </c>
      <c r="E936">
        <v>0</v>
      </c>
      <c r="F936">
        <v>27.1</v>
      </c>
      <c r="G936" t="b">
        <v>0</v>
      </c>
    </row>
    <row r="937" spans="1:7">
      <c r="A937" t="s">
        <v>24</v>
      </c>
      <c r="B937">
        <v>1521</v>
      </c>
      <c r="C937" t="s">
        <v>59</v>
      </c>
      <c r="D937">
        <v>16.37</v>
      </c>
      <c r="E937">
        <v>0</v>
      </c>
      <c r="F937">
        <v>27.1</v>
      </c>
    </row>
    <row r="938" spans="1:7">
      <c r="A938" t="s">
        <v>24</v>
      </c>
      <c r="B938">
        <v>1522</v>
      </c>
      <c r="C938" t="s">
        <v>59</v>
      </c>
      <c r="D938">
        <v>19.649999999999999</v>
      </c>
      <c r="E938">
        <v>0</v>
      </c>
      <c r="F938">
        <v>27.1</v>
      </c>
    </row>
    <row r="939" spans="1:7">
      <c r="A939" t="s">
        <v>24</v>
      </c>
      <c r="B939">
        <v>1523</v>
      </c>
      <c r="C939" t="s">
        <v>59</v>
      </c>
      <c r="D939">
        <v>19.649999999999999</v>
      </c>
      <c r="E939">
        <v>1.8</v>
      </c>
      <c r="F939">
        <v>27.1</v>
      </c>
      <c r="G939" t="b">
        <v>0</v>
      </c>
    </row>
    <row r="940" spans="1:7">
      <c r="A940" t="s">
        <v>24</v>
      </c>
      <c r="B940">
        <v>1524</v>
      </c>
      <c r="C940" t="s">
        <v>59</v>
      </c>
      <c r="D940">
        <v>0</v>
      </c>
      <c r="E940">
        <v>8.5</v>
      </c>
      <c r="F940">
        <v>27.1</v>
      </c>
      <c r="G940" t="b">
        <v>0</v>
      </c>
    </row>
    <row r="941" spans="1:7">
      <c r="A941" t="s">
        <v>24</v>
      </c>
      <c r="B941">
        <v>1525</v>
      </c>
      <c r="C941" t="s">
        <v>59</v>
      </c>
      <c r="D941">
        <v>0</v>
      </c>
      <c r="E941">
        <v>12.5</v>
      </c>
      <c r="F941">
        <v>27.1</v>
      </c>
    </row>
    <row r="942" spans="1:7">
      <c r="A942" t="s">
        <v>24</v>
      </c>
      <c r="B942">
        <v>1526</v>
      </c>
      <c r="C942" t="s">
        <v>59</v>
      </c>
      <c r="D942">
        <v>0</v>
      </c>
      <c r="E942">
        <v>16.5</v>
      </c>
      <c r="F942">
        <v>27.1</v>
      </c>
    </row>
    <row r="943" spans="1:7">
      <c r="A943" t="s">
        <v>24</v>
      </c>
      <c r="B943">
        <v>1527</v>
      </c>
      <c r="C943" t="s">
        <v>59</v>
      </c>
      <c r="D943">
        <v>6.8</v>
      </c>
      <c r="E943">
        <v>16.5</v>
      </c>
      <c r="F943">
        <v>27.1</v>
      </c>
      <c r="G943" t="b">
        <v>0</v>
      </c>
    </row>
    <row r="944" spans="1:7">
      <c r="A944" t="s">
        <v>24</v>
      </c>
      <c r="B944">
        <v>1528</v>
      </c>
      <c r="C944" t="s">
        <v>59</v>
      </c>
      <c r="D944">
        <v>8.1</v>
      </c>
      <c r="E944">
        <v>16.5</v>
      </c>
      <c r="F944">
        <v>27.1</v>
      </c>
      <c r="G944" t="b">
        <v>0</v>
      </c>
    </row>
    <row r="945" spans="1:7">
      <c r="A945" t="s">
        <v>24</v>
      </c>
      <c r="B945">
        <v>1529</v>
      </c>
      <c r="C945" t="s">
        <v>59</v>
      </c>
      <c r="D945">
        <v>4.57</v>
      </c>
      <c r="E945">
        <v>4.25</v>
      </c>
      <c r="F945">
        <v>27.1</v>
      </c>
    </row>
    <row r="946" spans="1:7">
      <c r="A946" t="s">
        <v>24</v>
      </c>
      <c r="B946">
        <v>1530</v>
      </c>
      <c r="C946" t="s">
        <v>59</v>
      </c>
      <c r="D946">
        <v>8.6300000000000008</v>
      </c>
      <c r="E946">
        <v>4.25</v>
      </c>
      <c r="F946">
        <v>27.1</v>
      </c>
    </row>
    <row r="947" spans="1:7">
      <c r="A947" t="s">
        <v>24</v>
      </c>
      <c r="B947">
        <v>1531</v>
      </c>
      <c r="C947" t="s">
        <v>59</v>
      </c>
      <c r="D947">
        <v>4.57</v>
      </c>
      <c r="E947">
        <v>6.9</v>
      </c>
      <c r="F947">
        <v>27.1</v>
      </c>
    </row>
    <row r="948" spans="1:7">
      <c r="A948" t="s">
        <v>24</v>
      </c>
      <c r="B948">
        <v>1532</v>
      </c>
      <c r="C948" t="s">
        <v>59</v>
      </c>
      <c r="D948">
        <v>8.6300000000000008</v>
      </c>
      <c r="E948">
        <v>6.9</v>
      </c>
      <c r="F948">
        <v>27.1</v>
      </c>
      <c r="G948" t="b">
        <v>0</v>
      </c>
    </row>
    <row r="949" spans="1:7">
      <c r="A949" t="s">
        <v>24</v>
      </c>
      <c r="B949">
        <v>1533</v>
      </c>
      <c r="C949" t="s">
        <v>59</v>
      </c>
      <c r="D949">
        <v>4.57</v>
      </c>
      <c r="E949">
        <v>6.4</v>
      </c>
      <c r="F949">
        <v>27.1</v>
      </c>
    </row>
    <row r="950" spans="1:7">
      <c r="A950" t="s">
        <v>24</v>
      </c>
      <c r="B950">
        <v>1534</v>
      </c>
      <c r="C950" t="s">
        <v>59</v>
      </c>
      <c r="D950">
        <v>8.6300000000000008</v>
      </c>
      <c r="E950">
        <v>6.4</v>
      </c>
      <c r="F950">
        <v>27.1</v>
      </c>
      <c r="G950" t="b">
        <v>0</v>
      </c>
    </row>
    <row r="951" spans="1:7">
      <c r="A951" t="s">
        <v>24</v>
      </c>
      <c r="B951">
        <v>1535</v>
      </c>
      <c r="C951" t="s">
        <v>59</v>
      </c>
      <c r="D951">
        <v>11.12</v>
      </c>
      <c r="E951">
        <v>4.25</v>
      </c>
      <c r="F951">
        <v>27.1</v>
      </c>
      <c r="G951" t="b">
        <v>0</v>
      </c>
    </row>
    <row r="952" spans="1:7">
      <c r="A952" t="s">
        <v>24</v>
      </c>
      <c r="B952">
        <v>1536</v>
      </c>
      <c r="C952" t="s">
        <v>59</v>
      </c>
      <c r="D952">
        <v>15.2</v>
      </c>
      <c r="E952">
        <v>4.25</v>
      </c>
      <c r="F952">
        <v>27.1</v>
      </c>
    </row>
    <row r="953" spans="1:7">
      <c r="A953" t="s">
        <v>24</v>
      </c>
      <c r="B953">
        <v>1537</v>
      </c>
      <c r="C953" t="s">
        <v>59</v>
      </c>
      <c r="D953">
        <v>11.12</v>
      </c>
      <c r="E953">
        <v>6.9</v>
      </c>
      <c r="F953">
        <v>27.1</v>
      </c>
    </row>
    <row r="954" spans="1:7">
      <c r="A954" t="s">
        <v>24</v>
      </c>
      <c r="B954">
        <v>1538</v>
      </c>
      <c r="C954" t="s">
        <v>59</v>
      </c>
      <c r="D954">
        <v>15.2</v>
      </c>
      <c r="E954">
        <v>6.9</v>
      </c>
      <c r="F954">
        <v>27.1</v>
      </c>
    </row>
    <row r="955" spans="1:7">
      <c r="A955" t="s">
        <v>24</v>
      </c>
      <c r="B955">
        <v>1539</v>
      </c>
      <c r="C955" t="s">
        <v>59</v>
      </c>
      <c r="D955">
        <v>11.12</v>
      </c>
      <c r="E955">
        <v>6.4</v>
      </c>
      <c r="F955">
        <v>27.1</v>
      </c>
    </row>
    <row r="956" spans="1:7">
      <c r="A956" t="s">
        <v>24</v>
      </c>
      <c r="B956">
        <v>1540</v>
      </c>
      <c r="C956" t="s">
        <v>59</v>
      </c>
      <c r="D956">
        <v>15.2</v>
      </c>
      <c r="E956">
        <v>6.4</v>
      </c>
      <c r="F956">
        <v>27.1</v>
      </c>
      <c r="G956" t="b">
        <v>0</v>
      </c>
    </row>
    <row r="957" spans="1:7">
      <c r="A957" t="s">
        <v>24</v>
      </c>
      <c r="B957">
        <v>1541</v>
      </c>
      <c r="C957" t="s">
        <v>59</v>
      </c>
      <c r="D957">
        <v>17.68</v>
      </c>
      <c r="E957">
        <v>4.8</v>
      </c>
      <c r="F957">
        <v>27.1</v>
      </c>
      <c r="G957" t="b">
        <v>0</v>
      </c>
    </row>
    <row r="958" spans="1:7">
      <c r="A958" t="s">
        <v>24</v>
      </c>
      <c r="B958">
        <v>1542</v>
      </c>
      <c r="C958" t="s">
        <v>59</v>
      </c>
      <c r="D958">
        <v>19.649999999999999</v>
      </c>
      <c r="E958">
        <v>4.8</v>
      </c>
      <c r="F958">
        <v>27.1</v>
      </c>
    </row>
    <row r="959" spans="1:7">
      <c r="A959" t="s">
        <v>24</v>
      </c>
      <c r="B959">
        <v>1543</v>
      </c>
      <c r="C959" t="s">
        <v>59</v>
      </c>
      <c r="D959">
        <v>0</v>
      </c>
      <c r="E959">
        <v>4.8</v>
      </c>
      <c r="F959">
        <v>27.1</v>
      </c>
    </row>
    <row r="960" spans="1:7">
      <c r="A960" t="s">
        <v>24</v>
      </c>
      <c r="B960">
        <v>1544</v>
      </c>
      <c r="C960" t="s">
        <v>59</v>
      </c>
      <c r="D960">
        <v>1.98</v>
      </c>
      <c r="E960">
        <v>4.8</v>
      </c>
      <c r="F960">
        <v>27.1</v>
      </c>
      <c r="G960" t="b">
        <v>0</v>
      </c>
    </row>
    <row r="961" spans="1:7">
      <c r="A961" t="s">
        <v>24</v>
      </c>
      <c r="B961">
        <v>1545</v>
      </c>
      <c r="C961" t="s">
        <v>59</v>
      </c>
      <c r="D961">
        <v>17.68</v>
      </c>
      <c r="E961">
        <v>6.9</v>
      </c>
      <c r="F961">
        <v>27.1</v>
      </c>
      <c r="G961" t="b">
        <v>0</v>
      </c>
    </row>
    <row r="962" spans="1:7">
      <c r="A962" t="s">
        <v>24</v>
      </c>
      <c r="B962">
        <v>1546</v>
      </c>
      <c r="C962" t="s">
        <v>59</v>
      </c>
      <c r="D962">
        <v>9.82</v>
      </c>
      <c r="E962">
        <v>5</v>
      </c>
      <c r="F962">
        <v>27.1</v>
      </c>
    </row>
    <row r="963" spans="1:7">
      <c r="A963" t="s">
        <v>24</v>
      </c>
      <c r="B963">
        <v>1547</v>
      </c>
      <c r="C963" t="s">
        <v>59</v>
      </c>
      <c r="D963">
        <v>9.82</v>
      </c>
      <c r="E963">
        <v>6.9</v>
      </c>
      <c r="F963">
        <v>27.1</v>
      </c>
    </row>
    <row r="964" spans="1:7">
      <c r="A964" t="s">
        <v>24</v>
      </c>
      <c r="B964">
        <v>1549</v>
      </c>
      <c r="C964" t="s">
        <v>59</v>
      </c>
      <c r="D964">
        <v>3.27</v>
      </c>
      <c r="E964">
        <v>6.9</v>
      </c>
      <c r="F964">
        <v>27.1</v>
      </c>
    </row>
    <row r="965" spans="1:7">
      <c r="A965" t="s">
        <v>24</v>
      </c>
      <c r="B965">
        <v>1550</v>
      </c>
      <c r="C965" t="s">
        <v>59</v>
      </c>
      <c r="D965">
        <v>1.98</v>
      </c>
      <c r="E965">
        <v>6.9</v>
      </c>
      <c r="F965">
        <v>27.1</v>
      </c>
    </row>
    <row r="966" spans="1:7">
      <c r="A966" t="s">
        <v>24</v>
      </c>
      <c r="B966">
        <v>1551</v>
      </c>
      <c r="C966" t="s">
        <v>59</v>
      </c>
      <c r="D966">
        <v>13.1</v>
      </c>
      <c r="E966">
        <v>0</v>
      </c>
      <c r="F966">
        <v>27.1</v>
      </c>
    </row>
    <row r="967" spans="1:7">
      <c r="A967" t="s">
        <v>24</v>
      </c>
      <c r="B967">
        <v>1552</v>
      </c>
      <c r="C967" t="s">
        <v>59</v>
      </c>
      <c r="D967">
        <v>13.1</v>
      </c>
      <c r="E967">
        <v>6.4</v>
      </c>
      <c r="F967">
        <v>27.1</v>
      </c>
    </row>
    <row r="968" spans="1:7">
      <c r="A968" t="s">
        <v>24</v>
      </c>
      <c r="B968">
        <v>1553</v>
      </c>
      <c r="C968" t="s">
        <v>59</v>
      </c>
      <c r="D968">
        <v>6.5</v>
      </c>
      <c r="E968">
        <v>0</v>
      </c>
      <c r="F968">
        <v>27.1</v>
      </c>
    </row>
    <row r="969" spans="1:7">
      <c r="A969" t="s">
        <v>24</v>
      </c>
      <c r="B969">
        <v>1554</v>
      </c>
      <c r="C969" t="s">
        <v>59</v>
      </c>
      <c r="D969">
        <v>6.5</v>
      </c>
      <c r="E969">
        <v>6.4</v>
      </c>
      <c r="F969">
        <v>27.1</v>
      </c>
      <c r="G969" t="b">
        <v>0</v>
      </c>
    </row>
    <row r="970" spans="1:7">
      <c r="A970" t="s">
        <v>24</v>
      </c>
      <c r="B970">
        <v>1556</v>
      </c>
      <c r="C970" t="s">
        <v>59</v>
      </c>
      <c r="D970">
        <v>19.649999999999999</v>
      </c>
      <c r="E970">
        <v>6.9</v>
      </c>
      <c r="F970">
        <v>27.1</v>
      </c>
    </row>
    <row r="971" spans="1:7">
      <c r="A971" t="s">
        <v>24</v>
      </c>
      <c r="B971">
        <v>1557</v>
      </c>
      <c r="C971" t="s">
        <v>59</v>
      </c>
      <c r="D971">
        <v>18.68</v>
      </c>
      <c r="E971">
        <v>6.9</v>
      </c>
      <c r="F971">
        <v>27.1</v>
      </c>
    </row>
    <row r="972" spans="1:7">
      <c r="A972" t="s">
        <v>24</v>
      </c>
      <c r="B972">
        <v>1558</v>
      </c>
      <c r="C972" t="s">
        <v>59</v>
      </c>
      <c r="D972">
        <v>18.68</v>
      </c>
      <c r="E972">
        <v>8.5</v>
      </c>
      <c r="F972">
        <v>27.1</v>
      </c>
    </row>
    <row r="973" spans="1:7">
      <c r="A973" t="s">
        <v>24</v>
      </c>
      <c r="B973">
        <v>1559</v>
      </c>
      <c r="C973" t="s">
        <v>59</v>
      </c>
      <c r="D973">
        <v>0.98</v>
      </c>
      <c r="E973">
        <v>6.9</v>
      </c>
      <c r="F973">
        <v>27.1</v>
      </c>
    </row>
    <row r="974" spans="1:7">
      <c r="A974" t="s">
        <v>24</v>
      </c>
      <c r="B974">
        <v>1560</v>
      </c>
      <c r="C974" t="s">
        <v>59</v>
      </c>
      <c r="D974">
        <v>0.98</v>
      </c>
      <c r="E974">
        <v>8.5</v>
      </c>
      <c r="F974">
        <v>27.1</v>
      </c>
    </row>
    <row r="975" spans="1:7">
      <c r="A975" t="s">
        <v>24</v>
      </c>
      <c r="B975">
        <v>1567</v>
      </c>
      <c r="C975" t="s">
        <v>59</v>
      </c>
      <c r="D975">
        <v>14.17</v>
      </c>
      <c r="E975">
        <v>12.25</v>
      </c>
      <c r="F975">
        <v>27.1</v>
      </c>
    </row>
    <row r="976" spans="1:7">
      <c r="A976" t="s">
        <v>24</v>
      </c>
      <c r="B976">
        <v>1569</v>
      </c>
      <c r="C976" t="s">
        <v>59</v>
      </c>
      <c r="D976">
        <v>6.8</v>
      </c>
      <c r="E976">
        <v>14.05</v>
      </c>
      <c r="F976">
        <v>27.1</v>
      </c>
    </row>
    <row r="977" spans="1:7">
      <c r="A977" t="s">
        <v>24</v>
      </c>
      <c r="B977">
        <v>1571</v>
      </c>
      <c r="C977" t="s">
        <v>59</v>
      </c>
      <c r="D977">
        <v>5.5511149999999998E-17</v>
      </c>
      <c r="E977">
        <v>5</v>
      </c>
      <c r="F977">
        <v>27.1</v>
      </c>
    </row>
    <row r="978" spans="1:7">
      <c r="A978" t="s">
        <v>24</v>
      </c>
      <c r="B978">
        <v>1572</v>
      </c>
      <c r="C978" t="s">
        <v>59</v>
      </c>
      <c r="D978">
        <v>0</v>
      </c>
      <c r="E978">
        <v>6.9</v>
      </c>
      <c r="F978">
        <v>27.1</v>
      </c>
      <c r="G978" t="b">
        <v>0</v>
      </c>
    </row>
    <row r="979" spans="1:7">
      <c r="A979" t="s">
        <v>24</v>
      </c>
      <c r="B979">
        <v>1575</v>
      </c>
      <c r="C979" t="s">
        <v>59</v>
      </c>
      <c r="D979">
        <v>7.02</v>
      </c>
      <c r="E979">
        <v>8.5</v>
      </c>
      <c r="F979">
        <v>27.1</v>
      </c>
    </row>
    <row r="980" spans="1:7">
      <c r="A980" t="s">
        <v>24</v>
      </c>
      <c r="B980">
        <v>1576</v>
      </c>
      <c r="C980" t="s">
        <v>59</v>
      </c>
      <c r="D980">
        <v>4.18</v>
      </c>
      <c r="E980">
        <v>14.35</v>
      </c>
      <c r="F980">
        <v>27.1</v>
      </c>
    </row>
    <row r="981" spans="1:7">
      <c r="A981" t="s">
        <v>24</v>
      </c>
      <c r="B981">
        <v>1577</v>
      </c>
      <c r="C981" t="s">
        <v>59</v>
      </c>
      <c r="D981">
        <v>4.18</v>
      </c>
      <c r="E981">
        <v>16.5</v>
      </c>
      <c r="F981">
        <v>27.1</v>
      </c>
    </row>
    <row r="982" spans="1:7">
      <c r="A982" t="s">
        <v>24</v>
      </c>
      <c r="B982">
        <v>1578</v>
      </c>
      <c r="C982" t="s">
        <v>59</v>
      </c>
      <c r="D982">
        <v>6.8</v>
      </c>
      <c r="E982">
        <v>14.35</v>
      </c>
      <c r="F982">
        <v>27.1</v>
      </c>
    </row>
    <row r="983" spans="1:7">
      <c r="A983" t="s">
        <v>24</v>
      </c>
      <c r="B983">
        <v>1580</v>
      </c>
      <c r="C983" t="s">
        <v>59</v>
      </c>
      <c r="D983">
        <v>10.38</v>
      </c>
      <c r="E983">
        <v>16.5</v>
      </c>
      <c r="F983">
        <v>27.1</v>
      </c>
    </row>
    <row r="984" spans="1:7">
      <c r="A984" t="s">
        <v>24</v>
      </c>
      <c r="B984">
        <v>1581</v>
      </c>
      <c r="C984" t="s">
        <v>59</v>
      </c>
      <c r="D984">
        <v>7.02</v>
      </c>
      <c r="E984">
        <v>12.5</v>
      </c>
      <c r="F984">
        <v>27.1</v>
      </c>
    </row>
    <row r="985" spans="1:7">
      <c r="A985" t="s">
        <v>24</v>
      </c>
      <c r="B985">
        <v>1583</v>
      </c>
      <c r="C985" t="s">
        <v>59</v>
      </c>
      <c r="D985">
        <v>6.5</v>
      </c>
      <c r="E985">
        <v>12.5</v>
      </c>
      <c r="F985">
        <v>27.1</v>
      </c>
    </row>
    <row r="986" spans="1:7">
      <c r="A986" t="s">
        <v>24</v>
      </c>
      <c r="B986">
        <v>1584</v>
      </c>
      <c r="C986" t="s">
        <v>59</v>
      </c>
      <c r="D986">
        <v>4.25</v>
      </c>
      <c r="E986">
        <v>10.45</v>
      </c>
      <c r="F986">
        <v>27.1</v>
      </c>
    </row>
    <row r="987" spans="1:7">
      <c r="A987" t="s">
        <v>24</v>
      </c>
      <c r="B987">
        <v>1585</v>
      </c>
      <c r="C987" t="s">
        <v>59</v>
      </c>
      <c r="D987">
        <v>4.25</v>
      </c>
      <c r="E987">
        <v>12.5</v>
      </c>
      <c r="F987">
        <v>27.1</v>
      </c>
    </row>
    <row r="988" spans="1:7">
      <c r="A988" t="s">
        <v>24</v>
      </c>
      <c r="B988">
        <v>1587</v>
      </c>
      <c r="C988" t="s">
        <v>59</v>
      </c>
      <c r="D988">
        <v>6.5</v>
      </c>
      <c r="E988">
        <v>10.45</v>
      </c>
      <c r="F988">
        <v>27.1</v>
      </c>
    </row>
    <row r="989" spans="1:7">
      <c r="A989" t="s">
        <v>24</v>
      </c>
      <c r="B989">
        <v>1588</v>
      </c>
      <c r="C989" t="s">
        <v>59</v>
      </c>
      <c r="D989">
        <v>7.02</v>
      </c>
      <c r="E989">
        <v>10.45</v>
      </c>
      <c r="F989">
        <v>27.1</v>
      </c>
    </row>
    <row r="990" spans="1:7">
      <c r="A990" t="s">
        <v>24</v>
      </c>
      <c r="B990">
        <v>1589</v>
      </c>
      <c r="C990" t="s">
        <v>59</v>
      </c>
      <c r="D990">
        <v>11.92</v>
      </c>
      <c r="E990">
        <v>15.78</v>
      </c>
      <c r="F990">
        <v>27.1</v>
      </c>
    </row>
    <row r="991" spans="1:7">
      <c r="A991" t="s">
        <v>24</v>
      </c>
      <c r="B991">
        <v>1590</v>
      </c>
      <c r="C991" t="s">
        <v>59</v>
      </c>
      <c r="D991">
        <v>17</v>
      </c>
      <c r="E991">
        <v>15.78</v>
      </c>
      <c r="F991">
        <v>27.1</v>
      </c>
      <c r="G991" t="b">
        <v>0</v>
      </c>
    </row>
    <row r="992" spans="1:7">
      <c r="A992" t="s">
        <v>24</v>
      </c>
      <c r="B992">
        <v>1591</v>
      </c>
      <c r="C992" t="s">
        <v>59</v>
      </c>
      <c r="D992">
        <v>17</v>
      </c>
      <c r="E992">
        <v>11.95</v>
      </c>
      <c r="F992">
        <v>27.1</v>
      </c>
    </row>
    <row r="993" spans="1:7">
      <c r="A993" t="s">
        <v>24</v>
      </c>
      <c r="B993">
        <v>1592</v>
      </c>
      <c r="C993" t="s">
        <v>59</v>
      </c>
      <c r="D993">
        <v>19.649999999999999</v>
      </c>
      <c r="E993">
        <v>11.95</v>
      </c>
      <c r="F993">
        <v>27.1</v>
      </c>
      <c r="G993" t="b">
        <v>0</v>
      </c>
    </row>
    <row r="994" spans="1:7">
      <c r="A994" t="s">
        <v>24</v>
      </c>
      <c r="B994">
        <v>1593</v>
      </c>
      <c r="C994" t="s">
        <v>59</v>
      </c>
      <c r="D994">
        <v>17</v>
      </c>
      <c r="E994">
        <v>10.11</v>
      </c>
      <c r="F994">
        <v>27.1</v>
      </c>
      <c r="G994" t="b">
        <v>0</v>
      </c>
    </row>
    <row r="995" spans="1:7">
      <c r="A995" t="s">
        <v>24</v>
      </c>
      <c r="B995">
        <v>1594</v>
      </c>
      <c r="C995" t="s">
        <v>59</v>
      </c>
      <c r="D995">
        <v>19.649999999999999</v>
      </c>
      <c r="E995">
        <v>10.11</v>
      </c>
      <c r="F995">
        <v>27.1</v>
      </c>
    </row>
    <row r="996" spans="1:7">
      <c r="A996" t="s">
        <v>24</v>
      </c>
      <c r="B996">
        <v>1596</v>
      </c>
      <c r="C996" t="s">
        <v>59</v>
      </c>
      <c r="D996">
        <v>19.649999999999999</v>
      </c>
      <c r="E996">
        <v>10.4</v>
      </c>
      <c r="F996">
        <v>27.1</v>
      </c>
    </row>
    <row r="997" spans="1:7">
      <c r="A997" t="s">
        <v>24</v>
      </c>
      <c r="B997">
        <v>1872</v>
      </c>
      <c r="C997" t="s">
        <v>59</v>
      </c>
      <c r="D997">
        <v>16.37</v>
      </c>
      <c r="E997">
        <v>5</v>
      </c>
      <c r="F997">
        <v>27.1</v>
      </c>
      <c r="G997" t="b">
        <v>0</v>
      </c>
    </row>
    <row r="998" spans="1:7">
      <c r="A998" t="s">
        <v>24</v>
      </c>
      <c r="B998">
        <v>1873</v>
      </c>
      <c r="C998" t="s">
        <v>59</v>
      </c>
      <c r="D998">
        <v>16.37</v>
      </c>
      <c r="E998">
        <v>6.9</v>
      </c>
      <c r="F998">
        <v>27.1</v>
      </c>
      <c r="G998" t="b">
        <v>0</v>
      </c>
    </row>
    <row r="999" spans="1:7">
      <c r="A999" t="s">
        <v>24</v>
      </c>
      <c r="B999">
        <v>2030</v>
      </c>
      <c r="C999" t="s">
        <v>59</v>
      </c>
      <c r="D999">
        <v>3.5</v>
      </c>
      <c r="E999">
        <v>16.5</v>
      </c>
      <c r="F999">
        <v>27.1</v>
      </c>
      <c r="G999" t="b">
        <v>0</v>
      </c>
    </row>
    <row r="1000" spans="1:7">
      <c r="A1000" t="s">
        <v>24</v>
      </c>
      <c r="B1000">
        <v>8102</v>
      </c>
      <c r="C1000" t="s">
        <v>59</v>
      </c>
      <c r="D1000">
        <v>0</v>
      </c>
      <c r="E1000">
        <v>3.2</v>
      </c>
      <c r="F1000">
        <v>27.1</v>
      </c>
    </row>
    <row r="1001" spans="1:7">
      <c r="A1001" t="s">
        <v>24</v>
      </c>
      <c r="B1001">
        <v>8103</v>
      </c>
      <c r="C1001" t="s">
        <v>59</v>
      </c>
      <c r="D1001">
        <v>3.27</v>
      </c>
      <c r="E1001">
        <v>3.2</v>
      </c>
      <c r="F1001">
        <v>27.1</v>
      </c>
    </row>
    <row r="1002" spans="1:7">
      <c r="A1002" t="s">
        <v>24</v>
      </c>
      <c r="B1002">
        <v>8104</v>
      </c>
      <c r="C1002" t="s">
        <v>59</v>
      </c>
      <c r="D1002">
        <v>3.27</v>
      </c>
      <c r="E1002">
        <v>4.25</v>
      </c>
      <c r="F1002">
        <v>27.1</v>
      </c>
    </row>
    <row r="1003" spans="1:7">
      <c r="A1003" t="s">
        <v>24</v>
      </c>
      <c r="B1003">
        <v>8105</v>
      </c>
      <c r="C1003" t="s">
        <v>59</v>
      </c>
      <c r="D1003">
        <v>0</v>
      </c>
      <c r="E1003">
        <v>4.25</v>
      </c>
      <c r="F1003">
        <v>27.1</v>
      </c>
    </row>
    <row r="1004" spans="1:7">
      <c r="A1004" t="s">
        <v>24</v>
      </c>
      <c r="B1004">
        <v>8106</v>
      </c>
      <c r="C1004" t="s">
        <v>59</v>
      </c>
      <c r="D1004">
        <v>9.82</v>
      </c>
      <c r="E1004">
        <v>3.2</v>
      </c>
      <c r="F1004">
        <v>27.1</v>
      </c>
    </row>
    <row r="1005" spans="1:7">
      <c r="A1005" t="s">
        <v>24</v>
      </c>
      <c r="B1005">
        <v>8107</v>
      </c>
      <c r="C1005" t="s">
        <v>59</v>
      </c>
      <c r="D1005">
        <v>9.82</v>
      </c>
      <c r="E1005">
        <v>4.25</v>
      </c>
      <c r="F1005">
        <v>27.1</v>
      </c>
    </row>
    <row r="1006" spans="1:7">
      <c r="A1006" t="s">
        <v>24</v>
      </c>
      <c r="B1006">
        <v>8108</v>
      </c>
      <c r="C1006" t="s">
        <v>59</v>
      </c>
      <c r="D1006">
        <v>16.37</v>
      </c>
      <c r="E1006">
        <v>3.2</v>
      </c>
      <c r="F1006">
        <v>27.1</v>
      </c>
      <c r="G1006" t="b">
        <v>0</v>
      </c>
    </row>
    <row r="1007" spans="1:7">
      <c r="A1007" t="s">
        <v>24</v>
      </c>
      <c r="B1007">
        <v>8109</v>
      </c>
      <c r="C1007" t="s">
        <v>59</v>
      </c>
      <c r="D1007">
        <v>16.37</v>
      </c>
      <c r="E1007">
        <v>4.25</v>
      </c>
      <c r="F1007">
        <v>27.1</v>
      </c>
    </row>
    <row r="1008" spans="1:7">
      <c r="A1008" t="s">
        <v>24</v>
      </c>
      <c r="B1008">
        <v>8110</v>
      </c>
      <c r="C1008" t="s">
        <v>59</v>
      </c>
      <c r="D1008">
        <v>19.649999999999999</v>
      </c>
      <c r="E1008">
        <v>3.2</v>
      </c>
      <c r="F1008">
        <v>27.1</v>
      </c>
      <c r="G1008" t="b">
        <v>0</v>
      </c>
    </row>
    <row r="1009" spans="1:7">
      <c r="A1009" t="s">
        <v>24</v>
      </c>
      <c r="B1009">
        <v>8111</v>
      </c>
      <c r="C1009" t="s">
        <v>59</v>
      </c>
      <c r="D1009">
        <v>19.649999999999999</v>
      </c>
      <c r="E1009">
        <v>4.25</v>
      </c>
      <c r="F1009">
        <v>27.1</v>
      </c>
      <c r="G1009" t="b">
        <v>0</v>
      </c>
    </row>
    <row r="1010" spans="1:7">
      <c r="A1010" t="s">
        <v>24</v>
      </c>
      <c r="B1010">
        <v>8112</v>
      </c>
      <c r="C1010" t="s">
        <v>59</v>
      </c>
      <c r="D1010">
        <v>15.2</v>
      </c>
      <c r="E1010">
        <v>4.8</v>
      </c>
      <c r="F1010">
        <v>27.1</v>
      </c>
      <c r="G1010" t="b">
        <v>0</v>
      </c>
    </row>
    <row r="1011" spans="1:7">
      <c r="A1011" t="s">
        <v>24</v>
      </c>
      <c r="B1011">
        <v>8113</v>
      </c>
      <c r="C1011" t="s">
        <v>59</v>
      </c>
      <c r="D1011">
        <v>4.57</v>
      </c>
      <c r="E1011">
        <v>4.8</v>
      </c>
      <c r="F1011">
        <v>27.1</v>
      </c>
    </row>
    <row r="1012" spans="1:7">
      <c r="A1012" t="s">
        <v>24</v>
      </c>
      <c r="B1012">
        <v>8114</v>
      </c>
      <c r="C1012" t="s">
        <v>59</v>
      </c>
      <c r="D1012">
        <v>17.68</v>
      </c>
      <c r="E1012">
        <v>6.4</v>
      </c>
      <c r="F1012">
        <v>27.1</v>
      </c>
    </row>
    <row r="1013" spans="1:7">
      <c r="A1013" t="s">
        <v>24</v>
      </c>
      <c r="B1013">
        <v>8115</v>
      </c>
      <c r="C1013" t="s">
        <v>59</v>
      </c>
      <c r="D1013">
        <v>3.5</v>
      </c>
      <c r="E1013">
        <v>6.9</v>
      </c>
      <c r="F1013">
        <v>27.1</v>
      </c>
    </row>
    <row r="1014" spans="1:7">
      <c r="A1014" t="s">
        <v>24</v>
      </c>
      <c r="B1014">
        <v>8116</v>
      </c>
      <c r="C1014" t="s">
        <v>59</v>
      </c>
      <c r="D1014">
        <v>3.5</v>
      </c>
      <c r="E1014">
        <v>8.5</v>
      </c>
      <c r="F1014">
        <v>27.1</v>
      </c>
    </row>
    <row r="1015" spans="1:7">
      <c r="A1015" t="s">
        <v>24</v>
      </c>
      <c r="B1015">
        <v>8117</v>
      </c>
      <c r="C1015" t="s">
        <v>59</v>
      </c>
      <c r="D1015">
        <v>8.3800000000000008</v>
      </c>
      <c r="E1015">
        <v>8.5</v>
      </c>
      <c r="F1015">
        <v>27.1</v>
      </c>
      <c r="G1015" t="b">
        <v>0</v>
      </c>
    </row>
    <row r="1016" spans="1:7">
      <c r="A1016" t="s">
        <v>24</v>
      </c>
      <c r="B1016">
        <v>8118</v>
      </c>
      <c r="C1016" t="s">
        <v>59</v>
      </c>
      <c r="D1016">
        <v>8.3800000000000008</v>
      </c>
      <c r="E1016">
        <v>10</v>
      </c>
      <c r="F1016">
        <v>27.1</v>
      </c>
      <c r="G1016" t="b">
        <v>0</v>
      </c>
    </row>
    <row r="1017" spans="1:7">
      <c r="A1017" t="s">
        <v>24</v>
      </c>
      <c r="B1017">
        <v>8119</v>
      </c>
      <c r="C1017" t="s">
        <v>59</v>
      </c>
      <c r="D1017">
        <v>7.02</v>
      </c>
      <c r="E1017">
        <v>10</v>
      </c>
      <c r="F1017">
        <v>27.1</v>
      </c>
    </row>
    <row r="1018" spans="1:7">
      <c r="A1018" t="s">
        <v>24</v>
      </c>
      <c r="B1018">
        <v>8121</v>
      </c>
      <c r="C1018" t="s">
        <v>59</v>
      </c>
      <c r="D1018">
        <v>3.27</v>
      </c>
      <c r="E1018">
        <v>2.5</v>
      </c>
      <c r="F1018">
        <v>27.1</v>
      </c>
    </row>
    <row r="1019" spans="1:7">
      <c r="A1019" t="s">
        <v>24</v>
      </c>
      <c r="B1019">
        <v>8122</v>
      </c>
      <c r="C1019" t="s">
        <v>59</v>
      </c>
      <c r="D1019">
        <v>0</v>
      </c>
      <c r="E1019">
        <v>2.5</v>
      </c>
      <c r="F1019">
        <v>27.1</v>
      </c>
    </row>
    <row r="1020" spans="1:7">
      <c r="A1020" t="s">
        <v>24</v>
      </c>
      <c r="B1020">
        <v>8123</v>
      </c>
      <c r="C1020" t="s">
        <v>59</v>
      </c>
      <c r="D1020">
        <v>8.19</v>
      </c>
      <c r="E1020">
        <v>0</v>
      </c>
      <c r="F1020">
        <v>27.1</v>
      </c>
    </row>
    <row r="1021" spans="1:7">
      <c r="A1021" t="s">
        <v>24</v>
      </c>
      <c r="B1021">
        <v>8124</v>
      </c>
      <c r="C1021" t="s">
        <v>59</v>
      </c>
      <c r="D1021">
        <v>8.19</v>
      </c>
      <c r="E1021">
        <v>2.5</v>
      </c>
      <c r="F1021">
        <v>27.1</v>
      </c>
    </row>
    <row r="1022" spans="1:7">
      <c r="A1022" t="s">
        <v>24</v>
      </c>
      <c r="B1022">
        <v>8125</v>
      </c>
      <c r="C1022" t="s">
        <v>59</v>
      </c>
      <c r="D1022">
        <v>8.19</v>
      </c>
      <c r="E1022">
        <v>3.2</v>
      </c>
      <c r="F1022">
        <v>27.1</v>
      </c>
      <c r="G1022" t="b">
        <v>0</v>
      </c>
    </row>
    <row r="1023" spans="1:7">
      <c r="A1023" t="s">
        <v>24</v>
      </c>
      <c r="B1023">
        <v>8126</v>
      </c>
      <c r="C1023" t="s">
        <v>59</v>
      </c>
      <c r="D1023">
        <v>19.649999999999999</v>
      </c>
      <c r="E1023">
        <v>2.5</v>
      </c>
      <c r="F1023">
        <v>27.1</v>
      </c>
    </row>
    <row r="1024" spans="1:7">
      <c r="A1024" t="s">
        <v>24</v>
      </c>
      <c r="B1024">
        <v>8127</v>
      </c>
      <c r="C1024" t="s">
        <v>59</v>
      </c>
      <c r="D1024">
        <v>2.5</v>
      </c>
      <c r="E1024">
        <v>6.9</v>
      </c>
      <c r="F1024">
        <v>27.1</v>
      </c>
      <c r="G1024" t="b">
        <v>0</v>
      </c>
    </row>
    <row r="1025" spans="1:7">
      <c r="A1025" t="s">
        <v>24</v>
      </c>
      <c r="B1025">
        <v>8128</v>
      </c>
      <c r="C1025" t="s">
        <v>59</v>
      </c>
      <c r="D1025">
        <v>2.5</v>
      </c>
      <c r="E1025">
        <v>8.5</v>
      </c>
      <c r="F1025">
        <v>27.1</v>
      </c>
    </row>
    <row r="1026" spans="1:7">
      <c r="A1026" t="s">
        <v>24</v>
      </c>
      <c r="B1026">
        <v>8129</v>
      </c>
      <c r="C1026" t="s">
        <v>59</v>
      </c>
      <c r="D1026">
        <v>2.5</v>
      </c>
      <c r="E1026">
        <v>12.5</v>
      </c>
      <c r="F1026">
        <v>27.1</v>
      </c>
    </row>
    <row r="1027" spans="1:7">
      <c r="A1027" t="s">
        <v>24</v>
      </c>
      <c r="B1027">
        <v>8130</v>
      </c>
      <c r="C1027" t="s">
        <v>59</v>
      </c>
      <c r="D1027">
        <v>3.5</v>
      </c>
      <c r="E1027">
        <v>12.5</v>
      </c>
      <c r="F1027">
        <v>27.1</v>
      </c>
    </row>
    <row r="1028" spans="1:7">
      <c r="A1028" t="s">
        <v>24</v>
      </c>
      <c r="B1028">
        <v>8131</v>
      </c>
      <c r="C1028" t="s">
        <v>59</v>
      </c>
      <c r="D1028">
        <v>2.5</v>
      </c>
      <c r="E1028">
        <v>15.26</v>
      </c>
      <c r="F1028">
        <v>27.1</v>
      </c>
      <c r="G1028" t="b">
        <v>0</v>
      </c>
    </row>
    <row r="1029" spans="1:7">
      <c r="A1029" t="s">
        <v>24</v>
      </c>
      <c r="B1029">
        <v>8132</v>
      </c>
      <c r="C1029" t="s">
        <v>59</v>
      </c>
      <c r="D1029">
        <v>0</v>
      </c>
      <c r="E1029">
        <v>15.26</v>
      </c>
      <c r="F1029">
        <v>27.1</v>
      </c>
    </row>
    <row r="1030" spans="1:7">
      <c r="A1030" t="s">
        <v>24</v>
      </c>
      <c r="B1030">
        <v>8133</v>
      </c>
      <c r="C1030" t="s">
        <v>59</v>
      </c>
      <c r="D1030">
        <v>2.5</v>
      </c>
      <c r="E1030">
        <v>16.5</v>
      </c>
      <c r="F1030">
        <v>27.1</v>
      </c>
    </row>
    <row r="1031" spans="1:7">
      <c r="A1031" t="s">
        <v>24</v>
      </c>
      <c r="B1031">
        <v>8134</v>
      </c>
      <c r="C1031" t="s">
        <v>59</v>
      </c>
      <c r="D1031">
        <v>3.5</v>
      </c>
      <c r="E1031">
        <v>15.26</v>
      </c>
      <c r="F1031">
        <v>27.1</v>
      </c>
      <c r="G1031" t="b">
        <v>0</v>
      </c>
    </row>
    <row r="1032" spans="1:7">
      <c r="A1032" t="s">
        <v>24</v>
      </c>
      <c r="B1032">
        <v>8136</v>
      </c>
      <c r="C1032" t="s">
        <v>59</v>
      </c>
      <c r="D1032">
        <v>19.649999999999999</v>
      </c>
      <c r="E1032">
        <v>4.3</v>
      </c>
      <c r="F1032">
        <v>27.1</v>
      </c>
      <c r="G1032" t="b">
        <v>0</v>
      </c>
    </row>
    <row r="1033" spans="1:7">
      <c r="A1033" t="s">
        <v>24</v>
      </c>
      <c r="B1033">
        <v>8141</v>
      </c>
      <c r="C1033" t="s">
        <v>59</v>
      </c>
      <c r="D1033">
        <v>9.5</v>
      </c>
      <c r="E1033">
        <v>8.75</v>
      </c>
      <c r="F1033">
        <v>27.1</v>
      </c>
    </row>
    <row r="1034" spans="1:7">
      <c r="A1034" t="s">
        <v>24</v>
      </c>
      <c r="B1034">
        <v>8142</v>
      </c>
      <c r="C1034" t="s">
        <v>59</v>
      </c>
      <c r="D1034">
        <v>8.3800000000000008</v>
      </c>
      <c r="E1034">
        <v>8.75</v>
      </c>
      <c r="F1034">
        <v>27.1</v>
      </c>
      <c r="G1034" t="b">
        <v>0</v>
      </c>
    </row>
    <row r="1035" spans="1:7">
      <c r="A1035" t="s">
        <v>24</v>
      </c>
      <c r="B1035">
        <v>8143</v>
      </c>
      <c r="C1035" t="s">
        <v>59</v>
      </c>
      <c r="D1035">
        <v>9.5</v>
      </c>
      <c r="E1035">
        <v>8.5</v>
      </c>
      <c r="F1035">
        <v>27.1</v>
      </c>
      <c r="G1035" t="b">
        <v>0</v>
      </c>
    </row>
    <row r="1036" spans="1:7">
      <c r="A1036" t="s">
        <v>24</v>
      </c>
      <c r="B1036">
        <v>8144</v>
      </c>
      <c r="C1036" t="s">
        <v>59</v>
      </c>
      <c r="D1036">
        <v>10.6</v>
      </c>
      <c r="E1036">
        <v>8.75</v>
      </c>
      <c r="F1036">
        <v>27.1</v>
      </c>
    </row>
    <row r="1037" spans="1:7">
      <c r="A1037" t="s">
        <v>24</v>
      </c>
      <c r="B1037">
        <v>8145</v>
      </c>
      <c r="C1037" t="s">
        <v>59</v>
      </c>
      <c r="D1037">
        <v>10.6</v>
      </c>
      <c r="E1037">
        <v>8.5</v>
      </c>
      <c r="F1037">
        <v>27.1</v>
      </c>
    </row>
    <row r="1038" spans="1:7">
      <c r="A1038" t="s">
        <v>24</v>
      </c>
      <c r="B1038">
        <v>8147</v>
      </c>
      <c r="C1038" t="s">
        <v>59</v>
      </c>
      <c r="D1038">
        <v>12.35</v>
      </c>
      <c r="E1038">
        <v>8.75</v>
      </c>
      <c r="F1038">
        <v>27.1</v>
      </c>
    </row>
    <row r="1039" spans="1:7">
      <c r="A1039" t="s">
        <v>24</v>
      </c>
      <c r="B1039">
        <v>8148</v>
      </c>
      <c r="C1039" t="s">
        <v>59</v>
      </c>
      <c r="D1039">
        <v>12.35</v>
      </c>
      <c r="E1039">
        <v>10</v>
      </c>
      <c r="F1039">
        <v>27.1</v>
      </c>
    </row>
    <row r="1040" spans="1:7">
      <c r="A1040" t="s">
        <v>24</v>
      </c>
      <c r="B1040">
        <v>8151</v>
      </c>
      <c r="C1040" t="s">
        <v>59</v>
      </c>
      <c r="D1040">
        <v>12.35</v>
      </c>
      <c r="E1040">
        <v>8.5</v>
      </c>
      <c r="F1040">
        <v>27.1</v>
      </c>
      <c r="G1040" t="b">
        <v>0</v>
      </c>
    </row>
    <row r="1041" spans="1:7">
      <c r="A1041" t="s">
        <v>24</v>
      </c>
      <c r="B1041">
        <v>8152</v>
      </c>
      <c r="C1041" t="s">
        <v>59</v>
      </c>
      <c r="D1041">
        <v>13.45</v>
      </c>
      <c r="E1041">
        <v>8.75</v>
      </c>
      <c r="F1041">
        <v>27.1</v>
      </c>
      <c r="G1041" t="b">
        <v>0</v>
      </c>
    </row>
    <row r="1042" spans="1:7">
      <c r="A1042" t="s">
        <v>24</v>
      </c>
      <c r="B1042">
        <v>8153</v>
      </c>
      <c r="C1042" t="s">
        <v>59</v>
      </c>
      <c r="D1042">
        <v>13.45</v>
      </c>
      <c r="E1042">
        <v>10</v>
      </c>
      <c r="F1042">
        <v>27.1</v>
      </c>
      <c r="G1042" t="b">
        <v>0</v>
      </c>
    </row>
    <row r="1043" spans="1:7">
      <c r="A1043" t="s">
        <v>24</v>
      </c>
      <c r="B1043">
        <v>8154</v>
      </c>
      <c r="C1043" t="s">
        <v>59</v>
      </c>
      <c r="D1043">
        <v>13.45</v>
      </c>
      <c r="E1043">
        <v>8.5</v>
      </c>
      <c r="F1043">
        <v>27.1</v>
      </c>
    </row>
    <row r="1044" spans="1:7">
      <c r="A1044" t="s">
        <v>24</v>
      </c>
      <c r="B1044">
        <v>8155</v>
      </c>
      <c r="C1044" t="s">
        <v>59</v>
      </c>
      <c r="D1044">
        <v>13.93</v>
      </c>
      <c r="E1044">
        <v>8.75</v>
      </c>
      <c r="F1044">
        <v>27.1</v>
      </c>
    </row>
    <row r="1045" spans="1:7">
      <c r="A1045" t="s">
        <v>24</v>
      </c>
      <c r="B1045">
        <v>8156</v>
      </c>
      <c r="C1045" t="s">
        <v>59</v>
      </c>
      <c r="D1045">
        <v>13.93</v>
      </c>
      <c r="E1045">
        <v>8.5</v>
      </c>
      <c r="F1045">
        <v>27.1</v>
      </c>
      <c r="G1045" t="b">
        <v>0</v>
      </c>
    </row>
    <row r="1046" spans="1:7">
      <c r="A1046" t="s">
        <v>24</v>
      </c>
      <c r="B1046">
        <v>8157</v>
      </c>
      <c r="C1046" t="s">
        <v>59</v>
      </c>
      <c r="D1046">
        <v>15.97</v>
      </c>
      <c r="E1046">
        <v>8.75</v>
      </c>
      <c r="F1046">
        <v>27.1</v>
      </c>
      <c r="G1046" t="b">
        <v>0</v>
      </c>
    </row>
    <row r="1047" spans="1:7">
      <c r="A1047" t="s">
        <v>24</v>
      </c>
      <c r="B1047">
        <v>8158</v>
      </c>
      <c r="C1047" t="s">
        <v>59</v>
      </c>
      <c r="D1047">
        <v>14.8</v>
      </c>
      <c r="E1047">
        <v>8.75</v>
      </c>
      <c r="F1047">
        <v>27.1</v>
      </c>
    </row>
    <row r="1048" spans="1:7">
      <c r="A1048" t="s">
        <v>24</v>
      </c>
      <c r="B1048">
        <v>8159</v>
      </c>
      <c r="C1048" t="s">
        <v>59</v>
      </c>
      <c r="D1048">
        <v>14.8</v>
      </c>
      <c r="E1048">
        <v>8.5</v>
      </c>
      <c r="F1048">
        <v>27.1</v>
      </c>
      <c r="G1048" t="b">
        <v>0</v>
      </c>
    </row>
    <row r="1049" spans="1:7">
      <c r="A1049" t="s">
        <v>24</v>
      </c>
      <c r="B1049">
        <v>8160</v>
      </c>
      <c r="C1049" t="s">
        <v>59</v>
      </c>
      <c r="D1049">
        <v>15.97</v>
      </c>
      <c r="E1049">
        <v>8.5</v>
      </c>
      <c r="F1049">
        <v>27.1</v>
      </c>
    </row>
    <row r="1050" spans="1:7">
      <c r="A1050" t="s">
        <v>24</v>
      </c>
      <c r="B1050">
        <v>8161</v>
      </c>
      <c r="C1050" t="s">
        <v>59</v>
      </c>
      <c r="D1050">
        <v>16.84</v>
      </c>
      <c r="E1050">
        <v>8.5</v>
      </c>
      <c r="F1050">
        <v>27.1</v>
      </c>
    </row>
    <row r="1051" spans="1:7">
      <c r="A1051" t="s">
        <v>24</v>
      </c>
      <c r="B1051">
        <v>8162</v>
      </c>
      <c r="C1051" t="s">
        <v>59</v>
      </c>
      <c r="D1051">
        <v>16.84</v>
      </c>
      <c r="E1051">
        <v>8.75</v>
      </c>
      <c r="F1051">
        <v>27.1</v>
      </c>
      <c r="G1051" t="b">
        <v>0</v>
      </c>
    </row>
    <row r="1052" spans="1:7">
      <c r="A1052" t="s">
        <v>24</v>
      </c>
      <c r="B1052">
        <v>8163</v>
      </c>
      <c r="C1052" t="s">
        <v>59</v>
      </c>
      <c r="D1052">
        <v>19.649999999999999</v>
      </c>
      <c r="E1052">
        <v>8.75</v>
      </c>
      <c r="F1052">
        <v>27.1</v>
      </c>
      <c r="G1052" t="b">
        <v>0</v>
      </c>
    </row>
    <row r="1053" spans="1:7">
      <c r="A1053" t="s">
        <v>24</v>
      </c>
      <c r="B1053">
        <v>8164</v>
      </c>
      <c r="C1053" t="s">
        <v>59</v>
      </c>
      <c r="D1053">
        <v>11.52</v>
      </c>
      <c r="E1053">
        <v>10</v>
      </c>
      <c r="F1053">
        <v>27.1</v>
      </c>
      <c r="G1053" t="b">
        <v>0</v>
      </c>
    </row>
    <row r="1054" spans="1:7">
      <c r="A1054" t="s">
        <v>24</v>
      </c>
      <c r="B1054">
        <v>8165</v>
      </c>
      <c r="C1054" t="s">
        <v>59</v>
      </c>
      <c r="D1054">
        <v>11.52</v>
      </c>
      <c r="E1054">
        <v>8.75</v>
      </c>
      <c r="F1054">
        <v>27.1</v>
      </c>
    </row>
    <row r="1055" spans="1:7">
      <c r="A1055" t="s">
        <v>24</v>
      </c>
      <c r="B1055">
        <v>8166</v>
      </c>
      <c r="C1055" t="s">
        <v>59</v>
      </c>
      <c r="D1055">
        <v>11.52</v>
      </c>
      <c r="E1055">
        <v>8.5</v>
      </c>
      <c r="F1055">
        <v>27.1</v>
      </c>
    </row>
    <row r="1056" spans="1:7">
      <c r="A1056" t="s">
        <v>24</v>
      </c>
      <c r="B1056">
        <v>8167</v>
      </c>
      <c r="C1056" t="s">
        <v>59</v>
      </c>
      <c r="D1056">
        <v>14.17</v>
      </c>
      <c r="E1056">
        <v>8.5</v>
      </c>
      <c r="F1056">
        <v>27.1</v>
      </c>
    </row>
    <row r="1057" spans="1:7">
      <c r="A1057" t="s">
        <v>24</v>
      </c>
      <c r="B1057">
        <v>8168</v>
      </c>
      <c r="C1057" t="s">
        <v>59</v>
      </c>
      <c r="D1057">
        <v>14.17</v>
      </c>
      <c r="E1057">
        <v>8.75</v>
      </c>
      <c r="F1057">
        <v>27.1</v>
      </c>
    </row>
    <row r="1058" spans="1:7">
      <c r="A1058" t="s">
        <v>24</v>
      </c>
      <c r="B1058">
        <v>8170</v>
      </c>
      <c r="C1058" t="s">
        <v>59</v>
      </c>
      <c r="D1058">
        <v>9.82</v>
      </c>
      <c r="E1058">
        <v>0.2</v>
      </c>
      <c r="F1058">
        <v>27.1</v>
      </c>
      <c r="G1058" t="b">
        <v>0</v>
      </c>
    </row>
    <row r="1059" spans="1:7">
      <c r="A1059" t="s">
        <v>24</v>
      </c>
      <c r="B1059">
        <v>8172</v>
      </c>
      <c r="C1059" t="s">
        <v>59</v>
      </c>
      <c r="D1059">
        <v>9.82</v>
      </c>
      <c r="E1059">
        <v>0.4</v>
      </c>
      <c r="F1059">
        <v>27.1</v>
      </c>
      <c r="G1059" t="b">
        <v>0</v>
      </c>
    </row>
    <row r="1060" spans="1:7">
      <c r="A1060" t="s">
        <v>24</v>
      </c>
      <c r="B1060">
        <v>8174</v>
      </c>
      <c r="C1060" t="s">
        <v>59</v>
      </c>
      <c r="D1060">
        <v>9.82</v>
      </c>
      <c r="E1060">
        <v>0.55000000000000004</v>
      </c>
      <c r="F1060">
        <v>27.1</v>
      </c>
    </row>
    <row r="1061" spans="1:7">
      <c r="A1061" t="s">
        <v>24</v>
      </c>
      <c r="B1061">
        <v>8176</v>
      </c>
      <c r="C1061" t="s">
        <v>59</v>
      </c>
      <c r="D1061">
        <v>9.82</v>
      </c>
      <c r="E1061">
        <v>0.7</v>
      </c>
      <c r="F1061">
        <v>27.1</v>
      </c>
    </row>
    <row r="1062" spans="1:7">
      <c r="A1062" t="s">
        <v>24</v>
      </c>
      <c r="B1062">
        <v>8178</v>
      </c>
      <c r="C1062" t="s">
        <v>59</v>
      </c>
      <c r="D1062">
        <v>9.82</v>
      </c>
      <c r="E1062">
        <v>1.75</v>
      </c>
      <c r="F1062">
        <v>27.1</v>
      </c>
    </row>
    <row r="1063" spans="1:7">
      <c r="A1063" t="s">
        <v>24</v>
      </c>
      <c r="B1063">
        <v>8180</v>
      </c>
      <c r="C1063" t="s">
        <v>59</v>
      </c>
      <c r="D1063">
        <v>9.82</v>
      </c>
      <c r="E1063">
        <v>2.2000000000000002</v>
      </c>
      <c r="F1063">
        <v>27.1</v>
      </c>
    </row>
    <row r="1064" spans="1:7">
      <c r="A1064" t="s">
        <v>24</v>
      </c>
      <c r="B1064">
        <v>8182</v>
      </c>
      <c r="C1064" t="s">
        <v>59</v>
      </c>
      <c r="D1064">
        <v>9.82</v>
      </c>
      <c r="E1064">
        <v>2.5</v>
      </c>
      <c r="F1064">
        <v>27.1</v>
      </c>
      <c r="G1064" t="b">
        <v>0</v>
      </c>
    </row>
    <row r="1065" spans="1:7">
      <c r="A1065" t="s">
        <v>24</v>
      </c>
      <c r="B1065">
        <v>8184</v>
      </c>
      <c r="C1065" t="s">
        <v>59</v>
      </c>
      <c r="D1065">
        <v>9.82</v>
      </c>
      <c r="E1065">
        <v>2.8</v>
      </c>
      <c r="F1065">
        <v>27.1</v>
      </c>
    </row>
    <row r="1066" spans="1:7">
      <c r="A1066" t="s">
        <v>24</v>
      </c>
      <c r="B1066">
        <v>8187</v>
      </c>
      <c r="C1066" t="s">
        <v>59</v>
      </c>
      <c r="D1066">
        <v>3.27</v>
      </c>
      <c r="E1066">
        <v>0.2</v>
      </c>
      <c r="F1066">
        <v>27.1</v>
      </c>
      <c r="G1066" t="b">
        <v>0</v>
      </c>
    </row>
    <row r="1067" spans="1:7">
      <c r="A1067" t="s">
        <v>24</v>
      </c>
      <c r="B1067">
        <v>8189</v>
      </c>
      <c r="C1067" t="s">
        <v>59</v>
      </c>
      <c r="D1067">
        <v>3.27</v>
      </c>
      <c r="E1067">
        <v>0.4</v>
      </c>
      <c r="F1067">
        <v>27.1</v>
      </c>
      <c r="G1067" t="b">
        <v>0</v>
      </c>
    </row>
    <row r="1068" spans="1:7">
      <c r="A1068" t="s">
        <v>24</v>
      </c>
      <c r="B1068">
        <v>8191</v>
      </c>
      <c r="C1068" t="s">
        <v>59</v>
      </c>
      <c r="D1068">
        <v>3.27</v>
      </c>
      <c r="E1068">
        <v>0.55000000000000004</v>
      </c>
      <c r="F1068">
        <v>27.1</v>
      </c>
    </row>
    <row r="1069" spans="1:7">
      <c r="A1069" t="s">
        <v>24</v>
      </c>
      <c r="B1069">
        <v>8193</v>
      </c>
      <c r="C1069" t="s">
        <v>59</v>
      </c>
      <c r="D1069">
        <v>3.27</v>
      </c>
      <c r="E1069">
        <v>0.7</v>
      </c>
      <c r="F1069">
        <v>27.1</v>
      </c>
    </row>
    <row r="1070" spans="1:7">
      <c r="A1070" t="s">
        <v>24</v>
      </c>
      <c r="B1070">
        <v>8195</v>
      </c>
      <c r="C1070" t="s">
        <v>59</v>
      </c>
      <c r="D1070">
        <v>3.27</v>
      </c>
      <c r="E1070">
        <v>1.75</v>
      </c>
      <c r="F1070">
        <v>27.1</v>
      </c>
      <c r="G1070" t="b">
        <v>0</v>
      </c>
    </row>
    <row r="1071" spans="1:7">
      <c r="A1071" t="s">
        <v>24</v>
      </c>
      <c r="B1071">
        <v>8197</v>
      </c>
      <c r="C1071" t="s">
        <v>59</v>
      </c>
      <c r="D1071">
        <v>3.27</v>
      </c>
      <c r="E1071">
        <v>2.2000000000000002</v>
      </c>
      <c r="F1071">
        <v>27.1</v>
      </c>
    </row>
    <row r="1072" spans="1:7">
      <c r="A1072" t="s">
        <v>24</v>
      </c>
      <c r="B1072">
        <v>8200</v>
      </c>
      <c r="C1072" t="s">
        <v>59</v>
      </c>
      <c r="D1072">
        <v>3.27</v>
      </c>
      <c r="E1072">
        <v>2.8</v>
      </c>
      <c r="F1072">
        <v>27.1</v>
      </c>
      <c r="G1072" t="b">
        <v>0</v>
      </c>
    </row>
    <row r="1073" spans="1:7">
      <c r="A1073" t="s">
        <v>24</v>
      </c>
      <c r="B1073">
        <v>8203</v>
      </c>
      <c r="C1073" t="s">
        <v>59</v>
      </c>
      <c r="D1073">
        <v>16.37</v>
      </c>
      <c r="E1073">
        <v>0.2</v>
      </c>
      <c r="F1073">
        <v>27.1</v>
      </c>
    </row>
    <row r="1074" spans="1:7">
      <c r="A1074" t="s">
        <v>24</v>
      </c>
      <c r="B1074">
        <v>8205</v>
      </c>
      <c r="C1074" t="s">
        <v>59</v>
      </c>
      <c r="D1074">
        <v>16.37</v>
      </c>
      <c r="E1074">
        <v>0.4</v>
      </c>
      <c r="F1074">
        <v>27.1</v>
      </c>
    </row>
    <row r="1075" spans="1:7">
      <c r="A1075" t="s">
        <v>24</v>
      </c>
      <c r="B1075">
        <v>8207</v>
      </c>
      <c r="C1075" t="s">
        <v>59</v>
      </c>
      <c r="D1075">
        <v>16.37</v>
      </c>
      <c r="E1075">
        <v>0.55000000000000004</v>
      </c>
      <c r="F1075">
        <v>27.1</v>
      </c>
    </row>
    <row r="1076" spans="1:7">
      <c r="A1076" t="s">
        <v>24</v>
      </c>
      <c r="B1076">
        <v>8209</v>
      </c>
      <c r="C1076" t="s">
        <v>59</v>
      </c>
      <c r="D1076">
        <v>16.37</v>
      </c>
      <c r="E1076">
        <v>0.7</v>
      </c>
      <c r="F1076">
        <v>27.1</v>
      </c>
    </row>
    <row r="1077" spans="1:7">
      <c r="A1077" t="s">
        <v>24</v>
      </c>
      <c r="B1077">
        <v>8211</v>
      </c>
      <c r="C1077" t="s">
        <v>59</v>
      </c>
      <c r="D1077">
        <v>16.37</v>
      </c>
      <c r="E1077">
        <v>1.75</v>
      </c>
      <c r="F1077">
        <v>27.1</v>
      </c>
    </row>
    <row r="1078" spans="1:7">
      <c r="A1078" t="s">
        <v>24</v>
      </c>
      <c r="B1078">
        <v>8213</v>
      </c>
      <c r="C1078" t="s">
        <v>59</v>
      </c>
      <c r="D1078">
        <v>16.37</v>
      </c>
      <c r="E1078">
        <v>2.2000000000000002</v>
      </c>
      <c r="F1078">
        <v>27.1</v>
      </c>
    </row>
    <row r="1079" spans="1:7">
      <c r="A1079" t="s">
        <v>24</v>
      </c>
      <c r="B1079">
        <v>8215</v>
      </c>
      <c r="C1079" t="s">
        <v>59</v>
      </c>
      <c r="D1079">
        <v>16.37</v>
      </c>
      <c r="E1079">
        <v>2.5</v>
      </c>
      <c r="F1079">
        <v>27.1</v>
      </c>
    </row>
    <row r="1080" spans="1:7">
      <c r="A1080" t="s">
        <v>24</v>
      </c>
      <c r="B1080">
        <v>8217</v>
      </c>
      <c r="C1080" t="s">
        <v>59</v>
      </c>
      <c r="D1080">
        <v>16.37</v>
      </c>
      <c r="E1080">
        <v>2.8</v>
      </c>
      <c r="F1080">
        <v>27.1</v>
      </c>
      <c r="G1080" t="b">
        <v>0</v>
      </c>
    </row>
    <row r="1081" spans="1:7">
      <c r="A1081" t="s">
        <v>24</v>
      </c>
      <c r="B1081">
        <v>8220</v>
      </c>
      <c r="C1081" t="s">
        <v>59</v>
      </c>
      <c r="D1081">
        <v>6.8</v>
      </c>
      <c r="E1081">
        <v>14.2</v>
      </c>
      <c r="F1081">
        <v>27.1</v>
      </c>
    </row>
    <row r="1082" spans="1:7">
      <c r="A1082" t="s">
        <v>24</v>
      </c>
      <c r="B1082">
        <v>8222</v>
      </c>
      <c r="C1082" t="s">
        <v>59</v>
      </c>
      <c r="D1082">
        <v>6.8</v>
      </c>
      <c r="E1082">
        <v>14.91</v>
      </c>
      <c r="F1082">
        <v>27.1</v>
      </c>
      <c r="G1082" t="b">
        <v>0</v>
      </c>
    </row>
    <row r="1083" spans="1:7">
      <c r="A1083" t="s">
        <v>24</v>
      </c>
      <c r="B1083">
        <v>8224</v>
      </c>
      <c r="C1083" t="s">
        <v>59</v>
      </c>
      <c r="D1083">
        <v>6.8</v>
      </c>
      <c r="E1083">
        <v>15.26</v>
      </c>
      <c r="F1083">
        <v>27.1</v>
      </c>
    </row>
    <row r="1084" spans="1:7">
      <c r="A1084" t="s">
        <v>24</v>
      </c>
      <c r="B1084">
        <v>8226</v>
      </c>
      <c r="C1084" t="s">
        <v>59</v>
      </c>
      <c r="D1084">
        <v>6.8</v>
      </c>
      <c r="E1084">
        <v>15.7</v>
      </c>
      <c r="F1084">
        <v>27.1</v>
      </c>
    </row>
    <row r="1085" spans="1:7">
      <c r="A1085" t="s">
        <v>24</v>
      </c>
      <c r="B1085">
        <v>8228</v>
      </c>
      <c r="C1085" t="s">
        <v>59</v>
      </c>
      <c r="D1085">
        <v>6.8</v>
      </c>
      <c r="E1085">
        <v>15.78</v>
      </c>
      <c r="F1085">
        <v>27.1</v>
      </c>
    </row>
    <row r="1086" spans="1:7">
      <c r="A1086" t="s">
        <v>24</v>
      </c>
      <c r="B1086">
        <v>8230</v>
      </c>
      <c r="C1086" t="s">
        <v>59</v>
      </c>
      <c r="D1086">
        <v>6.8</v>
      </c>
      <c r="E1086">
        <v>16.100000000000001</v>
      </c>
      <c r="F1086">
        <v>27.1</v>
      </c>
      <c r="G1086" t="b">
        <v>0</v>
      </c>
    </row>
    <row r="1087" spans="1:7">
      <c r="A1087" t="s">
        <v>24</v>
      </c>
      <c r="B1087">
        <v>8232</v>
      </c>
      <c r="C1087" t="s">
        <v>59</v>
      </c>
      <c r="D1087">
        <v>9.67</v>
      </c>
      <c r="E1087">
        <v>16.5</v>
      </c>
      <c r="F1087">
        <v>27.1</v>
      </c>
      <c r="G1087" t="b">
        <v>0</v>
      </c>
    </row>
    <row r="1088" spans="1:7">
      <c r="A1088" t="s">
        <v>24</v>
      </c>
      <c r="B1088">
        <v>8234</v>
      </c>
      <c r="C1088" t="s">
        <v>59</v>
      </c>
      <c r="D1088">
        <v>9.75</v>
      </c>
      <c r="E1088">
        <v>16.5</v>
      </c>
      <c r="F1088">
        <v>27.1</v>
      </c>
    </row>
    <row r="1089" spans="1:7">
      <c r="A1089" t="s">
        <v>24</v>
      </c>
      <c r="B1089">
        <v>8236</v>
      </c>
      <c r="C1089" t="s">
        <v>59</v>
      </c>
      <c r="D1089">
        <v>10.55</v>
      </c>
      <c r="E1089">
        <v>16.5</v>
      </c>
      <c r="F1089">
        <v>27.1</v>
      </c>
      <c r="G1089" t="b">
        <v>0</v>
      </c>
    </row>
    <row r="1090" spans="1:7">
      <c r="A1090" t="s">
        <v>24</v>
      </c>
      <c r="B1090">
        <v>8238</v>
      </c>
      <c r="C1090" t="s">
        <v>59</v>
      </c>
      <c r="D1090">
        <v>11.33</v>
      </c>
      <c r="E1090">
        <v>16.5</v>
      </c>
      <c r="F1090">
        <v>27.1</v>
      </c>
      <c r="G1090" t="b">
        <v>0</v>
      </c>
    </row>
    <row r="1091" spans="1:7">
      <c r="A1091" t="s">
        <v>24</v>
      </c>
      <c r="B1091">
        <v>8240</v>
      </c>
      <c r="C1091" t="s">
        <v>59</v>
      </c>
      <c r="D1091">
        <v>11.92</v>
      </c>
      <c r="E1091">
        <v>16.5</v>
      </c>
      <c r="F1091">
        <v>27.1</v>
      </c>
      <c r="G1091" t="b">
        <v>0</v>
      </c>
    </row>
    <row r="1092" spans="1:7">
      <c r="A1092" t="s">
        <v>24</v>
      </c>
      <c r="B1092">
        <v>8242</v>
      </c>
      <c r="C1092" t="s">
        <v>59</v>
      </c>
      <c r="D1092">
        <v>11.92</v>
      </c>
      <c r="E1092">
        <v>16.100000000000001</v>
      </c>
      <c r="F1092">
        <v>27.1</v>
      </c>
    </row>
    <row r="1093" spans="1:7">
      <c r="A1093" t="s">
        <v>24</v>
      </c>
      <c r="B1093">
        <v>8244</v>
      </c>
      <c r="C1093" t="s">
        <v>59</v>
      </c>
      <c r="D1093">
        <v>11.92</v>
      </c>
      <c r="E1093">
        <v>15.7</v>
      </c>
      <c r="F1093">
        <v>27.1</v>
      </c>
    </row>
    <row r="1094" spans="1:7">
      <c r="A1094" t="s">
        <v>24</v>
      </c>
      <c r="B1094">
        <v>8246</v>
      </c>
      <c r="C1094" t="s">
        <v>59</v>
      </c>
      <c r="D1094">
        <v>11.92</v>
      </c>
      <c r="E1094">
        <v>15.26</v>
      </c>
      <c r="F1094">
        <v>27.1</v>
      </c>
      <c r="G1094" t="b">
        <v>0</v>
      </c>
    </row>
    <row r="1095" spans="1:7">
      <c r="A1095" t="s">
        <v>24</v>
      </c>
      <c r="B1095">
        <v>8252</v>
      </c>
      <c r="C1095" t="s">
        <v>59</v>
      </c>
      <c r="D1095">
        <v>11.92</v>
      </c>
      <c r="E1095">
        <v>14.2</v>
      </c>
      <c r="F1095">
        <v>27.1</v>
      </c>
      <c r="G1095" t="b">
        <v>0</v>
      </c>
    </row>
    <row r="1096" spans="1:7">
      <c r="A1096" t="s">
        <v>24</v>
      </c>
      <c r="B1096">
        <v>8254</v>
      </c>
      <c r="C1096" t="s">
        <v>59</v>
      </c>
      <c r="D1096">
        <v>11.92</v>
      </c>
      <c r="E1096">
        <v>13.8</v>
      </c>
      <c r="F1096">
        <v>27.1</v>
      </c>
    </row>
    <row r="1097" spans="1:7">
      <c r="A1097" t="s">
        <v>24</v>
      </c>
      <c r="B1097">
        <v>8256</v>
      </c>
      <c r="C1097" t="s">
        <v>59</v>
      </c>
      <c r="D1097">
        <v>0</v>
      </c>
      <c r="E1097">
        <v>0.2</v>
      </c>
      <c r="F1097">
        <v>27.1</v>
      </c>
    </row>
    <row r="1098" spans="1:7">
      <c r="A1098" t="s">
        <v>24</v>
      </c>
      <c r="B1098">
        <v>8258</v>
      </c>
      <c r="C1098" t="s">
        <v>59</v>
      </c>
      <c r="D1098">
        <v>0</v>
      </c>
      <c r="E1098">
        <v>0.4</v>
      </c>
      <c r="F1098">
        <v>27.1</v>
      </c>
      <c r="G1098" t="b">
        <v>0</v>
      </c>
    </row>
    <row r="1099" spans="1:7">
      <c r="A1099" t="s">
        <v>24</v>
      </c>
      <c r="B1099">
        <v>8260</v>
      </c>
      <c r="C1099" t="s">
        <v>59</v>
      </c>
      <c r="D1099">
        <v>-6.0137079999999998E-17</v>
      </c>
      <c r="E1099">
        <v>0.55000000000000004</v>
      </c>
      <c r="F1099">
        <v>27.1</v>
      </c>
    </row>
    <row r="1100" spans="1:7">
      <c r="A1100" t="s">
        <v>24</v>
      </c>
      <c r="B1100">
        <v>8262</v>
      </c>
      <c r="C1100" t="s">
        <v>59</v>
      </c>
      <c r="D1100">
        <v>-2.3129650000000001E-17</v>
      </c>
      <c r="E1100">
        <v>0.7</v>
      </c>
      <c r="F1100">
        <v>27.1</v>
      </c>
    </row>
    <row r="1101" spans="1:7">
      <c r="A1101" t="s">
        <v>24</v>
      </c>
      <c r="B1101">
        <v>8264</v>
      </c>
      <c r="C1101" t="s">
        <v>59</v>
      </c>
      <c r="D1101">
        <v>0</v>
      </c>
      <c r="E1101">
        <v>1.75</v>
      </c>
      <c r="F1101">
        <v>27.1</v>
      </c>
    </row>
    <row r="1102" spans="1:7">
      <c r="A1102" t="s">
        <v>24</v>
      </c>
      <c r="B1102">
        <v>8266</v>
      </c>
      <c r="C1102" t="s">
        <v>59</v>
      </c>
      <c r="D1102">
        <v>0</v>
      </c>
      <c r="E1102">
        <v>2.2000000000000002</v>
      </c>
      <c r="F1102">
        <v>27.1</v>
      </c>
      <c r="G1102" t="b">
        <v>0</v>
      </c>
    </row>
    <row r="1103" spans="1:7">
      <c r="A1103" t="s">
        <v>24</v>
      </c>
      <c r="B1103">
        <v>8269</v>
      </c>
      <c r="C1103" t="s">
        <v>59</v>
      </c>
      <c r="D1103">
        <v>0</v>
      </c>
      <c r="E1103">
        <v>2.8</v>
      </c>
      <c r="F1103">
        <v>27.1</v>
      </c>
      <c r="G1103" t="b">
        <v>0</v>
      </c>
    </row>
    <row r="1104" spans="1:7">
      <c r="A1104" t="s">
        <v>24</v>
      </c>
      <c r="B1104">
        <v>8272</v>
      </c>
      <c r="C1104" t="s">
        <v>59</v>
      </c>
      <c r="D1104">
        <v>0.4</v>
      </c>
      <c r="E1104">
        <v>16.5</v>
      </c>
      <c r="F1104">
        <v>27.1</v>
      </c>
    </row>
    <row r="1105" spans="1:7">
      <c r="A1105" t="s">
        <v>24</v>
      </c>
      <c r="B1105">
        <v>8274</v>
      </c>
      <c r="C1105" t="s">
        <v>59</v>
      </c>
      <c r="D1105">
        <v>0.65</v>
      </c>
      <c r="E1105">
        <v>16.5</v>
      </c>
      <c r="F1105">
        <v>27.1</v>
      </c>
      <c r="G1105" t="b">
        <v>0</v>
      </c>
    </row>
    <row r="1106" spans="1:7">
      <c r="A1106" t="s">
        <v>24</v>
      </c>
      <c r="B1106">
        <v>8277</v>
      </c>
      <c r="C1106" t="s">
        <v>59</v>
      </c>
      <c r="D1106">
        <v>3.27</v>
      </c>
      <c r="E1106">
        <v>16.5</v>
      </c>
      <c r="F1106">
        <v>27.1</v>
      </c>
    </row>
    <row r="1107" spans="1:7">
      <c r="A1107" t="s">
        <v>24</v>
      </c>
      <c r="B1107">
        <v>8286</v>
      </c>
      <c r="C1107" t="s">
        <v>59</v>
      </c>
      <c r="D1107">
        <v>0.4</v>
      </c>
      <c r="E1107">
        <v>8.5</v>
      </c>
      <c r="F1107">
        <v>27.1</v>
      </c>
      <c r="G1107" t="b">
        <v>0</v>
      </c>
    </row>
    <row r="1108" spans="1:7">
      <c r="A1108" t="s">
        <v>24</v>
      </c>
      <c r="B1108">
        <v>8288</v>
      </c>
      <c r="C1108" t="s">
        <v>59</v>
      </c>
      <c r="D1108">
        <v>0.65</v>
      </c>
      <c r="E1108">
        <v>8.5</v>
      </c>
      <c r="F1108">
        <v>27.1</v>
      </c>
    </row>
    <row r="1109" spans="1:7">
      <c r="A1109" t="s">
        <v>24</v>
      </c>
      <c r="B1109">
        <v>8293</v>
      </c>
      <c r="C1109" t="s">
        <v>59</v>
      </c>
      <c r="D1109">
        <v>19.649999999999999</v>
      </c>
      <c r="E1109">
        <v>2.2000000000000002</v>
      </c>
      <c r="F1109">
        <v>27.1</v>
      </c>
    </row>
    <row r="1110" spans="1:7">
      <c r="A1110" t="s">
        <v>24</v>
      </c>
      <c r="B1110">
        <v>8296</v>
      </c>
      <c r="C1110" t="s">
        <v>59</v>
      </c>
      <c r="D1110">
        <v>19.649999999999999</v>
      </c>
      <c r="E1110">
        <v>2.8</v>
      </c>
      <c r="F1110">
        <v>27.1</v>
      </c>
    </row>
    <row r="1111" spans="1:7">
      <c r="A1111" t="s">
        <v>24</v>
      </c>
      <c r="B1111">
        <v>8300</v>
      </c>
      <c r="C1111" t="s">
        <v>59</v>
      </c>
      <c r="D1111">
        <v>9.82</v>
      </c>
      <c r="E1111">
        <v>4.9000000000000004</v>
      </c>
      <c r="F1111">
        <v>27.1</v>
      </c>
    </row>
    <row r="1112" spans="1:7">
      <c r="A1112" t="s">
        <v>24</v>
      </c>
      <c r="B1112">
        <v>8302</v>
      </c>
      <c r="C1112" t="s">
        <v>59</v>
      </c>
      <c r="D1112">
        <v>19.649999999999999</v>
      </c>
      <c r="E1112">
        <v>4.9000000000000004</v>
      </c>
      <c r="F1112">
        <v>27.1</v>
      </c>
    </row>
    <row r="1113" spans="1:7">
      <c r="A1113" t="s">
        <v>24</v>
      </c>
      <c r="B1113">
        <v>8304</v>
      </c>
      <c r="C1113" t="s">
        <v>59</v>
      </c>
      <c r="D1113">
        <v>19.649999999999999</v>
      </c>
      <c r="E1113">
        <v>5</v>
      </c>
      <c r="F1113">
        <v>27.1</v>
      </c>
    </row>
    <row r="1114" spans="1:7">
      <c r="A1114" t="s">
        <v>24</v>
      </c>
      <c r="B1114">
        <v>8307</v>
      </c>
      <c r="C1114" t="s">
        <v>59</v>
      </c>
      <c r="D1114">
        <v>8.3800000000000008</v>
      </c>
      <c r="E1114">
        <v>8.9</v>
      </c>
      <c r="F1114">
        <v>27.1</v>
      </c>
    </row>
    <row r="1115" spans="1:7">
      <c r="A1115" t="s">
        <v>24</v>
      </c>
      <c r="B1115">
        <v>8309</v>
      </c>
      <c r="C1115" t="s">
        <v>59</v>
      </c>
      <c r="D1115">
        <v>8.3800000000000008</v>
      </c>
      <c r="E1115">
        <v>9.1</v>
      </c>
      <c r="F1115">
        <v>27.1</v>
      </c>
    </row>
    <row r="1116" spans="1:7">
      <c r="A1116" t="s">
        <v>24</v>
      </c>
      <c r="B1116">
        <v>8311</v>
      </c>
      <c r="C1116" t="s">
        <v>59</v>
      </c>
      <c r="D1116">
        <v>8.3800000000000008</v>
      </c>
      <c r="E1116">
        <v>9.6999999999999993</v>
      </c>
      <c r="F1116">
        <v>27.1</v>
      </c>
    </row>
    <row r="1117" spans="1:7">
      <c r="A1117" t="s">
        <v>24</v>
      </c>
      <c r="B1117">
        <v>8313</v>
      </c>
      <c r="C1117" t="s">
        <v>59</v>
      </c>
      <c r="D1117">
        <v>8.3800000000000008</v>
      </c>
      <c r="E1117">
        <v>10.11</v>
      </c>
      <c r="F1117">
        <v>27.1</v>
      </c>
    </row>
    <row r="1118" spans="1:7">
      <c r="A1118" t="s">
        <v>24</v>
      </c>
      <c r="B1118">
        <v>8315</v>
      </c>
      <c r="C1118" t="s">
        <v>59</v>
      </c>
      <c r="D1118">
        <v>8.3800000000000008</v>
      </c>
      <c r="E1118">
        <v>10.4</v>
      </c>
      <c r="F1118">
        <v>27.1</v>
      </c>
    </row>
    <row r="1119" spans="1:7">
      <c r="A1119" t="s">
        <v>24</v>
      </c>
      <c r="B1119">
        <v>8317</v>
      </c>
      <c r="C1119" t="s">
        <v>59</v>
      </c>
      <c r="D1119">
        <v>8.3800000000000008</v>
      </c>
      <c r="E1119">
        <v>10.6</v>
      </c>
      <c r="F1119">
        <v>27.1</v>
      </c>
      <c r="G1119" t="b">
        <v>0</v>
      </c>
    </row>
    <row r="1120" spans="1:7">
      <c r="A1120" t="s">
        <v>24</v>
      </c>
      <c r="B1120">
        <v>8325</v>
      </c>
      <c r="C1120" t="s">
        <v>59</v>
      </c>
      <c r="D1120">
        <v>9.82</v>
      </c>
      <c r="E1120">
        <v>8.75</v>
      </c>
      <c r="F1120">
        <v>27.1</v>
      </c>
      <c r="G1120" t="b">
        <v>0</v>
      </c>
    </row>
    <row r="1121" spans="1:7">
      <c r="A1121" t="s">
        <v>24</v>
      </c>
      <c r="B1121">
        <v>8327</v>
      </c>
      <c r="C1121" t="s">
        <v>59</v>
      </c>
      <c r="D1121">
        <v>9.9</v>
      </c>
      <c r="E1121">
        <v>8.75</v>
      </c>
      <c r="F1121">
        <v>27.1</v>
      </c>
    </row>
    <row r="1122" spans="1:7">
      <c r="A1122" t="s">
        <v>24</v>
      </c>
      <c r="B1122">
        <v>8329</v>
      </c>
      <c r="C1122" t="s">
        <v>59</v>
      </c>
      <c r="D1122">
        <v>10.53</v>
      </c>
      <c r="E1122">
        <v>8.75</v>
      </c>
      <c r="F1122">
        <v>27.1</v>
      </c>
    </row>
    <row r="1123" spans="1:7">
      <c r="A1123" t="s">
        <v>24</v>
      </c>
      <c r="B1123">
        <v>8331</v>
      </c>
      <c r="C1123" t="s">
        <v>59</v>
      </c>
      <c r="D1123">
        <v>11.1</v>
      </c>
      <c r="E1123">
        <v>8.75</v>
      </c>
      <c r="F1123">
        <v>27.1</v>
      </c>
    </row>
    <row r="1124" spans="1:7">
      <c r="A1124" t="s">
        <v>24</v>
      </c>
      <c r="B1124">
        <v>8334</v>
      </c>
      <c r="C1124" t="s">
        <v>59</v>
      </c>
      <c r="D1124">
        <v>11.52</v>
      </c>
      <c r="E1124">
        <v>8.9</v>
      </c>
      <c r="F1124">
        <v>27.1</v>
      </c>
    </row>
    <row r="1125" spans="1:7">
      <c r="A1125" t="s">
        <v>24</v>
      </c>
      <c r="B1125">
        <v>8336</v>
      </c>
      <c r="C1125" t="s">
        <v>59</v>
      </c>
      <c r="D1125">
        <v>11.52</v>
      </c>
      <c r="E1125">
        <v>9.1</v>
      </c>
      <c r="F1125">
        <v>27.1</v>
      </c>
    </row>
    <row r="1126" spans="1:7">
      <c r="A1126" t="s">
        <v>24</v>
      </c>
      <c r="B1126">
        <v>8338</v>
      </c>
      <c r="C1126" t="s">
        <v>59</v>
      </c>
      <c r="D1126">
        <v>13.82</v>
      </c>
      <c r="E1126">
        <v>9.1</v>
      </c>
      <c r="F1126">
        <v>27.1</v>
      </c>
    </row>
    <row r="1127" spans="1:7">
      <c r="A1127" t="s">
        <v>24</v>
      </c>
      <c r="B1127">
        <v>8340</v>
      </c>
      <c r="C1127" t="s">
        <v>59</v>
      </c>
      <c r="D1127">
        <v>13.82</v>
      </c>
      <c r="E1127">
        <v>8.9</v>
      </c>
      <c r="F1127">
        <v>27.1</v>
      </c>
    </row>
    <row r="1128" spans="1:7">
      <c r="A1128" t="s">
        <v>24</v>
      </c>
      <c r="B1128">
        <v>8342</v>
      </c>
      <c r="C1128" t="s">
        <v>59</v>
      </c>
      <c r="D1128">
        <v>13.82</v>
      </c>
      <c r="E1128">
        <v>8.75</v>
      </c>
      <c r="F1128">
        <v>27.1</v>
      </c>
    </row>
    <row r="1129" spans="1:7">
      <c r="A1129" t="s">
        <v>24</v>
      </c>
      <c r="B1129">
        <v>8345</v>
      </c>
      <c r="C1129" t="s">
        <v>59</v>
      </c>
      <c r="D1129">
        <v>14.35</v>
      </c>
      <c r="E1129">
        <v>8.75</v>
      </c>
      <c r="F1129">
        <v>27.1</v>
      </c>
    </row>
    <row r="1130" spans="1:7">
      <c r="A1130" t="s">
        <v>24</v>
      </c>
      <c r="B1130">
        <v>8348</v>
      </c>
      <c r="C1130" t="s">
        <v>59</v>
      </c>
      <c r="D1130">
        <v>16.7</v>
      </c>
      <c r="E1130">
        <v>8.75</v>
      </c>
      <c r="F1130">
        <v>27.1</v>
      </c>
      <c r="G1130" t="b">
        <v>0</v>
      </c>
    </row>
    <row r="1131" spans="1:7">
      <c r="A1131" t="s">
        <v>24</v>
      </c>
      <c r="B1131">
        <v>8351</v>
      </c>
      <c r="C1131" t="s">
        <v>59</v>
      </c>
      <c r="D1131">
        <v>17</v>
      </c>
      <c r="E1131">
        <v>8.9</v>
      </c>
      <c r="F1131">
        <v>27.1</v>
      </c>
    </row>
    <row r="1132" spans="1:7">
      <c r="A1132" t="s">
        <v>24</v>
      </c>
      <c r="B1132">
        <v>8352</v>
      </c>
      <c r="C1132" t="s">
        <v>59</v>
      </c>
      <c r="D1132">
        <v>17</v>
      </c>
      <c r="E1132">
        <v>8.75</v>
      </c>
      <c r="F1132">
        <v>27.1</v>
      </c>
    </row>
    <row r="1133" spans="1:7">
      <c r="A1133" t="s">
        <v>24</v>
      </c>
      <c r="B1133">
        <v>8354</v>
      </c>
      <c r="C1133" t="s">
        <v>59</v>
      </c>
      <c r="D1133">
        <v>17</v>
      </c>
      <c r="E1133">
        <v>9.1</v>
      </c>
      <c r="F1133">
        <v>27.1</v>
      </c>
      <c r="G1133" t="b">
        <v>0</v>
      </c>
    </row>
    <row r="1134" spans="1:7">
      <c r="A1134" t="s">
        <v>24</v>
      </c>
      <c r="B1134">
        <v>8356</v>
      </c>
      <c r="C1134" t="s">
        <v>59</v>
      </c>
      <c r="D1134">
        <v>17</v>
      </c>
      <c r="E1134">
        <v>9.6999999999999993</v>
      </c>
      <c r="F1134">
        <v>27.1</v>
      </c>
      <c r="G1134" t="b">
        <v>0</v>
      </c>
    </row>
    <row r="1135" spans="1:7">
      <c r="A1135" t="s">
        <v>24</v>
      </c>
      <c r="B1135">
        <v>8358</v>
      </c>
      <c r="C1135" t="s">
        <v>59</v>
      </c>
      <c r="D1135">
        <v>17</v>
      </c>
      <c r="E1135">
        <v>10.4</v>
      </c>
      <c r="F1135">
        <v>27.1</v>
      </c>
    </row>
    <row r="1136" spans="1:7">
      <c r="A1136" t="s">
        <v>24</v>
      </c>
      <c r="B1136">
        <v>8360</v>
      </c>
      <c r="C1136" t="s">
        <v>59</v>
      </c>
      <c r="D1136">
        <v>17</v>
      </c>
      <c r="E1136">
        <v>10.6</v>
      </c>
      <c r="F1136">
        <v>27.1</v>
      </c>
      <c r="G1136" t="b">
        <v>0</v>
      </c>
    </row>
    <row r="1137" spans="1:7">
      <c r="A1137" t="s">
        <v>24</v>
      </c>
      <c r="B1137">
        <v>8363</v>
      </c>
      <c r="C1137" t="s">
        <v>59</v>
      </c>
      <c r="D1137">
        <v>17</v>
      </c>
      <c r="E1137">
        <v>11.9</v>
      </c>
      <c r="F1137">
        <v>27.1</v>
      </c>
      <c r="G1137" t="b">
        <v>0</v>
      </c>
    </row>
    <row r="1138" spans="1:7">
      <c r="A1138" t="s">
        <v>24</v>
      </c>
      <c r="B1138">
        <v>8364</v>
      </c>
      <c r="C1138" t="s">
        <v>59</v>
      </c>
      <c r="D1138">
        <v>17</v>
      </c>
      <c r="E1138">
        <v>11.65</v>
      </c>
      <c r="F1138">
        <v>27.1</v>
      </c>
    </row>
    <row r="1139" spans="1:7">
      <c r="A1139" t="s">
        <v>24</v>
      </c>
      <c r="B1139">
        <v>8366</v>
      </c>
      <c r="C1139" t="s">
        <v>59</v>
      </c>
      <c r="D1139">
        <v>17</v>
      </c>
      <c r="E1139">
        <v>12.5</v>
      </c>
      <c r="F1139">
        <v>27.1</v>
      </c>
    </row>
    <row r="1140" spans="1:7">
      <c r="A1140" t="s">
        <v>24</v>
      </c>
      <c r="B1140">
        <v>8368</v>
      </c>
      <c r="C1140" t="s">
        <v>59</v>
      </c>
      <c r="D1140">
        <v>17</v>
      </c>
      <c r="E1140">
        <v>12.8</v>
      </c>
      <c r="F1140">
        <v>27.1</v>
      </c>
    </row>
    <row r="1141" spans="1:7">
      <c r="A1141" t="s">
        <v>24</v>
      </c>
      <c r="B1141">
        <v>8370</v>
      </c>
      <c r="C1141" t="s">
        <v>59</v>
      </c>
      <c r="D1141">
        <v>17</v>
      </c>
      <c r="E1141">
        <v>12.95</v>
      </c>
      <c r="F1141">
        <v>27.1</v>
      </c>
    </row>
    <row r="1142" spans="1:7">
      <c r="A1142" t="s">
        <v>24</v>
      </c>
      <c r="B1142">
        <v>8372</v>
      </c>
      <c r="C1142" t="s">
        <v>59</v>
      </c>
      <c r="D1142">
        <v>17</v>
      </c>
      <c r="E1142">
        <v>14.2</v>
      </c>
      <c r="F1142">
        <v>27.1</v>
      </c>
      <c r="G1142" t="b">
        <v>0</v>
      </c>
    </row>
    <row r="1143" spans="1:7">
      <c r="A1143" t="s">
        <v>24</v>
      </c>
      <c r="B1143">
        <v>8374</v>
      </c>
      <c r="C1143" t="s">
        <v>59</v>
      </c>
      <c r="D1143">
        <v>17</v>
      </c>
      <c r="E1143">
        <v>14.35</v>
      </c>
      <c r="F1143">
        <v>27.1</v>
      </c>
    </row>
    <row r="1144" spans="1:7">
      <c r="A1144" t="s">
        <v>24</v>
      </c>
      <c r="B1144">
        <v>8376</v>
      </c>
      <c r="C1144" t="s">
        <v>59</v>
      </c>
      <c r="D1144">
        <v>17</v>
      </c>
      <c r="E1144">
        <v>14.91</v>
      </c>
      <c r="F1144">
        <v>27.1</v>
      </c>
    </row>
    <row r="1145" spans="1:7">
      <c r="A1145" t="s">
        <v>24</v>
      </c>
      <c r="B1145">
        <v>8378</v>
      </c>
      <c r="C1145" t="s">
        <v>59</v>
      </c>
      <c r="D1145">
        <v>17</v>
      </c>
      <c r="E1145">
        <v>15.26</v>
      </c>
      <c r="F1145">
        <v>27.1</v>
      </c>
    </row>
    <row r="1146" spans="1:7">
      <c r="A1146" t="s">
        <v>24</v>
      </c>
      <c r="B1146">
        <v>8381</v>
      </c>
      <c r="C1146" t="s">
        <v>59</v>
      </c>
      <c r="D1146">
        <v>14.35</v>
      </c>
      <c r="E1146">
        <v>11.35</v>
      </c>
      <c r="F1146">
        <v>27.1</v>
      </c>
      <c r="G1146" t="b">
        <v>0</v>
      </c>
    </row>
    <row r="1147" spans="1:7">
      <c r="A1147" t="s">
        <v>24</v>
      </c>
      <c r="B1147">
        <v>8382</v>
      </c>
      <c r="C1147" t="s">
        <v>59</v>
      </c>
      <c r="D1147">
        <v>14.17</v>
      </c>
      <c r="E1147">
        <v>11.35</v>
      </c>
      <c r="F1147">
        <v>27.1</v>
      </c>
    </row>
    <row r="1148" spans="1:7">
      <c r="A1148" t="s">
        <v>24</v>
      </c>
      <c r="B1148">
        <v>8384</v>
      </c>
      <c r="C1148" t="s">
        <v>59</v>
      </c>
      <c r="D1148">
        <v>15.97</v>
      </c>
      <c r="E1148">
        <v>11.35</v>
      </c>
      <c r="F1148">
        <v>27.1</v>
      </c>
      <c r="G1148" t="b">
        <v>0</v>
      </c>
    </row>
    <row r="1149" spans="1:7">
      <c r="A1149" t="s">
        <v>24</v>
      </c>
      <c r="B1149">
        <v>8386</v>
      </c>
      <c r="C1149" t="s">
        <v>59</v>
      </c>
      <c r="D1149">
        <v>16.7</v>
      </c>
      <c r="E1149">
        <v>11.35</v>
      </c>
      <c r="F1149">
        <v>27.1</v>
      </c>
      <c r="G1149" t="b">
        <v>0</v>
      </c>
    </row>
    <row r="1150" spans="1:7">
      <c r="A1150" t="s">
        <v>24</v>
      </c>
      <c r="B1150">
        <v>8389</v>
      </c>
      <c r="C1150" t="s">
        <v>59</v>
      </c>
      <c r="D1150">
        <v>14.17</v>
      </c>
      <c r="E1150">
        <v>11.9</v>
      </c>
      <c r="F1150">
        <v>27.1</v>
      </c>
    </row>
    <row r="1151" spans="1:7">
      <c r="A1151" t="s">
        <v>24</v>
      </c>
      <c r="B1151">
        <v>8390</v>
      </c>
      <c r="C1151" t="s">
        <v>59</v>
      </c>
      <c r="D1151">
        <v>14.17</v>
      </c>
      <c r="E1151">
        <v>11.65</v>
      </c>
      <c r="F1151">
        <v>27.1</v>
      </c>
    </row>
    <row r="1152" spans="1:7">
      <c r="A1152" t="s">
        <v>24</v>
      </c>
      <c r="B1152">
        <v>8392</v>
      </c>
      <c r="C1152" t="s">
        <v>59</v>
      </c>
      <c r="D1152">
        <v>14.17</v>
      </c>
      <c r="E1152">
        <v>11.95</v>
      </c>
      <c r="F1152">
        <v>27.1</v>
      </c>
      <c r="G1152" t="b">
        <v>0</v>
      </c>
    </row>
    <row r="1153" spans="1:7">
      <c r="A1153" t="s">
        <v>24</v>
      </c>
      <c r="B1153">
        <v>8395</v>
      </c>
      <c r="C1153" t="s">
        <v>59</v>
      </c>
      <c r="D1153">
        <v>18.399999999999999</v>
      </c>
      <c r="E1153">
        <v>15.78</v>
      </c>
      <c r="F1153">
        <v>27.1</v>
      </c>
    </row>
    <row r="1154" spans="1:7">
      <c r="A1154" t="s">
        <v>24</v>
      </c>
      <c r="B1154">
        <v>8396</v>
      </c>
      <c r="C1154" t="s">
        <v>59</v>
      </c>
      <c r="D1154">
        <v>17.3</v>
      </c>
      <c r="E1154">
        <v>15.78</v>
      </c>
      <c r="F1154">
        <v>27.1</v>
      </c>
      <c r="G1154" t="b">
        <v>0</v>
      </c>
    </row>
    <row r="1155" spans="1:7">
      <c r="A1155" t="s">
        <v>24</v>
      </c>
      <c r="B1155">
        <v>8398</v>
      </c>
      <c r="C1155" t="s">
        <v>59</v>
      </c>
      <c r="D1155">
        <v>19.100000000000001</v>
      </c>
      <c r="E1155">
        <v>15.78</v>
      </c>
      <c r="F1155">
        <v>27.1</v>
      </c>
      <c r="G1155" t="b">
        <v>0</v>
      </c>
    </row>
    <row r="1156" spans="1:7">
      <c r="A1156" t="s">
        <v>24</v>
      </c>
      <c r="B1156">
        <v>8400</v>
      </c>
      <c r="C1156" t="s">
        <v>59</v>
      </c>
      <c r="D1156">
        <v>19.475000000000001</v>
      </c>
      <c r="E1156">
        <v>15.78</v>
      </c>
      <c r="F1156">
        <v>27.1</v>
      </c>
    </row>
    <row r="1157" spans="1:7">
      <c r="A1157" t="s">
        <v>24</v>
      </c>
      <c r="B1157">
        <v>8402</v>
      </c>
      <c r="C1157" t="s">
        <v>59</v>
      </c>
      <c r="D1157">
        <v>19.649999999999999</v>
      </c>
      <c r="E1157">
        <v>15.78</v>
      </c>
      <c r="F1157">
        <v>27.1</v>
      </c>
    </row>
    <row r="1158" spans="1:7">
      <c r="A1158" t="s">
        <v>24</v>
      </c>
      <c r="B1158">
        <v>8405</v>
      </c>
      <c r="C1158" t="s">
        <v>59</v>
      </c>
      <c r="D1158">
        <v>19.649999999999999</v>
      </c>
      <c r="E1158">
        <v>14.91</v>
      </c>
      <c r="F1158">
        <v>27.1</v>
      </c>
    </row>
    <row r="1159" spans="1:7">
      <c r="A1159" t="s">
        <v>24</v>
      </c>
      <c r="B1159">
        <v>8406</v>
      </c>
      <c r="C1159" t="s">
        <v>59</v>
      </c>
      <c r="D1159">
        <v>19.649999999999999</v>
      </c>
      <c r="E1159">
        <v>15.26</v>
      </c>
      <c r="F1159">
        <v>27.1</v>
      </c>
      <c r="G1159" t="b">
        <v>0</v>
      </c>
    </row>
    <row r="1160" spans="1:7">
      <c r="A1160" t="s">
        <v>24</v>
      </c>
      <c r="B1160">
        <v>8408</v>
      </c>
      <c r="C1160" t="s">
        <v>59</v>
      </c>
      <c r="D1160">
        <v>19.649999999999999</v>
      </c>
      <c r="E1160">
        <v>14.35</v>
      </c>
      <c r="F1160">
        <v>27.1</v>
      </c>
      <c r="G1160" t="b">
        <v>0</v>
      </c>
    </row>
    <row r="1161" spans="1:7">
      <c r="A1161" t="s">
        <v>24</v>
      </c>
      <c r="B1161">
        <v>8410</v>
      </c>
      <c r="C1161" t="s">
        <v>59</v>
      </c>
      <c r="D1161">
        <v>19.649999999999999</v>
      </c>
      <c r="E1161">
        <v>14.2</v>
      </c>
      <c r="F1161">
        <v>27.1</v>
      </c>
    </row>
    <row r="1162" spans="1:7">
      <c r="A1162" t="s">
        <v>24</v>
      </c>
      <c r="B1162">
        <v>8412</v>
      </c>
      <c r="C1162" t="s">
        <v>59</v>
      </c>
      <c r="D1162">
        <v>19.649999999999999</v>
      </c>
      <c r="E1162">
        <v>12.95</v>
      </c>
      <c r="F1162">
        <v>27.1</v>
      </c>
    </row>
    <row r="1163" spans="1:7">
      <c r="A1163" t="s">
        <v>24</v>
      </c>
      <c r="B1163">
        <v>8414</v>
      </c>
      <c r="C1163" t="s">
        <v>59</v>
      </c>
      <c r="D1163">
        <v>19.649999999999999</v>
      </c>
      <c r="E1163">
        <v>12.8</v>
      </c>
      <c r="F1163">
        <v>27.1</v>
      </c>
    </row>
    <row r="1164" spans="1:7">
      <c r="A1164" t="s">
        <v>24</v>
      </c>
      <c r="B1164">
        <v>8416</v>
      </c>
      <c r="C1164" t="s">
        <v>59</v>
      </c>
      <c r="D1164">
        <v>19.649999999999999</v>
      </c>
      <c r="E1164">
        <v>12.5</v>
      </c>
      <c r="F1164">
        <v>27.1</v>
      </c>
    </row>
    <row r="1165" spans="1:7">
      <c r="A1165" t="s">
        <v>24</v>
      </c>
      <c r="B1165">
        <v>8418</v>
      </c>
      <c r="C1165" t="s">
        <v>59</v>
      </c>
      <c r="D1165">
        <v>19.649999999999999</v>
      </c>
      <c r="E1165">
        <v>11.9</v>
      </c>
      <c r="F1165">
        <v>27.1</v>
      </c>
    </row>
    <row r="1166" spans="1:7">
      <c r="A1166" t="s">
        <v>24</v>
      </c>
      <c r="B1166">
        <v>8420</v>
      </c>
      <c r="C1166" t="s">
        <v>59</v>
      </c>
      <c r="D1166">
        <v>19.649999999999999</v>
      </c>
      <c r="E1166">
        <v>11.65</v>
      </c>
      <c r="F1166">
        <v>27.1</v>
      </c>
    </row>
    <row r="1167" spans="1:7">
      <c r="A1167" t="s">
        <v>24</v>
      </c>
      <c r="B1167">
        <v>8422</v>
      </c>
      <c r="C1167" t="s">
        <v>59</v>
      </c>
      <c r="D1167">
        <v>19.649999999999999</v>
      </c>
      <c r="E1167">
        <v>10.6</v>
      </c>
      <c r="F1167">
        <v>27.1</v>
      </c>
    </row>
    <row r="1168" spans="1:7">
      <c r="A1168" t="s">
        <v>24</v>
      </c>
      <c r="B1168">
        <v>8424</v>
      </c>
      <c r="C1168" t="s">
        <v>59</v>
      </c>
      <c r="D1168">
        <v>5.2427200000000001E-17</v>
      </c>
      <c r="E1168">
        <v>4.9000000000000004</v>
      </c>
      <c r="F1168">
        <v>27.1</v>
      </c>
      <c r="G1168" t="b">
        <v>0</v>
      </c>
    </row>
    <row r="1169" spans="1:7">
      <c r="A1169" t="s">
        <v>24</v>
      </c>
      <c r="B1169">
        <v>8427</v>
      </c>
      <c r="C1169" t="s">
        <v>59</v>
      </c>
      <c r="D1169">
        <v>14.35</v>
      </c>
      <c r="E1169">
        <v>14.2</v>
      </c>
      <c r="F1169">
        <v>27.1</v>
      </c>
    </row>
    <row r="1170" spans="1:7">
      <c r="A1170" t="s">
        <v>24</v>
      </c>
      <c r="B1170">
        <v>8428</v>
      </c>
      <c r="C1170" t="s">
        <v>59</v>
      </c>
      <c r="D1170">
        <v>14.17</v>
      </c>
      <c r="E1170">
        <v>14.2</v>
      </c>
      <c r="F1170">
        <v>27.1</v>
      </c>
    </row>
    <row r="1171" spans="1:7">
      <c r="A1171" t="s">
        <v>24</v>
      </c>
      <c r="B1171">
        <v>8430</v>
      </c>
      <c r="C1171" t="s">
        <v>59</v>
      </c>
      <c r="D1171">
        <v>15.97</v>
      </c>
      <c r="E1171">
        <v>14.2</v>
      </c>
      <c r="F1171">
        <v>27.1</v>
      </c>
      <c r="G1171" t="b">
        <v>0</v>
      </c>
    </row>
    <row r="1172" spans="1:7">
      <c r="A1172" t="s">
        <v>24</v>
      </c>
      <c r="B1172">
        <v>8432</v>
      </c>
      <c r="C1172" t="s">
        <v>59</v>
      </c>
      <c r="D1172">
        <v>16.7</v>
      </c>
      <c r="E1172">
        <v>14.2</v>
      </c>
      <c r="F1172">
        <v>27.1</v>
      </c>
      <c r="G1172" t="b">
        <v>0</v>
      </c>
    </row>
    <row r="1173" spans="1:7">
      <c r="A1173" t="s">
        <v>24</v>
      </c>
      <c r="B1173">
        <v>8437</v>
      </c>
      <c r="C1173" t="s">
        <v>59</v>
      </c>
      <c r="D1173">
        <v>13.82</v>
      </c>
      <c r="E1173">
        <v>11.35</v>
      </c>
      <c r="F1173">
        <v>27.1</v>
      </c>
    </row>
    <row r="1174" spans="1:7">
      <c r="A1174" t="s">
        <v>24</v>
      </c>
      <c r="B1174">
        <v>8438</v>
      </c>
      <c r="C1174" t="s">
        <v>59</v>
      </c>
      <c r="D1174">
        <v>11.52</v>
      </c>
      <c r="E1174">
        <v>11.35</v>
      </c>
      <c r="F1174">
        <v>27.1</v>
      </c>
    </row>
    <row r="1175" spans="1:7">
      <c r="A1175" t="s">
        <v>24</v>
      </c>
      <c r="B1175">
        <v>8440</v>
      </c>
      <c r="C1175" t="s">
        <v>59</v>
      </c>
      <c r="D1175">
        <v>17</v>
      </c>
      <c r="E1175">
        <v>11.35</v>
      </c>
      <c r="F1175">
        <v>27.1</v>
      </c>
    </row>
    <row r="1176" spans="1:7">
      <c r="A1176" t="s">
        <v>24</v>
      </c>
      <c r="B1176">
        <v>8441</v>
      </c>
      <c r="C1176" t="s">
        <v>59</v>
      </c>
      <c r="D1176">
        <v>3.5</v>
      </c>
      <c r="E1176">
        <v>14.35</v>
      </c>
      <c r="F1176">
        <v>27.1</v>
      </c>
      <c r="G1176" t="b">
        <v>0</v>
      </c>
    </row>
    <row r="1177" spans="1:7">
      <c r="A1177" t="s">
        <v>24</v>
      </c>
      <c r="B1177">
        <v>8444</v>
      </c>
      <c r="C1177" t="s">
        <v>59</v>
      </c>
      <c r="D1177">
        <v>3.5</v>
      </c>
      <c r="E1177">
        <v>10.45</v>
      </c>
      <c r="F1177">
        <v>27.1</v>
      </c>
    </row>
    <row r="1178" spans="1:7">
      <c r="A1178" t="s">
        <v>24</v>
      </c>
      <c r="B1178">
        <v>8445</v>
      </c>
      <c r="C1178" t="s">
        <v>59</v>
      </c>
      <c r="D1178">
        <v>11.92</v>
      </c>
      <c r="E1178">
        <v>12.25</v>
      </c>
      <c r="F1178">
        <v>27.1</v>
      </c>
      <c r="G1178" t="b">
        <v>0</v>
      </c>
    </row>
    <row r="1179" spans="1:7">
      <c r="A1179" t="s">
        <v>24</v>
      </c>
      <c r="B1179">
        <v>8446</v>
      </c>
      <c r="C1179" t="s">
        <v>59</v>
      </c>
      <c r="D1179">
        <v>14.17</v>
      </c>
      <c r="E1179">
        <v>13.8</v>
      </c>
      <c r="F1179">
        <v>27.1</v>
      </c>
      <c r="G1179" t="b">
        <v>0</v>
      </c>
    </row>
    <row r="1180" spans="1:7">
      <c r="A1180" t="s">
        <v>24</v>
      </c>
      <c r="B1180">
        <v>8449</v>
      </c>
      <c r="C1180" t="s">
        <v>59</v>
      </c>
      <c r="D1180">
        <v>11.52</v>
      </c>
      <c r="E1180">
        <v>12.25</v>
      </c>
      <c r="F1180">
        <v>27.1</v>
      </c>
    </row>
    <row r="1181" spans="1:7">
      <c r="A1181" t="s">
        <v>24</v>
      </c>
      <c r="B1181">
        <v>8450</v>
      </c>
      <c r="C1181" t="s">
        <v>59</v>
      </c>
      <c r="D1181">
        <v>13.82</v>
      </c>
      <c r="E1181">
        <v>10</v>
      </c>
      <c r="F1181">
        <v>27.1</v>
      </c>
    </row>
    <row r="1182" spans="1:7">
      <c r="A1182" t="s">
        <v>24</v>
      </c>
      <c r="B1182">
        <v>9102</v>
      </c>
      <c r="C1182" t="s">
        <v>59</v>
      </c>
      <c r="D1182">
        <v>4.82</v>
      </c>
      <c r="E1182">
        <v>13.05</v>
      </c>
      <c r="F1182">
        <v>27.1</v>
      </c>
    </row>
    <row r="1183" spans="1:7">
      <c r="A1183" t="s">
        <v>24</v>
      </c>
      <c r="B1183">
        <v>9103</v>
      </c>
      <c r="C1183" t="s">
        <v>59</v>
      </c>
      <c r="D1183">
        <v>4.82</v>
      </c>
      <c r="E1183">
        <v>14.05</v>
      </c>
      <c r="F1183">
        <v>27.1</v>
      </c>
    </row>
    <row r="1184" spans="1:7">
      <c r="A1184" t="s">
        <v>24</v>
      </c>
      <c r="B1184">
        <v>5841</v>
      </c>
      <c r="C1184" t="s">
        <v>59</v>
      </c>
      <c r="D1184">
        <v>8.3800000000000008</v>
      </c>
      <c r="E1184">
        <v>11.35</v>
      </c>
      <c r="F1184">
        <v>27.1</v>
      </c>
    </row>
    <row r="1185" spans="1:7">
      <c r="A1185" t="s">
        <v>24</v>
      </c>
      <c r="B1185">
        <v>9249</v>
      </c>
      <c r="C1185" t="s">
        <v>59</v>
      </c>
      <c r="D1185">
        <v>11.52</v>
      </c>
      <c r="E1185">
        <v>9.35</v>
      </c>
      <c r="F1185">
        <v>27.1</v>
      </c>
    </row>
    <row r="1186" spans="1:7">
      <c r="A1186" t="s">
        <v>24</v>
      </c>
      <c r="B1186">
        <v>7899</v>
      </c>
      <c r="C1186" t="s">
        <v>59</v>
      </c>
      <c r="D1186">
        <v>11.52</v>
      </c>
      <c r="E1186">
        <v>10.85</v>
      </c>
      <c r="F1186">
        <v>27.1</v>
      </c>
      <c r="G1186" t="b">
        <v>0</v>
      </c>
    </row>
    <row r="1187" spans="1:7">
      <c r="A1187" t="s">
        <v>24</v>
      </c>
      <c r="B1187">
        <v>7900</v>
      </c>
      <c r="C1187" t="s">
        <v>59</v>
      </c>
      <c r="D1187">
        <v>13.82</v>
      </c>
      <c r="E1187">
        <v>10.85</v>
      </c>
      <c r="F1187">
        <v>27.1</v>
      </c>
      <c r="G1187" t="b">
        <v>0</v>
      </c>
    </row>
    <row r="1188" spans="1:7">
      <c r="A1188" t="s">
        <v>24</v>
      </c>
      <c r="B1188">
        <v>9450</v>
      </c>
      <c r="C1188" t="s">
        <v>59</v>
      </c>
      <c r="D1188">
        <v>8.25</v>
      </c>
      <c r="E1188">
        <v>13.15</v>
      </c>
      <c r="F1188">
        <v>27.1</v>
      </c>
      <c r="G1188" t="b">
        <v>0</v>
      </c>
    </row>
    <row r="1189" spans="1:7">
      <c r="A1189" t="s">
        <v>24</v>
      </c>
      <c r="B1189">
        <v>9451</v>
      </c>
      <c r="C1189" t="s">
        <v>59</v>
      </c>
      <c r="D1189">
        <v>8.25</v>
      </c>
      <c r="E1189">
        <v>13.8</v>
      </c>
      <c r="F1189">
        <v>27.1</v>
      </c>
      <c r="G1189" t="b">
        <v>0</v>
      </c>
    </row>
    <row r="1190" spans="1:7">
      <c r="A1190" t="s">
        <v>24</v>
      </c>
      <c r="B1190">
        <v>9452</v>
      </c>
      <c r="C1190" t="s">
        <v>59</v>
      </c>
      <c r="D1190">
        <v>9.25</v>
      </c>
      <c r="E1190">
        <v>13.15</v>
      </c>
      <c r="F1190">
        <v>27.1</v>
      </c>
    </row>
    <row r="1191" spans="1:7">
      <c r="A1191" t="s">
        <v>24</v>
      </c>
      <c r="B1191">
        <v>9453</v>
      </c>
      <c r="C1191" t="s">
        <v>59</v>
      </c>
      <c r="D1191">
        <v>9.25</v>
      </c>
      <c r="E1191">
        <v>13.8</v>
      </c>
      <c r="F1191">
        <v>27.1</v>
      </c>
    </row>
    <row r="1192" spans="1:7">
      <c r="A1192" t="s">
        <v>24</v>
      </c>
      <c r="B1192">
        <v>9454</v>
      </c>
      <c r="C1192" t="s">
        <v>59</v>
      </c>
      <c r="D1192">
        <v>10.050000000000001</v>
      </c>
      <c r="E1192">
        <v>13.15</v>
      </c>
      <c r="F1192">
        <v>27.1</v>
      </c>
      <c r="G1192" t="b">
        <v>0</v>
      </c>
    </row>
    <row r="1193" spans="1:7">
      <c r="A1193" t="s">
        <v>24</v>
      </c>
      <c r="B1193">
        <v>9455</v>
      </c>
      <c r="C1193" t="s">
        <v>59</v>
      </c>
      <c r="D1193">
        <v>10.050000000000001</v>
      </c>
      <c r="E1193">
        <v>13.8</v>
      </c>
      <c r="F1193">
        <v>27.1</v>
      </c>
    </row>
    <row r="1194" spans="1:7">
      <c r="A1194" t="s">
        <v>24</v>
      </c>
      <c r="B1194">
        <v>9458</v>
      </c>
      <c r="C1194" t="s">
        <v>59</v>
      </c>
      <c r="D1194">
        <v>11.52</v>
      </c>
      <c r="E1194">
        <v>11.65</v>
      </c>
      <c r="F1194">
        <v>27.1</v>
      </c>
      <c r="G1194" t="b">
        <v>0</v>
      </c>
    </row>
    <row r="1195" spans="1:7">
      <c r="A1195" t="s">
        <v>24</v>
      </c>
      <c r="B1195">
        <v>9511</v>
      </c>
      <c r="C1195" t="s">
        <v>59</v>
      </c>
      <c r="D1195">
        <v>6.8</v>
      </c>
      <c r="E1195">
        <v>13.8</v>
      </c>
      <c r="F1195">
        <v>27.1</v>
      </c>
    </row>
    <row r="1196" spans="1:7">
      <c r="A1196" t="s">
        <v>24</v>
      </c>
      <c r="B1196">
        <v>1274</v>
      </c>
      <c r="C1196" t="s">
        <v>59</v>
      </c>
      <c r="D1196">
        <v>8.3800000000000008</v>
      </c>
      <c r="E1196">
        <v>12.5</v>
      </c>
      <c r="F1196">
        <v>27.1</v>
      </c>
      <c r="G1196" t="b">
        <v>0</v>
      </c>
    </row>
    <row r="1197" spans="1:7">
      <c r="A1197" t="s">
        <v>24</v>
      </c>
      <c r="B1197">
        <v>2017</v>
      </c>
      <c r="C1197" t="s">
        <v>59</v>
      </c>
      <c r="D1197">
        <v>8.3800000000000008</v>
      </c>
      <c r="E1197">
        <v>12.25</v>
      </c>
      <c r="F1197">
        <v>27.1</v>
      </c>
    </row>
    <row r="1198" spans="1:7">
      <c r="A1198" t="s">
        <v>24</v>
      </c>
      <c r="B1198">
        <v>2110</v>
      </c>
      <c r="C1198" t="s">
        <v>59</v>
      </c>
      <c r="D1198">
        <v>8.25</v>
      </c>
      <c r="E1198">
        <v>16.5</v>
      </c>
      <c r="F1198">
        <v>27.1</v>
      </c>
    </row>
    <row r="1199" spans="1:7">
      <c r="A1199" t="s">
        <v>24</v>
      </c>
      <c r="B1199">
        <v>2443</v>
      </c>
      <c r="C1199" t="s">
        <v>59</v>
      </c>
      <c r="D1199">
        <v>8.3800000000000008</v>
      </c>
      <c r="E1199">
        <v>13.15</v>
      </c>
      <c r="F1199">
        <v>27.1</v>
      </c>
    </row>
    <row r="1200" spans="1:7">
      <c r="A1200" t="s">
        <v>24</v>
      </c>
      <c r="B1200">
        <v>9518</v>
      </c>
      <c r="C1200" t="s">
        <v>59</v>
      </c>
      <c r="D1200">
        <v>11.92</v>
      </c>
      <c r="E1200">
        <v>13.15</v>
      </c>
      <c r="F1200">
        <v>27.1</v>
      </c>
    </row>
    <row r="1201" spans="1:7">
      <c r="A1201" t="s">
        <v>24</v>
      </c>
      <c r="B1201">
        <v>3719</v>
      </c>
      <c r="C1201" t="s">
        <v>59</v>
      </c>
      <c r="D1201">
        <v>4.82</v>
      </c>
      <c r="E1201">
        <v>14.35</v>
      </c>
      <c r="F1201">
        <v>27.1</v>
      </c>
      <c r="G1201" t="b">
        <v>0</v>
      </c>
    </row>
    <row r="1202" spans="1:7">
      <c r="A1202" t="s">
        <v>24</v>
      </c>
      <c r="B1202">
        <v>3720</v>
      </c>
      <c r="C1202" t="s">
        <v>59</v>
      </c>
      <c r="D1202">
        <v>4.82</v>
      </c>
      <c r="E1202">
        <v>13.8</v>
      </c>
      <c r="F1202">
        <v>27.1</v>
      </c>
      <c r="G1202" t="b">
        <v>0</v>
      </c>
    </row>
    <row r="1203" spans="1:7">
      <c r="A1203" t="s">
        <v>24</v>
      </c>
      <c r="B1203">
        <v>9237</v>
      </c>
      <c r="C1203" t="s">
        <v>59</v>
      </c>
      <c r="D1203">
        <v>3.5</v>
      </c>
      <c r="E1203">
        <v>13.05</v>
      </c>
      <c r="F1203">
        <v>27.1</v>
      </c>
    </row>
    <row r="1204" spans="1:7">
      <c r="A1204" t="s">
        <v>24</v>
      </c>
      <c r="B1204">
        <v>9575</v>
      </c>
      <c r="C1204" t="s">
        <v>59</v>
      </c>
      <c r="D1204">
        <v>8.25</v>
      </c>
      <c r="E1204">
        <v>13.05</v>
      </c>
      <c r="F1204">
        <v>27.1</v>
      </c>
    </row>
    <row r="1205" spans="1:7">
      <c r="A1205" t="s">
        <v>24</v>
      </c>
      <c r="B1205">
        <v>5058</v>
      </c>
      <c r="C1205" t="s">
        <v>59</v>
      </c>
      <c r="D1205">
        <v>6.8</v>
      </c>
      <c r="E1205">
        <v>8.5</v>
      </c>
      <c r="F1205">
        <v>27.1</v>
      </c>
    </row>
    <row r="1206" spans="1:7">
      <c r="A1206" t="s">
        <v>24</v>
      </c>
      <c r="B1206">
        <v>5059</v>
      </c>
      <c r="C1206" t="s">
        <v>59</v>
      </c>
      <c r="D1206">
        <v>6.8</v>
      </c>
      <c r="E1206">
        <v>12.5</v>
      </c>
      <c r="F1206">
        <v>27.1</v>
      </c>
    </row>
    <row r="1207" spans="1:7">
      <c r="A1207" t="s">
        <v>24</v>
      </c>
      <c r="B1207">
        <v>4412</v>
      </c>
      <c r="C1207" t="s">
        <v>59</v>
      </c>
      <c r="D1207">
        <v>6.8</v>
      </c>
      <c r="E1207">
        <v>10.45</v>
      </c>
      <c r="F1207">
        <v>27.1</v>
      </c>
    </row>
    <row r="1208" spans="1:7">
      <c r="A1208" t="s">
        <v>24</v>
      </c>
      <c r="B1208">
        <v>9608</v>
      </c>
      <c r="C1208" t="s">
        <v>59</v>
      </c>
      <c r="D1208">
        <v>4.82</v>
      </c>
      <c r="E1208">
        <v>16.5</v>
      </c>
      <c r="F1208">
        <v>27.1</v>
      </c>
    </row>
    <row r="1209" spans="1:7">
      <c r="A1209" t="s">
        <v>24</v>
      </c>
      <c r="B1209">
        <v>9609</v>
      </c>
      <c r="C1209" t="s">
        <v>59</v>
      </c>
      <c r="D1209">
        <v>5.72</v>
      </c>
      <c r="E1209">
        <v>13.8</v>
      </c>
      <c r="F1209">
        <v>27.1</v>
      </c>
    </row>
    <row r="1210" spans="1:7">
      <c r="A1210" t="s">
        <v>24</v>
      </c>
      <c r="B1210">
        <v>9610</v>
      </c>
      <c r="C1210" t="s">
        <v>59</v>
      </c>
      <c r="D1210">
        <v>5.72</v>
      </c>
      <c r="E1210">
        <v>15.78</v>
      </c>
      <c r="F1210">
        <v>27.1</v>
      </c>
    </row>
    <row r="1211" spans="1:7">
      <c r="A1211" t="s">
        <v>24</v>
      </c>
      <c r="B1211">
        <v>9611</v>
      </c>
      <c r="C1211" t="s">
        <v>59</v>
      </c>
      <c r="D1211">
        <v>5.72</v>
      </c>
      <c r="E1211">
        <v>16.5</v>
      </c>
      <c r="F1211">
        <v>27.1</v>
      </c>
      <c r="G1211" t="b">
        <v>0</v>
      </c>
    </row>
    <row r="1212" spans="1:7">
      <c r="A1212" t="s">
        <v>24</v>
      </c>
      <c r="B1212">
        <v>9648</v>
      </c>
      <c r="C1212" t="s">
        <v>59</v>
      </c>
      <c r="D1212">
        <v>5.72</v>
      </c>
      <c r="E1212">
        <v>14.05</v>
      </c>
      <c r="F1212">
        <v>27.1</v>
      </c>
      <c r="G1212" t="b">
        <v>0</v>
      </c>
    </row>
    <row r="1213" spans="1:7">
      <c r="A1213" t="s">
        <v>24</v>
      </c>
      <c r="B1213">
        <v>9649</v>
      </c>
      <c r="C1213" t="s">
        <v>59</v>
      </c>
      <c r="D1213">
        <v>5.72</v>
      </c>
      <c r="E1213">
        <v>14.35</v>
      </c>
      <c r="F1213">
        <v>27.1</v>
      </c>
    </row>
    <row r="1214" spans="1:7">
      <c r="A1214" t="s">
        <v>24</v>
      </c>
      <c r="B1214">
        <v>9797</v>
      </c>
      <c r="C1214" t="s">
        <v>59</v>
      </c>
      <c r="D1214">
        <v>16.02</v>
      </c>
      <c r="E1214">
        <v>14.2</v>
      </c>
      <c r="F1214">
        <v>27.1</v>
      </c>
      <c r="G1214" t="b">
        <v>0</v>
      </c>
    </row>
    <row r="1215" spans="1:7">
      <c r="A1215" t="s">
        <v>24</v>
      </c>
      <c r="B1215">
        <v>9798</v>
      </c>
      <c r="C1215" t="s">
        <v>59</v>
      </c>
      <c r="D1215">
        <v>16.02</v>
      </c>
      <c r="E1215">
        <v>15.78</v>
      </c>
      <c r="F1215">
        <v>27.1</v>
      </c>
    </row>
    <row r="1216" spans="1:7">
      <c r="A1216" t="s">
        <v>24</v>
      </c>
      <c r="B1216">
        <v>9799</v>
      </c>
      <c r="C1216" t="s">
        <v>59</v>
      </c>
      <c r="D1216">
        <v>15.07</v>
      </c>
      <c r="E1216">
        <v>14.2</v>
      </c>
      <c r="F1216">
        <v>27.1</v>
      </c>
    </row>
    <row r="1217" spans="1:7">
      <c r="A1217" t="s">
        <v>24</v>
      </c>
      <c r="B1217">
        <v>9800</v>
      </c>
      <c r="C1217" t="s">
        <v>59</v>
      </c>
      <c r="D1217">
        <v>15.07</v>
      </c>
      <c r="E1217">
        <v>15.78</v>
      </c>
      <c r="F1217">
        <v>27.1</v>
      </c>
      <c r="G1217" t="b">
        <v>0</v>
      </c>
    </row>
    <row r="1218" spans="1:7">
      <c r="A1218" t="s">
        <v>24</v>
      </c>
      <c r="B1218">
        <v>9801</v>
      </c>
      <c r="C1218" t="s">
        <v>59</v>
      </c>
      <c r="D1218">
        <v>12.88</v>
      </c>
      <c r="E1218">
        <v>15.26</v>
      </c>
      <c r="F1218">
        <v>27.1</v>
      </c>
      <c r="G1218" t="b">
        <v>0</v>
      </c>
    </row>
    <row r="1219" spans="1:7">
      <c r="A1219" t="s">
        <v>24</v>
      </c>
      <c r="B1219">
        <v>9802</v>
      </c>
      <c r="C1219" t="s">
        <v>59</v>
      </c>
      <c r="D1219">
        <v>15.07</v>
      </c>
      <c r="E1219">
        <v>15.26</v>
      </c>
      <c r="F1219">
        <v>27.1</v>
      </c>
    </row>
    <row r="1220" spans="1:7">
      <c r="A1220" t="s">
        <v>24</v>
      </c>
      <c r="B1220">
        <v>9804</v>
      </c>
      <c r="C1220" t="s">
        <v>59</v>
      </c>
      <c r="D1220">
        <v>12.88</v>
      </c>
      <c r="E1220">
        <v>14.2</v>
      </c>
      <c r="F1220">
        <v>27.1</v>
      </c>
    </row>
    <row r="1221" spans="1:7">
      <c r="A1221" t="s">
        <v>24</v>
      </c>
      <c r="B1221">
        <v>9929</v>
      </c>
      <c r="C1221" t="s">
        <v>59</v>
      </c>
      <c r="D1221">
        <v>11.92</v>
      </c>
      <c r="E1221">
        <v>15.1</v>
      </c>
      <c r="F1221">
        <v>27.1</v>
      </c>
      <c r="G1221" t="b">
        <v>0</v>
      </c>
    </row>
    <row r="1222" spans="1:7">
      <c r="A1222" t="s">
        <v>24</v>
      </c>
      <c r="B1222">
        <v>9997</v>
      </c>
      <c r="C1222" t="s">
        <v>59</v>
      </c>
      <c r="D1222">
        <v>6.8</v>
      </c>
      <c r="E1222">
        <v>13.05</v>
      </c>
      <c r="F1222">
        <v>27.1</v>
      </c>
    </row>
    <row r="1223" spans="1:7">
      <c r="A1223" t="s">
        <v>24</v>
      </c>
      <c r="B1223">
        <v>5075</v>
      </c>
      <c r="C1223" t="s">
        <v>59</v>
      </c>
      <c r="D1223">
        <v>13.82</v>
      </c>
      <c r="E1223">
        <v>9.35</v>
      </c>
      <c r="F1223">
        <v>27.1</v>
      </c>
    </row>
    <row r="1224" spans="1:7">
      <c r="A1224" t="s">
        <v>24</v>
      </c>
      <c r="B1224">
        <v>1485</v>
      </c>
      <c r="C1224" t="s">
        <v>59</v>
      </c>
      <c r="D1224">
        <v>14.17</v>
      </c>
      <c r="E1224">
        <v>13.525</v>
      </c>
      <c r="F1224">
        <v>27.1</v>
      </c>
      <c r="G1224" t="b">
        <v>0</v>
      </c>
    </row>
    <row r="1225" spans="1:7">
      <c r="A1225" t="s">
        <v>24</v>
      </c>
      <c r="B1225">
        <v>8284</v>
      </c>
      <c r="C1225" t="s">
        <v>59</v>
      </c>
      <c r="D1225">
        <v>0</v>
      </c>
      <c r="E1225">
        <v>0.6</v>
      </c>
      <c r="F1225">
        <v>27.1</v>
      </c>
    </row>
    <row r="1226" spans="1:7">
      <c r="A1226" t="s">
        <v>24</v>
      </c>
      <c r="B1226">
        <v>8448</v>
      </c>
      <c r="C1226" t="s">
        <v>59</v>
      </c>
      <c r="D1226">
        <v>3.27</v>
      </c>
      <c r="E1226">
        <v>0.6</v>
      </c>
      <c r="F1226">
        <v>27.1</v>
      </c>
    </row>
    <row r="1227" spans="1:7">
      <c r="A1227" t="s">
        <v>24</v>
      </c>
      <c r="B1227">
        <v>8541</v>
      </c>
      <c r="C1227" t="s">
        <v>59</v>
      </c>
      <c r="D1227">
        <v>9.82</v>
      </c>
      <c r="E1227">
        <v>0.6</v>
      </c>
      <c r="F1227">
        <v>27.1</v>
      </c>
    </row>
    <row r="1228" spans="1:7">
      <c r="A1228" t="s">
        <v>24</v>
      </c>
      <c r="B1228">
        <v>8542</v>
      </c>
      <c r="C1228" t="s">
        <v>59</v>
      </c>
      <c r="D1228">
        <v>16.37</v>
      </c>
      <c r="E1228">
        <v>0.6</v>
      </c>
      <c r="F1228">
        <v>27.1</v>
      </c>
      <c r="G1228" t="b">
        <v>0</v>
      </c>
    </row>
    <row r="1229" spans="1:7">
      <c r="A1229" t="s">
        <v>24</v>
      </c>
      <c r="B1229">
        <v>8558</v>
      </c>
      <c r="C1229" t="s">
        <v>59</v>
      </c>
      <c r="D1229">
        <v>19.649999999999999</v>
      </c>
      <c r="E1229">
        <v>0.6</v>
      </c>
      <c r="F1229">
        <v>27.1</v>
      </c>
    </row>
    <row r="1230" spans="1:7">
      <c r="A1230" t="s">
        <v>24</v>
      </c>
      <c r="B1230">
        <v>8559</v>
      </c>
      <c r="C1230" t="s">
        <v>59</v>
      </c>
      <c r="D1230">
        <v>13.1</v>
      </c>
      <c r="E1230">
        <v>0.6</v>
      </c>
      <c r="F1230">
        <v>27.1</v>
      </c>
    </row>
    <row r="1231" spans="1:7">
      <c r="A1231" t="s">
        <v>24</v>
      </c>
      <c r="B1231">
        <v>8561</v>
      </c>
      <c r="C1231" t="s">
        <v>59</v>
      </c>
      <c r="D1231">
        <v>6.5</v>
      </c>
      <c r="E1231">
        <v>0.6</v>
      </c>
      <c r="F1231">
        <v>27.1</v>
      </c>
      <c r="G1231" t="b">
        <v>0</v>
      </c>
    </row>
    <row r="1232" spans="1:7">
      <c r="A1232" t="s">
        <v>24</v>
      </c>
      <c r="B1232">
        <v>9121</v>
      </c>
      <c r="C1232" t="s">
        <v>59</v>
      </c>
      <c r="D1232">
        <v>8.19</v>
      </c>
      <c r="E1232">
        <v>0.6</v>
      </c>
      <c r="F1232">
        <v>27.1</v>
      </c>
    </row>
    <row r="1233" spans="1:7">
      <c r="A1233" t="s">
        <v>24</v>
      </c>
      <c r="B1233">
        <v>9122</v>
      </c>
      <c r="C1233" t="s">
        <v>59</v>
      </c>
      <c r="D1233">
        <v>9.82</v>
      </c>
      <c r="E1233">
        <v>0.8</v>
      </c>
      <c r="F1233">
        <v>27.1</v>
      </c>
      <c r="G1233" t="b">
        <v>0</v>
      </c>
    </row>
    <row r="1234" spans="1:7">
      <c r="A1234" t="s">
        <v>24</v>
      </c>
      <c r="B1234">
        <v>9123</v>
      </c>
      <c r="C1234" t="s">
        <v>59</v>
      </c>
      <c r="D1234">
        <v>3.27</v>
      </c>
      <c r="E1234">
        <v>0.8</v>
      </c>
      <c r="F1234">
        <v>27.1</v>
      </c>
    </row>
    <row r="1235" spans="1:7">
      <c r="A1235" t="s">
        <v>24</v>
      </c>
      <c r="B1235">
        <v>9124</v>
      </c>
      <c r="C1235" t="s">
        <v>59</v>
      </c>
      <c r="D1235">
        <v>16.37</v>
      </c>
      <c r="E1235">
        <v>0.8</v>
      </c>
      <c r="F1235">
        <v>27.1</v>
      </c>
    </row>
    <row r="1236" spans="1:7">
      <c r="A1236" t="s">
        <v>24</v>
      </c>
      <c r="B1236">
        <v>9125</v>
      </c>
      <c r="C1236" t="s">
        <v>59</v>
      </c>
      <c r="D1236">
        <v>0</v>
      </c>
      <c r="E1236">
        <v>0.8</v>
      </c>
      <c r="F1236">
        <v>27.1</v>
      </c>
    </row>
    <row r="1237" spans="1:7">
      <c r="A1237" t="s">
        <v>24</v>
      </c>
      <c r="B1237">
        <v>9182</v>
      </c>
      <c r="C1237" t="s">
        <v>59</v>
      </c>
      <c r="D1237">
        <v>0.6</v>
      </c>
      <c r="E1237">
        <v>8.5</v>
      </c>
      <c r="F1237">
        <v>27.1</v>
      </c>
      <c r="G1237" t="b">
        <v>0</v>
      </c>
    </row>
    <row r="1238" spans="1:7">
      <c r="A1238" t="s">
        <v>24</v>
      </c>
      <c r="B1238">
        <v>9183</v>
      </c>
      <c r="C1238" t="s">
        <v>59</v>
      </c>
      <c r="D1238">
        <v>0.6</v>
      </c>
      <c r="E1238">
        <v>16.5</v>
      </c>
      <c r="F1238">
        <v>27.1</v>
      </c>
      <c r="G1238" t="b">
        <v>0</v>
      </c>
    </row>
    <row r="1239" spans="1:7">
      <c r="A1239" t="s">
        <v>24</v>
      </c>
      <c r="B1239">
        <v>9890</v>
      </c>
      <c r="C1239" t="s">
        <v>59</v>
      </c>
      <c r="D1239">
        <v>10.7</v>
      </c>
      <c r="E1239">
        <v>11.35</v>
      </c>
      <c r="F1239">
        <v>27.1</v>
      </c>
      <c r="G1239" t="b">
        <v>0</v>
      </c>
    </row>
    <row r="1240" spans="1:7">
      <c r="A1240" t="s">
        <v>24</v>
      </c>
      <c r="B1240">
        <v>9979</v>
      </c>
      <c r="C1240" t="s">
        <v>59</v>
      </c>
      <c r="D1240">
        <v>9.1999999999999993</v>
      </c>
      <c r="E1240">
        <v>11.35</v>
      </c>
      <c r="F1240">
        <v>27.1</v>
      </c>
    </row>
    <row r="1241" spans="1:7">
      <c r="A1241" t="s">
        <v>24</v>
      </c>
      <c r="B1241">
        <v>10044</v>
      </c>
      <c r="C1241" t="s">
        <v>59</v>
      </c>
      <c r="D1241">
        <v>8.25</v>
      </c>
      <c r="E1241">
        <v>13.1463988919668</v>
      </c>
      <c r="F1241">
        <v>27.1</v>
      </c>
      <c r="G1241" t="b">
        <v>0</v>
      </c>
    </row>
    <row r="1242" spans="1:7">
      <c r="A1242" t="s">
        <v>24</v>
      </c>
      <c r="B1242">
        <v>10045</v>
      </c>
      <c r="C1242" t="s">
        <v>59</v>
      </c>
      <c r="D1242">
        <v>8.25</v>
      </c>
      <c r="E1242">
        <v>12.5</v>
      </c>
      <c r="F1242">
        <v>27.1</v>
      </c>
    </row>
    <row r="1243" spans="1:7">
      <c r="A1243" t="s">
        <v>24</v>
      </c>
      <c r="B1243">
        <v>2126</v>
      </c>
      <c r="C1243" t="s">
        <v>59</v>
      </c>
      <c r="D1243">
        <v>18.68</v>
      </c>
      <c r="E1243">
        <v>8.75</v>
      </c>
      <c r="F1243">
        <v>27.1</v>
      </c>
      <c r="G1243" t="b">
        <v>0</v>
      </c>
    </row>
    <row r="1244" spans="1:7">
      <c r="A1244" t="s">
        <v>24</v>
      </c>
      <c r="B1244">
        <v>7606</v>
      </c>
      <c r="C1244" t="s">
        <v>59</v>
      </c>
      <c r="D1244">
        <v>12.88</v>
      </c>
      <c r="E1244">
        <v>16.5</v>
      </c>
      <c r="F1244">
        <v>27.1</v>
      </c>
      <c r="G1244" t="b">
        <v>0</v>
      </c>
    </row>
    <row r="1245" spans="1:7">
      <c r="A1245" t="s">
        <v>24</v>
      </c>
      <c r="B1245">
        <v>9166</v>
      </c>
      <c r="C1245" t="s">
        <v>59</v>
      </c>
      <c r="D1245">
        <v>12.88</v>
      </c>
      <c r="E1245">
        <v>15.78</v>
      </c>
      <c r="F1245">
        <v>27.1</v>
      </c>
      <c r="G1245" t="b">
        <v>0</v>
      </c>
    </row>
    <row r="1246" spans="1:7">
      <c r="A1246" t="s">
        <v>24</v>
      </c>
      <c r="B1246">
        <v>10288</v>
      </c>
      <c r="C1246" t="s">
        <v>59</v>
      </c>
      <c r="D1246">
        <v>3.27</v>
      </c>
      <c r="E1246">
        <v>7.2</v>
      </c>
      <c r="F1246">
        <v>27.1</v>
      </c>
    </row>
    <row r="1247" spans="1:7">
      <c r="A1247" t="s">
        <v>24</v>
      </c>
      <c r="B1247">
        <v>10314</v>
      </c>
      <c r="C1247" t="s">
        <v>59</v>
      </c>
      <c r="D1247">
        <v>3.27</v>
      </c>
      <c r="E1247">
        <v>7</v>
      </c>
      <c r="F1247">
        <v>27.1</v>
      </c>
      <c r="G1247" t="b">
        <v>0</v>
      </c>
    </row>
    <row r="1248" spans="1:7">
      <c r="A1248" t="s">
        <v>24</v>
      </c>
      <c r="B1248">
        <v>5183</v>
      </c>
      <c r="C1248" t="s">
        <v>59</v>
      </c>
      <c r="D1248">
        <v>3.27</v>
      </c>
      <c r="E1248">
        <v>5.5</v>
      </c>
      <c r="F1248">
        <v>27.1</v>
      </c>
      <c r="G1248" t="b">
        <v>0</v>
      </c>
    </row>
    <row r="1249" spans="1:7">
      <c r="A1249" t="s">
        <v>24</v>
      </c>
      <c r="B1249">
        <v>8297</v>
      </c>
      <c r="C1249" t="s">
        <v>59</v>
      </c>
      <c r="D1249">
        <v>3.27</v>
      </c>
      <c r="E1249">
        <v>6.2</v>
      </c>
      <c r="F1249">
        <v>27.1</v>
      </c>
      <c r="G1249" t="b">
        <v>0</v>
      </c>
    </row>
    <row r="1250" spans="1:7">
      <c r="A1250" t="s">
        <v>24</v>
      </c>
      <c r="B1250">
        <v>8767</v>
      </c>
      <c r="C1250" t="s">
        <v>59</v>
      </c>
      <c r="D1250">
        <v>3.27</v>
      </c>
      <c r="E1250">
        <v>5.2</v>
      </c>
      <c r="F1250">
        <v>27.1</v>
      </c>
      <c r="G1250" t="b">
        <v>0</v>
      </c>
    </row>
    <row r="1251" spans="1:7">
      <c r="A1251" t="s">
        <v>24</v>
      </c>
      <c r="B1251">
        <v>9541</v>
      </c>
      <c r="C1251" t="s">
        <v>59</v>
      </c>
      <c r="D1251">
        <v>4.82</v>
      </c>
      <c r="E1251">
        <v>11.45</v>
      </c>
      <c r="F1251">
        <v>27.1</v>
      </c>
      <c r="G1251" t="b">
        <v>0</v>
      </c>
    </row>
    <row r="1252" spans="1:7">
      <c r="A1252" t="s">
        <v>24</v>
      </c>
      <c r="B1252">
        <v>9542</v>
      </c>
      <c r="C1252" t="s">
        <v>59</v>
      </c>
      <c r="D1252">
        <v>1.45</v>
      </c>
      <c r="E1252">
        <v>11.85</v>
      </c>
      <c r="F1252">
        <v>27.1</v>
      </c>
      <c r="G1252" t="b">
        <v>0</v>
      </c>
    </row>
    <row r="1253" spans="1:7">
      <c r="A1253" t="s">
        <v>24</v>
      </c>
      <c r="B1253">
        <v>9543</v>
      </c>
      <c r="C1253" t="s">
        <v>59</v>
      </c>
      <c r="D1253">
        <v>1.45</v>
      </c>
      <c r="E1253">
        <v>13.35</v>
      </c>
      <c r="F1253">
        <v>27.1</v>
      </c>
      <c r="G1253" t="b">
        <v>0</v>
      </c>
    </row>
    <row r="1254" spans="1:7">
      <c r="A1254" t="s">
        <v>24</v>
      </c>
      <c r="B1254">
        <v>9544</v>
      </c>
      <c r="C1254" t="s">
        <v>59</v>
      </c>
      <c r="D1254">
        <v>4.82</v>
      </c>
      <c r="E1254">
        <v>13.35</v>
      </c>
      <c r="F1254">
        <v>27.1</v>
      </c>
      <c r="G1254" t="b">
        <v>0</v>
      </c>
    </row>
    <row r="1255" spans="1:7">
      <c r="A1255" t="s">
        <v>24</v>
      </c>
      <c r="B1255">
        <v>9547</v>
      </c>
      <c r="C1255" t="s">
        <v>59</v>
      </c>
      <c r="D1255">
        <v>4.82</v>
      </c>
      <c r="E1255">
        <v>11.85</v>
      </c>
      <c r="F1255">
        <v>27.1</v>
      </c>
      <c r="G1255" t="b">
        <v>0</v>
      </c>
    </row>
    <row r="1256" spans="1:7">
      <c r="A1256" t="s">
        <v>24</v>
      </c>
      <c r="B1256">
        <v>9549</v>
      </c>
      <c r="C1256" t="s">
        <v>59</v>
      </c>
      <c r="D1256">
        <v>6.8</v>
      </c>
      <c r="E1256">
        <v>11.45</v>
      </c>
      <c r="F1256">
        <v>27.1</v>
      </c>
      <c r="G1256" t="b">
        <v>0</v>
      </c>
    </row>
    <row r="1257" spans="1:7">
      <c r="A1257" t="s">
        <v>24</v>
      </c>
      <c r="B1257">
        <v>9421</v>
      </c>
      <c r="C1257" t="s">
        <v>59</v>
      </c>
      <c r="D1257">
        <v>4.82</v>
      </c>
      <c r="E1257">
        <v>12.5</v>
      </c>
      <c r="F1257">
        <v>27.1</v>
      </c>
      <c r="G1257" t="b">
        <v>0</v>
      </c>
    </row>
    <row r="1258" spans="1:7">
      <c r="A1258" t="s">
        <v>24</v>
      </c>
      <c r="B1258">
        <v>9429</v>
      </c>
      <c r="C1258" t="s">
        <v>59</v>
      </c>
      <c r="D1258">
        <v>4.25</v>
      </c>
      <c r="E1258">
        <v>11.45</v>
      </c>
      <c r="F1258">
        <v>27.1</v>
      </c>
    </row>
    <row r="1259" spans="1:7">
      <c r="A1259" t="s">
        <v>24</v>
      </c>
      <c r="B1259">
        <v>9430</v>
      </c>
      <c r="C1259" t="s">
        <v>59</v>
      </c>
      <c r="D1259">
        <v>6.5</v>
      </c>
      <c r="E1259">
        <v>11.45</v>
      </c>
      <c r="F1259">
        <v>27.1</v>
      </c>
      <c r="G1259" t="b">
        <v>0</v>
      </c>
    </row>
    <row r="1260" spans="1:7">
      <c r="A1260" t="s">
        <v>24</v>
      </c>
      <c r="B1260">
        <v>9438</v>
      </c>
      <c r="C1260" t="s">
        <v>59</v>
      </c>
      <c r="D1260">
        <v>4.82</v>
      </c>
      <c r="E1260">
        <v>10.45</v>
      </c>
      <c r="F1260">
        <v>27.1</v>
      </c>
    </row>
    <row r="1261" spans="1:7">
      <c r="A1261" t="s">
        <v>24</v>
      </c>
      <c r="B1261">
        <v>10351</v>
      </c>
      <c r="C1261" t="s">
        <v>59</v>
      </c>
      <c r="D1261">
        <v>1.45</v>
      </c>
      <c r="E1261">
        <v>12.5</v>
      </c>
      <c r="F1261">
        <v>27.1</v>
      </c>
      <c r="G1261" t="b">
        <v>0</v>
      </c>
    </row>
    <row r="1262" spans="1:7">
      <c r="A1262" t="s">
        <v>24</v>
      </c>
      <c r="B1262">
        <v>10352</v>
      </c>
      <c r="C1262" t="s">
        <v>59</v>
      </c>
      <c r="D1262">
        <v>0</v>
      </c>
      <c r="E1262">
        <v>11.85</v>
      </c>
      <c r="F1262">
        <v>27.1</v>
      </c>
    </row>
    <row r="1263" spans="1:7">
      <c r="A1263" t="s">
        <v>24</v>
      </c>
      <c r="B1263">
        <v>10353</v>
      </c>
      <c r="C1263" t="s">
        <v>59</v>
      </c>
      <c r="D1263">
        <v>2.5</v>
      </c>
      <c r="E1263">
        <v>11.85</v>
      </c>
      <c r="F1263">
        <v>27.1</v>
      </c>
    </row>
    <row r="1264" spans="1:7">
      <c r="A1264" t="s">
        <v>24</v>
      </c>
      <c r="B1264">
        <v>10354</v>
      </c>
      <c r="C1264" t="s">
        <v>59</v>
      </c>
      <c r="D1264">
        <v>1.45</v>
      </c>
      <c r="E1264">
        <v>8.5</v>
      </c>
      <c r="F1264">
        <v>27.1</v>
      </c>
    </row>
    <row r="1265" spans="1:7">
      <c r="A1265" t="s">
        <v>24</v>
      </c>
      <c r="B1265">
        <v>10355</v>
      </c>
      <c r="C1265" t="s">
        <v>59</v>
      </c>
      <c r="D1265">
        <v>3.5</v>
      </c>
      <c r="E1265">
        <v>11.85</v>
      </c>
      <c r="F1265">
        <v>27.1</v>
      </c>
    </row>
    <row r="1266" spans="1:7">
      <c r="A1266" t="s">
        <v>24</v>
      </c>
      <c r="B1266">
        <v>10356</v>
      </c>
      <c r="C1266" t="s">
        <v>59</v>
      </c>
      <c r="D1266">
        <v>0</v>
      </c>
      <c r="E1266">
        <v>13.35</v>
      </c>
      <c r="F1266">
        <v>27.1</v>
      </c>
    </row>
    <row r="1267" spans="1:7">
      <c r="A1267" t="s">
        <v>24</v>
      </c>
      <c r="B1267">
        <v>10357</v>
      </c>
      <c r="C1267" t="s">
        <v>59</v>
      </c>
      <c r="D1267">
        <v>2.5</v>
      </c>
      <c r="E1267">
        <v>13.35</v>
      </c>
      <c r="F1267">
        <v>27.1</v>
      </c>
    </row>
    <row r="1268" spans="1:7">
      <c r="A1268" t="s">
        <v>24</v>
      </c>
      <c r="B1268">
        <v>10358</v>
      </c>
      <c r="C1268" t="s">
        <v>59</v>
      </c>
      <c r="D1268">
        <v>1.45</v>
      </c>
      <c r="E1268">
        <v>15.26</v>
      </c>
      <c r="F1268">
        <v>27.1</v>
      </c>
      <c r="G1268" t="b">
        <v>0</v>
      </c>
    </row>
    <row r="1269" spans="1:7">
      <c r="A1269" t="s">
        <v>24</v>
      </c>
      <c r="B1269">
        <v>10359</v>
      </c>
      <c r="C1269" t="s">
        <v>59</v>
      </c>
      <c r="D1269">
        <v>3.5</v>
      </c>
      <c r="E1269">
        <v>13.35</v>
      </c>
      <c r="F1269">
        <v>27.1</v>
      </c>
      <c r="G1269" t="b">
        <v>0</v>
      </c>
    </row>
    <row r="1270" spans="1:7">
      <c r="A1270" t="s">
        <v>24</v>
      </c>
      <c r="B1270">
        <v>10360</v>
      </c>
      <c r="C1270" t="s">
        <v>59</v>
      </c>
      <c r="D1270">
        <v>4.25</v>
      </c>
      <c r="E1270">
        <v>11.85</v>
      </c>
      <c r="F1270">
        <v>27.1</v>
      </c>
      <c r="G1270" t="b">
        <v>0</v>
      </c>
    </row>
    <row r="1271" spans="1:7">
      <c r="A1271" t="s">
        <v>24</v>
      </c>
      <c r="B1271">
        <v>10441</v>
      </c>
      <c r="C1271" t="s">
        <v>59</v>
      </c>
      <c r="D1271">
        <v>2.95</v>
      </c>
      <c r="E1271">
        <v>8.5</v>
      </c>
      <c r="F1271">
        <v>27.1</v>
      </c>
      <c r="G1271" t="b">
        <v>0</v>
      </c>
    </row>
    <row r="1272" spans="1:7">
      <c r="A1272" t="s">
        <v>24</v>
      </c>
      <c r="B1272">
        <v>2059</v>
      </c>
      <c r="C1272" t="s">
        <v>59</v>
      </c>
      <c r="D1272">
        <v>5.5511149999999998E-17</v>
      </c>
      <c r="E1272">
        <v>6.05</v>
      </c>
      <c r="F1272">
        <v>27.1</v>
      </c>
    </row>
    <row r="1273" spans="1:7">
      <c r="A1273" t="s">
        <v>24</v>
      </c>
      <c r="B1273">
        <v>2060</v>
      </c>
      <c r="C1273" t="s">
        <v>59</v>
      </c>
      <c r="D1273">
        <v>0</v>
      </c>
      <c r="E1273">
        <v>7.7</v>
      </c>
      <c r="F1273">
        <v>27.1</v>
      </c>
      <c r="G1273" t="b">
        <v>0</v>
      </c>
    </row>
    <row r="1274" spans="1:7">
      <c r="A1274" t="s">
        <v>24</v>
      </c>
      <c r="B1274">
        <v>797</v>
      </c>
      <c r="C1274" t="s">
        <v>59</v>
      </c>
      <c r="D1274">
        <v>4.95</v>
      </c>
      <c r="E1274">
        <v>8.5</v>
      </c>
      <c r="F1274">
        <v>27.1</v>
      </c>
    </row>
    <row r="1275" spans="1:7">
      <c r="A1275" t="s">
        <v>24</v>
      </c>
      <c r="B1275">
        <v>1008</v>
      </c>
      <c r="C1275" t="s">
        <v>59</v>
      </c>
      <c r="D1275">
        <v>9.8970981812482304</v>
      </c>
      <c r="E1275">
        <v>8.1519470256077593</v>
      </c>
      <c r="F1275">
        <v>27.1</v>
      </c>
    </row>
    <row r="1276" spans="1:7">
      <c r="A1276" t="s">
        <v>24</v>
      </c>
      <c r="B1276">
        <v>1009</v>
      </c>
      <c r="C1276" t="s">
        <v>59</v>
      </c>
      <c r="D1276">
        <v>9.6609505127394204</v>
      </c>
      <c r="E1276">
        <v>7.4924509640624803</v>
      </c>
      <c r="F1276">
        <v>27.1</v>
      </c>
    </row>
    <row r="1277" spans="1:7">
      <c r="A1277" t="s">
        <v>24</v>
      </c>
      <c r="B1277">
        <v>1010</v>
      </c>
      <c r="C1277" t="s">
        <v>59</v>
      </c>
      <c r="D1277">
        <v>9.6514091534332707</v>
      </c>
      <c r="E1277">
        <v>7.4768428378068004</v>
      </c>
      <c r="F1277">
        <v>27.1</v>
      </c>
      <c r="G1277" t="b">
        <v>0</v>
      </c>
    </row>
    <row r="1278" spans="1:7">
      <c r="A1278" t="s">
        <v>24</v>
      </c>
      <c r="B1278">
        <v>532</v>
      </c>
      <c r="C1278" t="s">
        <v>59</v>
      </c>
      <c r="D1278">
        <v>9.8249999999999993</v>
      </c>
      <c r="E1278">
        <v>8.25</v>
      </c>
      <c r="F1278">
        <v>27.1</v>
      </c>
      <c r="G1278" t="b">
        <v>0</v>
      </c>
    </row>
    <row r="1279" spans="1:7">
      <c r="A1279" t="s">
        <v>24</v>
      </c>
      <c r="B1279">
        <v>607</v>
      </c>
      <c r="C1279" t="s">
        <v>59</v>
      </c>
      <c r="D1279">
        <v>9.8249999999999993</v>
      </c>
      <c r="E1279">
        <v>8.25</v>
      </c>
      <c r="F1279">
        <v>27.1</v>
      </c>
    </row>
    <row r="1280" spans="1:7">
      <c r="A1280" t="s">
        <v>25</v>
      </c>
      <c r="B1280">
        <v>1597</v>
      </c>
      <c r="C1280" t="s">
        <v>59</v>
      </c>
      <c r="D1280">
        <v>0</v>
      </c>
      <c r="E1280">
        <v>0</v>
      </c>
      <c r="F1280">
        <v>23.8</v>
      </c>
    </row>
    <row r="1281" spans="1:7">
      <c r="A1281" t="s">
        <v>25</v>
      </c>
      <c r="B1281">
        <v>1598</v>
      </c>
      <c r="C1281" t="s">
        <v>59</v>
      </c>
      <c r="D1281">
        <v>3.27</v>
      </c>
      <c r="E1281">
        <v>0</v>
      </c>
      <c r="F1281">
        <v>23.8</v>
      </c>
    </row>
    <row r="1282" spans="1:7">
      <c r="A1282" t="s">
        <v>25</v>
      </c>
      <c r="B1282">
        <v>1599</v>
      </c>
      <c r="C1282" t="s">
        <v>59</v>
      </c>
      <c r="D1282">
        <v>9.82</v>
      </c>
      <c r="E1282">
        <v>0</v>
      </c>
      <c r="F1282">
        <v>23.8</v>
      </c>
    </row>
    <row r="1283" spans="1:7">
      <c r="A1283" t="s">
        <v>25</v>
      </c>
      <c r="B1283">
        <v>1600</v>
      </c>
      <c r="C1283" t="s">
        <v>59</v>
      </c>
      <c r="D1283">
        <v>16.37</v>
      </c>
      <c r="E1283">
        <v>0</v>
      </c>
      <c r="F1283">
        <v>23.8</v>
      </c>
      <c r="G1283" t="b">
        <v>0</v>
      </c>
    </row>
    <row r="1284" spans="1:7">
      <c r="A1284" t="s">
        <v>25</v>
      </c>
      <c r="B1284">
        <v>1601</v>
      </c>
      <c r="C1284" t="s">
        <v>59</v>
      </c>
      <c r="D1284">
        <v>19.649999999999999</v>
      </c>
      <c r="E1284">
        <v>0</v>
      </c>
      <c r="F1284">
        <v>23.8</v>
      </c>
      <c r="G1284" t="b">
        <v>0</v>
      </c>
    </row>
    <row r="1285" spans="1:7">
      <c r="A1285" t="s">
        <v>25</v>
      </c>
      <c r="B1285">
        <v>1602</v>
      </c>
      <c r="C1285" t="s">
        <v>59</v>
      </c>
      <c r="D1285">
        <v>19.649999999999999</v>
      </c>
      <c r="E1285">
        <v>1.8</v>
      </c>
      <c r="F1285">
        <v>23.8</v>
      </c>
      <c r="G1285" t="b">
        <v>0</v>
      </c>
    </row>
    <row r="1286" spans="1:7">
      <c r="A1286" t="s">
        <v>25</v>
      </c>
      <c r="B1286">
        <v>1603</v>
      </c>
      <c r="C1286" t="s">
        <v>59</v>
      </c>
      <c r="D1286">
        <v>0</v>
      </c>
      <c r="E1286">
        <v>8.5</v>
      </c>
      <c r="F1286">
        <v>23.8</v>
      </c>
      <c r="G1286" t="b">
        <v>0</v>
      </c>
    </row>
    <row r="1287" spans="1:7">
      <c r="A1287" t="s">
        <v>25</v>
      </c>
      <c r="B1287">
        <v>1604</v>
      </c>
      <c r="C1287" t="s">
        <v>59</v>
      </c>
      <c r="D1287">
        <v>0</v>
      </c>
      <c r="E1287">
        <v>12.5</v>
      </c>
      <c r="F1287">
        <v>23.8</v>
      </c>
    </row>
    <row r="1288" spans="1:7">
      <c r="A1288" t="s">
        <v>25</v>
      </c>
      <c r="B1288">
        <v>1605</v>
      </c>
      <c r="C1288" t="s">
        <v>59</v>
      </c>
      <c r="D1288">
        <v>0</v>
      </c>
      <c r="E1288">
        <v>16.5</v>
      </c>
      <c r="F1288">
        <v>23.8</v>
      </c>
    </row>
    <row r="1289" spans="1:7">
      <c r="A1289" t="s">
        <v>25</v>
      </c>
      <c r="B1289">
        <v>1606</v>
      </c>
      <c r="C1289" t="s">
        <v>59</v>
      </c>
      <c r="D1289">
        <v>6.8</v>
      </c>
      <c r="E1289">
        <v>16.5</v>
      </c>
      <c r="F1289">
        <v>23.8</v>
      </c>
    </row>
    <row r="1290" spans="1:7">
      <c r="A1290" t="s">
        <v>25</v>
      </c>
      <c r="B1290">
        <v>1607</v>
      </c>
      <c r="C1290" t="s">
        <v>59</v>
      </c>
      <c r="D1290">
        <v>8.1</v>
      </c>
      <c r="E1290">
        <v>16.5</v>
      </c>
      <c r="F1290">
        <v>23.8</v>
      </c>
    </row>
    <row r="1291" spans="1:7">
      <c r="A1291" t="s">
        <v>25</v>
      </c>
      <c r="B1291">
        <v>1608</v>
      </c>
      <c r="C1291" t="s">
        <v>59</v>
      </c>
      <c r="D1291">
        <v>4.57</v>
      </c>
      <c r="E1291">
        <v>4.25</v>
      </c>
      <c r="F1291">
        <v>23.8</v>
      </c>
    </row>
    <row r="1292" spans="1:7">
      <c r="A1292" t="s">
        <v>25</v>
      </c>
      <c r="B1292">
        <v>1609</v>
      </c>
      <c r="C1292" t="s">
        <v>59</v>
      </c>
      <c r="D1292">
        <v>8.6300000000000008</v>
      </c>
      <c r="E1292">
        <v>4.25</v>
      </c>
      <c r="F1292">
        <v>23.8</v>
      </c>
      <c r="G1292" t="b">
        <v>0</v>
      </c>
    </row>
    <row r="1293" spans="1:7">
      <c r="A1293" t="s">
        <v>25</v>
      </c>
      <c r="B1293">
        <v>1610</v>
      </c>
      <c r="C1293" t="s">
        <v>59</v>
      </c>
      <c r="D1293">
        <v>4.57</v>
      </c>
      <c r="E1293">
        <v>6.9</v>
      </c>
      <c r="F1293">
        <v>23.8</v>
      </c>
    </row>
    <row r="1294" spans="1:7">
      <c r="A1294" t="s">
        <v>25</v>
      </c>
      <c r="B1294">
        <v>1611</v>
      </c>
      <c r="C1294" t="s">
        <v>59</v>
      </c>
      <c r="D1294">
        <v>8.6300000000000008</v>
      </c>
      <c r="E1294">
        <v>6.9</v>
      </c>
      <c r="F1294">
        <v>23.8</v>
      </c>
    </row>
    <row r="1295" spans="1:7">
      <c r="A1295" t="s">
        <v>25</v>
      </c>
      <c r="B1295">
        <v>1612</v>
      </c>
      <c r="C1295" t="s">
        <v>59</v>
      </c>
      <c r="D1295">
        <v>4.57</v>
      </c>
      <c r="E1295">
        <v>6.4</v>
      </c>
      <c r="F1295">
        <v>23.8</v>
      </c>
    </row>
    <row r="1296" spans="1:7">
      <c r="A1296" t="s">
        <v>25</v>
      </c>
      <c r="B1296">
        <v>1613</v>
      </c>
      <c r="C1296" t="s">
        <v>59</v>
      </c>
      <c r="D1296">
        <v>8.6300000000000008</v>
      </c>
      <c r="E1296">
        <v>6.4</v>
      </c>
      <c r="F1296">
        <v>23.8</v>
      </c>
      <c r="G1296" t="b">
        <v>0</v>
      </c>
    </row>
    <row r="1297" spans="1:7">
      <c r="A1297" t="s">
        <v>25</v>
      </c>
      <c r="B1297">
        <v>1614</v>
      </c>
      <c r="C1297" t="s">
        <v>59</v>
      </c>
      <c r="D1297">
        <v>11.12</v>
      </c>
      <c r="E1297">
        <v>4.25</v>
      </c>
      <c r="F1297">
        <v>23.8</v>
      </c>
    </row>
    <row r="1298" spans="1:7">
      <c r="A1298" t="s">
        <v>25</v>
      </c>
      <c r="B1298">
        <v>1615</v>
      </c>
      <c r="C1298" t="s">
        <v>59</v>
      </c>
      <c r="D1298">
        <v>15.2</v>
      </c>
      <c r="E1298">
        <v>4.25</v>
      </c>
      <c r="F1298">
        <v>23.8</v>
      </c>
      <c r="G1298" t="b">
        <v>0</v>
      </c>
    </row>
    <row r="1299" spans="1:7">
      <c r="A1299" t="s">
        <v>25</v>
      </c>
      <c r="B1299">
        <v>1616</v>
      </c>
      <c r="C1299" t="s">
        <v>59</v>
      </c>
      <c r="D1299">
        <v>11.12</v>
      </c>
      <c r="E1299">
        <v>6.9</v>
      </c>
      <c r="F1299">
        <v>23.8</v>
      </c>
      <c r="G1299" t="b">
        <v>0</v>
      </c>
    </row>
    <row r="1300" spans="1:7">
      <c r="A1300" t="s">
        <v>25</v>
      </c>
      <c r="B1300">
        <v>1617</v>
      </c>
      <c r="C1300" t="s">
        <v>59</v>
      </c>
      <c r="D1300">
        <v>15.2</v>
      </c>
      <c r="E1300">
        <v>6.9</v>
      </c>
      <c r="F1300">
        <v>23.8</v>
      </c>
    </row>
    <row r="1301" spans="1:7">
      <c r="A1301" t="s">
        <v>25</v>
      </c>
      <c r="B1301">
        <v>1618</v>
      </c>
      <c r="C1301" t="s">
        <v>59</v>
      </c>
      <c r="D1301">
        <v>11.12</v>
      </c>
      <c r="E1301">
        <v>6.4</v>
      </c>
      <c r="F1301">
        <v>23.8</v>
      </c>
    </row>
    <row r="1302" spans="1:7">
      <c r="A1302" t="s">
        <v>25</v>
      </c>
      <c r="B1302">
        <v>1619</v>
      </c>
      <c r="C1302" t="s">
        <v>59</v>
      </c>
      <c r="D1302">
        <v>15.2</v>
      </c>
      <c r="E1302">
        <v>6.4</v>
      </c>
      <c r="F1302">
        <v>23.8</v>
      </c>
      <c r="G1302" t="b">
        <v>0</v>
      </c>
    </row>
    <row r="1303" spans="1:7">
      <c r="A1303" t="s">
        <v>25</v>
      </c>
      <c r="B1303">
        <v>1620</v>
      </c>
      <c r="C1303" t="s">
        <v>59</v>
      </c>
      <c r="D1303">
        <v>17.68</v>
      </c>
      <c r="E1303">
        <v>4.8</v>
      </c>
      <c r="F1303">
        <v>23.8</v>
      </c>
    </row>
    <row r="1304" spans="1:7">
      <c r="A1304" t="s">
        <v>25</v>
      </c>
      <c r="B1304">
        <v>1621</v>
      </c>
      <c r="C1304" t="s">
        <v>59</v>
      </c>
      <c r="D1304">
        <v>19.649999999999999</v>
      </c>
      <c r="E1304">
        <v>4.8</v>
      </c>
      <c r="F1304">
        <v>23.8</v>
      </c>
      <c r="G1304" t="b">
        <v>0</v>
      </c>
    </row>
    <row r="1305" spans="1:7">
      <c r="A1305" t="s">
        <v>25</v>
      </c>
      <c r="B1305">
        <v>1622</v>
      </c>
      <c r="C1305" t="s">
        <v>59</v>
      </c>
      <c r="D1305">
        <v>0</v>
      </c>
      <c r="E1305">
        <v>4.8</v>
      </c>
      <c r="F1305">
        <v>23.8</v>
      </c>
    </row>
    <row r="1306" spans="1:7">
      <c r="A1306" t="s">
        <v>25</v>
      </c>
      <c r="B1306">
        <v>1623</v>
      </c>
      <c r="C1306" t="s">
        <v>59</v>
      </c>
      <c r="D1306">
        <v>1.98</v>
      </c>
      <c r="E1306">
        <v>4.8</v>
      </c>
      <c r="F1306">
        <v>23.8</v>
      </c>
    </row>
    <row r="1307" spans="1:7">
      <c r="A1307" t="s">
        <v>25</v>
      </c>
      <c r="B1307">
        <v>1624</v>
      </c>
      <c r="C1307" t="s">
        <v>59</v>
      </c>
      <c r="D1307">
        <v>17.68</v>
      </c>
      <c r="E1307">
        <v>6.9</v>
      </c>
      <c r="F1307">
        <v>23.8</v>
      </c>
    </row>
    <row r="1308" spans="1:7">
      <c r="A1308" t="s">
        <v>25</v>
      </c>
      <c r="B1308">
        <v>1625</v>
      </c>
      <c r="C1308" t="s">
        <v>59</v>
      </c>
      <c r="D1308">
        <v>9.82</v>
      </c>
      <c r="E1308">
        <v>5</v>
      </c>
      <c r="F1308">
        <v>23.8</v>
      </c>
    </row>
    <row r="1309" spans="1:7">
      <c r="A1309" t="s">
        <v>25</v>
      </c>
      <c r="B1309">
        <v>1626</v>
      </c>
      <c r="C1309" t="s">
        <v>59</v>
      </c>
      <c r="D1309">
        <v>9.82</v>
      </c>
      <c r="E1309">
        <v>6.9</v>
      </c>
      <c r="F1309">
        <v>23.8</v>
      </c>
    </row>
    <row r="1310" spans="1:7">
      <c r="A1310" t="s">
        <v>25</v>
      </c>
      <c r="B1310">
        <v>1628</v>
      </c>
      <c r="C1310" t="s">
        <v>59</v>
      </c>
      <c r="D1310">
        <v>3.27</v>
      </c>
      <c r="E1310">
        <v>6.9</v>
      </c>
      <c r="F1310">
        <v>23.8</v>
      </c>
    </row>
    <row r="1311" spans="1:7">
      <c r="A1311" t="s">
        <v>25</v>
      </c>
      <c r="B1311">
        <v>1629</v>
      </c>
      <c r="C1311" t="s">
        <v>59</v>
      </c>
      <c r="D1311">
        <v>1.98</v>
      </c>
      <c r="E1311">
        <v>6.9</v>
      </c>
      <c r="F1311">
        <v>23.8</v>
      </c>
    </row>
    <row r="1312" spans="1:7">
      <c r="A1312" t="s">
        <v>25</v>
      </c>
      <c r="B1312">
        <v>1630</v>
      </c>
      <c r="C1312" t="s">
        <v>59</v>
      </c>
      <c r="D1312">
        <v>13.1</v>
      </c>
      <c r="E1312">
        <v>0</v>
      </c>
      <c r="F1312">
        <v>23.8</v>
      </c>
      <c r="G1312" t="b">
        <v>0</v>
      </c>
    </row>
    <row r="1313" spans="1:7">
      <c r="A1313" t="s">
        <v>25</v>
      </c>
      <c r="B1313">
        <v>1631</v>
      </c>
      <c r="C1313" t="s">
        <v>59</v>
      </c>
      <c r="D1313">
        <v>13.1</v>
      </c>
      <c r="E1313">
        <v>6.4</v>
      </c>
      <c r="F1313">
        <v>23.8</v>
      </c>
    </row>
    <row r="1314" spans="1:7">
      <c r="A1314" t="s">
        <v>25</v>
      </c>
      <c r="B1314">
        <v>1632</v>
      </c>
      <c r="C1314" t="s">
        <v>59</v>
      </c>
      <c r="D1314">
        <v>6.5</v>
      </c>
      <c r="E1314">
        <v>0</v>
      </c>
      <c r="F1314">
        <v>23.8</v>
      </c>
      <c r="G1314" t="b">
        <v>0</v>
      </c>
    </row>
    <row r="1315" spans="1:7">
      <c r="A1315" t="s">
        <v>25</v>
      </c>
      <c r="B1315">
        <v>1633</v>
      </c>
      <c r="C1315" t="s">
        <v>59</v>
      </c>
      <c r="D1315">
        <v>6.5</v>
      </c>
      <c r="E1315">
        <v>6.4</v>
      </c>
      <c r="F1315">
        <v>23.8</v>
      </c>
    </row>
    <row r="1316" spans="1:7">
      <c r="A1316" t="s">
        <v>25</v>
      </c>
      <c r="B1316">
        <v>1635</v>
      </c>
      <c r="C1316" t="s">
        <v>59</v>
      </c>
      <c r="D1316">
        <v>19.649999999999999</v>
      </c>
      <c r="E1316">
        <v>6.9</v>
      </c>
      <c r="F1316">
        <v>23.8</v>
      </c>
      <c r="G1316" t="b">
        <v>0</v>
      </c>
    </row>
    <row r="1317" spans="1:7">
      <c r="A1317" t="s">
        <v>25</v>
      </c>
      <c r="B1317">
        <v>1636</v>
      </c>
      <c r="C1317" t="s">
        <v>59</v>
      </c>
      <c r="D1317">
        <v>18.68</v>
      </c>
      <c r="E1317">
        <v>6.9</v>
      </c>
      <c r="F1317">
        <v>23.8</v>
      </c>
    </row>
    <row r="1318" spans="1:7">
      <c r="A1318" t="s">
        <v>25</v>
      </c>
      <c r="B1318">
        <v>1637</v>
      </c>
      <c r="C1318" t="s">
        <v>59</v>
      </c>
      <c r="D1318">
        <v>18.68</v>
      </c>
      <c r="E1318">
        <v>8.5</v>
      </c>
      <c r="F1318">
        <v>23.8</v>
      </c>
    </row>
    <row r="1319" spans="1:7">
      <c r="A1319" t="s">
        <v>25</v>
      </c>
      <c r="B1319">
        <v>1638</v>
      </c>
      <c r="C1319" t="s">
        <v>59</v>
      </c>
      <c r="D1319">
        <v>0.98</v>
      </c>
      <c r="E1319">
        <v>6.9</v>
      </c>
      <c r="F1319">
        <v>23.8</v>
      </c>
    </row>
    <row r="1320" spans="1:7">
      <c r="A1320" t="s">
        <v>25</v>
      </c>
      <c r="B1320">
        <v>1639</v>
      </c>
      <c r="C1320" t="s">
        <v>59</v>
      </c>
      <c r="D1320">
        <v>0.98</v>
      </c>
      <c r="E1320">
        <v>8.5</v>
      </c>
      <c r="F1320">
        <v>23.8</v>
      </c>
    </row>
    <row r="1321" spans="1:7">
      <c r="A1321" t="s">
        <v>25</v>
      </c>
      <c r="B1321">
        <v>1646</v>
      </c>
      <c r="C1321" t="s">
        <v>59</v>
      </c>
      <c r="D1321">
        <v>14.17</v>
      </c>
      <c r="E1321">
        <v>12.25</v>
      </c>
      <c r="F1321">
        <v>23.8</v>
      </c>
    </row>
    <row r="1322" spans="1:7">
      <c r="A1322" t="s">
        <v>25</v>
      </c>
      <c r="B1322">
        <v>1648</v>
      </c>
      <c r="C1322" t="s">
        <v>59</v>
      </c>
      <c r="D1322">
        <v>6.8</v>
      </c>
      <c r="E1322">
        <v>14.05</v>
      </c>
      <c r="F1322">
        <v>23.8</v>
      </c>
      <c r="G1322" t="b">
        <v>0</v>
      </c>
    </row>
    <row r="1323" spans="1:7">
      <c r="A1323" t="s">
        <v>25</v>
      </c>
      <c r="B1323">
        <v>1650</v>
      </c>
      <c r="C1323" t="s">
        <v>59</v>
      </c>
      <c r="D1323">
        <v>5.5511149999999998E-17</v>
      </c>
      <c r="E1323">
        <v>5</v>
      </c>
      <c r="F1323">
        <v>23.8</v>
      </c>
    </row>
    <row r="1324" spans="1:7">
      <c r="A1324" t="s">
        <v>25</v>
      </c>
      <c r="B1324">
        <v>1651</v>
      </c>
      <c r="C1324" t="s">
        <v>59</v>
      </c>
      <c r="D1324">
        <v>0</v>
      </c>
      <c r="E1324">
        <v>6.9</v>
      </c>
      <c r="F1324">
        <v>23.8</v>
      </c>
    </row>
    <row r="1325" spans="1:7">
      <c r="A1325" t="s">
        <v>25</v>
      </c>
      <c r="B1325">
        <v>1654</v>
      </c>
      <c r="C1325" t="s">
        <v>59</v>
      </c>
      <c r="D1325">
        <v>7.02</v>
      </c>
      <c r="E1325">
        <v>8.5</v>
      </c>
      <c r="F1325">
        <v>23.8</v>
      </c>
    </row>
    <row r="1326" spans="1:7">
      <c r="A1326" t="s">
        <v>25</v>
      </c>
      <c r="B1326">
        <v>1655</v>
      </c>
      <c r="C1326" t="s">
        <v>59</v>
      </c>
      <c r="D1326">
        <v>4.18</v>
      </c>
      <c r="E1326">
        <v>14.35</v>
      </c>
      <c r="F1326">
        <v>23.8</v>
      </c>
    </row>
    <row r="1327" spans="1:7">
      <c r="A1327" t="s">
        <v>25</v>
      </c>
      <c r="B1327">
        <v>1656</v>
      </c>
      <c r="C1327" t="s">
        <v>59</v>
      </c>
      <c r="D1327">
        <v>4.18</v>
      </c>
      <c r="E1327">
        <v>16.5</v>
      </c>
      <c r="F1327">
        <v>23.8</v>
      </c>
    </row>
    <row r="1328" spans="1:7">
      <c r="A1328" t="s">
        <v>25</v>
      </c>
      <c r="B1328">
        <v>1657</v>
      </c>
      <c r="C1328" t="s">
        <v>59</v>
      </c>
      <c r="D1328">
        <v>6.8</v>
      </c>
      <c r="E1328">
        <v>14.35</v>
      </c>
      <c r="F1328">
        <v>23.8</v>
      </c>
    </row>
    <row r="1329" spans="1:7">
      <c r="A1329" t="s">
        <v>25</v>
      </c>
      <c r="B1329">
        <v>1659</v>
      </c>
      <c r="C1329" t="s">
        <v>59</v>
      </c>
      <c r="D1329">
        <v>10.38</v>
      </c>
      <c r="E1329">
        <v>16.5</v>
      </c>
      <c r="F1329">
        <v>23.8</v>
      </c>
      <c r="G1329" t="b">
        <v>0</v>
      </c>
    </row>
    <row r="1330" spans="1:7">
      <c r="A1330" t="s">
        <v>25</v>
      </c>
      <c r="B1330">
        <v>1660</v>
      </c>
      <c r="C1330" t="s">
        <v>59</v>
      </c>
      <c r="D1330">
        <v>7.02</v>
      </c>
      <c r="E1330">
        <v>12.5</v>
      </c>
      <c r="F1330">
        <v>23.8</v>
      </c>
    </row>
    <row r="1331" spans="1:7">
      <c r="A1331" t="s">
        <v>25</v>
      </c>
      <c r="B1331">
        <v>1662</v>
      </c>
      <c r="C1331" t="s">
        <v>59</v>
      </c>
      <c r="D1331">
        <v>6.5</v>
      </c>
      <c r="E1331">
        <v>12.5</v>
      </c>
      <c r="F1331">
        <v>23.8</v>
      </c>
      <c r="G1331" t="b">
        <v>0</v>
      </c>
    </row>
    <row r="1332" spans="1:7">
      <c r="A1332" t="s">
        <v>25</v>
      </c>
      <c r="B1332">
        <v>1663</v>
      </c>
      <c r="C1332" t="s">
        <v>59</v>
      </c>
      <c r="D1332">
        <v>4.25</v>
      </c>
      <c r="E1332">
        <v>10.45</v>
      </c>
      <c r="F1332">
        <v>23.8</v>
      </c>
      <c r="G1332" t="b">
        <v>0</v>
      </c>
    </row>
    <row r="1333" spans="1:7">
      <c r="A1333" t="s">
        <v>25</v>
      </c>
      <c r="B1333">
        <v>1664</v>
      </c>
      <c r="C1333" t="s">
        <v>59</v>
      </c>
      <c r="D1333">
        <v>4.25</v>
      </c>
      <c r="E1333">
        <v>12.5</v>
      </c>
      <c r="F1333">
        <v>23.8</v>
      </c>
    </row>
    <row r="1334" spans="1:7">
      <c r="A1334" t="s">
        <v>25</v>
      </c>
      <c r="B1334">
        <v>1666</v>
      </c>
      <c r="C1334" t="s">
        <v>59</v>
      </c>
      <c r="D1334">
        <v>6.5</v>
      </c>
      <c r="E1334">
        <v>10.45</v>
      </c>
      <c r="F1334">
        <v>23.8</v>
      </c>
    </row>
    <row r="1335" spans="1:7">
      <c r="A1335" t="s">
        <v>25</v>
      </c>
      <c r="B1335">
        <v>1667</v>
      </c>
      <c r="C1335" t="s">
        <v>59</v>
      </c>
      <c r="D1335">
        <v>7.02</v>
      </c>
      <c r="E1335">
        <v>10.45</v>
      </c>
      <c r="F1335">
        <v>23.8</v>
      </c>
    </row>
    <row r="1336" spans="1:7">
      <c r="A1336" t="s">
        <v>25</v>
      </c>
      <c r="B1336">
        <v>1668</v>
      </c>
      <c r="C1336" t="s">
        <v>59</v>
      </c>
      <c r="D1336">
        <v>11.92</v>
      </c>
      <c r="E1336">
        <v>15.78</v>
      </c>
      <c r="F1336">
        <v>23.8</v>
      </c>
    </row>
    <row r="1337" spans="1:7">
      <c r="A1337" t="s">
        <v>25</v>
      </c>
      <c r="B1337">
        <v>1669</v>
      </c>
      <c r="C1337" t="s">
        <v>59</v>
      </c>
      <c r="D1337">
        <v>17</v>
      </c>
      <c r="E1337">
        <v>15.78</v>
      </c>
      <c r="F1337">
        <v>23.8</v>
      </c>
    </row>
    <row r="1338" spans="1:7">
      <c r="A1338" t="s">
        <v>25</v>
      </c>
      <c r="B1338">
        <v>1670</v>
      </c>
      <c r="C1338" t="s">
        <v>59</v>
      </c>
      <c r="D1338">
        <v>17</v>
      </c>
      <c r="E1338">
        <v>11.95</v>
      </c>
      <c r="F1338">
        <v>23.8</v>
      </c>
    </row>
    <row r="1339" spans="1:7">
      <c r="A1339" t="s">
        <v>25</v>
      </c>
      <c r="B1339">
        <v>1671</v>
      </c>
      <c r="C1339" t="s">
        <v>59</v>
      </c>
      <c r="D1339">
        <v>19.649999999999999</v>
      </c>
      <c r="E1339">
        <v>11.95</v>
      </c>
      <c r="F1339">
        <v>23.8</v>
      </c>
    </row>
    <row r="1340" spans="1:7">
      <c r="A1340" t="s">
        <v>25</v>
      </c>
      <c r="B1340">
        <v>1672</v>
      </c>
      <c r="C1340" t="s">
        <v>59</v>
      </c>
      <c r="D1340">
        <v>17</v>
      </c>
      <c r="E1340">
        <v>10.11</v>
      </c>
      <c r="F1340">
        <v>23.8</v>
      </c>
    </row>
    <row r="1341" spans="1:7">
      <c r="A1341" t="s">
        <v>25</v>
      </c>
      <c r="B1341">
        <v>1673</v>
      </c>
      <c r="C1341" t="s">
        <v>59</v>
      </c>
      <c r="D1341">
        <v>19.649999999999999</v>
      </c>
      <c r="E1341">
        <v>10.11</v>
      </c>
      <c r="F1341">
        <v>23.8</v>
      </c>
    </row>
    <row r="1342" spans="1:7">
      <c r="A1342" t="s">
        <v>25</v>
      </c>
      <c r="B1342">
        <v>1675</v>
      </c>
      <c r="C1342" t="s">
        <v>59</v>
      </c>
      <c r="D1342">
        <v>19.649999999999999</v>
      </c>
      <c r="E1342">
        <v>10.4</v>
      </c>
      <c r="F1342">
        <v>23.8</v>
      </c>
      <c r="G1342" t="b">
        <v>0</v>
      </c>
    </row>
    <row r="1343" spans="1:7">
      <c r="A1343" t="s">
        <v>25</v>
      </c>
      <c r="B1343">
        <v>1874</v>
      </c>
      <c r="C1343" t="s">
        <v>59</v>
      </c>
      <c r="D1343">
        <v>16.37</v>
      </c>
      <c r="E1343">
        <v>5</v>
      </c>
      <c r="F1343">
        <v>23.8</v>
      </c>
      <c r="G1343" t="b">
        <v>0</v>
      </c>
    </row>
    <row r="1344" spans="1:7">
      <c r="A1344" t="s">
        <v>25</v>
      </c>
      <c r="B1344">
        <v>1875</v>
      </c>
      <c r="C1344" t="s">
        <v>59</v>
      </c>
      <c r="D1344">
        <v>16.37</v>
      </c>
      <c r="E1344">
        <v>6.9</v>
      </c>
      <c r="F1344">
        <v>23.8</v>
      </c>
      <c r="G1344" t="b">
        <v>0</v>
      </c>
    </row>
    <row r="1345" spans="1:7">
      <c r="A1345" t="s">
        <v>25</v>
      </c>
      <c r="B1345">
        <v>2031</v>
      </c>
      <c r="C1345" t="s">
        <v>59</v>
      </c>
      <c r="D1345">
        <v>3.5</v>
      </c>
      <c r="E1345">
        <v>16.5</v>
      </c>
      <c r="F1345">
        <v>23.8</v>
      </c>
    </row>
    <row r="1346" spans="1:7">
      <c r="A1346" t="s">
        <v>25</v>
      </c>
      <c r="B1346">
        <v>8135</v>
      </c>
      <c r="C1346" t="s">
        <v>59</v>
      </c>
      <c r="D1346">
        <v>19.649999999999999</v>
      </c>
      <c r="E1346">
        <v>4.3</v>
      </c>
      <c r="F1346">
        <v>23.8</v>
      </c>
    </row>
    <row r="1347" spans="1:7">
      <c r="A1347" t="s">
        <v>25</v>
      </c>
      <c r="B1347">
        <v>8137</v>
      </c>
      <c r="C1347" t="s">
        <v>59</v>
      </c>
      <c r="D1347">
        <v>3.5</v>
      </c>
      <c r="E1347">
        <v>12.5</v>
      </c>
      <c r="F1347">
        <v>23.8</v>
      </c>
    </row>
    <row r="1348" spans="1:7">
      <c r="A1348" t="s">
        <v>25</v>
      </c>
      <c r="B1348">
        <v>8138</v>
      </c>
      <c r="C1348" t="s">
        <v>59</v>
      </c>
      <c r="D1348">
        <v>3.5</v>
      </c>
      <c r="E1348">
        <v>8.5</v>
      </c>
      <c r="F1348">
        <v>23.8</v>
      </c>
      <c r="G1348" t="b">
        <v>0</v>
      </c>
    </row>
    <row r="1349" spans="1:7">
      <c r="A1349" t="s">
        <v>25</v>
      </c>
      <c r="B1349">
        <v>8169</v>
      </c>
      <c r="C1349" t="s">
        <v>59</v>
      </c>
      <c r="D1349">
        <v>9.82</v>
      </c>
      <c r="E1349">
        <v>0.2</v>
      </c>
      <c r="F1349">
        <v>23.8</v>
      </c>
    </row>
    <row r="1350" spans="1:7">
      <c r="A1350" t="s">
        <v>25</v>
      </c>
      <c r="B1350">
        <v>8171</v>
      </c>
      <c r="C1350" t="s">
        <v>59</v>
      </c>
      <c r="D1350">
        <v>9.82</v>
      </c>
      <c r="E1350">
        <v>0.4</v>
      </c>
      <c r="F1350">
        <v>23.8</v>
      </c>
    </row>
    <row r="1351" spans="1:7">
      <c r="A1351" t="s">
        <v>25</v>
      </c>
      <c r="B1351">
        <v>8173</v>
      </c>
      <c r="C1351" t="s">
        <v>59</v>
      </c>
      <c r="D1351">
        <v>9.82</v>
      </c>
      <c r="E1351">
        <v>0.55000000000000004</v>
      </c>
      <c r="F1351">
        <v>23.8</v>
      </c>
    </row>
    <row r="1352" spans="1:7">
      <c r="A1352" t="s">
        <v>25</v>
      </c>
      <c r="B1352">
        <v>8175</v>
      </c>
      <c r="C1352" t="s">
        <v>59</v>
      </c>
      <c r="D1352">
        <v>9.82</v>
      </c>
      <c r="E1352">
        <v>0.7</v>
      </c>
      <c r="F1352">
        <v>23.8</v>
      </c>
    </row>
    <row r="1353" spans="1:7">
      <c r="A1353" t="s">
        <v>25</v>
      </c>
      <c r="B1353">
        <v>8177</v>
      </c>
      <c r="C1353" t="s">
        <v>59</v>
      </c>
      <c r="D1353">
        <v>9.82</v>
      </c>
      <c r="E1353">
        <v>1.75</v>
      </c>
      <c r="F1353">
        <v>23.8</v>
      </c>
    </row>
    <row r="1354" spans="1:7">
      <c r="A1354" t="s">
        <v>25</v>
      </c>
      <c r="B1354">
        <v>8179</v>
      </c>
      <c r="C1354" t="s">
        <v>59</v>
      </c>
      <c r="D1354">
        <v>9.82</v>
      </c>
      <c r="E1354">
        <v>2.2000000000000002</v>
      </c>
      <c r="F1354">
        <v>23.8</v>
      </c>
    </row>
    <row r="1355" spans="1:7">
      <c r="A1355" t="s">
        <v>25</v>
      </c>
      <c r="B1355">
        <v>8181</v>
      </c>
      <c r="C1355" t="s">
        <v>59</v>
      </c>
      <c r="D1355">
        <v>9.82</v>
      </c>
      <c r="E1355">
        <v>2.5</v>
      </c>
      <c r="F1355">
        <v>23.8</v>
      </c>
      <c r="G1355" t="b">
        <v>0</v>
      </c>
    </row>
    <row r="1356" spans="1:7">
      <c r="A1356" t="s">
        <v>25</v>
      </c>
      <c r="B1356">
        <v>8183</v>
      </c>
      <c r="C1356" t="s">
        <v>59</v>
      </c>
      <c r="D1356">
        <v>9.82</v>
      </c>
      <c r="E1356">
        <v>2.8</v>
      </c>
      <c r="F1356">
        <v>23.8</v>
      </c>
      <c r="G1356" t="b">
        <v>0</v>
      </c>
    </row>
    <row r="1357" spans="1:7">
      <c r="A1357" t="s">
        <v>25</v>
      </c>
      <c r="B1357">
        <v>8185</v>
      </c>
      <c r="C1357" t="s">
        <v>59</v>
      </c>
      <c r="D1357">
        <v>9.82</v>
      </c>
      <c r="E1357">
        <v>3.2</v>
      </c>
      <c r="F1357">
        <v>23.8</v>
      </c>
    </row>
    <row r="1358" spans="1:7">
      <c r="A1358" t="s">
        <v>25</v>
      </c>
      <c r="B1358">
        <v>8186</v>
      </c>
      <c r="C1358" t="s">
        <v>59</v>
      </c>
      <c r="D1358">
        <v>3.27</v>
      </c>
      <c r="E1358">
        <v>0.2</v>
      </c>
      <c r="F1358">
        <v>23.8</v>
      </c>
    </row>
    <row r="1359" spans="1:7">
      <c r="A1359" t="s">
        <v>25</v>
      </c>
      <c r="B1359">
        <v>8188</v>
      </c>
      <c r="C1359" t="s">
        <v>59</v>
      </c>
      <c r="D1359">
        <v>3.27</v>
      </c>
      <c r="E1359">
        <v>0.4</v>
      </c>
      <c r="F1359">
        <v>23.8</v>
      </c>
      <c r="G1359" t="b">
        <v>0</v>
      </c>
    </row>
    <row r="1360" spans="1:7">
      <c r="A1360" t="s">
        <v>25</v>
      </c>
      <c r="B1360">
        <v>8190</v>
      </c>
      <c r="C1360" t="s">
        <v>59</v>
      </c>
      <c r="D1360">
        <v>3.27</v>
      </c>
      <c r="E1360">
        <v>0.55000000000000004</v>
      </c>
      <c r="F1360">
        <v>23.8</v>
      </c>
    </row>
    <row r="1361" spans="1:7">
      <c r="A1361" t="s">
        <v>25</v>
      </c>
      <c r="B1361">
        <v>8192</v>
      </c>
      <c r="C1361" t="s">
        <v>59</v>
      </c>
      <c r="D1361">
        <v>3.27</v>
      </c>
      <c r="E1361">
        <v>0.7</v>
      </c>
      <c r="F1361">
        <v>23.8</v>
      </c>
    </row>
    <row r="1362" spans="1:7">
      <c r="A1362" t="s">
        <v>25</v>
      </c>
      <c r="B1362">
        <v>8194</v>
      </c>
      <c r="C1362" t="s">
        <v>59</v>
      </c>
      <c r="D1362">
        <v>3.27</v>
      </c>
      <c r="E1362">
        <v>1.75</v>
      </c>
      <c r="F1362">
        <v>23.8</v>
      </c>
      <c r="G1362" t="b">
        <v>0</v>
      </c>
    </row>
    <row r="1363" spans="1:7">
      <c r="A1363" t="s">
        <v>25</v>
      </c>
      <c r="B1363">
        <v>8196</v>
      </c>
      <c r="C1363" t="s">
        <v>59</v>
      </c>
      <c r="D1363">
        <v>3.27</v>
      </c>
      <c r="E1363">
        <v>2.2000000000000002</v>
      </c>
      <c r="F1363">
        <v>23.8</v>
      </c>
      <c r="G1363" t="b">
        <v>0</v>
      </c>
    </row>
    <row r="1364" spans="1:7">
      <c r="A1364" t="s">
        <v>25</v>
      </c>
      <c r="B1364">
        <v>8198</v>
      </c>
      <c r="C1364" t="s">
        <v>59</v>
      </c>
      <c r="D1364">
        <v>3.27</v>
      </c>
      <c r="E1364">
        <v>2.5</v>
      </c>
      <c r="F1364">
        <v>23.8</v>
      </c>
      <c r="G1364" t="b">
        <v>0</v>
      </c>
    </row>
    <row r="1365" spans="1:7">
      <c r="A1365" t="s">
        <v>25</v>
      </c>
      <c r="B1365">
        <v>8199</v>
      </c>
      <c r="C1365" t="s">
        <v>59</v>
      </c>
      <c r="D1365">
        <v>3.27</v>
      </c>
      <c r="E1365">
        <v>2.8</v>
      </c>
      <c r="F1365">
        <v>23.8</v>
      </c>
      <c r="G1365" t="b">
        <v>0</v>
      </c>
    </row>
    <row r="1366" spans="1:7">
      <c r="A1366" t="s">
        <v>25</v>
      </c>
      <c r="B1366">
        <v>8201</v>
      </c>
      <c r="C1366" t="s">
        <v>59</v>
      </c>
      <c r="D1366">
        <v>3.27</v>
      </c>
      <c r="E1366">
        <v>3.2</v>
      </c>
      <c r="F1366">
        <v>23.8</v>
      </c>
    </row>
    <row r="1367" spans="1:7">
      <c r="A1367" t="s">
        <v>25</v>
      </c>
      <c r="B1367">
        <v>8202</v>
      </c>
      <c r="C1367" t="s">
        <v>59</v>
      </c>
      <c r="D1367">
        <v>16.37</v>
      </c>
      <c r="E1367">
        <v>0.2</v>
      </c>
      <c r="F1367">
        <v>23.8</v>
      </c>
    </row>
    <row r="1368" spans="1:7">
      <c r="A1368" t="s">
        <v>25</v>
      </c>
      <c r="B1368">
        <v>8204</v>
      </c>
      <c r="C1368" t="s">
        <v>59</v>
      </c>
      <c r="D1368">
        <v>16.37</v>
      </c>
      <c r="E1368">
        <v>0.4</v>
      </c>
      <c r="F1368">
        <v>23.8</v>
      </c>
    </row>
    <row r="1369" spans="1:7">
      <c r="A1369" t="s">
        <v>25</v>
      </c>
      <c r="B1369">
        <v>8206</v>
      </c>
      <c r="C1369" t="s">
        <v>59</v>
      </c>
      <c r="D1369">
        <v>16.37</v>
      </c>
      <c r="E1369">
        <v>0.55000000000000004</v>
      </c>
      <c r="F1369">
        <v>23.8</v>
      </c>
    </row>
    <row r="1370" spans="1:7">
      <c r="A1370" t="s">
        <v>25</v>
      </c>
      <c r="B1370">
        <v>8208</v>
      </c>
      <c r="C1370" t="s">
        <v>59</v>
      </c>
      <c r="D1370">
        <v>16.37</v>
      </c>
      <c r="E1370">
        <v>0.7</v>
      </c>
      <c r="F1370">
        <v>23.8</v>
      </c>
    </row>
    <row r="1371" spans="1:7">
      <c r="A1371" t="s">
        <v>25</v>
      </c>
      <c r="B1371">
        <v>8210</v>
      </c>
      <c r="C1371" t="s">
        <v>59</v>
      </c>
      <c r="D1371">
        <v>16.37</v>
      </c>
      <c r="E1371">
        <v>1.75</v>
      </c>
      <c r="F1371">
        <v>23.8</v>
      </c>
      <c r="G1371" t="b">
        <v>0</v>
      </c>
    </row>
    <row r="1372" spans="1:7">
      <c r="A1372" t="s">
        <v>25</v>
      </c>
      <c r="B1372">
        <v>8212</v>
      </c>
      <c r="C1372" t="s">
        <v>59</v>
      </c>
      <c r="D1372">
        <v>16.37</v>
      </c>
      <c r="E1372">
        <v>2.2000000000000002</v>
      </c>
      <c r="F1372">
        <v>23.8</v>
      </c>
    </row>
    <row r="1373" spans="1:7">
      <c r="A1373" t="s">
        <v>25</v>
      </c>
      <c r="B1373">
        <v>8214</v>
      </c>
      <c r="C1373" t="s">
        <v>59</v>
      </c>
      <c r="D1373">
        <v>16.37</v>
      </c>
      <c r="E1373">
        <v>2.5</v>
      </c>
      <c r="F1373">
        <v>23.8</v>
      </c>
    </row>
    <row r="1374" spans="1:7">
      <c r="A1374" t="s">
        <v>25</v>
      </c>
      <c r="B1374">
        <v>8216</v>
      </c>
      <c r="C1374" t="s">
        <v>59</v>
      </c>
      <c r="D1374">
        <v>16.37</v>
      </c>
      <c r="E1374">
        <v>2.8</v>
      </c>
      <c r="F1374">
        <v>23.8</v>
      </c>
    </row>
    <row r="1375" spans="1:7">
      <c r="A1375" t="s">
        <v>25</v>
      </c>
      <c r="B1375">
        <v>8218</v>
      </c>
      <c r="C1375" t="s">
        <v>59</v>
      </c>
      <c r="D1375">
        <v>16.37</v>
      </c>
      <c r="E1375">
        <v>3.2</v>
      </c>
      <c r="F1375">
        <v>23.8</v>
      </c>
      <c r="G1375" t="b">
        <v>0</v>
      </c>
    </row>
    <row r="1376" spans="1:7">
      <c r="A1376" t="s">
        <v>25</v>
      </c>
      <c r="B1376">
        <v>8219</v>
      </c>
      <c r="C1376" t="s">
        <v>59</v>
      </c>
      <c r="D1376">
        <v>6.8</v>
      </c>
      <c r="E1376">
        <v>14.2</v>
      </c>
      <c r="F1376">
        <v>23.8</v>
      </c>
      <c r="G1376" t="b">
        <v>0</v>
      </c>
    </row>
    <row r="1377" spans="1:7">
      <c r="A1377" t="s">
        <v>25</v>
      </c>
      <c r="B1377">
        <v>8221</v>
      </c>
      <c r="C1377" t="s">
        <v>59</v>
      </c>
      <c r="D1377">
        <v>6.8</v>
      </c>
      <c r="E1377">
        <v>14.91</v>
      </c>
      <c r="F1377">
        <v>23.8</v>
      </c>
    </row>
    <row r="1378" spans="1:7">
      <c r="A1378" t="s">
        <v>25</v>
      </c>
      <c r="B1378">
        <v>8223</v>
      </c>
      <c r="C1378" t="s">
        <v>59</v>
      </c>
      <c r="D1378">
        <v>6.8</v>
      </c>
      <c r="E1378">
        <v>15.26</v>
      </c>
      <c r="F1378">
        <v>23.8</v>
      </c>
      <c r="G1378" t="b">
        <v>0</v>
      </c>
    </row>
    <row r="1379" spans="1:7">
      <c r="A1379" t="s">
        <v>25</v>
      </c>
      <c r="B1379">
        <v>8225</v>
      </c>
      <c r="C1379" t="s">
        <v>59</v>
      </c>
      <c r="D1379">
        <v>6.8</v>
      </c>
      <c r="E1379">
        <v>15.7</v>
      </c>
      <c r="F1379">
        <v>23.8</v>
      </c>
    </row>
    <row r="1380" spans="1:7">
      <c r="A1380" t="s">
        <v>25</v>
      </c>
      <c r="B1380">
        <v>8227</v>
      </c>
      <c r="C1380" t="s">
        <v>59</v>
      </c>
      <c r="D1380">
        <v>6.8</v>
      </c>
      <c r="E1380">
        <v>15.78</v>
      </c>
      <c r="F1380">
        <v>23.8</v>
      </c>
    </row>
    <row r="1381" spans="1:7">
      <c r="A1381" t="s">
        <v>25</v>
      </c>
      <c r="B1381">
        <v>8229</v>
      </c>
      <c r="C1381" t="s">
        <v>59</v>
      </c>
      <c r="D1381">
        <v>6.8</v>
      </c>
      <c r="E1381">
        <v>16.100000000000001</v>
      </c>
      <c r="F1381">
        <v>23.8</v>
      </c>
    </row>
    <row r="1382" spans="1:7">
      <c r="A1382" t="s">
        <v>25</v>
      </c>
      <c r="B1382">
        <v>8231</v>
      </c>
      <c r="C1382" t="s">
        <v>59</v>
      </c>
      <c r="D1382">
        <v>9.67</v>
      </c>
      <c r="E1382">
        <v>16.5</v>
      </c>
      <c r="F1382">
        <v>23.8</v>
      </c>
      <c r="G1382" t="b">
        <v>0</v>
      </c>
    </row>
    <row r="1383" spans="1:7">
      <c r="A1383" t="s">
        <v>25</v>
      </c>
      <c r="B1383">
        <v>8233</v>
      </c>
      <c r="C1383" t="s">
        <v>59</v>
      </c>
      <c r="D1383">
        <v>9.75</v>
      </c>
      <c r="E1383">
        <v>16.5</v>
      </c>
      <c r="F1383">
        <v>23.8</v>
      </c>
    </row>
    <row r="1384" spans="1:7">
      <c r="A1384" t="s">
        <v>25</v>
      </c>
      <c r="B1384">
        <v>8235</v>
      </c>
      <c r="C1384" t="s">
        <v>59</v>
      </c>
      <c r="D1384">
        <v>10.55</v>
      </c>
      <c r="E1384">
        <v>16.5</v>
      </c>
      <c r="F1384">
        <v>23.8</v>
      </c>
    </row>
    <row r="1385" spans="1:7">
      <c r="A1385" t="s">
        <v>25</v>
      </c>
      <c r="B1385">
        <v>8237</v>
      </c>
      <c r="C1385" t="s">
        <v>59</v>
      </c>
      <c r="D1385">
        <v>11.33</v>
      </c>
      <c r="E1385">
        <v>16.5</v>
      </c>
      <c r="F1385">
        <v>23.8</v>
      </c>
    </row>
    <row r="1386" spans="1:7">
      <c r="A1386" t="s">
        <v>25</v>
      </c>
      <c r="B1386">
        <v>8239</v>
      </c>
      <c r="C1386" t="s">
        <v>59</v>
      </c>
      <c r="D1386">
        <v>11.92</v>
      </c>
      <c r="E1386">
        <v>16.5</v>
      </c>
      <c r="F1386">
        <v>23.8</v>
      </c>
      <c r="G1386" t="b">
        <v>0</v>
      </c>
    </row>
    <row r="1387" spans="1:7">
      <c r="A1387" t="s">
        <v>25</v>
      </c>
      <c r="B1387">
        <v>8241</v>
      </c>
      <c r="C1387" t="s">
        <v>59</v>
      </c>
      <c r="D1387">
        <v>11.92</v>
      </c>
      <c r="E1387">
        <v>16.100000000000001</v>
      </c>
      <c r="F1387">
        <v>23.8</v>
      </c>
      <c r="G1387" t="b">
        <v>0</v>
      </c>
    </row>
    <row r="1388" spans="1:7">
      <c r="A1388" t="s">
        <v>25</v>
      </c>
      <c r="B1388">
        <v>8243</v>
      </c>
      <c r="C1388" t="s">
        <v>59</v>
      </c>
      <c r="D1388">
        <v>11.92</v>
      </c>
      <c r="E1388">
        <v>15.7</v>
      </c>
      <c r="F1388">
        <v>23.8</v>
      </c>
      <c r="G1388" t="b">
        <v>0</v>
      </c>
    </row>
    <row r="1389" spans="1:7">
      <c r="A1389" t="s">
        <v>25</v>
      </c>
      <c r="B1389">
        <v>8245</v>
      </c>
      <c r="C1389" t="s">
        <v>59</v>
      </c>
      <c r="D1389">
        <v>11.92</v>
      </c>
      <c r="E1389">
        <v>15.26</v>
      </c>
      <c r="F1389">
        <v>23.8</v>
      </c>
    </row>
    <row r="1390" spans="1:7">
      <c r="A1390" t="s">
        <v>25</v>
      </c>
      <c r="B1390">
        <v>8251</v>
      </c>
      <c r="C1390" t="s">
        <v>59</v>
      </c>
      <c r="D1390">
        <v>11.92</v>
      </c>
      <c r="E1390">
        <v>14.2</v>
      </c>
      <c r="F1390">
        <v>23.8</v>
      </c>
    </row>
    <row r="1391" spans="1:7">
      <c r="A1391" t="s">
        <v>25</v>
      </c>
      <c r="B1391">
        <v>8253</v>
      </c>
      <c r="C1391" t="s">
        <v>59</v>
      </c>
      <c r="D1391">
        <v>11.92</v>
      </c>
      <c r="E1391">
        <v>13.8</v>
      </c>
      <c r="F1391">
        <v>23.8</v>
      </c>
    </row>
    <row r="1392" spans="1:7">
      <c r="A1392" t="s">
        <v>25</v>
      </c>
      <c r="B1392">
        <v>8255</v>
      </c>
      <c r="C1392" t="s">
        <v>59</v>
      </c>
      <c r="D1392">
        <v>0</v>
      </c>
      <c r="E1392">
        <v>0.2</v>
      </c>
      <c r="F1392">
        <v>23.8</v>
      </c>
      <c r="G1392" t="b">
        <v>0</v>
      </c>
    </row>
    <row r="1393" spans="1:7">
      <c r="A1393" t="s">
        <v>25</v>
      </c>
      <c r="B1393">
        <v>8257</v>
      </c>
      <c r="C1393" t="s">
        <v>59</v>
      </c>
      <c r="D1393">
        <v>0</v>
      </c>
      <c r="E1393">
        <v>0.4</v>
      </c>
      <c r="F1393">
        <v>23.8</v>
      </c>
      <c r="G1393" t="b">
        <v>0</v>
      </c>
    </row>
    <row r="1394" spans="1:7">
      <c r="A1394" t="s">
        <v>25</v>
      </c>
      <c r="B1394">
        <v>8259</v>
      </c>
      <c r="C1394" t="s">
        <v>59</v>
      </c>
      <c r="D1394">
        <v>-6.0137079999999998E-17</v>
      </c>
      <c r="E1394">
        <v>0.55000000000000004</v>
      </c>
      <c r="F1394">
        <v>23.8</v>
      </c>
      <c r="G1394" t="b">
        <v>0</v>
      </c>
    </row>
    <row r="1395" spans="1:7">
      <c r="A1395" t="s">
        <v>25</v>
      </c>
      <c r="B1395">
        <v>8261</v>
      </c>
      <c r="C1395" t="s">
        <v>59</v>
      </c>
      <c r="D1395">
        <v>-2.3129650000000001E-17</v>
      </c>
      <c r="E1395">
        <v>0.7</v>
      </c>
      <c r="F1395">
        <v>23.8</v>
      </c>
    </row>
    <row r="1396" spans="1:7">
      <c r="A1396" t="s">
        <v>25</v>
      </c>
      <c r="B1396">
        <v>8263</v>
      </c>
      <c r="C1396" t="s">
        <v>59</v>
      </c>
      <c r="D1396">
        <v>0</v>
      </c>
      <c r="E1396">
        <v>1.75</v>
      </c>
      <c r="F1396">
        <v>23.8</v>
      </c>
      <c r="G1396" t="b">
        <v>0</v>
      </c>
    </row>
    <row r="1397" spans="1:7">
      <c r="A1397" t="s">
        <v>25</v>
      </c>
      <c r="B1397">
        <v>8265</v>
      </c>
      <c r="C1397" t="s">
        <v>59</v>
      </c>
      <c r="D1397">
        <v>0</v>
      </c>
      <c r="E1397">
        <v>2.2000000000000002</v>
      </c>
      <c r="F1397">
        <v>23.8</v>
      </c>
      <c r="G1397" t="b">
        <v>0</v>
      </c>
    </row>
    <row r="1398" spans="1:7">
      <c r="A1398" t="s">
        <v>25</v>
      </c>
      <c r="B1398">
        <v>8267</v>
      </c>
      <c r="C1398" t="s">
        <v>59</v>
      </c>
      <c r="D1398">
        <v>0</v>
      </c>
      <c r="E1398">
        <v>2.5</v>
      </c>
      <c r="F1398">
        <v>23.8</v>
      </c>
    </row>
    <row r="1399" spans="1:7">
      <c r="A1399" t="s">
        <v>25</v>
      </c>
      <c r="B1399">
        <v>8268</v>
      </c>
      <c r="C1399" t="s">
        <v>59</v>
      </c>
      <c r="D1399">
        <v>0</v>
      </c>
      <c r="E1399">
        <v>2.8</v>
      </c>
      <c r="F1399">
        <v>23.8</v>
      </c>
    </row>
    <row r="1400" spans="1:7">
      <c r="A1400" t="s">
        <v>25</v>
      </c>
      <c r="B1400">
        <v>8270</v>
      </c>
      <c r="C1400" t="s">
        <v>59</v>
      </c>
      <c r="D1400">
        <v>0</v>
      </c>
      <c r="E1400">
        <v>3.2</v>
      </c>
      <c r="F1400">
        <v>23.8</v>
      </c>
    </row>
    <row r="1401" spans="1:7">
      <c r="A1401" t="s">
        <v>25</v>
      </c>
      <c r="B1401">
        <v>8271</v>
      </c>
      <c r="C1401" t="s">
        <v>59</v>
      </c>
      <c r="D1401">
        <v>0.4</v>
      </c>
      <c r="E1401">
        <v>16.5</v>
      </c>
      <c r="F1401">
        <v>23.8</v>
      </c>
      <c r="G1401" t="b">
        <v>0</v>
      </c>
    </row>
    <row r="1402" spans="1:7">
      <c r="A1402" t="s">
        <v>25</v>
      </c>
      <c r="B1402">
        <v>8273</v>
      </c>
      <c r="C1402" t="s">
        <v>59</v>
      </c>
      <c r="D1402">
        <v>0.65</v>
      </c>
      <c r="E1402">
        <v>16.5</v>
      </c>
      <c r="F1402">
        <v>23.8</v>
      </c>
      <c r="G1402" t="b">
        <v>0</v>
      </c>
    </row>
    <row r="1403" spans="1:7">
      <c r="A1403" t="s">
        <v>25</v>
      </c>
      <c r="B1403">
        <v>8275</v>
      </c>
      <c r="C1403" t="s">
        <v>59</v>
      </c>
      <c r="D1403">
        <v>2.5</v>
      </c>
      <c r="E1403">
        <v>16.5</v>
      </c>
      <c r="F1403">
        <v>23.8</v>
      </c>
      <c r="G1403" t="b">
        <v>0</v>
      </c>
    </row>
    <row r="1404" spans="1:7">
      <c r="A1404" t="s">
        <v>25</v>
      </c>
      <c r="B1404">
        <v>8276</v>
      </c>
      <c r="C1404" t="s">
        <v>59</v>
      </c>
      <c r="D1404">
        <v>3.27</v>
      </c>
      <c r="E1404">
        <v>16.5</v>
      </c>
      <c r="F1404">
        <v>23.8</v>
      </c>
      <c r="G1404" t="b">
        <v>0</v>
      </c>
    </row>
    <row r="1405" spans="1:7">
      <c r="A1405" t="s">
        <v>25</v>
      </c>
      <c r="B1405">
        <v>8282</v>
      </c>
      <c r="C1405" t="s">
        <v>59</v>
      </c>
      <c r="D1405">
        <v>2.5</v>
      </c>
      <c r="E1405">
        <v>12.5</v>
      </c>
      <c r="F1405">
        <v>23.8</v>
      </c>
      <c r="G1405" t="b">
        <v>0</v>
      </c>
    </row>
    <row r="1406" spans="1:7">
      <c r="A1406" t="s">
        <v>25</v>
      </c>
      <c r="B1406">
        <v>8285</v>
      </c>
      <c r="C1406" t="s">
        <v>59</v>
      </c>
      <c r="D1406">
        <v>0.4</v>
      </c>
      <c r="E1406">
        <v>8.5</v>
      </c>
      <c r="F1406">
        <v>23.8</v>
      </c>
    </row>
    <row r="1407" spans="1:7">
      <c r="A1407" t="s">
        <v>25</v>
      </c>
      <c r="B1407">
        <v>8287</v>
      </c>
      <c r="C1407" t="s">
        <v>59</v>
      </c>
      <c r="D1407">
        <v>0.65</v>
      </c>
      <c r="E1407">
        <v>8.5</v>
      </c>
      <c r="F1407">
        <v>23.8</v>
      </c>
      <c r="G1407" t="b">
        <v>0</v>
      </c>
    </row>
    <row r="1408" spans="1:7">
      <c r="A1408" t="s">
        <v>25</v>
      </c>
      <c r="B1408">
        <v>8289</v>
      </c>
      <c r="C1408" t="s">
        <v>59</v>
      </c>
      <c r="D1408">
        <v>2.5</v>
      </c>
      <c r="E1408">
        <v>8.5</v>
      </c>
      <c r="F1408">
        <v>23.8</v>
      </c>
      <c r="G1408" t="b">
        <v>0</v>
      </c>
    </row>
    <row r="1409" spans="1:7">
      <c r="A1409" t="s">
        <v>25</v>
      </c>
      <c r="B1409">
        <v>8292</v>
      </c>
      <c r="C1409" t="s">
        <v>59</v>
      </c>
      <c r="D1409">
        <v>19.649999999999999</v>
      </c>
      <c r="E1409">
        <v>2.2000000000000002</v>
      </c>
      <c r="F1409">
        <v>23.8</v>
      </c>
      <c r="G1409" t="b">
        <v>0</v>
      </c>
    </row>
    <row r="1410" spans="1:7">
      <c r="A1410" t="s">
        <v>25</v>
      </c>
      <c r="B1410">
        <v>8294</v>
      </c>
      <c r="C1410" t="s">
        <v>59</v>
      </c>
      <c r="D1410">
        <v>19.649999999999999</v>
      </c>
      <c r="E1410">
        <v>2.5</v>
      </c>
      <c r="F1410">
        <v>23.8</v>
      </c>
    </row>
    <row r="1411" spans="1:7">
      <c r="A1411" t="s">
        <v>25</v>
      </c>
      <c r="B1411">
        <v>8295</v>
      </c>
      <c r="C1411" t="s">
        <v>59</v>
      </c>
      <c r="D1411">
        <v>19.649999999999999</v>
      </c>
      <c r="E1411">
        <v>2.8</v>
      </c>
      <c r="F1411">
        <v>23.8</v>
      </c>
    </row>
    <row r="1412" spans="1:7">
      <c r="A1412" t="s">
        <v>25</v>
      </c>
      <c r="B1412">
        <v>8299</v>
      </c>
      <c r="C1412" t="s">
        <v>59</v>
      </c>
      <c r="D1412">
        <v>9.82</v>
      </c>
      <c r="E1412">
        <v>4.9000000000000004</v>
      </c>
      <c r="F1412">
        <v>23.8</v>
      </c>
    </row>
    <row r="1413" spans="1:7">
      <c r="A1413" t="s">
        <v>25</v>
      </c>
      <c r="B1413">
        <v>8301</v>
      </c>
      <c r="C1413" t="s">
        <v>59</v>
      </c>
      <c r="D1413">
        <v>19.649999999999999</v>
      </c>
      <c r="E1413">
        <v>4.9000000000000004</v>
      </c>
      <c r="F1413">
        <v>23.8</v>
      </c>
    </row>
    <row r="1414" spans="1:7">
      <c r="A1414" t="s">
        <v>25</v>
      </c>
      <c r="B1414">
        <v>8303</v>
      </c>
      <c r="C1414" t="s">
        <v>59</v>
      </c>
      <c r="D1414">
        <v>19.649999999999999</v>
      </c>
      <c r="E1414">
        <v>5</v>
      </c>
      <c r="F1414">
        <v>23.8</v>
      </c>
    </row>
    <row r="1415" spans="1:7">
      <c r="A1415" t="s">
        <v>25</v>
      </c>
      <c r="B1415">
        <v>8305</v>
      </c>
      <c r="C1415" t="s">
        <v>59</v>
      </c>
      <c r="D1415">
        <v>8.3800000000000008</v>
      </c>
      <c r="E1415">
        <v>8.75</v>
      </c>
      <c r="F1415">
        <v>23.8</v>
      </c>
    </row>
    <row r="1416" spans="1:7">
      <c r="A1416" t="s">
        <v>25</v>
      </c>
      <c r="B1416">
        <v>8306</v>
      </c>
      <c r="C1416" t="s">
        <v>59</v>
      </c>
      <c r="D1416">
        <v>8.3800000000000008</v>
      </c>
      <c r="E1416">
        <v>8.9</v>
      </c>
      <c r="F1416">
        <v>23.8</v>
      </c>
    </row>
    <row r="1417" spans="1:7">
      <c r="A1417" t="s">
        <v>25</v>
      </c>
      <c r="B1417">
        <v>8308</v>
      </c>
      <c r="C1417" t="s">
        <v>59</v>
      </c>
      <c r="D1417">
        <v>8.3800000000000008</v>
      </c>
      <c r="E1417">
        <v>9.1</v>
      </c>
      <c r="F1417">
        <v>23.8</v>
      </c>
    </row>
    <row r="1418" spans="1:7">
      <c r="A1418" t="s">
        <v>25</v>
      </c>
      <c r="B1418">
        <v>8310</v>
      </c>
      <c r="C1418" t="s">
        <v>59</v>
      </c>
      <c r="D1418">
        <v>8.3800000000000008</v>
      </c>
      <c r="E1418">
        <v>9.6999999999999993</v>
      </c>
      <c r="F1418">
        <v>23.8</v>
      </c>
    </row>
    <row r="1419" spans="1:7">
      <c r="A1419" t="s">
        <v>25</v>
      </c>
      <c r="B1419">
        <v>8312</v>
      </c>
      <c r="C1419" t="s">
        <v>59</v>
      </c>
      <c r="D1419">
        <v>8.3800000000000008</v>
      </c>
      <c r="E1419">
        <v>10.11</v>
      </c>
      <c r="F1419">
        <v>23.8</v>
      </c>
    </row>
    <row r="1420" spans="1:7">
      <c r="A1420" t="s">
        <v>25</v>
      </c>
      <c r="B1420">
        <v>8314</v>
      </c>
      <c r="C1420" t="s">
        <v>59</v>
      </c>
      <c r="D1420">
        <v>8.3800000000000008</v>
      </c>
      <c r="E1420">
        <v>10.4</v>
      </c>
      <c r="F1420">
        <v>23.8</v>
      </c>
      <c r="G1420" t="b">
        <v>0</v>
      </c>
    </row>
    <row r="1421" spans="1:7">
      <c r="A1421" t="s">
        <v>25</v>
      </c>
      <c r="B1421">
        <v>8316</v>
      </c>
      <c r="C1421" t="s">
        <v>59</v>
      </c>
      <c r="D1421">
        <v>8.3800000000000008</v>
      </c>
      <c r="E1421">
        <v>10.6</v>
      </c>
      <c r="F1421">
        <v>23.8</v>
      </c>
    </row>
    <row r="1422" spans="1:7">
      <c r="A1422" t="s">
        <v>25</v>
      </c>
      <c r="B1422">
        <v>8324</v>
      </c>
      <c r="C1422" t="s">
        <v>59</v>
      </c>
      <c r="D1422">
        <v>9.82</v>
      </c>
      <c r="E1422">
        <v>8.75</v>
      </c>
      <c r="F1422">
        <v>23.8</v>
      </c>
    </row>
    <row r="1423" spans="1:7">
      <c r="A1423" t="s">
        <v>25</v>
      </c>
      <c r="B1423">
        <v>8326</v>
      </c>
      <c r="C1423" t="s">
        <v>59</v>
      </c>
      <c r="D1423">
        <v>9.9</v>
      </c>
      <c r="E1423">
        <v>8.75</v>
      </c>
      <c r="F1423">
        <v>23.8</v>
      </c>
      <c r="G1423" t="b">
        <v>0</v>
      </c>
    </row>
    <row r="1424" spans="1:7">
      <c r="A1424" t="s">
        <v>25</v>
      </c>
      <c r="B1424">
        <v>8328</v>
      </c>
      <c r="C1424" t="s">
        <v>59</v>
      </c>
      <c r="D1424">
        <v>10.53</v>
      </c>
      <c r="E1424">
        <v>8.75</v>
      </c>
      <c r="F1424">
        <v>23.8</v>
      </c>
      <c r="G1424" t="b">
        <v>0</v>
      </c>
    </row>
    <row r="1425" spans="1:7">
      <c r="A1425" t="s">
        <v>25</v>
      </c>
      <c r="B1425">
        <v>8330</v>
      </c>
      <c r="C1425" t="s">
        <v>59</v>
      </c>
      <c r="D1425">
        <v>11.1</v>
      </c>
      <c r="E1425">
        <v>8.75</v>
      </c>
      <c r="F1425">
        <v>23.8</v>
      </c>
      <c r="G1425" t="b">
        <v>0</v>
      </c>
    </row>
    <row r="1426" spans="1:7">
      <c r="A1426" t="s">
        <v>25</v>
      </c>
      <c r="B1426">
        <v>8332</v>
      </c>
      <c r="C1426" t="s">
        <v>59</v>
      </c>
      <c r="D1426">
        <v>11.52</v>
      </c>
      <c r="E1426">
        <v>8.75</v>
      </c>
      <c r="F1426">
        <v>23.8</v>
      </c>
      <c r="G1426" t="b">
        <v>0</v>
      </c>
    </row>
    <row r="1427" spans="1:7">
      <c r="A1427" t="s">
        <v>25</v>
      </c>
      <c r="B1427">
        <v>8333</v>
      </c>
      <c r="C1427" t="s">
        <v>59</v>
      </c>
      <c r="D1427">
        <v>11.52</v>
      </c>
      <c r="E1427">
        <v>8.9</v>
      </c>
      <c r="F1427">
        <v>23.8</v>
      </c>
    </row>
    <row r="1428" spans="1:7">
      <c r="A1428" t="s">
        <v>25</v>
      </c>
      <c r="B1428">
        <v>8335</v>
      </c>
      <c r="C1428" t="s">
        <v>59</v>
      </c>
      <c r="D1428">
        <v>11.52</v>
      </c>
      <c r="E1428">
        <v>9.1</v>
      </c>
      <c r="F1428">
        <v>23.8</v>
      </c>
    </row>
    <row r="1429" spans="1:7">
      <c r="A1429" t="s">
        <v>25</v>
      </c>
      <c r="B1429">
        <v>8337</v>
      </c>
      <c r="C1429" t="s">
        <v>59</v>
      </c>
      <c r="D1429">
        <v>13.82</v>
      </c>
      <c r="E1429">
        <v>9.1</v>
      </c>
      <c r="F1429">
        <v>23.8</v>
      </c>
    </row>
    <row r="1430" spans="1:7">
      <c r="A1430" t="s">
        <v>25</v>
      </c>
      <c r="B1430">
        <v>8339</v>
      </c>
      <c r="C1430" t="s">
        <v>59</v>
      </c>
      <c r="D1430">
        <v>13.82</v>
      </c>
      <c r="E1430">
        <v>8.9</v>
      </c>
      <c r="F1430">
        <v>23.8</v>
      </c>
    </row>
    <row r="1431" spans="1:7">
      <c r="A1431" t="s">
        <v>25</v>
      </c>
      <c r="B1431">
        <v>8341</v>
      </c>
      <c r="C1431" t="s">
        <v>59</v>
      </c>
      <c r="D1431">
        <v>13.82</v>
      </c>
      <c r="E1431">
        <v>8.75</v>
      </c>
      <c r="F1431">
        <v>23.8</v>
      </c>
      <c r="G1431" t="b">
        <v>0</v>
      </c>
    </row>
    <row r="1432" spans="1:7">
      <c r="A1432" t="s">
        <v>25</v>
      </c>
      <c r="B1432">
        <v>8343</v>
      </c>
      <c r="C1432" t="s">
        <v>59</v>
      </c>
      <c r="D1432">
        <v>14.17</v>
      </c>
      <c r="E1432">
        <v>8.75</v>
      </c>
      <c r="F1432">
        <v>23.8</v>
      </c>
    </row>
    <row r="1433" spans="1:7">
      <c r="A1433" t="s">
        <v>25</v>
      </c>
      <c r="B1433">
        <v>8344</v>
      </c>
      <c r="C1433" t="s">
        <v>59</v>
      </c>
      <c r="D1433">
        <v>14.35</v>
      </c>
      <c r="E1433">
        <v>8.75</v>
      </c>
      <c r="F1433">
        <v>23.8</v>
      </c>
    </row>
    <row r="1434" spans="1:7">
      <c r="A1434" t="s">
        <v>25</v>
      </c>
      <c r="B1434">
        <v>8346</v>
      </c>
      <c r="C1434" t="s">
        <v>59</v>
      </c>
      <c r="D1434">
        <v>15.97</v>
      </c>
      <c r="E1434">
        <v>8.75</v>
      </c>
      <c r="F1434">
        <v>23.8</v>
      </c>
    </row>
    <row r="1435" spans="1:7">
      <c r="A1435" t="s">
        <v>25</v>
      </c>
      <c r="B1435">
        <v>8347</v>
      </c>
      <c r="C1435" t="s">
        <v>59</v>
      </c>
      <c r="D1435">
        <v>16.7</v>
      </c>
      <c r="E1435">
        <v>8.75</v>
      </c>
      <c r="F1435">
        <v>23.8</v>
      </c>
      <c r="G1435" t="b">
        <v>0</v>
      </c>
    </row>
    <row r="1436" spans="1:7">
      <c r="A1436" t="s">
        <v>25</v>
      </c>
      <c r="B1436">
        <v>8349</v>
      </c>
      <c r="C1436" t="s">
        <v>59</v>
      </c>
      <c r="D1436">
        <v>17</v>
      </c>
      <c r="E1436">
        <v>8.75</v>
      </c>
      <c r="F1436">
        <v>23.8</v>
      </c>
    </row>
    <row r="1437" spans="1:7">
      <c r="A1437" t="s">
        <v>25</v>
      </c>
      <c r="B1437">
        <v>8350</v>
      </c>
      <c r="C1437" t="s">
        <v>59</v>
      </c>
      <c r="D1437">
        <v>17</v>
      </c>
      <c r="E1437">
        <v>8.9</v>
      </c>
      <c r="F1437">
        <v>23.8</v>
      </c>
    </row>
    <row r="1438" spans="1:7">
      <c r="A1438" t="s">
        <v>25</v>
      </c>
      <c r="B1438">
        <v>8353</v>
      </c>
      <c r="C1438" t="s">
        <v>59</v>
      </c>
      <c r="D1438">
        <v>17</v>
      </c>
      <c r="E1438">
        <v>9.1</v>
      </c>
      <c r="F1438">
        <v>23.8</v>
      </c>
    </row>
    <row r="1439" spans="1:7">
      <c r="A1439" t="s">
        <v>25</v>
      </c>
      <c r="B1439">
        <v>8355</v>
      </c>
      <c r="C1439" t="s">
        <v>59</v>
      </c>
      <c r="D1439">
        <v>17</v>
      </c>
      <c r="E1439">
        <v>9.6999999999999993</v>
      </c>
      <c r="F1439">
        <v>23.8</v>
      </c>
    </row>
    <row r="1440" spans="1:7">
      <c r="A1440" t="s">
        <v>25</v>
      </c>
      <c r="B1440">
        <v>8357</v>
      </c>
      <c r="C1440" t="s">
        <v>59</v>
      </c>
      <c r="D1440">
        <v>17</v>
      </c>
      <c r="E1440">
        <v>10.4</v>
      </c>
      <c r="F1440">
        <v>23.8</v>
      </c>
      <c r="G1440" t="b">
        <v>0</v>
      </c>
    </row>
    <row r="1441" spans="1:7">
      <c r="A1441" t="s">
        <v>25</v>
      </c>
      <c r="B1441">
        <v>8359</v>
      </c>
      <c r="C1441" t="s">
        <v>59</v>
      </c>
      <c r="D1441">
        <v>17</v>
      </c>
      <c r="E1441">
        <v>10.6</v>
      </c>
      <c r="F1441">
        <v>23.8</v>
      </c>
    </row>
    <row r="1442" spans="1:7">
      <c r="A1442" t="s">
        <v>25</v>
      </c>
      <c r="B1442">
        <v>8361</v>
      </c>
      <c r="C1442" t="s">
        <v>59</v>
      </c>
      <c r="D1442">
        <v>17</v>
      </c>
      <c r="E1442">
        <v>11.65</v>
      </c>
      <c r="F1442">
        <v>23.8</v>
      </c>
    </row>
    <row r="1443" spans="1:7">
      <c r="A1443" t="s">
        <v>25</v>
      </c>
      <c r="B1443">
        <v>8362</v>
      </c>
      <c r="C1443" t="s">
        <v>59</v>
      </c>
      <c r="D1443">
        <v>17</v>
      </c>
      <c r="E1443">
        <v>11.9</v>
      </c>
      <c r="F1443">
        <v>23.8</v>
      </c>
    </row>
    <row r="1444" spans="1:7">
      <c r="A1444" t="s">
        <v>25</v>
      </c>
      <c r="B1444">
        <v>8365</v>
      </c>
      <c r="C1444" t="s">
        <v>59</v>
      </c>
      <c r="D1444">
        <v>17</v>
      </c>
      <c r="E1444">
        <v>12.5</v>
      </c>
      <c r="F1444">
        <v>23.8</v>
      </c>
    </row>
    <row r="1445" spans="1:7">
      <c r="A1445" t="s">
        <v>25</v>
      </c>
      <c r="B1445">
        <v>8367</v>
      </c>
      <c r="C1445" t="s">
        <v>59</v>
      </c>
      <c r="D1445">
        <v>17</v>
      </c>
      <c r="E1445">
        <v>12.8</v>
      </c>
      <c r="F1445">
        <v>23.8</v>
      </c>
    </row>
    <row r="1446" spans="1:7">
      <c r="A1446" t="s">
        <v>25</v>
      </c>
      <c r="B1446">
        <v>8369</v>
      </c>
      <c r="C1446" t="s">
        <v>59</v>
      </c>
      <c r="D1446">
        <v>17</v>
      </c>
      <c r="E1446">
        <v>12.95</v>
      </c>
      <c r="F1446">
        <v>23.8</v>
      </c>
    </row>
    <row r="1447" spans="1:7">
      <c r="A1447" t="s">
        <v>25</v>
      </c>
      <c r="B1447">
        <v>8371</v>
      </c>
      <c r="C1447" t="s">
        <v>59</v>
      </c>
      <c r="D1447">
        <v>17</v>
      </c>
      <c r="E1447">
        <v>14.2</v>
      </c>
      <c r="F1447">
        <v>23.8</v>
      </c>
      <c r="G1447" t="b">
        <v>0</v>
      </c>
    </row>
    <row r="1448" spans="1:7">
      <c r="A1448" t="s">
        <v>25</v>
      </c>
      <c r="B1448">
        <v>8373</v>
      </c>
      <c r="C1448" t="s">
        <v>59</v>
      </c>
      <c r="D1448">
        <v>17</v>
      </c>
      <c r="E1448">
        <v>14.35</v>
      </c>
      <c r="F1448">
        <v>23.8</v>
      </c>
    </row>
    <row r="1449" spans="1:7">
      <c r="A1449" t="s">
        <v>25</v>
      </c>
      <c r="B1449">
        <v>8375</v>
      </c>
      <c r="C1449" t="s">
        <v>59</v>
      </c>
      <c r="D1449">
        <v>17</v>
      </c>
      <c r="E1449">
        <v>14.91</v>
      </c>
      <c r="F1449">
        <v>23.8</v>
      </c>
    </row>
    <row r="1450" spans="1:7">
      <c r="A1450" t="s">
        <v>25</v>
      </c>
      <c r="B1450">
        <v>8377</v>
      </c>
      <c r="C1450" t="s">
        <v>59</v>
      </c>
      <c r="D1450">
        <v>17</v>
      </c>
      <c r="E1450">
        <v>15.26</v>
      </c>
      <c r="F1450">
        <v>23.8</v>
      </c>
    </row>
    <row r="1451" spans="1:7">
      <c r="A1451" t="s">
        <v>25</v>
      </c>
      <c r="B1451">
        <v>8379</v>
      </c>
      <c r="C1451" t="s">
        <v>59</v>
      </c>
      <c r="D1451">
        <v>14.17</v>
      </c>
      <c r="E1451">
        <v>11.35</v>
      </c>
      <c r="F1451">
        <v>23.8</v>
      </c>
    </row>
    <row r="1452" spans="1:7">
      <c r="A1452" t="s">
        <v>25</v>
      </c>
      <c r="B1452">
        <v>8380</v>
      </c>
      <c r="C1452" t="s">
        <v>59</v>
      </c>
      <c r="D1452">
        <v>14.35</v>
      </c>
      <c r="E1452">
        <v>11.35</v>
      </c>
      <c r="F1452">
        <v>23.8</v>
      </c>
      <c r="G1452" t="b">
        <v>0</v>
      </c>
    </row>
    <row r="1453" spans="1:7">
      <c r="A1453" t="s">
        <v>25</v>
      </c>
      <c r="B1453">
        <v>8383</v>
      </c>
      <c r="C1453" t="s">
        <v>59</v>
      </c>
      <c r="D1453">
        <v>15.97</v>
      </c>
      <c r="E1453">
        <v>11.35</v>
      </c>
      <c r="F1453">
        <v>23.8</v>
      </c>
    </row>
    <row r="1454" spans="1:7">
      <c r="A1454" t="s">
        <v>25</v>
      </c>
      <c r="B1454">
        <v>8385</v>
      </c>
      <c r="C1454" t="s">
        <v>59</v>
      </c>
      <c r="D1454">
        <v>16.7</v>
      </c>
      <c r="E1454">
        <v>11.35</v>
      </c>
      <c r="F1454">
        <v>23.8</v>
      </c>
    </row>
    <row r="1455" spans="1:7">
      <c r="A1455" t="s">
        <v>25</v>
      </c>
      <c r="B1455">
        <v>8387</v>
      </c>
      <c r="C1455" t="s">
        <v>59</v>
      </c>
      <c r="D1455">
        <v>14.17</v>
      </c>
      <c r="E1455">
        <v>11.65</v>
      </c>
      <c r="F1455">
        <v>23.8</v>
      </c>
    </row>
    <row r="1456" spans="1:7">
      <c r="A1456" t="s">
        <v>25</v>
      </c>
      <c r="B1456">
        <v>8388</v>
      </c>
      <c r="C1456" t="s">
        <v>59</v>
      </c>
      <c r="D1456">
        <v>14.17</v>
      </c>
      <c r="E1456">
        <v>11.9</v>
      </c>
      <c r="F1456">
        <v>23.8</v>
      </c>
    </row>
    <row r="1457" spans="1:7">
      <c r="A1457" t="s">
        <v>25</v>
      </c>
      <c r="B1457">
        <v>8391</v>
      </c>
      <c r="C1457" t="s">
        <v>59</v>
      </c>
      <c r="D1457">
        <v>14.17</v>
      </c>
      <c r="E1457">
        <v>11.95</v>
      </c>
      <c r="F1457">
        <v>23.8</v>
      </c>
      <c r="G1457" t="b">
        <v>0</v>
      </c>
    </row>
    <row r="1458" spans="1:7">
      <c r="A1458" t="s">
        <v>25</v>
      </c>
      <c r="B1458">
        <v>8393</v>
      </c>
      <c r="C1458" t="s">
        <v>59</v>
      </c>
      <c r="D1458">
        <v>17.3</v>
      </c>
      <c r="E1458">
        <v>15.78</v>
      </c>
      <c r="F1458">
        <v>23.8</v>
      </c>
    </row>
    <row r="1459" spans="1:7">
      <c r="A1459" t="s">
        <v>25</v>
      </c>
      <c r="B1459">
        <v>8394</v>
      </c>
      <c r="C1459" t="s">
        <v>59</v>
      </c>
      <c r="D1459">
        <v>18.399999999999999</v>
      </c>
      <c r="E1459">
        <v>15.78</v>
      </c>
      <c r="F1459">
        <v>23.8</v>
      </c>
      <c r="G1459" t="b">
        <v>0</v>
      </c>
    </row>
    <row r="1460" spans="1:7">
      <c r="A1460" t="s">
        <v>25</v>
      </c>
      <c r="B1460">
        <v>8397</v>
      </c>
      <c r="C1460" t="s">
        <v>59</v>
      </c>
      <c r="D1460">
        <v>19.100000000000001</v>
      </c>
      <c r="E1460">
        <v>15.78</v>
      </c>
      <c r="F1460">
        <v>23.8</v>
      </c>
      <c r="G1460" t="b">
        <v>0</v>
      </c>
    </row>
    <row r="1461" spans="1:7">
      <c r="A1461" t="s">
        <v>25</v>
      </c>
      <c r="B1461">
        <v>8399</v>
      </c>
      <c r="C1461" t="s">
        <v>59</v>
      </c>
      <c r="D1461">
        <v>19.475000000000001</v>
      </c>
      <c r="E1461">
        <v>15.78</v>
      </c>
      <c r="F1461">
        <v>23.8</v>
      </c>
    </row>
    <row r="1462" spans="1:7">
      <c r="A1462" t="s">
        <v>25</v>
      </c>
      <c r="B1462">
        <v>8401</v>
      </c>
      <c r="C1462" t="s">
        <v>59</v>
      </c>
      <c r="D1462">
        <v>19.649999999999999</v>
      </c>
      <c r="E1462">
        <v>15.78</v>
      </c>
      <c r="F1462">
        <v>23.8</v>
      </c>
      <c r="G1462" t="b">
        <v>0</v>
      </c>
    </row>
    <row r="1463" spans="1:7">
      <c r="A1463" t="s">
        <v>25</v>
      </c>
      <c r="B1463">
        <v>8403</v>
      </c>
      <c r="C1463" t="s">
        <v>59</v>
      </c>
      <c r="D1463">
        <v>19.649999999999999</v>
      </c>
      <c r="E1463">
        <v>15.26</v>
      </c>
      <c r="F1463">
        <v>23.8</v>
      </c>
    </row>
    <row r="1464" spans="1:7">
      <c r="A1464" t="s">
        <v>25</v>
      </c>
      <c r="B1464">
        <v>8404</v>
      </c>
      <c r="C1464" t="s">
        <v>59</v>
      </c>
      <c r="D1464">
        <v>19.649999999999999</v>
      </c>
      <c r="E1464">
        <v>14.91</v>
      </c>
      <c r="F1464">
        <v>23.8</v>
      </c>
    </row>
    <row r="1465" spans="1:7">
      <c r="A1465" t="s">
        <v>25</v>
      </c>
      <c r="B1465">
        <v>8407</v>
      </c>
      <c r="C1465" t="s">
        <v>59</v>
      </c>
      <c r="D1465">
        <v>19.649999999999999</v>
      </c>
      <c r="E1465">
        <v>14.35</v>
      </c>
      <c r="F1465">
        <v>23.8</v>
      </c>
      <c r="G1465" t="b">
        <v>0</v>
      </c>
    </row>
    <row r="1466" spans="1:7">
      <c r="A1466" t="s">
        <v>25</v>
      </c>
      <c r="B1466">
        <v>8409</v>
      </c>
      <c r="C1466" t="s">
        <v>59</v>
      </c>
      <c r="D1466">
        <v>19.649999999999999</v>
      </c>
      <c r="E1466">
        <v>14.2</v>
      </c>
      <c r="F1466">
        <v>23.8</v>
      </c>
    </row>
    <row r="1467" spans="1:7">
      <c r="A1467" t="s">
        <v>25</v>
      </c>
      <c r="B1467">
        <v>8411</v>
      </c>
      <c r="C1467" t="s">
        <v>59</v>
      </c>
      <c r="D1467">
        <v>19.649999999999999</v>
      </c>
      <c r="E1467">
        <v>12.95</v>
      </c>
      <c r="F1467">
        <v>23.8</v>
      </c>
    </row>
    <row r="1468" spans="1:7">
      <c r="A1468" t="s">
        <v>25</v>
      </c>
      <c r="B1468">
        <v>8413</v>
      </c>
      <c r="C1468" t="s">
        <v>59</v>
      </c>
      <c r="D1468">
        <v>19.649999999999999</v>
      </c>
      <c r="E1468">
        <v>12.8</v>
      </c>
      <c r="F1468">
        <v>23.8</v>
      </c>
    </row>
    <row r="1469" spans="1:7">
      <c r="A1469" t="s">
        <v>25</v>
      </c>
      <c r="B1469">
        <v>8415</v>
      </c>
      <c r="C1469" t="s">
        <v>59</v>
      </c>
      <c r="D1469">
        <v>19.649999999999999</v>
      </c>
      <c r="E1469">
        <v>12.5</v>
      </c>
      <c r="F1469">
        <v>23.8</v>
      </c>
      <c r="G1469" t="b">
        <v>0</v>
      </c>
    </row>
    <row r="1470" spans="1:7">
      <c r="A1470" t="s">
        <v>25</v>
      </c>
      <c r="B1470">
        <v>8417</v>
      </c>
      <c r="C1470" t="s">
        <v>59</v>
      </c>
      <c r="D1470">
        <v>19.649999999999999</v>
      </c>
      <c r="E1470">
        <v>11.9</v>
      </c>
      <c r="F1470">
        <v>23.8</v>
      </c>
    </row>
    <row r="1471" spans="1:7">
      <c r="A1471" t="s">
        <v>25</v>
      </c>
      <c r="B1471">
        <v>8419</v>
      </c>
      <c r="C1471" t="s">
        <v>59</v>
      </c>
      <c r="D1471">
        <v>19.649999999999999</v>
      </c>
      <c r="E1471">
        <v>11.65</v>
      </c>
      <c r="F1471">
        <v>23.8</v>
      </c>
    </row>
    <row r="1472" spans="1:7">
      <c r="A1472" t="s">
        <v>25</v>
      </c>
      <c r="B1472">
        <v>8421</v>
      </c>
      <c r="C1472" t="s">
        <v>59</v>
      </c>
      <c r="D1472">
        <v>19.649999999999999</v>
      </c>
      <c r="E1472">
        <v>10.6</v>
      </c>
      <c r="F1472">
        <v>23.8</v>
      </c>
    </row>
    <row r="1473" spans="1:7">
      <c r="A1473" t="s">
        <v>25</v>
      </c>
      <c r="B1473">
        <v>8423</v>
      </c>
      <c r="C1473" t="s">
        <v>59</v>
      </c>
      <c r="D1473">
        <v>5.2427200000000001E-17</v>
      </c>
      <c r="E1473">
        <v>4.9000000000000004</v>
      </c>
      <c r="F1473">
        <v>23.8</v>
      </c>
    </row>
    <row r="1474" spans="1:7">
      <c r="A1474" t="s">
        <v>25</v>
      </c>
      <c r="B1474">
        <v>8425</v>
      </c>
      <c r="C1474" t="s">
        <v>59</v>
      </c>
      <c r="D1474">
        <v>14.17</v>
      </c>
      <c r="E1474">
        <v>14.2</v>
      </c>
      <c r="F1474">
        <v>23.8</v>
      </c>
    </row>
    <row r="1475" spans="1:7">
      <c r="A1475" t="s">
        <v>25</v>
      </c>
      <c r="B1475">
        <v>8426</v>
      </c>
      <c r="C1475" t="s">
        <v>59</v>
      </c>
      <c r="D1475">
        <v>14.35</v>
      </c>
      <c r="E1475">
        <v>14.2</v>
      </c>
      <c r="F1475">
        <v>23.8</v>
      </c>
    </row>
    <row r="1476" spans="1:7">
      <c r="A1476" t="s">
        <v>25</v>
      </c>
      <c r="B1476">
        <v>8429</v>
      </c>
      <c r="C1476" t="s">
        <v>59</v>
      </c>
      <c r="D1476">
        <v>15.97</v>
      </c>
      <c r="E1476">
        <v>14.2</v>
      </c>
      <c r="F1476">
        <v>23.8</v>
      </c>
      <c r="G1476" t="b">
        <v>0</v>
      </c>
    </row>
    <row r="1477" spans="1:7">
      <c r="A1477" t="s">
        <v>25</v>
      </c>
      <c r="B1477">
        <v>8431</v>
      </c>
      <c r="C1477" t="s">
        <v>59</v>
      </c>
      <c r="D1477">
        <v>16.7</v>
      </c>
      <c r="E1477">
        <v>14.2</v>
      </c>
      <c r="F1477">
        <v>23.8</v>
      </c>
    </row>
    <row r="1478" spans="1:7">
      <c r="A1478" t="s">
        <v>25</v>
      </c>
      <c r="B1478">
        <v>8435</v>
      </c>
      <c r="C1478" t="s">
        <v>59</v>
      </c>
      <c r="D1478">
        <v>11.52</v>
      </c>
      <c r="E1478">
        <v>11.35</v>
      </c>
      <c r="F1478">
        <v>23.8</v>
      </c>
    </row>
    <row r="1479" spans="1:7">
      <c r="A1479" t="s">
        <v>25</v>
      </c>
      <c r="B1479">
        <v>8436</v>
      </c>
      <c r="C1479" t="s">
        <v>59</v>
      </c>
      <c r="D1479">
        <v>13.82</v>
      </c>
      <c r="E1479">
        <v>11.35</v>
      </c>
      <c r="F1479">
        <v>23.8</v>
      </c>
      <c r="G1479" t="b">
        <v>0</v>
      </c>
    </row>
    <row r="1480" spans="1:7">
      <c r="A1480" t="s">
        <v>25</v>
      </c>
      <c r="B1480">
        <v>8439</v>
      </c>
      <c r="C1480" t="s">
        <v>59</v>
      </c>
      <c r="D1480">
        <v>17</v>
      </c>
      <c r="E1480">
        <v>11.35</v>
      </c>
      <c r="F1480">
        <v>23.8</v>
      </c>
      <c r="G1480" t="b">
        <v>0</v>
      </c>
    </row>
    <row r="1481" spans="1:7">
      <c r="A1481" t="s">
        <v>25</v>
      </c>
      <c r="B1481">
        <v>8451</v>
      </c>
      <c r="C1481" t="s">
        <v>59</v>
      </c>
      <c r="D1481">
        <v>3.27</v>
      </c>
      <c r="E1481">
        <v>4.25</v>
      </c>
      <c r="F1481">
        <v>23.8</v>
      </c>
    </row>
    <row r="1482" spans="1:7">
      <c r="A1482" t="s">
        <v>25</v>
      </c>
      <c r="B1482">
        <v>8452</v>
      </c>
      <c r="C1482" t="s">
        <v>59</v>
      </c>
      <c r="D1482">
        <v>0</v>
      </c>
      <c r="E1482">
        <v>4.25</v>
      </c>
      <c r="F1482">
        <v>23.8</v>
      </c>
    </row>
    <row r="1483" spans="1:7">
      <c r="A1483" t="s">
        <v>25</v>
      </c>
      <c r="B1483">
        <v>8453</v>
      </c>
      <c r="C1483" t="s">
        <v>59</v>
      </c>
      <c r="D1483">
        <v>9.82</v>
      </c>
      <c r="E1483">
        <v>4.25</v>
      </c>
      <c r="F1483">
        <v>23.8</v>
      </c>
    </row>
    <row r="1484" spans="1:7">
      <c r="A1484" t="s">
        <v>25</v>
      </c>
      <c r="B1484">
        <v>8454</v>
      </c>
      <c r="C1484" t="s">
        <v>59</v>
      </c>
      <c r="D1484">
        <v>16.37</v>
      </c>
      <c r="E1484">
        <v>4.25</v>
      </c>
      <c r="F1484">
        <v>23.8</v>
      </c>
    </row>
    <row r="1485" spans="1:7">
      <c r="A1485" t="s">
        <v>25</v>
      </c>
      <c r="B1485">
        <v>8455</v>
      </c>
      <c r="C1485" t="s">
        <v>59</v>
      </c>
      <c r="D1485">
        <v>19.649999999999999</v>
      </c>
      <c r="E1485">
        <v>3.2</v>
      </c>
      <c r="F1485">
        <v>23.8</v>
      </c>
      <c r="G1485" t="b">
        <v>0</v>
      </c>
    </row>
    <row r="1486" spans="1:7">
      <c r="A1486" t="s">
        <v>25</v>
      </c>
      <c r="B1486">
        <v>8456</v>
      </c>
      <c r="C1486" t="s">
        <v>59</v>
      </c>
      <c r="D1486">
        <v>19.649999999999999</v>
      </c>
      <c r="E1486">
        <v>4.25</v>
      </c>
      <c r="F1486">
        <v>23.8</v>
      </c>
    </row>
    <row r="1487" spans="1:7">
      <c r="A1487" t="s">
        <v>25</v>
      </c>
      <c r="B1487">
        <v>8457</v>
      </c>
      <c r="C1487" t="s">
        <v>59</v>
      </c>
      <c r="D1487">
        <v>15.2</v>
      </c>
      <c r="E1487">
        <v>4.8</v>
      </c>
      <c r="F1487">
        <v>23.8</v>
      </c>
      <c r="G1487" t="b">
        <v>0</v>
      </c>
    </row>
    <row r="1488" spans="1:7">
      <c r="A1488" t="s">
        <v>25</v>
      </c>
      <c r="B1488">
        <v>8458</v>
      </c>
      <c r="C1488" t="s">
        <v>59</v>
      </c>
      <c r="D1488">
        <v>4.57</v>
      </c>
      <c r="E1488">
        <v>4.8</v>
      </c>
      <c r="F1488">
        <v>23.8</v>
      </c>
    </row>
    <row r="1489" spans="1:7">
      <c r="A1489" t="s">
        <v>25</v>
      </c>
      <c r="B1489">
        <v>8459</v>
      </c>
      <c r="C1489" t="s">
        <v>59</v>
      </c>
      <c r="D1489">
        <v>17.68</v>
      </c>
      <c r="E1489">
        <v>6.4</v>
      </c>
      <c r="F1489">
        <v>23.8</v>
      </c>
    </row>
    <row r="1490" spans="1:7">
      <c r="A1490" t="s">
        <v>25</v>
      </c>
      <c r="B1490">
        <v>8460</v>
      </c>
      <c r="C1490" t="s">
        <v>59</v>
      </c>
      <c r="D1490">
        <v>3.5</v>
      </c>
      <c r="E1490">
        <v>6.9</v>
      </c>
      <c r="F1490">
        <v>23.8</v>
      </c>
    </row>
    <row r="1491" spans="1:7">
      <c r="A1491" t="s">
        <v>25</v>
      </c>
      <c r="B1491">
        <v>8461</v>
      </c>
      <c r="C1491" t="s">
        <v>59</v>
      </c>
      <c r="D1491">
        <v>8.3800000000000008</v>
      </c>
      <c r="E1491">
        <v>8.5</v>
      </c>
      <c r="F1491">
        <v>23.8</v>
      </c>
      <c r="G1491" t="b">
        <v>0</v>
      </c>
    </row>
    <row r="1492" spans="1:7">
      <c r="A1492" t="s">
        <v>25</v>
      </c>
      <c r="B1492">
        <v>8462</v>
      </c>
      <c r="C1492" t="s">
        <v>59</v>
      </c>
      <c r="D1492">
        <v>8.3800000000000008</v>
      </c>
      <c r="E1492">
        <v>10</v>
      </c>
      <c r="F1492">
        <v>23.8</v>
      </c>
    </row>
    <row r="1493" spans="1:7">
      <c r="A1493" t="s">
        <v>25</v>
      </c>
      <c r="B1493">
        <v>8463</v>
      </c>
      <c r="C1493" t="s">
        <v>59</v>
      </c>
      <c r="D1493">
        <v>7.02</v>
      </c>
      <c r="E1493">
        <v>10</v>
      </c>
      <c r="F1493">
        <v>23.8</v>
      </c>
      <c r="G1493" t="b">
        <v>0</v>
      </c>
    </row>
    <row r="1494" spans="1:7">
      <c r="A1494" t="s">
        <v>25</v>
      </c>
      <c r="B1494">
        <v>8465</v>
      </c>
      <c r="C1494" t="s">
        <v>59</v>
      </c>
      <c r="D1494">
        <v>8.19</v>
      </c>
      <c r="E1494">
        <v>0</v>
      </c>
      <c r="F1494">
        <v>23.8</v>
      </c>
      <c r="G1494" t="b">
        <v>0</v>
      </c>
    </row>
    <row r="1495" spans="1:7">
      <c r="A1495" t="s">
        <v>25</v>
      </c>
      <c r="B1495">
        <v>8466</v>
      </c>
      <c r="C1495" t="s">
        <v>59</v>
      </c>
      <c r="D1495">
        <v>8.19</v>
      </c>
      <c r="E1495">
        <v>2.5</v>
      </c>
      <c r="F1495">
        <v>23.8</v>
      </c>
      <c r="G1495" t="b">
        <v>0</v>
      </c>
    </row>
    <row r="1496" spans="1:7">
      <c r="A1496" t="s">
        <v>25</v>
      </c>
      <c r="B1496">
        <v>8467</v>
      </c>
      <c r="C1496" t="s">
        <v>59</v>
      </c>
      <c r="D1496">
        <v>8.19</v>
      </c>
      <c r="E1496">
        <v>3.2</v>
      </c>
      <c r="F1496">
        <v>23.8</v>
      </c>
    </row>
    <row r="1497" spans="1:7">
      <c r="A1497" t="s">
        <v>25</v>
      </c>
      <c r="B1497">
        <v>8468</v>
      </c>
      <c r="C1497" t="s">
        <v>59</v>
      </c>
      <c r="D1497">
        <v>2.5</v>
      </c>
      <c r="E1497">
        <v>6.9</v>
      </c>
      <c r="F1497">
        <v>23.8</v>
      </c>
    </row>
    <row r="1498" spans="1:7">
      <c r="A1498" t="s">
        <v>25</v>
      </c>
      <c r="B1498">
        <v>8469</v>
      </c>
      <c r="C1498" t="s">
        <v>59</v>
      </c>
      <c r="D1498">
        <v>2.5</v>
      </c>
      <c r="E1498">
        <v>15.26</v>
      </c>
      <c r="F1498">
        <v>23.8</v>
      </c>
      <c r="G1498" t="b">
        <v>0</v>
      </c>
    </row>
    <row r="1499" spans="1:7">
      <c r="A1499" t="s">
        <v>25</v>
      </c>
      <c r="B1499">
        <v>8470</v>
      </c>
      <c r="C1499" t="s">
        <v>59</v>
      </c>
      <c r="D1499">
        <v>0</v>
      </c>
      <c r="E1499">
        <v>15.26</v>
      </c>
      <c r="F1499">
        <v>23.8</v>
      </c>
      <c r="G1499" t="b">
        <v>0</v>
      </c>
    </row>
    <row r="1500" spans="1:7">
      <c r="A1500" t="s">
        <v>25</v>
      </c>
      <c r="B1500">
        <v>8471</v>
      </c>
      <c r="C1500" t="s">
        <v>59</v>
      </c>
      <c r="D1500">
        <v>3.5</v>
      </c>
      <c r="E1500">
        <v>15.26</v>
      </c>
      <c r="F1500">
        <v>23.8</v>
      </c>
      <c r="G1500" t="b">
        <v>0</v>
      </c>
    </row>
    <row r="1501" spans="1:7">
      <c r="A1501" t="s">
        <v>25</v>
      </c>
      <c r="B1501">
        <v>8476</v>
      </c>
      <c r="C1501" t="s">
        <v>59</v>
      </c>
      <c r="D1501">
        <v>9.5</v>
      </c>
      <c r="E1501">
        <v>8.75</v>
      </c>
      <c r="F1501">
        <v>23.8</v>
      </c>
    </row>
    <row r="1502" spans="1:7">
      <c r="A1502" t="s">
        <v>25</v>
      </c>
      <c r="B1502">
        <v>8477</v>
      </c>
      <c r="C1502" t="s">
        <v>59</v>
      </c>
      <c r="D1502">
        <v>9.5</v>
      </c>
      <c r="E1502">
        <v>8.5</v>
      </c>
      <c r="F1502">
        <v>23.8</v>
      </c>
    </row>
    <row r="1503" spans="1:7">
      <c r="A1503" t="s">
        <v>25</v>
      </c>
      <c r="B1503">
        <v>8478</v>
      </c>
      <c r="C1503" t="s">
        <v>59</v>
      </c>
      <c r="D1503">
        <v>10.6</v>
      </c>
      <c r="E1503">
        <v>8.75</v>
      </c>
      <c r="F1503">
        <v>23.8</v>
      </c>
    </row>
    <row r="1504" spans="1:7">
      <c r="A1504" t="s">
        <v>25</v>
      </c>
      <c r="B1504">
        <v>8479</v>
      </c>
      <c r="C1504" t="s">
        <v>59</v>
      </c>
      <c r="D1504">
        <v>10.6</v>
      </c>
      <c r="E1504">
        <v>8.5</v>
      </c>
      <c r="F1504">
        <v>23.8</v>
      </c>
      <c r="G1504" t="b">
        <v>0</v>
      </c>
    </row>
    <row r="1505" spans="1:7">
      <c r="A1505" t="s">
        <v>25</v>
      </c>
      <c r="B1505">
        <v>8481</v>
      </c>
      <c r="C1505" t="s">
        <v>59</v>
      </c>
      <c r="D1505">
        <v>12.35</v>
      </c>
      <c r="E1505">
        <v>8.75</v>
      </c>
      <c r="F1505">
        <v>23.8</v>
      </c>
    </row>
    <row r="1506" spans="1:7">
      <c r="A1506" t="s">
        <v>25</v>
      </c>
      <c r="B1506">
        <v>8482</v>
      </c>
      <c r="C1506" t="s">
        <v>59</v>
      </c>
      <c r="D1506">
        <v>12.35</v>
      </c>
      <c r="E1506">
        <v>10</v>
      </c>
      <c r="F1506">
        <v>23.8</v>
      </c>
      <c r="G1506" t="b">
        <v>0</v>
      </c>
    </row>
    <row r="1507" spans="1:7">
      <c r="A1507" t="s">
        <v>25</v>
      </c>
      <c r="B1507">
        <v>8485</v>
      </c>
      <c r="C1507" t="s">
        <v>59</v>
      </c>
      <c r="D1507">
        <v>12.35</v>
      </c>
      <c r="E1507">
        <v>8.5</v>
      </c>
      <c r="F1507">
        <v>23.8</v>
      </c>
      <c r="G1507" t="b">
        <v>0</v>
      </c>
    </row>
    <row r="1508" spans="1:7">
      <c r="A1508" t="s">
        <v>25</v>
      </c>
      <c r="B1508">
        <v>8486</v>
      </c>
      <c r="C1508" t="s">
        <v>59</v>
      </c>
      <c r="D1508">
        <v>13.45</v>
      </c>
      <c r="E1508">
        <v>8.75</v>
      </c>
      <c r="F1508">
        <v>23.8</v>
      </c>
    </row>
    <row r="1509" spans="1:7">
      <c r="A1509" t="s">
        <v>25</v>
      </c>
      <c r="B1509">
        <v>8487</v>
      </c>
      <c r="C1509" t="s">
        <v>59</v>
      </c>
      <c r="D1509">
        <v>13.45</v>
      </c>
      <c r="E1509">
        <v>10</v>
      </c>
      <c r="F1509">
        <v>23.8</v>
      </c>
      <c r="G1509" t="b">
        <v>0</v>
      </c>
    </row>
    <row r="1510" spans="1:7">
      <c r="A1510" t="s">
        <v>25</v>
      </c>
      <c r="B1510">
        <v>8488</v>
      </c>
      <c r="C1510" t="s">
        <v>59</v>
      </c>
      <c r="D1510">
        <v>13.45</v>
      </c>
      <c r="E1510">
        <v>8.5</v>
      </c>
      <c r="F1510">
        <v>23.8</v>
      </c>
    </row>
    <row r="1511" spans="1:7">
      <c r="A1511" t="s">
        <v>25</v>
      </c>
      <c r="B1511">
        <v>8489</v>
      </c>
      <c r="C1511" t="s">
        <v>59</v>
      </c>
      <c r="D1511">
        <v>13.93</v>
      </c>
      <c r="E1511">
        <v>8.75</v>
      </c>
      <c r="F1511">
        <v>23.8</v>
      </c>
    </row>
    <row r="1512" spans="1:7">
      <c r="A1512" t="s">
        <v>25</v>
      </c>
      <c r="B1512">
        <v>8490</v>
      </c>
      <c r="C1512" t="s">
        <v>59</v>
      </c>
      <c r="D1512">
        <v>13.93</v>
      </c>
      <c r="E1512">
        <v>8.5</v>
      </c>
      <c r="F1512">
        <v>23.8</v>
      </c>
      <c r="G1512" t="b">
        <v>0</v>
      </c>
    </row>
    <row r="1513" spans="1:7">
      <c r="A1513" t="s">
        <v>25</v>
      </c>
      <c r="B1513">
        <v>8491</v>
      </c>
      <c r="C1513" t="s">
        <v>59</v>
      </c>
      <c r="D1513">
        <v>14.8</v>
      </c>
      <c r="E1513">
        <v>8.75</v>
      </c>
      <c r="F1513">
        <v>23.8</v>
      </c>
    </row>
    <row r="1514" spans="1:7">
      <c r="A1514" t="s">
        <v>25</v>
      </c>
      <c r="B1514">
        <v>8492</v>
      </c>
      <c r="C1514" t="s">
        <v>59</v>
      </c>
      <c r="D1514">
        <v>14.8</v>
      </c>
      <c r="E1514">
        <v>8.5</v>
      </c>
      <c r="F1514">
        <v>23.8</v>
      </c>
      <c r="G1514" t="b">
        <v>0</v>
      </c>
    </row>
    <row r="1515" spans="1:7">
      <c r="A1515" t="s">
        <v>25</v>
      </c>
      <c r="B1515">
        <v>8493</v>
      </c>
      <c r="C1515" t="s">
        <v>59</v>
      </c>
      <c r="D1515">
        <v>15.97</v>
      </c>
      <c r="E1515">
        <v>8.5</v>
      </c>
      <c r="F1515">
        <v>23.8</v>
      </c>
    </row>
    <row r="1516" spans="1:7">
      <c r="A1516" t="s">
        <v>25</v>
      </c>
      <c r="B1516">
        <v>8494</v>
      </c>
      <c r="C1516" t="s">
        <v>59</v>
      </c>
      <c r="D1516">
        <v>16.84</v>
      </c>
      <c r="E1516">
        <v>8.5</v>
      </c>
      <c r="F1516">
        <v>23.8</v>
      </c>
      <c r="G1516" t="b">
        <v>0</v>
      </c>
    </row>
    <row r="1517" spans="1:7">
      <c r="A1517" t="s">
        <v>25</v>
      </c>
      <c r="B1517">
        <v>8495</v>
      </c>
      <c r="C1517" t="s">
        <v>59</v>
      </c>
      <c r="D1517">
        <v>16.84</v>
      </c>
      <c r="E1517">
        <v>8.75</v>
      </c>
      <c r="F1517">
        <v>23.8</v>
      </c>
      <c r="G1517" t="b">
        <v>0</v>
      </c>
    </row>
    <row r="1518" spans="1:7">
      <c r="A1518" t="s">
        <v>25</v>
      </c>
      <c r="B1518">
        <v>8496</v>
      </c>
      <c r="C1518" t="s">
        <v>59</v>
      </c>
      <c r="D1518">
        <v>19.649999999999999</v>
      </c>
      <c r="E1518">
        <v>8.75</v>
      </c>
      <c r="F1518">
        <v>23.8</v>
      </c>
      <c r="G1518" t="b">
        <v>0</v>
      </c>
    </row>
    <row r="1519" spans="1:7">
      <c r="A1519" t="s">
        <v>25</v>
      </c>
      <c r="B1519">
        <v>8497</v>
      </c>
      <c r="C1519" t="s">
        <v>59</v>
      </c>
      <c r="D1519">
        <v>11.52</v>
      </c>
      <c r="E1519">
        <v>10</v>
      </c>
      <c r="F1519">
        <v>23.8</v>
      </c>
    </row>
    <row r="1520" spans="1:7">
      <c r="A1520" t="s">
        <v>25</v>
      </c>
      <c r="B1520">
        <v>8498</v>
      </c>
      <c r="C1520" t="s">
        <v>59</v>
      </c>
      <c r="D1520">
        <v>11.52</v>
      </c>
      <c r="E1520">
        <v>8.5</v>
      </c>
      <c r="F1520">
        <v>23.8</v>
      </c>
      <c r="G1520" t="b">
        <v>0</v>
      </c>
    </row>
    <row r="1521" spans="1:7">
      <c r="A1521" t="s">
        <v>25</v>
      </c>
      <c r="B1521">
        <v>8499</v>
      </c>
      <c r="C1521" t="s">
        <v>59</v>
      </c>
      <c r="D1521">
        <v>14.17</v>
      </c>
      <c r="E1521">
        <v>8.5</v>
      </c>
      <c r="F1521">
        <v>23.8</v>
      </c>
    </row>
    <row r="1522" spans="1:7">
      <c r="A1522" t="s">
        <v>25</v>
      </c>
      <c r="B1522">
        <v>8643</v>
      </c>
      <c r="C1522" t="s">
        <v>59</v>
      </c>
      <c r="D1522">
        <v>3.5</v>
      </c>
      <c r="E1522">
        <v>14.35</v>
      </c>
      <c r="F1522">
        <v>23.8</v>
      </c>
    </row>
    <row r="1523" spans="1:7">
      <c r="A1523" t="s">
        <v>25</v>
      </c>
      <c r="B1523">
        <v>8644</v>
      </c>
      <c r="C1523" t="s">
        <v>59</v>
      </c>
      <c r="D1523">
        <v>4.7699999999999996</v>
      </c>
      <c r="E1523">
        <v>12.5</v>
      </c>
      <c r="F1523">
        <v>23.8</v>
      </c>
    </row>
    <row r="1524" spans="1:7">
      <c r="A1524" t="s">
        <v>25</v>
      </c>
      <c r="B1524">
        <v>8645</v>
      </c>
      <c r="C1524" t="s">
        <v>59</v>
      </c>
      <c r="D1524">
        <v>4.7699999999999996</v>
      </c>
      <c r="E1524">
        <v>14.35</v>
      </c>
      <c r="F1524">
        <v>23.8</v>
      </c>
      <c r="G1524" t="b">
        <v>0</v>
      </c>
    </row>
    <row r="1525" spans="1:7">
      <c r="A1525" t="s">
        <v>25</v>
      </c>
      <c r="B1525">
        <v>8646</v>
      </c>
      <c r="C1525" t="s">
        <v>59</v>
      </c>
      <c r="D1525">
        <v>3.5</v>
      </c>
      <c r="E1525">
        <v>10.45</v>
      </c>
      <c r="F1525">
        <v>23.8</v>
      </c>
      <c r="G1525" t="b">
        <v>0</v>
      </c>
    </row>
    <row r="1526" spans="1:7">
      <c r="A1526" t="s">
        <v>25</v>
      </c>
      <c r="B1526">
        <v>8647</v>
      </c>
      <c r="C1526" t="s">
        <v>59</v>
      </c>
      <c r="D1526">
        <v>11.92</v>
      </c>
      <c r="E1526">
        <v>12.25</v>
      </c>
      <c r="F1526">
        <v>23.8</v>
      </c>
    </row>
    <row r="1527" spans="1:7">
      <c r="A1527" t="s">
        <v>25</v>
      </c>
      <c r="B1527">
        <v>8648</v>
      </c>
      <c r="C1527" t="s">
        <v>59</v>
      </c>
      <c r="D1527">
        <v>14.17</v>
      </c>
      <c r="E1527">
        <v>13.8</v>
      </c>
      <c r="F1527">
        <v>23.8</v>
      </c>
      <c r="G1527" t="b">
        <v>0</v>
      </c>
    </row>
    <row r="1528" spans="1:7">
      <c r="A1528" t="s">
        <v>25</v>
      </c>
      <c r="B1528">
        <v>8651</v>
      </c>
      <c r="C1528" t="s">
        <v>59</v>
      </c>
      <c r="D1528">
        <v>11.52</v>
      </c>
      <c r="E1528">
        <v>12.25</v>
      </c>
      <c r="F1528">
        <v>23.8</v>
      </c>
      <c r="G1528" t="b">
        <v>0</v>
      </c>
    </row>
    <row r="1529" spans="1:7">
      <c r="A1529" t="s">
        <v>25</v>
      </c>
      <c r="B1529">
        <v>8652</v>
      </c>
      <c r="C1529" t="s">
        <v>59</v>
      </c>
      <c r="D1529">
        <v>13.82</v>
      </c>
      <c r="E1529">
        <v>10</v>
      </c>
      <c r="F1529">
        <v>23.8</v>
      </c>
      <c r="G1529" t="b">
        <v>0</v>
      </c>
    </row>
    <row r="1530" spans="1:7">
      <c r="A1530" t="s">
        <v>25</v>
      </c>
      <c r="B1530">
        <v>9104</v>
      </c>
      <c r="C1530" t="s">
        <v>59</v>
      </c>
      <c r="D1530">
        <v>4.82</v>
      </c>
      <c r="E1530">
        <v>13.05</v>
      </c>
      <c r="F1530">
        <v>23.8</v>
      </c>
    </row>
    <row r="1531" spans="1:7">
      <c r="A1531" t="s">
        <v>25</v>
      </c>
      <c r="B1531">
        <v>9105</v>
      </c>
      <c r="C1531" t="s">
        <v>59</v>
      </c>
      <c r="D1531">
        <v>4.82</v>
      </c>
      <c r="E1531">
        <v>14.05</v>
      </c>
      <c r="F1531">
        <v>23.8</v>
      </c>
    </row>
    <row r="1532" spans="1:7">
      <c r="A1532" t="s">
        <v>25</v>
      </c>
      <c r="B1532">
        <v>5952</v>
      </c>
      <c r="C1532" t="s">
        <v>59</v>
      </c>
      <c r="D1532">
        <v>8.3800000000000008</v>
      </c>
      <c r="E1532">
        <v>11.35</v>
      </c>
      <c r="F1532">
        <v>23.8</v>
      </c>
    </row>
    <row r="1533" spans="1:7">
      <c r="A1533" t="s">
        <v>25</v>
      </c>
      <c r="B1533">
        <v>9250</v>
      </c>
      <c r="C1533" t="s">
        <v>59</v>
      </c>
      <c r="D1533">
        <v>11.52</v>
      </c>
      <c r="E1533">
        <v>9.35</v>
      </c>
      <c r="F1533">
        <v>23.8</v>
      </c>
    </row>
    <row r="1534" spans="1:7">
      <c r="A1534" t="s">
        <v>25</v>
      </c>
      <c r="B1534">
        <v>7901</v>
      </c>
      <c r="C1534" t="s">
        <v>59</v>
      </c>
      <c r="D1534">
        <v>11.52</v>
      </c>
      <c r="E1534">
        <v>10.85</v>
      </c>
      <c r="F1534">
        <v>23.8</v>
      </c>
    </row>
    <row r="1535" spans="1:7">
      <c r="A1535" t="s">
        <v>25</v>
      </c>
      <c r="B1535">
        <v>7902</v>
      </c>
      <c r="C1535" t="s">
        <v>59</v>
      </c>
      <c r="D1535">
        <v>13.82</v>
      </c>
      <c r="E1535">
        <v>10.85</v>
      </c>
      <c r="F1535">
        <v>23.8</v>
      </c>
    </row>
    <row r="1536" spans="1:7">
      <c r="A1536" t="s">
        <v>25</v>
      </c>
      <c r="B1536">
        <v>9459</v>
      </c>
      <c r="C1536" t="s">
        <v>59</v>
      </c>
      <c r="D1536">
        <v>8.25</v>
      </c>
      <c r="E1536">
        <v>13.15</v>
      </c>
      <c r="F1536">
        <v>23.8</v>
      </c>
    </row>
    <row r="1537" spans="1:7">
      <c r="A1537" t="s">
        <v>25</v>
      </c>
      <c r="B1537">
        <v>9460</v>
      </c>
      <c r="C1537" t="s">
        <v>59</v>
      </c>
      <c r="D1537">
        <v>8.25</v>
      </c>
      <c r="E1537">
        <v>13.8</v>
      </c>
      <c r="F1537">
        <v>23.8</v>
      </c>
    </row>
    <row r="1538" spans="1:7">
      <c r="A1538" t="s">
        <v>25</v>
      </c>
      <c r="B1538">
        <v>9461</v>
      </c>
      <c r="C1538" t="s">
        <v>59</v>
      </c>
      <c r="D1538">
        <v>9.25</v>
      </c>
      <c r="E1538">
        <v>13.15</v>
      </c>
      <c r="F1538">
        <v>23.8</v>
      </c>
    </row>
    <row r="1539" spans="1:7">
      <c r="A1539" t="s">
        <v>25</v>
      </c>
      <c r="B1539">
        <v>9462</v>
      </c>
      <c r="C1539" t="s">
        <v>59</v>
      </c>
      <c r="D1539">
        <v>9.25</v>
      </c>
      <c r="E1539">
        <v>13.8</v>
      </c>
      <c r="F1539">
        <v>23.8</v>
      </c>
    </row>
    <row r="1540" spans="1:7">
      <c r="A1540" t="s">
        <v>25</v>
      </c>
      <c r="B1540">
        <v>9463</v>
      </c>
      <c r="C1540" t="s">
        <v>59</v>
      </c>
      <c r="D1540">
        <v>10.050000000000001</v>
      </c>
      <c r="E1540">
        <v>13.15</v>
      </c>
      <c r="F1540">
        <v>23.8</v>
      </c>
      <c r="G1540" t="b">
        <v>0</v>
      </c>
    </row>
    <row r="1541" spans="1:7">
      <c r="A1541" t="s">
        <v>25</v>
      </c>
      <c r="B1541">
        <v>9464</v>
      </c>
      <c r="C1541" t="s">
        <v>59</v>
      </c>
      <c r="D1541">
        <v>10.050000000000001</v>
      </c>
      <c r="E1541">
        <v>13.8</v>
      </c>
      <c r="F1541">
        <v>23.8</v>
      </c>
      <c r="G1541" t="b">
        <v>0</v>
      </c>
    </row>
    <row r="1542" spans="1:7">
      <c r="A1542" t="s">
        <v>25</v>
      </c>
      <c r="B1542">
        <v>9467</v>
      </c>
      <c r="C1542" t="s">
        <v>59</v>
      </c>
      <c r="D1542">
        <v>11.52</v>
      </c>
      <c r="E1542">
        <v>11.65</v>
      </c>
      <c r="F1542">
        <v>23.8</v>
      </c>
      <c r="G1542" t="b">
        <v>0</v>
      </c>
    </row>
    <row r="1543" spans="1:7">
      <c r="A1543" t="s">
        <v>25</v>
      </c>
      <c r="B1543">
        <v>9512</v>
      </c>
      <c r="C1543" t="s">
        <v>59</v>
      </c>
      <c r="D1543">
        <v>6.8</v>
      </c>
      <c r="E1543">
        <v>13.8</v>
      </c>
      <c r="F1543">
        <v>23.8</v>
      </c>
      <c r="G1543" t="b">
        <v>0</v>
      </c>
    </row>
    <row r="1544" spans="1:7">
      <c r="A1544" t="s">
        <v>25</v>
      </c>
      <c r="B1544">
        <v>1288</v>
      </c>
      <c r="C1544" t="s">
        <v>59</v>
      </c>
      <c r="D1544">
        <v>8.3800000000000008</v>
      </c>
      <c r="E1544">
        <v>12.5</v>
      </c>
      <c r="F1544">
        <v>23.8</v>
      </c>
      <c r="G1544" t="b">
        <v>0</v>
      </c>
    </row>
    <row r="1545" spans="1:7">
      <c r="A1545" t="s">
        <v>25</v>
      </c>
      <c r="B1545">
        <v>2044</v>
      </c>
      <c r="C1545" t="s">
        <v>59</v>
      </c>
      <c r="D1545">
        <v>8.3800000000000008</v>
      </c>
      <c r="E1545">
        <v>12.25</v>
      </c>
      <c r="F1545">
        <v>23.8</v>
      </c>
      <c r="G1545" t="b">
        <v>0</v>
      </c>
    </row>
    <row r="1546" spans="1:7">
      <c r="A1546" t="s">
        <v>25</v>
      </c>
      <c r="B1546">
        <v>2111</v>
      </c>
      <c r="C1546" t="s">
        <v>59</v>
      </c>
      <c r="D1546">
        <v>8.25</v>
      </c>
      <c r="E1546">
        <v>16.5</v>
      </c>
      <c r="F1546">
        <v>23.8</v>
      </c>
      <c r="G1546" t="b">
        <v>0</v>
      </c>
    </row>
    <row r="1547" spans="1:7">
      <c r="A1547" t="s">
        <v>25</v>
      </c>
      <c r="B1547">
        <v>2117</v>
      </c>
      <c r="C1547" t="s">
        <v>59</v>
      </c>
      <c r="D1547">
        <v>8.3800000000000008</v>
      </c>
      <c r="E1547">
        <v>13.15</v>
      </c>
      <c r="F1547">
        <v>23.8</v>
      </c>
      <c r="G1547" t="b">
        <v>0</v>
      </c>
    </row>
    <row r="1548" spans="1:7">
      <c r="A1548" t="s">
        <v>25</v>
      </c>
      <c r="B1548">
        <v>9519</v>
      </c>
      <c r="C1548" t="s">
        <v>59</v>
      </c>
      <c r="D1548">
        <v>11.92</v>
      </c>
      <c r="E1548">
        <v>13.15</v>
      </c>
      <c r="F1548">
        <v>23.8</v>
      </c>
      <c r="G1548" t="b">
        <v>0</v>
      </c>
    </row>
    <row r="1549" spans="1:7">
      <c r="A1549" t="s">
        <v>25</v>
      </c>
      <c r="B1549">
        <v>2095</v>
      </c>
      <c r="C1549" t="s">
        <v>59</v>
      </c>
      <c r="D1549">
        <v>4.82</v>
      </c>
      <c r="E1549">
        <v>14.35</v>
      </c>
      <c r="F1549">
        <v>23.8</v>
      </c>
    </row>
    <row r="1550" spans="1:7">
      <c r="A1550" t="s">
        <v>25</v>
      </c>
      <c r="B1550">
        <v>2410</v>
      </c>
      <c r="C1550" t="s">
        <v>59</v>
      </c>
      <c r="D1550">
        <v>4.82</v>
      </c>
      <c r="E1550">
        <v>13.8</v>
      </c>
      <c r="F1550">
        <v>23.8</v>
      </c>
      <c r="G1550" t="b">
        <v>0</v>
      </c>
    </row>
    <row r="1551" spans="1:7">
      <c r="A1551" t="s">
        <v>25</v>
      </c>
      <c r="B1551">
        <v>9339</v>
      </c>
      <c r="C1551" t="s">
        <v>59</v>
      </c>
      <c r="D1551">
        <v>3.5</v>
      </c>
      <c r="E1551">
        <v>14.05</v>
      </c>
      <c r="F1551">
        <v>23.8</v>
      </c>
    </row>
    <row r="1552" spans="1:7">
      <c r="A1552" t="s">
        <v>25</v>
      </c>
      <c r="B1552">
        <v>9522</v>
      </c>
      <c r="C1552" t="s">
        <v>59</v>
      </c>
      <c r="D1552">
        <v>3.5</v>
      </c>
      <c r="E1552">
        <v>13.05</v>
      </c>
      <c r="F1552">
        <v>23.8</v>
      </c>
    </row>
    <row r="1553" spans="1:7">
      <c r="A1553" t="s">
        <v>25</v>
      </c>
      <c r="B1553">
        <v>9523</v>
      </c>
      <c r="C1553" t="s">
        <v>59</v>
      </c>
      <c r="D1553">
        <v>4.7699999999999996</v>
      </c>
      <c r="E1553">
        <v>13.05</v>
      </c>
      <c r="F1553">
        <v>23.8</v>
      </c>
      <c r="G1553" t="b">
        <v>0</v>
      </c>
    </row>
    <row r="1554" spans="1:7">
      <c r="A1554" t="s">
        <v>25</v>
      </c>
      <c r="B1554">
        <v>9565</v>
      </c>
      <c r="C1554" t="s">
        <v>59</v>
      </c>
      <c r="D1554">
        <v>8.25</v>
      </c>
      <c r="E1554">
        <v>13.05</v>
      </c>
      <c r="F1554">
        <v>23.8</v>
      </c>
      <c r="G1554" t="b">
        <v>0</v>
      </c>
    </row>
    <row r="1555" spans="1:7">
      <c r="A1555" t="s">
        <v>25</v>
      </c>
      <c r="B1555">
        <v>5081</v>
      </c>
      <c r="C1555" t="s">
        <v>59</v>
      </c>
      <c r="D1555">
        <v>6.8</v>
      </c>
      <c r="E1555">
        <v>8.5</v>
      </c>
      <c r="F1555">
        <v>23.8</v>
      </c>
    </row>
    <row r="1556" spans="1:7">
      <c r="A1556" t="s">
        <v>25</v>
      </c>
      <c r="B1556">
        <v>5082</v>
      </c>
      <c r="C1556" t="s">
        <v>59</v>
      </c>
      <c r="D1556">
        <v>6.8</v>
      </c>
      <c r="E1556">
        <v>12.5</v>
      </c>
      <c r="F1556">
        <v>23.8</v>
      </c>
    </row>
    <row r="1557" spans="1:7">
      <c r="A1557" t="s">
        <v>25</v>
      </c>
      <c r="B1557">
        <v>4881</v>
      </c>
      <c r="C1557" t="s">
        <v>59</v>
      </c>
      <c r="D1557">
        <v>6.8</v>
      </c>
      <c r="E1557">
        <v>10.45</v>
      </c>
      <c r="F1557">
        <v>23.8</v>
      </c>
      <c r="G1557" t="b">
        <v>0</v>
      </c>
    </row>
    <row r="1558" spans="1:7">
      <c r="A1558" t="s">
        <v>25</v>
      </c>
      <c r="B1558">
        <v>9612</v>
      </c>
      <c r="C1558" t="s">
        <v>59</v>
      </c>
      <c r="D1558">
        <v>4.82</v>
      </c>
      <c r="E1558">
        <v>16.5</v>
      </c>
      <c r="F1558">
        <v>23.8</v>
      </c>
      <c r="G1558" t="b">
        <v>0</v>
      </c>
    </row>
    <row r="1559" spans="1:7">
      <c r="A1559" t="s">
        <v>25</v>
      </c>
      <c r="B1559">
        <v>9613</v>
      </c>
      <c r="C1559" t="s">
        <v>59</v>
      </c>
      <c r="D1559">
        <v>5.72</v>
      </c>
      <c r="E1559">
        <v>13.8</v>
      </c>
      <c r="F1559">
        <v>23.8</v>
      </c>
    </row>
    <row r="1560" spans="1:7">
      <c r="A1560" t="s">
        <v>25</v>
      </c>
      <c r="B1560">
        <v>9614</v>
      </c>
      <c r="C1560" t="s">
        <v>59</v>
      </c>
      <c r="D1560">
        <v>5.72</v>
      </c>
      <c r="E1560">
        <v>15.78</v>
      </c>
      <c r="F1560">
        <v>23.8</v>
      </c>
      <c r="G1560" t="b">
        <v>0</v>
      </c>
    </row>
    <row r="1561" spans="1:7">
      <c r="A1561" t="s">
        <v>25</v>
      </c>
      <c r="B1561">
        <v>9615</v>
      </c>
      <c r="C1561" t="s">
        <v>59</v>
      </c>
      <c r="D1561">
        <v>5.72</v>
      </c>
      <c r="E1561">
        <v>16.5</v>
      </c>
      <c r="F1561">
        <v>23.8</v>
      </c>
    </row>
    <row r="1562" spans="1:7">
      <c r="A1562" t="s">
        <v>25</v>
      </c>
      <c r="B1562">
        <v>9628</v>
      </c>
      <c r="C1562" t="s">
        <v>59</v>
      </c>
      <c r="D1562">
        <v>5.72</v>
      </c>
      <c r="E1562">
        <v>14.05</v>
      </c>
      <c r="F1562">
        <v>23.8</v>
      </c>
      <c r="G1562" t="b">
        <v>0</v>
      </c>
    </row>
    <row r="1563" spans="1:7">
      <c r="A1563" t="s">
        <v>25</v>
      </c>
      <c r="B1563">
        <v>9629</v>
      </c>
      <c r="C1563" t="s">
        <v>59</v>
      </c>
      <c r="D1563">
        <v>5.72</v>
      </c>
      <c r="E1563">
        <v>14.35</v>
      </c>
      <c r="F1563">
        <v>23.8</v>
      </c>
    </row>
    <row r="1564" spans="1:7">
      <c r="A1564" t="s">
        <v>25</v>
      </c>
      <c r="B1564">
        <v>9806</v>
      </c>
      <c r="C1564" t="s">
        <v>59</v>
      </c>
      <c r="D1564">
        <v>16.02</v>
      </c>
      <c r="E1564">
        <v>14.2</v>
      </c>
      <c r="F1564">
        <v>23.8</v>
      </c>
    </row>
    <row r="1565" spans="1:7">
      <c r="A1565" t="s">
        <v>25</v>
      </c>
      <c r="B1565">
        <v>9807</v>
      </c>
      <c r="C1565" t="s">
        <v>59</v>
      </c>
      <c r="D1565">
        <v>16.02</v>
      </c>
      <c r="E1565">
        <v>15.78</v>
      </c>
      <c r="F1565">
        <v>23.8</v>
      </c>
    </row>
    <row r="1566" spans="1:7">
      <c r="A1566" t="s">
        <v>25</v>
      </c>
      <c r="B1566">
        <v>9808</v>
      </c>
      <c r="C1566" t="s">
        <v>59</v>
      </c>
      <c r="D1566">
        <v>15.07</v>
      </c>
      <c r="E1566">
        <v>14.2</v>
      </c>
      <c r="F1566">
        <v>23.8</v>
      </c>
    </row>
    <row r="1567" spans="1:7">
      <c r="A1567" t="s">
        <v>25</v>
      </c>
      <c r="B1567">
        <v>9809</v>
      </c>
      <c r="C1567" t="s">
        <v>59</v>
      </c>
      <c r="D1567">
        <v>15.07</v>
      </c>
      <c r="E1567">
        <v>15.78</v>
      </c>
      <c r="F1567">
        <v>23.8</v>
      </c>
    </row>
    <row r="1568" spans="1:7">
      <c r="A1568" t="s">
        <v>25</v>
      </c>
      <c r="B1568">
        <v>9810</v>
      </c>
      <c r="C1568" t="s">
        <v>59</v>
      </c>
      <c r="D1568">
        <v>12.88</v>
      </c>
      <c r="E1568">
        <v>15.26</v>
      </c>
      <c r="F1568">
        <v>23.8</v>
      </c>
    </row>
    <row r="1569" spans="1:7">
      <c r="A1569" t="s">
        <v>25</v>
      </c>
      <c r="B1569">
        <v>9811</v>
      </c>
      <c r="C1569" t="s">
        <v>59</v>
      </c>
      <c r="D1569">
        <v>15.07</v>
      </c>
      <c r="E1569">
        <v>15.26</v>
      </c>
      <c r="F1569">
        <v>23.8</v>
      </c>
    </row>
    <row r="1570" spans="1:7">
      <c r="A1570" t="s">
        <v>25</v>
      </c>
      <c r="B1570">
        <v>9813</v>
      </c>
      <c r="C1570" t="s">
        <v>59</v>
      </c>
      <c r="D1570">
        <v>12.88</v>
      </c>
      <c r="E1570">
        <v>14.2</v>
      </c>
      <c r="F1570">
        <v>23.8</v>
      </c>
    </row>
    <row r="1571" spans="1:7">
      <c r="A1571" t="s">
        <v>25</v>
      </c>
      <c r="B1571">
        <v>9930</v>
      </c>
      <c r="C1571" t="s">
        <v>59</v>
      </c>
      <c r="D1571">
        <v>11.92</v>
      </c>
      <c r="E1571">
        <v>15.1</v>
      </c>
      <c r="F1571">
        <v>23.8</v>
      </c>
      <c r="G1571" t="b">
        <v>0</v>
      </c>
    </row>
    <row r="1572" spans="1:7">
      <c r="A1572" t="s">
        <v>25</v>
      </c>
      <c r="B1572">
        <v>9987</v>
      </c>
      <c r="C1572" t="s">
        <v>59</v>
      </c>
      <c r="D1572">
        <v>6.8</v>
      </c>
      <c r="E1572">
        <v>13.05</v>
      </c>
      <c r="F1572">
        <v>23.8</v>
      </c>
    </row>
    <row r="1573" spans="1:7">
      <c r="A1573" t="s">
        <v>25</v>
      </c>
      <c r="B1573">
        <v>5054</v>
      </c>
      <c r="C1573" t="s">
        <v>59</v>
      </c>
      <c r="D1573">
        <v>13.82</v>
      </c>
      <c r="E1573">
        <v>9.35</v>
      </c>
      <c r="F1573">
        <v>23.8</v>
      </c>
      <c r="G1573" t="b">
        <v>0</v>
      </c>
    </row>
    <row r="1574" spans="1:7">
      <c r="A1574" t="s">
        <v>25</v>
      </c>
      <c r="B1574">
        <v>1502</v>
      </c>
      <c r="C1574" t="s">
        <v>59</v>
      </c>
      <c r="D1574">
        <v>14.17</v>
      </c>
      <c r="E1574">
        <v>13.525</v>
      </c>
      <c r="F1574">
        <v>23.8</v>
      </c>
    </row>
    <row r="1575" spans="1:7">
      <c r="A1575" t="s">
        <v>25</v>
      </c>
      <c r="B1575">
        <v>8649</v>
      </c>
      <c r="C1575" t="s">
        <v>59</v>
      </c>
      <c r="D1575">
        <v>0</v>
      </c>
      <c r="E1575">
        <v>0.6</v>
      </c>
      <c r="F1575">
        <v>23.8</v>
      </c>
      <c r="G1575" t="b">
        <v>0</v>
      </c>
    </row>
    <row r="1576" spans="1:7">
      <c r="A1576" t="s">
        <v>25</v>
      </c>
      <c r="B1576">
        <v>8650</v>
      </c>
      <c r="C1576" t="s">
        <v>59</v>
      </c>
      <c r="D1576">
        <v>3.27</v>
      </c>
      <c r="E1576">
        <v>0.6</v>
      </c>
      <c r="F1576">
        <v>23.8</v>
      </c>
      <c r="G1576" t="b">
        <v>0</v>
      </c>
    </row>
    <row r="1577" spans="1:7">
      <c r="A1577" t="s">
        <v>25</v>
      </c>
      <c r="B1577">
        <v>8704</v>
      </c>
      <c r="C1577" t="s">
        <v>59</v>
      </c>
      <c r="D1577">
        <v>9.82</v>
      </c>
      <c r="E1577">
        <v>0.6</v>
      </c>
      <c r="F1577">
        <v>23.8</v>
      </c>
      <c r="G1577" t="b">
        <v>0</v>
      </c>
    </row>
    <row r="1578" spans="1:7">
      <c r="A1578" t="s">
        <v>25</v>
      </c>
      <c r="B1578">
        <v>8705</v>
      </c>
      <c r="C1578" t="s">
        <v>59</v>
      </c>
      <c r="D1578">
        <v>16.37</v>
      </c>
      <c r="E1578">
        <v>0.6</v>
      </c>
      <c r="F1578">
        <v>23.8</v>
      </c>
    </row>
    <row r="1579" spans="1:7">
      <c r="A1579" t="s">
        <v>25</v>
      </c>
      <c r="B1579">
        <v>8762</v>
      </c>
      <c r="C1579" t="s">
        <v>59</v>
      </c>
      <c r="D1579">
        <v>19.649999999999999</v>
      </c>
      <c r="E1579">
        <v>0.6</v>
      </c>
      <c r="F1579">
        <v>23.8</v>
      </c>
    </row>
    <row r="1580" spans="1:7">
      <c r="A1580" t="s">
        <v>25</v>
      </c>
      <c r="B1580">
        <v>8763</v>
      </c>
      <c r="C1580" t="s">
        <v>59</v>
      </c>
      <c r="D1580">
        <v>13.1</v>
      </c>
      <c r="E1580">
        <v>0.6</v>
      </c>
      <c r="F1580">
        <v>23.8</v>
      </c>
    </row>
    <row r="1581" spans="1:7">
      <c r="A1581" t="s">
        <v>25</v>
      </c>
      <c r="B1581">
        <v>8778</v>
      </c>
      <c r="C1581" t="s">
        <v>59</v>
      </c>
      <c r="D1581">
        <v>6.5</v>
      </c>
      <c r="E1581">
        <v>0.6</v>
      </c>
      <c r="F1581">
        <v>23.8</v>
      </c>
    </row>
    <row r="1582" spans="1:7">
      <c r="A1582" t="s">
        <v>25</v>
      </c>
      <c r="B1582">
        <v>9126</v>
      </c>
      <c r="C1582" t="s">
        <v>59</v>
      </c>
      <c r="D1582">
        <v>8.19</v>
      </c>
      <c r="E1582">
        <v>0.6</v>
      </c>
      <c r="F1582">
        <v>23.8</v>
      </c>
    </row>
    <row r="1583" spans="1:7">
      <c r="A1583" t="s">
        <v>25</v>
      </c>
      <c r="B1583">
        <v>9184</v>
      </c>
      <c r="C1583" t="s">
        <v>59</v>
      </c>
      <c r="D1583">
        <v>0.6</v>
      </c>
      <c r="E1583">
        <v>8.5</v>
      </c>
      <c r="F1583">
        <v>23.8</v>
      </c>
      <c r="G1583" t="b">
        <v>0</v>
      </c>
    </row>
    <row r="1584" spans="1:7">
      <c r="A1584" t="s">
        <v>25</v>
      </c>
      <c r="B1584">
        <v>9185</v>
      </c>
      <c r="C1584" t="s">
        <v>59</v>
      </c>
      <c r="D1584">
        <v>0.6</v>
      </c>
      <c r="E1584">
        <v>16.5</v>
      </c>
      <c r="F1584">
        <v>23.8</v>
      </c>
      <c r="G1584" t="b">
        <v>0</v>
      </c>
    </row>
    <row r="1585" spans="1:7">
      <c r="A1585" t="s">
        <v>25</v>
      </c>
      <c r="B1585">
        <v>9891</v>
      </c>
      <c r="C1585" t="s">
        <v>59</v>
      </c>
      <c r="D1585">
        <v>10.7</v>
      </c>
      <c r="E1585">
        <v>11.35</v>
      </c>
      <c r="F1585">
        <v>23.8</v>
      </c>
      <c r="G1585" t="b">
        <v>0</v>
      </c>
    </row>
    <row r="1586" spans="1:7">
      <c r="A1586" t="s">
        <v>25</v>
      </c>
      <c r="B1586">
        <v>9982</v>
      </c>
      <c r="C1586" t="s">
        <v>59</v>
      </c>
      <c r="D1586">
        <v>9.1999999999999993</v>
      </c>
      <c r="E1586">
        <v>11.35</v>
      </c>
      <c r="F1586">
        <v>23.8</v>
      </c>
      <c r="G1586" t="b">
        <v>0</v>
      </c>
    </row>
    <row r="1587" spans="1:7">
      <c r="A1587" t="s">
        <v>25</v>
      </c>
      <c r="B1587">
        <v>10026</v>
      </c>
      <c r="C1587" t="s">
        <v>59</v>
      </c>
      <c r="D1587">
        <v>8.25</v>
      </c>
      <c r="E1587">
        <v>13.1463988919668</v>
      </c>
      <c r="F1587">
        <v>23.8</v>
      </c>
    </row>
    <row r="1588" spans="1:7">
      <c r="A1588" t="s">
        <v>25</v>
      </c>
      <c r="B1588">
        <v>10027</v>
      </c>
      <c r="C1588" t="s">
        <v>59</v>
      </c>
      <c r="D1588">
        <v>8.25</v>
      </c>
      <c r="E1588">
        <v>12.5</v>
      </c>
      <c r="F1588">
        <v>23.8</v>
      </c>
    </row>
    <row r="1589" spans="1:7">
      <c r="A1589" t="s">
        <v>25</v>
      </c>
      <c r="B1589">
        <v>2124</v>
      </c>
      <c r="C1589" t="s">
        <v>59</v>
      </c>
      <c r="D1589">
        <v>18.68</v>
      </c>
      <c r="E1589">
        <v>8.75</v>
      </c>
      <c r="F1589">
        <v>23.8</v>
      </c>
      <c r="G1589" t="b">
        <v>0</v>
      </c>
    </row>
    <row r="1590" spans="1:7">
      <c r="A1590" t="s">
        <v>25</v>
      </c>
      <c r="B1590">
        <v>8149</v>
      </c>
      <c r="C1590" t="s">
        <v>59</v>
      </c>
      <c r="D1590">
        <v>12.88</v>
      </c>
      <c r="E1590">
        <v>16.5</v>
      </c>
      <c r="F1590">
        <v>23.8</v>
      </c>
      <c r="G1590" t="b">
        <v>0</v>
      </c>
    </row>
    <row r="1591" spans="1:7">
      <c r="A1591" t="s">
        <v>25</v>
      </c>
      <c r="B1591">
        <v>9165</v>
      </c>
      <c r="C1591" t="s">
        <v>59</v>
      </c>
      <c r="D1591">
        <v>12.88</v>
      </c>
      <c r="E1591">
        <v>15.78</v>
      </c>
      <c r="F1591">
        <v>23.8</v>
      </c>
      <c r="G1591" t="b">
        <v>0</v>
      </c>
    </row>
    <row r="1592" spans="1:7">
      <c r="A1592" t="s">
        <v>25</v>
      </c>
      <c r="B1592">
        <v>10289</v>
      </c>
      <c r="C1592" t="s">
        <v>59</v>
      </c>
      <c r="D1592">
        <v>3.27</v>
      </c>
      <c r="E1592">
        <v>7.2</v>
      </c>
      <c r="F1592">
        <v>23.8</v>
      </c>
    </row>
    <row r="1593" spans="1:7">
      <c r="A1593" t="s">
        <v>25</v>
      </c>
      <c r="B1593">
        <v>10315</v>
      </c>
      <c r="C1593" t="s">
        <v>59</v>
      </c>
      <c r="D1593">
        <v>3.27</v>
      </c>
      <c r="E1593">
        <v>7</v>
      </c>
      <c r="F1593">
        <v>23.8</v>
      </c>
    </row>
    <row r="1594" spans="1:7">
      <c r="A1594" t="s">
        <v>25</v>
      </c>
      <c r="B1594">
        <v>8770</v>
      </c>
      <c r="C1594" t="s">
        <v>59</v>
      </c>
      <c r="D1594">
        <v>3.27</v>
      </c>
      <c r="E1594">
        <v>5.5</v>
      </c>
      <c r="F1594">
        <v>23.8</v>
      </c>
      <c r="G1594" t="b">
        <v>0</v>
      </c>
    </row>
    <row r="1595" spans="1:7">
      <c r="A1595" t="s">
        <v>25</v>
      </c>
      <c r="B1595">
        <v>8772</v>
      </c>
      <c r="C1595" t="s">
        <v>59</v>
      </c>
      <c r="D1595">
        <v>3.27</v>
      </c>
      <c r="E1595">
        <v>6.2</v>
      </c>
      <c r="F1595">
        <v>23.8</v>
      </c>
      <c r="G1595" t="b">
        <v>0</v>
      </c>
    </row>
    <row r="1596" spans="1:7">
      <c r="A1596" t="s">
        <v>25</v>
      </c>
      <c r="B1596">
        <v>10171</v>
      </c>
      <c r="C1596" t="s">
        <v>59</v>
      </c>
      <c r="D1596">
        <v>3.27</v>
      </c>
      <c r="E1596">
        <v>5.2</v>
      </c>
      <c r="F1596">
        <v>23.8</v>
      </c>
    </row>
    <row r="1597" spans="1:7">
      <c r="A1597" t="s">
        <v>25</v>
      </c>
      <c r="B1597">
        <v>1113</v>
      </c>
      <c r="C1597" t="s">
        <v>59</v>
      </c>
      <c r="D1597">
        <v>0</v>
      </c>
      <c r="E1597">
        <v>11.42</v>
      </c>
      <c r="F1597">
        <v>23.8</v>
      </c>
      <c r="G1597" t="b">
        <v>0</v>
      </c>
    </row>
    <row r="1598" spans="1:7">
      <c r="A1598" t="s">
        <v>25</v>
      </c>
      <c r="B1598">
        <v>1491</v>
      </c>
      <c r="C1598" t="s">
        <v>59</v>
      </c>
      <c r="D1598">
        <v>3.15</v>
      </c>
      <c r="E1598">
        <v>11.42</v>
      </c>
      <c r="F1598">
        <v>23.8</v>
      </c>
      <c r="G1598" t="b">
        <v>0</v>
      </c>
    </row>
    <row r="1599" spans="1:7">
      <c r="A1599" t="s">
        <v>25</v>
      </c>
      <c r="B1599">
        <v>1996</v>
      </c>
      <c r="C1599" t="s">
        <v>59</v>
      </c>
      <c r="D1599">
        <v>4.82</v>
      </c>
      <c r="E1599">
        <v>11.45</v>
      </c>
      <c r="F1599">
        <v>23.8</v>
      </c>
      <c r="G1599" t="b">
        <v>0</v>
      </c>
    </row>
    <row r="1600" spans="1:7">
      <c r="A1600" t="s">
        <v>25</v>
      </c>
      <c r="B1600">
        <v>5022</v>
      </c>
      <c r="C1600" t="s">
        <v>59</v>
      </c>
      <c r="D1600">
        <v>6.8</v>
      </c>
      <c r="E1600">
        <v>11.45</v>
      </c>
      <c r="F1600">
        <v>23.8</v>
      </c>
      <c r="G1600" t="b">
        <v>0</v>
      </c>
    </row>
    <row r="1601" spans="1:7">
      <c r="A1601" t="s">
        <v>25</v>
      </c>
      <c r="B1601">
        <v>5026</v>
      </c>
      <c r="C1601" t="s">
        <v>59</v>
      </c>
      <c r="D1601">
        <v>4.82</v>
      </c>
      <c r="E1601">
        <v>10.45</v>
      </c>
      <c r="F1601">
        <v>23.8</v>
      </c>
    </row>
    <row r="1602" spans="1:7">
      <c r="A1602" t="s">
        <v>25</v>
      </c>
      <c r="B1602">
        <v>1706</v>
      </c>
      <c r="C1602" t="s">
        <v>59</v>
      </c>
      <c r="D1602">
        <v>0</v>
      </c>
      <c r="E1602">
        <v>13.35</v>
      </c>
      <c r="F1602">
        <v>23.8</v>
      </c>
    </row>
    <row r="1603" spans="1:7">
      <c r="A1603" t="s">
        <v>25</v>
      </c>
      <c r="B1603">
        <v>1785</v>
      </c>
      <c r="C1603" t="s">
        <v>59</v>
      </c>
      <c r="D1603">
        <v>3.15</v>
      </c>
      <c r="E1603">
        <v>13.35</v>
      </c>
      <c r="F1603">
        <v>23.8</v>
      </c>
      <c r="G1603" t="b">
        <v>0</v>
      </c>
    </row>
    <row r="1604" spans="1:7">
      <c r="A1604" t="s">
        <v>25</v>
      </c>
      <c r="B1604">
        <v>1987</v>
      </c>
      <c r="C1604" t="s">
        <v>59</v>
      </c>
      <c r="D1604">
        <v>4.82</v>
      </c>
      <c r="E1604">
        <v>13.35</v>
      </c>
      <c r="F1604">
        <v>23.8</v>
      </c>
    </row>
    <row r="1605" spans="1:7">
      <c r="A1605" t="s">
        <v>25</v>
      </c>
      <c r="B1605">
        <v>9439</v>
      </c>
      <c r="C1605" t="s">
        <v>59</v>
      </c>
      <c r="D1605">
        <v>6.5</v>
      </c>
      <c r="E1605">
        <v>11.45</v>
      </c>
      <c r="F1605">
        <v>23.8</v>
      </c>
    </row>
    <row r="1606" spans="1:7">
      <c r="A1606" t="s">
        <v>25</v>
      </c>
      <c r="B1606">
        <v>9447</v>
      </c>
      <c r="C1606" t="s">
        <v>59</v>
      </c>
      <c r="D1606">
        <v>4.82</v>
      </c>
      <c r="E1606">
        <v>12.5</v>
      </c>
      <c r="F1606">
        <v>23.8</v>
      </c>
    </row>
    <row r="1607" spans="1:7">
      <c r="A1607" t="s">
        <v>25</v>
      </c>
      <c r="B1607">
        <v>9448</v>
      </c>
      <c r="C1607" t="s">
        <v>59</v>
      </c>
      <c r="D1607">
        <v>4.25</v>
      </c>
      <c r="E1607">
        <v>11.45</v>
      </c>
      <c r="F1607">
        <v>23.8</v>
      </c>
    </row>
    <row r="1608" spans="1:7">
      <c r="A1608" t="s">
        <v>25</v>
      </c>
      <c r="B1608">
        <v>10381</v>
      </c>
      <c r="C1608" t="s">
        <v>59</v>
      </c>
      <c r="D1608">
        <v>0.6</v>
      </c>
      <c r="E1608">
        <v>11.42</v>
      </c>
      <c r="F1608">
        <v>23.8</v>
      </c>
    </row>
    <row r="1609" spans="1:7">
      <c r="A1609" t="s">
        <v>25</v>
      </c>
      <c r="B1609">
        <v>10382</v>
      </c>
      <c r="C1609" t="s">
        <v>59</v>
      </c>
      <c r="D1609">
        <v>0.6</v>
      </c>
      <c r="E1609">
        <v>12.5</v>
      </c>
      <c r="F1609">
        <v>23.8</v>
      </c>
    </row>
    <row r="1610" spans="1:7">
      <c r="A1610" t="s">
        <v>25</v>
      </c>
      <c r="B1610">
        <v>10383</v>
      </c>
      <c r="C1610" t="s">
        <v>59</v>
      </c>
      <c r="D1610">
        <v>2.5</v>
      </c>
      <c r="E1610">
        <v>11.42</v>
      </c>
      <c r="F1610">
        <v>23.8</v>
      </c>
    </row>
    <row r="1611" spans="1:7">
      <c r="A1611" t="s">
        <v>25</v>
      </c>
      <c r="B1611">
        <v>10384</v>
      </c>
      <c r="C1611" t="s">
        <v>59</v>
      </c>
      <c r="D1611">
        <v>3.15</v>
      </c>
      <c r="E1611">
        <v>12.5</v>
      </c>
      <c r="F1611">
        <v>23.8</v>
      </c>
    </row>
    <row r="1612" spans="1:7">
      <c r="A1612" t="s">
        <v>25</v>
      </c>
      <c r="B1612">
        <v>10385</v>
      </c>
      <c r="C1612" t="s">
        <v>59</v>
      </c>
      <c r="D1612">
        <v>3.15</v>
      </c>
      <c r="E1612">
        <v>8.5</v>
      </c>
      <c r="F1612">
        <v>23.8</v>
      </c>
    </row>
    <row r="1613" spans="1:7">
      <c r="A1613" t="s">
        <v>25</v>
      </c>
      <c r="B1613">
        <v>10386</v>
      </c>
      <c r="C1613" t="s">
        <v>59</v>
      </c>
      <c r="D1613">
        <v>3.5</v>
      </c>
      <c r="E1613">
        <v>11.42</v>
      </c>
      <c r="F1613">
        <v>23.8</v>
      </c>
    </row>
    <row r="1614" spans="1:7">
      <c r="A1614" t="s">
        <v>25</v>
      </c>
      <c r="B1614">
        <v>10387</v>
      </c>
      <c r="C1614" t="s">
        <v>59</v>
      </c>
      <c r="D1614">
        <v>0.6</v>
      </c>
      <c r="E1614">
        <v>13.35</v>
      </c>
      <c r="F1614">
        <v>23.8</v>
      </c>
      <c r="G1614" t="b">
        <v>0</v>
      </c>
    </row>
    <row r="1615" spans="1:7">
      <c r="A1615" t="s">
        <v>25</v>
      </c>
      <c r="B1615">
        <v>10388</v>
      </c>
      <c r="C1615" t="s">
        <v>59</v>
      </c>
      <c r="D1615">
        <v>0.6</v>
      </c>
      <c r="E1615">
        <v>15.26</v>
      </c>
      <c r="F1615">
        <v>23.8</v>
      </c>
    </row>
    <row r="1616" spans="1:7">
      <c r="A1616" t="s">
        <v>25</v>
      </c>
      <c r="B1616">
        <v>10389</v>
      </c>
      <c r="C1616" t="s">
        <v>59</v>
      </c>
      <c r="D1616">
        <v>2.5</v>
      </c>
      <c r="E1616">
        <v>13.35</v>
      </c>
      <c r="F1616">
        <v>23.8</v>
      </c>
    </row>
    <row r="1617" spans="1:7">
      <c r="A1617" t="s">
        <v>25</v>
      </c>
      <c r="B1617">
        <v>10390</v>
      </c>
      <c r="C1617" t="s">
        <v>59</v>
      </c>
      <c r="D1617">
        <v>3.5</v>
      </c>
      <c r="E1617">
        <v>13.35</v>
      </c>
      <c r="F1617">
        <v>23.8</v>
      </c>
    </row>
    <row r="1618" spans="1:7">
      <c r="A1618" t="s">
        <v>25</v>
      </c>
      <c r="B1618">
        <v>10391</v>
      </c>
      <c r="C1618" t="s">
        <v>59</v>
      </c>
      <c r="D1618">
        <v>3.15</v>
      </c>
      <c r="E1618">
        <v>15.26</v>
      </c>
      <c r="F1618">
        <v>23.8</v>
      </c>
      <c r="G1618" t="b">
        <v>0</v>
      </c>
    </row>
    <row r="1619" spans="1:7">
      <c r="A1619" t="s">
        <v>25</v>
      </c>
      <c r="B1619">
        <v>10443</v>
      </c>
      <c r="C1619" t="s">
        <v>59</v>
      </c>
      <c r="D1619">
        <v>2.95</v>
      </c>
      <c r="E1619">
        <v>8.5</v>
      </c>
      <c r="F1619">
        <v>23.8</v>
      </c>
      <c r="G1619" t="b">
        <v>0</v>
      </c>
    </row>
    <row r="1620" spans="1:7">
      <c r="A1620" t="s">
        <v>25</v>
      </c>
      <c r="B1620">
        <v>2061</v>
      </c>
      <c r="C1620" t="s">
        <v>59</v>
      </c>
      <c r="D1620">
        <v>5.5511149999999998E-17</v>
      </c>
      <c r="E1620">
        <v>6.05</v>
      </c>
      <c r="F1620">
        <v>23.8</v>
      </c>
      <c r="G1620" t="b">
        <v>0</v>
      </c>
    </row>
    <row r="1621" spans="1:7">
      <c r="A1621" t="s">
        <v>25</v>
      </c>
      <c r="B1621">
        <v>2064</v>
      </c>
      <c r="C1621" t="s">
        <v>59</v>
      </c>
      <c r="D1621">
        <v>0</v>
      </c>
      <c r="E1621">
        <v>7.7</v>
      </c>
      <c r="F1621">
        <v>23.8</v>
      </c>
      <c r="G1621" t="b">
        <v>0</v>
      </c>
    </row>
    <row r="1622" spans="1:7">
      <c r="A1622" t="s">
        <v>25</v>
      </c>
      <c r="B1622">
        <v>2574</v>
      </c>
      <c r="C1622" t="s">
        <v>59</v>
      </c>
      <c r="D1622">
        <v>4.82</v>
      </c>
      <c r="E1622">
        <v>11.85</v>
      </c>
      <c r="F1622">
        <v>23.8</v>
      </c>
    </row>
    <row r="1623" spans="1:7">
      <c r="A1623" t="s">
        <v>25</v>
      </c>
      <c r="B1623">
        <v>3932</v>
      </c>
      <c r="C1623" t="s">
        <v>59</v>
      </c>
      <c r="D1623">
        <v>4.95</v>
      </c>
      <c r="E1623">
        <v>8.5</v>
      </c>
      <c r="F1623">
        <v>23.8</v>
      </c>
    </row>
    <row r="1624" spans="1:7">
      <c r="A1624" t="s">
        <v>25</v>
      </c>
      <c r="B1624">
        <v>1011</v>
      </c>
      <c r="C1624" t="s">
        <v>59</v>
      </c>
      <c r="D1624">
        <v>9.90022633528387</v>
      </c>
      <c r="E1624">
        <v>8.15249084531915</v>
      </c>
      <c r="F1624">
        <v>23.8</v>
      </c>
      <c r="G1624" t="b">
        <v>0</v>
      </c>
    </row>
    <row r="1625" spans="1:7">
      <c r="A1625" t="s">
        <v>25</v>
      </c>
      <c r="B1625">
        <v>1013</v>
      </c>
      <c r="C1625" t="s">
        <v>59</v>
      </c>
      <c r="D1625">
        <v>9.6179064318186196</v>
      </c>
      <c r="E1625">
        <v>7.53248009081093</v>
      </c>
      <c r="F1625">
        <v>23.8</v>
      </c>
    </row>
    <row r="1626" spans="1:7">
      <c r="A1626" t="s">
        <v>25</v>
      </c>
      <c r="B1626">
        <v>1014</v>
      </c>
      <c r="C1626" t="s">
        <v>59</v>
      </c>
      <c r="D1626">
        <v>9.6092598130108193</v>
      </c>
      <c r="E1626">
        <v>7.5101478396113697</v>
      </c>
      <c r="F1626">
        <v>23.8</v>
      </c>
      <c r="G1626" t="b">
        <v>0</v>
      </c>
    </row>
    <row r="1627" spans="1:7">
      <c r="A1627" t="s">
        <v>25</v>
      </c>
      <c r="B1627">
        <v>533</v>
      </c>
      <c r="C1627" t="s">
        <v>59</v>
      </c>
      <c r="D1627">
        <v>9.8249999999999993</v>
      </c>
      <c r="E1627">
        <v>8.25</v>
      </c>
      <c r="F1627">
        <v>23.8</v>
      </c>
      <c r="G1627" t="b">
        <v>0</v>
      </c>
    </row>
    <row r="1628" spans="1:7">
      <c r="A1628" t="s">
        <v>25</v>
      </c>
      <c r="B1628">
        <v>611</v>
      </c>
      <c r="C1628" t="s">
        <v>59</v>
      </c>
      <c r="D1628">
        <v>9.8249999999999993</v>
      </c>
      <c r="E1628">
        <v>8.25</v>
      </c>
      <c r="F1628">
        <v>23.8</v>
      </c>
      <c r="G1628" t="b">
        <v>0</v>
      </c>
    </row>
    <row r="1629" spans="1:7">
      <c r="A1629" t="s">
        <v>26</v>
      </c>
      <c r="B1629">
        <v>1676</v>
      </c>
      <c r="C1629" t="s">
        <v>59</v>
      </c>
      <c r="D1629">
        <v>0</v>
      </c>
      <c r="E1629">
        <v>0</v>
      </c>
      <c r="F1629">
        <v>20.5</v>
      </c>
    </row>
    <row r="1630" spans="1:7">
      <c r="A1630" t="s">
        <v>26</v>
      </c>
      <c r="B1630">
        <v>1677</v>
      </c>
      <c r="C1630" t="s">
        <v>59</v>
      </c>
      <c r="D1630">
        <v>3.27</v>
      </c>
      <c r="E1630">
        <v>0</v>
      </c>
      <c r="F1630">
        <v>20.5</v>
      </c>
      <c r="G1630" t="b">
        <v>0</v>
      </c>
    </row>
    <row r="1631" spans="1:7">
      <c r="A1631" t="s">
        <v>26</v>
      </c>
      <c r="B1631">
        <v>1678</v>
      </c>
      <c r="C1631" t="s">
        <v>59</v>
      </c>
      <c r="D1631">
        <v>9.82</v>
      </c>
      <c r="E1631">
        <v>0</v>
      </c>
      <c r="F1631">
        <v>20.5</v>
      </c>
      <c r="G1631" t="b">
        <v>0</v>
      </c>
    </row>
    <row r="1632" spans="1:7">
      <c r="A1632" t="s">
        <v>26</v>
      </c>
      <c r="B1632">
        <v>1679</v>
      </c>
      <c r="C1632" t="s">
        <v>59</v>
      </c>
      <c r="D1632">
        <v>16.37</v>
      </c>
      <c r="E1632">
        <v>0</v>
      </c>
      <c r="F1632">
        <v>20.5</v>
      </c>
      <c r="G1632" t="b">
        <v>0</v>
      </c>
    </row>
    <row r="1633" spans="1:7">
      <c r="A1633" t="s">
        <v>26</v>
      </c>
      <c r="B1633">
        <v>1680</v>
      </c>
      <c r="C1633" t="s">
        <v>59</v>
      </c>
      <c r="D1633">
        <v>19.649999999999999</v>
      </c>
      <c r="E1633">
        <v>0</v>
      </c>
      <c r="F1633">
        <v>20.5</v>
      </c>
    </row>
    <row r="1634" spans="1:7">
      <c r="A1634" t="s">
        <v>26</v>
      </c>
      <c r="B1634">
        <v>1681</v>
      </c>
      <c r="C1634" t="s">
        <v>59</v>
      </c>
      <c r="D1634">
        <v>19.649999999999999</v>
      </c>
      <c r="E1634">
        <v>1.8</v>
      </c>
      <c r="F1634">
        <v>20.5</v>
      </c>
    </row>
    <row r="1635" spans="1:7">
      <c r="A1635" t="s">
        <v>26</v>
      </c>
      <c r="B1635">
        <v>1682</v>
      </c>
      <c r="C1635" t="s">
        <v>59</v>
      </c>
      <c r="D1635">
        <v>0</v>
      </c>
      <c r="E1635">
        <v>8.5</v>
      </c>
      <c r="F1635">
        <v>20.5</v>
      </c>
    </row>
    <row r="1636" spans="1:7">
      <c r="A1636" t="s">
        <v>26</v>
      </c>
      <c r="B1636">
        <v>1683</v>
      </c>
      <c r="C1636" t="s">
        <v>59</v>
      </c>
      <c r="D1636">
        <v>0</v>
      </c>
      <c r="E1636">
        <v>12.5</v>
      </c>
      <c r="F1636">
        <v>20.5</v>
      </c>
      <c r="G1636" t="b">
        <v>0</v>
      </c>
    </row>
    <row r="1637" spans="1:7">
      <c r="A1637" t="s">
        <v>26</v>
      </c>
      <c r="B1637">
        <v>1684</v>
      </c>
      <c r="C1637" t="s">
        <v>59</v>
      </c>
      <c r="D1637">
        <v>0</v>
      </c>
      <c r="E1637">
        <v>16.5</v>
      </c>
      <c r="F1637">
        <v>20.5</v>
      </c>
    </row>
    <row r="1638" spans="1:7">
      <c r="A1638" t="s">
        <v>26</v>
      </c>
      <c r="B1638">
        <v>1685</v>
      </c>
      <c r="C1638" t="s">
        <v>59</v>
      </c>
      <c r="D1638">
        <v>6.8</v>
      </c>
      <c r="E1638">
        <v>16.5</v>
      </c>
      <c r="F1638">
        <v>20.5</v>
      </c>
    </row>
    <row r="1639" spans="1:7">
      <c r="A1639" t="s">
        <v>26</v>
      </c>
      <c r="B1639">
        <v>1686</v>
      </c>
      <c r="C1639" t="s">
        <v>59</v>
      </c>
      <c r="D1639">
        <v>8.1</v>
      </c>
      <c r="E1639">
        <v>16.5</v>
      </c>
      <c r="F1639">
        <v>20.5</v>
      </c>
    </row>
    <row r="1640" spans="1:7">
      <c r="A1640" t="s">
        <v>26</v>
      </c>
      <c r="B1640">
        <v>1687</v>
      </c>
      <c r="C1640" t="s">
        <v>59</v>
      </c>
      <c r="D1640">
        <v>4.57</v>
      </c>
      <c r="E1640">
        <v>4.25</v>
      </c>
      <c r="F1640">
        <v>20.5</v>
      </c>
    </row>
    <row r="1641" spans="1:7">
      <c r="A1641" t="s">
        <v>26</v>
      </c>
      <c r="B1641">
        <v>1688</v>
      </c>
      <c r="C1641" t="s">
        <v>59</v>
      </c>
      <c r="D1641">
        <v>8.6300000000000008</v>
      </c>
      <c r="E1641">
        <v>4.25</v>
      </c>
      <c r="F1641">
        <v>20.5</v>
      </c>
    </row>
    <row r="1642" spans="1:7">
      <c r="A1642" t="s">
        <v>26</v>
      </c>
      <c r="B1642">
        <v>1689</v>
      </c>
      <c r="C1642" t="s">
        <v>59</v>
      </c>
      <c r="D1642">
        <v>4.57</v>
      </c>
      <c r="E1642">
        <v>6.9</v>
      </c>
      <c r="F1642">
        <v>20.5</v>
      </c>
      <c r="G1642" t="b">
        <v>0</v>
      </c>
    </row>
    <row r="1643" spans="1:7">
      <c r="A1643" t="s">
        <v>26</v>
      </c>
      <c r="B1643">
        <v>1690</v>
      </c>
      <c r="C1643" t="s">
        <v>59</v>
      </c>
      <c r="D1643">
        <v>8.6300000000000008</v>
      </c>
      <c r="E1643">
        <v>6.9</v>
      </c>
      <c r="F1643">
        <v>20.5</v>
      </c>
    </row>
    <row r="1644" spans="1:7">
      <c r="A1644" t="s">
        <v>26</v>
      </c>
      <c r="B1644">
        <v>1691</v>
      </c>
      <c r="C1644" t="s">
        <v>59</v>
      </c>
      <c r="D1644">
        <v>4.57</v>
      </c>
      <c r="E1644">
        <v>6.4</v>
      </c>
      <c r="F1644">
        <v>20.5</v>
      </c>
      <c r="G1644" t="b">
        <v>0</v>
      </c>
    </row>
    <row r="1645" spans="1:7">
      <c r="A1645" t="s">
        <v>26</v>
      </c>
      <c r="B1645">
        <v>1692</v>
      </c>
      <c r="C1645" t="s">
        <v>59</v>
      </c>
      <c r="D1645">
        <v>8.6300000000000008</v>
      </c>
      <c r="E1645">
        <v>6.4</v>
      </c>
      <c r="F1645">
        <v>20.5</v>
      </c>
    </row>
    <row r="1646" spans="1:7">
      <c r="A1646" t="s">
        <v>26</v>
      </c>
      <c r="B1646">
        <v>1693</v>
      </c>
      <c r="C1646" t="s">
        <v>59</v>
      </c>
      <c r="D1646">
        <v>11.12</v>
      </c>
      <c r="E1646">
        <v>4.25</v>
      </c>
      <c r="F1646">
        <v>20.5</v>
      </c>
    </row>
    <row r="1647" spans="1:7">
      <c r="A1647" t="s">
        <v>26</v>
      </c>
      <c r="B1647">
        <v>1694</v>
      </c>
      <c r="C1647" t="s">
        <v>59</v>
      </c>
      <c r="D1647">
        <v>15.2</v>
      </c>
      <c r="E1647">
        <v>4.25</v>
      </c>
      <c r="F1647">
        <v>20.5</v>
      </c>
    </row>
    <row r="1648" spans="1:7">
      <c r="A1648" t="s">
        <v>26</v>
      </c>
      <c r="B1648">
        <v>1695</v>
      </c>
      <c r="C1648" t="s">
        <v>59</v>
      </c>
      <c r="D1648">
        <v>11.12</v>
      </c>
      <c r="E1648">
        <v>6.9</v>
      </c>
      <c r="F1648">
        <v>20.5</v>
      </c>
    </row>
    <row r="1649" spans="1:7">
      <c r="A1649" t="s">
        <v>26</v>
      </c>
      <c r="B1649">
        <v>1696</v>
      </c>
      <c r="C1649" t="s">
        <v>59</v>
      </c>
      <c r="D1649">
        <v>15.2</v>
      </c>
      <c r="E1649">
        <v>6.9</v>
      </c>
      <c r="F1649">
        <v>20.5</v>
      </c>
      <c r="G1649" t="b">
        <v>0</v>
      </c>
    </row>
    <row r="1650" spans="1:7">
      <c r="A1650" t="s">
        <v>26</v>
      </c>
      <c r="B1650">
        <v>1697</v>
      </c>
      <c r="C1650" t="s">
        <v>59</v>
      </c>
      <c r="D1650">
        <v>11.12</v>
      </c>
      <c r="E1650">
        <v>6.4</v>
      </c>
      <c r="F1650">
        <v>20.5</v>
      </c>
    </row>
    <row r="1651" spans="1:7">
      <c r="A1651" t="s">
        <v>26</v>
      </c>
      <c r="B1651">
        <v>1698</v>
      </c>
      <c r="C1651" t="s">
        <v>59</v>
      </c>
      <c r="D1651">
        <v>15.2</v>
      </c>
      <c r="E1651">
        <v>6.4</v>
      </c>
      <c r="F1651">
        <v>20.5</v>
      </c>
    </row>
    <row r="1652" spans="1:7">
      <c r="A1652" t="s">
        <v>26</v>
      </c>
      <c r="B1652">
        <v>1699</v>
      </c>
      <c r="C1652" t="s">
        <v>59</v>
      </c>
      <c r="D1652">
        <v>17.68</v>
      </c>
      <c r="E1652">
        <v>4.8</v>
      </c>
      <c r="F1652">
        <v>20.5</v>
      </c>
    </row>
    <row r="1653" spans="1:7">
      <c r="A1653" t="s">
        <v>26</v>
      </c>
      <c r="B1653">
        <v>1700</v>
      </c>
      <c r="C1653" t="s">
        <v>59</v>
      </c>
      <c r="D1653">
        <v>19.649999999999999</v>
      </c>
      <c r="E1653">
        <v>4.8</v>
      </c>
      <c r="F1653">
        <v>20.5</v>
      </c>
      <c r="G1653" t="b">
        <v>0</v>
      </c>
    </row>
    <row r="1654" spans="1:7">
      <c r="A1654" t="s">
        <v>26</v>
      </c>
      <c r="B1654">
        <v>1701</v>
      </c>
      <c r="C1654" t="s">
        <v>59</v>
      </c>
      <c r="D1654">
        <v>0</v>
      </c>
      <c r="E1654">
        <v>4.8</v>
      </c>
      <c r="F1654">
        <v>20.5</v>
      </c>
      <c r="G1654" t="b">
        <v>0</v>
      </c>
    </row>
    <row r="1655" spans="1:7">
      <c r="A1655" t="s">
        <v>26</v>
      </c>
      <c r="B1655">
        <v>1702</v>
      </c>
      <c r="C1655" t="s">
        <v>59</v>
      </c>
      <c r="D1655">
        <v>1.98</v>
      </c>
      <c r="E1655">
        <v>4.8</v>
      </c>
      <c r="F1655">
        <v>20.5</v>
      </c>
      <c r="G1655" t="b">
        <v>0</v>
      </c>
    </row>
    <row r="1656" spans="1:7">
      <c r="A1656" t="s">
        <v>26</v>
      </c>
      <c r="B1656">
        <v>1703</v>
      </c>
      <c r="C1656" t="s">
        <v>59</v>
      </c>
      <c r="D1656">
        <v>17.68</v>
      </c>
      <c r="E1656">
        <v>6.9</v>
      </c>
      <c r="F1656">
        <v>20.5</v>
      </c>
    </row>
    <row r="1657" spans="1:7">
      <c r="A1657" t="s">
        <v>26</v>
      </c>
      <c r="B1657">
        <v>1704</v>
      </c>
      <c r="C1657" t="s">
        <v>59</v>
      </c>
      <c r="D1657">
        <v>9.82</v>
      </c>
      <c r="E1657">
        <v>5</v>
      </c>
      <c r="F1657">
        <v>20.5</v>
      </c>
    </row>
    <row r="1658" spans="1:7">
      <c r="A1658" t="s">
        <v>26</v>
      </c>
      <c r="B1658">
        <v>1705</v>
      </c>
      <c r="C1658" t="s">
        <v>59</v>
      </c>
      <c r="D1658">
        <v>9.82</v>
      </c>
      <c r="E1658">
        <v>6.9</v>
      </c>
      <c r="F1658">
        <v>20.5</v>
      </c>
    </row>
    <row r="1659" spans="1:7">
      <c r="A1659" t="s">
        <v>26</v>
      </c>
      <c r="B1659">
        <v>1707</v>
      </c>
      <c r="C1659" t="s">
        <v>59</v>
      </c>
      <c r="D1659">
        <v>3.27</v>
      </c>
      <c r="E1659">
        <v>6.9</v>
      </c>
      <c r="F1659">
        <v>20.5</v>
      </c>
    </row>
    <row r="1660" spans="1:7">
      <c r="A1660" t="s">
        <v>26</v>
      </c>
      <c r="B1660">
        <v>1708</v>
      </c>
      <c r="C1660" t="s">
        <v>59</v>
      </c>
      <c r="D1660">
        <v>1.98</v>
      </c>
      <c r="E1660">
        <v>6.9</v>
      </c>
      <c r="F1660">
        <v>20.5</v>
      </c>
    </row>
    <row r="1661" spans="1:7">
      <c r="A1661" t="s">
        <v>26</v>
      </c>
      <c r="B1661">
        <v>1709</v>
      </c>
      <c r="C1661" t="s">
        <v>59</v>
      </c>
      <c r="D1661">
        <v>13.1</v>
      </c>
      <c r="E1661">
        <v>0</v>
      </c>
      <c r="F1661">
        <v>20.5</v>
      </c>
      <c r="G1661" t="b">
        <v>0</v>
      </c>
    </row>
    <row r="1662" spans="1:7">
      <c r="A1662" t="s">
        <v>26</v>
      </c>
      <c r="B1662">
        <v>1710</v>
      </c>
      <c r="C1662" t="s">
        <v>59</v>
      </c>
      <c r="D1662">
        <v>13.1</v>
      </c>
      <c r="E1662">
        <v>6.4</v>
      </c>
      <c r="F1662">
        <v>20.5</v>
      </c>
    </row>
    <row r="1663" spans="1:7">
      <c r="A1663" t="s">
        <v>26</v>
      </c>
      <c r="B1663">
        <v>1711</v>
      </c>
      <c r="C1663" t="s">
        <v>59</v>
      </c>
      <c r="D1663">
        <v>6.5</v>
      </c>
      <c r="E1663">
        <v>0</v>
      </c>
      <c r="F1663">
        <v>20.5</v>
      </c>
    </row>
    <row r="1664" spans="1:7">
      <c r="A1664" t="s">
        <v>26</v>
      </c>
      <c r="B1664">
        <v>1712</v>
      </c>
      <c r="C1664" t="s">
        <v>59</v>
      </c>
      <c r="D1664">
        <v>6.5</v>
      </c>
      <c r="E1664">
        <v>6.4</v>
      </c>
      <c r="F1664">
        <v>20.5</v>
      </c>
    </row>
    <row r="1665" spans="1:7">
      <c r="A1665" t="s">
        <v>26</v>
      </c>
      <c r="B1665">
        <v>1714</v>
      </c>
      <c r="C1665" t="s">
        <v>59</v>
      </c>
      <c r="D1665">
        <v>19.649999999999999</v>
      </c>
      <c r="E1665">
        <v>6.9</v>
      </c>
      <c r="F1665">
        <v>20.5</v>
      </c>
    </row>
    <row r="1666" spans="1:7">
      <c r="A1666" t="s">
        <v>26</v>
      </c>
      <c r="B1666">
        <v>1715</v>
      </c>
      <c r="C1666" t="s">
        <v>59</v>
      </c>
      <c r="D1666">
        <v>18.68</v>
      </c>
      <c r="E1666">
        <v>6.9</v>
      </c>
      <c r="F1666">
        <v>20.5</v>
      </c>
    </row>
    <row r="1667" spans="1:7">
      <c r="A1667" t="s">
        <v>26</v>
      </c>
      <c r="B1667">
        <v>1716</v>
      </c>
      <c r="C1667" t="s">
        <v>59</v>
      </c>
      <c r="D1667">
        <v>18.68</v>
      </c>
      <c r="E1667">
        <v>8.5</v>
      </c>
      <c r="F1667">
        <v>20.5</v>
      </c>
    </row>
    <row r="1668" spans="1:7">
      <c r="A1668" t="s">
        <v>26</v>
      </c>
      <c r="B1668">
        <v>1717</v>
      </c>
      <c r="C1668" t="s">
        <v>59</v>
      </c>
      <c r="D1668">
        <v>0.98</v>
      </c>
      <c r="E1668">
        <v>6.9</v>
      </c>
      <c r="F1668">
        <v>20.5</v>
      </c>
    </row>
    <row r="1669" spans="1:7">
      <c r="A1669" t="s">
        <v>26</v>
      </c>
      <c r="B1669">
        <v>1718</v>
      </c>
      <c r="C1669" t="s">
        <v>59</v>
      </c>
      <c r="D1669">
        <v>0.98</v>
      </c>
      <c r="E1669">
        <v>8.5</v>
      </c>
      <c r="F1669">
        <v>20.5</v>
      </c>
    </row>
    <row r="1670" spans="1:7">
      <c r="A1670" t="s">
        <v>26</v>
      </c>
      <c r="B1670">
        <v>1725</v>
      </c>
      <c r="C1670" t="s">
        <v>59</v>
      </c>
      <c r="D1670">
        <v>14.17</v>
      </c>
      <c r="E1670">
        <v>12.25</v>
      </c>
      <c r="F1670">
        <v>20.5</v>
      </c>
      <c r="G1670" t="b">
        <v>0</v>
      </c>
    </row>
    <row r="1671" spans="1:7">
      <c r="A1671" t="s">
        <v>26</v>
      </c>
      <c r="B1671">
        <v>1727</v>
      </c>
      <c r="C1671" t="s">
        <v>59</v>
      </c>
      <c r="D1671">
        <v>6.8</v>
      </c>
      <c r="E1671">
        <v>14.05</v>
      </c>
      <c r="F1671">
        <v>20.5</v>
      </c>
      <c r="G1671" t="b">
        <v>0</v>
      </c>
    </row>
    <row r="1672" spans="1:7">
      <c r="A1672" t="s">
        <v>26</v>
      </c>
      <c r="B1672">
        <v>1729</v>
      </c>
      <c r="C1672" t="s">
        <v>59</v>
      </c>
      <c r="D1672">
        <v>5.5511149999999998E-17</v>
      </c>
      <c r="E1672">
        <v>5</v>
      </c>
      <c r="F1672">
        <v>20.5</v>
      </c>
    </row>
    <row r="1673" spans="1:7">
      <c r="A1673" t="s">
        <v>26</v>
      </c>
      <c r="B1673">
        <v>1730</v>
      </c>
      <c r="C1673" t="s">
        <v>59</v>
      </c>
      <c r="D1673">
        <v>0</v>
      </c>
      <c r="E1673">
        <v>6.9</v>
      </c>
      <c r="F1673">
        <v>20.5</v>
      </c>
      <c r="G1673" t="b">
        <v>0</v>
      </c>
    </row>
    <row r="1674" spans="1:7">
      <c r="A1674" t="s">
        <v>26</v>
      </c>
      <c r="B1674">
        <v>1733</v>
      </c>
      <c r="C1674" t="s">
        <v>59</v>
      </c>
      <c r="D1674">
        <v>7.02</v>
      </c>
      <c r="E1674">
        <v>8.5</v>
      </c>
      <c r="F1674">
        <v>20.5</v>
      </c>
    </row>
    <row r="1675" spans="1:7">
      <c r="A1675" t="s">
        <v>26</v>
      </c>
      <c r="B1675">
        <v>1734</v>
      </c>
      <c r="C1675" t="s">
        <v>59</v>
      </c>
      <c r="D1675">
        <v>4.18</v>
      </c>
      <c r="E1675">
        <v>14.35</v>
      </c>
      <c r="F1675">
        <v>20.5</v>
      </c>
    </row>
    <row r="1676" spans="1:7">
      <c r="A1676" t="s">
        <v>26</v>
      </c>
      <c r="B1676">
        <v>1735</v>
      </c>
      <c r="C1676" t="s">
        <v>59</v>
      </c>
      <c r="D1676">
        <v>4.18</v>
      </c>
      <c r="E1676">
        <v>16.5</v>
      </c>
      <c r="F1676">
        <v>20.5</v>
      </c>
    </row>
    <row r="1677" spans="1:7">
      <c r="A1677" t="s">
        <v>26</v>
      </c>
      <c r="B1677">
        <v>1736</v>
      </c>
      <c r="C1677" t="s">
        <v>59</v>
      </c>
      <c r="D1677">
        <v>6.8</v>
      </c>
      <c r="E1677">
        <v>14.35</v>
      </c>
      <c r="F1677">
        <v>20.5</v>
      </c>
    </row>
    <row r="1678" spans="1:7">
      <c r="A1678" t="s">
        <v>26</v>
      </c>
      <c r="B1678">
        <v>1738</v>
      </c>
      <c r="C1678" t="s">
        <v>59</v>
      </c>
      <c r="D1678">
        <v>10.38</v>
      </c>
      <c r="E1678">
        <v>16.5</v>
      </c>
      <c r="F1678">
        <v>20.5</v>
      </c>
      <c r="G1678" t="b">
        <v>0</v>
      </c>
    </row>
    <row r="1679" spans="1:7">
      <c r="A1679" t="s">
        <v>26</v>
      </c>
      <c r="B1679">
        <v>1739</v>
      </c>
      <c r="C1679" t="s">
        <v>59</v>
      </c>
      <c r="D1679">
        <v>7.02</v>
      </c>
      <c r="E1679">
        <v>12.5</v>
      </c>
      <c r="F1679">
        <v>20.5</v>
      </c>
    </row>
    <row r="1680" spans="1:7">
      <c r="A1680" t="s">
        <v>26</v>
      </c>
      <c r="B1680">
        <v>1741</v>
      </c>
      <c r="C1680" t="s">
        <v>59</v>
      </c>
      <c r="D1680">
        <v>6.5</v>
      </c>
      <c r="E1680">
        <v>12.5</v>
      </c>
      <c r="F1680">
        <v>20.5</v>
      </c>
      <c r="G1680" t="b">
        <v>0</v>
      </c>
    </row>
    <row r="1681" spans="1:7">
      <c r="A1681" t="s">
        <v>26</v>
      </c>
      <c r="B1681">
        <v>1742</v>
      </c>
      <c r="C1681" t="s">
        <v>59</v>
      </c>
      <c r="D1681">
        <v>4.25</v>
      </c>
      <c r="E1681">
        <v>10.45</v>
      </c>
      <c r="F1681">
        <v>20.5</v>
      </c>
      <c r="G1681" t="b">
        <v>0</v>
      </c>
    </row>
    <row r="1682" spans="1:7">
      <c r="A1682" t="s">
        <v>26</v>
      </c>
      <c r="B1682">
        <v>1743</v>
      </c>
      <c r="C1682" t="s">
        <v>59</v>
      </c>
      <c r="D1682">
        <v>4.25</v>
      </c>
      <c r="E1682">
        <v>12.5</v>
      </c>
      <c r="F1682">
        <v>20.5</v>
      </c>
      <c r="G1682" t="b">
        <v>0</v>
      </c>
    </row>
    <row r="1683" spans="1:7">
      <c r="A1683" t="s">
        <v>26</v>
      </c>
      <c r="B1683">
        <v>1745</v>
      </c>
      <c r="C1683" t="s">
        <v>59</v>
      </c>
      <c r="D1683">
        <v>6.5</v>
      </c>
      <c r="E1683">
        <v>10.45</v>
      </c>
      <c r="F1683">
        <v>20.5</v>
      </c>
    </row>
    <row r="1684" spans="1:7">
      <c r="A1684" t="s">
        <v>26</v>
      </c>
      <c r="B1684">
        <v>1746</v>
      </c>
      <c r="C1684" t="s">
        <v>59</v>
      </c>
      <c r="D1684">
        <v>7.02</v>
      </c>
      <c r="E1684">
        <v>10.45</v>
      </c>
      <c r="F1684">
        <v>20.5</v>
      </c>
    </row>
    <row r="1685" spans="1:7">
      <c r="A1685" t="s">
        <v>26</v>
      </c>
      <c r="B1685">
        <v>1747</v>
      </c>
      <c r="C1685" t="s">
        <v>59</v>
      </c>
      <c r="D1685">
        <v>11.92</v>
      </c>
      <c r="E1685">
        <v>15.78</v>
      </c>
      <c r="F1685">
        <v>20.5</v>
      </c>
    </row>
    <row r="1686" spans="1:7">
      <c r="A1686" t="s">
        <v>26</v>
      </c>
      <c r="B1686">
        <v>1748</v>
      </c>
      <c r="C1686" t="s">
        <v>59</v>
      </c>
      <c r="D1686">
        <v>17</v>
      </c>
      <c r="E1686">
        <v>15.78</v>
      </c>
      <c r="F1686">
        <v>20.5</v>
      </c>
    </row>
    <row r="1687" spans="1:7">
      <c r="A1687" t="s">
        <v>26</v>
      </c>
      <c r="B1687">
        <v>1749</v>
      </c>
      <c r="C1687" t="s">
        <v>59</v>
      </c>
      <c r="D1687">
        <v>17</v>
      </c>
      <c r="E1687">
        <v>11.95</v>
      </c>
      <c r="F1687">
        <v>20.5</v>
      </c>
    </row>
    <row r="1688" spans="1:7">
      <c r="A1688" t="s">
        <v>26</v>
      </c>
      <c r="B1688">
        <v>1750</v>
      </c>
      <c r="C1688" t="s">
        <v>59</v>
      </c>
      <c r="D1688">
        <v>19.649999999999999</v>
      </c>
      <c r="E1688">
        <v>11.95</v>
      </c>
      <c r="F1688">
        <v>20.5</v>
      </c>
    </row>
    <row r="1689" spans="1:7">
      <c r="A1689" t="s">
        <v>26</v>
      </c>
      <c r="B1689">
        <v>1751</v>
      </c>
      <c r="C1689" t="s">
        <v>59</v>
      </c>
      <c r="D1689">
        <v>17</v>
      </c>
      <c r="E1689">
        <v>10.11</v>
      </c>
      <c r="F1689">
        <v>20.5</v>
      </c>
      <c r="G1689" t="b">
        <v>0</v>
      </c>
    </row>
    <row r="1690" spans="1:7">
      <c r="A1690" t="s">
        <v>26</v>
      </c>
      <c r="B1690">
        <v>1752</v>
      </c>
      <c r="C1690" t="s">
        <v>59</v>
      </c>
      <c r="D1690">
        <v>19.649999999999999</v>
      </c>
      <c r="E1690">
        <v>10.11</v>
      </c>
      <c r="F1690">
        <v>20.5</v>
      </c>
    </row>
    <row r="1691" spans="1:7">
      <c r="A1691" t="s">
        <v>26</v>
      </c>
      <c r="B1691">
        <v>1754</v>
      </c>
      <c r="C1691" t="s">
        <v>59</v>
      </c>
      <c r="D1691">
        <v>19.649999999999999</v>
      </c>
      <c r="E1691">
        <v>10.4</v>
      </c>
      <c r="F1691">
        <v>20.5</v>
      </c>
      <c r="G1691" t="b">
        <v>0</v>
      </c>
    </row>
    <row r="1692" spans="1:7">
      <c r="A1692" t="s">
        <v>26</v>
      </c>
      <c r="B1692">
        <v>1876</v>
      </c>
      <c r="C1692" t="s">
        <v>59</v>
      </c>
      <c r="D1692">
        <v>16.37</v>
      </c>
      <c r="E1692">
        <v>5</v>
      </c>
      <c r="F1692">
        <v>20.5</v>
      </c>
    </row>
    <row r="1693" spans="1:7">
      <c r="A1693" t="s">
        <v>26</v>
      </c>
      <c r="B1693">
        <v>1877</v>
      </c>
      <c r="C1693" t="s">
        <v>59</v>
      </c>
      <c r="D1693">
        <v>16.37</v>
      </c>
      <c r="E1693">
        <v>6.9</v>
      </c>
      <c r="F1693">
        <v>20.5</v>
      </c>
    </row>
    <row r="1694" spans="1:7">
      <c r="A1694" t="s">
        <v>26</v>
      </c>
      <c r="B1694">
        <v>2032</v>
      </c>
      <c r="C1694" t="s">
        <v>59</v>
      </c>
      <c r="D1694">
        <v>3.5</v>
      </c>
      <c r="E1694">
        <v>16.5</v>
      </c>
      <c r="F1694">
        <v>20.5</v>
      </c>
    </row>
    <row r="1695" spans="1:7">
      <c r="A1695" t="s">
        <v>26</v>
      </c>
      <c r="B1695">
        <v>8472</v>
      </c>
      <c r="C1695" t="s">
        <v>59</v>
      </c>
      <c r="D1695">
        <v>19.649999999999999</v>
      </c>
      <c r="E1695">
        <v>4.3</v>
      </c>
      <c r="F1695">
        <v>20.5</v>
      </c>
    </row>
    <row r="1696" spans="1:7">
      <c r="A1696" t="s">
        <v>26</v>
      </c>
      <c r="B1696">
        <v>8473</v>
      </c>
      <c r="C1696" t="s">
        <v>59</v>
      </c>
      <c r="D1696">
        <v>3.5</v>
      </c>
      <c r="E1696">
        <v>12.5</v>
      </c>
      <c r="F1696">
        <v>20.5</v>
      </c>
      <c r="G1696" t="b">
        <v>0</v>
      </c>
    </row>
    <row r="1697" spans="1:7">
      <c r="A1697" t="s">
        <v>26</v>
      </c>
      <c r="B1697">
        <v>8474</v>
      </c>
      <c r="C1697" t="s">
        <v>59</v>
      </c>
      <c r="D1697">
        <v>3.5</v>
      </c>
      <c r="E1697">
        <v>8.5</v>
      </c>
      <c r="F1697">
        <v>20.5</v>
      </c>
    </row>
    <row r="1698" spans="1:7">
      <c r="A1698" t="s">
        <v>26</v>
      </c>
      <c r="B1698">
        <v>8500</v>
      </c>
      <c r="C1698" t="s">
        <v>59</v>
      </c>
      <c r="D1698">
        <v>9.82</v>
      </c>
      <c r="E1698">
        <v>0.2</v>
      </c>
      <c r="F1698">
        <v>20.5</v>
      </c>
      <c r="G1698" t="b">
        <v>0</v>
      </c>
    </row>
    <row r="1699" spans="1:7">
      <c r="A1699" t="s">
        <v>26</v>
      </c>
      <c r="B1699">
        <v>8501</v>
      </c>
      <c r="C1699" t="s">
        <v>59</v>
      </c>
      <c r="D1699">
        <v>9.82</v>
      </c>
      <c r="E1699">
        <v>0.4</v>
      </c>
      <c r="F1699">
        <v>20.5</v>
      </c>
    </row>
    <row r="1700" spans="1:7">
      <c r="A1700" t="s">
        <v>26</v>
      </c>
      <c r="B1700">
        <v>8502</v>
      </c>
      <c r="C1700" t="s">
        <v>59</v>
      </c>
      <c r="D1700">
        <v>9.82</v>
      </c>
      <c r="E1700">
        <v>0.55000000000000004</v>
      </c>
      <c r="F1700">
        <v>20.5</v>
      </c>
    </row>
    <row r="1701" spans="1:7">
      <c r="A1701" t="s">
        <v>26</v>
      </c>
      <c r="B1701">
        <v>8503</v>
      </c>
      <c r="C1701" t="s">
        <v>59</v>
      </c>
      <c r="D1701">
        <v>9.82</v>
      </c>
      <c r="E1701">
        <v>0.7</v>
      </c>
      <c r="F1701">
        <v>20.5</v>
      </c>
      <c r="G1701" t="b">
        <v>0</v>
      </c>
    </row>
    <row r="1702" spans="1:7">
      <c r="A1702" t="s">
        <v>26</v>
      </c>
      <c r="B1702">
        <v>8504</v>
      </c>
      <c r="C1702" t="s">
        <v>59</v>
      </c>
      <c r="D1702">
        <v>9.82</v>
      </c>
      <c r="E1702">
        <v>1.75</v>
      </c>
      <c r="F1702">
        <v>20.5</v>
      </c>
      <c r="G1702" t="b">
        <v>0</v>
      </c>
    </row>
    <row r="1703" spans="1:7">
      <c r="A1703" t="s">
        <v>26</v>
      </c>
      <c r="B1703">
        <v>8505</v>
      </c>
      <c r="C1703" t="s">
        <v>59</v>
      </c>
      <c r="D1703">
        <v>9.82</v>
      </c>
      <c r="E1703">
        <v>2.2000000000000002</v>
      </c>
      <c r="F1703">
        <v>20.5</v>
      </c>
    </row>
    <row r="1704" spans="1:7">
      <c r="A1704" t="s">
        <v>26</v>
      </c>
      <c r="B1704">
        <v>8506</v>
      </c>
      <c r="C1704" t="s">
        <v>59</v>
      </c>
      <c r="D1704">
        <v>9.82</v>
      </c>
      <c r="E1704">
        <v>2.5</v>
      </c>
      <c r="F1704">
        <v>20.5</v>
      </c>
    </row>
    <row r="1705" spans="1:7">
      <c r="A1705" t="s">
        <v>26</v>
      </c>
      <c r="B1705">
        <v>8507</v>
      </c>
      <c r="C1705" t="s">
        <v>59</v>
      </c>
      <c r="D1705">
        <v>9.82</v>
      </c>
      <c r="E1705">
        <v>2.8</v>
      </c>
      <c r="F1705">
        <v>20.5</v>
      </c>
    </row>
    <row r="1706" spans="1:7">
      <c r="A1706" t="s">
        <v>26</v>
      </c>
      <c r="B1706">
        <v>8508</v>
      </c>
      <c r="C1706" t="s">
        <v>59</v>
      </c>
      <c r="D1706">
        <v>9.82</v>
      </c>
      <c r="E1706">
        <v>3.2</v>
      </c>
      <c r="F1706">
        <v>20.5</v>
      </c>
    </row>
    <row r="1707" spans="1:7">
      <c r="A1707" t="s">
        <v>26</v>
      </c>
      <c r="B1707">
        <v>8509</v>
      </c>
      <c r="C1707" t="s">
        <v>59</v>
      </c>
      <c r="D1707">
        <v>3.27</v>
      </c>
      <c r="E1707">
        <v>0.2</v>
      </c>
      <c r="F1707">
        <v>20.5</v>
      </c>
    </row>
    <row r="1708" spans="1:7">
      <c r="A1708" t="s">
        <v>26</v>
      </c>
      <c r="B1708">
        <v>8510</v>
      </c>
      <c r="C1708" t="s">
        <v>59</v>
      </c>
      <c r="D1708">
        <v>3.27</v>
      </c>
      <c r="E1708">
        <v>0.4</v>
      </c>
      <c r="F1708">
        <v>20.5</v>
      </c>
    </row>
    <row r="1709" spans="1:7">
      <c r="A1709" t="s">
        <v>26</v>
      </c>
      <c r="B1709">
        <v>8511</v>
      </c>
      <c r="C1709" t="s">
        <v>59</v>
      </c>
      <c r="D1709">
        <v>3.27</v>
      </c>
      <c r="E1709">
        <v>0.55000000000000004</v>
      </c>
      <c r="F1709">
        <v>20.5</v>
      </c>
    </row>
    <row r="1710" spans="1:7">
      <c r="A1710" t="s">
        <v>26</v>
      </c>
      <c r="B1710">
        <v>8512</v>
      </c>
      <c r="C1710" t="s">
        <v>59</v>
      </c>
      <c r="D1710">
        <v>3.27</v>
      </c>
      <c r="E1710">
        <v>0.7</v>
      </c>
      <c r="F1710">
        <v>20.5</v>
      </c>
    </row>
    <row r="1711" spans="1:7">
      <c r="A1711" t="s">
        <v>26</v>
      </c>
      <c r="B1711">
        <v>8513</v>
      </c>
      <c r="C1711" t="s">
        <v>59</v>
      </c>
      <c r="D1711">
        <v>3.27</v>
      </c>
      <c r="E1711">
        <v>1.75</v>
      </c>
      <c r="F1711">
        <v>20.5</v>
      </c>
    </row>
    <row r="1712" spans="1:7">
      <c r="A1712" t="s">
        <v>26</v>
      </c>
      <c r="B1712">
        <v>8514</v>
      </c>
      <c r="C1712" t="s">
        <v>59</v>
      </c>
      <c r="D1712">
        <v>3.27</v>
      </c>
      <c r="E1712">
        <v>2.2000000000000002</v>
      </c>
      <c r="F1712">
        <v>20.5</v>
      </c>
      <c r="G1712" t="b">
        <v>0</v>
      </c>
    </row>
    <row r="1713" spans="1:7">
      <c r="A1713" t="s">
        <v>26</v>
      </c>
      <c r="B1713">
        <v>8515</v>
      </c>
      <c r="C1713" t="s">
        <v>59</v>
      </c>
      <c r="D1713">
        <v>3.27</v>
      </c>
      <c r="E1713">
        <v>2.5</v>
      </c>
      <c r="F1713">
        <v>20.5</v>
      </c>
      <c r="G1713" t="b">
        <v>0</v>
      </c>
    </row>
    <row r="1714" spans="1:7">
      <c r="A1714" t="s">
        <v>26</v>
      </c>
      <c r="B1714">
        <v>8516</v>
      </c>
      <c r="C1714" t="s">
        <v>59</v>
      </c>
      <c r="D1714">
        <v>3.27</v>
      </c>
      <c r="E1714">
        <v>2.8</v>
      </c>
      <c r="F1714">
        <v>20.5</v>
      </c>
      <c r="G1714" t="b">
        <v>0</v>
      </c>
    </row>
    <row r="1715" spans="1:7">
      <c r="A1715" t="s">
        <v>26</v>
      </c>
      <c r="B1715">
        <v>8517</v>
      </c>
      <c r="C1715" t="s">
        <v>59</v>
      </c>
      <c r="D1715">
        <v>3.27</v>
      </c>
      <c r="E1715">
        <v>3.2</v>
      </c>
      <c r="F1715">
        <v>20.5</v>
      </c>
    </row>
    <row r="1716" spans="1:7">
      <c r="A1716" t="s">
        <v>26</v>
      </c>
      <c r="B1716">
        <v>8518</v>
      </c>
      <c r="C1716" t="s">
        <v>59</v>
      </c>
      <c r="D1716">
        <v>16.37</v>
      </c>
      <c r="E1716">
        <v>0.2</v>
      </c>
      <c r="F1716">
        <v>20.5</v>
      </c>
      <c r="G1716" t="b">
        <v>0</v>
      </c>
    </row>
    <row r="1717" spans="1:7">
      <c r="A1717" t="s">
        <v>26</v>
      </c>
      <c r="B1717">
        <v>8519</v>
      </c>
      <c r="C1717" t="s">
        <v>59</v>
      </c>
      <c r="D1717">
        <v>16.37</v>
      </c>
      <c r="E1717">
        <v>0.4</v>
      </c>
      <c r="F1717">
        <v>20.5</v>
      </c>
    </row>
    <row r="1718" spans="1:7">
      <c r="A1718" t="s">
        <v>26</v>
      </c>
      <c r="B1718">
        <v>8520</v>
      </c>
      <c r="C1718" t="s">
        <v>59</v>
      </c>
      <c r="D1718">
        <v>16.37</v>
      </c>
      <c r="E1718">
        <v>0.55000000000000004</v>
      </c>
      <c r="F1718">
        <v>20.5</v>
      </c>
      <c r="G1718" t="b">
        <v>0</v>
      </c>
    </row>
    <row r="1719" spans="1:7">
      <c r="A1719" t="s">
        <v>26</v>
      </c>
      <c r="B1719">
        <v>8521</v>
      </c>
      <c r="C1719" t="s">
        <v>59</v>
      </c>
      <c r="D1719">
        <v>16.37</v>
      </c>
      <c r="E1719">
        <v>0.7</v>
      </c>
      <c r="F1719">
        <v>20.5</v>
      </c>
      <c r="G1719" t="b">
        <v>0</v>
      </c>
    </row>
    <row r="1720" spans="1:7">
      <c r="A1720" t="s">
        <v>26</v>
      </c>
      <c r="B1720">
        <v>8522</v>
      </c>
      <c r="C1720" t="s">
        <v>59</v>
      </c>
      <c r="D1720">
        <v>16.37</v>
      </c>
      <c r="E1720">
        <v>1.75</v>
      </c>
      <c r="F1720">
        <v>20.5</v>
      </c>
    </row>
    <row r="1721" spans="1:7">
      <c r="A1721" t="s">
        <v>26</v>
      </c>
      <c r="B1721">
        <v>8523</v>
      </c>
      <c r="C1721" t="s">
        <v>59</v>
      </c>
      <c r="D1721">
        <v>16.37</v>
      </c>
      <c r="E1721">
        <v>2.2000000000000002</v>
      </c>
      <c r="F1721">
        <v>20.5</v>
      </c>
      <c r="G1721" t="b">
        <v>0</v>
      </c>
    </row>
    <row r="1722" spans="1:7">
      <c r="A1722" t="s">
        <v>26</v>
      </c>
      <c r="B1722">
        <v>8524</v>
      </c>
      <c r="C1722" t="s">
        <v>59</v>
      </c>
      <c r="D1722">
        <v>16.37</v>
      </c>
      <c r="E1722">
        <v>2.5</v>
      </c>
      <c r="F1722">
        <v>20.5</v>
      </c>
    </row>
    <row r="1723" spans="1:7">
      <c r="A1723" t="s">
        <v>26</v>
      </c>
      <c r="B1723">
        <v>8525</v>
      </c>
      <c r="C1723" t="s">
        <v>59</v>
      </c>
      <c r="D1723">
        <v>16.37</v>
      </c>
      <c r="E1723">
        <v>2.8</v>
      </c>
      <c r="F1723">
        <v>20.5</v>
      </c>
    </row>
    <row r="1724" spans="1:7">
      <c r="A1724" t="s">
        <v>26</v>
      </c>
      <c r="B1724">
        <v>8526</v>
      </c>
      <c r="C1724" t="s">
        <v>59</v>
      </c>
      <c r="D1724">
        <v>16.37</v>
      </c>
      <c r="E1724">
        <v>3.2</v>
      </c>
      <c r="F1724">
        <v>20.5</v>
      </c>
    </row>
    <row r="1725" spans="1:7">
      <c r="A1725" t="s">
        <v>26</v>
      </c>
      <c r="B1725">
        <v>8527</v>
      </c>
      <c r="C1725" t="s">
        <v>59</v>
      </c>
      <c r="D1725">
        <v>6.8</v>
      </c>
      <c r="E1725">
        <v>14.2</v>
      </c>
      <c r="F1725">
        <v>20.5</v>
      </c>
      <c r="G1725" t="b">
        <v>0</v>
      </c>
    </row>
    <row r="1726" spans="1:7">
      <c r="A1726" t="s">
        <v>26</v>
      </c>
      <c r="B1726">
        <v>8528</v>
      </c>
      <c r="C1726" t="s">
        <v>59</v>
      </c>
      <c r="D1726">
        <v>6.8</v>
      </c>
      <c r="E1726">
        <v>14.91</v>
      </c>
      <c r="F1726">
        <v>20.5</v>
      </c>
    </row>
    <row r="1727" spans="1:7">
      <c r="A1727" t="s">
        <v>26</v>
      </c>
      <c r="B1727">
        <v>8529</v>
      </c>
      <c r="C1727" t="s">
        <v>59</v>
      </c>
      <c r="D1727">
        <v>6.8</v>
      </c>
      <c r="E1727">
        <v>15.26</v>
      </c>
      <c r="F1727">
        <v>20.5</v>
      </c>
    </row>
    <row r="1728" spans="1:7">
      <c r="A1728" t="s">
        <v>26</v>
      </c>
      <c r="B1728">
        <v>8530</v>
      </c>
      <c r="C1728" t="s">
        <v>59</v>
      </c>
      <c r="D1728">
        <v>6.8</v>
      </c>
      <c r="E1728">
        <v>15.7</v>
      </c>
      <c r="F1728">
        <v>20.5</v>
      </c>
    </row>
    <row r="1729" spans="1:7">
      <c r="A1729" t="s">
        <v>26</v>
      </c>
      <c r="B1729">
        <v>8531</v>
      </c>
      <c r="C1729" t="s">
        <v>59</v>
      </c>
      <c r="D1729">
        <v>6.8</v>
      </c>
      <c r="E1729">
        <v>15.78</v>
      </c>
      <c r="F1729">
        <v>20.5</v>
      </c>
    </row>
    <row r="1730" spans="1:7">
      <c r="A1730" t="s">
        <v>26</v>
      </c>
      <c r="B1730">
        <v>8532</v>
      </c>
      <c r="C1730" t="s">
        <v>59</v>
      </c>
      <c r="D1730">
        <v>6.8</v>
      </c>
      <c r="E1730">
        <v>16.100000000000001</v>
      </c>
      <c r="F1730">
        <v>20.5</v>
      </c>
    </row>
    <row r="1731" spans="1:7">
      <c r="A1731" t="s">
        <v>26</v>
      </c>
      <c r="B1731">
        <v>8533</v>
      </c>
      <c r="C1731" t="s">
        <v>59</v>
      </c>
      <c r="D1731">
        <v>9.67</v>
      </c>
      <c r="E1731">
        <v>16.5</v>
      </c>
      <c r="F1731">
        <v>20.5</v>
      </c>
    </row>
    <row r="1732" spans="1:7">
      <c r="A1732" t="s">
        <v>26</v>
      </c>
      <c r="B1732">
        <v>8534</v>
      </c>
      <c r="C1732" t="s">
        <v>59</v>
      </c>
      <c r="D1732">
        <v>9.75</v>
      </c>
      <c r="E1732">
        <v>16.5</v>
      </c>
      <c r="F1732">
        <v>20.5</v>
      </c>
    </row>
    <row r="1733" spans="1:7">
      <c r="A1733" t="s">
        <v>26</v>
      </c>
      <c r="B1733">
        <v>8535</v>
      </c>
      <c r="C1733" t="s">
        <v>59</v>
      </c>
      <c r="D1733">
        <v>10.55</v>
      </c>
      <c r="E1733">
        <v>16.5</v>
      </c>
      <c r="F1733">
        <v>20.5</v>
      </c>
      <c r="G1733" t="b">
        <v>0</v>
      </c>
    </row>
    <row r="1734" spans="1:7">
      <c r="A1734" t="s">
        <v>26</v>
      </c>
      <c r="B1734">
        <v>8536</v>
      </c>
      <c r="C1734" t="s">
        <v>59</v>
      </c>
      <c r="D1734">
        <v>11.33</v>
      </c>
      <c r="E1734">
        <v>16.5</v>
      </c>
      <c r="F1734">
        <v>20.5</v>
      </c>
      <c r="G1734" t="b">
        <v>0</v>
      </c>
    </row>
    <row r="1735" spans="1:7">
      <c r="A1735" t="s">
        <v>26</v>
      </c>
      <c r="B1735">
        <v>8537</v>
      </c>
      <c r="C1735" t="s">
        <v>59</v>
      </c>
      <c r="D1735">
        <v>11.92</v>
      </c>
      <c r="E1735">
        <v>16.5</v>
      </c>
      <c r="F1735">
        <v>20.5</v>
      </c>
    </row>
    <row r="1736" spans="1:7">
      <c r="A1736" t="s">
        <v>26</v>
      </c>
      <c r="B1736">
        <v>8538</v>
      </c>
      <c r="C1736" t="s">
        <v>59</v>
      </c>
      <c r="D1736">
        <v>11.92</v>
      </c>
      <c r="E1736">
        <v>16.100000000000001</v>
      </c>
      <c r="F1736">
        <v>20.5</v>
      </c>
    </row>
    <row r="1737" spans="1:7">
      <c r="A1737" t="s">
        <v>26</v>
      </c>
      <c r="B1737">
        <v>8539</v>
      </c>
      <c r="C1737" t="s">
        <v>59</v>
      </c>
      <c r="D1737">
        <v>11.92</v>
      </c>
      <c r="E1737">
        <v>15.7</v>
      </c>
      <c r="F1737">
        <v>20.5</v>
      </c>
    </row>
    <row r="1738" spans="1:7">
      <c r="A1738" t="s">
        <v>26</v>
      </c>
      <c r="B1738">
        <v>8540</v>
      </c>
      <c r="C1738" t="s">
        <v>59</v>
      </c>
      <c r="D1738">
        <v>11.92</v>
      </c>
      <c r="E1738">
        <v>15.26</v>
      </c>
      <c r="F1738">
        <v>20.5</v>
      </c>
      <c r="G1738" t="b">
        <v>0</v>
      </c>
    </row>
    <row r="1739" spans="1:7">
      <c r="A1739" t="s">
        <v>26</v>
      </c>
      <c r="B1739">
        <v>8543</v>
      </c>
      <c r="C1739" t="s">
        <v>59</v>
      </c>
      <c r="D1739">
        <v>11.92</v>
      </c>
      <c r="E1739">
        <v>14.2</v>
      </c>
      <c r="F1739">
        <v>20.5</v>
      </c>
      <c r="G1739" t="b">
        <v>0</v>
      </c>
    </row>
    <row r="1740" spans="1:7">
      <c r="A1740" t="s">
        <v>26</v>
      </c>
      <c r="B1740">
        <v>8544</v>
      </c>
      <c r="C1740" t="s">
        <v>59</v>
      </c>
      <c r="D1740">
        <v>11.92</v>
      </c>
      <c r="E1740">
        <v>13.8</v>
      </c>
      <c r="F1740">
        <v>20.5</v>
      </c>
      <c r="G1740" t="b">
        <v>0</v>
      </c>
    </row>
    <row r="1741" spans="1:7">
      <c r="A1741" t="s">
        <v>26</v>
      </c>
      <c r="B1741">
        <v>8545</v>
      </c>
      <c r="C1741" t="s">
        <v>59</v>
      </c>
      <c r="D1741">
        <v>0</v>
      </c>
      <c r="E1741">
        <v>0.2</v>
      </c>
      <c r="F1741">
        <v>20.5</v>
      </c>
    </row>
    <row r="1742" spans="1:7">
      <c r="A1742" t="s">
        <v>26</v>
      </c>
      <c r="B1742">
        <v>8546</v>
      </c>
      <c r="C1742" t="s">
        <v>59</v>
      </c>
      <c r="D1742">
        <v>0</v>
      </c>
      <c r="E1742">
        <v>0.4</v>
      </c>
      <c r="F1742">
        <v>20.5</v>
      </c>
    </row>
    <row r="1743" spans="1:7">
      <c r="A1743" t="s">
        <v>26</v>
      </c>
      <c r="B1743">
        <v>8547</v>
      </c>
      <c r="C1743" t="s">
        <v>59</v>
      </c>
      <c r="D1743">
        <v>-6.0137079999999998E-17</v>
      </c>
      <c r="E1743">
        <v>0.55000000000000004</v>
      </c>
      <c r="F1743">
        <v>20.5</v>
      </c>
    </row>
    <row r="1744" spans="1:7">
      <c r="A1744" t="s">
        <v>26</v>
      </c>
      <c r="B1744">
        <v>8548</v>
      </c>
      <c r="C1744" t="s">
        <v>59</v>
      </c>
      <c r="D1744">
        <v>-2.3129650000000001E-17</v>
      </c>
      <c r="E1744">
        <v>0.7</v>
      </c>
      <c r="F1744">
        <v>20.5</v>
      </c>
    </row>
    <row r="1745" spans="1:7">
      <c r="A1745" t="s">
        <v>26</v>
      </c>
      <c r="B1745">
        <v>8549</v>
      </c>
      <c r="C1745" t="s">
        <v>59</v>
      </c>
      <c r="D1745">
        <v>0</v>
      </c>
      <c r="E1745">
        <v>1.75</v>
      </c>
      <c r="F1745">
        <v>20.5</v>
      </c>
    </row>
    <row r="1746" spans="1:7">
      <c r="A1746" t="s">
        <v>26</v>
      </c>
      <c r="B1746">
        <v>8550</v>
      </c>
      <c r="C1746" t="s">
        <v>59</v>
      </c>
      <c r="D1746">
        <v>0</v>
      </c>
      <c r="E1746">
        <v>2.2000000000000002</v>
      </c>
      <c r="F1746">
        <v>20.5</v>
      </c>
    </row>
    <row r="1747" spans="1:7">
      <c r="A1747" t="s">
        <v>26</v>
      </c>
      <c r="B1747">
        <v>8551</v>
      </c>
      <c r="C1747" t="s">
        <v>59</v>
      </c>
      <c r="D1747">
        <v>0</v>
      </c>
      <c r="E1747">
        <v>2.5</v>
      </c>
      <c r="F1747">
        <v>20.5</v>
      </c>
      <c r="G1747" t="b">
        <v>0</v>
      </c>
    </row>
    <row r="1748" spans="1:7">
      <c r="A1748" t="s">
        <v>26</v>
      </c>
      <c r="B1748">
        <v>8552</v>
      </c>
      <c r="C1748" t="s">
        <v>59</v>
      </c>
      <c r="D1748">
        <v>0</v>
      </c>
      <c r="E1748">
        <v>2.8</v>
      </c>
      <c r="F1748">
        <v>20.5</v>
      </c>
      <c r="G1748" t="b">
        <v>0</v>
      </c>
    </row>
    <row r="1749" spans="1:7">
      <c r="A1749" t="s">
        <v>26</v>
      </c>
      <c r="B1749">
        <v>8553</v>
      </c>
      <c r="C1749" t="s">
        <v>59</v>
      </c>
      <c r="D1749">
        <v>0</v>
      </c>
      <c r="E1749">
        <v>3.2</v>
      </c>
      <c r="F1749">
        <v>20.5</v>
      </c>
    </row>
    <row r="1750" spans="1:7">
      <c r="A1750" t="s">
        <v>26</v>
      </c>
      <c r="B1750">
        <v>8554</v>
      </c>
      <c r="C1750" t="s">
        <v>59</v>
      </c>
      <c r="D1750">
        <v>0.4</v>
      </c>
      <c r="E1750">
        <v>16.5</v>
      </c>
      <c r="F1750">
        <v>20.5</v>
      </c>
    </row>
    <row r="1751" spans="1:7">
      <c r="A1751" t="s">
        <v>26</v>
      </c>
      <c r="B1751">
        <v>8555</v>
      </c>
      <c r="C1751" t="s">
        <v>59</v>
      </c>
      <c r="D1751">
        <v>0.65</v>
      </c>
      <c r="E1751">
        <v>16.5</v>
      </c>
      <c r="F1751">
        <v>20.5</v>
      </c>
    </row>
    <row r="1752" spans="1:7">
      <c r="A1752" t="s">
        <v>26</v>
      </c>
      <c r="B1752">
        <v>8556</v>
      </c>
      <c r="C1752" t="s">
        <v>59</v>
      </c>
      <c r="D1752">
        <v>2.5</v>
      </c>
      <c r="E1752">
        <v>16.5</v>
      </c>
      <c r="F1752">
        <v>20.5</v>
      </c>
    </row>
    <row r="1753" spans="1:7">
      <c r="A1753" t="s">
        <v>26</v>
      </c>
      <c r="B1753">
        <v>8557</v>
      </c>
      <c r="C1753" t="s">
        <v>59</v>
      </c>
      <c r="D1753">
        <v>3.27</v>
      </c>
      <c r="E1753">
        <v>16.5</v>
      </c>
      <c r="F1753">
        <v>20.5</v>
      </c>
    </row>
    <row r="1754" spans="1:7">
      <c r="A1754" t="s">
        <v>26</v>
      </c>
      <c r="B1754">
        <v>8560</v>
      </c>
      <c r="C1754" t="s">
        <v>59</v>
      </c>
      <c r="D1754">
        <v>2.5</v>
      </c>
      <c r="E1754">
        <v>12.5</v>
      </c>
      <c r="F1754">
        <v>20.5</v>
      </c>
    </row>
    <row r="1755" spans="1:7">
      <c r="A1755" t="s">
        <v>26</v>
      </c>
      <c r="B1755">
        <v>8562</v>
      </c>
      <c r="C1755" t="s">
        <v>59</v>
      </c>
      <c r="D1755">
        <v>0.4</v>
      </c>
      <c r="E1755">
        <v>8.5</v>
      </c>
      <c r="F1755">
        <v>20.5</v>
      </c>
      <c r="G1755" t="b">
        <v>0</v>
      </c>
    </row>
    <row r="1756" spans="1:7">
      <c r="A1756" t="s">
        <v>26</v>
      </c>
      <c r="B1756">
        <v>8563</v>
      </c>
      <c r="C1756" t="s">
        <v>59</v>
      </c>
      <c r="D1756">
        <v>0.65</v>
      </c>
      <c r="E1756">
        <v>8.5</v>
      </c>
      <c r="F1756">
        <v>20.5</v>
      </c>
    </row>
    <row r="1757" spans="1:7">
      <c r="A1757" t="s">
        <v>26</v>
      </c>
      <c r="B1757">
        <v>8564</v>
      </c>
      <c r="C1757" t="s">
        <v>59</v>
      </c>
      <c r="D1757">
        <v>2.5</v>
      </c>
      <c r="E1757">
        <v>8.5</v>
      </c>
      <c r="F1757">
        <v>20.5</v>
      </c>
      <c r="G1757" t="b">
        <v>0</v>
      </c>
    </row>
    <row r="1758" spans="1:7">
      <c r="A1758" t="s">
        <v>26</v>
      </c>
      <c r="B1758">
        <v>8566</v>
      </c>
      <c r="C1758" t="s">
        <v>59</v>
      </c>
      <c r="D1758">
        <v>19.649999999999999</v>
      </c>
      <c r="E1758">
        <v>2.2000000000000002</v>
      </c>
      <c r="F1758">
        <v>20.5</v>
      </c>
    </row>
    <row r="1759" spans="1:7">
      <c r="A1759" t="s">
        <v>26</v>
      </c>
      <c r="B1759">
        <v>8567</v>
      </c>
      <c r="C1759" t="s">
        <v>59</v>
      </c>
      <c r="D1759">
        <v>19.649999999999999</v>
      </c>
      <c r="E1759">
        <v>2.5</v>
      </c>
      <c r="F1759">
        <v>20.5</v>
      </c>
    </row>
    <row r="1760" spans="1:7">
      <c r="A1760" t="s">
        <v>26</v>
      </c>
      <c r="B1760">
        <v>8568</v>
      </c>
      <c r="C1760" t="s">
        <v>59</v>
      </c>
      <c r="D1760">
        <v>19.649999999999999</v>
      </c>
      <c r="E1760">
        <v>2.8</v>
      </c>
      <c r="F1760">
        <v>20.5</v>
      </c>
    </row>
    <row r="1761" spans="1:7">
      <c r="A1761" t="s">
        <v>26</v>
      </c>
      <c r="B1761">
        <v>8570</v>
      </c>
      <c r="C1761" t="s">
        <v>59</v>
      </c>
      <c r="D1761">
        <v>9.82</v>
      </c>
      <c r="E1761">
        <v>4.9000000000000004</v>
      </c>
      <c r="F1761">
        <v>20.5</v>
      </c>
    </row>
    <row r="1762" spans="1:7">
      <c r="A1762" t="s">
        <v>26</v>
      </c>
      <c r="B1762">
        <v>8571</v>
      </c>
      <c r="C1762" t="s">
        <v>59</v>
      </c>
      <c r="D1762">
        <v>19.649999999999999</v>
      </c>
      <c r="E1762">
        <v>4.9000000000000004</v>
      </c>
      <c r="F1762">
        <v>20.5</v>
      </c>
    </row>
    <row r="1763" spans="1:7">
      <c r="A1763" t="s">
        <v>26</v>
      </c>
      <c r="B1763">
        <v>8572</v>
      </c>
      <c r="C1763" t="s">
        <v>59</v>
      </c>
      <c r="D1763">
        <v>19.649999999999999</v>
      </c>
      <c r="E1763">
        <v>5</v>
      </c>
      <c r="F1763">
        <v>20.5</v>
      </c>
    </row>
    <row r="1764" spans="1:7">
      <c r="A1764" t="s">
        <v>26</v>
      </c>
      <c r="B1764">
        <v>8573</v>
      </c>
      <c r="C1764" t="s">
        <v>59</v>
      </c>
      <c r="D1764">
        <v>8.3800000000000008</v>
      </c>
      <c r="E1764">
        <v>8.75</v>
      </c>
      <c r="F1764">
        <v>20.5</v>
      </c>
    </row>
    <row r="1765" spans="1:7">
      <c r="A1765" t="s">
        <v>26</v>
      </c>
      <c r="B1765">
        <v>8574</v>
      </c>
      <c r="C1765" t="s">
        <v>59</v>
      </c>
      <c r="D1765">
        <v>8.3800000000000008</v>
      </c>
      <c r="E1765">
        <v>8.9</v>
      </c>
      <c r="F1765">
        <v>20.5</v>
      </c>
    </row>
    <row r="1766" spans="1:7">
      <c r="A1766" t="s">
        <v>26</v>
      </c>
      <c r="B1766">
        <v>8575</v>
      </c>
      <c r="C1766" t="s">
        <v>59</v>
      </c>
      <c r="D1766">
        <v>8.3800000000000008</v>
      </c>
      <c r="E1766">
        <v>9.1</v>
      </c>
      <c r="F1766">
        <v>20.5</v>
      </c>
    </row>
    <row r="1767" spans="1:7">
      <c r="A1767" t="s">
        <v>26</v>
      </c>
      <c r="B1767">
        <v>8576</v>
      </c>
      <c r="C1767" t="s">
        <v>59</v>
      </c>
      <c r="D1767">
        <v>8.3800000000000008</v>
      </c>
      <c r="E1767">
        <v>9.6999999999999993</v>
      </c>
      <c r="F1767">
        <v>20.5</v>
      </c>
      <c r="G1767" t="b">
        <v>0</v>
      </c>
    </row>
    <row r="1768" spans="1:7">
      <c r="A1768" t="s">
        <v>26</v>
      </c>
      <c r="B1768">
        <v>8577</v>
      </c>
      <c r="C1768" t="s">
        <v>59</v>
      </c>
      <c r="D1768">
        <v>8.3800000000000008</v>
      </c>
      <c r="E1768">
        <v>10.11</v>
      </c>
      <c r="F1768">
        <v>20.5</v>
      </c>
    </row>
    <row r="1769" spans="1:7">
      <c r="A1769" t="s">
        <v>26</v>
      </c>
      <c r="B1769">
        <v>8578</v>
      </c>
      <c r="C1769" t="s">
        <v>59</v>
      </c>
      <c r="D1769">
        <v>8.3800000000000008</v>
      </c>
      <c r="E1769">
        <v>10.4</v>
      </c>
      <c r="F1769">
        <v>20.5</v>
      </c>
    </row>
    <row r="1770" spans="1:7">
      <c r="A1770" t="s">
        <v>26</v>
      </c>
      <c r="B1770">
        <v>8579</v>
      </c>
      <c r="C1770" t="s">
        <v>59</v>
      </c>
      <c r="D1770">
        <v>8.3800000000000008</v>
      </c>
      <c r="E1770">
        <v>10.6</v>
      </c>
      <c r="F1770">
        <v>20.5</v>
      </c>
    </row>
    <row r="1771" spans="1:7">
      <c r="A1771" t="s">
        <v>26</v>
      </c>
      <c r="B1771">
        <v>8583</v>
      </c>
      <c r="C1771" t="s">
        <v>59</v>
      </c>
      <c r="D1771">
        <v>9.82</v>
      </c>
      <c r="E1771">
        <v>8.75</v>
      </c>
      <c r="F1771">
        <v>20.5</v>
      </c>
    </row>
    <row r="1772" spans="1:7">
      <c r="A1772" t="s">
        <v>26</v>
      </c>
      <c r="B1772">
        <v>8584</v>
      </c>
      <c r="C1772" t="s">
        <v>59</v>
      </c>
      <c r="D1772">
        <v>9.9</v>
      </c>
      <c r="E1772">
        <v>8.75</v>
      </c>
      <c r="F1772">
        <v>20.5</v>
      </c>
    </row>
    <row r="1773" spans="1:7">
      <c r="A1773" t="s">
        <v>26</v>
      </c>
      <c r="B1773">
        <v>8585</v>
      </c>
      <c r="C1773" t="s">
        <v>59</v>
      </c>
      <c r="D1773">
        <v>10.53</v>
      </c>
      <c r="E1773">
        <v>8.75</v>
      </c>
      <c r="F1773">
        <v>20.5</v>
      </c>
    </row>
    <row r="1774" spans="1:7">
      <c r="A1774" t="s">
        <v>26</v>
      </c>
      <c r="B1774">
        <v>8586</v>
      </c>
      <c r="C1774" t="s">
        <v>59</v>
      </c>
      <c r="D1774">
        <v>11.1</v>
      </c>
      <c r="E1774">
        <v>8.75</v>
      </c>
      <c r="F1774">
        <v>20.5</v>
      </c>
    </row>
    <row r="1775" spans="1:7">
      <c r="A1775" t="s">
        <v>26</v>
      </c>
      <c r="B1775">
        <v>8587</v>
      </c>
      <c r="C1775" t="s">
        <v>59</v>
      </c>
      <c r="D1775">
        <v>11.52</v>
      </c>
      <c r="E1775">
        <v>8.75</v>
      </c>
      <c r="F1775">
        <v>20.5</v>
      </c>
    </row>
    <row r="1776" spans="1:7">
      <c r="A1776" t="s">
        <v>26</v>
      </c>
      <c r="B1776">
        <v>8588</v>
      </c>
      <c r="C1776" t="s">
        <v>59</v>
      </c>
      <c r="D1776">
        <v>11.52</v>
      </c>
      <c r="E1776">
        <v>8.9</v>
      </c>
      <c r="F1776">
        <v>20.5</v>
      </c>
    </row>
    <row r="1777" spans="1:7">
      <c r="A1777" t="s">
        <v>26</v>
      </c>
      <c r="B1777">
        <v>8589</v>
      </c>
      <c r="C1777" t="s">
        <v>59</v>
      </c>
      <c r="D1777">
        <v>11.52</v>
      </c>
      <c r="E1777">
        <v>9.1</v>
      </c>
      <c r="F1777">
        <v>20.5</v>
      </c>
    </row>
    <row r="1778" spans="1:7">
      <c r="A1778" t="s">
        <v>26</v>
      </c>
      <c r="B1778">
        <v>8590</v>
      </c>
      <c r="C1778" t="s">
        <v>59</v>
      </c>
      <c r="D1778">
        <v>13.82</v>
      </c>
      <c r="E1778">
        <v>9.1</v>
      </c>
      <c r="F1778">
        <v>20.5</v>
      </c>
    </row>
    <row r="1779" spans="1:7">
      <c r="A1779" t="s">
        <v>26</v>
      </c>
      <c r="B1779">
        <v>8591</v>
      </c>
      <c r="C1779" t="s">
        <v>59</v>
      </c>
      <c r="D1779">
        <v>13.82</v>
      </c>
      <c r="E1779">
        <v>8.9</v>
      </c>
      <c r="F1779">
        <v>20.5</v>
      </c>
    </row>
    <row r="1780" spans="1:7">
      <c r="A1780" t="s">
        <v>26</v>
      </c>
      <c r="B1780">
        <v>8592</v>
      </c>
      <c r="C1780" t="s">
        <v>59</v>
      </c>
      <c r="D1780">
        <v>13.82</v>
      </c>
      <c r="E1780">
        <v>8.75</v>
      </c>
      <c r="F1780">
        <v>20.5</v>
      </c>
    </row>
    <row r="1781" spans="1:7">
      <c r="A1781" t="s">
        <v>26</v>
      </c>
      <c r="B1781">
        <v>8593</v>
      </c>
      <c r="C1781" t="s">
        <v>59</v>
      </c>
      <c r="D1781">
        <v>14.17</v>
      </c>
      <c r="E1781">
        <v>8.75</v>
      </c>
      <c r="F1781">
        <v>20.5</v>
      </c>
      <c r="G1781" t="b">
        <v>0</v>
      </c>
    </row>
    <row r="1782" spans="1:7">
      <c r="A1782" t="s">
        <v>26</v>
      </c>
      <c r="B1782">
        <v>8594</v>
      </c>
      <c r="C1782" t="s">
        <v>59</v>
      </c>
      <c r="D1782">
        <v>14.35</v>
      </c>
      <c r="E1782">
        <v>8.75</v>
      </c>
      <c r="F1782">
        <v>20.5</v>
      </c>
      <c r="G1782" t="b">
        <v>0</v>
      </c>
    </row>
    <row r="1783" spans="1:7">
      <c r="A1783" t="s">
        <v>26</v>
      </c>
      <c r="B1783">
        <v>8595</v>
      </c>
      <c r="C1783" t="s">
        <v>59</v>
      </c>
      <c r="D1783">
        <v>15.97</v>
      </c>
      <c r="E1783">
        <v>8.75</v>
      </c>
      <c r="F1783">
        <v>20.5</v>
      </c>
      <c r="G1783" t="b">
        <v>0</v>
      </c>
    </row>
    <row r="1784" spans="1:7">
      <c r="A1784" t="s">
        <v>26</v>
      </c>
      <c r="B1784">
        <v>8596</v>
      </c>
      <c r="C1784" t="s">
        <v>59</v>
      </c>
      <c r="D1784">
        <v>16.7</v>
      </c>
      <c r="E1784">
        <v>8.75</v>
      </c>
      <c r="F1784">
        <v>20.5</v>
      </c>
    </row>
    <row r="1785" spans="1:7">
      <c r="A1785" t="s">
        <v>26</v>
      </c>
      <c r="B1785">
        <v>8597</v>
      </c>
      <c r="C1785" t="s">
        <v>59</v>
      </c>
      <c r="D1785">
        <v>17</v>
      </c>
      <c r="E1785">
        <v>8.75</v>
      </c>
      <c r="F1785">
        <v>20.5</v>
      </c>
    </row>
    <row r="1786" spans="1:7">
      <c r="A1786" t="s">
        <v>26</v>
      </c>
      <c r="B1786">
        <v>8598</v>
      </c>
      <c r="C1786" t="s">
        <v>59</v>
      </c>
      <c r="D1786">
        <v>17</v>
      </c>
      <c r="E1786">
        <v>8.9</v>
      </c>
      <c r="F1786">
        <v>20.5</v>
      </c>
    </row>
    <row r="1787" spans="1:7">
      <c r="A1787" t="s">
        <v>26</v>
      </c>
      <c r="B1787">
        <v>8599</v>
      </c>
      <c r="C1787" t="s">
        <v>59</v>
      </c>
      <c r="D1787">
        <v>17</v>
      </c>
      <c r="E1787">
        <v>9.1</v>
      </c>
      <c r="F1787">
        <v>20.5</v>
      </c>
    </row>
    <row r="1788" spans="1:7">
      <c r="A1788" t="s">
        <v>26</v>
      </c>
      <c r="B1788">
        <v>8600</v>
      </c>
      <c r="C1788" t="s">
        <v>59</v>
      </c>
      <c r="D1788">
        <v>17</v>
      </c>
      <c r="E1788">
        <v>9.6999999999999993</v>
      </c>
      <c r="F1788">
        <v>20.5</v>
      </c>
    </row>
    <row r="1789" spans="1:7">
      <c r="A1789" t="s">
        <v>26</v>
      </c>
      <c r="B1789">
        <v>8601</v>
      </c>
      <c r="C1789" t="s">
        <v>59</v>
      </c>
      <c r="D1789">
        <v>17</v>
      </c>
      <c r="E1789">
        <v>10.4</v>
      </c>
      <c r="F1789">
        <v>20.5</v>
      </c>
      <c r="G1789" t="b">
        <v>0</v>
      </c>
    </row>
    <row r="1790" spans="1:7">
      <c r="A1790" t="s">
        <v>26</v>
      </c>
      <c r="B1790">
        <v>8602</v>
      </c>
      <c r="C1790" t="s">
        <v>59</v>
      </c>
      <c r="D1790">
        <v>17</v>
      </c>
      <c r="E1790">
        <v>10.6</v>
      </c>
      <c r="F1790">
        <v>20.5</v>
      </c>
    </row>
    <row r="1791" spans="1:7">
      <c r="A1791" t="s">
        <v>26</v>
      </c>
      <c r="B1791">
        <v>8603</v>
      </c>
      <c r="C1791" t="s">
        <v>59</v>
      </c>
      <c r="D1791">
        <v>17</v>
      </c>
      <c r="E1791">
        <v>11.65</v>
      </c>
      <c r="F1791">
        <v>20.5</v>
      </c>
    </row>
    <row r="1792" spans="1:7">
      <c r="A1792" t="s">
        <v>26</v>
      </c>
      <c r="B1792">
        <v>8604</v>
      </c>
      <c r="C1792" t="s">
        <v>59</v>
      </c>
      <c r="D1792">
        <v>17</v>
      </c>
      <c r="E1792">
        <v>11.9</v>
      </c>
      <c r="F1792">
        <v>20.5</v>
      </c>
    </row>
    <row r="1793" spans="1:7">
      <c r="A1793" t="s">
        <v>26</v>
      </c>
      <c r="B1793">
        <v>8605</v>
      </c>
      <c r="C1793" t="s">
        <v>59</v>
      </c>
      <c r="D1793">
        <v>17</v>
      </c>
      <c r="E1793">
        <v>12.5</v>
      </c>
      <c r="F1793">
        <v>20.5</v>
      </c>
    </row>
    <row r="1794" spans="1:7">
      <c r="A1794" t="s">
        <v>26</v>
      </c>
      <c r="B1794">
        <v>8606</v>
      </c>
      <c r="C1794" t="s">
        <v>59</v>
      </c>
      <c r="D1794">
        <v>17</v>
      </c>
      <c r="E1794">
        <v>12.8</v>
      </c>
      <c r="F1794">
        <v>20.5</v>
      </c>
    </row>
    <row r="1795" spans="1:7">
      <c r="A1795" t="s">
        <v>26</v>
      </c>
      <c r="B1795">
        <v>8607</v>
      </c>
      <c r="C1795" t="s">
        <v>59</v>
      </c>
      <c r="D1795">
        <v>17</v>
      </c>
      <c r="E1795">
        <v>12.95</v>
      </c>
      <c r="F1795">
        <v>20.5</v>
      </c>
    </row>
    <row r="1796" spans="1:7">
      <c r="A1796" t="s">
        <v>26</v>
      </c>
      <c r="B1796">
        <v>8608</v>
      </c>
      <c r="C1796" t="s">
        <v>59</v>
      </c>
      <c r="D1796">
        <v>17</v>
      </c>
      <c r="E1796">
        <v>14.2</v>
      </c>
      <c r="F1796">
        <v>20.5</v>
      </c>
      <c r="G1796" t="b">
        <v>0</v>
      </c>
    </row>
    <row r="1797" spans="1:7">
      <c r="A1797" t="s">
        <v>26</v>
      </c>
      <c r="B1797">
        <v>8609</v>
      </c>
      <c r="C1797" t="s">
        <v>59</v>
      </c>
      <c r="D1797">
        <v>17</v>
      </c>
      <c r="E1797">
        <v>14.35</v>
      </c>
      <c r="F1797">
        <v>20.5</v>
      </c>
    </row>
    <row r="1798" spans="1:7">
      <c r="A1798" t="s">
        <v>26</v>
      </c>
      <c r="B1798">
        <v>8610</v>
      </c>
      <c r="C1798" t="s">
        <v>59</v>
      </c>
      <c r="D1798">
        <v>17</v>
      </c>
      <c r="E1798">
        <v>14.91</v>
      </c>
      <c r="F1798">
        <v>20.5</v>
      </c>
      <c r="G1798" t="b">
        <v>0</v>
      </c>
    </row>
    <row r="1799" spans="1:7">
      <c r="A1799" t="s">
        <v>26</v>
      </c>
      <c r="B1799">
        <v>8611</v>
      </c>
      <c r="C1799" t="s">
        <v>59</v>
      </c>
      <c r="D1799">
        <v>17</v>
      </c>
      <c r="E1799">
        <v>15.26</v>
      </c>
      <c r="F1799">
        <v>20.5</v>
      </c>
    </row>
    <row r="1800" spans="1:7">
      <c r="A1800" t="s">
        <v>26</v>
      </c>
      <c r="B1800">
        <v>8612</v>
      </c>
      <c r="C1800" t="s">
        <v>59</v>
      </c>
      <c r="D1800">
        <v>14.17</v>
      </c>
      <c r="E1800">
        <v>11.35</v>
      </c>
      <c r="F1800">
        <v>20.5</v>
      </c>
      <c r="G1800" t="b">
        <v>0</v>
      </c>
    </row>
    <row r="1801" spans="1:7">
      <c r="A1801" t="s">
        <v>26</v>
      </c>
      <c r="B1801">
        <v>8613</v>
      </c>
      <c r="C1801" t="s">
        <v>59</v>
      </c>
      <c r="D1801">
        <v>14.35</v>
      </c>
      <c r="E1801">
        <v>11.35</v>
      </c>
      <c r="F1801">
        <v>20.5</v>
      </c>
      <c r="G1801" t="b">
        <v>0</v>
      </c>
    </row>
    <row r="1802" spans="1:7">
      <c r="A1802" t="s">
        <v>26</v>
      </c>
      <c r="B1802">
        <v>8614</v>
      </c>
      <c r="C1802" t="s">
        <v>59</v>
      </c>
      <c r="D1802">
        <v>15.97</v>
      </c>
      <c r="E1802">
        <v>11.35</v>
      </c>
      <c r="F1802">
        <v>20.5</v>
      </c>
    </row>
    <row r="1803" spans="1:7">
      <c r="A1803" t="s">
        <v>26</v>
      </c>
      <c r="B1803">
        <v>8615</v>
      </c>
      <c r="C1803" t="s">
        <v>59</v>
      </c>
      <c r="D1803">
        <v>16.7</v>
      </c>
      <c r="E1803">
        <v>11.35</v>
      </c>
      <c r="F1803">
        <v>20.5</v>
      </c>
      <c r="G1803" t="b">
        <v>0</v>
      </c>
    </row>
    <row r="1804" spans="1:7">
      <c r="A1804" t="s">
        <v>26</v>
      </c>
      <c r="B1804">
        <v>8616</v>
      </c>
      <c r="C1804" t="s">
        <v>59</v>
      </c>
      <c r="D1804">
        <v>14.17</v>
      </c>
      <c r="E1804">
        <v>11.65</v>
      </c>
      <c r="F1804">
        <v>20.5</v>
      </c>
    </row>
    <row r="1805" spans="1:7">
      <c r="A1805" t="s">
        <v>26</v>
      </c>
      <c r="B1805">
        <v>8617</v>
      </c>
      <c r="C1805" t="s">
        <v>59</v>
      </c>
      <c r="D1805">
        <v>14.17</v>
      </c>
      <c r="E1805">
        <v>11.9</v>
      </c>
      <c r="F1805">
        <v>20.5</v>
      </c>
    </row>
    <row r="1806" spans="1:7">
      <c r="A1806" t="s">
        <v>26</v>
      </c>
      <c r="B1806">
        <v>8618</v>
      </c>
      <c r="C1806" t="s">
        <v>59</v>
      </c>
      <c r="D1806">
        <v>14.17</v>
      </c>
      <c r="E1806">
        <v>11.95</v>
      </c>
      <c r="F1806">
        <v>20.5</v>
      </c>
    </row>
    <row r="1807" spans="1:7">
      <c r="A1807" t="s">
        <v>26</v>
      </c>
      <c r="B1807">
        <v>8619</v>
      </c>
      <c r="C1807" t="s">
        <v>59</v>
      </c>
      <c r="D1807">
        <v>17.3</v>
      </c>
      <c r="E1807">
        <v>15.78</v>
      </c>
      <c r="F1807">
        <v>20.5</v>
      </c>
    </row>
    <row r="1808" spans="1:7">
      <c r="A1808" t="s">
        <v>26</v>
      </c>
      <c r="B1808">
        <v>8620</v>
      </c>
      <c r="C1808" t="s">
        <v>59</v>
      </c>
      <c r="D1808">
        <v>18.399999999999999</v>
      </c>
      <c r="E1808">
        <v>15.78</v>
      </c>
      <c r="F1808">
        <v>20.5</v>
      </c>
    </row>
    <row r="1809" spans="1:7">
      <c r="A1809" t="s">
        <v>26</v>
      </c>
      <c r="B1809">
        <v>8621</v>
      </c>
      <c r="C1809" t="s">
        <v>59</v>
      </c>
      <c r="D1809">
        <v>19.100000000000001</v>
      </c>
      <c r="E1809">
        <v>15.78</v>
      </c>
      <c r="F1809">
        <v>20.5</v>
      </c>
      <c r="G1809" t="b">
        <v>0</v>
      </c>
    </row>
    <row r="1810" spans="1:7">
      <c r="A1810" t="s">
        <v>26</v>
      </c>
      <c r="B1810">
        <v>8622</v>
      </c>
      <c r="C1810" t="s">
        <v>59</v>
      </c>
      <c r="D1810">
        <v>19.475000000000001</v>
      </c>
      <c r="E1810">
        <v>15.78</v>
      </c>
      <c r="F1810">
        <v>20.5</v>
      </c>
    </row>
    <row r="1811" spans="1:7">
      <c r="A1811" t="s">
        <v>26</v>
      </c>
      <c r="B1811">
        <v>8623</v>
      </c>
      <c r="C1811" t="s">
        <v>59</v>
      </c>
      <c r="D1811">
        <v>19.649999999999999</v>
      </c>
      <c r="E1811">
        <v>15.78</v>
      </c>
      <c r="F1811">
        <v>20.5</v>
      </c>
      <c r="G1811" t="b">
        <v>0</v>
      </c>
    </row>
    <row r="1812" spans="1:7">
      <c r="A1812" t="s">
        <v>26</v>
      </c>
      <c r="B1812">
        <v>8624</v>
      </c>
      <c r="C1812" t="s">
        <v>59</v>
      </c>
      <c r="D1812">
        <v>19.649999999999999</v>
      </c>
      <c r="E1812">
        <v>15.26</v>
      </c>
      <c r="F1812">
        <v>20.5</v>
      </c>
    </row>
    <row r="1813" spans="1:7">
      <c r="A1813" t="s">
        <v>26</v>
      </c>
      <c r="B1813">
        <v>8625</v>
      </c>
      <c r="C1813" t="s">
        <v>59</v>
      </c>
      <c r="D1813">
        <v>19.649999999999999</v>
      </c>
      <c r="E1813">
        <v>14.91</v>
      </c>
      <c r="F1813">
        <v>20.5</v>
      </c>
    </row>
    <row r="1814" spans="1:7">
      <c r="A1814" t="s">
        <v>26</v>
      </c>
      <c r="B1814">
        <v>8626</v>
      </c>
      <c r="C1814" t="s">
        <v>59</v>
      </c>
      <c r="D1814">
        <v>19.649999999999999</v>
      </c>
      <c r="E1814">
        <v>14.35</v>
      </c>
      <c r="F1814">
        <v>20.5</v>
      </c>
    </row>
    <row r="1815" spans="1:7">
      <c r="A1815" t="s">
        <v>26</v>
      </c>
      <c r="B1815">
        <v>8627</v>
      </c>
      <c r="C1815" t="s">
        <v>59</v>
      </c>
      <c r="D1815">
        <v>19.649999999999999</v>
      </c>
      <c r="E1815">
        <v>14.2</v>
      </c>
      <c r="F1815">
        <v>20.5</v>
      </c>
    </row>
    <row r="1816" spans="1:7">
      <c r="A1816" t="s">
        <v>26</v>
      </c>
      <c r="B1816">
        <v>8628</v>
      </c>
      <c r="C1816" t="s">
        <v>59</v>
      </c>
      <c r="D1816">
        <v>19.649999999999999</v>
      </c>
      <c r="E1816">
        <v>12.95</v>
      </c>
      <c r="F1816">
        <v>20.5</v>
      </c>
    </row>
    <row r="1817" spans="1:7">
      <c r="A1817" t="s">
        <v>26</v>
      </c>
      <c r="B1817">
        <v>8629</v>
      </c>
      <c r="C1817" t="s">
        <v>59</v>
      </c>
      <c r="D1817">
        <v>19.649999999999999</v>
      </c>
      <c r="E1817">
        <v>12.8</v>
      </c>
      <c r="F1817">
        <v>20.5</v>
      </c>
      <c r="G1817" t="b">
        <v>0</v>
      </c>
    </row>
    <row r="1818" spans="1:7">
      <c r="A1818" t="s">
        <v>26</v>
      </c>
      <c r="B1818">
        <v>8630</v>
      </c>
      <c r="C1818" t="s">
        <v>59</v>
      </c>
      <c r="D1818">
        <v>19.649999999999999</v>
      </c>
      <c r="E1818">
        <v>12.5</v>
      </c>
      <c r="F1818">
        <v>20.5</v>
      </c>
    </row>
    <row r="1819" spans="1:7">
      <c r="A1819" t="s">
        <v>26</v>
      </c>
      <c r="B1819">
        <v>8631</v>
      </c>
      <c r="C1819" t="s">
        <v>59</v>
      </c>
      <c r="D1819">
        <v>19.649999999999999</v>
      </c>
      <c r="E1819">
        <v>11.9</v>
      </c>
      <c r="F1819">
        <v>20.5</v>
      </c>
      <c r="G1819" t="b">
        <v>0</v>
      </c>
    </row>
    <row r="1820" spans="1:7">
      <c r="A1820" t="s">
        <v>26</v>
      </c>
      <c r="B1820">
        <v>8632</v>
      </c>
      <c r="C1820" t="s">
        <v>59</v>
      </c>
      <c r="D1820">
        <v>19.649999999999999</v>
      </c>
      <c r="E1820">
        <v>11.65</v>
      </c>
      <c r="F1820">
        <v>20.5</v>
      </c>
    </row>
    <row r="1821" spans="1:7">
      <c r="A1821" t="s">
        <v>26</v>
      </c>
      <c r="B1821">
        <v>8633</v>
      </c>
      <c r="C1821" t="s">
        <v>59</v>
      </c>
      <c r="D1821">
        <v>19.649999999999999</v>
      </c>
      <c r="E1821">
        <v>10.6</v>
      </c>
      <c r="F1821">
        <v>20.5</v>
      </c>
    </row>
    <row r="1822" spans="1:7">
      <c r="A1822" t="s">
        <v>26</v>
      </c>
      <c r="B1822">
        <v>8634</v>
      </c>
      <c r="C1822" t="s">
        <v>59</v>
      </c>
      <c r="D1822">
        <v>5.2427200000000001E-17</v>
      </c>
      <c r="E1822">
        <v>4.9000000000000004</v>
      </c>
      <c r="F1822">
        <v>20.5</v>
      </c>
      <c r="G1822" t="b">
        <v>0</v>
      </c>
    </row>
    <row r="1823" spans="1:7">
      <c r="A1823" t="s">
        <v>26</v>
      </c>
      <c r="B1823">
        <v>8635</v>
      </c>
      <c r="C1823" t="s">
        <v>59</v>
      </c>
      <c r="D1823">
        <v>14.17</v>
      </c>
      <c r="E1823">
        <v>14.2</v>
      </c>
      <c r="F1823">
        <v>20.5</v>
      </c>
      <c r="G1823" t="b">
        <v>0</v>
      </c>
    </row>
    <row r="1824" spans="1:7">
      <c r="A1824" t="s">
        <v>26</v>
      </c>
      <c r="B1824">
        <v>8636</v>
      </c>
      <c r="C1824" t="s">
        <v>59</v>
      </c>
      <c r="D1824">
        <v>14.35</v>
      </c>
      <c r="E1824">
        <v>14.2</v>
      </c>
      <c r="F1824">
        <v>20.5</v>
      </c>
    </row>
    <row r="1825" spans="1:7">
      <c r="A1825" t="s">
        <v>26</v>
      </c>
      <c r="B1825">
        <v>8637</v>
      </c>
      <c r="C1825" t="s">
        <v>59</v>
      </c>
      <c r="D1825">
        <v>15.97</v>
      </c>
      <c r="E1825">
        <v>14.2</v>
      </c>
      <c r="F1825">
        <v>20.5</v>
      </c>
    </row>
    <row r="1826" spans="1:7">
      <c r="A1826" t="s">
        <v>26</v>
      </c>
      <c r="B1826">
        <v>8638</v>
      </c>
      <c r="C1826" t="s">
        <v>59</v>
      </c>
      <c r="D1826">
        <v>16.7</v>
      </c>
      <c r="E1826">
        <v>14.2</v>
      </c>
      <c r="F1826">
        <v>20.5</v>
      </c>
    </row>
    <row r="1827" spans="1:7">
      <c r="A1827" t="s">
        <v>26</v>
      </c>
      <c r="B1827">
        <v>8640</v>
      </c>
      <c r="C1827" t="s">
        <v>59</v>
      </c>
      <c r="D1827">
        <v>11.52</v>
      </c>
      <c r="E1827">
        <v>11.35</v>
      </c>
      <c r="F1827">
        <v>20.5</v>
      </c>
    </row>
    <row r="1828" spans="1:7">
      <c r="A1828" t="s">
        <v>26</v>
      </c>
      <c r="B1828">
        <v>8641</v>
      </c>
      <c r="C1828" t="s">
        <v>59</v>
      </c>
      <c r="D1828">
        <v>13.82</v>
      </c>
      <c r="E1828">
        <v>11.35</v>
      </c>
      <c r="F1828">
        <v>20.5</v>
      </c>
    </row>
    <row r="1829" spans="1:7">
      <c r="A1829" t="s">
        <v>26</v>
      </c>
      <c r="B1829">
        <v>8642</v>
      </c>
      <c r="C1829" t="s">
        <v>59</v>
      </c>
      <c r="D1829">
        <v>17</v>
      </c>
      <c r="E1829">
        <v>11.35</v>
      </c>
      <c r="F1829">
        <v>20.5</v>
      </c>
      <c r="G1829" t="b">
        <v>0</v>
      </c>
    </row>
    <row r="1830" spans="1:7">
      <c r="A1830" t="s">
        <v>26</v>
      </c>
      <c r="B1830">
        <v>8653</v>
      </c>
      <c r="C1830" t="s">
        <v>59</v>
      </c>
      <c r="D1830">
        <v>3.27</v>
      </c>
      <c r="E1830">
        <v>4.25</v>
      </c>
      <c r="F1830">
        <v>20.5</v>
      </c>
    </row>
    <row r="1831" spans="1:7">
      <c r="A1831" t="s">
        <v>26</v>
      </c>
      <c r="B1831">
        <v>8654</v>
      </c>
      <c r="C1831" t="s">
        <v>59</v>
      </c>
      <c r="D1831">
        <v>0</v>
      </c>
      <c r="E1831">
        <v>4.25</v>
      </c>
      <c r="F1831">
        <v>20.5</v>
      </c>
    </row>
    <row r="1832" spans="1:7">
      <c r="A1832" t="s">
        <v>26</v>
      </c>
      <c r="B1832">
        <v>8655</v>
      </c>
      <c r="C1832" t="s">
        <v>59</v>
      </c>
      <c r="D1832">
        <v>9.82</v>
      </c>
      <c r="E1832">
        <v>4.25</v>
      </c>
      <c r="F1832">
        <v>20.5</v>
      </c>
    </row>
    <row r="1833" spans="1:7">
      <c r="A1833" t="s">
        <v>26</v>
      </c>
      <c r="B1833">
        <v>8656</v>
      </c>
      <c r="C1833" t="s">
        <v>59</v>
      </c>
      <c r="D1833">
        <v>16.37</v>
      </c>
      <c r="E1833">
        <v>4.25</v>
      </c>
      <c r="F1833">
        <v>20.5</v>
      </c>
      <c r="G1833" t="b">
        <v>0</v>
      </c>
    </row>
    <row r="1834" spans="1:7">
      <c r="A1834" t="s">
        <v>26</v>
      </c>
      <c r="B1834">
        <v>8657</v>
      </c>
      <c r="C1834" t="s">
        <v>59</v>
      </c>
      <c r="D1834">
        <v>19.649999999999999</v>
      </c>
      <c r="E1834">
        <v>3.2</v>
      </c>
      <c r="F1834">
        <v>20.5</v>
      </c>
      <c r="G1834" t="b">
        <v>0</v>
      </c>
    </row>
    <row r="1835" spans="1:7">
      <c r="A1835" t="s">
        <v>26</v>
      </c>
      <c r="B1835">
        <v>8658</v>
      </c>
      <c r="C1835" t="s">
        <v>59</v>
      </c>
      <c r="D1835">
        <v>19.649999999999999</v>
      </c>
      <c r="E1835">
        <v>4.25</v>
      </c>
      <c r="F1835">
        <v>20.5</v>
      </c>
    </row>
    <row r="1836" spans="1:7">
      <c r="A1836" t="s">
        <v>26</v>
      </c>
      <c r="B1836">
        <v>8659</v>
      </c>
      <c r="C1836" t="s">
        <v>59</v>
      </c>
      <c r="D1836">
        <v>15.2</v>
      </c>
      <c r="E1836">
        <v>4.8</v>
      </c>
      <c r="F1836">
        <v>20.5</v>
      </c>
    </row>
    <row r="1837" spans="1:7">
      <c r="A1837" t="s">
        <v>26</v>
      </c>
      <c r="B1837">
        <v>8660</v>
      </c>
      <c r="C1837" t="s">
        <v>59</v>
      </c>
      <c r="D1837">
        <v>4.57</v>
      </c>
      <c r="E1837">
        <v>4.8</v>
      </c>
      <c r="F1837">
        <v>20.5</v>
      </c>
    </row>
    <row r="1838" spans="1:7">
      <c r="A1838" t="s">
        <v>26</v>
      </c>
      <c r="B1838">
        <v>8661</v>
      </c>
      <c r="C1838" t="s">
        <v>59</v>
      </c>
      <c r="D1838">
        <v>17.68</v>
      </c>
      <c r="E1838">
        <v>6.4</v>
      </c>
      <c r="F1838">
        <v>20.5</v>
      </c>
    </row>
    <row r="1839" spans="1:7">
      <c r="A1839" t="s">
        <v>26</v>
      </c>
      <c r="B1839">
        <v>8662</v>
      </c>
      <c r="C1839" t="s">
        <v>59</v>
      </c>
      <c r="D1839">
        <v>3.5</v>
      </c>
      <c r="E1839">
        <v>6.9</v>
      </c>
      <c r="F1839">
        <v>20.5</v>
      </c>
      <c r="G1839" t="b">
        <v>0</v>
      </c>
    </row>
    <row r="1840" spans="1:7">
      <c r="A1840" t="s">
        <v>26</v>
      </c>
      <c r="B1840">
        <v>8663</v>
      </c>
      <c r="C1840" t="s">
        <v>59</v>
      </c>
      <c r="D1840">
        <v>8.3800000000000008</v>
      </c>
      <c r="E1840">
        <v>8.5</v>
      </c>
      <c r="F1840">
        <v>20.5</v>
      </c>
    </row>
    <row r="1841" spans="1:7">
      <c r="A1841" t="s">
        <v>26</v>
      </c>
      <c r="B1841">
        <v>8664</v>
      </c>
      <c r="C1841" t="s">
        <v>59</v>
      </c>
      <c r="D1841">
        <v>8.3800000000000008</v>
      </c>
      <c r="E1841">
        <v>10</v>
      </c>
      <c r="F1841">
        <v>20.5</v>
      </c>
    </row>
    <row r="1842" spans="1:7">
      <c r="A1842" t="s">
        <v>26</v>
      </c>
      <c r="B1842">
        <v>8665</v>
      </c>
      <c r="C1842" t="s">
        <v>59</v>
      </c>
      <c r="D1842">
        <v>7.02</v>
      </c>
      <c r="E1842">
        <v>10</v>
      </c>
      <c r="F1842">
        <v>20.5</v>
      </c>
    </row>
    <row r="1843" spans="1:7">
      <c r="A1843" t="s">
        <v>26</v>
      </c>
      <c r="B1843">
        <v>8667</v>
      </c>
      <c r="C1843" t="s">
        <v>59</v>
      </c>
      <c r="D1843">
        <v>8.19</v>
      </c>
      <c r="E1843">
        <v>0</v>
      </c>
      <c r="F1843">
        <v>20.5</v>
      </c>
    </row>
    <row r="1844" spans="1:7">
      <c r="A1844" t="s">
        <v>26</v>
      </c>
      <c r="B1844">
        <v>8668</v>
      </c>
      <c r="C1844" t="s">
        <v>59</v>
      </c>
      <c r="D1844">
        <v>8.19</v>
      </c>
      <c r="E1844">
        <v>2.5</v>
      </c>
      <c r="F1844">
        <v>20.5</v>
      </c>
    </row>
    <row r="1845" spans="1:7">
      <c r="A1845" t="s">
        <v>26</v>
      </c>
      <c r="B1845">
        <v>8669</v>
      </c>
      <c r="C1845" t="s">
        <v>59</v>
      </c>
      <c r="D1845">
        <v>8.19</v>
      </c>
      <c r="E1845">
        <v>3.2</v>
      </c>
      <c r="F1845">
        <v>20.5</v>
      </c>
    </row>
    <row r="1846" spans="1:7">
      <c r="A1846" t="s">
        <v>26</v>
      </c>
      <c r="B1846">
        <v>8670</v>
      </c>
      <c r="C1846" t="s">
        <v>59</v>
      </c>
      <c r="D1846">
        <v>2.5</v>
      </c>
      <c r="E1846">
        <v>6.9</v>
      </c>
      <c r="F1846">
        <v>20.5</v>
      </c>
    </row>
    <row r="1847" spans="1:7">
      <c r="A1847" t="s">
        <v>26</v>
      </c>
      <c r="B1847">
        <v>8671</v>
      </c>
      <c r="C1847" t="s">
        <v>59</v>
      </c>
      <c r="D1847">
        <v>2.5</v>
      </c>
      <c r="E1847">
        <v>15.26</v>
      </c>
      <c r="F1847">
        <v>20.5</v>
      </c>
    </row>
    <row r="1848" spans="1:7">
      <c r="A1848" t="s">
        <v>26</v>
      </c>
      <c r="B1848">
        <v>8672</v>
      </c>
      <c r="C1848" t="s">
        <v>59</v>
      </c>
      <c r="D1848">
        <v>0</v>
      </c>
      <c r="E1848">
        <v>15.26</v>
      </c>
      <c r="F1848">
        <v>20.5</v>
      </c>
    </row>
    <row r="1849" spans="1:7">
      <c r="A1849" t="s">
        <v>26</v>
      </c>
      <c r="B1849">
        <v>8673</v>
      </c>
      <c r="C1849" t="s">
        <v>59</v>
      </c>
      <c r="D1849">
        <v>3.5</v>
      </c>
      <c r="E1849">
        <v>15.26</v>
      </c>
      <c r="F1849">
        <v>20.5</v>
      </c>
    </row>
    <row r="1850" spans="1:7">
      <c r="A1850" t="s">
        <v>26</v>
      </c>
      <c r="B1850">
        <v>8674</v>
      </c>
      <c r="C1850" t="s">
        <v>59</v>
      </c>
      <c r="D1850">
        <v>9.5</v>
      </c>
      <c r="E1850">
        <v>8.75</v>
      </c>
      <c r="F1850">
        <v>20.5</v>
      </c>
      <c r="G1850" t="b">
        <v>0</v>
      </c>
    </row>
    <row r="1851" spans="1:7">
      <c r="A1851" t="s">
        <v>26</v>
      </c>
      <c r="B1851">
        <v>8675</v>
      </c>
      <c r="C1851" t="s">
        <v>59</v>
      </c>
      <c r="D1851">
        <v>9.5</v>
      </c>
      <c r="E1851">
        <v>8.5</v>
      </c>
      <c r="F1851">
        <v>20.5</v>
      </c>
    </row>
    <row r="1852" spans="1:7">
      <c r="A1852" t="s">
        <v>26</v>
      </c>
      <c r="B1852">
        <v>8676</v>
      </c>
      <c r="C1852" t="s">
        <v>59</v>
      </c>
      <c r="D1852">
        <v>10.6</v>
      </c>
      <c r="E1852">
        <v>8.75</v>
      </c>
      <c r="F1852">
        <v>20.5</v>
      </c>
    </row>
    <row r="1853" spans="1:7">
      <c r="A1853" t="s">
        <v>26</v>
      </c>
      <c r="B1853">
        <v>8677</v>
      </c>
      <c r="C1853" t="s">
        <v>59</v>
      </c>
      <c r="D1853">
        <v>10.6</v>
      </c>
      <c r="E1853">
        <v>8.5</v>
      </c>
      <c r="F1853">
        <v>20.5</v>
      </c>
    </row>
    <row r="1854" spans="1:7">
      <c r="A1854" t="s">
        <v>26</v>
      </c>
      <c r="B1854">
        <v>8679</v>
      </c>
      <c r="C1854" t="s">
        <v>59</v>
      </c>
      <c r="D1854">
        <v>12.35</v>
      </c>
      <c r="E1854">
        <v>8.75</v>
      </c>
      <c r="F1854">
        <v>20.5</v>
      </c>
    </row>
    <row r="1855" spans="1:7">
      <c r="A1855" t="s">
        <v>26</v>
      </c>
      <c r="B1855">
        <v>8680</v>
      </c>
      <c r="C1855" t="s">
        <v>59</v>
      </c>
      <c r="D1855">
        <v>12.35</v>
      </c>
      <c r="E1855">
        <v>10</v>
      </c>
      <c r="F1855">
        <v>20.5</v>
      </c>
      <c r="G1855" t="b">
        <v>0</v>
      </c>
    </row>
    <row r="1856" spans="1:7">
      <c r="A1856" t="s">
        <v>26</v>
      </c>
      <c r="B1856">
        <v>8683</v>
      </c>
      <c r="C1856" t="s">
        <v>59</v>
      </c>
      <c r="D1856">
        <v>12.35</v>
      </c>
      <c r="E1856">
        <v>8.5</v>
      </c>
      <c r="F1856">
        <v>20.5</v>
      </c>
      <c r="G1856" t="b">
        <v>0</v>
      </c>
    </row>
    <row r="1857" spans="1:7">
      <c r="A1857" t="s">
        <v>26</v>
      </c>
      <c r="B1857">
        <v>8684</v>
      </c>
      <c r="C1857" t="s">
        <v>59</v>
      </c>
      <c r="D1857">
        <v>13.45</v>
      </c>
      <c r="E1857">
        <v>8.75</v>
      </c>
      <c r="F1857">
        <v>20.5</v>
      </c>
    </row>
    <row r="1858" spans="1:7">
      <c r="A1858" t="s">
        <v>26</v>
      </c>
      <c r="B1858">
        <v>8685</v>
      </c>
      <c r="C1858" t="s">
        <v>59</v>
      </c>
      <c r="D1858">
        <v>13.45</v>
      </c>
      <c r="E1858">
        <v>10</v>
      </c>
      <c r="F1858">
        <v>20.5</v>
      </c>
    </row>
    <row r="1859" spans="1:7">
      <c r="A1859" t="s">
        <v>26</v>
      </c>
      <c r="B1859">
        <v>8686</v>
      </c>
      <c r="C1859" t="s">
        <v>59</v>
      </c>
      <c r="D1859">
        <v>13.45</v>
      </c>
      <c r="E1859">
        <v>8.5</v>
      </c>
      <c r="F1859">
        <v>20.5</v>
      </c>
    </row>
    <row r="1860" spans="1:7">
      <c r="A1860" t="s">
        <v>26</v>
      </c>
      <c r="B1860">
        <v>8687</v>
      </c>
      <c r="C1860" t="s">
        <v>59</v>
      </c>
      <c r="D1860">
        <v>13.93</v>
      </c>
      <c r="E1860">
        <v>8.75</v>
      </c>
      <c r="F1860">
        <v>20.5</v>
      </c>
    </row>
    <row r="1861" spans="1:7">
      <c r="A1861" t="s">
        <v>26</v>
      </c>
      <c r="B1861">
        <v>8688</v>
      </c>
      <c r="C1861" t="s">
        <v>59</v>
      </c>
      <c r="D1861">
        <v>13.93</v>
      </c>
      <c r="E1861">
        <v>8.5</v>
      </c>
      <c r="F1861">
        <v>20.5</v>
      </c>
    </row>
    <row r="1862" spans="1:7">
      <c r="A1862" t="s">
        <v>26</v>
      </c>
      <c r="B1862">
        <v>8689</v>
      </c>
      <c r="C1862" t="s">
        <v>59</v>
      </c>
      <c r="D1862">
        <v>14.8</v>
      </c>
      <c r="E1862">
        <v>8.75</v>
      </c>
      <c r="F1862">
        <v>20.5</v>
      </c>
      <c r="G1862" t="b">
        <v>0</v>
      </c>
    </row>
    <row r="1863" spans="1:7">
      <c r="A1863" t="s">
        <v>26</v>
      </c>
      <c r="B1863">
        <v>8690</v>
      </c>
      <c r="C1863" t="s">
        <v>59</v>
      </c>
      <c r="D1863">
        <v>14.8</v>
      </c>
      <c r="E1863">
        <v>8.5</v>
      </c>
      <c r="F1863">
        <v>20.5</v>
      </c>
      <c r="G1863" t="b">
        <v>0</v>
      </c>
    </row>
    <row r="1864" spans="1:7">
      <c r="A1864" t="s">
        <v>26</v>
      </c>
      <c r="B1864">
        <v>8691</v>
      </c>
      <c r="C1864" t="s">
        <v>59</v>
      </c>
      <c r="D1864">
        <v>15.97</v>
      </c>
      <c r="E1864">
        <v>8.5</v>
      </c>
      <c r="F1864">
        <v>20.5</v>
      </c>
    </row>
    <row r="1865" spans="1:7">
      <c r="A1865" t="s">
        <v>26</v>
      </c>
      <c r="B1865">
        <v>8692</v>
      </c>
      <c r="C1865" t="s">
        <v>59</v>
      </c>
      <c r="D1865">
        <v>16.84</v>
      </c>
      <c r="E1865">
        <v>8.5</v>
      </c>
      <c r="F1865">
        <v>20.5</v>
      </c>
      <c r="G1865" t="b">
        <v>0</v>
      </c>
    </row>
    <row r="1866" spans="1:7">
      <c r="A1866" t="s">
        <v>26</v>
      </c>
      <c r="B1866">
        <v>8693</v>
      </c>
      <c r="C1866" t="s">
        <v>59</v>
      </c>
      <c r="D1866">
        <v>16.84</v>
      </c>
      <c r="E1866">
        <v>8.75</v>
      </c>
      <c r="F1866">
        <v>20.5</v>
      </c>
    </row>
    <row r="1867" spans="1:7">
      <c r="A1867" t="s">
        <v>26</v>
      </c>
      <c r="B1867">
        <v>8694</v>
      </c>
      <c r="C1867" t="s">
        <v>59</v>
      </c>
      <c r="D1867">
        <v>19.649999999999999</v>
      </c>
      <c r="E1867">
        <v>8.75</v>
      </c>
      <c r="F1867">
        <v>20.5</v>
      </c>
      <c r="G1867" t="b">
        <v>0</v>
      </c>
    </row>
    <row r="1868" spans="1:7">
      <c r="A1868" t="s">
        <v>26</v>
      </c>
      <c r="B1868">
        <v>8695</v>
      </c>
      <c r="C1868" t="s">
        <v>59</v>
      </c>
      <c r="D1868">
        <v>11.52</v>
      </c>
      <c r="E1868">
        <v>10</v>
      </c>
      <c r="F1868">
        <v>20.5</v>
      </c>
      <c r="G1868" t="b">
        <v>0</v>
      </c>
    </row>
    <row r="1869" spans="1:7">
      <c r="A1869" t="s">
        <v>26</v>
      </c>
      <c r="B1869">
        <v>8696</v>
      </c>
      <c r="C1869" t="s">
        <v>59</v>
      </c>
      <c r="D1869">
        <v>11.52</v>
      </c>
      <c r="E1869">
        <v>8.5</v>
      </c>
      <c r="F1869">
        <v>20.5</v>
      </c>
      <c r="G1869" t="b">
        <v>0</v>
      </c>
    </row>
    <row r="1870" spans="1:7">
      <c r="A1870" t="s">
        <v>26</v>
      </c>
      <c r="B1870">
        <v>8697</v>
      </c>
      <c r="C1870" t="s">
        <v>59</v>
      </c>
      <c r="D1870">
        <v>14.17</v>
      </c>
      <c r="E1870">
        <v>8.5</v>
      </c>
      <c r="F1870">
        <v>20.5</v>
      </c>
      <c r="G1870" t="b">
        <v>0</v>
      </c>
    </row>
    <row r="1871" spans="1:7">
      <c r="A1871" t="s">
        <v>26</v>
      </c>
      <c r="B1871">
        <v>8698</v>
      </c>
      <c r="C1871" t="s">
        <v>59</v>
      </c>
      <c r="D1871">
        <v>3.5</v>
      </c>
      <c r="E1871">
        <v>14.35</v>
      </c>
      <c r="F1871">
        <v>20.5</v>
      </c>
      <c r="G1871" t="b">
        <v>0</v>
      </c>
    </row>
    <row r="1872" spans="1:7">
      <c r="A1872" t="s">
        <v>26</v>
      </c>
      <c r="B1872">
        <v>8701</v>
      </c>
      <c r="C1872" t="s">
        <v>59</v>
      </c>
      <c r="D1872">
        <v>3.5</v>
      </c>
      <c r="E1872">
        <v>10.45</v>
      </c>
      <c r="F1872">
        <v>20.5</v>
      </c>
      <c r="G1872" t="b">
        <v>0</v>
      </c>
    </row>
    <row r="1873" spans="1:7">
      <c r="A1873" t="s">
        <v>26</v>
      </c>
      <c r="B1873">
        <v>8702</v>
      </c>
      <c r="C1873" t="s">
        <v>59</v>
      </c>
      <c r="D1873">
        <v>11.92</v>
      </c>
      <c r="E1873">
        <v>12.25</v>
      </c>
      <c r="F1873">
        <v>20.5</v>
      </c>
      <c r="G1873" t="b">
        <v>0</v>
      </c>
    </row>
    <row r="1874" spans="1:7">
      <c r="A1874" t="s">
        <v>26</v>
      </c>
      <c r="B1874">
        <v>8703</v>
      </c>
      <c r="C1874" t="s">
        <v>59</v>
      </c>
      <c r="D1874">
        <v>14.17</v>
      </c>
      <c r="E1874">
        <v>13.8</v>
      </c>
      <c r="F1874">
        <v>20.5</v>
      </c>
    </row>
    <row r="1875" spans="1:7">
      <c r="A1875" t="s">
        <v>26</v>
      </c>
      <c r="B1875">
        <v>8706</v>
      </c>
      <c r="C1875" t="s">
        <v>59</v>
      </c>
      <c r="D1875">
        <v>11.52</v>
      </c>
      <c r="E1875">
        <v>12.25</v>
      </c>
      <c r="F1875">
        <v>20.5</v>
      </c>
    </row>
    <row r="1876" spans="1:7">
      <c r="A1876" t="s">
        <v>26</v>
      </c>
      <c r="B1876">
        <v>8707</v>
      </c>
      <c r="C1876" t="s">
        <v>59</v>
      </c>
      <c r="D1876">
        <v>13.82</v>
      </c>
      <c r="E1876">
        <v>10</v>
      </c>
      <c r="F1876">
        <v>20.5</v>
      </c>
    </row>
    <row r="1877" spans="1:7">
      <c r="A1877" t="s">
        <v>26</v>
      </c>
      <c r="B1877">
        <v>9106</v>
      </c>
      <c r="C1877" t="s">
        <v>59</v>
      </c>
      <c r="D1877">
        <v>4.82</v>
      </c>
      <c r="E1877">
        <v>13.05</v>
      </c>
      <c r="F1877">
        <v>20.5</v>
      </c>
    </row>
    <row r="1878" spans="1:7">
      <c r="A1878" t="s">
        <v>26</v>
      </c>
      <c r="B1878">
        <v>9107</v>
      </c>
      <c r="C1878" t="s">
        <v>59</v>
      </c>
      <c r="D1878">
        <v>4.82</v>
      </c>
      <c r="E1878">
        <v>14.05</v>
      </c>
      <c r="F1878">
        <v>20.5</v>
      </c>
    </row>
    <row r="1879" spans="1:7">
      <c r="A1879" t="s">
        <v>26</v>
      </c>
      <c r="B1879">
        <v>7213</v>
      </c>
      <c r="C1879" t="s">
        <v>59</v>
      </c>
      <c r="D1879">
        <v>8.3800000000000008</v>
      </c>
      <c r="E1879">
        <v>11.35</v>
      </c>
      <c r="F1879">
        <v>20.5</v>
      </c>
    </row>
    <row r="1880" spans="1:7">
      <c r="A1880" t="s">
        <v>26</v>
      </c>
      <c r="B1880">
        <v>9251</v>
      </c>
      <c r="C1880" t="s">
        <v>59</v>
      </c>
      <c r="D1880">
        <v>11.52</v>
      </c>
      <c r="E1880">
        <v>9.35</v>
      </c>
      <c r="F1880">
        <v>20.5</v>
      </c>
    </row>
    <row r="1881" spans="1:7">
      <c r="A1881" t="s">
        <v>26</v>
      </c>
      <c r="B1881">
        <v>7903</v>
      </c>
      <c r="C1881" t="s">
        <v>59</v>
      </c>
      <c r="D1881">
        <v>11.52</v>
      </c>
      <c r="E1881">
        <v>10.85</v>
      </c>
      <c r="F1881">
        <v>20.5</v>
      </c>
    </row>
    <row r="1882" spans="1:7">
      <c r="A1882" t="s">
        <v>26</v>
      </c>
      <c r="B1882">
        <v>7904</v>
      </c>
      <c r="C1882" t="s">
        <v>59</v>
      </c>
      <c r="D1882">
        <v>13.82</v>
      </c>
      <c r="E1882">
        <v>10.85</v>
      </c>
      <c r="F1882">
        <v>20.5</v>
      </c>
      <c r="G1882" t="b">
        <v>0</v>
      </c>
    </row>
    <row r="1883" spans="1:7">
      <c r="A1883" t="s">
        <v>26</v>
      </c>
      <c r="B1883">
        <v>9468</v>
      </c>
      <c r="C1883" t="s">
        <v>59</v>
      </c>
      <c r="D1883">
        <v>8.25</v>
      </c>
      <c r="E1883">
        <v>13.15</v>
      </c>
      <c r="F1883">
        <v>20.5</v>
      </c>
    </row>
    <row r="1884" spans="1:7">
      <c r="A1884" t="s">
        <v>26</v>
      </c>
      <c r="B1884">
        <v>9469</v>
      </c>
      <c r="C1884" t="s">
        <v>59</v>
      </c>
      <c r="D1884">
        <v>8.25</v>
      </c>
      <c r="E1884">
        <v>13.8</v>
      </c>
      <c r="F1884">
        <v>20.5</v>
      </c>
      <c r="G1884" t="b">
        <v>0</v>
      </c>
    </row>
    <row r="1885" spans="1:7">
      <c r="A1885" t="s">
        <v>26</v>
      </c>
      <c r="B1885">
        <v>9470</v>
      </c>
      <c r="C1885" t="s">
        <v>59</v>
      </c>
      <c r="D1885">
        <v>9.25</v>
      </c>
      <c r="E1885">
        <v>13.15</v>
      </c>
      <c r="F1885">
        <v>20.5</v>
      </c>
    </row>
    <row r="1886" spans="1:7">
      <c r="A1886" t="s">
        <v>26</v>
      </c>
      <c r="B1886">
        <v>9471</v>
      </c>
      <c r="C1886" t="s">
        <v>59</v>
      </c>
      <c r="D1886">
        <v>9.25</v>
      </c>
      <c r="E1886">
        <v>13.8</v>
      </c>
      <c r="F1886">
        <v>20.5</v>
      </c>
    </row>
    <row r="1887" spans="1:7">
      <c r="A1887" t="s">
        <v>26</v>
      </c>
      <c r="B1887">
        <v>9472</v>
      </c>
      <c r="C1887" t="s">
        <v>59</v>
      </c>
      <c r="D1887">
        <v>10.050000000000001</v>
      </c>
      <c r="E1887">
        <v>13.15</v>
      </c>
      <c r="F1887">
        <v>20.5</v>
      </c>
      <c r="G1887" t="b">
        <v>0</v>
      </c>
    </row>
    <row r="1888" spans="1:7">
      <c r="A1888" t="s">
        <v>26</v>
      </c>
      <c r="B1888">
        <v>9473</v>
      </c>
      <c r="C1888" t="s">
        <v>59</v>
      </c>
      <c r="D1888">
        <v>10.050000000000001</v>
      </c>
      <c r="E1888">
        <v>13.8</v>
      </c>
      <c r="F1888">
        <v>20.5</v>
      </c>
    </row>
    <row r="1889" spans="1:7">
      <c r="A1889" t="s">
        <v>26</v>
      </c>
      <c r="B1889">
        <v>9476</v>
      </c>
      <c r="C1889" t="s">
        <v>59</v>
      </c>
      <c r="D1889">
        <v>11.52</v>
      </c>
      <c r="E1889">
        <v>11.65</v>
      </c>
      <c r="F1889">
        <v>20.5</v>
      </c>
    </row>
    <row r="1890" spans="1:7">
      <c r="A1890" t="s">
        <v>26</v>
      </c>
      <c r="B1890">
        <v>9513</v>
      </c>
      <c r="C1890" t="s">
        <v>59</v>
      </c>
      <c r="D1890">
        <v>6.8</v>
      </c>
      <c r="E1890">
        <v>13.8</v>
      </c>
      <c r="F1890">
        <v>20.5</v>
      </c>
    </row>
    <row r="1891" spans="1:7">
      <c r="A1891" t="s">
        <v>26</v>
      </c>
      <c r="B1891">
        <v>1302</v>
      </c>
      <c r="C1891" t="s">
        <v>59</v>
      </c>
      <c r="D1891">
        <v>8.3800000000000008</v>
      </c>
      <c r="E1891">
        <v>12.5</v>
      </c>
      <c r="F1891">
        <v>20.5</v>
      </c>
    </row>
    <row r="1892" spans="1:7">
      <c r="A1892" t="s">
        <v>26</v>
      </c>
      <c r="B1892">
        <v>2045</v>
      </c>
      <c r="C1892" t="s">
        <v>59</v>
      </c>
      <c r="D1892">
        <v>8.3800000000000008</v>
      </c>
      <c r="E1892">
        <v>12.25</v>
      </c>
      <c r="F1892">
        <v>20.5</v>
      </c>
    </row>
    <row r="1893" spans="1:7">
      <c r="A1893" t="s">
        <v>26</v>
      </c>
      <c r="B1893">
        <v>2112</v>
      </c>
      <c r="C1893" t="s">
        <v>59</v>
      </c>
      <c r="D1893">
        <v>8.25</v>
      </c>
      <c r="E1893">
        <v>16.5</v>
      </c>
      <c r="F1893">
        <v>20.5</v>
      </c>
    </row>
    <row r="1894" spans="1:7">
      <c r="A1894" t="s">
        <v>26</v>
      </c>
      <c r="B1894">
        <v>2119</v>
      </c>
      <c r="C1894" t="s">
        <v>59</v>
      </c>
      <c r="D1894">
        <v>8.3800000000000008</v>
      </c>
      <c r="E1894">
        <v>13.15</v>
      </c>
      <c r="F1894">
        <v>20.5</v>
      </c>
      <c r="G1894" t="b">
        <v>0</v>
      </c>
    </row>
    <row r="1895" spans="1:7">
      <c r="A1895" t="s">
        <v>26</v>
      </c>
      <c r="B1895">
        <v>9520</v>
      </c>
      <c r="C1895" t="s">
        <v>59</v>
      </c>
      <c r="D1895">
        <v>11.92</v>
      </c>
      <c r="E1895">
        <v>13.15</v>
      </c>
      <c r="F1895">
        <v>20.5</v>
      </c>
    </row>
    <row r="1896" spans="1:7">
      <c r="A1896" t="s">
        <v>26</v>
      </c>
      <c r="B1896">
        <v>2441</v>
      </c>
      <c r="C1896" t="s">
        <v>59</v>
      </c>
      <c r="D1896">
        <v>4.82</v>
      </c>
      <c r="E1896">
        <v>14.35</v>
      </c>
      <c r="F1896">
        <v>20.5</v>
      </c>
      <c r="G1896" t="b">
        <v>0</v>
      </c>
    </row>
    <row r="1897" spans="1:7">
      <c r="A1897" t="s">
        <v>26</v>
      </c>
      <c r="B1897">
        <v>2496</v>
      </c>
      <c r="C1897" t="s">
        <v>59</v>
      </c>
      <c r="D1897">
        <v>4.82</v>
      </c>
      <c r="E1897">
        <v>13.8</v>
      </c>
      <c r="F1897">
        <v>20.5</v>
      </c>
    </row>
    <row r="1898" spans="1:7">
      <c r="A1898" t="s">
        <v>26</v>
      </c>
      <c r="B1898">
        <v>9526</v>
      </c>
      <c r="C1898" t="s">
        <v>59</v>
      </c>
      <c r="D1898">
        <v>3.5</v>
      </c>
      <c r="E1898">
        <v>13.05</v>
      </c>
      <c r="F1898">
        <v>20.5</v>
      </c>
    </row>
    <row r="1899" spans="1:7">
      <c r="A1899" t="s">
        <v>26</v>
      </c>
      <c r="B1899">
        <v>9566</v>
      </c>
      <c r="C1899" t="s">
        <v>59</v>
      </c>
      <c r="D1899">
        <v>8.25</v>
      </c>
      <c r="E1899">
        <v>13.05</v>
      </c>
      <c r="F1899">
        <v>20.5</v>
      </c>
      <c r="G1899" t="b">
        <v>0</v>
      </c>
    </row>
    <row r="1900" spans="1:7">
      <c r="A1900" t="s">
        <v>26</v>
      </c>
      <c r="B1900">
        <v>5141</v>
      </c>
      <c r="C1900" t="s">
        <v>59</v>
      </c>
      <c r="D1900">
        <v>6.8</v>
      </c>
      <c r="E1900">
        <v>8.5</v>
      </c>
      <c r="F1900">
        <v>20.5</v>
      </c>
      <c r="G1900" t="b">
        <v>0</v>
      </c>
    </row>
    <row r="1901" spans="1:7">
      <c r="A1901" t="s">
        <v>26</v>
      </c>
      <c r="B1901">
        <v>6484</v>
      </c>
      <c r="C1901" t="s">
        <v>59</v>
      </c>
      <c r="D1901">
        <v>6.8</v>
      </c>
      <c r="E1901">
        <v>12.5</v>
      </c>
      <c r="F1901">
        <v>20.5</v>
      </c>
    </row>
    <row r="1902" spans="1:7">
      <c r="A1902" t="s">
        <v>26</v>
      </c>
      <c r="B1902">
        <v>9539</v>
      </c>
      <c r="C1902" t="s">
        <v>59</v>
      </c>
      <c r="D1902">
        <v>6.8</v>
      </c>
      <c r="E1902">
        <v>10.45</v>
      </c>
      <c r="F1902">
        <v>20.5</v>
      </c>
      <c r="G1902" t="b">
        <v>0</v>
      </c>
    </row>
    <row r="1903" spans="1:7">
      <c r="A1903" t="s">
        <v>26</v>
      </c>
      <c r="B1903">
        <v>9616</v>
      </c>
      <c r="C1903" t="s">
        <v>59</v>
      </c>
      <c r="D1903">
        <v>4.82</v>
      </c>
      <c r="E1903">
        <v>16.5</v>
      </c>
      <c r="F1903">
        <v>20.5</v>
      </c>
    </row>
    <row r="1904" spans="1:7">
      <c r="A1904" t="s">
        <v>26</v>
      </c>
      <c r="B1904">
        <v>9617</v>
      </c>
      <c r="C1904" t="s">
        <v>59</v>
      </c>
      <c r="D1904">
        <v>5.72</v>
      </c>
      <c r="E1904">
        <v>13.8</v>
      </c>
      <c r="F1904">
        <v>20.5</v>
      </c>
    </row>
    <row r="1905" spans="1:7">
      <c r="A1905" t="s">
        <v>26</v>
      </c>
      <c r="B1905">
        <v>9618</v>
      </c>
      <c r="C1905" t="s">
        <v>59</v>
      </c>
      <c r="D1905">
        <v>5.72</v>
      </c>
      <c r="E1905">
        <v>15.78</v>
      </c>
      <c r="F1905">
        <v>20.5</v>
      </c>
    </row>
    <row r="1906" spans="1:7">
      <c r="A1906" t="s">
        <v>26</v>
      </c>
      <c r="B1906">
        <v>9619</v>
      </c>
      <c r="C1906" t="s">
        <v>59</v>
      </c>
      <c r="D1906">
        <v>5.72</v>
      </c>
      <c r="E1906">
        <v>16.5</v>
      </c>
      <c r="F1906">
        <v>20.5</v>
      </c>
    </row>
    <row r="1907" spans="1:7">
      <c r="A1907" t="s">
        <v>26</v>
      </c>
      <c r="B1907">
        <v>9630</v>
      </c>
      <c r="C1907" t="s">
        <v>59</v>
      </c>
      <c r="D1907">
        <v>5.72</v>
      </c>
      <c r="E1907">
        <v>14.05</v>
      </c>
      <c r="F1907">
        <v>20.5</v>
      </c>
    </row>
    <row r="1908" spans="1:7">
      <c r="A1908" t="s">
        <v>26</v>
      </c>
      <c r="B1908">
        <v>9631</v>
      </c>
      <c r="C1908" t="s">
        <v>59</v>
      </c>
      <c r="D1908">
        <v>5.72</v>
      </c>
      <c r="E1908">
        <v>14.35</v>
      </c>
      <c r="F1908">
        <v>20.5</v>
      </c>
    </row>
    <row r="1909" spans="1:7">
      <c r="A1909" t="s">
        <v>26</v>
      </c>
      <c r="B1909">
        <v>9815</v>
      </c>
      <c r="C1909" t="s">
        <v>59</v>
      </c>
      <c r="D1909">
        <v>16.02</v>
      </c>
      <c r="E1909">
        <v>14.2</v>
      </c>
      <c r="F1909">
        <v>20.5</v>
      </c>
      <c r="G1909" t="b">
        <v>0</v>
      </c>
    </row>
    <row r="1910" spans="1:7">
      <c r="A1910" t="s">
        <v>26</v>
      </c>
      <c r="B1910">
        <v>9816</v>
      </c>
      <c r="C1910" t="s">
        <v>59</v>
      </c>
      <c r="D1910">
        <v>16.02</v>
      </c>
      <c r="E1910">
        <v>15.78</v>
      </c>
      <c r="F1910">
        <v>20.5</v>
      </c>
    </row>
    <row r="1911" spans="1:7">
      <c r="A1911" t="s">
        <v>26</v>
      </c>
      <c r="B1911">
        <v>9817</v>
      </c>
      <c r="C1911" t="s">
        <v>59</v>
      </c>
      <c r="D1911">
        <v>15.07</v>
      </c>
      <c r="E1911">
        <v>14.2</v>
      </c>
      <c r="F1911">
        <v>20.5</v>
      </c>
    </row>
    <row r="1912" spans="1:7">
      <c r="A1912" t="s">
        <v>26</v>
      </c>
      <c r="B1912">
        <v>9818</v>
      </c>
      <c r="C1912" t="s">
        <v>59</v>
      </c>
      <c r="D1912">
        <v>15.07</v>
      </c>
      <c r="E1912">
        <v>15.78</v>
      </c>
      <c r="F1912">
        <v>20.5</v>
      </c>
    </row>
    <row r="1913" spans="1:7">
      <c r="A1913" t="s">
        <v>26</v>
      </c>
      <c r="B1913">
        <v>9819</v>
      </c>
      <c r="C1913" t="s">
        <v>59</v>
      </c>
      <c r="D1913">
        <v>12.88</v>
      </c>
      <c r="E1913">
        <v>15.26</v>
      </c>
      <c r="F1913">
        <v>20.5</v>
      </c>
    </row>
    <row r="1914" spans="1:7">
      <c r="A1914" t="s">
        <v>26</v>
      </c>
      <c r="B1914">
        <v>9820</v>
      </c>
      <c r="C1914" t="s">
        <v>59</v>
      </c>
      <c r="D1914">
        <v>15.07</v>
      </c>
      <c r="E1914">
        <v>15.26</v>
      </c>
      <c r="F1914">
        <v>20.5</v>
      </c>
    </row>
    <row r="1915" spans="1:7">
      <c r="A1915" t="s">
        <v>26</v>
      </c>
      <c r="B1915">
        <v>9822</v>
      </c>
      <c r="C1915" t="s">
        <v>59</v>
      </c>
      <c r="D1915">
        <v>12.88</v>
      </c>
      <c r="E1915">
        <v>14.2</v>
      </c>
      <c r="F1915">
        <v>20.5</v>
      </c>
    </row>
    <row r="1916" spans="1:7">
      <c r="A1916" t="s">
        <v>26</v>
      </c>
      <c r="B1916">
        <v>9931</v>
      </c>
      <c r="C1916" t="s">
        <v>59</v>
      </c>
      <c r="D1916">
        <v>11.92</v>
      </c>
      <c r="E1916">
        <v>15.1</v>
      </c>
      <c r="F1916">
        <v>20.5</v>
      </c>
    </row>
    <row r="1917" spans="1:7">
      <c r="A1917" t="s">
        <v>26</v>
      </c>
      <c r="B1917">
        <v>9988</v>
      </c>
      <c r="C1917" t="s">
        <v>59</v>
      </c>
      <c r="D1917">
        <v>6.8</v>
      </c>
      <c r="E1917">
        <v>13.05</v>
      </c>
      <c r="F1917">
        <v>20.5</v>
      </c>
      <c r="G1917" t="b">
        <v>0</v>
      </c>
    </row>
    <row r="1918" spans="1:7">
      <c r="A1918" t="s">
        <v>26</v>
      </c>
      <c r="B1918">
        <v>5076</v>
      </c>
      <c r="C1918" t="s">
        <v>59</v>
      </c>
      <c r="D1918">
        <v>13.82</v>
      </c>
      <c r="E1918">
        <v>9.35</v>
      </c>
      <c r="F1918">
        <v>20.5</v>
      </c>
    </row>
    <row r="1919" spans="1:7">
      <c r="A1919" t="s">
        <v>26</v>
      </c>
      <c r="B1919">
        <v>1561</v>
      </c>
      <c r="C1919" t="s">
        <v>59</v>
      </c>
      <c r="D1919">
        <v>14.17</v>
      </c>
      <c r="E1919">
        <v>13.525</v>
      </c>
      <c r="F1919">
        <v>20.5</v>
      </c>
      <c r="G1919" t="b">
        <v>0</v>
      </c>
    </row>
    <row r="1920" spans="1:7">
      <c r="A1920" t="s">
        <v>26</v>
      </c>
      <c r="B1920">
        <v>8779</v>
      </c>
      <c r="C1920" t="s">
        <v>59</v>
      </c>
      <c r="D1920">
        <v>0</v>
      </c>
      <c r="E1920">
        <v>0.6</v>
      </c>
      <c r="F1920">
        <v>20.5</v>
      </c>
    </row>
    <row r="1921" spans="1:7">
      <c r="A1921" t="s">
        <v>26</v>
      </c>
      <c r="B1921">
        <v>8782</v>
      </c>
      <c r="C1921" t="s">
        <v>59</v>
      </c>
      <c r="D1921">
        <v>3.27</v>
      </c>
      <c r="E1921">
        <v>0.6</v>
      </c>
      <c r="F1921">
        <v>20.5</v>
      </c>
    </row>
    <row r="1922" spans="1:7">
      <c r="A1922" t="s">
        <v>26</v>
      </c>
      <c r="B1922">
        <v>8784</v>
      </c>
      <c r="C1922" t="s">
        <v>59</v>
      </c>
      <c r="D1922">
        <v>9.82</v>
      </c>
      <c r="E1922">
        <v>0.6</v>
      </c>
      <c r="F1922">
        <v>20.5</v>
      </c>
    </row>
    <row r="1923" spans="1:7">
      <c r="A1923" t="s">
        <v>26</v>
      </c>
      <c r="B1923">
        <v>8785</v>
      </c>
      <c r="C1923" t="s">
        <v>59</v>
      </c>
      <c r="D1923">
        <v>16.37</v>
      </c>
      <c r="E1923">
        <v>0.6</v>
      </c>
      <c r="F1923">
        <v>20.5</v>
      </c>
    </row>
    <row r="1924" spans="1:7">
      <c r="A1924" t="s">
        <v>26</v>
      </c>
      <c r="B1924">
        <v>8786</v>
      </c>
      <c r="C1924" t="s">
        <v>59</v>
      </c>
      <c r="D1924">
        <v>19.649999999999999</v>
      </c>
      <c r="E1924">
        <v>0.6</v>
      </c>
      <c r="F1924">
        <v>20.5</v>
      </c>
    </row>
    <row r="1925" spans="1:7">
      <c r="A1925" t="s">
        <v>26</v>
      </c>
      <c r="B1925">
        <v>8787</v>
      </c>
      <c r="C1925" t="s">
        <v>59</v>
      </c>
      <c r="D1925">
        <v>13.1</v>
      </c>
      <c r="E1925">
        <v>0.6</v>
      </c>
      <c r="F1925">
        <v>20.5</v>
      </c>
    </row>
    <row r="1926" spans="1:7">
      <c r="A1926" t="s">
        <v>26</v>
      </c>
      <c r="B1926">
        <v>8788</v>
      </c>
      <c r="C1926" t="s">
        <v>59</v>
      </c>
      <c r="D1926">
        <v>6.5</v>
      </c>
      <c r="E1926">
        <v>0.6</v>
      </c>
      <c r="F1926">
        <v>20.5</v>
      </c>
      <c r="G1926" t="b">
        <v>0</v>
      </c>
    </row>
    <row r="1927" spans="1:7">
      <c r="A1927" t="s">
        <v>26</v>
      </c>
      <c r="B1927">
        <v>9127</v>
      </c>
      <c r="C1927" t="s">
        <v>59</v>
      </c>
      <c r="D1927">
        <v>8.19</v>
      </c>
      <c r="E1927">
        <v>0.6</v>
      </c>
      <c r="F1927">
        <v>20.5</v>
      </c>
    </row>
    <row r="1928" spans="1:7">
      <c r="A1928" t="s">
        <v>26</v>
      </c>
      <c r="B1928">
        <v>9186</v>
      </c>
      <c r="C1928" t="s">
        <v>59</v>
      </c>
      <c r="D1928">
        <v>0.6</v>
      </c>
      <c r="E1928">
        <v>8.5</v>
      </c>
      <c r="F1928">
        <v>20.5</v>
      </c>
      <c r="G1928" t="b">
        <v>0</v>
      </c>
    </row>
    <row r="1929" spans="1:7">
      <c r="A1929" t="s">
        <v>26</v>
      </c>
      <c r="B1929">
        <v>9187</v>
      </c>
      <c r="C1929" t="s">
        <v>59</v>
      </c>
      <c r="D1929">
        <v>0.6</v>
      </c>
      <c r="E1929">
        <v>16.5</v>
      </c>
      <c r="F1929">
        <v>20.5</v>
      </c>
      <c r="G1929" t="b">
        <v>0</v>
      </c>
    </row>
    <row r="1930" spans="1:7">
      <c r="A1930" t="s">
        <v>26</v>
      </c>
      <c r="B1930">
        <v>9866</v>
      </c>
      <c r="C1930" t="s">
        <v>59</v>
      </c>
      <c r="D1930">
        <v>10.7</v>
      </c>
      <c r="E1930">
        <v>11.35</v>
      </c>
      <c r="F1930">
        <v>20.5</v>
      </c>
    </row>
    <row r="1931" spans="1:7">
      <c r="A1931" t="s">
        <v>26</v>
      </c>
      <c r="B1931">
        <v>9902</v>
      </c>
      <c r="C1931" t="s">
        <v>59</v>
      </c>
      <c r="D1931">
        <v>9.1999999999999993</v>
      </c>
      <c r="E1931">
        <v>11.35</v>
      </c>
      <c r="F1931">
        <v>20.5</v>
      </c>
    </row>
    <row r="1932" spans="1:7">
      <c r="A1932" t="s">
        <v>26</v>
      </c>
      <c r="B1932">
        <v>10028</v>
      </c>
      <c r="C1932" t="s">
        <v>59</v>
      </c>
      <c r="D1932">
        <v>8.25</v>
      </c>
      <c r="E1932">
        <v>13.1463988919668</v>
      </c>
      <c r="F1932">
        <v>20.5</v>
      </c>
      <c r="G1932" t="b">
        <v>0</v>
      </c>
    </row>
    <row r="1933" spans="1:7">
      <c r="A1933" t="s">
        <v>26</v>
      </c>
      <c r="B1933">
        <v>10029</v>
      </c>
      <c r="C1933" t="s">
        <v>59</v>
      </c>
      <c r="D1933">
        <v>8.25</v>
      </c>
      <c r="E1933">
        <v>12.5</v>
      </c>
      <c r="F1933">
        <v>20.5</v>
      </c>
      <c r="G1933" t="b">
        <v>0</v>
      </c>
    </row>
    <row r="1934" spans="1:7">
      <c r="A1934" t="s">
        <v>26</v>
      </c>
      <c r="B1934">
        <v>2114</v>
      </c>
      <c r="C1934" t="s">
        <v>59</v>
      </c>
      <c r="D1934">
        <v>18.68</v>
      </c>
      <c r="E1934">
        <v>8.75</v>
      </c>
      <c r="F1934">
        <v>20.5</v>
      </c>
      <c r="G1934" t="b">
        <v>0</v>
      </c>
    </row>
    <row r="1935" spans="1:7">
      <c r="A1935" t="s">
        <v>26</v>
      </c>
      <c r="B1935">
        <v>8484</v>
      </c>
      <c r="C1935" t="s">
        <v>59</v>
      </c>
      <c r="D1935">
        <v>12.88</v>
      </c>
      <c r="E1935">
        <v>16.5</v>
      </c>
      <c r="F1935">
        <v>20.5</v>
      </c>
    </row>
    <row r="1936" spans="1:7">
      <c r="A1936" t="s">
        <v>26</v>
      </c>
      <c r="B1936">
        <v>9164</v>
      </c>
      <c r="C1936" t="s">
        <v>59</v>
      </c>
      <c r="D1936">
        <v>12.88</v>
      </c>
      <c r="E1936">
        <v>15.78</v>
      </c>
      <c r="F1936">
        <v>20.5</v>
      </c>
    </row>
    <row r="1937" spans="1:7">
      <c r="A1937" t="s">
        <v>26</v>
      </c>
      <c r="B1937">
        <v>10290</v>
      </c>
      <c r="C1937" t="s">
        <v>59</v>
      </c>
      <c r="D1937">
        <v>3.27</v>
      </c>
      <c r="E1937">
        <v>7.2</v>
      </c>
      <c r="F1937">
        <v>20.5</v>
      </c>
    </row>
    <row r="1938" spans="1:7">
      <c r="A1938" t="s">
        <v>26</v>
      </c>
      <c r="B1938">
        <v>10174</v>
      </c>
      <c r="C1938" t="s">
        <v>59</v>
      </c>
      <c r="D1938">
        <v>3.27</v>
      </c>
      <c r="E1938">
        <v>5.5</v>
      </c>
      <c r="F1938">
        <v>20.5</v>
      </c>
    </row>
    <row r="1939" spans="1:7">
      <c r="A1939" t="s">
        <v>26</v>
      </c>
      <c r="B1939">
        <v>10200</v>
      </c>
      <c r="C1939" t="s">
        <v>59</v>
      </c>
      <c r="D1939">
        <v>3.27</v>
      </c>
      <c r="E1939">
        <v>6.2</v>
      </c>
      <c r="F1939">
        <v>20.5</v>
      </c>
    </row>
    <row r="1940" spans="1:7">
      <c r="A1940" t="s">
        <v>26</v>
      </c>
      <c r="B1940">
        <v>10205</v>
      </c>
      <c r="C1940" t="s">
        <v>59</v>
      </c>
      <c r="D1940">
        <v>3.27</v>
      </c>
      <c r="E1940">
        <v>5.2</v>
      </c>
      <c r="F1940">
        <v>20.5</v>
      </c>
    </row>
    <row r="1941" spans="1:7">
      <c r="A1941" t="s">
        <v>26</v>
      </c>
      <c r="B1941">
        <v>903</v>
      </c>
      <c r="C1941" t="s">
        <v>59</v>
      </c>
      <c r="D1941">
        <v>4.82</v>
      </c>
      <c r="E1941">
        <v>11.45</v>
      </c>
      <c r="F1941">
        <v>20.5</v>
      </c>
      <c r="G1941" t="b">
        <v>0</v>
      </c>
    </row>
    <row r="1942" spans="1:7">
      <c r="A1942" t="s">
        <v>26</v>
      </c>
      <c r="B1942">
        <v>909</v>
      </c>
      <c r="C1942" t="s">
        <v>59</v>
      </c>
      <c r="D1942">
        <v>1.45</v>
      </c>
      <c r="E1942">
        <v>11.85</v>
      </c>
      <c r="F1942">
        <v>20.5</v>
      </c>
    </row>
    <row r="1943" spans="1:7">
      <c r="A1943" t="s">
        <v>26</v>
      </c>
      <c r="B1943">
        <v>8139</v>
      </c>
      <c r="C1943" t="s">
        <v>59</v>
      </c>
      <c r="D1943">
        <v>1.45</v>
      </c>
      <c r="E1943">
        <v>13.35</v>
      </c>
      <c r="F1943">
        <v>20.5</v>
      </c>
      <c r="G1943" t="b">
        <v>0</v>
      </c>
    </row>
    <row r="1944" spans="1:7">
      <c r="A1944" t="s">
        <v>26</v>
      </c>
      <c r="B1944">
        <v>8140</v>
      </c>
      <c r="C1944" t="s">
        <v>59</v>
      </c>
      <c r="D1944">
        <v>4.82</v>
      </c>
      <c r="E1944">
        <v>13.35</v>
      </c>
      <c r="F1944">
        <v>20.5</v>
      </c>
      <c r="G1944" t="b">
        <v>0</v>
      </c>
    </row>
    <row r="1945" spans="1:7">
      <c r="A1945" t="s">
        <v>26</v>
      </c>
      <c r="B1945">
        <v>9538</v>
      </c>
      <c r="C1945" t="s">
        <v>59</v>
      </c>
      <c r="D1945">
        <v>4.82</v>
      </c>
      <c r="E1945">
        <v>11.85</v>
      </c>
      <c r="F1945">
        <v>20.5</v>
      </c>
    </row>
    <row r="1946" spans="1:7">
      <c r="A1946" t="s">
        <v>26</v>
      </c>
      <c r="B1946">
        <v>9540</v>
      </c>
      <c r="C1946" t="s">
        <v>59</v>
      </c>
      <c r="D1946">
        <v>6.8</v>
      </c>
      <c r="E1946">
        <v>11.45</v>
      </c>
      <c r="F1946">
        <v>20.5</v>
      </c>
    </row>
    <row r="1947" spans="1:7">
      <c r="A1947" t="s">
        <v>26</v>
      </c>
      <c r="B1947">
        <v>9456</v>
      </c>
      <c r="C1947" t="s">
        <v>59</v>
      </c>
      <c r="D1947">
        <v>4.82</v>
      </c>
      <c r="E1947">
        <v>12.5</v>
      </c>
      <c r="F1947">
        <v>20.5</v>
      </c>
    </row>
    <row r="1948" spans="1:7">
      <c r="A1948" t="s">
        <v>26</v>
      </c>
      <c r="B1948">
        <v>9457</v>
      </c>
      <c r="C1948" t="s">
        <v>59</v>
      </c>
      <c r="D1948">
        <v>4.25</v>
      </c>
      <c r="E1948">
        <v>11.45</v>
      </c>
      <c r="F1948">
        <v>20.5</v>
      </c>
    </row>
    <row r="1949" spans="1:7">
      <c r="A1949" t="s">
        <v>26</v>
      </c>
      <c r="B1949">
        <v>9465</v>
      </c>
      <c r="C1949" t="s">
        <v>59</v>
      </c>
      <c r="D1949">
        <v>6.5</v>
      </c>
      <c r="E1949">
        <v>11.45</v>
      </c>
      <c r="F1949">
        <v>20.5</v>
      </c>
      <c r="G1949" t="b">
        <v>0</v>
      </c>
    </row>
    <row r="1950" spans="1:7">
      <c r="A1950" t="s">
        <v>26</v>
      </c>
      <c r="B1950">
        <v>9466</v>
      </c>
      <c r="C1950" t="s">
        <v>59</v>
      </c>
      <c r="D1950">
        <v>4.82</v>
      </c>
      <c r="E1950">
        <v>10.45</v>
      </c>
      <c r="F1950">
        <v>20.5</v>
      </c>
    </row>
    <row r="1951" spans="1:7">
      <c r="A1951" t="s">
        <v>26</v>
      </c>
      <c r="B1951">
        <v>10361</v>
      </c>
      <c r="C1951" t="s">
        <v>59</v>
      </c>
      <c r="D1951">
        <v>1.45</v>
      </c>
      <c r="E1951">
        <v>12.5</v>
      </c>
      <c r="F1951">
        <v>20.5</v>
      </c>
    </row>
    <row r="1952" spans="1:7">
      <c r="A1952" t="s">
        <v>26</v>
      </c>
      <c r="B1952">
        <v>10362</v>
      </c>
      <c r="C1952" t="s">
        <v>59</v>
      </c>
      <c r="D1952">
        <v>0</v>
      </c>
      <c r="E1952">
        <v>11.85</v>
      </c>
      <c r="F1952">
        <v>20.5</v>
      </c>
    </row>
    <row r="1953" spans="1:7">
      <c r="A1953" t="s">
        <v>26</v>
      </c>
      <c r="B1953">
        <v>10363</v>
      </c>
      <c r="C1953" t="s">
        <v>59</v>
      </c>
      <c r="D1953">
        <v>2.5</v>
      </c>
      <c r="E1953">
        <v>11.85</v>
      </c>
      <c r="F1953">
        <v>20.5</v>
      </c>
    </row>
    <row r="1954" spans="1:7">
      <c r="A1954" t="s">
        <v>26</v>
      </c>
      <c r="B1954">
        <v>10364</v>
      </c>
      <c r="C1954" t="s">
        <v>59</v>
      </c>
      <c r="D1954">
        <v>1.45</v>
      </c>
      <c r="E1954">
        <v>8.5</v>
      </c>
      <c r="F1954">
        <v>20.5</v>
      </c>
    </row>
    <row r="1955" spans="1:7">
      <c r="A1955" t="s">
        <v>26</v>
      </c>
      <c r="B1955">
        <v>10365</v>
      </c>
      <c r="C1955" t="s">
        <v>59</v>
      </c>
      <c r="D1955">
        <v>3.5</v>
      </c>
      <c r="E1955">
        <v>11.85</v>
      </c>
      <c r="F1955">
        <v>20.5</v>
      </c>
    </row>
    <row r="1956" spans="1:7">
      <c r="A1956" t="s">
        <v>26</v>
      </c>
      <c r="B1956">
        <v>10366</v>
      </c>
      <c r="C1956" t="s">
        <v>59</v>
      </c>
      <c r="D1956">
        <v>0</v>
      </c>
      <c r="E1956">
        <v>13.35</v>
      </c>
      <c r="F1956">
        <v>20.5</v>
      </c>
      <c r="G1956" t="b">
        <v>0</v>
      </c>
    </row>
    <row r="1957" spans="1:7">
      <c r="A1957" t="s">
        <v>26</v>
      </c>
      <c r="B1957">
        <v>10367</v>
      </c>
      <c r="C1957" t="s">
        <v>59</v>
      </c>
      <c r="D1957">
        <v>2.5</v>
      </c>
      <c r="E1957">
        <v>13.35</v>
      </c>
      <c r="F1957">
        <v>20.5</v>
      </c>
      <c r="G1957" t="b">
        <v>0</v>
      </c>
    </row>
    <row r="1958" spans="1:7">
      <c r="A1958" t="s">
        <v>26</v>
      </c>
      <c r="B1958">
        <v>10368</v>
      </c>
      <c r="C1958" t="s">
        <v>59</v>
      </c>
      <c r="D1958">
        <v>1.45</v>
      </c>
      <c r="E1958">
        <v>15.26</v>
      </c>
      <c r="F1958">
        <v>20.5</v>
      </c>
      <c r="G1958" t="b">
        <v>0</v>
      </c>
    </row>
    <row r="1959" spans="1:7">
      <c r="A1959" t="s">
        <v>26</v>
      </c>
      <c r="B1959">
        <v>10369</v>
      </c>
      <c r="C1959" t="s">
        <v>59</v>
      </c>
      <c r="D1959">
        <v>3.5</v>
      </c>
      <c r="E1959">
        <v>13.35</v>
      </c>
      <c r="F1959">
        <v>20.5</v>
      </c>
      <c r="G1959" t="b">
        <v>0</v>
      </c>
    </row>
    <row r="1960" spans="1:7">
      <c r="A1960" t="s">
        <v>26</v>
      </c>
      <c r="B1960">
        <v>10370</v>
      </c>
      <c r="C1960" t="s">
        <v>59</v>
      </c>
      <c r="D1960">
        <v>4.25</v>
      </c>
      <c r="E1960">
        <v>11.85</v>
      </c>
      <c r="F1960">
        <v>20.5</v>
      </c>
    </row>
    <row r="1961" spans="1:7">
      <c r="A1961" t="s">
        <v>26</v>
      </c>
      <c r="B1961">
        <v>10445</v>
      </c>
      <c r="C1961" t="s">
        <v>59</v>
      </c>
      <c r="D1961">
        <v>2.95</v>
      </c>
      <c r="E1961">
        <v>8.5</v>
      </c>
      <c r="F1961">
        <v>20.5</v>
      </c>
    </row>
    <row r="1962" spans="1:7">
      <c r="A1962" t="s">
        <v>26</v>
      </c>
      <c r="B1962">
        <v>2151</v>
      </c>
      <c r="C1962" t="s">
        <v>59</v>
      </c>
      <c r="D1962">
        <v>5.5511149999999998E-17</v>
      </c>
      <c r="E1962">
        <v>6.05</v>
      </c>
      <c r="F1962">
        <v>20.5</v>
      </c>
    </row>
    <row r="1963" spans="1:7">
      <c r="A1963" t="s">
        <v>26</v>
      </c>
      <c r="B1963">
        <v>2537</v>
      </c>
      <c r="C1963" t="s">
        <v>59</v>
      </c>
      <c r="D1963">
        <v>0</v>
      </c>
      <c r="E1963">
        <v>7.7</v>
      </c>
      <c r="F1963">
        <v>20.5</v>
      </c>
    </row>
    <row r="1964" spans="1:7">
      <c r="A1964" t="s">
        <v>26</v>
      </c>
      <c r="B1964">
        <v>3933</v>
      </c>
      <c r="C1964" t="s">
        <v>59</v>
      </c>
      <c r="D1964">
        <v>4.95</v>
      </c>
      <c r="E1964">
        <v>8.5</v>
      </c>
      <c r="F1964">
        <v>20.5</v>
      </c>
      <c r="G1964" t="b">
        <v>0</v>
      </c>
    </row>
    <row r="1965" spans="1:7">
      <c r="A1965" t="s">
        <v>26</v>
      </c>
      <c r="B1965">
        <v>1015</v>
      </c>
      <c r="C1965" t="s">
        <v>59</v>
      </c>
      <c r="D1965">
        <v>9.8970981812482304</v>
      </c>
      <c r="E1965">
        <v>8.1519470256077593</v>
      </c>
      <c r="F1965">
        <v>20.5</v>
      </c>
    </row>
    <row r="1966" spans="1:7">
      <c r="A1966" t="s">
        <v>26</v>
      </c>
      <c r="B1966">
        <v>1016</v>
      </c>
      <c r="C1966" t="s">
        <v>59</v>
      </c>
      <c r="D1966">
        <v>9.6609505127394204</v>
      </c>
      <c r="E1966">
        <v>7.4924509640624803</v>
      </c>
      <c r="F1966">
        <v>20.5</v>
      </c>
    </row>
    <row r="1967" spans="1:7">
      <c r="A1967" t="s">
        <v>26</v>
      </c>
      <c r="B1967">
        <v>1017</v>
      </c>
      <c r="C1967" t="s">
        <v>59</v>
      </c>
      <c r="D1967">
        <v>9.6514091534332707</v>
      </c>
      <c r="E1967">
        <v>7.4768428378068004</v>
      </c>
      <c r="F1967">
        <v>20.5</v>
      </c>
    </row>
    <row r="1968" spans="1:7">
      <c r="A1968" t="s">
        <v>26</v>
      </c>
      <c r="B1968">
        <v>543</v>
      </c>
      <c r="C1968" t="s">
        <v>59</v>
      </c>
      <c r="D1968">
        <v>9.8249999999999993</v>
      </c>
      <c r="E1968">
        <v>8.25</v>
      </c>
      <c r="F1968">
        <v>20.5</v>
      </c>
      <c r="G1968" t="b">
        <v>0</v>
      </c>
    </row>
    <row r="1969" spans="1:7">
      <c r="A1969" t="s">
        <v>26</v>
      </c>
      <c r="B1969">
        <v>612</v>
      </c>
      <c r="C1969" t="s">
        <v>59</v>
      </c>
      <c r="D1969">
        <v>9.8249999999999993</v>
      </c>
      <c r="E1969">
        <v>8.25</v>
      </c>
      <c r="F1969">
        <v>20.5</v>
      </c>
    </row>
    <row r="1970" spans="1:7">
      <c r="A1970" t="s">
        <v>27</v>
      </c>
      <c r="B1970">
        <v>420</v>
      </c>
      <c r="C1970" t="s">
        <v>59</v>
      </c>
      <c r="D1970">
        <v>0</v>
      </c>
      <c r="E1970">
        <v>0</v>
      </c>
      <c r="F1970">
        <v>17.2</v>
      </c>
    </row>
    <row r="1971" spans="1:7">
      <c r="A1971" t="s">
        <v>27</v>
      </c>
      <c r="B1971">
        <v>421</v>
      </c>
      <c r="C1971" t="s">
        <v>59</v>
      </c>
      <c r="D1971">
        <v>3.27</v>
      </c>
      <c r="E1971">
        <v>0</v>
      </c>
      <c r="F1971">
        <v>17.2</v>
      </c>
    </row>
    <row r="1972" spans="1:7">
      <c r="A1972" t="s">
        <v>27</v>
      </c>
      <c r="B1972">
        <v>422</v>
      </c>
      <c r="C1972" t="s">
        <v>59</v>
      </c>
      <c r="D1972">
        <v>9.82</v>
      </c>
      <c r="E1972">
        <v>0</v>
      </c>
      <c r="F1972">
        <v>17.2</v>
      </c>
      <c r="G1972" t="b">
        <v>0</v>
      </c>
    </row>
    <row r="1973" spans="1:7">
      <c r="A1973" t="s">
        <v>27</v>
      </c>
      <c r="B1973">
        <v>423</v>
      </c>
      <c r="C1973" t="s">
        <v>59</v>
      </c>
      <c r="D1973">
        <v>16.37</v>
      </c>
      <c r="E1973">
        <v>0</v>
      </c>
      <c r="F1973">
        <v>17.2</v>
      </c>
    </row>
    <row r="1974" spans="1:7">
      <c r="A1974" t="s">
        <v>27</v>
      </c>
      <c r="B1974">
        <v>424</v>
      </c>
      <c r="C1974" t="s">
        <v>59</v>
      </c>
      <c r="D1974">
        <v>19.649999999999999</v>
      </c>
      <c r="E1974">
        <v>0</v>
      </c>
      <c r="F1974">
        <v>17.2</v>
      </c>
      <c r="G1974" t="b">
        <v>0</v>
      </c>
    </row>
    <row r="1975" spans="1:7">
      <c r="A1975" t="s">
        <v>27</v>
      </c>
      <c r="B1975">
        <v>425</v>
      </c>
      <c r="C1975" t="s">
        <v>59</v>
      </c>
      <c r="D1975">
        <v>19.649999999999999</v>
      </c>
      <c r="E1975">
        <v>1.8</v>
      </c>
      <c r="F1975">
        <v>17.2</v>
      </c>
    </row>
    <row r="1976" spans="1:7">
      <c r="A1976" t="s">
        <v>27</v>
      </c>
      <c r="B1976">
        <v>426</v>
      </c>
      <c r="C1976" t="s">
        <v>59</v>
      </c>
      <c r="D1976">
        <v>0</v>
      </c>
      <c r="E1976">
        <v>8.5</v>
      </c>
      <c r="F1976">
        <v>17.2</v>
      </c>
    </row>
    <row r="1977" spans="1:7">
      <c r="A1977" t="s">
        <v>27</v>
      </c>
      <c r="B1977">
        <v>427</v>
      </c>
      <c r="C1977" t="s">
        <v>59</v>
      </c>
      <c r="D1977">
        <v>0</v>
      </c>
      <c r="E1977">
        <v>12.5</v>
      </c>
      <c r="F1977">
        <v>17.2</v>
      </c>
    </row>
    <row r="1978" spans="1:7">
      <c r="A1978" t="s">
        <v>27</v>
      </c>
      <c r="B1978">
        <v>428</v>
      </c>
      <c r="C1978" t="s">
        <v>59</v>
      </c>
      <c r="D1978">
        <v>0</v>
      </c>
      <c r="E1978">
        <v>16.5</v>
      </c>
      <c r="F1978">
        <v>17.2</v>
      </c>
    </row>
    <row r="1979" spans="1:7">
      <c r="A1979" t="s">
        <v>27</v>
      </c>
      <c r="B1979">
        <v>429</v>
      </c>
      <c r="C1979" t="s">
        <v>59</v>
      </c>
      <c r="D1979">
        <v>6.8</v>
      </c>
      <c r="E1979">
        <v>16.5</v>
      </c>
      <c r="F1979">
        <v>17.2</v>
      </c>
      <c r="G1979" t="b">
        <v>0</v>
      </c>
    </row>
    <row r="1980" spans="1:7">
      <c r="A1980" t="s">
        <v>27</v>
      </c>
      <c r="B1980">
        <v>430</v>
      </c>
      <c r="C1980" t="s">
        <v>59</v>
      </c>
      <c r="D1980">
        <v>8.1</v>
      </c>
      <c r="E1980">
        <v>16.5</v>
      </c>
      <c r="F1980">
        <v>17.2</v>
      </c>
      <c r="G1980" t="b">
        <v>0</v>
      </c>
    </row>
    <row r="1981" spans="1:7">
      <c r="A1981" t="s">
        <v>27</v>
      </c>
      <c r="B1981">
        <v>431</v>
      </c>
      <c r="C1981" t="s">
        <v>59</v>
      </c>
      <c r="D1981">
        <v>4.57</v>
      </c>
      <c r="E1981">
        <v>4.25</v>
      </c>
      <c r="F1981">
        <v>17.2</v>
      </c>
      <c r="G1981" t="b">
        <v>0</v>
      </c>
    </row>
    <row r="1982" spans="1:7">
      <c r="A1982" t="s">
        <v>27</v>
      </c>
      <c r="B1982">
        <v>432</v>
      </c>
      <c r="C1982" t="s">
        <v>59</v>
      </c>
      <c r="D1982">
        <v>8.6300000000000008</v>
      </c>
      <c r="E1982">
        <v>4.25</v>
      </c>
      <c r="F1982">
        <v>17.2</v>
      </c>
    </row>
    <row r="1983" spans="1:7">
      <c r="A1983" t="s">
        <v>27</v>
      </c>
      <c r="B1983">
        <v>433</v>
      </c>
      <c r="C1983" t="s">
        <v>59</v>
      </c>
      <c r="D1983">
        <v>4.57</v>
      </c>
      <c r="E1983">
        <v>6.9</v>
      </c>
      <c r="F1983">
        <v>17.2</v>
      </c>
      <c r="G1983" t="b">
        <v>0</v>
      </c>
    </row>
    <row r="1984" spans="1:7">
      <c r="A1984" t="s">
        <v>27</v>
      </c>
      <c r="B1984">
        <v>434</v>
      </c>
      <c r="C1984" t="s">
        <v>59</v>
      </c>
      <c r="D1984">
        <v>8.6300000000000008</v>
      </c>
      <c r="E1984">
        <v>6.9</v>
      </c>
      <c r="F1984">
        <v>17.2</v>
      </c>
      <c r="G1984" t="b">
        <v>0</v>
      </c>
    </row>
    <row r="1985" spans="1:7">
      <c r="A1985" t="s">
        <v>27</v>
      </c>
      <c r="B1985">
        <v>435</v>
      </c>
      <c r="C1985" t="s">
        <v>59</v>
      </c>
      <c r="D1985">
        <v>4.57</v>
      </c>
      <c r="E1985">
        <v>6.4</v>
      </c>
      <c r="F1985">
        <v>17.2</v>
      </c>
      <c r="G1985" t="b">
        <v>0</v>
      </c>
    </row>
    <row r="1986" spans="1:7">
      <c r="A1986" t="s">
        <v>27</v>
      </c>
      <c r="B1986">
        <v>436</v>
      </c>
      <c r="C1986" t="s">
        <v>59</v>
      </c>
      <c r="D1986">
        <v>8.6300000000000008</v>
      </c>
      <c r="E1986">
        <v>6.4</v>
      </c>
      <c r="F1986">
        <v>17.2</v>
      </c>
    </row>
    <row r="1987" spans="1:7">
      <c r="A1987" t="s">
        <v>27</v>
      </c>
      <c r="B1987">
        <v>437</v>
      </c>
      <c r="C1987" t="s">
        <v>59</v>
      </c>
      <c r="D1987">
        <v>11.12</v>
      </c>
      <c r="E1987">
        <v>4.25</v>
      </c>
      <c r="F1987">
        <v>17.2</v>
      </c>
    </row>
    <row r="1988" spans="1:7">
      <c r="A1988" t="s">
        <v>27</v>
      </c>
      <c r="B1988">
        <v>438</v>
      </c>
      <c r="C1988" t="s">
        <v>59</v>
      </c>
      <c r="D1988">
        <v>15.2</v>
      </c>
      <c r="E1988">
        <v>4.25</v>
      </c>
      <c r="F1988">
        <v>17.2</v>
      </c>
    </row>
    <row r="1989" spans="1:7">
      <c r="A1989" t="s">
        <v>27</v>
      </c>
      <c r="B1989">
        <v>439</v>
      </c>
      <c r="C1989" t="s">
        <v>59</v>
      </c>
      <c r="D1989">
        <v>11.12</v>
      </c>
      <c r="E1989">
        <v>6.9</v>
      </c>
      <c r="F1989">
        <v>17.2</v>
      </c>
    </row>
    <row r="1990" spans="1:7">
      <c r="A1990" t="s">
        <v>27</v>
      </c>
      <c r="B1990">
        <v>440</v>
      </c>
      <c r="C1990" t="s">
        <v>59</v>
      </c>
      <c r="D1990">
        <v>15.2</v>
      </c>
      <c r="E1990">
        <v>6.9</v>
      </c>
      <c r="F1990">
        <v>17.2</v>
      </c>
    </row>
    <row r="1991" spans="1:7">
      <c r="A1991" t="s">
        <v>27</v>
      </c>
      <c r="B1991">
        <v>441</v>
      </c>
      <c r="C1991" t="s">
        <v>59</v>
      </c>
      <c r="D1991">
        <v>11.12</v>
      </c>
      <c r="E1991">
        <v>6.4</v>
      </c>
      <c r="F1991">
        <v>17.2</v>
      </c>
      <c r="G1991" t="b">
        <v>0</v>
      </c>
    </row>
    <row r="1992" spans="1:7">
      <c r="A1992" t="s">
        <v>27</v>
      </c>
      <c r="B1992">
        <v>442</v>
      </c>
      <c r="C1992" t="s">
        <v>59</v>
      </c>
      <c r="D1992">
        <v>15.2</v>
      </c>
      <c r="E1992">
        <v>6.4</v>
      </c>
      <c r="F1992">
        <v>17.2</v>
      </c>
    </row>
    <row r="1993" spans="1:7">
      <c r="A1993" t="s">
        <v>27</v>
      </c>
      <c r="B1993">
        <v>443</v>
      </c>
      <c r="C1993" t="s">
        <v>59</v>
      </c>
      <c r="D1993">
        <v>17.68</v>
      </c>
      <c r="E1993">
        <v>4.8</v>
      </c>
      <c r="F1993">
        <v>17.2</v>
      </c>
    </row>
    <row r="1994" spans="1:7">
      <c r="A1994" t="s">
        <v>27</v>
      </c>
      <c r="B1994">
        <v>444</v>
      </c>
      <c r="C1994" t="s">
        <v>59</v>
      </c>
      <c r="D1994">
        <v>19.649999999999999</v>
      </c>
      <c r="E1994">
        <v>4.8</v>
      </c>
      <c r="F1994">
        <v>17.2</v>
      </c>
    </row>
    <row r="1995" spans="1:7">
      <c r="A1995" t="s">
        <v>27</v>
      </c>
      <c r="B1995">
        <v>445</v>
      </c>
      <c r="C1995" t="s">
        <v>59</v>
      </c>
      <c r="D1995">
        <v>0</v>
      </c>
      <c r="E1995">
        <v>4.8</v>
      </c>
      <c r="F1995">
        <v>17.2</v>
      </c>
    </row>
    <row r="1996" spans="1:7">
      <c r="A1996" t="s">
        <v>27</v>
      </c>
      <c r="B1996">
        <v>446</v>
      </c>
      <c r="C1996" t="s">
        <v>59</v>
      </c>
      <c r="D1996">
        <v>1.98</v>
      </c>
      <c r="E1996">
        <v>4.8</v>
      </c>
      <c r="F1996">
        <v>17.2</v>
      </c>
    </row>
    <row r="1997" spans="1:7">
      <c r="A1997" t="s">
        <v>27</v>
      </c>
      <c r="B1997">
        <v>716</v>
      </c>
      <c r="C1997" t="s">
        <v>59</v>
      </c>
      <c r="D1997">
        <v>17.68</v>
      </c>
      <c r="E1997">
        <v>6.9</v>
      </c>
      <c r="F1997">
        <v>17.2</v>
      </c>
      <c r="G1997" t="b">
        <v>0</v>
      </c>
    </row>
    <row r="1998" spans="1:7">
      <c r="A1998" t="s">
        <v>27</v>
      </c>
      <c r="B1998">
        <v>717</v>
      </c>
      <c r="C1998" t="s">
        <v>59</v>
      </c>
      <c r="D1998">
        <v>9.82</v>
      </c>
      <c r="E1998">
        <v>5</v>
      </c>
      <c r="F1998">
        <v>17.2</v>
      </c>
    </row>
    <row r="1999" spans="1:7">
      <c r="A1999" t="s">
        <v>27</v>
      </c>
      <c r="B1999">
        <v>718</v>
      </c>
      <c r="C1999" t="s">
        <v>59</v>
      </c>
      <c r="D1999">
        <v>9.82</v>
      </c>
      <c r="E1999">
        <v>6.9</v>
      </c>
      <c r="F1999">
        <v>17.2</v>
      </c>
    </row>
    <row r="2000" spans="1:7">
      <c r="A2000" t="s">
        <v>27</v>
      </c>
      <c r="B2000">
        <v>721</v>
      </c>
      <c r="C2000" t="s">
        <v>59</v>
      </c>
      <c r="D2000">
        <v>1.98</v>
      </c>
      <c r="E2000">
        <v>6.9</v>
      </c>
      <c r="F2000">
        <v>17.2</v>
      </c>
    </row>
    <row r="2001" spans="1:7">
      <c r="A2001" t="s">
        <v>27</v>
      </c>
      <c r="B2001">
        <v>722</v>
      </c>
      <c r="C2001" t="s">
        <v>59</v>
      </c>
      <c r="D2001">
        <v>13.1</v>
      </c>
      <c r="E2001">
        <v>0</v>
      </c>
      <c r="F2001">
        <v>17.2</v>
      </c>
    </row>
    <row r="2002" spans="1:7">
      <c r="A2002" t="s">
        <v>27</v>
      </c>
      <c r="B2002">
        <v>723</v>
      </c>
      <c r="C2002" t="s">
        <v>59</v>
      </c>
      <c r="D2002">
        <v>13.1</v>
      </c>
      <c r="E2002">
        <v>6.4</v>
      </c>
      <c r="F2002">
        <v>17.2</v>
      </c>
    </row>
    <row r="2003" spans="1:7">
      <c r="A2003" t="s">
        <v>27</v>
      </c>
      <c r="B2003">
        <v>724</v>
      </c>
      <c r="C2003" t="s">
        <v>59</v>
      </c>
      <c r="D2003">
        <v>6.5</v>
      </c>
      <c r="E2003">
        <v>0</v>
      </c>
      <c r="F2003">
        <v>17.2</v>
      </c>
    </row>
    <row r="2004" spans="1:7">
      <c r="A2004" t="s">
        <v>27</v>
      </c>
      <c r="B2004">
        <v>725</v>
      </c>
      <c r="C2004" t="s">
        <v>59</v>
      </c>
      <c r="D2004">
        <v>6.5</v>
      </c>
      <c r="E2004">
        <v>6.4</v>
      </c>
      <c r="F2004">
        <v>17.2</v>
      </c>
      <c r="G2004" t="b">
        <v>0</v>
      </c>
    </row>
    <row r="2005" spans="1:7">
      <c r="A2005" t="s">
        <v>27</v>
      </c>
      <c r="B2005">
        <v>875</v>
      </c>
      <c r="C2005" t="s">
        <v>59</v>
      </c>
      <c r="D2005">
        <v>19.649999999999999</v>
      </c>
      <c r="E2005">
        <v>6.9</v>
      </c>
      <c r="F2005">
        <v>17.2</v>
      </c>
      <c r="G2005" t="b">
        <v>0</v>
      </c>
    </row>
    <row r="2006" spans="1:7">
      <c r="A2006" t="s">
        <v>27</v>
      </c>
      <c r="B2006">
        <v>894</v>
      </c>
      <c r="C2006" t="s">
        <v>59</v>
      </c>
      <c r="D2006">
        <v>18.68</v>
      </c>
      <c r="E2006">
        <v>6.9</v>
      </c>
      <c r="F2006">
        <v>17.2</v>
      </c>
    </row>
    <row r="2007" spans="1:7">
      <c r="A2007" t="s">
        <v>27</v>
      </c>
      <c r="B2007">
        <v>895</v>
      </c>
      <c r="C2007" t="s">
        <v>59</v>
      </c>
      <c r="D2007">
        <v>18.68</v>
      </c>
      <c r="E2007">
        <v>8.5</v>
      </c>
      <c r="F2007">
        <v>17.2</v>
      </c>
      <c r="G2007" t="b">
        <v>0</v>
      </c>
    </row>
    <row r="2008" spans="1:7">
      <c r="A2008" t="s">
        <v>27</v>
      </c>
      <c r="B2008">
        <v>954</v>
      </c>
      <c r="C2008" t="s">
        <v>59</v>
      </c>
      <c r="D2008">
        <v>0.98</v>
      </c>
      <c r="E2008">
        <v>6.9</v>
      </c>
      <c r="F2008">
        <v>17.2</v>
      </c>
    </row>
    <row r="2009" spans="1:7">
      <c r="A2009" t="s">
        <v>27</v>
      </c>
      <c r="B2009">
        <v>955</v>
      </c>
      <c r="C2009" t="s">
        <v>59</v>
      </c>
      <c r="D2009">
        <v>0.98</v>
      </c>
      <c r="E2009">
        <v>8.5</v>
      </c>
      <c r="F2009">
        <v>17.2</v>
      </c>
    </row>
    <row r="2010" spans="1:7">
      <c r="A2010" t="s">
        <v>27</v>
      </c>
      <c r="B2010">
        <v>1052</v>
      </c>
      <c r="C2010" t="s">
        <v>59</v>
      </c>
      <c r="D2010">
        <v>14.17</v>
      </c>
      <c r="E2010">
        <v>12.25</v>
      </c>
      <c r="F2010">
        <v>17.2</v>
      </c>
      <c r="G2010" t="b">
        <v>0</v>
      </c>
    </row>
    <row r="2011" spans="1:7">
      <c r="A2011" t="s">
        <v>27</v>
      </c>
      <c r="B2011">
        <v>1114</v>
      </c>
      <c r="C2011" t="s">
        <v>59</v>
      </c>
      <c r="D2011">
        <v>6.8</v>
      </c>
      <c r="E2011">
        <v>14.05</v>
      </c>
      <c r="F2011">
        <v>17.2</v>
      </c>
    </row>
    <row r="2012" spans="1:7">
      <c r="A2012" t="s">
        <v>27</v>
      </c>
      <c r="B2012">
        <v>1136</v>
      </c>
      <c r="C2012" t="s">
        <v>59</v>
      </c>
      <c r="D2012">
        <v>5.5511149999999998E-17</v>
      </c>
      <c r="E2012">
        <v>5</v>
      </c>
      <c r="F2012">
        <v>17.2</v>
      </c>
    </row>
    <row r="2013" spans="1:7">
      <c r="A2013" t="s">
        <v>27</v>
      </c>
      <c r="B2013">
        <v>1137</v>
      </c>
      <c r="C2013" t="s">
        <v>59</v>
      </c>
      <c r="D2013">
        <v>0</v>
      </c>
      <c r="E2013">
        <v>6.9</v>
      </c>
      <c r="F2013">
        <v>17.2</v>
      </c>
    </row>
    <row r="2014" spans="1:7">
      <c r="A2014" t="s">
        <v>27</v>
      </c>
      <c r="B2014">
        <v>1140</v>
      </c>
      <c r="C2014" t="s">
        <v>59</v>
      </c>
      <c r="D2014">
        <v>7.02</v>
      </c>
      <c r="E2014">
        <v>8.5</v>
      </c>
      <c r="F2014">
        <v>17.2</v>
      </c>
    </row>
    <row r="2015" spans="1:7">
      <c r="A2015" t="s">
        <v>27</v>
      </c>
      <c r="B2015">
        <v>1239</v>
      </c>
      <c r="C2015" t="s">
        <v>59</v>
      </c>
      <c r="D2015">
        <v>4.18</v>
      </c>
      <c r="E2015">
        <v>14.35</v>
      </c>
      <c r="F2015">
        <v>17.2</v>
      </c>
    </row>
    <row r="2016" spans="1:7">
      <c r="A2016" t="s">
        <v>27</v>
      </c>
      <c r="B2016">
        <v>1240</v>
      </c>
      <c r="C2016" t="s">
        <v>59</v>
      </c>
      <c r="D2016">
        <v>4.18</v>
      </c>
      <c r="E2016">
        <v>16.5</v>
      </c>
      <c r="F2016">
        <v>17.2</v>
      </c>
    </row>
    <row r="2017" spans="1:7">
      <c r="A2017" t="s">
        <v>27</v>
      </c>
      <c r="B2017">
        <v>1241</v>
      </c>
      <c r="C2017" t="s">
        <v>59</v>
      </c>
      <c r="D2017">
        <v>6.8</v>
      </c>
      <c r="E2017">
        <v>14.35</v>
      </c>
      <c r="F2017">
        <v>17.2</v>
      </c>
      <c r="G2017" t="b">
        <v>0</v>
      </c>
    </row>
    <row r="2018" spans="1:7">
      <c r="A2018" t="s">
        <v>27</v>
      </c>
      <c r="B2018">
        <v>1267</v>
      </c>
      <c r="C2018" t="s">
        <v>59</v>
      </c>
      <c r="D2018">
        <v>10.38</v>
      </c>
      <c r="E2018">
        <v>16.5</v>
      </c>
      <c r="F2018">
        <v>17.2</v>
      </c>
    </row>
    <row r="2019" spans="1:7">
      <c r="A2019" t="s">
        <v>27</v>
      </c>
      <c r="B2019">
        <v>1329</v>
      </c>
      <c r="C2019" t="s">
        <v>59</v>
      </c>
      <c r="D2019">
        <v>7.02</v>
      </c>
      <c r="E2019">
        <v>12.5</v>
      </c>
      <c r="F2019">
        <v>17.2</v>
      </c>
      <c r="G2019" t="b">
        <v>0</v>
      </c>
    </row>
    <row r="2020" spans="1:7">
      <c r="A2020" t="s">
        <v>27</v>
      </c>
      <c r="B2020">
        <v>1331</v>
      </c>
      <c r="C2020" t="s">
        <v>59</v>
      </c>
      <c r="D2020">
        <v>6.5</v>
      </c>
      <c r="E2020">
        <v>12.5</v>
      </c>
      <c r="F2020">
        <v>17.2</v>
      </c>
    </row>
    <row r="2021" spans="1:7">
      <c r="A2021" t="s">
        <v>27</v>
      </c>
      <c r="B2021">
        <v>1332</v>
      </c>
      <c r="C2021" t="s">
        <v>59</v>
      </c>
      <c r="D2021">
        <v>4.25</v>
      </c>
      <c r="E2021">
        <v>10.45</v>
      </c>
      <c r="F2021">
        <v>17.2</v>
      </c>
    </row>
    <row r="2022" spans="1:7">
      <c r="A2022" t="s">
        <v>27</v>
      </c>
      <c r="B2022">
        <v>1333</v>
      </c>
      <c r="C2022" t="s">
        <v>59</v>
      </c>
      <c r="D2022">
        <v>4.25</v>
      </c>
      <c r="E2022">
        <v>12.5</v>
      </c>
      <c r="F2022">
        <v>17.2</v>
      </c>
      <c r="G2022" t="b">
        <v>0</v>
      </c>
    </row>
    <row r="2023" spans="1:7">
      <c r="A2023" t="s">
        <v>27</v>
      </c>
      <c r="B2023">
        <v>1335</v>
      </c>
      <c r="C2023" t="s">
        <v>59</v>
      </c>
      <c r="D2023">
        <v>6.5</v>
      </c>
      <c r="E2023">
        <v>10.45</v>
      </c>
      <c r="F2023">
        <v>17.2</v>
      </c>
    </row>
    <row r="2024" spans="1:7">
      <c r="A2024" t="s">
        <v>27</v>
      </c>
      <c r="B2024">
        <v>1336</v>
      </c>
      <c r="C2024" t="s">
        <v>59</v>
      </c>
      <c r="D2024">
        <v>7.02</v>
      </c>
      <c r="E2024">
        <v>10.45</v>
      </c>
      <c r="F2024">
        <v>17.2</v>
      </c>
    </row>
    <row r="2025" spans="1:7">
      <c r="A2025" t="s">
        <v>27</v>
      </c>
      <c r="B2025">
        <v>1361</v>
      </c>
      <c r="C2025" t="s">
        <v>59</v>
      </c>
      <c r="D2025">
        <v>11.92</v>
      </c>
      <c r="E2025">
        <v>15.78</v>
      </c>
      <c r="F2025">
        <v>17.2</v>
      </c>
    </row>
    <row r="2026" spans="1:7">
      <c r="A2026" t="s">
        <v>27</v>
      </c>
      <c r="B2026">
        <v>1362</v>
      </c>
      <c r="C2026" t="s">
        <v>59</v>
      </c>
      <c r="D2026">
        <v>17</v>
      </c>
      <c r="E2026">
        <v>15.78</v>
      </c>
      <c r="F2026">
        <v>17.2</v>
      </c>
    </row>
    <row r="2027" spans="1:7">
      <c r="A2027" t="s">
        <v>27</v>
      </c>
      <c r="B2027">
        <v>1409</v>
      </c>
      <c r="C2027" t="s">
        <v>59</v>
      </c>
      <c r="D2027">
        <v>17</v>
      </c>
      <c r="E2027">
        <v>11.95</v>
      </c>
      <c r="F2027">
        <v>17.2</v>
      </c>
    </row>
    <row r="2028" spans="1:7">
      <c r="A2028" t="s">
        <v>27</v>
      </c>
      <c r="B2028">
        <v>1410</v>
      </c>
      <c r="C2028" t="s">
        <v>59</v>
      </c>
      <c r="D2028">
        <v>19.649999999999999</v>
      </c>
      <c r="E2028">
        <v>11.95</v>
      </c>
      <c r="F2028">
        <v>17.2</v>
      </c>
    </row>
    <row r="2029" spans="1:7">
      <c r="A2029" t="s">
        <v>27</v>
      </c>
      <c r="B2029">
        <v>1411</v>
      </c>
      <c r="C2029" t="s">
        <v>59</v>
      </c>
      <c r="D2029">
        <v>17</v>
      </c>
      <c r="E2029">
        <v>10.11</v>
      </c>
      <c r="F2029">
        <v>17.2</v>
      </c>
    </row>
    <row r="2030" spans="1:7">
      <c r="A2030" t="s">
        <v>27</v>
      </c>
      <c r="B2030">
        <v>1412</v>
      </c>
      <c r="C2030" t="s">
        <v>59</v>
      </c>
      <c r="D2030">
        <v>19.649999999999999</v>
      </c>
      <c r="E2030">
        <v>10.11</v>
      </c>
      <c r="F2030">
        <v>17.2</v>
      </c>
      <c r="G2030" t="b">
        <v>0</v>
      </c>
    </row>
    <row r="2031" spans="1:7">
      <c r="A2031" t="s">
        <v>27</v>
      </c>
      <c r="B2031">
        <v>1430</v>
      </c>
      <c r="C2031" t="s">
        <v>59</v>
      </c>
      <c r="D2031">
        <v>19.649999999999999</v>
      </c>
      <c r="E2031">
        <v>10.4</v>
      </c>
      <c r="F2031">
        <v>17.2</v>
      </c>
    </row>
    <row r="2032" spans="1:7">
      <c r="A2032" t="s">
        <v>27</v>
      </c>
      <c r="B2032">
        <v>1878</v>
      </c>
      <c r="C2032" t="s">
        <v>59</v>
      </c>
      <c r="D2032">
        <v>16.37</v>
      </c>
      <c r="E2032">
        <v>5</v>
      </c>
      <c r="F2032">
        <v>17.2</v>
      </c>
    </row>
    <row r="2033" spans="1:7">
      <c r="A2033" t="s">
        <v>27</v>
      </c>
      <c r="B2033">
        <v>1879</v>
      </c>
      <c r="C2033" t="s">
        <v>59</v>
      </c>
      <c r="D2033">
        <v>16.37</v>
      </c>
      <c r="E2033">
        <v>6.9</v>
      </c>
      <c r="F2033">
        <v>17.2</v>
      </c>
      <c r="G2033" t="b">
        <v>0</v>
      </c>
    </row>
    <row r="2034" spans="1:7">
      <c r="A2034" t="s">
        <v>27</v>
      </c>
      <c r="B2034">
        <v>2028</v>
      </c>
      <c r="C2034" t="s">
        <v>59</v>
      </c>
      <c r="D2034">
        <v>3.5</v>
      </c>
      <c r="E2034">
        <v>16.5</v>
      </c>
      <c r="F2034">
        <v>17.2</v>
      </c>
      <c r="G2034" t="b">
        <v>0</v>
      </c>
    </row>
    <row r="2035" spans="1:7">
      <c r="A2035" t="s">
        <v>27</v>
      </c>
      <c r="B2035">
        <v>2678</v>
      </c>
      <c r="C2035" t="s">
        <v>59</v>
      </c>
      <c r="D2035">
        <v>0</v>
      </c>
      <c r="E2035">
        <v>3.2</v>
      </c>
      <c r="F2035">
        <v>17.2</v>
      </c>
    </row>
    <row r="2036" spans="1:7">
      <c r="A2036" t="s">
        <v>27</v>
      </c>
      <c r="B2036">
        <v>2679</v>
      </c>
      <c r="C2036" t="s">
        <v>59</v>
      </c>
      <c r="D2036">
        <v>3.27</v>
      </c>
      <c r="E2036">
        <v>3.2</v>
      </c>
      <c r="F2036">
        <v>17.2</v>
      </c>
    </row>
    <row r="2037" spans="1:7">
      <c r="A2037" t="s">
        <v>27</v>
      </c>
      <c r="B2037">
        <v>2680</v>
      </c>
      <c r="C2037" t="s">
        <v>59</v>
      </c>
      <c r="D2037">
        <v>3.27</v>
      </c>
      <c r="E2037">
        <v>4.25</v>
      </c>
      <c r="F2037">
        <v>17.2</v>
      </c>
    </row>
    <row r="2038" spans="1:7">
      <c r="A2038" t="s">
        <v>27</v>
      </c>
      <c r="B2038">
        <v>2681</v>
      </c>
      <c r="C2038" t="s">
        <v>59</v>
      </c>
      <c r="D2038">
        <v>0</v>
      </c>
      <c r="E2038">
        <v>4.25</v>
      </c>
      <c r="F2038">
        <v>17.2</v>
      </c>
      <c r="G2038" t="b">
        <v>0</v>
      </c>
    </row>
    <row r="2039" spans="1:7">
      <c r="A2039" t="s">
        <v>27</v>
      </c>
      <c r="B2039">
        <v>2682</v>
      </c>
      <c r="C2039" t="s">
        <v>59</v>
      </c>
      <c r="D2039">
        <v>9.82</v>
      </c>
      <c r="E2039">
        <v>3.2</v>
      </c>
      <c r="F2039">
        <v>17.2</v>
      </c>
    </row>
    <row r="2040" spans="1:7">
      <c r="A2040" t="s">
        <v>27</v>
      </c>
      <c r="B2040">
        <v>2683</v>
      </c>
      <c r="C2040" t="s">
        <v>59</v>
      </c>
      <c r="D2040">
        <v>9.82</v>
      </c>
      <c r="E2040">
        <v>4.25</v>
      </c>
      <c r="F2040">
        <v>17.2</v>
      </c>
    </row>
    <row r="2041" spans="1:7">
      <c r="A2041" t="s">
        <v>27</v>
      </c>
      <c r="B2041">
        <v>2684</v>
      </c>
      <c r="C2041" t="s">
        <v>59</v>
      </c>
      <c r="D2041">
        <v>16.37</v>
      </c>
      <c r="E2041">
        <v>3.2</v>
      </c>
      <c r="F2041">
        <v>17.2</v>
      </c>
      <c r="G2041" t="b">
        <v>0</v>
      </c>
    </row>
    <row r="2042" spans="1:7">
      <c r="A2042" t="s">
        <v>27</v>
      </c>
      <c r="B2042">
        <v>2685</v>
      </c>
      <c r="C2042" t="s">
        <v>59</v>
      </c>
      <c r="D2042">
        <v>16.37</v>
      </c>
      <c r="E2042">
        <v>4.25</v>
      </c>
      <c r="F2042">
        <v>17.2</v>
      </c>
    </row>
    <row r="2043" spans="1:7">
      <c r="A2043" t="s">
        <v>27</v>
      </c>
      <c r="B2043">
        <v>2686</v>
      </c>
      <c r="C2043" t="s">
        <v>59</v>
      </c>
      <c r="D2043">
        <v>19.649999999999999</v>
      </c>
      <c r="E2043">
        <v>3.2</v>
      </c>
      <c r="F2043">
        <v>17.2</v>
      </c>
    </row>
    <row r="2044" spans="1:7">
      <c r="A2044" t="s">
        <v>27</v>
      </c>
      <c r="B2044">
        <v>2687</v>
      </c>
      <c r="C2044" t="s">
        <v>59</v>
      </c>
      <c r="D2044">
        <v>19.649999999999999</v>
      </c>
      <c r="E2044">
        <v>4.25</v>
      </c>
      <c r="F2044">
        <v>17.2</v>
      </c>
    </row>
    <row r="2045" spans="1:7">
      <c r="A2045" t="s">
        <v>27</v>
      </c>
      <c r="B2045">
        <v>2688</v>
      </c>
      <c r="C2045" t="s">
        <v>59</v>
      </c>
      <c r="D2045">
        <v>15.2</v>
      </c>
      <c r="E2045">
        <v>4.8</v>
      </c>
      <c r="F2045">
        <v>17.2</v>
      </c>
      <c r="G2045" t="b">
        <v>0</v>
      </c>
    </row>
    <row r="2046" spans="1:7">
      <c r="A2046" t="s">
        <v>27</v>
      </c>
      <c r="B2046">
        <v>2689</v>
      </c>
      <c r="C2046" t="s">
        <v>59</v>
      </c>
      <c r="D2046">
        <v>4.57</v>
      </c>
      <c r="E2046">
        <v>4.8</v>
      </c>
      <c r="F2046">
        <v>17.2</v>
      </c>
    </row>
    <row r="2047" spans="1:7">
      <c r="A2047" t="s">
        <v>27</v>
      </c>
      <c r="B2047">
        <v>2690</v>
      </c>
      <c r="C2047" t="s">
        <v>59</v>
      </c>
      <c r="D2047">
        <v>17.68</v>
      </c>
      <c r="E2047">
        <v>6.4</v>
      </c>
      <c r="F2047">
        <v>17.2</v>
      </c>
    </row>
    <row r="2048" spans="1:7">
      <c r="A2048" t="s">
        <v>27</v>
      </c>
      <c r="B2048">
        <v>2691</v>
      </c>
      <c r="C2048" t="s">
        <v>59</v>
      </c>
      <c r="D2048">
        <v>3.5</v>
      </c>
      <c r="E2048">
        <v>6.9</v>
      </c>
      <c r="F2048">
        <v>17.2</v>
      </c>
    </row>
    <row r="2049" spans="1:7">
      <c r="A2049" t="s">
        <v>27</v>
      </c>
      <c r="B2049">
        <v>2692</v>
      </c>
      <c r="C2049" t="s">
        <v>59</v>
      </c>
      <c r="D2049">
        <v>3.5</v>
      </c>
      <c r="E2049">
        <v>8.5</v>
      </c>
      <c r="F2049">
        <v>17.2</v>
      </c>
    </row>
    <row r="2050" spans="1:7">
      <c r="A2050" t="s">
        <v>27</v>
      </c>
      <c r="B2050">
        <v>2693</v>
      </c>
      <c r="C2050" t="s">
        <v>59</v>
      </c>
      <c r="D2050">
        <v>8.3800000000000008</v>
      </c>
      <c r="E2050">
        <v>8.5</v>
      </c>
      <c r="F2050">
        <v>17.2</v>
      </c>
    </row>
    <row r="2051" spans="1:7">
      <c r="A2051" t="s">
        <v>27</v>
      </c>
      <c r="B2051">
        <v>2694</v>
      </c>
      <c r="C2051" t="s">
        <v>59</v>
      </c>
      <c r="D2051">
        <v>8.3800000000000008</v>
      </c>
      <c r="E2051">
        <v>10</v>
      </c>
      <c r="F2051">
        <v>17.2</v>
      </c>
    </row>
    <row r="2052" spans="1:7">
      <c r="A2052" t="s">
        <v>27</v>
      </c>
      <c r="B2052">
        <v>2695</v>
      </c>
      <c r="C2052" t="s">
        <v>59</v>
      </c>
      <c r="D2052">
        <v>7.02</v>
      </c>
      <c r="E2052">
        <v>10</v>
      </c>
      <c r="F2052">
        <v>17.2</v>
      </c>
    </row>
    <row r="2053" spans="1:7">
      <c r="A2053" t="s">
        <v>27</v>
      </c>
      <c r="B2053">
        <v>2697</v>
      </c>
      <c r="C2053" t="s">
        <v>59</v>
      </c>
      <c r="D2053">
        <v>3.27</v>
      </c>
      <c r="E2053">
        <v>2.5</v>
      </c>
      <c r="F2053">
        <v>17.2</v>
      </c>
    </row>
    <row r="2054" spans="1:7">
      <c r="A2054" t="s">
        <v>27</v>
      </c>
      <c r="B2054">
        <v>2698</v>
      </c>
      <c r="C2054" t="s">
        <v>59</v>
      </c>
      <c r="D2054">
        <v>0</v>
      </c>
      <c r="E2054">
        <v>2.5</v>
      </c>
      <c r="F2054">
        <v>17.2</v>
      </c>
    </row>
    <row r="2055" spans="1:7">
      <c r="A2055" t="s">
        <v>27</v>
      </c>
      <c r="B2055">
        <v>2699</v>
      </c>
      <c r="C2055" t="s">
        <v>59</v>
      </c>
      <c r="D2055">
        <v>8.19</v>
      </c>
      <c r="E2055">
        <v>0</v>
      </c>
      <c r="F2055">
        <v>17.2</v>
      </c>
      <c r="G2055" t="b">
        <v>0</v>
      </c>
    </row>
    <row r="2056" spans="1:7">
      <c r="A2056" t="s">
        <v>27</v>
      </c>
      <c r="B2056">
        <v>2700</v>
      </c>
      <c r="C2056" t="s">
        <v>59</v>
      </c>
      <c r="D2056">
        <v>8.19</v>
      </c>
      <c r="E2056">
        <v>2.5</v>
      </c>
      <c r="F2056">
        <v>17.2</v>
      </c>
      <c r="G2056" t="b">
        <v>0</v>
      </c>
    </row>
    <row r="2057" spans="1:7">
      <c r="A2057" t="s">
        <v>27</v>
      </c>
      <c r="B2057">
        <v>2701</v>
      </c>
      <c r="C2057" t="s">
        <v>59</v>
      </c>
      <c r="D2057">
        <v>8.19</v>
      </c>
      <c r="E2057">
        <v>3.2</v>
      </c>
      <c r="F2057">
        <v>17.2</v>
      </c>
      <c r="G2057" t="b">
        <v>0</v>
      </c>
    </row>
    <row r="2058" spans="1:7">
      <c r="A2058" t="s">
        <v>27</v>
      </c>
      <c r="B2058">
        <v>2702</v>
      </c>
      <c r="C2058" t="s">
        <v>59</v>
      </c>
      <c r="D2058">
        <v>19.649999999999999</v>
      </c>
      <c r="E2058">
        <v>2.5</v>
      </c>
      <c r="F2058">
        <v>17.2</v>
      </c>
      <c r="G2058" t="b">
        <v>0</v>
      </c>
    </row>
    <row r="2059" spans="1:7">
      <c r="A2059" t="s">
        <v>27</v>
      </c>
      <c r="B2059">
        <v>2703</v>
      </c>
      <c r="C2059" t="s">
        <v>59</v>
      </c>
      <c r="D2059">
        <v>2.5</v>
      </c>
      <c r="E2059">
        <v>6.9</v>
      </c>
      <c r="F2059">
        <v>17.2</v>
      </c>
      <c r="G2059" t="b">
        <v>0</v>
      </c>
    </row>
    <row r="2060" spans="1:7">
      <c r="A2060" t="s">
        <v>27</v>
      </c>
      <c r="B2060">
        <v>2704</v>
      </c>
      <c r="C2060" t="s">
        <v>59</v>
      </c>
      <c r="D2060">
        <v>2.5</v>
      </c>
      <c r="E2060">
        <v>8.5</v>
      </c>
      <c r="F2060">
        <v>17.2</v>
      </c>
      <c r="G2060" t="b">
        <v>0</v>
      </c>
    </row>
    <row r="2061" spans="1:7">
      <c r="A2061" t="s">
        <v>27</v>
      </c>
      <c r="B2061">
        <v>2705</v>
      </c>
      <c r="C2061" t="s">
        <v>59</v>
      </c>
      <c r="D2061">
        <v>2.5</v>
      </c>
      <c r="E2061">
        <v>12.5</v>
      </c>
      <c r="F2061">
        <v>17.2</v>
      </c>
      <c r="G2061" t="b">
        <v>0</v>
      </c>
    </row>
    <row r="2062" spans="1:7">
      <c r="A2062" t="s">
        <v>27</v>
      </c>
      <c r="B2062">
        <v>2706</v>
      </c>
      <c r="C2062" t="s">
        <v>59</v>
      </c>
      <c r="D2062">
        <v>3.5</v>
      </c>
      <c r="E2062">
        <v>12.5</v>
      </c>
      <c r="F2062">
        <v>17.2</v>
      </c>
      <c r="G2062" t="b">
        <v>0</v>
      </c>
    </row>
    <row r="2063" spans="1:7">
      <c r="A2063" t="s">
        <v>27</v>
      </c>
      <c r="B2063">
        <v>2707</v>
      </c>
      <c r="C2063" t="s">
        <v>59</v>
      </c>
      <c r="D2063">
        <v>2.5</v>
      </c>
      <c r="E2063">
        <v>15.26</v>
      </c>
      <c r="F2063">
        <v>17.2</v>
      </c>
      <c r="G2063" t="b">
        <v>0</v>
      </c>
    </row>
    <row r="2064" spans="1:7">
      <c r="A2064" t="s">
        <v>27</v>
      </c>
      <c r="B2064">
        <v>2708</v>
      </c>
      <c r="C2064" t="s">
        <v>59</v>
      </c>
      <c r="D2064">
        <v>0</v>
      </c>
      <c r="E2064">
        <v>15.26</v>
      </c>
      <c r="F2064">
        <v>17.2</v>
      </c>
      <c r="G2064" t="b">
        <v>0</v>
      </c>
    </row>
    <row r="2065" spans="1:7">
      <c r="A2065" t="s">
        <v>27</v>
      </c>
      <c r="B2065">
        <v>2709</v>
      </c>
      <c r="C2065" t="s">
        <v>59</v>
      </c>
      <c r="D2065">
        <v>2.5</v>
      </c>
      <c r="E2065">
        <v>16.5</v>
      </c>
      <c r="F2065">
        <v>17.2</v>
      </c>
      <c r="G2065" t="b">
        <v>0</v>
      </c>
    </row>
    <row r="2066" spans="1:7">
      <c r="A2066" t="s">
        <v>27</v>
      </c>
      <c r="B2066">
        <v>2710</v>
      </c>
      <c r="C2066" t="s">
        <v>59</v>
      </c>
      <c r="D2066">
        <v>3.5</v>
      </c>
      <c r="E2066">
        <v>15.26</v>
      </c>
      <c r="F2066">
        <v>17.2</v>
      </c>
      <c r="G2066" t="b">
        <v>0</v>
      </c>
    </row>
    <row r="2067" spans="1:7">
      <c r="A2067" t="s">
        <v>27</v>
      </c>
      <c r="B2067">
        <v>2712</v>
      </c>
      <c r="C2067" t="s">
        <v>59</v>
      </c>
      <c r="D2067">
        <v>19.649999999999999</v>
      </c>
      <c r="E2067">
        <v>4.3</v>
      </c>
      <c r="F2067">
        <v>17.2</v>
      </c>
      <c r="G2067" t="b">
        <v>0</v>
      </c>
    </row>
    <row r="2068" spans="1:7">
      <c r="A2068" t="s">
        <v>27</v>
      </c>
      <c r="B2068">
        <v>3956</v>
      </c>
      <c r="C2068" t="s">
        <v>59</v>
      </c>
      <c r="D2068">
        <v>9.5</v>
      </c>
      <c r="E2068">
        <v>8.75</v>
      </c>
      <c r="F2068">
        <v>17.2</v>
      </c>
    </row>
    <row r="2069" spans="1:7">
      <c r="A2069" t="s">
        <v>27</v>
      </c>
      <c r="B2069">
        <v>3957</v>
      </c>
      <c r="C2069" t="s">
        <v>59</v>
      </c>
      <c r="D2069">
        <v>8.3800000000000008</v>
      </c>
      <c r="E2069">
        <v>8.75</v>
      </c>
      <c r="F2069">
        <v>17.2</v>
      </c>
      <c r="G2069" t="b">
        <v>0</v>
      </c>
    </row>
    <row r="2070" spans="1:7">
      <c r="A2070" t="s">
        <v>27</v>
      </c>
      <c r="B2070">
        <v>3958</v>
      </c>
      <c r="C2070" t="s">
        <v>59</v>
      </c>
      <c r="D2070">
        <v>9.5</v>
      </c>
      <c r="E2070">
        <v>8.5</v>
      </c>
      <c r="F2070">
        <v>17.2</v>
      </c>
    </row>
    <row r="2071" spans="1:7">
      <c r="A2071" t="s">
        <v>27</v>
      </c>
      <c r="B2071">
        <v>3959</v>
      </c>
      <c r="C2071" t="s">
        <v>59</v>
      </c>
      <c r="D2071">
        <v>10.6</v>
      </c>
      <c r="E2071">
        <v>8.75</v>
      </c>
      <c r="F2071">
        <v>17.2</v>
      </c>
    </row>
    <row r="2072" spans="1:7">
      <c r="A2072" t="s">
        <v>27</v>
      </c>
      <c r="B2072">
        <v>3960</v>
      </c>
      <c r="C2072" t="s">
        <v>59</v>
      </c>
      <c r="D2072">
        <v>10.6</v>
      </c>
      <c r="E2072">
        <v>8.5</v>
      </c>
      <c r="F2072">
        <v>17.2</v>
      </c>
      <c r="G2072" t="b">
        <v>0</v>
      </c>
    </row>
    <row r="2073" spans="1:7">
      <c r="A2073" t="s">
        <v>27</v>
      </c>
      <c r="B2073">
        <v>3962</v>
      </c>
      <c r="C2073" t="s">
        <v>59</v>
      </c>
      <c r="D2073">
        <v>12.35</v>
      </c>
      <c r="E2073">
        <v>8.75</v>
      </c>
      <c r="F2073">
        <v>17.2</v>
      </c>
    </row>
    <row r="2074" spans="1:7">
      <c r="A2074" t="s">
        <v>27</v>
      </c>
      <c r="B2074">
        <v>3963</v>
      </c>
      <c r="C2074" t="s">
        <v>59</v>
      </c>
      <c r="D2074">
        <v>12.35</v>
      </c>
      <c r="E2074">
        <v>10</v>
      </c>
      <c r="F2074">
        <v>17.2</v>
      </c>
      <c r="G2074" t="b">
        <v>0</v>
      </c>
    </row>
    <row r="2075" spans="1:7">
      <c r="A2075" t="s">
        <v>27</v>
      </c>
      <c r="B2075">
        <v>3966</v>
      </c>
      <c r="C2075" t="s">
        <v>59</v>
      </c>
      <c r="D2075">
        <v>12.35</v>
      </c>
      <c r="E2075">
        <v>8.5</v>
      </c>
      <c r="F2075">
        <v>17.2</v>
      </c>
    </row>
    <row r="2076" spans="1:7">
      <c r="A2076" t="s">
        <v>27</v>
      </c>
      <c r="B2076">
        <v>3967</v>
      </c>
      <c r="C2076" t="s">
        <v>59</v>
      </c>
      <c r="D2076">
        <v>13.45</v>
      </c>
      <c r="E2076">
        <v>8.75</v>
      </c>
      <c r="F2076">
        <v>17.2</v>
      </c>
    </row>
    <row r="2077" spans="1:7">
      <c r="A2077" t="s">
        <v>27</v>
      </c>
      <c r="B2077">
        <v>3968</v>
      </c>
      <c r="C2077" t="s">
        <v>59</v>
      </c>
      <c r="D2077">
        <v>13.45</v>
      </c>
      <c r="E2077">
        <v>10</v>
      </c>
      <c r="F2077">
        <v>17.2</v>
      </c>
      <c r="G2077" t="b">
        <v>0</v>
      </c>
    </row>
    <row r="2078" spans="1:7">
      <c r="A2078" t="s">
        <v>27</v>
      </c>
      <c r="B2078">
        <v>3969</v>
      </c>
      <c r="C2078" t="s">
        <v>59</v>
      </c>
      <c r="D2078">
        <v>13.45</v>
      </c>
      <c r="E2078">
        <v>8.5</v>
      </c>
      <c r="F2078">
        <v>17.2</v>
      </c>
      <c r="G2078" t="b">
        <v>0</v>
      </c>
    </row>
    <row r="2079" spans="1:7">
      <c r="A2079" t="s">
        <v>27</v>
      </c>
      <c r="B2079">
        <v>3970</v>
      </c>
      <c r="C2079" t="s">
        <v>59</v>
      </c>
      <c r="D2079">
        <v>13.93</v>
      </c>
      <c r="E2079">
        <v>8.75</v>
      </c>
      <c r="F2079">
        <v>17.2</v>
      </c>
    </row>
    <row r="2080" spans="1:7">
      <c r="A2080" t="s">
        <v>27</v>
      </c>
      <c r="B2080">
        <v>3971</v>
      </c>
      <c r="C2080" t="s">
        <v>59</v>
      </c>
      <c r="D2080">
        <v>13.93</v>
      </c>
      <c r="E2080">
        <v>8.5</v>
      </c>
      <c r="F2080">
        <v>17.2</v>
      </c>
    </row>
    <row r="2081" spans="1:7">
      <c r="A2081" t="s">
        <v>27</v>
      </c>
      <c r="B2081">
        <v>3972</v>
      </c>
      <c r="C2081" t="s">
        <v>59</v>
      </c>
      <c r="D2081">
        <v>15.97</v>
      </c>
      <c r="E2081">
        <v>8.75</v>
      </c>
      <c r="F2081">
        <v>17.2</v>
      </c>
    </row>
    <row r="2082" spans="1:7">
      <c r="A2082" t="s">
        <v>27</v>
      </c>
      <c r="B2082">
        <v>3973</v>
      </c>
      <c r="C2082" t="s">
        <v>59</v>
      </c>
      <c r="D2082">
        <v>14.8</v>
      </c>
      <c r="E2082">
        <v>8.75</v>
      </c>
      <c r="F2082">
        <v>17.2</v>
      </c>
      <c r="G2082" t="b">
        <v>0</v>
      </c>
    </row>
    <row r="2083" spans="1:7">
      <c r="A2083" t="s">
        <v>27</v>
      </c>
      <c r="B2083">
        <v>3974</v>
      </c>
      <c r="C2083" t="s">
        <v>59</v>
      </c>
      <c r="D2083">
        <v>14.8</v>
      </c>
      <c r="E2083">
        <v>8.5</v>
      </c>
      <c r="F2083">
        <v>17.2</v>
      </c>
      <c r="G2083" t="b">
        <v>0</v>
      </c>
    </row>
    <row r="2084" spans="1:7">
      <c r="A2084" t="s">
        <v>27</v>
      </c>
      <c r="B2084">
        <v>3975</v>
      </c>
      <c r="C2084" t="s">
        <v>59</v>
      </c>
      <c r="D2084">
        <v>15.97</v>
      </c>
      <c r="E2084">
        <v>8.5</v>
      </c>
      <c r="F2084">
        <v>17.2</v>
      </c>
      <c r="G2084" t="b">
        <v>0</v>
      </c>
    </row>
    <row r="2085" spans="1:7">
      <c r="A2085" t="s">
        <v>27</v>
      </c>
      <c r="B2085">
        <v>3976</v>
      </c>
      <c r="C2085" t="s">
        <v>59</v>
      </c>
      <c r="D2085">
        <v>16.84</v>
      </c>
      <c r="E2085">
        <v>8.5</v>
      </c>
      <c r="F2085">
        <v>17.2</v>
      </c>
      <c r="G2085" t="b">
        <v>0</v>
      </c>
    </row>
    <row r="2086" spans="1:7">
      <c r="A2086" t="s">
        <v>27</v>
      </c>
      <c r="B2086">
        <v>3977</v>
      </c>
      <c r="C2086" t="s">
        <v>59</v>
      </c>
      <c r="D2086">
        <v>16.84</v>
      </c>
      <c r="E2086">
        <v>8.75</v>
      </c>
      <c r="F2086">
        <v>17.2</v>
      </c>
    </row>
    <row r="2087" spans="1:7">
      <c r="A2087" t="s">
        <v>27</v>
      </c>
      <c r="B2087">
        <v>3978</v>
      </c>
      <c r="C2087" t="s">
        <v>59</v>
      </c>
      <c r="D2087">
        <v>19.649999999999999</v>
      </c>
      <c r="E2087">
        <v>8.75</v>
      </c>
      <c r="F2087">
        <v>17.2</v>
      </c>
    </row>
    <row r="2088" spans="1:7">
      <c r="A2088" t="s">
        <v>27</v>
      </c>
      <c r="B2088">
        <v>4066</v>
      </c>
      <c r="C2088" t="s">
        <v>59</v>
      </c>
      <c r="D2088">
        <v>11.52</v>
      </c>
      <c r="E2088">
        <v>10</v>
      </c>
      <c r="F2088">
        <v>17.2</v>
      </c>
      <c r="G2088" t="b">
        <v>0</v>
      </c>
    </row>
    <row r="2089" spans="1:7">
      <c r="A2089" t="s">
        <v>27</v>
      </c>
      <c r="B2089">
        <v>4067</v>
      </c>
      <c r="C2089" t="s">
        <v>59</v>
      </c>
      <c r="D2089">
        <v>11.52</v>
      </c>
      <c r="E2089">
        <v>8.75</v>
      </c>
      <c r="F2089">
        <v>17.2</v>
      </c>
      <c r="G2089" t="b">
        <v>0</v>
      </c>
    </row>
    <row r="2090" spans="1:7">
      <c r="A2090" t="s">
        <v>27</v>
      </c>
      <c r="B2090">
        <v>4068</v>
      </c>
      <c r="C2090" t="s">
        <v>59</v>
      </c>
      <c r="D2090">
        <v>11.52</v>
      </c>
      <c r="E2090">
        <v>8.5</v>
      </c>
      <c r="F2090">
        <v>17.2</v>
      </c>
      <c r="G2090" t="b">
        <v>0</v>
      </c>
    </row>
    <row r="2091" spans="1:7">
      <c r="A2091" t="s">
        <v>27</v>
      </c>
      <c r="B2091">
        <v>4069</v>
      </c>
      <c r="C2091" t="s">
        <v>59</v>
      </c>
      <c r="D2091">
        <v>14.17</v>
      </c>
      <c r="E2091">
        <v>8.5</v>
      </c>
      <c r="F2091">
        <v>17.2</v>
      </c>
    </row>
    <row r="2092" spans="1:7">
      <c r="A2092" t="s">
        <v>27</v>
      </c>
      <c r="B2092">
        <v>4070</v>
      </c>
      <c r="C2092" t="s">
        <v>59</v>
      </c>
      <c r="D2092">
        <v>14.17</v>
      </c>
      <c r="E2092">
        <v>8.75</v>
      </c>
      <c r="F2092">
        <v>17.2</v>
      </c>
    </row>
    <row r="2093" spans="1:7">
      <c r="A2093" t="s">
        <v>27</v>
      </c>
      <c r="B2093">
        <v>4276</v>
      </c>
      <c r="C2093" t="s">
        <v>59</v>
      </c>
      <c r="D2093">
        <v>9.82</v>
      </c>
      <c r="E2093">
        <v>0.2</v>
      </c>
      <c r="F2093">
        <v>17.2</v>
      </c>
    </row>
    <row r="2094" spans="1:7">
      <c r="A2094" t="s">
        <v>27</v>
      </c>
      <c r="B2094">
        <v>4278</v>
      </c>
      <c r="C2094" t="s">
        <v>59</v>
      </c>
      <c r="D2094">
        <v>9.82</v>
      </c>
      <c r="E2094">
        <v>0.4</v>
      </c>
      <c r="F2094">
        <v>17.2</v>
      </c>
    </row>
    <row r="2095" spans="1:7">
      <c r="A2095" t="s">
        <v>27</v>
      </c>
      <c r="B2095">
        <v>4280</v>
      </c>
      <c r="C2095" t="s">
        <v>59</v>
      </c>
      <c r="D2095">
        <v>9.82</v>
      </c>
      <c r="E2095">
        <v>0.55000000000000004</v>
      </c>
      <c r="F2095">
        <v>17.2</v>
      </c>
    </row>
    <row r="2096" spans="1:7">
      <c r="A2096" t="s">
        <v>27</v>
      </c>
      <c r="B2096">
        <v>4282</v>
      </c>
      <c r="C2096" t="s">
        <v>59</v>
      </c>
      <c r="D2096">
        <v>9.82</v>
      </c>
      <c r="E2096">
        <v>0.7</v>
      </c>
      <c r="F2096">
        <v>17.2</v>
      </c>
      <c r="G2096" t="b">
        <v>0</v>
      </c>
    </row>
    <row r="2097" spans="1:7">
      <c r="A2097" t="s">
        <v>27</v>
      </c>
      <c r="B2097">
        <v>4284</v>
      </c>
      <c r="C2097" t="s">
        <v>59</v>
      </c>
      <c r="D2097">
        <v>9.82</v>
      </c>
      <c r="E2097">
        <v>1.75</v>
      </c>
      <c r="F2097">
        <v>17.2</v>
      </c>
    </row>
    <row r="2098" spans="1:7">
      <c r="A2098" t="s">
        <v>27</v>
      </c>
      <c r="B2098">
        <v>4286</v>
      </c>
      <c r="C2098" t="s">
        <v>59</v>
      </c>
      <c r="D2098">
        <v>9.82</v>
      </c>
      <c r="E2098">
        <v>2.2000000000000002</v>
      </c>
      <c r="F2098">
        <v>17.2</v>
      </c>
      <c r="G2098" t="b">
        <v>0</v>
      </c>
    </row>
    <row r="2099" spans="1:7">
      <c r="A2099" t="s">
        <v>27</v>
      </c>
      <c r="B2099">
        <v>4288</v>
      </c>
      <c r="C2099" t="s">
        <v>59</v>
      </c>
      <c r="D2099">
        <v>9.82</v>
      </c>
      <c r="E2099">
        <v>2.5</v>
      </c>
      <c r="F2099">
        <v>17.2</v>
      </c>
      <c r="G2099" t="b">
        <v>0</v>
      </c>
    </row>
    <row r="2100" spans="1:7">
      <c r="A2100" t="s">
        <v>27</v>
      </c>
      <c r="B2100">
        <v>4290</v>
      </c>
      <c r="C2100" t="s">
        <v>59</v>
      </c>
      <c r="D2100">
        <v>9.82</v>
      </c>
      <c r="E2100">
        <v>2.8</v>
      </c>
      <c r="F2100">
        <v>17.2</v>
      </c>
    </row>
    <row r="2101" spans="1:7">
      <c r="A2101" t="s">
        <v>27</v>
      </c>
      <c r="B2101">
        <v>4292</v>
      </c>
      <c r="C2101" t="s">
        <v>59</v>
      </c>
      <c r="D2101">
        <v>3.27</v>
      </c>
      <c r="E2101">
        <v>0.2</v>
      </c>
      <c r="F2101">
        <v>17.2</v>
      </c>
    </row>
    <row r="2102" spans="1:7">
      <c r="A2102" t="s">
        <v>27</v>
      </c>
      <c r="B2102">
        <v>4294</v>
      </c>
      <c r="C2102" t="s">
        <v>59</v>
      </c>
      <c r="D2102">
        <v>3.27</v>
      </c>
      <c r="E2102">
        <v>0.4</v>
      </c>
      <c r="F2102">
        <v>17.2</v>
      </c>
    </row>
    <row r="2103" spans="1:7">
      <c r="A2103" t="s">
        <v>27</v>
      </c>
      <c r="B2103">
        <v>4296</v>
      </c>
      <c r="C2103" t="s">
        <v>59</v>
      </c>
      <c r="D2103">
        <v>3.27</v>
      </c>
      <c r="E2103">
        <v>0.55000000000000004</v>
      </c>
      <c r="F2103">
        <v>17.2</v>
      </c>
    </row>
    <row r="2104" spans="1:7">
      <c r="A2104" t="s">
        <v>27</v>
      </c>
      <c r="B2104">
        <v>4298</v>
      </c>
      <c r="C2104" t="s">
        <v>59</v>
      </c>
      <c r="D2104">
        <v>3.27</v>
      </c>
      <c r="E2104">
        <v>0.7</v>
      </c>
      <c r="F2104">
        <v>17.2</v>
      </c>
      <c r="G2104" t="b">
        <v>0</v>
      </c>
    </row>
    <row r="2105" spans="1:7">
      <c r="A2105" t="s">
        <v>27</v>
      </c>
      <c r="B2105">
        <v>4300</v>
      </c>
      <c r="C2105" t="s">
        <v>59</v>
      </c>
      <c r="D2105">
        <v>3.27</v>
      </c>
      <c r="E2105">
        <v>1.75</v>
      </c>
      <c r="F2105">
        <v>17.2</v>
      </c>
    </row>
    <row r="2106" spans="1:7">
      <c r="A2106" t="s">
        <v>27</v>
      </c>
      <c r="B2106">
        <v>4302</v>
      </c>
      <c r="C2106" t="s">
        <v>59</v>
      </c>
      <c r="D2106">
        <v>3.27</v>
      </c>
      <c r="E2106">
        <v>2.2000000000000002</v>
      </c>
      <c r="F2106">
        <v>17.2</v>
      </c>
    </row>
    <row r="2107" spans="1:7">
      <c r="A2107" t="s">
        <v>27</v>
      </c>
      <c r="B2107">
        <v>4304</v>
      </c>
      <c r="C2107" t="s">
        <v>59</v>
      </c>
      <c r="D2107">
        <v>3.27</v>
      </c>
      <c r="E2107">
        <v>2.8</v>
      </c>
      <c r="F2107">
        <v>17.2</v>
      </c>
      <c r="G2107" t="b">
        <v>0</v>
      </c>
    </row>
    <row r="2108" spans="1:7">
      <c r="A2108" t="s">
        <v>27</v>
      </c>
      <c r="B2108">
        <v>4306</v>
      </c>
      <c r="C2108" t="s">
        <v>59</v>
      </c>
      <c r="D2108">
        <v>16.37</v>
      </c>
      <c r="E2108">
        <v>0.2</v>
      </c>
      <c r="F2108">
        <v>17.2</v>
      </c>
      <c r="G2108" t="b">
        <v>0</v>
      </c>
    </row>
    <row r="2109" spans="1:7">
      <c r="A2109" t="s">
        <v>27</v>
      </c>
      <c r="B2109">
        <v>4308</v>
      </c>
      <c r="C2109" t="s">
        <v>59</v>
      </c>
      <c r="D2109">
        <v>16.37</v>
      </c>
      <c r="E2109">
        <v>0.4</v>
      </c>
      <c r="F2109">
        <v>17.2</v>
      </c>
    </row>
    <row r="2110" spans="1:7">
      <c r="A2110" t="s">
        <v>27</v>
      </c>
      <c r="B2110">
        <v>4310</v>
      </c>
      <c r="C2110" t="s">
        <v>59</v>
      </c>
      <c r="D2110">
        <v>16.37</v>
      </c>
      <c r="E2110">
        <v>0.55000000000000004</v>
      </c>
      <c r="F2110">
        <v>17.2</v>
      </c>
    </row>
    <row r="2111" spans="1:7">
      <c r="A2111" t="s">
        <v>27</v>
      </c>
      <c r="B2111">
        <v>4312</v>
      </c>
      <c r="C2111" t="s">
        <v>59</v>
      </c>
      <c r="D2111">
        <v>16.37</v>
      </c>
      <c r="E2111">
        <v>0.7</v>
      </c>
      <c r="F2111">
        <v>17.2</v>
      </c>
    </row>
    <row r="2112" spans="1:7">
      <c r="A2112" t="s">
        <v>27</v>
      </c>
      <c r="B2112">
        <v>4314</v>
      </c>
      <c r="C2112" t="s">
        <v>59</v>
      </c>
      <c r="D2112">
        <v>16.37</v>
      </c>
      <c r="E2112">
        <v>1.75</v>
      </c>
      <c r="F2112">
        <v>17.2</v>
      </c>
      <c r="G2112" t="b">
        <v>0</v>
      </c>
    </row>
    <row r="2113" spans="1:7">
      <c r="A2113" t="s">
        <v>27</v>
      </c>
      <c r="B2113">
        <v>4316</v>
      </c>
      <c r="C2113" t="s">
        <v>59</v>
      </c>
      <c r="D2113">
        <v>16.37</v>
      </c>
      <c r="E2113">
        <v>2.2000000000000002</v>
      </c>
      <c r="F2113">
        <v>17.2</v>
      </c>
    </row>
    <row r="2114" spans="1:7">
      <c r="A2114" t="s">
        <v>27</v>
      </c>
      <c r="B2114">
        <v>4318</v>
      </c>
      <c r="C2114" t="s">
        <v>59</v>
      </c>
      <c r="D2114">
        <v>16.37</v>
      </c>
      <c r="E2114">
        <v>2.5</v>
      </c>
      <c r="F2114">
        <v>17.2</v>
      </c>
    </row>
    <row r="2115" spans="1:7">
      <c r="A2115" t="s">
        <v>27</v>
      </c>
      <c r="B2115">
        <v>4320</v>
      </c>
      <c r="C2115" t="s">
        <v>59</v>
      </c>
      <c r="D2115">
        <v>16.37</v>
      </c>
      <c r="E2115">
        <v>2.8</v>
      </c>
      <c r="F2115">
        <v>17.2</v>
      </c>
      <c r="G2115" t="b">
        <v>0</v>
      </c>
    </row>
    <row r="2116" spans="1:7">
      <c r="A2116" t="s">
        <v>27</v>
      </c>
      <c r="B2116">
        <v>5084</v>
      </c>
      <c r="C2116" t="s">
        <v>59</v>
      </c>
      <c r="D2116">
        <v>6.8</v>
      </c>
      <c r="E2116">
        <v>14.2</v>
      </c>
      <c r="F2116">
        <v>17.2</v>
      </c>
    </row>
    <row r="2117" spans="1:7">
      <c r="A2117" t="s">
        <v>27</v>
      </c>
      <c r="B2117">
        <v>5086</v>
      </c>
      <c r="C2117" t="s">
        <v>59</v>
      </c>
      <c r="D2117">
        <v>6.8</v>
      </c>
      <c r="E2117">
        <v>14.91</v>
      </c>
      <c r="F2117">
        <v>17.2</v>
      </c>
    </row>
    <row r="2118" spans="1:7">
      <c r="A2118" t="s">
        <v>27</v>
      </c>
      <c r="B2118">
        <v>5088</v>
      </c>
      <c r="C2118" t="s">
        <v>59</v>
      </c>
      <c r="D2118">
        <v>6.8</v>
      </c>
      <c r="E2118">
        <v>15.26</v>
      </c>
      <c r="F2118">
        <v>17.2</v>
      </c>
    </row>
    <row r="2119" spans="1:7">
      <c r="A2119" t="s">
        <v>27</v>
      </c>
      <c r="B2119">
        <v>5090</v>
      </c>
      <c r="C2119" t="s">
        <v>59</v>
      </c>
      <c r="D2119">
        <v>6.8</v>
      </c>
      <c r="E2119">
        <v>15.7</v>
      </c>
      <c r="F2119">
        <v>17.2</v>
      </c>
      <c r="G2119" t="b">
        <v>0</v>
      </c>
    </row>
    <row r="2120" spans="1:7">
      <c r="A2120" t="s">
        <v>27</v>
      </c>
      <c r="B2120">
        <v>5092</v>
      </c>
      <c r="C2120" t="s">
        <v>59</v>
      </c>
      <c r="D2120">
        <v>6.8</v>
      </c>
      <c r="E2120">
        <v>15.78</v>
      </c>
      <c r="F2120">
        <v>17.2</v>
      </c>
    </row>
    <row r="2121" spans="1:7">
      <c r="A2121" t="s">
        <v>27</v>
      </c>
      <c r="B2121">
        <v>5094</v>
      </c>
      <c r="C2121" t="s">
        <v>59</v>
      </c>
      <c r="D2121">
        <v>6.8</v>
      </c>
      <c r="E2121">
        <v>16.100000000000001</v>
      </c>
      <c r="F2121">
        <v>17.2</v>
      </c>
      <c r="G2121" t="b">
        <v>0</v>
      </c>
    </row>
    <row r="2122" spans="1:7">
      <c r="A2122" t="s">
        <v>27</v>
      </c>
      <c r="B2122">
        <v>5096</v>
      </c>
      <c r="C2122" t="s">
        <v>59</v>
      </c>
      <c r="D2122">
        <v>9.67</v>
      </c>
      <c r="E2122">
        <v>16.5</v>
      </c>
      <c r="F2122">
        <v>17.2</v>
      </c>
    </row>
    <row r="2123" spans="1:7">
      <c r="A2123" t="s">
        <v>27</v>
      </c>
      <c r="B2123">
        <v>5098</v>
      </c>
      <c r="C2123" t="s">
        <v>59</v>
      </c>
      <c r="D2123">
        <v>9.75</v>
      </c>
      <c r="E2123">
        <v>16.5</v>
      </c>
      <c r="F2123">
        <v>17.2</v>
      </c>
    </row>
    <row r="2124" spans="1:7">
      <c r="A2124" t="s">
        <v>27</v>
      </c>
      <c r="B2124">
        <v>5100</v>
      </c>
      <c r="C2124" t="s">
        <v>59</v>
      </c>
      <c r="D2124">
        <v>10.55</v>
      </c>
      <c r="E2124">
        <v>16.5</v>
      </c>
      <c r="F2124">
        <v>17.2</v>
      </c>
      <c r="G2124" t="b">
        <v>0</v>
      </c>
    </row>
    <row r="2125" spans="1:7">
      <c r="A2125" t="s">
        <v>27</v>
      </c>
      <c r="B2125">
        <v>5102</v>
      </c>
      <c r="C2125" t="s">
        <v>59</v>
      </c>
      <c r="D2125">
        <v>11.33</v>
      </c>
      <c r="E2125">
        <v>16.5</v>
      </c>
      <c r="F2125">
        <v>17.2</v>
      </c>
      <c r="G2125" t="b">
        <v>0</v>
      </c>
    </row>
    <row r="2126" spans="1:7">
      <c r="A2126" t="s">
        <v>27</v>
      </c>
      <c r="B2126">
        <v>5104</v>
      </c>
      <c r="C2126" t="s">
        <v>59</v>
      </c>
      <c r="D2126">
        <v>11.92</v>
      </c>
      <c r="E2126">
        <v>16.5</v>
      </c>
      <c r="F2126">
        <v>17.2</v>
      </c>
    </row>
    <row r="2127" spans="1:7">
      <c r="A2127" t="s">
        <v>27</v>
      </c>
      <c r="B2127">
        <v>5106</v>
      </c>
      <c r="C2127" t="s">
        <v>59</v>
      </c>
      <c r="D2127">
        <v>11.92</v>
      </c>
      <c r="E2127">
        <v>16.100000000000001</v>
      </c>
      <c r="F2127">
        <v>17.2</v>
      </c>
    </row>
    <row r="2128" spans="1:7">
      <c r="A2128" t="s">
        <v>27</v>
      </c>
      <c r="B2128">
        <v>5108</v>
      </c>
      <c r="C2128" t="s">
        <v>59</v>
      </c>
      <c r="D2128">
        <v>11.92</v>
      </c>
      <c r="E2128">
        <v>15.7</v>
      </c>
      <c r="F2128">
        <v>17.2</v>
      </c>
    </row>
    <row r="2129" spans="1:7">
      <c r="A2129" t="s">
        <v>27</v>
      </c>
      <c r="B2129">
        <v>5109</v>
      </c>
      <c r="C2129" t="s">
        <v>59</v>
      </c>
      <c r="D2129">
        <v>11.92</v>
      </c>
      <c r="E2129">
        <v>15.26</v>
      </c>
      <c r="F2129">
        <v>17.2</v>
      </c>
    </row>
    <row r="2130" spans="1:7">
      <c r="A2130" t="s">
        <v>27</v>
      </c>
      <c r="B2130">
        <v>5115</v>
      </c>
      <c r="C2130" t="s">
        <v>59</v>
      </c>
      <c r="D2130">
        <v>11.92</v>
      </c>
      <c r="E2130">
        <v>14.2</v>
      </c>
      <c r="F2130">
        <v>17.2</v>
      </c>
    </row>
    <row r="2131" spans="1:7">
      <c r="A2131" t="s">
        <v>27</v>
      </c>
      <c r="B2131">
        <v>5116</v>
      </c>
      <c r="C2131" t="s">
        <v>59</v>
      </c>
      <c r="D2131">
        <v>11.92</v>
      </c>
      <c r="E2131">
        <v>13.8</v>
      </c>
      <c r="F2131">
        <v>17.2</v>
      </c>
    </row>
    <row r="2132" spans="1:7">
      <c r="A2132" t="s">
        <v>27</v>
      </c>
      <c r="B2132">
        <v>5118</v>
      </c>
      <c r="C2132" t="s">
        <v>59</v>
      </c>
      <c r="D2132">
        <v>0</v>
      </c>
      <c r="E2132">
        <v>0.2</v>
      </c>
      <c r="F2132">
        <v>17.2</v>
      </c>
    </row>
    <row r="2133" spans="1:7">
      <c r="A2133" t="s">
        <v>27</v>
      </c>
      <c r="B2133">
        <v>5120</v>
      </c>
      <c r="C2133" t="s">
        <v>59</v>
      </c>
      <c r="D2133">
        <v>0</v>
      </c>
      <c r="E2133">
        <v>0.4</v>
      </c>
      <c r="F2133">
        <v>17.2</v>
      </c>
    </row>
    <row r="2134" spans="1:7">
      <c r="A2134" t="s">
        <v>27</v>
      </c>
      <c r="B2134">
        <v>5122</v>
      </c>
      <c r="C2134" t="s">
        <v>59</v>
      </c>
      <c r="D2134">
        <v>-6.0137079999999998E-17</v>
      </c>
      <c r="E2134">
        <v>0.55000000000000004</v>
      </c>
      <c r="F2134">
        <v>17.2</v>
      </c>
    </row>
    <row r="2135" spans="1:7">
      <c r="A2135" t="s">
        <v>27</v>
      </c>
      <c r="B2135">
        <v>5124</v>
      </c>
      <c r="C2135" t="s">
        <v>59</v>
      </c>
      <c r="D2135">
        <v>-2.3129650000000001E-17</v>
      </c>
      <c r="E2135">
        <v>0.7</v>
      </c>
      <c r="F2135">
        <v>17.2</v>
      </c>
    </row>
    <row r="2136" spans="1:7">
      <c r="A2136" t="s">
        <v>27</v>
      </c>
      <c r="B2136">
        <v>5126</v>
      </c>
      <c r="C2136" t="s">
        <v>59</v>
      </c>
      <c r="D2136">
        <v>0</v>
      </c>
      <c r="E2136">
        <v>1.75</v>
      </c>
      <c r="F2136">
        <v>17.2</v>
      </c>
      <c r="G2136" t="b">
        <v>0</v>
      </c>
    </row>
    <row r="2137" spans="1:7">
      <c r="A2137" t="s">
        <v>27</v>
      </c>
      <c r="B2137">
        <v>5128</v>
      </c>
      <c r="C2137" t="s">
        <v>59</v>
      </c>
      <c r="D2137">
        <v>0</v>
      </c>
      <c r="E2137">
        <v>2.2000000000000002</v>
      </c>
      <c r="F2137">
        <v>17.2</v>
      </c>
    </row>
    <row r="2138" spans="1:7">
      <c r="A2138" t="s">
        <v>27</v>
      </c>
      <c r="B2138">
        <v>5130</v>
      </c>
      <c r="C2138" t="s">
        <v>59</v>
      </c>
      <c r="D2138">
        <v>0</v>
      </c>
      <c r="E2138">
        <v>2.8</v>
      </c>
      <c r="F2138">
        <v>17.2</v>
      </c>
    </row>
    <row r="2139" spans="1:7">
      <c r="A2139" t="s">
        <v>27</v>
      </c>
      <c r="B2139">
        <v>5132</v>
      </c>
      <c r="C2139" t="s">
        <v>59</v>
      </c>
      <c r="D2139">
        <v>0.4</v>
      </c>
      <c r="E2139">
        <v>16.5</v>
      </c>
      <c r="F2139">
        <v>17.2</v>
      </c>
      <c r="G2139" t="b">
        <v>0</v>
      </c>
    </row>
    <row r="2140" spans="1:7">
      <c r="A2140" t="s">
        <v>27</v>
      </c>
      <c r="B2140">
        <v>5134</v>
      </c>
      <c r="C2140" t="s">
        <v>59</v>
      </c>
      <c r="D2140">
        <v>0.65</v>
      </c>
      <c r="E2140">
        <v>16.5</v>
      </c>
      <c r="F2140">
        <v>17.2</v>
      </c>
    </row>
    <row r="2141" spans="1:7">
      <c r="A2141" t="s">
        <v>27</v>
      </c>
      <c r="B2141">
        <v>5136</v>
      </c>
      <c r="C2141" t="s">
        <v>59</v>
      </c>
      <c r="D2141">
        <v>3.27</v>
      </c>
      <c r="E2141">
        <v>16.5</v>
      </c>
      <c r="F2141">
        <v>17.2</v>
      </c>
    </row>
    <row r="2142" spans="1:7">
      <c r="A2142" t="s">
        <v>27</v>
      </c>
      <c r="B2142">
        <v>5144</v>
      </c>
      <c r="C2142" t="s">
        <v>59</v>
      </c>
      <c r="D2142">
        <v>0.4</v>
      </c>
      <c r="E2142">
        <v>8.5</v>
      </c>
      <c r="F2142">
        <v>17.2</v>
      </c>
      <c r="G2142" t="b">
        <v>0</v>
      </c>
    </row>
    <row r="2143" spans="1:7">
      <c r="A2143" t="s">
        <v>27</v>
      </c>
      <c r="B2143">
        <v>5146</v>
      </c>
      <c r="C2143" t="s">
        <v>59</v>
      </c>
      <c r="D2143">
        <v>0.65</v>
      </c>
      <c r="E2143">
        <v>8.5</v>
      </c>
      <c r="F2143">
        <v>17.2</v>
      </c>
      <c r="G2143" t="b">
        <v>0</v>
      </c>
    </row>
    <row r="2144" spans="1:7">
      <c r="A2144" t="s">
        <v>27</v>
      </c>
      <c r="B2144">
        <v>5150</v>
      </c>
      <c r="C2144" t="s">
        <v>59</v>
      </c>
      <c r="D2144">
        <v>19.649999999999999</v>
      </c>
      <c r="E2144">
        <v>2.2000000000000002</v>
      </c>
      <c r="F2144">
        <v>17.2</v>
      </c>
    </row>
    <row r="2145" spans="1:7">
      <c r="A2145" t="s">
        <v>27</v>
      </c>
      <c r="B2145">
        <v>5152</v>
      </c>
      <c r="C2145" t="s">
        <v>59</v>
      </c>
      <c r="D2145">
        <v>19.649999999999999</v>
      </c>
      <c r="E2145">
        <v>2.8</v>
      </c>
      <c r="F2145">
        <v>17.2</v>
      </c>
    </row>
    <row r="2146" spans="1:7">
      <c r="A2146" t="s">
        <v>27</v>
      </c>
      <c r="B2146">
        <v>5156</v>
      </c>
      <c r="C2146" t="s">
        <v>59</v>
      </c>
      <c r="D2146">
        <v>9.82</v>
      </c>
      <c r="E2146">
        <v>4.9000000000000004</v>
      </c>
      <c r="F2146">
        <v>17.2</v>
      </c>
    </row>
    <row r="2147" spans="1:7">
      <c r="A2147" t="s">
        <v>27</v>
      </c>
      <c r="B2147">
        <v>5745</v>
      </c>
      <c r="C2147" t="s">
        <v>59</v>
      </c>
      <c r="D2147">
        <v>19.649999999999999</v>
      </c>
      <c r="E2147">
        <v>4.9000000000000004</v>
      </c>
      <c r="F2147">
        <v>17.2</v>
      </c>
      <c r="G2147" t="b">
        <v>0</v>
      </c>
    </row>
    <row r="2148" spans="1:7">
      <c r="A2148" t="s">
        <v>27</v>
      </c>
      <c r="B2148">
        <v>5746</v>
      </c>
      <c r="C2148" t="s">
        <v>59</v>
      </c>
      <c r="D2148">
        <v>19.649999999999999</v>
      </c>
      <c r="E2148">
        <v>5</v>
      </c>
      <c r="F2148">
        <v>17.2</v>
      </c>
    </row>
    <row r="2149" spans="1:7">
      <c r="A2149" t="s">
        <v>27</v>
      </c>
      <c r="B2149">
        <v>6653</v>
      </c>
      <c r="C2149" t="s">
        <v>59</v>
      </c>
      <c r="D2149">
        <v>8.3800000000000008</v>
      </c>
      <c r="E2149">
        <v>8.9</v>
      </c>
      <c r="F2149">
        <v>17.2</v>
      </c>
      <c r="G2149" t="b">
        <v>0</v>
      </c>
    </row>
    <row r="2150" spans="1:7">
      <c r="A2150" t="s">
        <v>27</v>
      </c>
      <c r="B2150">
        <v>6654</v>
      </c>
      <c r="C2150" t="s">
        <v>59</v>
      </c>
      <c r="D2150">
        <v>8.3800000000000008</v>
      </c>
      <c r="E2150">
        <v>9.1</v>
      </c>
      <c r="F2150">
        <v>17.2</v>
      </c>
      <c r="G2150" t="b">
        <v>0</v>
      </c>
    </row>
    <row r="2151" spans="1:7">
      <c r="A2151" t="s">
        <v>27</v>
      </c>
      <c r="B2151">
        <v>6655</v>
      </c>
      <c r="C2151" t="s">
        <v>59</v>
      </c>
      <c r="D2151">
        <v>8.3800000000000008</v>
      </c>
      <c r="E2151">
        <v>9.6999999999999993</v>
      </c>
      <c r="F2151">
        <v>17.2</v>
      </c>
      <c r="G2151" t="b">
        <v>0</v>
      </c>
    </row>
    <row r="2152" spans="1:7">
      <c r="A2152" t="s">
        <v>27</v>
      </c>
      <c r="B2152">
        <v>6656</v>
      </c>
      <c r="C2152" t="s">
        <v>59</v>
      </c>
      <c r="D2152">
        <v>8.3800000000000008</v>
      </c>
      <c r="E2152">
        <v>10.11</v>
      </c>
      <c r="F2152">
        <v>17.2</v>
      </c>
    </row>
    <row r="2153" spans="1:7">
      <c r="A2153" t="s">
        <v>27</v>
      </c>
      <c r="B2153">
        <v>6657</v>
      </c>
      <c r="C2153" t="s">
        <v>59</v>
      </c>
      <c r="D2153">
        <v>8.3800000000000008</v>
      </c>
      <c r="E2153">
        <v>10.4</v>
      </c>
      <c r="F2153">
        <v>17.2</v>
      </c>
    </row>
    <row r="2154" spans="1:7">
      <c r="A2154" t="s">
        <v>27</v>
      </c>
      <c r="B2154">
        <v>6658</v>
      </c>
      <c r="C2154" t="s">
        <v>59</v>
      </c>
      <c r="D2154">
        <v>8.3800000000000008</v>
      </c>
      <c r="E2154">
        <v>10.6</v>
      </c>
      <c r="F2154">
        <v>17.2</v>
      </c>
    </row>
    <row r="2155" spans="1:7">
      <c r="A2155" t="s">
        <v>27</v>
      </c>
      <c r="B2155">
        <v>6662</v>
      </c>
      <c r="C2155" t="s">
        <v>59</v>
      </c>
      <c r="D2155">
        <v>9.82</v>
      </c>
      <c r="E2155">
        <v>8.75</v>
      </c>
      <c r="F2155">
        <v>17.2</v>
      </c>
    </row>
    <row r="2156" spans="1:7">
      <c r="A2156" t="s">
        <v>27</v>
      </c>
      <c r="B2156">
        <v>6663</v>
      </c>
      <c r="C2156" t="s">
        <v>59</v>
      </c>
      <c r="D2156">
        <v>9.9</v>
      </c>
      <c r="E2156">
        <v>8.75</v>
      </c>
      <c r="F2156">
        <v>17.2</v>
      </c>
    </row>
    <row r="2157" spans="1:7">
      <c r="A2157" t="s">
        <v>27</v>
      </c>
      <c r="B2157">
        <v>6664</v>
      </c>
      <c r="C2157" t="s">
        <v>59</v>
      </c>
      <c r="D2157">
        <v>10.53</v>
      </c>
      <c r="E2157">
        <v>8.75</v>
      </c>
      <c r="F2157">
        <v>17.2</v>
      </c>
    </row>
    <row r="2158" spans="1:7">
      <c r="A2158" t="s">
        <v>27</v>
      </c>
      <c r="B2158">
        <v>6665</v>
      </c>
      <c r="C2158" t="s">
        <v>59</v>
      </c>
      <c r="D2158">
        <v>11.1</v>
      </c>
      <c r="E2158">
        <v>8.75</v>
      </c>
      <c r="F2158">
        <v>17.2</v>
      </c>
    </row>
    <row r="2159" spans="1:7">
      <c r="A2159" t="s">
        <v>27</v>
      </c>
      <c r="B2159">
        <v>6666</v>
      </c>
      <c r="C2159" t="s">
        <v>59</v>
      </c>
      <c r="D2159">
        <v>11.52</v>
      </c>
      <c r="E2159">
        <v>8.9</v>
      </c>
      <c r="F2159">
        <v>17.2</v>
      </c>
    </row>
    <row r="2160" spans="1:7">
      <c r="A2160" t="s">
        <v>27</v>
      </c>
      <c r="B2160">
        <v>6667</v>
      </c>
      <c r="C2160" t="s">
        <v>59</v>
      </c>
      <c r="D2160">
        <v>11.52</v>
      </c>
      <c r="E2160">
        <v>9.1</v>
      </c>
      <c r="F2160">
        <v>17.2</v>
      </c>
    </row>
    <row r="2161" spans="1:7">
      <c r="A2161" t="s">
        <v>27</v>
      </c>
      <c r="B2161">
        <v>6668</v>
      </c>
      <c r="C2161" t="s">
        <v>59</v>
      </c>
      <c r="D2161">
        <v>13.82</v>
      </c>
      <c r="E2161">
        <v>9.1</v>
      </c>
      <c r="F2161">
        <v>17.2</v>
      </c>
    </row>
    <row r="2162" spans="1:7">
      <c r="A2162" t="s">
        <v>27</v>
      </c>
      <c r="B2162">
        <v>6669</v>
      </c>
      <c r="C2162" t="s">
        <v>59</v>
      </c>
      <c r="D2162">
        <v>13.82</v>
      </c>
      <c r="E2162">
        <v>8.9</v>
      </c>
      <c r="F2162">
        <v>17.2</v>
      </c>
    </row>
    <row r="2163" spans="1:7">
      <c r="A2163" t="s">
        <v>27</v>
      </c>
      <c r="B2163">
        <v>6670</v>
      </c>
      <c r="C2163" t="s">
        <v>59</v>
      </c>
      <c r="D2163">
        <v>13.82</v>
      </c>
      <c r="E2163">
        <v>8.75</v>
      </c>
      <c r="F2163">
        <v>17.2</v>
      </c>
    </row>
    <row r="2164" spans="1:7">
      <c r="A2164" t="s">
        <v>27</v>
      </c>
      <c r="B2164">
        <v>6671</v>
      </c>
      <c r="C2164" t="s">
        <v>59</v>
      </c>
      <c r="D2164">
        <v>14.35</v>
      </c>
      <c r="E2164">
        <v>8.75</v>
      </c>
      <c r="F2164">
        <v>17.2</v>
      </c>
      <c r="G2164" t="b">
        <v>0</v>
      </c>
    </row>
    <row r="2165" spans="1:7">
      <c r="A2165" t="s">
        <v>27</v>
      </c>
      <c r="B2165">
        <v>6672</v>
      </c>
      <c r="C2165" t="s">
        <v>59</v>
      </c>
      <c r="D2165">
        <v>16.7</v>
      </c>
      <c r="E2165">
        <v>8.75</v>
      </c>
      <c r="F2165">
        <v>17.2</v>
      </c>
      <c r="G2165" t="b">
        <v>0</v>
      </c>
    </row>
    <row r="2166" spans="1:7">
      <c r="A2166" t="s">
        <v>27</v>
      </c>
      <c r="B2166">
        <v>6673</v>
      </c>
      <c r="C2166" t="s">
        <v>59</v>
      </c>
      <c r="D2166">
        <v>17</v>
      </c>
      <c r="E2166">
        <v>8.9</v>
      </c>
      <c r="F2166">
        <v>17.2</v>
      </c>
      <c r="G2166" t="b">
        <v>0</v>
      </c>
    </row>
    <row r="2167" spans="1:7">
      <c r="A2167" t="s">
        <v>27</v>
      </c>
      <c r="B2167">
        <v>6674</v>
      </c>
      <c r="C2167" t="s">
        <v>59</v>
      </c>
      <c r="D2167">
        <v>17</v>
      </c>
      <c r="E2167">
        <v>8.75</v>
      </c>
      <c r="F2167">
        <v>17.2</v>
      </c>
      <c r="G2167" t="b">
        <v>0</v>
      </c>
    </row>
    <row r="2168" spans="1:7">
      <c r="A2168" t="s">
        <v>27</v>
      </c>
      <c r="B2168">
        <v>6675</v>
      </c>
      <c r="C2168" t="s">
        <v>59</v>
      </c>
      <c r="D2168">
        <v>17</v>
      </c>
      <c r="E2168">
        <v>9.1</v>
      </c>
      <c r="F2168">
        <v>17.2</v>
      </c>
    </row>
    <row r="2169" spans="1:7">
      <c r="A2169" t="s">
        <v>27</v>
      </c>
      <c r="B2169">
        <v>6676</v>
      </c>
      <c r="C2169" t="s">
        <v>59</v>
      </c>
      <c r="D2169">
        <v>17</v>
      </c>
      <c r="E2169">
        <v>9.6999999999999993</v>
      </c>
      <c r="F2169">
        <v>17.2</v>
      </c>
      <c r="G2169" t="b">
        <v>0</v>
      </c>
    </row>
    <row r="2170" spans="1:7">
      <c r="A2170" t="s">
        <v>27</v>
      </c>
      <c r="B2170">
        <v>6677</v>
      </c>
      <c r="C2170" t="s">
        <v>59</v>
      </c>
      <c r="D2170">
        <v>17</v>
      </c>
      <c r="E2170">
        <v>10.4</v>
      </c>
      <c r="F2170">
        <v>17.2</v>
      </c>
      <c r="G2170" t="b">
        <v>0</v>
      </c>
    </row>
    <row r="2171" spans="1:7">
      <c r="A2171" t="s">
        <v>27</v>
      </c>
      <c r="B2171">
        <v>6678</v>
      </c>
      <c r="C2171" t="s">
        <v>59</v>
      </c>
      <c r="D2171">
        <v>17</v>
      </c>
      <c r="E2171">
        <v>10.6</v>
      </c>
      <c r="F2171">
        <v>17.2</v>
      </c>
    </row>
    <row r="2172" spans="1:7">
      <c r="A2172" t="s">
        <v>27</v>
      </c>
      <c r="B2172">
        <v>6679</v>
      </c>
      <c r="C2172" t="s">
        <v>59</v>
      </c>
      <c r="D2172">
        <v>17</v>
      </c>
      <c r="E2172">
        <v>11.9</v>
      </c>
      <c r="F2172">
        <v>17.2</v>
      </c>
    </row>
    <row r="2173" spans="1:7">
      <c r="A2173" t="s">
        <v>27</v>
      </c>
      <c r="B2173">
        <v>6680</v>
      </c>
      <c r="C2173" t="s">
        <v>59</v>
      </c>
      <c r="D2173">
        <v>17</v>
      </c>
      <c r="E2173">
        <v>11.65</v>
      </c>
      <c r="F2173">
        <v>17.2</v>
      </c>
    </row>
    <row r="2174" spans="1:7">
      <c r="A2174" t="s">
        <v>27</v>
      </c>
      <c r="B2174">
        <v>6681</v>
      </c>
      <c r="C2174" t="s">
        <v>59</v>
      </c>
      <c r="D2174">
        <v>17</v>
      </c>
      <c r="E2174">
        <v>12.5</v>
      </c>
      <c r="F2174">
        <v>17.2</v>
      </c>
      <c r="G2174" t="b">
        <v>0</v>
      </c>
    </row>
    <row r="2175" spans="1:7">
      <c r="A2175" t="s">
        <v>27</v>
      </c>
      <c r="B2175">
        <v>6682</v>
      </c>
      <c r="C2175" t="s">
        <v>59</v>
      </c>
      <c r="D2175">
        <v>17</v>
      </c>
      <c r="E2175">
        <v>12.8</v>
      </c>
      <c r="F2175">
        <v>17.2</v>
      </c>
    </row>
    <row r="2176" spans="1:7">
      <c r="A2176" t="s">
        <v>27</v>
      </c>
      <c r="B2176">
        <v>6683</v>
      </c>
      <c r="C2176" t="s">
        <v>59</v>
      </c>
      <c r="D2176">
        <v>17</v>
      </c>
      <c r="E2176">
        <v>12.95</v>
      </c>
      <c r="F2176">
        <v>17.2</v>
      </c>
      <c r="G2176" t="b">
        <v>0</v>
      </c>
    </row>
    <row r="2177" spans="1:7">
      <c r="A2177" t="s">
        <v>27</v>
      </c>
      <c r="B2177">
        <v>6684</v>
      </c>
      <c r="C2177" t="s">
        <v>59</v>
      </c>
      <c r="D2177">
        <v>17</v>
      </c>
      <c r="E2177">
        <v>14.2</v>
      </c>
      <c r="F2177">
        <v>17.2</v>
      </c>
    </row>
    <row r="2178" spans="1:7">
      <c r="A2178" t="s">
        <v>27</v>
      </c>
      <c r="B2178">
        <v>6685</v>
      </c>
      <c r="C2178" t="s">
        <v>59</v>
      </c>
      <c r="D2178">
        <v>17</v>
      </c>
      <c r="E2178">
        <v>14.35</v>
      </c>
      <c r="F2178">
        <v>17.2</v>
      </c>
    </row>
    <row r="2179" spans="1:7">
      <c r="A2179" t="s">
        <v>27</v>
      </c>
      <c r="B2179">
        <v>6686</v>
      </c>
      <c r="C2179" t="s">
        <v>59</v>
      </c>
      <c r="D2179">
        <v>17</v>
      </c>
      <c r="E2179">
        <v>14.91</v>
      </c>
      <c r="F2179">
        <v>17.2</v>
      </c>
    </row>
    <row r="2180" spans="1:7">
      <c r="A2180" t="s">
        <v>27</v>
      </c>
      <c r="B2180">
        <v>6687</v>
      </c>
      <c r="C2180" t="s">
        <v>59</v>
      </c>
      <c r="D2180">
        <v>17</v>
      </c>
      <c r="E2180">
        <v>15.26</v>
      </c>
      <c r="F2180">
        <v>17.2</v>
      </c>
    </row>
    <row r="2181" spans="1:7">
      <c r="A2181" t="s">
        <v>27</v>
      </c>
      <c r="B2181">
        <v>6688</v>
      </c>
      <c r="C2181" t="s">
        <v>59</v>
      </c>
      <c r="D2181">
        <v>14.35</v>
      </c>
      <c r="E2181">
        <v>11.35</v>
      </c>
      <c r="F2181">
        <v>17.2</v>
      </c>
    </row>
    <row r="2182" spans="1:7">
      <c r="A2182" t="s">
        <v>27</v>
      </c>
      <c r="B2182">
        <v>6689</v>
      </c>
      <c r="C2182" t="s">
        <v>59</v>
      </c>
      <c r="D2182">
        <v>14.17</v>
      </c>
      <c r="E2182">
        <v>11.35</v>
      </c>
      <c r="F2182">
        <v>17.2</v>
      </c>
      <c r="G2182" t="b">
        <v>0</v>
      </c>
    </row>
    <row r="2183" spans="1:7">
      <c r="A2183" t="s">
        <v>27</v>
      </c>
      <c r="B2183">
        <v>6690</v>
      </c>
      <c r="C2183" t="s">
        <v>59</v>
      </c>
      <c r="D2183">
        <v>15.97</v>
      </c>
      <c r="E2183">
        <v>11.35</v>
      </c>
      <c r="F2183">
        <v>17.2</v>
      </c>
    </row>
    <row r="2184" spans="1:7">
      <c r="A2184" t="s">
        <v>27</v>
      </c>
      <c r="B2184">
        <v>6691</v>
      </c>
      <c r="C2184" t="s">
        <v>59</v>
      </c>
      <c r="D2184">
        <v>16.7</v>
      </c>
      <c r="E2184">
        <v>11.35</v>
      </c>
      <c r="F2184">
        <v>17.2</v>
      </c>
    </row>
    <row r="2185" spans="1:7">
      <c r="A2185" t="s">
        <v>27</v>
      </c>
      <c r="B2185">
        <v>6692</v>
      </c>
      <c r="C2185" t="s">
        <v>59</v>
      </c>
      <c r="D2185">
        <v>14.17</v>
      </c>
      <c r="E2185">
        <v>11.9</v>
      </c>
      <c r="F2185">
        <v>17.2</v>
      </c>
    </row>
    <row r="2186" spans="1:7">
      <c r="A2186" t="s">
        <v>27</v>
      </c>
      <c r="B2186">
        <v>6693</v>
      </c>
      <c r="C2186" t="s">
        <v>59</v>
      </c>
      <c r="D2186">
        <v>14.17</v>
      </c>
      <c r="E2186">
        <v>11.65</v>
      </c>
      <c r="F2186">
        <v>17.2</v>
      </c>
    </row>
    <row r="2187" spans="1:7">
      <c r="A2187" t="s">
        <v>27</v>
      </c>
      <c r="B2187">
        <v>6694</v>
      </c>
      <c r="C2187" t="s">
        <v>59</v>
      </c>
      <c r="D2187">
        <v>14.17</v>
      </c>
      <c r="E2187">
        <v>11.95</v>
      </c>
      <c r="F2187">
        <v>17.2</v>
      </c>
    </row>
    <row r="2188" spans="1:7">
      <c r="A2188" t="s">
        <v>27</v>
      </c>
      <c r="B2188">
        <v>6695</v>
      </c>
      <c r="C2188" t="s">
        <v>59</v>
      </c>
      <c r="D2188">
        <v>18.399999999999999</v>
      </c>
      <c r="E2188">
        <v>15.78</v>
      </c>
      <c r="F2188">
        <v>17.2</v>
      </c>
    </row>
    <row r="2189" spans="1:7">
      <c r="A2189" t="s">
        <v>27</v>
      </c>
      <c r="B2189">
        <v>6696</v>
      </c>
      <c r="C2189" t="s">
        <v>59</v>
      </c>
      <c r="D2189">
        <v>17.3</v>
      </c>
      <c r="E2189">
        <v>15.78</v>
      </c>
      <c r="F2189">
        <v>17.2</v>
      </c>
    </row>
    <row r="2190" spans="1:7">
      <c r="A2190" t="s">
        <v>27</v>
      </c>
      <c r="B2190">
        <v>6697</v>
      </c>
      <c r="C2190" t="s">
        <v>59</v>
      </c>
      <c r="D2190">
        <v>19.100000000000001</v>
      </c>
      <c r="E2190">
        <v>15.78</v>
      </c>
      <c r="F2190">
        <v>17.2</v>
      </c>
      <c r="G2190" t="b">
        <v>0</v>
      </c>
    </row>
    <row r="2191" spans="1:7">
      <c r="A2191" t="s">
        <v>27</v>
      </c>
      <c r="B2191">
        <v>6698</v>
      </c>
      <c r="C2191" t="s">
        <v>59</v>
      </c>
      <c r="D2191">
        <v>19.475000000000001</v>
      </c>
      <c r="E2191">
        <v>15.78</v>
      </c>
      <c r="F2191">
        <v>17.2</v>
      </c>
    </row>
    <row r="2192" spans="1:7">
      <c r="A2192" t="s">
        <v>27</v>
      </c>
      <c r="B2192">
        <v>6699</v>
      </c>
      <c r="C2192" t="s">
        <v>59</v>
      </c>
      <c r="D2192">
        <v>19.649999999999999</v>
      </c>
      <c r="E2192">
        <v>15.78</v>
      </c>
      <c r="F2192">
        <v>17.2</v>
      </c>
      <c r="G2192" t="b">
        <v>0</v>
      </c>
    </row>
    <row r="2193" spans="1:7">
      <c r="A2193" t="s">
        <v>27</v>
      </c>
      <c r="B2193">
        <v>6700</v>
      </c>
      <c r="C2193" t="s">
        <v>59</v>
      </c>
      <c r="D2193">
        <v>19.649999999999999</v>
      </c>
      <c r="E2193">
        <v>14.91</v>
      </c>
      <c r="F2193">
        <v>17.2</v>
      </c>
    </row>
    <row r="2194" spans="1:7">
      <c r="A2194" t="s">
        <v>27</v>
      </c>
      <c r="B2194">
        <v>6701</v>
      </c>
      <c r="C2194" t="s">
        <v>59</v>
      </c>
      <c r="D2194">
        <v>19.649999999999999</v>
      </c>
      <c r="E2194">
        <v>15.26</v>
      </c>
      <c r="F2194">
        <v>17.2</v>
      </c>
      <c r="G2194" t="b">
        <v>0</v>
      </c>
    </row>
    <row r="2195" spans="1:7">
      <c r="A2195" t="s">
        <v>27</v>
      </c>
      <c r="B2195">
        <v>6702</v>
      </c>
      <c r="C2195" t="s">
        <v>59</v>
      </c>
      <c r="D2195">
        <v>19.649999999999999</v>
      </c>
      <c r="E2195">
        <v>14.35</v>
      </c>
      <c r="F2195">
        <v>17.2</v>
      </c>
    </row>
    <row r="2196" spans="1:7">
      <c r="A2196" t="s">
        <v>27</v>
      </c>
      <c r="B2196">
        <v>6703</v>
      </c>
      <c r="C2196" t="s">
        <v>59</v>
      </c>
      <c r="D2196">
        <v>19.649999999999999</v>
      </c>
      <c r="E2196">
        <v>14.2</v>
      </c>
      <c r="F2196">
        <v>17.2</v>
      </c>
    </row>
    <row r="2197" spans="1:7">
      <c r="A2197" t="s">
        <v>27</v>
      </c>
      <c r="B2197">
        <v>6704</v>
      </c>
      <c r="C2197" t="s">
        <v>59</v>
      </c>
      <c r="D2197">
        <v>19.649999999999999</v>
      </c>
      <c r="E2197">
        <v>12.95</v>
      </c>
      <c r="F2197">
        <v>17.2</v>
      </c>
      <c r="G2197" t="b">
        <v>0</v>
      </c>
    </row>
    <row r="2198" spans="1:7">
      <c r="A2198" t="s">
        <v>27</v>
      </c>
      <c r="B2198">
        <v>6705</v>
      </c>
      <c r="C2198" t="s">
        <v>59</v>
      </c>
      <c r="D2198">
        <v>19.649999999999999</v>
      </c>
      <c r="E2198">
        <v>12.8</v>
      </c>
      <c r="F2198">
        <v>17.2</v>
      </c>
    </row>
    <row r="2199" spans="1:7">
      <c r="A2199" t="s">
        <v>27</v>
      </c>
      <c r="B2199">
        <v>6706</v>
      </c>
      <c r="C2199" t="s">
        <v>59</v>
      </c>
      <c r="D2199">
        <v>19.649999999999999</v>
      </c>
      <c r="E2199">
        <v>12.5</v>
      </c>
      <c r="F2199">
        <v>17.2</v>
      </c>
    </row>
    <row r="2200" spans="1:7">
      <c r="A2200" t="s">
        <v>27</v>
      </c>
      <c r="B2200">
        <v>6707</v>
      </c>
      <c r="C2200" t="s">
        <v>59</v>
      </c>
      <c r="D2200">
        <v>19.649999999999999</v>
      </c>
      <c r="E2200">
        <v>11.9</v>
      </c>
      <c r="F2200">
        <v>17.2</v>
      </c>
    </row>
    <row r="2201" spans="1:7">
      <c r="A2201" t="s">
        <v>27</v>
      </c>
      <c r="B2201">
        <v>6708</v>
      </c>
      <c r="C2201" t="s">
        <v>59</v>
      </c>
      <c r="D2201">
        <v>19.649999999999999</v>
      </c>
      <c r="E2201">
        <v>11.65</v>
      </c>
      <c r="F2201">
        <v>17.2</v>
      </c>
    </row>
    <row r="2202" spans="1:7">
      <c r="A2202" t="s">
        <v>27</v>
      </c>
      <c r="B2202">
        <v>6709</v>
      </c>
      <c r="C2202" t="s">
        <v>59</v>
      </c>
      <c r="D2202">
        <v>19.649999999999999</v>
      </c>
      <c r="E2202">
        <v>10.6</v>
      </c>
      <c r="F2202">
        <v>17.2</v>
      </c>
      <c r="G2202" t="b">
        <v>0</v>
      </c>
    </row>
    <row r="2203" spans="1:7">
      <c r="A2203" t="s">
        <v>27</v>
      </c>
      <c r="B2203">
        <v>7098</v>
      </c>
      <c r="C2203" t="s">
        <v>59</v>
      </c>
      <c r="D2203">
        <v>5.2427200000000001E-17</v>
      </c>
      <c r="E2203">
        <v>4.9000000000000004</v>
      </c>
      <c r="F2203">
        <v>17.2</v>
      </c>
      <c r="G2203" t="b">
        <v>0</v>
      </c>
    </row>
    <row r="2204" spans="1:7">
      <c r="A2204" t="s">
        <v>27</v>
      </c>
      <c r="B2204">
        <v>7780</v>
      </c>
      <c r="C2204" t="s">
        <v>59</v>
      </c>
      <c r="D2204">
        <v>14.35</v>
      </c>
      <c r="E2204">
        <v>14.2</v>
      </c>
      <c r="F2204">
        <v>17.2</v>
      </c>
      <c r="G2204" t="b">
        <v>0</v>
      </c>
    </row>
    <row r="2205" spans="1:7">
      <c r="A2205" t="s">
        <v>27</v>
      </c>
      <c r="B2205">
        <v>7781</v>
      </c>
      <c r="C2205" t="s">
        <v>59</v>
      </c>
      <c r="D2205">
        <v>14.17</v>
      </c>
      <c r="E2205">
        <v>14.2</v>
      </c>
      <c r="F2205">
        <v>17.2</v>
      </c>
    </row>
    <row r="2206" spans="1:7">
      <c r="A2206" t="s">
        <v>27</v>
      </c>
      <c r="B2206">
        <v>7782</v>
      </c>
      <c r="C2206" t="s">
        <v>59</v>
      </c>
      <c r="D2206">
        <v>15.97</v>
      </c>
      <c r="E2206">
        <v>14.2</v>
      </c>
      <c r="F2206">
        <v>17.2</v>
      </c>
    </row>
    <row r="2207" spans="1:7">
      <c r="A2207" t="s">
        <v>27</v>
      </c>
      <c r="B2207">
        <v>7783</v>
      </c>
      <c r="C2207" t="s">
        <v>59</v>
      </c>
      <c r="D2207">
        <v>16.7</v>
      </c>
      <c r="E2207">
        <v>14.2</v>
      </c>
      <c r="F2207">
        <v>17.2</v>
      </c>
    </row>
    <row r="2208" spans="1:7">
      <c r="A2208" t="s">
        <v>27</v>
      </c>
      <c r="B2208">
        <v>7934</v>
      </c>
      <c r="C2208" t="s">
        <v>59</v>
      </c>
      <c r="D2208">
        <v>13.82</v>
      </c>
      <c r="E2208">
        <v>11.35</v>
      </c>
      <c r="F2208">
        <v>17.2</v>
      </c>
      <c r="G2208" t="b">
        <v>0</v>
      </c>
    </row>
    <row r="2209" spans="1:7">
      <c r="A2209" t="s">
        <v>27</v>
      </c>
      <c r="B2209">
        <v>7935</v>
      </c>
      <c r="C2209" t="s">
        <v>59</v>
      </c>
      <c r="D2209">
        <v>11.52</v>
      </c>
      <c r="E2209">
        <v>11.35</v>
      </c>
      <c r="F2209">
        <v>17.2</v>
      </c>
    </row>
    <row r="2210" spans="1:7">
      <c r="A2210" t="s">
        <v>27</v>
      </c>
      <c r="B2210">
        <v>7957</v>
      </c>
      <c r="C2210" t="s">
        <v>59</v>
      </c>
      <c r="D2210">
        <v>17</v>
      </c>
      <c r="E2210">
        <v>11.35</v>
      </c>
      <c r="F2210">
        <v>17.2</v>
      </c>
    </row>
    <row r="2211" spans="1:7">
      <c r="A2211" t="s">
        <v>27</v>
      </c>
      <c r="B2211">
        <v>7984</v>
      </c>
      <c r="C2211" t="s">
        <v>59</v>
      </c>
      <c r="D2211">
        <v>3.5</v>
      </c>
      <c r="E2211">
        <v>14.35</v>
      </c>
      <c r="F2211">
        <v>17.2</v>
      </c>
    </row>
    <row r="2212" spans="1:7">
      <c r="A2212" t="s">
        <v>27</v>
      </c>
      <c r="B2212">
        <v>7995</v>
      </c>
      <c r="C2212" t="s">
        <v>59</v>
      </c>
      <c r="D2212">
        <v>3.5</v>
      </c>
      <c r="E2212">
        <v>10.45</v>
      </c>
      <c r="F2212">
        <v>17.2</v>
      </c>
    </row>
    <row r="2213" spans="1:7">
      <c r="A2213" t="s">
        <v>27</v>
      </c>
      <c r="B2213">
        <v>8028</v>
      </c>
      <c r="C2213" t="s">
        <v>59</v>
      </c>
      <c r="D2213">
        <v>11.92</v>
      </c>
      <c r="E2213">
        <v>12.25</v>
      </c>
      <c r="F2213">
        <v>17.2</v>
      </c>
      <c r="G2213" t="b">
        <v>0</v>
      </c>
    </row>
    <row r="2214" spans="1:7">
      <c r="A2214" t="s">
        <v>27</v>
      </c>
      <c r="B2214">
        <v>8029</v>
      </c>
      <c r="C2214" t="s">
        <v>59</v>
      </c>
      <c r="D2214">
        <v>14.17</v>
      </c>
      <c r="E2214">
        <v>13.8</v>
      </c>
      <c r="F2214">
        <v>17.2</v>
      </c>
    </row>
    <row r="2215" spans="1:7">
      <c r="A2215" t="s">
        <v>27</v>
      </c>
      <c r="B2215">
        <v>8044</v>
      </c>
      <c r="C2215" t="s">
        <v>59</v>
      </c>
      <c r="D2215">
        <v>11.52</v>
      </c>
      <c r="E2215">
        <v>12.25</v>
      </c>
      <c r="F2215">
        <v>17.2</v>
      </c>
      <c r="G2215" t="b">
        <v>0</v>
      </c>
    </row>
    <row r="2216" spans="1:7">
      <c r="A2216" t="s">
        <v>27</v>
      </c>
      <c r="B2216">
        <v>8063</v>
      </c>
      <c r="C2216" t="s">
        <v>59</v>
      </c>
      <c r="D2216">
        <v>13.82</v>
      </c>
      <c r="E2216">
        <v>10</v>
      </c>
      <c r="F2216">
        <v>17.2</v>
      </c>
    </row>
    <row r="2217" spans="1:7">
      <c r="A2217" t="s">
        <v>27</v>
      </c>
      <c r="B2217">
        <v>9108</v>
      </c>
      <c r="C2217" t="s">
        <v>59</v>
      </c>
      <c r="D2217">
        <v>4.82</v>
      </c>
      <c r="E2217">
        <v>13.05</v>
      </c>
      <c r="F2217">
        <v>17.2</v>
      </c>
      <c r="G2217" t="b">
        <v>0</v>
      </c>
    </row>
    <row r="2218" spans="1:7">
      <c r="A2218" t="s">
        <v>27</v>
      </c>
      <c r="B2218">
        <v>9109</v>
      </c>
      <c r="C2218" t="s">
        <v>59</v>
      </c>
      <c r="D2218">
        <v>4.82</v>
      </c>
      <c r="E2218">
        <v>14.05</v>
      </c>
      <c r="F2218">
        <v>17.2</v>
      </c>
    </row>
    <row r="2219" spans="1:7">
      <c r="A2219" t="s">
        <v>27</v>
      </c>
      <c r="B2219">
        <v>7214</v>
      </c>
      <c r="C2219" t="s">
        <v>59</v>
      </c>
      <c r="D2219">
        <v>8.3800000000000008</v>
      </c>
      <c r="E2219">
        <v>11.35</v>
      </c>
      <c r="F2219">
        <v>17.2</v>
      </c>
      <c r="G2219" t="b">
        <v>0</v>
      </c>
    </row>
    <row r="2220" spans="1:7">
      <c r="A2220" t="s">
        <v>27</v>
      </c>
      <c r="B2220">
        <v>9252</v>
      </c>
      <c r="C2220" t="s">
        <v>59</v>
      </c>
      <c r="D2220">
        <v>11.52</v>
      </c>
      <c r="E2220">
        <v>9.35</v>
      </c>
      <c r="F2220">
        <v>17.2</v>
      </c>
    </row>
    <row r="2221" spans="1:7">
      <c r="A2221" t="s">
        <v>27</v>
      </c>
      <c r="B2221">
        <v>7905</v>
      </c>
      <c r="C2221" t="s">
        <v>59</v>
      </c>
      <c r="D2221">
        <v>11.52</v>
      </c>
      <c r="E2221">
        <v>10.85</v>
      </c>
      <c r="F2221">
        <v>17.2</v>
      </c>
    </row>
    <row r="2222" spans="1:7">
      <c r="A2222" t="s">
        <v>27</v>
      </c>
      <c r="B2222">
        <v>7906</v>
      </c>
      <c r="C2222" t="s">
        <v>59</v>
      </c>
      <c r="D2222">
        <v>13.82</v>
      </c>
      <c r="E2222">
        <v>10.85</v>
      </c>
      <c r="F2222">
        <v>17.2</v>
      </c>
    </row>
    <row r="2223" spans="1:7">
      <c r="A2223" t="s">
        <v>27</v>
      </c>
      <c r="B2223">
        <v>9477</v>
      </c>
      <c r="C2223" t="s">
        <v>59</v>
      </c>
      <c r="D2223">
        <v>8.25</v>
      </c>
      <c r="E2223">
        <v>13.15</v>
      </c>
      <c r="F2223">
        <v>17.2</v>
      </c>
    </row>
    <row r="2224" spans="1:7">
      <c r="A2224" t="s">
        <v>27</v>
      </c>
      <c r="B2224">
        <v>9478</v>
      </c>
      <c r="C2224" t="s">
        <v>59</v>
      </c>
      <c r="D2224">
        <v>8.25</v>
      </c>
      <c r="E2224">
        <v>13.8</v>
      </c>
      <c r="F2224">
        <v>17.2</v>
      </c>
    </row>
    <row r="2225" spans="1:7">
      <c r="A2225" t="s">
        <v>27</v>
      </c>
      <c r="B2225">
        <v>9479</v>
      </c>
      <c r="C2225" t="s">
        <v>59</v>
      </c>
      <c r="D2225">
        <v>9.25</v>
      </c>
      <c r="E2225">
        <v>13.15</v>
      </c>
      <c r="F2225">
        <v>17.2</v>
      </c>
    </row>
    <row r="2226" spans="1:7">
      <c r="A2226" t="s">
        <v>27</v>
      </c>
      <c r="B2226">
        <v>9480</v>
      </c>
      <c r="C2226" t="s">
        <v>59</v>
      </c>
      <c r="D2226">
        <v>9.25</v>
      </c>
      <c r="E2226">
        <v>13.8</v>
      </c>
      <c r="F2226">
        <v>17.2</v>
      </c>
    </row>
    <row r="2227" spans="1:7">
      <c r="A2227" t="s">
        <v>27</v>
      </c>
      <c r="B2227">
        <v>9481</v>
      </c>
      <c r="C2227" t="s">
        <v>59</v>
      </c>
      <c r="D2227">
        <v>10.050000000000001</v>
      </c>
      <c r="E2227">
        <v>13.15</v>
      </c>
      <c r="F2227">
        <v>17.2</v>
      </c>
    </row>
    <row r="2228" spans="1:7">
      <c r="A2228" t="s">
        <v>27</v>
      </c>
      <c r="B2228">
        <v>9482</v>
      </c>
      <c r="C2228" t="s">
        <v>59</v>
      </c>
      <c r="D2228">
        <v>10.050000000000001</v>
      </c>
      <c r="E2228">
        <v>13.8</v>
      </c>
      <c r="F2228">
        <v>17.2</v>
      </c>
    </row>
    <row r="2229" spans="1:7">
      <c r="A2229" t="s">
        <v>27</v>
      </c>
      <c r="B2229">
        <v>9485</v>
      </c>
      <c r="C2229" t="s">
        <v>59</v>
      </c>
      <c r="D2229">
        <v>11.52</v>
      </c>
      <c r="E2229">
        <v>11.65</v>
      </c>
      <c r="F2229">
        <v>17.2</v>
      </c>
    </row>
    <row r="2230" spans="1:7">
      <c r="A2230" t="s">
        <v>27</v>
      </c>
      <c r="B2230">
        <v>9509</v>
      </c>
      <c r="C2230" t="s">
        <v>59</v>
      </c>
      <c r="D2230">
        <v>6.8</v>
      </c>
      <c r="E2230">
        <v>13.8</v>
      </c>
      <c r="F2230">
        <v>17.2</v>
      </c>
    </row>
    <row r="2231" spans="1:7">
      <c r="A2231" t="s">
        <v>27</v>
      </c>
      <c r="B2231">
        <v>1316</v>
      </c>
      <c r="C2231" t="s">
        <v>59</v>
      </c>
      <c r="D2231">
        <v>8.3800000000000008</v>
      </c>
      <c r="E2231">
        <v>12.5</v>
      </c>
      <c r="F2231">
        <v>17.2</v>
      </c>
    </row>
    <row r="2232" spans="1:7">
      <c r="A2232" t="s">
        <v>27</v>
      </c>
      <c r="B2232">
        <v>2046</v>
      </c>
      <c r="C2232" t="s">
        <v>59</v>
      </c>
      <c r="D2232">
        <v>8.3800000000000008</v>
      </c>
      <c r="E2232">
        <v>12.25</v>
      </c>
      <c r="F2232">
        <v>17.2</v>
      </c>
    </row>
    <row r="2233" spans="1:7">
      <c r="A2233" t="s">
        <v>27</v>
      </c>
      <c r="B2233">
        <v>2113</v>
      </c>
      <c r="C2233" t="s">
        <v>59</v>
      </c>
      <c r="D2233">
        <v>8.25</v>
      </c>
      <c r="E2233">
        <v>16.5</v>
      </c>
      <c r="F2233">
        <v>17.2</v>
      </c>
      <c r="G2233" t="b">
        <v>0</v>
      </c>
    </row>
    <row r="2234" spans="1:7">
      <c r="A2234" t="s">
        <v>27</v>
      </c>
      <c r="B2234">
        <v>2115</v>
      </c>
      <c r="C2234" t="s">
        <v>59</v>
      </c>
      <c r="D2234">
        <v>8.3800000000000008</v>
      </c>
      <c r="E2234">
        <v>13.15</v>
      </c>
      <c r="F2234">
        <v>17.2</v>
      </c>
      <c r="G2234" t="b">
        <v>0</v>
      </c>
    </row>
    <row r="2235" spans="1:7">
      <c r="A2235" t="s">
        <v>27</v>
      </c>
      <c r="B2235">
        <v>2524</v>
      </c>
      <c r="C2235" t="s">
        <v>59</v>
      </c>
      <c r="D2235">
        <v>11.92</v>
      </c>
      <c r="E2235">
        <v>13.15</v>
      </c>
      <c r="F2235">
        <v>17.2</v>
      </c>
    </row>
    <row r="2236" spans="1:7">
      <c r="A2236" t="s">
        <v>27</v>
      </c>
      <c r="B2236">
        <v>2091</v>
      </c>
      <c r="C2236" t="s">
        <v>59</v>
      </c>
      <c r="D2236">
        <v>4.82</v>
      </c>
      <c r="E2236">
        <v>14.35</v>
      </c>
      <c r="F2236">
        <v>17.2</v>
      </c>
      <c r="G2236" t="b">
        <v>0</v>
      </c>
    </row>
    <row r="2237" spans="1:7">
      <c r="A2237" t="s">
        <v>27</v>
      </c>
      <c r="B2237">
        <v>2093</v>
      </c>
      <c r="C2237" t="s">
        <v>59</v>
      </c>
      <c r="D2237">
        <v>4.82</v>
      </c>
      <c r="E2237">
        <v>13.8</v>
      </c>
      <c r="F2237">
        <v>17.2</v>
      </c>
    </row>
    <row r="2238" spans="1:7">
      <c r="A2238" t="s">
        <v>27</v>
      </c>
      <c r="B2238">
        <v>9022</v>
      </c>
      <c r="C2238" t="s">
        <v>59</v>
      </c>
      <c r="D2238">
        <v>3.5</v>
      </c>
      <c r="E2238">
        <v>13.05</v>
      </c>
      <c r="F2238">
        <v>17.2</v>
      </c>
    </row>
    <row r="2239" spans="1:7">
      <c r="A2239" t="s">
        <v>27</v>
      </c>
      <c r="B2239">
        <v>9564</v>
      </c>
      <c r="C2239" t="s">
        <v>59</v>
      </c>
      <c r="D2239">
        <v>8.25</v>
      </c>
      <c r="E2239">
        <v>13.05</v>
      </c>
      <c r="F2239">
        <v>17.2</v>
      </c>
      <c r="G2239" t="b">
        <v>0</v>
      </c>
    </row>
    <row r="2240" spans="1:7">
      <c r="A2240" t="s">
        <v>27</v>
      </c>
      <c r="B2240">
        <v>9536</v>
      </c>
      <c r="C2240" t="s">
        <v>59</v>
      </c>
      <c r="D2240">
        <v>6.8</v>
      </c>
      <c r="E2240">
        <v>8.5</v>
      </c>
      <c r="F2240">
        <v>17.2</v>
      </c>
      <c r="G2240" t="b">
        <v>0</v>
      </c>
    </row>
    <row r="2241" spans="1:7">
      <c r="A2241" t="s">
        <v>27</v>
      </c>
      <c r="B2241">
        <v>9537</v>
      </c>
      <c r="C2241" t="s">
        <v>59</v>
      </c>
      <c r="D2241">
        <v>6.8</v>
      </c>
      <c r="E2241">
        <v>12.5</v>
      </c>
      <c r="F2241">
        <v>17.2</v>
      </c>
      <c r="G2241" t="b">
        <v>0</v>
      </c>
    </row>
    <row r="2242" spans="1:7">
      <c r="A2242" t="s">
        <v>27</v>
      </c>
      <c r="B2242">
        <v>9546</v>
      </c>
      <c r="C2242" t="s">
        <v>59</v>
      </c>
      <c r="D2242">
        <v>6.8</v>
      </c>
      <c r="E2242">
        <v>10.45</v>
      </c>
      <c r="F2242">
        <v>17.2</v>
      </c>
    </row>
    <row r="2243" spans="1:7">
      <c r="A2243" t="s">
        <v>27</v>
      </c>
      <c r="B2243">
        <v>9548</v>
      </c>
      <c r="C2243" t="s">
        <v>59</v>
      </c>
      <c r="D2243">
        <v>6.8</v>
      </c>
      <c r="E2243">
        <v>11.45</v>
      </c>
      <c r="F2243">
        <v>17.2</v>
      </c>
    </row>
    <row r="2244" spans="1:7">
      <c r="A2244" t="s">
        <v>27</v>
      </c>
      <c r="B2244">
        <v>9620</v>
      </c>
      <c r="C2244" t="s">
        <v>59</v>
      </c>
      <c r="D2244">
        <v>4.82</v>
      </c>
      <c r="E2244">
        <v>16.5</v>
      </c>
      <c r="F2244">
        <v>17.2</v>
      </c>
      <c r="G2244" t="b">
        <v>0</v>
      </c>
    </row>
    <row r="2245" spans="1:7">
      <c r="A2245" t="s">
        <v>27</v>
      </c>
      <c r="B2245">
        <v>9621</v>
      </c>
      <c r="C2245" t="s">
        <v>59</v>
      </c>
      <c r="D2245">
        <v>5.72</v>
      </c>
      <c r="E2245">
        <v>13.8</v>
      </c>
      <c r="F2245">
        <v>17.2</v>
      </c>
    </row>
    <row r="2246" spans="1:7">
      <c r="A2246" t="s">
        <v>27</v>
      </c>
      <c r="B2246">
        <v>9622</v>
      </c>
      <c r="C2246" t="s">
        <v>59</v>
      </c>
      <c r="D2246">
        <v>5.72</v>
      </c>
      <c r="E2246">
        <v>15.78</v>
      </c>
      <c r="F2246">
        <v>17.2</v>
      </c>
    </row>
    <row r="2247" spans="1:7">
      <c r="A2247" t="s">
        <v>27</v>
      </c>
      <c r="B2247">
        <v>9623</v>
      </c>
      <c r="C2247" t="s">
        <v>59</v>
      </c>
      <c r="D2247">
        <v>5.72</v>
      </c>
      <c r="E2247">
        <v>16.5</v>
      </c>
      <c r="F2247">
        <v>17.2</v>
      </c>
      <c r="G2247" t="b">
        <v>0</v>
      </c>
    </row>
    <row r="2248" spans="1:7">
      <c r="A2248" t="s">
        <v>27</v>
      </c>
      <c r="B2248">
        <v>9626</v>
      </c>
      <c r="C2248" t="s">
        <v>59</v>
      </c>
      <c r="D2248">
        <v>5.72</v>
      </c>
      <c r="E2248">
        <v>14.05</v>
      </c>
      <c r="F2248">
        <v>17.2</v>
      </c>
      <c r="G2248" t="b">
        <v>0</v>
      </c>
    </row>
    <row r="2249" spans="1:7">
      <c r="A2249" t="s">
        <v>27</v>
      </c>
      <c r="B2249">
        <v>9627</v>
      </c>
      <c r="C2249" t="s">
        <v>59</v>
      </c>
      <c r="D2249">
        <v>5.72</v>
      </c>
      <c r="E2249">
        <v>14.35</v>
      </c>
      <c r="F2249">
        <v>17.2</v>
      </c>
    </row>
    <row r="2250" spans="1:7">
      <c r="A2250" t="s">
        <v>27</v>
      </c>
      <c r="B2250">
        <v>9824</v>
      </c>
      <c r="C2250" t="s">
        <v>59</v>
      </c>
      <c r="D2250">
        <v>16.02</v>
      </c>
      <c r="E2250">
        <v>14.2</v>
      </c>
      <c r="F2250">
        <v>17.2</v>
      </c>
      <c r="G2250" t="b">
        <v>0</v>
      </c>
    </row>
    <row r="2251" spans="1:7">
      <c r="A2251" t="s">
        <v>27</v>
      </c>
      <c r="B2251">
        <v>9825</v>
      </c>
      <c r="C2251" t="s">
        <v>59</v>
      </c>
      <c r="D2251">
        <v>16.02</v>
      </c>
      <c r="E2251">
        <v>15.78</v>
      </c>
      <c r="F2251">
        <v>17.2</v>
      </c>
      <c r="G2251" t="b">
        <v>0</v>
      </c>
    </row>
    <row r="2252" spans="1:7">
      <c r="A2252" t="s">
        <v>27</v>
      </c>
      <c r="B2252">
        <v>9826</v>
      </c>
      <c r="C2252" t="s">
        <v>59</v>
      </c>
      <c r="D2252">
        <v>15.07</v>
      </c>
      <c r="E2252">
        <v>14.2</v>
      </c>
      <c r="F2252">
        <v>17.2</v>
      </c>
    </row>
    <row r="2253" spans="1:7">
      <c r="A2253" t="s">
        <v>27</v>
      </c>
      <c r="B2253">
        <v>9827</v>
      </c>
      <c r="C2253" t="s">
        <v>59</v>
      </c>
      <c r="D2253">
        <v>15.07</v>
      </c>
      <c r="E2253">
        <v>15.78</v>
      </c>
      <c r="F2253">
        <v>17.2</v>
      </c>
    </row>
    <row r="2254" spans="1:7">
      <c r="A2254" t="s">
        <v>27</v>
      </c>
      <c r="B2254">
        <v>9828</v>
      </c>
      <c r="C2254" t="s">
        <v>59</v>
      </c>
      <c r="D2254">
        <v>12.88</v>
      </c>
      <c r="E2254">
        <v>15.26</v>
      </c>
      <c r="F2254">
        <v>17.2</v>
      </c>
    </row>
    <row r="2255" spans="1:7">
      <c r="A2255" t="s">
        <v>27</v>
      </c>
      <c r="B2255">
        <v>9829</v>
      </c>
      <c r="C2255" t="s">
        <v>59</v>
      </c>
      <c r="D2255">
        <v>15.07</v>
      </c>
      <c r="E2255">
        <v>15.26</v>
      </c>
      <c r="F2255">
        <v>17.2</v>
      </c>
    </row>
    <row r="2256" spans="1:7">
      <c r="A2256" t="s">
        <v>27</v>
      </c>
      <c r="B2256">
        <v>9831</v>
      </c>
      <c r="C2256" t="s">
        <v>59</v>
      </c>
      <c r="D2256">
        <v>12.88</v>
      </c>
      <c r="E2256">
        <v>14.2</v>
      </c>
      <c r="F2256">
        <v>17.2</v>
      </c>
      <c r="G2256" t="b">
        <v>0</v>
      </c>
    </row>
    <row r="2257" spans="1:7">
      <c r="A2257" t="s">
        <v>27</v>
      </c>
      <c r="B2257">
        <v>9932</v>
      </c>
      <c r="C2257" t="s">
        <v>59</v>
      </c>
      <c r="D2257">
        <v>11.92</v>
      </c>
      <c r="E2257">
        <v>15.1</v>
      </c>
      <c r="F2257">
        <v>17.2</v>
      </c>
    </row>
    <row r="2258" spans="1:7">
      <c r="A2258" t="s">
        <v>27</v>
      </c>
      <c r="B2258">
        <v>9986</v>
      </c>
      <c r="C2258" t="s">
        <v>59</v>
      </c>
      <c r="D2258">
        <v>6.8</v>
      </c>
      <c r="E2258">
        <v>13.05</v>
      </c>
      <c r="F2258">
        <v>17.2</v>
      </c>
      <c r="G2258" t="b">
        <v>0</v>
      </c>
    </row>
    <row r="2259" spans="1:7">
      <c r="A2259" t="s">
        <v>27</v>
      </c>
      <c r="B2259">
        <v>5018</v>
      </c>
      <c r="C2259" t="s">
        <v>59</v>
      </c>
      <c r="D2259">
        <v>13.82</v>
      </c>
      <c r="E2259">
        <v>9.35</v>
      </c>
      <c r="F2259">
        <v>17.2</v>
      </c>
    </row>
    <row r="2260" spans="1:7">
      <c r="A2260" t="s">
        <v>27</v>
      </c>
      <c r="B2260">
        <v>1570</v>
      </c>
      <c r="C2260" t="s">
        <v>59</v>
      </c>
      <c r="D2260">
        <v>14.17</v>
      </c>
      <c r="E2260">
        <v>13.525</v>
      </c>
      <c r="F2260">
        <v>17.2</v>
      </c>
      <c r="G2260" t="b">
        <v>0</v>
      </c>
    </row>
    <row r="2261" spans="1:7">
      <c r="A2261" t="s">
        <v>27</v>
      </c>
      <c r="B2261">
        <v>7137</v>
      </c>
      <c r="C2261" t="s">
        <v>59</v>
      </c>
      <c r="D2261">
        <v>0</v>
      </c>
      <c r="E2261">
        <v>0.6</v>
      </c>
      <c r="F2261">
        <v>17.2</v>
      </c>
    </row>
    <row r="2262" spans="1:7">
      <c r="A2262" t="s">
        <v>27</v>
      </c>
      <c r="B2262">
        <v>7138</v>
      </c>
      <c r="C2262" t="s">
        <v>59</v>
      </c>
      <c r="D2262">
        <v>3.27</v>
      </c>
      <c r="E2262">
        <v>0.6</v>
      </c>
      <c r="F2262">
        <v>17.2</v>
      </c>
    </row>
    <row r="2263" spans="1:7">
      <c r="A2263" t="s">
        <v>27</v>
      </c>
      <c r="B2263">
        <v>7139</v>
      </c>
      <c r="C2263" t="s">
        <v>59</v>
      </c>
      <c r="D2263">
        <v>9.82</v>
      </c>
      <c r="E2263">
        <v>0.6</v>
      </c>
      <c r="F2263">
        <v>17.2</v>
      </c>
      <c r="G2263" t="b">
        <v>0</v>
      </c>
    </row>
    <row r="2264" spans="1:7">
      <c r="A2264" t="s">
        <v>27</v>
      </c>
      <c r="B2264">
        <v>7140</v>
      </c>
      <c r="C2264" t="s">
        <v>59</v>
      </c>
      <c r="D2264">
        <v>16.37</v>
      </c>
      <c r="E2264">
        <v>0.6</v>
      </c>
      <c r="F2264">
        <v>17.2</v>
      </c>
    </row>
    <row r="2265" spans="1:7">
      <c r="A2265" t="s">
        <v>27</v>
      </c>
      <c r="B2265">
        <v>7141</v>
      </c>
      <c r="C2265" t="s">
        <v>59</v>
      </c>
      <c r="D2265">
        <v>19.649999999999999</v>
      </c>
      <c r="E2265">
        <v>0.6</v>
      </c>
      <c r="F2265">
        <v>17.2</v>
      </c>
    </row>
    <row r="2266" spans="1:7">
      <c r="A2266" t="s">
        <v>27</v>
      </c>
      <c r="B2266">
        <v>7156</v>
      </c>
      <c r="C2266" t="s">
        <v>59</v>
      </c>
      <c r="D2266">
        <v>13.1</v>
      </c>
      <c r="E2266">
        <v>0.6</v>
      </c>
      <c r="F2266">
        <v>17.2</v>
      </c>
    </row>
    <row r="2267" spans="1:7">
      <c r="A2267" t="s">
        <v>27</v>
      </c>
      <c r="B2267">
        <v>7157</v>
      </c>
      <c r="C2267" t="s">
        <v>59</v>
      </c>
      <c r="D2267">
        <v>6.5</v>
      </c>
      <c r="E2267">
        <v>0.6</v>
      </c>
      <c r="F2267">
        <v>17.2</v>
      </c>
      <c r="G2267" t="b">
        <v>0</v>
      </c>
    </row>
    <row r="2268" spans="1:7">
      <c r="A2268" t="s">
        <v>27</v>
      </c>
      <c r="B2268">
        <v>8955</v>
      </c>
      <c r="C2268" t="s">
        <v>59</v>
      </c>
      <c r="D2268">
        <v>8.19</v>
      </c>
      <c r="E2268">
        <v>0.6</v>
      </c>
      <c r="F2268">
        <v>17.2</v>
      </c>
    </row>
    <row r="2269" spans="1:7">
      <c r="A2269" t="s">
        <v>27</v>
      </c>
      <c r="B2269">
        <v>9154</v>
      </c>
      <c r="C2269" t="s">
        <v>59</v>
      </c>
      <c r="D2269">
        <v>0.6</v>
      </c>
      <c r="E2269">
        <v>8.5</v>
      </c>
      <c r="F2269">
        <v>17.2</v>
      </c>
      <c r="G2269" t="b">
        <v>0</v>
      </c>
    </row>
    <row r="2270" spans="1:7">
      <c r="A2270" t="s">
        <v>27</v>
      </c>
      <c r="B2270">
        <v>9155</v>
      </c>
      <c r="C2270" t="s">
        <v>59</v>
      </c>
      <c r="D2270">
        <v>0.6</v>
      </c>
      <c r="E2270">
        <v>16.5</v>
      </c>
      <c r="F2270">
        <v>17.2</v>
      </c>
      <c r="G2270" t="b">
        <v>0</v>
      </c>
    </row>
    <row r="2271" spans="1:7">
      <c r="A2271" t="s">
        <v>27</v>
      </c>
      <c r="B2271">
        <v>9892</v>
      </c>
      <c r="C2271" t="s">
        <v>59</v>
      </c>
      <c r="D2271">
        <v>10.7</v>
      </c>
      <c r="E2271">
        <v>11.35</v>
      </c>
      <c r="F2271">
        <v>17.2</v>
      </c>
    </row>
    <row r="2272" spans="1:7">
      <c r="A2272" t="s">
        <v>27</v>
      </c>
      <c r="B2272">
        <v>10000</v>
      </c>
      <c r="C2272" t="s">
        <v>59</v>
      </c>
      <c r="D2272">
        <v>9.1999999999999993</v>
      </c>
      <c r="E2272">
        <v>11.35</v>
      </c>
      <c r="F2272">
        <v>17.2</v>
      </c>
      <c r="G2272" t="b">
        <v>0</v>
      </c>
    </row>
    <row r="2273" spans="1:7">
      <c r="A2273" t="s">
        <v>27</v>
      </c>
      <c r="B2273">
        <v>10024</v>
      </c>
      <c r="C2273" t="s">
        <v>59</v>
      </c>
      <c r="D2273">
        <v>8.25</v>
      </c>
      <c r="E2273">
        <v>13.1463988919668</v>
      </c>
      <c r="F2273">
        <v>17.2</v>
      </c>
    </row>
    <row r="2274" spans="1:7">
      <c r="A2274" t="s">
        <v>27</v>
      </c>
      <c r="B2274">
        <v>10025</v>
      </c>
      <c r="C2274" t="s">
        <v>59</v>
      </c>
      <c r="D2274">
        <v>8.25</v>
      </c>
      <c r="E2274">
        <v>12.5</v>
      </c>
      <c r="F2274">
        <v>17.2</v>
      </c>
    </row>
    <row r="2275" spans="1:7">
      <c r="A2275" t="s">
        <v>27</v>
      </c>
      <c r="B2275">
        <v>2078</v>
      </c>
      <c r="C2275" t="s">
        <v>59</v>
      </c>
      <c r="D2275">
        <v>18.68</v>
      </c>
      <c r="E2275">
        <v>8.75</v>
      </c>
      <c r="F2275">
        <v>17.2</v>
      </c>
    </row>
    <row r="2276" spans="1:7">
      <c r="A2276" t="s">
        <v>27</v>
      </c>
      <c r="B2276">
        <v>8734</v>
      </c>
      <c r="C2276" t="s">
        <v>59</v>
      </c>
      <c r="D2276">
        <v>12.88</v>
      </c>
      <c r="E2276">
        <v>16.5</v>
      </c>
      <c r="F2276">
        <v>17.2</v>
      </c>
      <c r="G2276" t="b">
        <v>0</v>
      </c>
    </row>
    <row r="2277" spans="1:7">
      <c r="A2277" t="s">
        <v>27</v>
      </c>
      <c r="B2277">
        <v>9163</v>
      </c>
      <c r="C2277" t="s">
        <v>59</v>
      </c>
      <c r="D2277">
        <v>12.88</v>
      </c>
      <c r="E2277">
        <v>15.78</v>
      </c>
      <c r="F2277">
        <v>17.2</v>
      </c>
      <c r="G2277" t="b">
        <v>0</v>
      </c>
    </row>
    <row r="2278" spans="1:7">
      <c r="A2278" t="s">
        <v>27</v>
      </c>
      <c r="B2278">
        <v>10206</v>
      </c>
      <c r="C2278" t="s">
        <v>59</v>
      </c>
      <c r="D2278">
        <v>3.27</v>
      </c>
      <c r="E2278">
        <v>5.5</v>
      </c>
      <c r="F2278">
        <v>17.2</v>
      </c>
    </row>
    <row r="2279" spans="1:7">
      <c r="A2279" t="s">
        <v>27</v>
      </c>
      <c r="B2279">
        <v>10207</v>
      </c>
      <c r="C2279" t="s">
        <v>59</v>
      </c>
      <c r="D2279">
        <v>3.27</v>
      </c>
      <c r="E2279">
        <v>6.2</v>
      </c>
      <c r="F2279">
        <v>17.2</v>
      </c>
    </row>
    <row r="2280" spans="1:7">
      <c r="A2280" t="s">
        <v>27</v>
      </c>
      <c r="B2280">
        <v>10210</v>
      </c>
      <c r="C2280" t="s">
        <v>59</v>
      </c>
      <c r="D2280">
        <v>3.27</v>
      </c>
      <c r="E2280">
        <v>6.9</v>
      </c>
      <c r="F2280">
        <v>17.2</v>
      </c>
    </row>
    <row r="2281" spans="1:7">
      <c r="A2281" t="s">
        <v>27</v>
      </c>
      <c r="B2281">
        <v>10212</v>
      </c>
      <c r="C2281" t="s">
        <v>59</v>
      </c>
      <c r="D2281">
        <v>3.27</v>
      </c>
      <c r="E2281">
        <v>5.2</v>
      </c>
      <c r="F2281">
        <v>17.2</v>
      </c>
      <c r="G2281" t="b">
        <v>0</v>
      </c>
    </row>
    <row r="2282" spans="1:7">
      <c r="A2282" t="s">
        <v>27</v>
      </c>
      <c r="B2282">
        <v>5027</v>
      </c>
      <c r="C2282" t="s">
        <v>59</v>
      </c>
      <c r="D2282">
        <v>1.45</v>
      </c>
      <c r="E2282">
        <v>11.85</v>
      </c>
      <c r="F2282">
        <v>17.2</v>
      </c>
    </row>
    <row r="2283" spans="1:7">
      <c r="A2283" t="s">
        <v>27</v>
      </c>
      <c r="B2283">
        <v>7078</v>
      </c>
      <c r="C2283" t="s">
        <v>59</v>
      </c>
      <c r="D2283">
        <v>1.45</v>
      </c>
      <c r="E2283">
        <v>13.35</v>
      </c>
      <c r="F2283">
        <v>17.2</v>
      </c>
    </row>
    <row r="2284" spans="1:7">
      <c r="A2284" t="s">
        <v>27</v>
      </c>
      <c r="B2284">
        <v>8729</v>
      </c>
      <c r="C2284" t="s">
        <v>59</v>
      </c>
      <c r="D2284">
        <v>4.82</v>
      </c>
      <c r="E2284">
        <v>11.45</v>
      </c>
      <c r="F2284">
        <v>17.2</v>
      </c>
    </row>
    <row r="2285" spans="1:7">
      <c r="A2285" t="s">
        <v>27</v>
      </c>
      <c r="B2285">
        <v>9545</v>
      </c>
      <c r="C2285" t="s">
        <v>59</v>
      </c>
      <c r="D2285">
        <v>4.82</v>
      </c>
      <c r="E2285">
        <v>13.35</v>
      </c>
      <c r="F2285">
        <v>17.2</v>
      </c>
      <c r="G2285" t="b">
        <v>0</v>
      </c>
    </row>
    <row r="2286" spans="1:7">
      <c r="A2286" t="s">
        <v>27</v>
      </c>
      <c r="B2286">
        <v>9550</v>
      </c>
      <c r="C2286" t="s">
        <v>59</v>
      </c>
      <c r="D2286">
        <v>4.82</v>
      </c>
      <c r="E2286">
        <v>11.85</v>
      </c>
      <c r="F2286">
        <v>17.2</v>
      </c>
    </row>
    <row r="2287" spans="1:7">
      <c r="A2287" t="s">
        <v>27</v>
      </c>
      <c r="B2287">
        <v>9403</v>
      </c>
      <c r="C2287" t="s">
        <v>59</v>
      </c>
      <c r="D2287">
        <v>4.82</v>
      </c>
      <c r="E2287">
        <v>12.5</v>
      </c>
      <c r="F2287">
        <v>17.2</v>
      </c>
      <c r="G2287" t="b">
        <v>0</v>
      </c>
    </row>
    <row r="2288" spans="1:7">
      <c r="A2288" t="s">
        <v>27</v>
      </c>
      <c r="B2288">
        <v>9411</v>
      </c>
      <c r="C2288" t="s">
        <v>59</v>
      </c>
      <c r="D2288">
        <v>4.25</v>
      </c>
      <c r="E2288">
        <v>11.45</v>
      </c>
      <c r="F2288">
        <v>17.2</v>
      </c>
      <c r="G2288" t="b">
        <v>0</v>
      </c>
    </row>
    <row r="2289" spans="1:7">
      <c r="A2289" t="s">
        <v>27</v>
      </c>
      <c r="B2289">
        <v>9412</v>
      </c>
      <c r="C2289" t="s">
        <v>59</v>
      </c>
      <c r="D2289">
        <v>6.5</v>
      </c>
      <c r="E2289">
        <v>11.45</v>
      </c>
      <c r="F2289">
        <v>17.2</v>
      </c>
      <c r="G2289" t="b">
        <v>0</v>
      </c>
    </row>
    <row r="2290" spans="1:7">
      <c r="A2290" t="s">
        <v>27</v>
      </c>
      <c r="B2290">
        <v>9420</v>
      </c>
      <c r="C2290" t="s">
        <v>59</v>
      </c>
      <c r="D2290">
        <v>4.82</v>
      </c>
      <c r="E2290">
        <v>10.45</v>
      </c>
      <c r="F2290">
        <v>17.2</v>
      </c>
    </row>
    <row r="2291" spans="1:7">
      <c r="A2291" t="s">
        <v>27</v>
      </c>
      <c r="B2291">
        <v>9492</v>
      </c>
      <c r="C2291" t="s">
        <v>59</v>
      </c>
      <c r="D2291">
        <v>1.45</v>
      </c>
      <c r="E2291">
        <v>12.5</v>
      </c>
      <c r="F2291">
        <v>17.2</v>
      </c>
    </row>
    <row r="2292" spans="1:7">
      <c r="A2292" t="s">
        <v>27</v>
      </c>
      <c r="B2292">
        <v>9493</v>
      </c>
      <c r="C2292" t="s">
        <v>59</v>
      </c>
      <c r="D2292">
        <v>0</v>
      </c>
      <c r="E2292">
        <v>11.85</v>
      </c>
      <c r="F2292">
        <v>17.2</v>
      </c>
    </row>
    <row r="2293" spans="1:7">
      <c r="A2293" t="s">
        <v>27</v>
      </c>
      <c r="B2293">
        <v>10300</v>
      </c>
      <c r="C2293" t="s">
        <v>59</v>
      </c>
      <c r="D2293">
        <v>2.5</v>
      </c>
      <c r="E2293">
        <v>11.85</v>
      </c>
      <c r="F2293">
        <v>17.2</v>
      </c>
    </row>
    <row r="2294" spans="1:7">
      <c r="A2294" t="s">
        <v>27</v>
      </c>
      <c r="B2294">
        <v>10332</v>
      </c>
      <c r="C2294" t="s">
        <v>59</v>
      </c>
      <c r="D2294">
        <v>1.45</v>
      </c>
      <c r="E2294">
        <v>8.5</v>
      </c>
      <c r="F2294">
        <v>17.2</v>
      </c>
    </row>
    <row r="2295" spans="1:7">
      <c r="A2295" t="s">
        <v>27</v>
      </c>
      <c r="B2295">
        <v>10333</v>
      </c>
      <c r="C2295" t="s">
        <v>59</v>
      </c>
      <c r="D2295">
        <v>3.5</v>
      </c>
      <c r="E2295">
        <v>11.85</v>
      </c>
      <c r="F2295">
        <v>17.2</v>
      </c>
    </row>
    <row r="2296" spans="1:7">
      <c r="A2296" t="s">
        <v>27</v>
      </c>
      <c r="B2296">
        <v>10346</v>
      </c>
      <c r="C2296" t="s">
        <v>59</v>
      </c>
      <c r="D2296">
        <v>0</v>
      </c>
      <c r="E2296">
        <v>13.35</v>
      </c>
      <c r="F2296">
        <v>17.2</v>
      </c>
      <c r="G2296" t="b">
        <v>0</v>
      </c>
    </row>
    <row r="2297" spans="1:7">
      <c r="A2297" t="s">
        <v>27</v>
      </c>
      <c r="B2297">
        <v>10347</v>
      </c>
      <c r="C2297" t="s">
        <v>59</v>
      </c>
      <c r="D2297">
        <v>2.5</v>
      </c>
      <c r="E2297">
        <v>13.35</v>
      </c>
      <c r="F2297">
        <v>17.2</v>
      </c>
    </row>
    <row r="2298" spans="1:7">
      <c r="A2298" t="s">
        <v>27</v>
      </c>
      <c r="B2298">
        <v>10348</v>
      </c>
      <c r="C2298" t="s">
        <v>59</v>
      </c>
      <c r="D2298">
        <v>1.45</v>
      </c>
      <c r="E2298">
        <v>15.26</v>
      </c>
      <c r="F2298">
        <v>17.2</v>
      </c>
    </row>
    <row r="2299" spans="1:7">
      <c r="A2299" t="s">
        <v>27</v>
      </c>
      <c r="B2299">
        <v>10349</v>
      </c>
      <c r="C2299" t="s">
        <v>59</v>
      </c>
      <c r="D2299">
        <v>3.5</v>
      </c>
      <c r="E2299">
        <v>13.35</v>
      </c>
      <c r="F2299">
        <v>17.2</v>
      </c>
    </row>
    <row r="2300" spans="1:7">
      <c r="A2300" t="s">
        <v>27</v>
      </c>
      <c r="B2300">
        <v>10350</v>
      </c>
      <c r="C2300" t="s">
        <v>59</v>
      </c>
      <c r="D2300">
        <v>4.25</v>
      </c>
      <c r="E2300">
        <v>11.85</v>
      </c>
      <c r="F2300">
        <v>17.2</v>
      </c>
      <c r="G2300" t="b">
        <v>0</v>
      </c>
    </row>
    <row r="2301" spans="1:7">
      <c r="A2301" t="s">
        <v>27</v>
      </c>
      <c r="B2301">
        <v>10437</v>
      </c>
      <c r="C2301" t="s">
        <v>59</v>
      </c>
      <c r="D2301">
        <v>2.95</v>
      </c>
      <c r="E2301">
        <v>8.5</v>
      </c>
      <c r="F2301">
        <v>17.2</v>
      </c>
      <c r="G2301" t="b">
        <v>0</v>
      </c>
    </row>
    <row r="2302" spans="1:7">
      <c r="A2302" t="s">
        <v>27</v>
      </c>
      <c r="B2302">
        <v>2538</v>
      </c>
      <c r="C2302" t="s">
        <v>59</v>
      </c>
      <c r="D2302">
        <v>5.5511149999999998E-17</v>
      </c>
      <c r="E2302">
        <v>6.05</v>
      </c>
      <c r="F2302">
        <v>17.2</v>
      </c>
      <c r="G2302" t="b">
        <v>0</v>
      </c>
    </row>
    <row r="2303" spans="1:7">
      <c r="A2303" t="s">
        <v>27</v>
      </c>
      <c r="B2303">
        <v>2541</v>
      </c>
      <c r="C2303" t="s">
        <v>59</v>
      </c>
      <c r="D2303">
        <v>0</v>
      </c>
      <c r="E2303">
        <v>7.7</v>
      </c>
      <c r="F2303">
        <v>17.2</v>
      </c>
      <c r="G2303" t="b">
        <v>0</v>
      </c>
    </row>
    <row r="2304" spans="1:7">
      <c r="A2304" t="s">
        <v>27</v>
      </c>
      <c r="B2304">
        <v>4056</v>
      </c>
      <c r="C2304" t="s">
        <v>59</v>
      </c>
      <c r="D2304">
        <v>4.95</v>
      </c>
      <c r="E2304">
        <v>8.5</v>
      </c>
      <c r="F2304">
        <v>17.2</v>
      </c>
    </row>
    <row r="2305" spans="1:7">
      <c r="A2305" t="s">
        <v>27</v>
      </c>
      <c r="B2305">
        <v>1018</v>
      </c>
      <c r="C2305" t="s">
        <v>59</v>
      </c>
      <c r="D2305">
        <v>9.8943204878234994</v>
      </c>
      <c r="E2305">
        <v>8.1541890808910793</v>
      </c>
      <c r="F2305">
        <v>17.2</v>
      </c>
      <c r="G2305" t="b">
        <v>0</v>
      </c>
    </row>
    <row r="2306" spans="1:7">
      <c r="A2306" t="s">
        <v>27</v>
      </c>
      <c r="B2306">
        <v>1019</v>
      </c>
      <c r="C2306" t="s">
        <v>59</v>
      </c>
      <c r="D2306">
        <v>9.6423226475463295</v>
      </c>
      <c r="E2306">
        <v>7.5107579023089501</v>
      </c>
      <c r="F2306">
        <v>17.2</v>
      </c>
      <c r="G2306" t="b">
        <v>0</v>
      </c>
    </row>
    <row r="2307" spans="1:7">
      <c r="A2307" t="s">
        <v>27</v>
      </c>
      <c r="B2307">
        <v>1021</v>
      </c>
      <c r="C2307" t="s">
        <v>59</v>
      </c>
      <c r="D2307">
        <v>9.6323703975603703</v>
      </c>
      <c r="E2307">
        <v>7.4956520446174899</v>
      </c>
      <c r="F2307">
        <v>17.2</v>
      </c>
      <c r="G2307" t="b">
        <v>0</v>
      </c>
    </row>
    <row r="2308" spans="1:7">
      <c r="A2308" t="s">
        <v>27</v>
      </c>
      <c r="B2308">
        <v>544</v>
      </c>
      <c r="C2308" t="s">
        <v>59</v>
      </c>
      <c r="D2308">
        <v>9.8249999999999993</v>
      </c>
      <c r="E2308">
        <v>8.25</v>
      </c>
      <c r="F2308">
        <v>17.2</v>
      </c>
      <c r="G2308" t="b">
        <v>0</v>
      </c>
    </row>
    <row r="2309" spans="1:7">
      <c r="A2309" t="s">
        <v>27</v>
      </c>
      <c r="B2309">
        <v>621</v>
      </c>
      <c r="C2309" t="s">
        <v>59</v>
      </c>
      <c r="D2309">
        <v>9.8249999999999993</v>
      </c>
      <c r="E2309">
        <v>8.25</v>
      </c>
      <c r="F2309">
        <v>17.2</v>
      </c>
    </row>
    <row r="2310" spans="1:7">
      <c r="A2310" t="s">
        <v>28</v>
      </c>
      <c r="B2310">
        <v>447</v>
      </c>
      <c r="C2310" t="s">
        <v>59</v>
      </c>
      <c r="D2310">
        <v>0</v>
      </c>
      <c r="E2310">
        <v>0</v>
      </c>
      <c r="F2310">
        <v>13.9</v>
      </c>
    </row>
    <row r="2311" spans="1:7">
      <c r="A2311" t="s">
        <v>28</v>
      </c>
      <c r="B2311">
        <v>448</v>
      </c>
      <c r="C2311" t="s">
        <v>59</v>
      </c>
      <c r="D2311">
        <v>3.27</v>
      </c>
      <c r="E2311">
        <v>0</v>
      </c>
      <c r="F2311">
        <v>13.9</v>
      </c>
    </row>
    <row r="2312" spans="1:7">
      <c r="A2312" t="s">
        <v>28</v>
      </c>
      <c r="B2312">
        <v>449</v>
      </c>
      <c r="C2312" t="s">
        <v>59</v>
      </c>
      <c r="D2312">
        <v>9.82</v>
      </c>
      <c r="E2312">
        <v>0</v>
      </c>
      <c r="F2312">
        <v>13.9</v>
      </c>
      <c r="G2312" t="b">
        <v>0</v>
      </c>
    </row>
    <row r="2313" spans="1:7">
      <c r="A2313" t="s">
        <v>28</v>
      </c>
      <c r="B2313">
        <v>450</v>
      </c>
      <c r="C2313" t="s">
        <v>59</v>
      </c>
      <c r="D2313">
        <v>16.37</v>
      </c>
      <c r="E2313">
        <v>0</v>
      </c>
      <c r="F2313">
        <v>13.9</v>
      </c>
      <c r="G2313" t="b">
        <v>0</v>
      </c>
    </row>
    <row r="2314" spans="1:7">
      <c r="A2314" t="s">
        <v>28</v>
      </c>
      <c r="B2314">
        <v>451</v>
      </c>
      <c r="C2314" t="s">
        <v>59</v>
      </c>
      <c r="D2314">
        <v>19.649999999999999</v>
      </c>
      <c r="E2314">
        <v>0</v>
      </c>
      <c r="F2314">
        <v>13.9</v>
      </c>
    </row>
    <row r="2315" spans="1:7">
      <c r="A2315" t="s">
        <v>28</v>
      </c>
      <c r="B2315">
        <v>452</v>
      </c>
      <c r="C2315" t="s">
        <v>59</v>
      </c>
      <c r="D2315">
        <v>19.649999999999999</v>
      </c>
      <c r="E2315">
        <v>1.8</v>
      </c>
      <c r="F2315">
        <v>13.9</v>
      </c>
    </row>
    <row r="2316" spans="1:7">
      <c r="A2316" t="s">
        <v>28</v>
      </c>
      <c r="B2316">
        <v>453</v>
      </c>
      <c r="C2316" t="s">
        <v>59</v>
      </c>
      <c r="D2316">
        <v>17</v>
      </c>
      <c r="E2316">
        <v>11.95</v>
      </c>
      <c r="F2316">
        <v>13.9</v>
      </c>
    </row>
    <row r="2317" spans="1:7">
      <c r="A2317" t="s">
        <v>28</v>
      </c>
      <c r="B2317">
        <v>454</v>
      </c>
      <c r="C2317" t="s">
        <v>59</v>
      </c>
      <c r="D2317">
        <v>19.649999999999999</v>
      </c>
      <c r="E2317">
        <v>11.95</v>
      </c>
      <c r="F2317">
        <v>13.9</v>
      </c>
      <c r="G2317" t="b">
        <v>0</v>
      </c>
    </row>
    <row r="2318" spans="1:7">
      <c r="A2318" t="s">
        <v>28</v>
      </c>
      <c r="B2318">
        <v>455</v>
      </c>
      <c r="C2318" t="s">
        <v>59</v>
      </c>
      <c r="D2318">
        <v>0</v>
      </c>
      <c r="E2318">
        <v>8.5</v>
      </c>
      <c r="F2318">
        <v>13.9</v>
      </c>
      <c r="G2318" t="b">
        <v>0</v>
      </c>
    </row>
    <row r="2319" spans="1:7">
      <c r="A2319" t="s">
        <v>28</v>
      </c>
      <c r="B2319">
        <v>456</v>
      </c>
      <c r="C2319" t="s">
        <v>59</v>
      </c>
      <c r="D2319">
        <v>0</v>
      </c>
      <c r="E2319">
        <v>12.5</v>
      </c>
      <c r="F2319">
        <v>13.9</v>
      </c>
    </row>
    <row r="2320" spans="1:7">
      <c r="A2320" t="s">
        <v>28</v>
      </c>
      <c r="B2320">
        <v>457</v>
      </c>
      <c r="C2320" t="s">
        <v>59</v>
      </c>
      <c r="D2320">
        <v>0</v>
      </c>
      <c r="E2320">
        <v>16.5</v>
      </c>
      <c r="F2320">
        <v>13.9</v>
      </c>
      <c r="G2320" t="b">
        <v>0</v>
      </c>
    </row>
    <row r="2321" spans="1:7">
      <c r="A2321" t="s">
        <v>28</v>
      </c>
      <c r="B2321">
        <v>458</v>
      </c>
      <c r="C2321" t="s">
        <v>59</v>
      </c>
      <c r="D2321">
        <v>6.8</v>
      </c>
      <c r="E2321">
        <v>16.5</v>
      </c>
      <c r="F2321">
        <v>13.9</v>
      </c>
    </row>
    <row r="2322" spans="1:7">
      <c r="A2322" t="s">
        <v>28</v>
      </c>
      <c r="B2322">
        <v>459</v>
      </c>
      <c r="C2322" t="s">
        <v>59</v>
      </c>
      <c r="D2322">
        <v>8.1</v>
      </c>
      <c r="E2322">
        <v>16.5</v>
      </c>
      <c r="F2322">
        <v>13.9</v>
      </c>
      <c r="G2322" t="b">
        <v>0</v>
      </c>
    </row>
    <row r="2323" spans="1:7">
      <c r="A2323" t="s">
        <v>28</v>
      </c>
      <c r="B2323">
        <v>461</v>
      </c>
      <c r="C2323" t="s">
        <v>59</v>
      </c>
      <c r="D2323">
        <v>10.38</v>
      </c>
      <c r="E2323">
        <v>16.5</v>
      </c>
      <c r="F2323">
        <v>13.9</v>
      </c>
    </row>
    <row r="2324" spans="1:7">
      <c r="A2324" t="s">
        <v>28</v>
      </c>
      <c r="B2324">
        <v>468</v>
      </c>
      <c r="C2324" t="s">
        <v>59</v>
      </c>
      <c r="D2324">
        <v>4.57</v>
      </c>
      <c r="E2324">
        <v>4.25</v>
      </c>
      <c r="F2324">
        <v>13.9</v>
      </c>
      <c r="G2324" t="b">
        <v>0</v>
      </c>
    </row>
    <row r="2325" spans="1:7">
      <c r="A2325" t="s">
        <v>28</v>
      </c>
      <c r="B2325">
        <v>469</v>
      </c>
      <c r="C2325" t="s">
        <v>59</v>
      </c>
      <c r="D2325">
        <v>8.6300000000000008</v>
      </c>
      <c r="E2325">
        <v>4.25</v>
      </c>
      <c r="F2325">
        <v>13.9</v>
      </c>
      <c r="G2325" t="b">
        <v>0</v>
      </c>
    </row>
    <row r="2326" spans="1:7">
      <c r="A2326" t="s">
        <v>28</v>
      </c>
      <c r="B2326">
        <v>470</v>
      </c>
      <c r="C2326" t="s">
        <v>59</v>
      </c>
      <c r="D2326">
        <v>4.57</v>
      </c>
      <c r="E2326">
        <v>6.9</v>
      </c>
      <c r="F2326">
        <v>13.9</v>
      </c>
      <c r="G2326" t="b">
        <v>0</v>
      </c>
    </row>
    <row r="2327" spans="1:7">
      <c r="A2327" t="s">
        <v>28</v>
      </c>
      <c r="B2327">
        <v>471</v>
      </c>
      <c r="C2327" t="s">
        <v>59</v>
      </c>
      <c r="D2327">
        <v>8.6300000000000008</v>
      </c>
      <c r="E2327">
        <v>6.9</v>
      </c>
      <c r="F2327">
        <v>13.9</v>
      </c>
    </row>
    <row r="2328" spans="1:7">
      <c r="A2328" t="s">
        <v>28</v>
      </c>
      <c r="B2328">
        <v>472</v>
      </c>
      <c r="C2328" t="s">
        <v>59</v>
      </c>
      <c r="D2328">
        <v>4.57</v>
      </c>
      <c r="E2328">
        <v>6.4</v>
      </c>
      <c r="F2328">
        <v>13.9</v>
      </c>
      <c r="G2328" t="b">
        <v>0</v>
      </c>
    </row>
    <row r="2329" spans="1:7">
      <c r="A2329" t="s">
        <v>28</v>
      </c>
      <c r="B2329">
        <v>473</v>
      </c>
      <c r="C2329" t="s">
        <v>59</v>
      </c>
      <c r="D2329">
        <v>8.6300000000000008</v>
      </c>
      <c r="E2329">
        <v>6.4</v>
      </c>
      <c r="F2329">
        <v>13.9</v>
      </c>
    </row>
    <row r="2330" spans="1:7">
      <c r="A2330" t="s">
        <v>28</v>
      </c>
      <c r="B2330">
        <v>474</v>
      </c>
      <c r="C2330" t="s">
        <v>59</v>
      </c>
      <c r="D2330">
        <v>11.12</v>
      </c>
      <c r="E2330">
        <v>4.25</v>
      </c>
      <c r="F2330">
        <v>13.9</v>
      </c>
    </row>
    <row r="2331" spans="1:7">
      <c r="A2331" t="s">
        <v>28</v>
      </c>
      <c r="B2331">
        <v>475</v>
      </c>
      <c r="C2331" t="s">
        <v>59</v>
      </c>
      <c r="D2331">
        <v>15.2</v>
      </c>
      <c r="E2331">
        <v>4.25</v>
      </c>
      <c r="F2331">
        <v>13.9</v>
      </c>
    </row>
    <row r="2332" spans="1:7">
      <c r="A2332" t="s">
        <v>28</v>
      </c>
      <c r="B2332">
        <v>476</v>
      </c>
      <c r="C2332" t="s">
        <v>59</v>
      </c>
      <c r="D2332">
        <v>11.12</v>
      </c>
      <c r="E2332">
        <v>6.9</v>
      </c>
      <c r="F2332">
        <v>13.9</v>
      </c>
    </row>
    <row r="2333" spans="1:7">
      <c r="A2333" t="s">
        <v>28</v>
      </c>
      <c r="B2333">
        <v>477</v>
      </c>
      <c r="C2333" t="s">
        <v>59</v>
      </c>
      <c r="D2333">
        <v>15.2</v>
      </c>
      <c r="E2333">
        <v>6.9</v>
      </c>
      <c r="F2333">
        <v>13.9</v>
      </c>
    </row>
    <row r="2334" spans="1:7">
      <c r="A2334" t="s">
        <v>28</v>
      </c>
      <c r="B2334">
        <v>478</v>
      </c>
      <c r="C2334" t="s">
        <v>59</v>
      </c>
      <c r="D2334">
        <v>11.12</v>
      </c>
      <c r="E2334">
        <v>6.4</v>
      </c>
      <c r="F2334">
        <v>13.9</v>
      </c>
      <c r="G2334" t="b">
        <v>0</v>
      </c>
    </row>
    <row r="2335" spans="1:7">
      <c r="A2335" t="s">
        <v>28</v>
      </c>
      <c r="B2335">
        <v>479</v>
      </c>
      <c r="C2335" t="s">
        <v>59</v>
      </c>
      <c r="D2335">
        <v>15.2</v>
      </c>
      <c r="E2335">
        <v>6.4</v>
      </c>
      <c r="F2335">
        <v>13.9</v>
      </c>
    </row>
    <row r="2336" spans="1:7">
      <c r="A2336" t="s">
        <v>28</v>
      </c>
      <c r="B2336">
        <v>480</v>
      </c>
      <c r="C2336" t="s">
        <v>59</v>
      </c>
      <c r="D2336">
        <v>17.68</v>
      </c>
      <c r="E2336">
        <v>4.8</v>
      </c>
      <c r="F2336">
        <v>13.9</v>
      </c>
    </row>
    <row r="2337" spans="1:7">
      <c r="A2337" t="s">
        <v>28</v>
      </c>
      <c r="B2337">
        <v>481</v>
      </c>
      <c r="C2337" t="s">
        <v>59</v>
      </c>
      <c r="D2337">
        <v>19.649999999999999</v>
      </c>
      <c r="E2337">
        <v>4.8</v>
      </c>
      <c r="F2337">
        <v>13.9</v>
      </c>
    </row>
    <row r="2338" spans="1:7">
      <c r="A2338" t="s">
        <v>28</v>
      </c>
      <c r="B2338">
        <v>482</v>
      </c>
      <c r="C2338" t="s">
        <v>59</v>
      </c>
      <c r="D2338">
        <v>0</v>
      </c>
      <c r="E2338">
        <v>4.8</v>
      </c>
      <c r="F2338">
        <v>13.9</v>
      </c>
    </row>
    <row r="2339" spans="1:7">
      <c r="A2339" t="s">
        <v>28</v>
      </c>
      <c r="B2339">
        <v>483</v>
      </c>
      <c r="C2339" t="s">
        <v>59</v>
      </c>
      <c r="D2339">
        <v>1.98</v>
      </c>
      <c r="E2339">
        <v>4.8</v>
      </c>
      <c r="F2339">
        <v>13.9</v>
      </c>
    </row>
    <row r="2340" spans="1:7">
      <c r="A2340" t="s">
        <v>28</v>
      </c>
      <c r="B2340">
        <v>484</v>
      </c>
      <c r="C2340" t="s">
        <v>59</v>
      </c>
      <c r="D2340">
        <v>14.17</v>
      </c>
      <c r="E2340">
        <v>12.25</v>
      </c>
      <c r="F2340">
        <v>13.9</v>
      </c>
    </row>
    <row r="2341" spans="1:7">
      <c r="A2341" t="s">
        <v>28</v>
      </c>
      <c r="B2341">
        <v>700</v>
      </c>
      <c r="C2341" t="s">
        <v>59</v>
      </c>
      <c r="D2341">
        <v>16.37</v>
      </c>
      <c r="E2341">
        <v>5</v>
      </c>
      <c r="F2341">
        <v>13.9</v>
      </c>
    </row>
    <row r="2342" spans="1:7">
      <c r="A2342" t="s">
        <v>28</v>
      </c>
      <c r="B2342">
        <v>701</v>
      </c>
      <c r="C2342" t="s">
        <v>59</v>
      </c>
      <c r="D2342">
        <v>16.37</v>
      </c>
      <c r="E2342">
        <v>6.9</v>
      </c>
      <c r="F2342">
        <v>13.9</v>
      </c>
    </row>
    <row r="2343" spans="1:7">
      <c r="A2343" t="s">
        <v>28</v>
      </c>
      <c r="B2343">
        <v>702</v>
      </c>
      <c r="C2343" t="s">
        <v>59</v>
      </c>
      <c r="D2343">
        <v>17.68</v>
      </c>
      <c r="E2343">
        <v>6.9</v>
      </c>
      <c r="F2343">
        <v>13.9</v>
      </c>
      <c r="G2343" t="b">
        <v>0</v>
      </c>
    </row>
    <row r="2344" spans="1:7">
      <c r="A2344" t="s">
        <v>28</v>
      </c>
      <c r="B2344">
        <v>703</v>
      </c>
      <c r="C2344" t="s">
        <v>59</v>
      </c>
      <c r="D2344">
        <v>9.82</v>
      </c>
      <c r="E2344">
        <v>5</v>
      </c>
      <c r="F2344">
        <v>13.9</v>
      </c>
      <c r="G2344" t="b">
        <v>0</v>
      </c>
    </row>
    <row r="2345" spans="1:7">
      <c r="A2345" t="s">
        <v>28</v>
      </c>
      <c r="B2345">
        <v>704</v>
      </c>
      <c r="C2345" t="s">
        <v>59</v>
      </c>
      <c r="D2345">
        <v>9.82</v>
      </c>
      <c r="E2345">
        <v>6.9</v>
      </c>
      <c r="F2345">
        <v>13.9</v>
      </c>
      <c r="G2345" t="b">
        <v>0</v>
      </c>
    </row>
    <row r="2346" spans="1:7">
      <c r="A2346" t="s">
        <v>28</v>
      </c>
      <c r="B2346">
        <v>706</v>
      </c>
      <c r="C2346" t="s">
        <v>59</v>
      </c>
      <c r="D2346">
        <v>3.27</v>
      </c>
      <c r="E2346">
        <v>6.9</v>
      </c>
      <c r="F2346">
        <v>13.9</v>
      </c>
      <c r="G2346" t="b">
        <v>0</v>
      </c>
    </row>
    <row r="2347" spans="1:7">
      <c r="A2347" t="s">
        <v>28</v>
      </c>
      <c r="B2347">
        <v>707</v>
      </c>
      <c r="C2347" t="s">
        <v>59</v>
      </c>
      <c r="D2347">
        <v>1.98</v>
      </c>
      <c r="E2347">
        <v>6.9</v>
      </c>
      <c r="F2347">
        <v>13.9</v>
      </c>
      <c r="G2347" t="b">
        <v>0</v>
      </c>
    </row>
    <row r="2348" spans="1:7">
      <c r="A2348" t="s">
        <v>28</v>
      </c>
      <c r="B2348">
        <v>708</v>
      </c>
      <c r="C2348" t="s">
        <v>59</v>
      </c>
      <c r="D2348">
        <v>7.02</v>
      </c>
      <c r="E2348">
        <v>12.5</v>
      </c>
      <c r="F2348">
        <v>13.9</v>
      </c>
      <c r="G2348" t="b">
        <v>0</v>
      </c>
    </row>
    <row r="2349" spans="1:7">
      <c r="A2349" t="s">
        <v>28</v>
      </c>
      <c r="B2349">
        <v>710</v>
      </c>
      <c r="C2349" t="s">
        <v>59</v>
      </c>
      <c r="D2349">
        <v>17</v>
      </c>
      <c r="E2349">
        <v>10.11</v>
      </c>
      <c r="F2349">
        <v>13.9</v>
      </c>
      <c r="G2349" t="b">
        <v>0</v>
      </c>
    </row>
    <row r="2350" spans="1:7">
      <c r="A2350" t="s">
        <v>28</v>
      </c>
      <c r="B2350">
        <v>711</v>
      </c>
      <c r="C2350" t="s">
        <v>59</v>
      </c>
      <c r="D2350">
        <v>19.649999999999999</v>
      </c>
      <c r="E2350">
        <v>10.11</v>
      </c>
      <c r="F2350">
        <v>13.9</v>
      </c>
    </row>
    <row r="2351" spans="1:7">
      <c r="A2351" t="s">
        <v>28</v>
      </c>
      <c r="B2351">
        <v>712</v>
      </c>
      <c r="C2351" t="s">
        <v>59</v>
      </c>
      <c r="D2351">
        <v>13.1</v>
      </c>
      <c r="E2351">
        <v>0</v>
      </c>
      <c r="F2351">
        <v>13.9</v>
      </c>
    </row>
    <row r="2352" spans="1:7">
      <c r="A2352" t="s">
        <v>28</v>
      </c>
      <c r="B2352">
        <v>713</v>
      </c>
      <c r="C2352" t="s">
        <v>59</v>
      </c>
      <c r="D2352">
        <v>13.1</v>
      </c>
      <c r="E2352">
        <v>6.4</v>
      </c>
      <c r="F2352">
        <v>13.9</v>
      </c>
    </row>
    <row r="2353" spans="1:7">
      <c r="A2353" t="s">
        <v>28</v>
      </c>
      <c r="B2353">
        <v>714</v>
      </c>
      <c r="C2353" t="s">
        <v>59</v>
      </c>
      <c r="D2353">
        <v>6.5</v>
      </c>
      <c r="E2353">
        <v>0</v>
      </c>
      <c r="F2353">
        <v>13.9</v>
      </c>
      <c r="G2353" t="b">
        <v>0</v>
      </c>
    </row>
    <row r="2354" spans="1:7">
      <c r="A2354" t="s">
        <v>28</v>
      </c>
      <c r="B2354">
        <v>715</v>
      </c>
      <c r="C2354" t="s">
        <v>59</v>
      </c>
      <c r="D2354">
        <v>6.5</v>
      </c>
      <c r="E2354">
        <v>6.4</v>
      </c>
      <c r="F2354">
        <v>13.9</v>
      </c>
    </row>
    <row r="2355" spans="1:7">
      <c r="A2355" t="s">
        <v>28</v>
      </c>
      <c r="B2355">
        <v>855</v>
      </c>
      <c r="C2355" t="s">
        <v>59</v>
      </c>
      <c r="D2355">
        <v>19.649999999999999</v>
      </c>
      <c r="E2355">
        <v>6.9</v>
      </c>
      <c r="F2355">
        <v>13.9</v>
      </c>
    </row>
    <row r="2356" spans="1:7">
      <c r="A2356" t="s">
        <v>28</v>
      </c>
      <c r="B2356">
        <v>857</v>
      </c>
      <c r="C2356" t="s">
        <v>59</v>
      </c>
      <c r="D2356">
        <v>19.649999999999999</v>
      </c>
      <c r="E2356">
        <v>10.4</v>
      </c>
      <c r="F2356">
        <v>13.9</v>
      </c>
    </row>
    <row r="2357" spans="1:7">
      <c r="A2357" t="s">
        <v>28</v>
      </c>
      <c r="B2357">
        <v>876</v>
      </c>
      <c r="C2357" t="s">
        <v>59</v>
      </c>
      <c r="D2357">
        <v>18.68</v>
      </c>
      <c r="E2357">
        <v>6.9</v>
      </c>
      <c r="F2357">
        <v>13.9</v>
      </c>
      <c r="G2357" t="b">
        <v>0</v>
      </c>
    </row>
    <row r="2358" spans="1:7">
      <c r="A2358" t="s">
        <v>28</v>
      </c>
      <c r="B2358">
        <v>877</v>
      </c>
      <c r="C2358" t="s">
        <v>59</v>
      </c>
      <c r="D2358">
        <v>18.68</v>
      </c>
      <c r="E2358">
        <v>8.5</v>
      </c>
      <c r="F2358">
        <v>13.9</v>
      </c>
      <c r="G2358" t="b">
        <v>0</v>
      </c>
    </row>
    <row r="2359" spans="1:7">
      <c r="A2359" t="s">
        <v>28</v>
      </c>
      <c r="B2359">
        <v>914</v>
      </c>
      <c r="C2359" t="s">
        <v>59</v>
      </c>
      <c r="D2359">
        <v>6.5</v>
      </c>
      <c r="E2359">
        <v>12.5</v>
      </c>
      <c r="F2359">
        <v>13.9</v>
      </c>
      <c r="G2359" t="b">
        <v>0</v>
      </c>
    </row>
    <row r="2360" spans="1:7">
      <c r="A2360" t="s">
        <v>28</v>
      </c>
      <c r="B2360">
        <v>936</v>
      </c>
      <c r="C2360" t="s">
        <v>59</v>
      </c>
      <c r="D2360">
        <v>0.98</v>
      </c>
      <c r="E2360">
        <v>6.9</v>
      </c>
      <c r="F2360">
        <v>13.9</v>
      </c>
    </row>
    <row r="2361" spans="1:7">
      <c r="A2361" t="s">
        <v>28</v>
      </c>
      <c r="B2361">
        <v>937</v>
      </c>
      <c r="C2361" t="s">
        <v>59</v>
      </c>
      <c r="D2361">
        <v>0.98</v>
      </c>
      <c r="E2361">
        <v>8.5</v>
      </c>
      <c r="F2361">
        <v>13.9</v>
      </c>
      <c r="G2361" t="b">
        <v>0</v>
      </c>
    </row>
    <row r="2362" spans="1:7">
      <c r="A2362" t="s">
        <v>28</v>
      </c>
      <c r="B2362">
        <v>1088</v>
      </c>
      <c r="C2362" t="s">
        <v>59</v>
      </c>
      <c r="D2362">
        <v>11.92</v>
      </c>
      <c r="E2362">
        <v>15.78</v>
      </c>
      <c r="F2362">
        <v>13.9</v>
      </c>
    </row>
    <row r="2363" spans="1:7">
      <c r="A2363" t="s">
        <v>28</v>
      </c>
      <c r="B2363">
        <v>1089</v>
      </c>
      <c r="C2363" t="s">
        <v>59</v>
      </c>
      <c r="D2363">
        <v>17</v>
      </c>
      <c r="E2363">
        <v>15.78</v>
      </c>
      <c r="F2363">
        <v>13.9</v>
      </c>
    </row>
    <row r="2364" spans="1:7">
      <c r="A2364" t="s">
        <v>28</v>
      </c>
      <c r="B2364">
        <v>1116</v>
      </c>
      <c r="C2364" t="s">
        <v>59</v>
      </c>
      <c r="D2364">
        <v>6.8</v>
      </c>
      <c r="E2364">
        <v>14.05</v>
      </c>
      <c r="F2364">
        <v>13.9</v>
      </c>
      <c r="G2364" t="b">
        <v>0</v>
      </c>
    </row>
    <row r="2365" spans="1:7">
      <c r="A2365" t="s">
        <v>28</v>
      </c>
      <c r="B2365">
        <v>1122</v>
      </c>
      <c r="C2365" t="s">
        <v>59</v>
      </c>
      <c r="D2365">
        <v>5.5511149999999998E-17</v>
      </c>
      <c r="E2365">
        <v>5</v>
      </c>
      <c r="F2365">
        <v>13.9</v>
      </c>
    </row>
    <row r="2366" spans="1:7">
      <c r="A2366" t="s">
        <v>28</v>
      </c>
      <c r="B2366">
        <v>1123</v>
      </c>
      <c r="C2366" t="s">
        <v>59</v>
      </c>
      <c r="D2366">
        <v>0</v>
      </c>
      <c r="E2366">
        <v>6.9</v>
      </c>
      <c r="F2366">
        <v>13.9</v>
      </c>
    </row>
    <row r="2367" spans="1:7">
      <c r="A2367" t="s">
        <v>28</v>
      </c>
      <c r="B2367">
        <v>1143</v>
      </c>
      <c r="C2367" t="s">
        <v>59</v>
      </c>
      <c r="D2367">
        <v>7.02</v>
      </c>
      <c r="E2367">
        <v>8.5</v>
      </c>
      <c r="F2367">
        <v>13.9</v>
      </c>
    </row>
    <row r="2368" spans="1:7">
      <c r="A2368" t="s">
        <v>28</v>
      </c>
      <c r="B2368">
        <v>1212</v>
      </c>
      <c r="C2368" t="s">
        <v>59</v>
      </c>
      <c r="D2368">
        <v>4.18</v>
      </c>
      <c r="E2368">
        <v>14.35</v>
      </c>
      <c r="F2368">
        <v>13.9</v>
      </c>
    </row>
    <row r="2369" spans="1:7">
      <c r="A2369" t="s">
        <v>28</v>
      </c>
      <c r="B2369">
        <v>1213</v>
      </c>
      <c r="C2369" t="s">
        <v>59</v>
      </c>
      <c r="D2369">
        <v>4.18</v>
      </c>
      <c r="E2369">
        <v>16.5</v>
      </c>
      <c r="F2369">
        <v>13.9</v>
      </c>
    </row>
    <row r="2370" spans="1:7">
      <c r="A2370" t="s">
        <v>28</v>
      </c>
      <c r="B2370">
        <v>1214</v>
      </c>
      <c r="C2370" t="s">
        <v>59</v>
      </c>
      <c r="D2370">
        <v>6.8</v>
      </c>
      <c r="E2370">
        <v>14.35</v>
      </c>
      <c r="F2370">
        <v>13.9</v>
      </c>
    </row>
    <row r="2371" spans="1:7">
      <c r="A2371" t="s">
        <v>28</v>
      </c>
      <c r="B2371">
        <v>1268</v>
      </c>
      <c r="C2371" t="s">
        <v>59</v>
      </c>
      <c r="D2371">
        <v>4.25</v>
      </c>
      <c r="E2371">
        <v>10.45</v>
      </c>
      <c r="F2371">
        <v>13.9</v>
      </c>
      <c r="G2371" t="b">
        <v>0</v>
      </c>
    </row>
    <row r="2372" spans="1:7">
      <c r="A2372" t="s">
        <v>28</v>
      </c>
      <c r="B2372">
        <v>1269</v>
      </c>
      <c r="C2372" t="s">
        <v>59</v>
      </c>
      <c r="D2372">
        <v>4.25</v>
      </c>
      <c r="E2372">
        <v>12.5</v>
      </c>
      <c r="F2372">
        <v>13.9</v>
      </c>
    </row>
    <row r="2373" spans="1:7">
      <c r="A2373" t="s">
        <v>28</v>
      </c>
      <c r="B2373">
        <v>1271</v>
      </c>
      <c r="C2373" t="s">
        <v>59</v>
      </c>
      <c r="D2373">
        <v>6.5</v>
      </c>
      <c r="E2373">
        <v>10.45</v>
      </c>
      <c r="F2373">
        <v>13.9</v>
      </c>
    </row>
    <row r="2374" spans="1:7">
      <c r="A2374" t="s">
        <v>28</v>
      </c>
      <c r="B2374">
        <v>1272</v>
      </c>
      <c r="C2374" t="s">
        <v>59</v>
      </c>
      <c r="D2374">
        <v>7.02</v>
      </c>
      <c r="E2374">
        <v>10.45</v>
      </c>
      <c r="F2374">
        <v>13.9</v>
      </c>
      <c r="G2374" t="b">
        <v>0</v>
      </c>
    </row>
    <row r="2375" spans="1:7">
      <c r="A2375" t="s">
        <v>28</v>
      </c>
      <c r="B2375">
        <v>2029</v>
      </c>
      <c r="C2375" t="s">
        <v>59</v>
      </c>
      <c r="D2375">
        <v>3.5</v>
      </c>
      <c r="E2375">
        <v>16.5</v>
      </c>
      <c r="F2375">
        <v>13.9</v>
      </c>
    </row>
    <row r="2376" spans="1:7">
      <c r="A2376" t="s">
        <v>28</v>
      </c>
      <c r="B2376">
        <v>2711</v>
      </c>
      <c r="C2376" t="s">
        <v>59</v>
      </c>
      <c r="D2376">
        <v>19.649999999999999</v>
      </c>
      <c r="E2376">
        <v>4.3</v>
      </c>
      <c r="F2376">
        <v>13.9</v>
      </c>
      <c r="G2376" t="b">
        <v>0</v>
      </c>
    </row>
    <row r="2377" spans="1:7">
      <c r="A2377" t="s">
        <v>28</v>
      </c>
      <c r="B2377">
        <v>2713</v>
      </c>
      <c r="C2377" t="s">
        <v>59</v>
      </c>
      <c r="D2377">
        <v>3.5</v>
      </c>
      <c r="E2377">
        <v>12.5</v>
      </c>
      <c r="F2377">
        <v>13.9</v>
      </c>
      <c r="G2377" t="b">
        <v>0</v>
      </c>
    </row>
    <row r="2378" spans="1:7">
      <c r="A2378" t="s">
        <v>28</v>
      </c>
      <c r="B2378">
        <v>2714</v>
      </c>
      <c r="C2378" t="s">
        <v>59</v>
      </c>
      <c r="D2378">
        <v>3.5</v>
      </c>
      <c r="E2378">
        <v>8.5</v>
      </c>
      <c r="F2378">
        <v>13.9</v>
      </c>
    </row>
    <row r="2379" spans="1:7">
      <c r="A2379" t="s">
        <v>28</v>
      </c>
      <c r="B2379">
        <v>2717</v>
      </c>
      <c r="C2379" t="s">
        <v>59</v>
      </c>
      <c r="D2379">
        <v>19.649999999999999</v>
      </c>
      <c r="E2379">
        <v>15.78</v>
      </c>
      <c r="F2379">
        <v>13.9</v>
      </c>
    </row>
    <row r="2380" spans="1:7">
      <c r="A2380" t="s">
        <v>28</v>
      </c>
      <c r="B2380">
        <v>2718</v>
      </c>
      <c r="C2380" t="s">
        <v>59</v>
      </c>
      <c r="D2380">
        <v>0</v>
      </c>
      <c r="E2380">
        <v>3.2</v>
      </c>
      <c r="F2380">
        <v>13.9</v>
      </c>
      <c r="G2380" t="b">
        <v>0</v>
      </c>
    </row>
    <row r="2381" spans="1:7">
      <c r="A2381" t="s">
        <v>28</v>
      </c>
      <c r="B2381">
        <v>2719</v>
      </c>
      <c r="C2381" t="s">
        <v>59</v>
      </c>
      <c r="D2381">
        <v>3.27</v>
      </c>
      <c r="E2381">
        <v>3.2</v>
      </c>
      <c r="F2381">
        <v>13.9</v>
      </c>
    </row>
    <row r="2382" spans="1:7">
      <c r="A2382" t="s">
        <v>28</v>
      </c>
      <c r="B2382">
        <v>2720</v>
      </c>
      <c r="C2382" t="s">
        <v>59</v>
      </c>
      <c r="D2382">
        <v>3.27</v>
      </c>
      <c r="E2382">
        <v>4.25</v>
      </c>
      <c r="F2382">
        <v>13.9</v>
      </c>
    </row>
    <row r="2383" spans="1:7">
      <c r="A2383" t="s">
        <v>28</v>
      </c>
      <c r="B2383">
        <v>2721</v>
      </c>
      <c r="C2383" t="s">
        <v>59</v>
      </c>
      <c r="D2383">
        <v>0</v>
      </c>
      <c r="E2383">
        <v>4.25</v>
      </c>
      <c r="F2383">
        <v>13.9</v>
      </c>
      <c r="G2383" t="b">
        <v>0</v>
      </c>
    </row>
    <row r="2384" spans="1:7">
      <c r="A2384" t="s">
        <v>28</v>
      </c>
      <c r="B2384">
        <v>2722</v>
      </c>
      <c r="C2384" t="s">
        <v>59</v>
      </c>
      <c r="D2384">
        <v>9.82</v>
      </c>
      <c r="E2384">
        <v>3.2</v>
      </c>
      <c r="F2384">
        <v>13.9</v>
      </c>
    </row>
    <row r="2385" spans="1:7">
      <c r="A2385" t="s">
        <v>28</v>
      </c>
      <c r="B2385">
        <v>2723</v>
      </c>
      <c r="C2385" t="s">
        <v>59</v>
      </c>
      <c r="D2385">
        <v>9.82</v>
      </c>
      <c r="E2385">
        <v>4.25</v>
      </c>
      <c r="F2385">
        <v>13.9</v>
      </c>
    </row>
    <row r="2386" spans="1:7">
      <c r="A2386" t="s">
        <v>28</v>
      </c>
      <c r="B2386">
        <v>2724</v>
      </c>
      <c r="C2386" t="s">
        <v>59</v>
      </c>
      <c r="D2386">
        <v>16.37</v>
      </c>
      <c r="E2386">
        <v>3.2</v>
      </c>
      <c r="F2386">
        <v>13.9</v>
      </c>
      <c r="G2386" t="b">
        <v>0</v>
      </c>
    </row>
    <row r="2387" spans="1:7">
      <c r="A2387" t="s">
        <v>28</v>
      </c>
      <c r="B2387">
        <v>2725</v>
      </c>
      <c r="C2387" t="s">
        <v>59</v>
      </c>
      <c r="D2387">
        <v>16.37</v>
      </c>
      <c r="E2387">
        <v>4.25</v>
      </c>
      <c r="F2387">
        <v>13.9</v>
      </c>
    </row>
    <row r="2388" spans="1:7">
      <c r="A2388" t="s">
        <v>28</v>
      </c>
      <c r="B2388">
        <v>2726</v>
      </c>
      <c r="C2388" t="s">
        <v>59</v>
      </c>
      <c r="D2388">
        <v>19.649999999999999</v>
      </c>
      <c r="E2388">
        <v>3.2</v>
      </c>
      <c r="F2388">
        <v>13.9</v>
      </c>
    </row>
    <row r="2389" spans="1:7">
      <c r="A2389" t="s">
        <v>28</v>
      </c>
      <c r="B2389">
        <v>2727</v>
      </c>
      <c r="C2389" t="s">
        <v>59</v>
      </c>
      <c r="D2389">
        <v>19.649999999999999</v>
      </c>
      <c r="E2389">
        <v>4.25</v>
      </c>
      <c r="F2389">
        <v>13.9</v>
      </c>
    </row>
    <row r="2390" spans="1:7">
      <c r="A2390" t="s">
        <v>28</v>
      </c>
      <c r="B2390">
        <v>2728</v>
      </c>
      <c r="C2390" t="s">
        <v>59</v>
      </c>
      <c r="D2390">
        <v>15.2</v>
      </c>
      <c r="E2390">
        <v>4.8</v>
      </c>
      <c r="F2390">
        <v>13.9</v>
      </c>
    </row>
    <row r="2391" spans="1:7">
      <c r="A2391" t="s">
        <v>28</v>
      </c>
      <c r="B2391">
        <v>2729</v>
      </c>
      <c r="C2391" t="s">
        <v>59</v>
      </c>
      <c r="D2391">
        <v>4.57</v>
      </c>
      <c r="E2391">
        <v>4.8</v>
      </c>
      <c r="F2391">
        <v>13.9</v>
      </c>
    </row>
    <row r="2392" spans="1:7">
      <c r="A2392" t="s">
        <v>28</v>
      </c>
      <c r="B2392">
        <v>2730</v>
      </c>
      <c r="C2392" t="s">
        <v>59</v>
      </c>
      <c r="D2392">
        <v>17.68</v>
      </c>
      <c r="E2392">
        <v>6.4</v>
      </c>
      <c r="F2392">
        <v>13.9</v>
      </c>
    </row>
    <row r="2393" spans="1:7">
      <c r="A2393" t="s">
        <v>28</v>
      </c>
      <c r="B2393">
        <v>2731</v>
      </c>
      <c r="C2393" t="s">
        <v>59</v>
      </c>
      <c r="D2393">
        <v>3.5</v>
      </c>
      <c r="E2393">
        <v>6.9</v>
      </c>
      <c r="F2393">
        <v>13.9</v>
      </c>
      <c r="G2393" t="b">
        <v>0</v>
      </c>
    </row>
    <row r="2394" spans="1:7">
      <c r="A2394" t="s">
        <v>28</v>
      </c>
      <c r="B2394">
        <v>2732</v>
      </c>
      <c r="C2394" t="s">
        <v>59</v>
      </c>
      <c r="D2394">
        <v>3.5</v>
      </c>
      <c r="E2394">
        <v>14.35</v>
      </c>
      <c r="F2394">
        <v>13.9</v>
      </c>
      <c r="G2394" t="b">
        <v>0</v>
      </c>
    </row>
    <row r="2395" spans="1:7">
      <c r="A2395" t="s">
        <v>28</v>
      </c>
      <c r="B2395">
        <v>2733</v>
      </c>
      <c r="C2395" t="s">
        <v>59</v>
      </c>
      <c r="D2395">
        <v>4.7699999999999996</v>
      </c>
      <c r="E2395">
        <v>12.5</v>
      </c>
      <c r="F2395">
        <v>13.9</v>
      </c>
      <c r="G2395" t="b">
        <v>0</v>
      </c>
    </row>
    <row r="2396" spans="1:7">
      <c r="A2396" t="s">
        <v>28</v>
      </c>
      <c r="B2396">
        <v>2734</v>
      </c>
      <c r="C2396" t="s">
        <v>59</v>
      </c>
      <c r="D2396">
        <v>4.7699999999999996</v>
      </c>
      <c r="E2396">
        <v>14.35</v>
      </c>
      <c r="F2396">
        <v>13.9</v>
      </c>
      <c r="G2396" t="b">
        <v>0</v>
      </c>
    </row>
    <row r="2397" spans="1:7">
      <c r="A2397" t="s">
        <v>28</v>
      </c>
      <c r="B2397">
        <v>2735</v>
      </c>
      <c r="C2397" t="s">
        <v>59</v>
      </c>
      <c r="D2397">
        <v>3.5</v>
      </c>
      <c r="E2397">
        <v>10.45</v>
      </c>
      <c r="F2397">
        <v>13.9</v>
      </c>
      <c r="G2397" t="b">
        <v>0</v>
      </c>
    </row>
    <row r="2398" spans="1:7">
      <c r="A2398" t="s">
        <v>28</v>
      </c>
      <c r="B2398">
        <v>2736</v>
      </c>
      <c r="C2398" t="s">
        <v>59</v>
      </c>
      <c r="D2398">
        <v>8.3800000000000008</v>
      </c>
      <c r="E2398">
        <v>8.5</v>
      </c>
      <c r="F2398">
        <v>13.9</v>
      </c>
      <c r="G2398" t="b">
        <v>0</v>
      </c>
    </row>
    <row r="2399" spans="1:7">
      <c r="A2399" t="s">
        <v>28</v>
      </c>
      <c r="B2399">
        <v>2737</v>
      </c>
      <c r="C2399" t="s">
        <v>59</v>
      </c>
      <c r="D2399">
        <v>8.3800000000000008</v>
      </c>
      <c r="E2399">
        <v>10</v>
      </c>
      <c r="F2399">
        <v>13.9</v>
      </c>
    </row>
    <row r="2400" spans="1:7">
      <c r="A2400" t="s">
        <v>28</v>
      </c>
      <c r="B2400">
        <v>2738</v>
      </c>
      <c r="C2400" t="s">
        <v>59</v>
      </c>
      <c r="D2400">
        <v>7.02</v>
      </c>
      <c r="E2400">
        <v>10</v>
      </c>
      <c r="F2400">
        <v>13.9</v>
      </c>
    </row>
    <row r="2401" spans="1:7">
      <c r="A2401" t="s">
        <v>28</v>
      </c>
      <c r="B2401">
        <v>2740</v>
      </c>
      <c r="C2401" t="s">
        <v>59</v>
      </c>
      <c r="D2401">
        <v>11.92</v>
      </c>
      <c r="E2401">
        <v>12.25</v>
      </c>
      <c r="F2401">
        <v>13.9</v>
      </c>
    </row>
    <row r="2402" spans="1:7">
      <c r="A2402" t="s">
        <v>28</v>
      </c>
      <c r="B2402">
        <v>2741</v>
      </c>
      <c r="C2402" t="s">
        <v>59</v>
      </c>
      <c r="D2402">
        <v>3.27</v>
      </c>
      <c r="E2402">
        <v>2.5</v>
      </c>
      <c r="F2402">
        <v>13.9</v>
      </c>
    </row>
    <row r="2403" spans="1:7">
      <c r="A2403" t="s">
        <v>28</v>
      </c>
      <c r="B2403">
        <v>2742</v>
      </c>
      <c r="C2403" t="s">
        <v>59</v>
      </c>
      <c r="D2403">
        <v>0</v>
      </c>
      <c r="E2403">
        <v>2.5</v>
      </c>
      <c r="F2403">
        <v>13.9</v>
      </c>
      <c r="G2403" t="b">
        <v>0</v>
      </c>
    </row>
    <row r="2404" spans="1:7">
      <c r="A2404" t="s">
        <v>28</v>
      </c>
      <c r="B2404">
        <v>2743</v>
      </c>
      <c r="C2404" t="s">
        <v>59</v>
      </c>
      <c r="D2404">
        <v>8.19</v>
      </c>
      <c r="E2404">
        <v>0</v>
      </c>
      <c r="F2404">
        <v>13.9</v>
      </c>
    </row>
    <row r="2405" spans="1:7">
      <c r="A2405" t="s">
        <v>28</v>
      </c>
      <c r="B2405">
        <v>2744</v>
      </c>
      <c r="C2405" t="s">
        <v>59</v>
      </c>
      <c r="D2405">
        <v>8.19</v>
      </c>
      <c r="E2405">
        <v>2.5</v>
      </c>
      <c r="F2405">
        <v>13.9</v>
      </c>
    </row>
    <row r="2406" spans="1:7">
      <c r="A2406" t="s">
        <v>28</v>
      </c>
      <c r="B2406">
        <v>2745</v>
      </c>
      <c r="C2406" t="s">
        <v>59</v>
      </c>
      <c r="D2406">
        <v>8.19</v>
      </c>
      <c r="E2406">
        <v>3.2</v>
      </c>
      <c r="F2406">
        <v>13.9</v>
      </c>
    </row>
    <row r="2407" spans="1:7">
      <c r="A2407" t="s">
        <v>28</v>
      </c>
      <c r="B2407">
        <v>2746</v>
      </c>
      <c r="C2407" t="s">
        <v>59</v>
      </c>
      <c r="D2407">
        <v>19.649999999999999</v>
      </c>
      <c r="E2407">
        <v>2.5</v>
      </c>
      <c r="F2407">
        <v>13.9</v>
      </c>
    </row>
    <row r="2408" spans="1:7">
      <c r="A2408" t="s">
        <v>28</v>
      </c>
      <c r="B2408">
        <v>2747</v>
      </c>
      <c r="C2408" t="s">
        <v>59</v>
      </c>
      <c r="D2408">
        <v>2.5</v>
      </c>
      <c r="E2408">
        <v>6.9</v>
      </c>
      <c r="F2408">
        <v>13.9</v>
      </c>
    </row>
    <row r="2409" spans="1:7">
      <c r="A2409" t="s">
        <v>28</v>
      </c>
      <c r="B2409">
        <v>2748</v>
      </c>
      <c r="C2409" t="s">
        <v>59</v>
      </c>
      <c r="D2409">
        <v>2.5</v>
      </c>
      <c r="E2409">
        <v>8.5</v>
      </c>
      <c r="F2409">
        <v>13.9</v>
      </c>
      <c r="G2409" t="b">
        <v>0</v>
      </c>
    </row>
    <row r="2410" spans="1:7">
      <c r="A2410" t="s">
        <v>28</v>
      </c>
      <c r="B2410">
        <v>2749</v>
      </c>
      <c r="C2410" t="s">
        <v>59</v>
      </c>
      <c r="D2410">
        <v>2.5</v>
      </c>
      <c r="E2410">
        <v>12.5</v>
      </c>
      <c r="F2410">
        <v>13.9</v>
      </c>
      <c r="G2410" t="b">
        <v>0</v>
      </c>
    </row>
    <row r="2411" spans="1:7">
      <c r="A2411" t="s">
        <v>28</v>
      </c>
      <c r="B2411">
        <v>2750</v>
      </c>
      <c r="C2411" t="s">
        <v>59</v>
      </c>
      <c r="D2411">
        <v>2.5</v>
      </c>
      <c r="E2411">
        <v>15.26</v>
      </c>
      <c r="F2411">
        <v>13.9</v>
      </c>
    </row>
    <row r="2412" spans="1:7">
      <c r="A2412" t="s">
        <v>28</v>
      </c>
      <c r="B2412">
        <v>2751</v>
      </c>
      <c r="C2412" t="s">
        <v>59</v>
      </c>
      <c r="D2412">
        <v>0</v>
      </c>
      <c r="E2412">
        <v>15.26</v>
      </c>
      <c r="F2412">
        <v>13.9</v>
      </c>
    </row>
    <row r="2413" spans="1:7">
      <c r="A2413" t="s">
        <v>28</v>
      </c>
      <c r="B2413">
        <v>2752</v>
      </c>
      <c r="C2413" t="s">
        <v>59</v>
      </c>
      <c r="D2413">
        <v>2.5</v>
      </c>
      <c r="E2413">
        <v>16.5</v>
      </c>
      <c r="F2413">
        <v>13.9</v>
      </c>
    </row>
    <row r="2414" spans="1:7">
      <c r="A2414" t="s">
        <v>28</v>
      </c>
      <c r="B2414">
        <v>2753</v>
      </c>
      <c r="C2414" t="s">
        <v>59</v>
      </c>
      <c r="D2414">
        <v>3.5</v>
      </c>
      <c r="E2414">
        <v>15.26</v>
      </c>
      <c r="F2414">
        <v>13.9</v>
      </c>
    </row>
    <row r="2415" spans="1:7">
      <c r="A2415" t="s">
        <v>28</v>
      </c>
      <c r="B2415">
        <v>3979</v>
      </c>
      <c r="C2415" t="s">
        <v>59</v>
      </c>
      <c r="D2415">
        <v>9.5</v>
      </c>
      <c r="E2415">
        <v>8.75</v>
      </c>
      <c r="F2415">
        <v>13.9</v>
      </c>
    </row>
    <row r="2416" spans="1:7">
      <c r="A2416" t="s">
        <v>28</v>
      </c>
      <c r="B2416">
        <v>3980</v>
      </c>
      <c r="C2416" t="s">
        <v>59</v>
      </c>
      <c r="D2416">
        <v>8.3800000000000008</v>
      </c>
      <c r="E2416">
        <v>8.75</v>
      </c>
      <c r="F2416">
        <v>13.9</v>
      </c>
    </row>
    <row r="2417" spans="1:7">
      <c r="A2417" t="s">
        <v>28</v>
      </c>
      <c r="B2417">
        <v>3981</v>
      </c>
      <c r="C2417" t="s">
        <v>59</v>
      </c>
      <c r="D2417">
        <v>9.5</v>
      </c>
      <c r="E2417">
        <v>8.5</v>
      </c>
      <c r="F2417">
        <v>13.9</v>
      </c>
    </row>
    <row r="2418" spans="1:7">
      <c r="A2418" t="s">
        <v>28</v>
      </c>
      <c r="B2418">
        <v>3982</v>
      </c>
      <c r="C2418" t="s">
        <v>59</v>
      </c>
      <c r="D2418">
        <v>10.6</v>
      </c>
      <c r="E2418">
        <v>8.75</v>
      </c>
      <c r="F2418">
        <v>13.9</v>
      </c>
    </row>
    <row r="2419" spans="1:7">
      <c r="A2419" t="s">
        <v>28</v>
      </c>
      <c r="B2419">
        <v>3983</v>
      </c>
      <c r="C2419" t="s">
        <v>59</v>
      </c>
      <c r="D2419">
        <v>10.6</v>
      </c>
      <c r="E2419">
        <v>8.5</v>
      </c>
      <c r="F2419">
        <v>13.9</v>
      </c>
    </row>
    <row r="2420" spans="1:7">
      <c r="A2420" t="s">
        <v>28</v>
      </c>
      <c r="B2420">
        <v>3985</v>
      </c>
      <c r="C2420" t="s">
        <v>59</v>
      </c>
      <c r="D2420">
        <v>12.35</v>
      </c>
      <c r="E2420">
        <v>8.75</v>
      </c>
      <c r="F2420">
        <v>13.9</v>
      </c>
    </row>
    <row r="2421" spans="1:7">
      <c r="A2421" t="s">
        <v>28</v>
      </c>
      <c r="B2421">
        <v>3986</v>
      </c>
      <c r="C2421" t="s">
        <v>59</v>
      </c>
      <c r="D2421">
        <v>12.35</v>
      </c>
      <c r="E2421">
        <v>10</v>
      </c>
      <c r="F2421">
        <v>13.9</v>
      </c>
    </row>
    <row r="2422" spans="1:7">
      <c r="A2422" t="s">
        <v>28</v>
      </c>
      <c r="B2422">
        <v>3989</v>
      </c>
      <c r="C2422" t="s">
        <v>59</v>
      </c>
      <c r="D2422">
        <v>12.35</v>
      </c>
      <c r="E2422">
        <v>8.5</v>
      </c>
      <c r="F2422">
        <v>13.9</v>
      </c>
      <c r="G2422" t="b">
        <v>0</v>
      </c>
    </row>
    <row r="2423" spans="1:7">
      <c r="A2423" t="s">
        <v>28</v>
      </c>
      <c r="B2423">
        <v>3990</v>
      </c>
      <c r="C2423" t="s">
        <v>59</v>
      </c>
      <c r="D2423">
        <v>13.45</v>
      </c>
      <c r="E2423">
        <v>8.75</v>
      </c>
      <c r="F2423">
        <v>13.9</v>
      </c>
    </row>
    <row r="2424" spans="1:7">
      <c r="A2424" t="s">
        <v>28</v>
      </c>
      <c r="B2424">
        <v>3991</v>
      </c>
      <c r="C2424" t="s">
        <v>59</v>
      </c>
      <c r="D2424">
        <v>13.45</v>
      </c>
      <c r="E2424">
        <v>10</v>
      </c>
      <c r="F2424">
        <v>13.9</v>
      </c>
    </row>
    <row r="2425" spans="1:7">
      <c r="A2425" t="s">
        <v>28</v>
      </c>
      <c r="B2425">
        <v>3992</v>
      </c>
      <c r="C2425" t="s">
        <v>59</v>
      </c>
      <c r="D2425">
        <v>13.45</v>
      </c>
      <c r="E2425">
        <v>8.5</v>
      </c>
      <c r="F2425">
        <v>13.9</v>
      </c>
    </row>
    <row r="2426" spans="1:7">
      <c r="A2426" t="s">
        <v>28</v>
      </c>
      <c r="B2426">
        <v>3993</v>
      </c>
      <c r="C2426" t="s">
        <v>59</v>
      </c>
      <c r="D2426">
        <v>13.82</v>
      </c>
      <c r="E2426">
        <v>8.75</v>
      </c>
      <c r="F2426">
        <v>13.9</v>
      </c>
    </row>
    <row r="2427" spans="1:7">
      <c r="A2427" t="s">
        <v>28</v>
      </c>
      <c r="B2427">
        <v>3994</v>
      </c>
      <c r="C2427" t="s">
        <v>59</v>
      </c>
      <c r="D2427">
        <v>13.82</v>
      </c>
      <c r="E2427">
        <v>10</v>
      </c>
      <c r="F2427">
        <v>13.9</v>
      </c>
    </row>
    <row r="2428" spans="1:7">
      <c r="A2428" t="s">
        <v>28</v>
      </c>
      <c r="B2428">
        <v>3995</v>
      </c>
      <c r="C2428" t="s">
        <v>59</v>
      </c>
      <c r="D2428">
        <v>13.93</v>
      </c>
      <c r="E2428">
        <v>8.75</v>
      </c>
      <c r="F2428">
        <v>13.9</v>
      </c>
    </row>
    <row r="2429" spans="1:7">
      <c r="A2429" t="s">
        <v>28</v>
      </c>
      <c r="B2429">
        <v>3996</v>
      </c>
      <c r="C2429" t="s">
        <v>59</v>
      </c>
      <c r="D2429">
        <v>13.93</v>
      </c>
      <c r="E2429">
        <v>8.5</v>
      </c>
      <c r="F2429">
        <v>13.9</v>
      </c>
    </row>
    <row r="2430" spans="1:7">
      <c r="A2430" t="s">
        <v>28</v>
      </c>
      <c r="B2430">
        <v>3997</v>
      </c>
      <c r="C2430" t="s">
        <v>59</v>
      </c>
      <c r="D2430">
        <v>15.97</v>
      </c>
      <c r="E2430">
        <v>8.75</v>
      </c>
      <c r="F2430">
        <v>13.9</v>
      </c>
    </row>
    <row r="2431" spans="1:7">
      <c r="A2431" t="s">
        <v>28</v>
      </c>
      <c r="B2431">
        <v>3998</v>
      </c>
      <c r="C2431" t="s">
        <v>59</v>
      </c>
      <c r="D2431">
        <v>14.8</v>
      </c>
      <c r="E2431">
        <v>8.75</v>
      </c>
      <c r="F2431">
        <v>13.9</v>
      </c>
    </row>
    <row r="2432" spans="1:7">
      <c r="A2432" t="s">
        <v>28</v>
      </c>
      <c r="B2432">
        <v>3999</v>
      </c>
      <c r="C2432" t="s">
        <v>59</v>
      </c>
      <c r="D2432">
        <v>14.8</v>
      </c>
      <c r="E2432">
        <v>8.5</v>
      </c>
      <c r="F2432">
        <v>13.9</v>
      </c>
    </row>
    <row r="2433" spans="1:7">
      <c r="A2433" t="s">
        <v>28</v>
      </c>
      <c r="B2433">
        <v>4000</v>
      </c>
      <c r="C2433" t="s">
        <v>59</v>
      </c>
      <c r="D2433">
        <v>15.97</v>
      </c>
      <c r="E2433">
        <v>8.5</v>
      </c>
      <c r="F2433">
        <v>13.9</v>
      </c>
      <c r="G2433" t="b">
        <v>0</v>
      </c>
    </row>
    <row r="2434" spans="1:7">
      <c r="A2434" t="s">
        <v>28</v>
      </c>
      <c r="B2434">
        <v>4001</v>
      </c>
      <c r="C2434" t="s">
        <v>59</v>
      </c>
      <c r="D2434">
        <v>16.84</v>
      </c>
      <c r="E2434">
        <v>8.5</v>
      </c>
      <c r="F2434">
        <v>13.9</v>
      </c>
    </row>
    <row r="2435" spans="1:7">
      <c r="A2435" t="s">
        <v>28</v>
      </c>
      <c r="B2435">
        <v>4002</v>
      </c>
      <c r="C2435" t="s">
        <v>59</v>
      </c>
      <c r="D2435">
        <v>16.84</v>
      </c>
      <c r="E2435">
        <v>8.75</v>
      </c>
      <c r="F2435">
        <v>13.9</v>
      </c>
      <c r="G2435" t="b">
        <v>0</v>
      </c>
    </row>
    <row r="2436" spans="1:7">
      <c r="A2436" t="s">
        <v>28</v>
      </c>
      <c r="B2436">
        <v>4003</v>
      </c>
      <c r="C2436" t="s">
        <v>59</v>
      </c>
      <c r="D2436">
        <v>17</v>
      </c>
      <c r="E2436">
        <v>8.75</v>
      </c>
      <c r="F2436">
        <v>13.9</v>
      </c>
      <c r="G2436" t="b">
        <v>0</v>
      </c>
    </row>
    <row r="2437" spans="1:7">
      <c r="A2437" t="s">
        <v>28</v>
      </c>
      <c r="B2437">
        <v>4004</v>
      </c>
      <c r="C2437" t="s">
        <v>59</v>
      </c>
      <c r="D2437">
        <v>19.649999999999999</v>
      </c>
      <c r="E2437">
        <v>8.75</v>
      </c>
      <c r="F2437">
        <v>13.9</v>
      </c>
    </row>
    <row r="2438" spans="1:7">
      <c r="A2438" t="s">
        <v>28</v>
      </c>
      <c r="B2438">
        <v>4071</v>
      </c>
      <c r="C2438" t="s">
        <v>59</v>
      </c>
      <c r="D2438">
        <v>11.52</v>
      </c>
      <c r="E2438">
        <v>10</v>
      </c>
      <c r="F2438">
        <v>13.9</v>
      </c>
    </row>
    <row r="2439" spans="1:7">
      <c r="A2439" t="s">
        <v>28</v>
      </c>
      <c r="B2439">
        <v>4072</v>
      </c>
      <c r="C2439" t="s">
        <v>59</v>
      </c>
      <c r="D2439">
        <v>11.52</v>
      </c>
      <c r="E2439">
        <v>8.75</v>
      </c>
      <c r="F2439">
        <v>13.9</v>
      </c>
      <c r="G2439" t="b">
        <v>0</v>
      </c>
    </row>
    <row r="2440" spans="1:7">
      <c r="A2440" t="s">
        <v>28</v>
      </c>
      <c r="B2440">
        <v>4073</v>
      </c>
      <c r="C2440" t="s">
        <v>59</v>
      </c>
      <c r="D2440">
        <v>11.52</v>
      </c>
      <c r="E2440">
        <v>8.5</v>
      </c>
      <c r="F2440">
        <v>13.9</v>
      </c>
      <c r="G2440" t="b">
        <v>0</v>
      </c>
    </row>
    <row r="2441" spans="1:7">
      <c r="A2441" t="s">
        <v>28</v>
      </c>
      <c r="B2441">
        <v>4074</v>
      </c>
      <c r="C2441" t="s">
        <v>59</v>
      </c>
      <c r="D2441">
        <v>14.17</v>
      </c>
      <c r="E2441">
        <v>8.5</v>
      </c>
      <c r="F2441">
        <v>13.9</v>
      </c>
      <c r="G2441" t="b">
        <v>0</v>
      </c>
    </row>
    <row r="2442" spans="1:7">
      <c r="A2442" t="s">
        <v>28</v>
      </c>
      <c r="B2442">
        <v>4075</v>
      </c>
      <c r="C2442" t="s">
        <v>59</v>
      </c>
      <c r="D2442">
        <v>14.17</v>
      </c>
      <c r="E2442">
        <v>8.75</v>
      </c>
      <c r="F2442">
        <v>13.9</v>
      </c>
    </row>
    <row r="2443" spans="1:7">
      <c r="A2443" t="s">
        <v>28</v>
      </c>
      <c r="B2443">
        <v>4078</v>
      </c>
      <c r="C2443" t="s">
        <v>59</v>
      </c>
      <c r="D2443">
        <v>11.92</v>
      </c>
      <c r="E2443">
        <v>13.8</v>
      </c>
      <c r="F2443">
        <v>13.9</v>
      </c>
    </row>
    <row r="2444" spans="1:7">
      <c r="A2444" t="s">
        <v>28</v>
      </c>
      <c r="B2444">
        <v>4079</v>
      </c>
      <c r="C2444" t="s">
        <v>59</v>
      </c>
      <c r="D2444">
        <v>14.17</v>
      </c>
      <c r="E2444">
        <v>13.8</v>
      </c>
      <c r="F2444">
        <v>13.9</v>
      </c>
    </row>
    <row r="2445" spans="1:7">
      <c r="A2445" t="s">
        <v>28</v>
      </c>
      <c r="B2445">
        <v>4081</v>
      </c>
      <c r="C2445" t="s">
        <v>59</v>
      </c>
      <c r="D2445">
        <v>17</v>
      </c>
      <c r="E2445">
        <v>15.26</v>
      </c>
      <c r="F2445">
        <v>13.9</v>
      </c>
      <c r="G2445" t="b">
        <v>0</v>
      </c>
    </row>
    <row r="2446" spans="1:7">
      <c r="A2446" t="s">
        <v>28</v>
      </c>
      <c r="B2446">
        <v>4083</v>
      </c>
      <c r="C2446" t="s">
        <v>59</v>
      </c>
      <c r="D2446">
        <v>11.92</v>
      </c>
      <c r="E2446">
        <v>15.26</v>
      </c>
      <c r="F2446">
        <v>13.9</v>
      </c>
    </row>
    <row r="2447" spans="1:7">
      <c r="A2447" t="s">
        <v>28</v>
      </c>
      <c r="B2447">
        <v>4275</v>
      </c>
      <c r="C2447" t="s">
        <v>59</v>
      </c>
      <c r="D2447">
        <v>9.82</v>
      </c>
      <c r="E2447">
        <v>0.2</v>
      </c>
      <c r="F2447">
        <v>13.9</v>
      </c>
      <c r="G2447" t="b">
        <v>0</v>
      </c>
    </row>
    <row r="2448" spans="1:7">
      <c r="A2448" t="s">
        <v>28</v>
      </c>
      <c r="B2448">
        <v>4277</v>
      </c>
      <c r="C2448" t="s">
        <v>59</v>
      </c>
      <c r="D2448">
        <v>9.82</v>
      </c>
      <c r="E2448">
        <v>0.4</v>
      </c>
      <c r="F2448">
        <v>13.9</v>
      </c>
    </row>
    <row r="2449" spans="1:7">
      <c r="A2449" t="s">
        <v>28</v>
      </c>
      <c r="B2449">
        <v>4279</v>
      </c>
      <c r="C2449" t="s">
        <v>59</v>
      </c>
      <c r="D2449">
        <v>9.82</v>
      </c>
      <c r="E2449">
        <v>0.55000000000000004</v>
      </c>
      <c r="F2449">
        <v>13.9</v>
      </c>
    </row>
    <row r="2450" spans="1:7">
      <c r="A2450" t="s">
        <v>28</v>
      </c>
      <c r="B2450">
        <v>4281</v>
      </c>
      <c r="C2450" t="s">
        <v>59</v>
      </c>
      <c r="D2450">
        <v>9.82</v>
      </c>
      <c r="E2450">
        <v>0.7</v>
      </c>
      <c r="F2450">
        <v>13.9</v>
      </c>
      <c r="G2450" t="b">
        <v>0</v>
      </c>
    </row>
    <row r="2451" spans="1:7">
      <c r="A2451" t="s">
        <v>28</v>
      </c>
      <c r="B2451">
        <v>4283</v>
      </c>
      <c r="C2451" t="s">
        <v>59</v>
      </c>
      <c r="D2451">
        <v>9.82</v>
      </c>
      <c r="E2451">
        <v>1.75</v>
      </c>
      <c r="F2451">
        <v>13.9</v>
      </c>
    </row>
    <row r="2452" spans="1:7">
      <c r="A2452" t="s">
        <v>28</v>
      </c>
      <c r="B2452">
        <v>4285</v>
      </c>
      <c r="C2452" t="s">
        <v>59</v>
      </c>
      <c r="D2452">
        <v>9.82</v>
      </c>
      <c r="E2452">
        <v>2.2000000000000002</v>
      </c>
      <c r="F2452">
        <v>13.9</v>
      </c>
    </row>
    <row r="2453" spans="1:7">
      <c r="A2453" t="s">
        <v>28</v>
      </c>
      <c r="B2453">
        <v>4287</v>
      </c>
      <c r="C2453" t="s">
        <v>59</v>
      </c>
      <c r="D2453">
        <v>9.82</v>
      </c>
      <c r="E2453">
        <v>2.5</v>
      </c>
      <c r="F2453">
        <v>13.9</v>
      </c>
    </row>
    <row r="2454" spans="1:7">
      <c r="A2454" t="s">
        <v>28</v>
      </c>
      <c r="B2454">
        <v>4289</v>
      </c>
      <c r="C2454" t="s">
        <v>59</v>
      </c>
      <c r="D2454">
        <v>9.82</v>
      </c>
      <c r="E2454">
        <v>2.8</v>
      </c>
      <c r="F2454">
        <v>13.9</v>
      </c>
      <c r="G2454" t="b">
        <v>0</v>
      </c>
    </row>
    <row r="2455" spans="1:7">
      <c r="A2455" t="s">
        <v>28</v>
      </c>
      <c r="B2455">
        <v>4291</v>
      </c>
      <c r="C2455" t="s">
        <v>59</v>
      </c>
      <c r="D2455">
        <v>3.27</v>
      </c>
      <c r="E2455">
        <v>0.2</v>
      </c>
      <c r="F2455">
        <v>13.9</v>
      </c>
      <c r="G2455" t="b">
        <v>0</v>
      </c>
    </row>
    <row r="2456" spans="1:7">
      <c r="A2456" t="s">
        <v>28</v>
      </c>
      <c r="B2456">
        <v>4293</v>
      </c>
      <c r="C2456" t="s">
        <v>59</v>
      </c>
      <c r="D2456">
        <v>3.27</v>
      </c>
      <c r="E2456">
        <v>0.4</v>
      </c>
      <c r="F2456">
        <v>13.9</v>
      </c>
    </row>
    <row r="2457" spans="1:7">
      <c r="A2457" t="s">
        <v>28</v>
      </c>
      <c r="B2457">
        <v>4295</v>
      </c>
      <c r="C2457" t="s">
        <v>59</v>
      </c>
      <c r="D2457">
        <v>3.27</v>
      </c>
      <c r="E2457">
        <v>0.55000000000000004</v>
      </c>
      <c r="F2457">
        <v>13.9</v>
      </c>
    </row>
    <row r="2458" spans="1:7">
      <c r="A2458" t="s">
        <v>28</v>
      </c>
      <c r="B2458">
        <v>4297</v>
      </c>
      <c r="C2458" t="s">
        <v>59</v>
      </c>
      <c r="D2458">
        <v>3.27</v>
      </c>
      <c r="E2458">
        <v>0.7</v>
      </c>
      <c r="F2458">
        <v>13.9</v>
      </c>
      <c r="G2458" t="b">
        <v>0</v>
      </c>
    </row>
    <row r="2459" spans="1:7">
      <c r="A2459" t="s">
        <v>28</v>
      </c>
      <c r="B2459">
        <v>4299</v>
      </c>
      <c r="C2459" t="s">
        <v>59</v>
      </c>
      <c r="D2459">
        <v>3.27</v>
      </c>
      <c r="E2459">
        <v>1.75</v>
      </c>
      <c r="F2459">
        <v>13.9</v>
      </c>
    </row>
    <row r="2460" spans="1:7">
      <c r="A2460" t="s">
        <v>28</v>
      </c>
      <c r="B2460">
        <v>4301</v>
      </c>
      <c r="C2460" t="s">
        <v>59</v>
      </c>
      <c r="D2460">
        <v>3.27</v>
      </c>
      <c r="E2460">
        <v>2.2000000000000002</v>
      </c>
      <c r="F2460">
        <v>13.9</v>
      </c>
      <c r="G2460" t="b">
        <v>0</v>
      </c>
    </row>
    <row r="2461" spans="1:7">
      <c r="A2461" t="s">
        <v>28</v>
      </c>
      <c r="B2461">
        <v>4303</v>
      </c>
      <c r="C2461" t="s">
        <v>59</v>
      </c>
      <c r="D2461">
        <v>3.27</v>
      </c>
      <c r="E2461">
        <v>2.8</v>
      </c>
      <c r="F2461">
        <v>13.9</v>
      </c>
    </row>
    <row r="2462" spans="1:7">
      <c r="A2462" t="s">
        <v>28</v>
      </c>
      <c r="B2462">
        <v>4305</v>
      </c>
      <c r="C2462" t="s">
        <v>59</v>
      </c>
      <c r="D2462">
        <v>16.37</v>
      </c>
      <c r="E2462">
        <v>0.2</v>
      </c>
      <c r="F2462">
        <v>13.9</v>
      </c>
      <c r="G2462" t="b">
        <v>0</v>
      </c>
    </row>
    <row r="2463" spans="1:7">
      <c r="A2463" t="s">
        <v>28</v>
      </c>
      <c r="B2463">
        <v>4307</v>
      </c>
      <c r="C2463" t="s">
        <v>59</v>
      </c>
      <c r="D2463">
        <v>16.37</v>
      </c>
      <c r="E2463">
        <v>0.4</v>
      </c>
      <c r="F2463">
        <v>13.9</v>
      </c>
      <c r="G2463" t="b">
        <v>0</v>
      </c>
    </row>
    <row r="2464" spans="1:7">
      <c r="A2464" t="s">
        <v>28</v>
      </c>
      <c r="B2464">
        <v>4309</v>
      </c>
      <c r="C2464" t="s">
        <v>59</v>
      </c>
      <c r="D2464">
        <v>16.37</v>
      </c>
      <c r="E2464">
        <v>0.55000000000000004</v>
      </c>
      <c r="F2464">
        <v>13.9</v>
      </c>
      <c r="G2464" t="b">
        <v>0</v>
      </c>
    </row>
    <row r="2465" spans="1:7">
      <c r="A2465" t="s">
        <v>28</v>
      </c>
      <c r="B2465">
        <v>4311</v>
      </c>
      <c r="C2465" t="s">
        <v>59</v>
      </c>
      <c r="D2465">
        <v>16.37</v>
      </c>
      <c r="E2465">
        <v>0.7</v>
      </c>
      <c r="F2465">
        <v>13.9</v>
      </c>
    </row>
    <row r="2466" spans="1:7">
      <c r="A2466" t="s">
        <v>28</v>
      </c>
      <c r="B2466">
        <v>4313</v>
      </c>
      <c r="C2466" t="s">
        <v>59</v>
      </c>
      <c r="D2466">
        <v>16.37</v>
      </c>
      <c r="E2466">
        <v>1.75</v>
      </c>
      <c r="F2466">
        <v>13.9</v>
      </c>
      <c r="G2466" t="b">
        <v>0</v>
      </c>
    </row>
    <row r="2467" spans="1:7">
      <c r="A2467" t="s">
        <v>28</v>
      </c>
      <c r="B2467">
        <v>4315</v>
      </c>
      <c r="C2467" t="s">
        <v>59</v>
      </c>
      <c r="D2467">
        <v>16.37</v>
      </c>
      <c r="E2467">
        <v>2.2000000000000002</v>
      </c>
      <c r="F2467">
        <v>13.9</v>
      </c>
      <c r="G2467" t="b">
        <v>0</v>
      </c>
    </row>
    <row r="2468" spans="1:7">
      <c r="A2468" t="s">
        <v>28</v>
      </c>
      <c r="B2468">
        <v>4317</v>
      </c>
      <c r="C2468" t="s">
        <v>59</v>
      </c>
      <c r="D2468">
        <v>16.37</v>
      </c>
      <c r="E2468">
        <v>2.5</v>
      </c>
      <c r="F2468">
        <v>13.9</v>
      </c>
    </row>
    <row r="2469" spans="1:7">
      <c r="A2469" t="s">
        <v>28</v>
      </c>
      <c r="B2469">
        <v>4319</v>
      </c>
      <c r="C2469" t="s">
        <v>59</v>
      </c>
      <c r="D2469">
        <v>16.37</v>
      </c>
      <c r="E2469">
        <v>2.8</v>
      </c>
      <c r="F2469">
        <v>13.9</v>
      </c>
      <c r="G2469" t="b">
        <v>0</v>
      </c>
    </row>
    <row r="2470" spans="1:7">
      <c r="A2470" t="s">
        <v>28</v>
      </c>
      <c r="B2470">
        <v>5083</v>
      </c>
      <c r="C2470" t="s">
        <v>59</v>
      </c>
      <c r="D2470">
        <v>6.8</v>
      </c>
      <c r="E2470">
        <v>14.2</v>
      </c>
      <c r="F2470">
        <v>13.9</v>
      </c>
    </row>
    <row r="2471" spans="1:7">
      <c r="A2471" t="s">
        <v>28</v>
      </c>
      <c r="B2471">
        <v>5085</v>
      </c>
      <c r="C2471" t="s">
        <v>59</v>
      </c>
      <c r="D2471">
        <v>6.8</v>
      </c>
      <c r="E2471">
        <v>14.91</v>
      </c>
      <c r="F2471">
        <v>13.9</v>
      </c>
      <c r="G2471" t="b">
        <v>0</v>
      </c>
    </row>
    <row r="2472" spans="1:7">
      <c r="A2472" t="s">
        <v>28</v>
      </c>
      <c r="B2472">
        <v>5087</v>
      </c>
      <c r="C2472" t="s">
        <v>59</v>
      </c>
      <c r="D2472">
        <v>6.8</v>
      </c>
      <c r="E2472">
        <v>15.26</v>
      </c>
      <c r="F2472">
        <v>13.9</v>
      </c>
    </row>
    <row r="2473" spans="1:7">
      <c r="A2473" t="s">
        <v>28</v>
      </c>
      <c r="B2473">
        <v>5089</v>
      </c>
      <c r="C2473" t="s">
        <v>59</v>
      </c>
      <c r="D2473">
        <v>6.8</v>
      </c>
      <c r="E2473">
        <v>15.7</v>
      </c>
      <c r="F2473">
        <v>13.9</v>
      </c>
    </row>
    <row r="2474" spans="1:7">
      <c r="A2474" t="s">
        <v>28</v>
      </c>
      <c r="B2474">
        <v>5091</v>
      </c>
      <c r="C2474" t="s">
        <v>59</v>
      </c>
      <c r="D2474">
        <v>6.8</v>
      </c>
      <c r="E2474">
        <v>15.78</v>
      </c>
      <c r="F2474">
        <v>13.9</v>
      </c>
      <c r="G2474" t="b">
        <v>0</v>
      </c>
    </row>
    <row r="2475" spans="1:7">
      <c r="A2475" t="s">
        <v>28</v>
      </c>
      <c r="B2475">
        <v>5093</v>
      </c>
      <c r="C2475" t="s">
        <v>59</v>
      </c>
      <c r="D2475">
        <v>6.8</v>
      </c>
      <c r="E2475">
        <v>16.100000000000001</v>
      </c>
      <c r="F2475">
        <v>13.9</v>
      </c>
    </row>
    <row r="2476" spans="1:7">
      <c r="A2476" t="s">
        <v>28</v>
      </c>
      <c r="B2476">
        <v>5095</v>
      </c>
      <c r="C2476" t="s">
        <v>59</v>
      </c>
      <c r="D2476">
        <v>9.67</v>
      </c>
      <c r="E2476">
        <v>16.5</v>
      </c>
      <c r="F2476">
        <v>13.9</v>
      </c>
    </row>
    <row r="2477" spans="1:7">
      <c r="A2477" t="s">
        <v>28</v>
      </c>
      <c r="B2477">
        <v>5097</v>
      </c>
      <c r="C2477" t="s">
        <v>59</v>
      </c>
      <c r="D2477">
        <v>9.75</v>
      </c>
      <c r="E2477">
        <v>16.5</v>
      </c>
      <c r="F2477">
        <v>13.9</v>
      </c>
    </row>
    <row r="2478" spans="1:7">
      <c r="A2478" t="s">
        <v>28</v>
      </c>
      <c r="B2478">
        <v>5099</v>
      </c>
      <c r="C2478" t="s">
        <v>59</v>
      </c>
      <c r="D2478">
        <v>10.55</v>
      </c>
      <c r="E2478">
        <v>16.5</v>
      </c>
      <c r="F2478">
        <v>13.9</v>
      </c>
    </row>
    <row r="2479" spans="1:7">
      <c r="A2479" t="s">
        <v>28</v>
      </c>
      <c r="B2479">
        <v>5101</v>
      </c>
      <c r="C2479" t="s">
        <v>59</v>
      </c>
      <c r="D2479">
        <v>11.33</v>
      </c>
      <c r="E2479">
        <v>16.5</v>
      </c>
      <c r="F2479">
        <v>13.9</v>
      </c>
      <c r="G2479" t="b">
        <v>0</v>
      </c>
    </row>
    <row r="2480" spans="1:7">
      <c r="A2480" t="s">
        <v>28</v>
      </c>
      <c r="B2480">
        <v>5103</v>
      </c>
      <c r="C2480" t="s">
        <v>59</v>
      </c>
      <c r="D2480">
        <v>11.92</v>
      </c>
      <c r="E2480">
        <v>16.5</v>
      </c>
      <c r="F2480">
        <v>13.9</v>
      </c>
      <c r="G2480" t="b">
        <v>0</v>
      </c>
    </row>
    <row r="2481" spans="1:7">
      <c r="A2481" t="s">
        <v>28</v>
      </c>
      <c r="B2481">
        <v>5105</v>
      </c>
      <c r="C2481" t="s">
        <v>59</v>
      </c>
      <c r="D2481">
        <v>11.92</v>
      </c>
      <c r="E2481">
        <v>16.100000000000001</v>
      </c>
      <c r="F2481">
        <v>13.9</v>
      </c>
      <c r="G2481" t="b">
        <v>0</v>
      </c>
    </row>
    <row r="2482" spans="1:7">
      <c r="A2482" t="s">
        <v>28</v>
      </c>
      <c r="B2482">
        <v>5107</v>
      </c>
      <c r="C2482" t="s">
        <v>59</v>
      </c>
      <c r="D2482">
        <v>11.92</v>
      </c>
      <c r="E2482">
        <v>15.7</v>
      </c>
      <c r="F2482">
        <v>13.9</v>
      </c>
    </row>
    <row r="2483" spans="1:7">
      <c r="A2483" t="s">
        <v>28</v>
      </c>
      <c r="B2483">
        <v>5114</v>
      </c>
      <c r="C2483" t="s">
        <v>59</v>
      </c>
      <c r="D2483">
        <v>11.92</v>
      </c>
      <c r="E2483">
        <v>14.2</v>
      </c>
      <c r="F2483">
        <v>13.9</v>
      </c>
    </row>
    <row r="2484" spans="1:7">
      <c r="A2484" t="s">
        <v>28</v>
      </c>
      <c r="B2484">
        <v>5117</v>
      </c>
      <c r="C2484" t="s">
        <v>59</v>
      </c>
      <c r="D2484">
        <v>0</v>
      </c>
      <c r="E2484">
        <v>0.2</v>
      </c>
      <c r="F2484">
        <v>13.9</v>
      </c>
    </row>
    <row r="2485" spans="1:7">
      <c r="A2485" t="s">
        <v>28</v>
      </c>
      <c r="B2485">
        <v>5119</v>
      </c>
      <c r="C2485" t="s">
        <v>59</v>
      </c>
      <c r="D2485">
        <v>0</v>
      </c>
      <c r="E2485">
        <v>0.4</v>
      </c>
      <c r="F2485">
        <v>13.9</v>
      </c>
      <c r="G2485" t="b">
        <v>0</v>
      </c>
    </row>
    <row r="2486" spans="1:7">
      <c r="A2486" t="s">
        <v>28</v>
      </c>
      <c r="B2486">
        <v>5121</v>
      </c>
      <c r="C2486" t="s">
        <v>59</v>
      </c>
      <c r="D2486">
        <v>-6.0137079999999998E-17</v>
      </c>
      <c r="E2486">
        <v>0.55000000000000004</v>
      </c>
      <c r="F2486">
        <v>13.9</v>
      </c>
    </row>
    <row r="2487" spans="1:7">
      <c r="A2487" t="s">
        <v>28</v>
      </c>
      <c r="B2487">
        <v>5123</v>
      </c>
      <c r="C2487" t="s">
        <v>59</v>
      </c>
      <c r="D2487">
        <v>-2.3129650000000001E-17</v>
      </c>
      <c r="E2487">
        <v>0.7</v>
      </c>
      <c r="F2487">
        <v>13.9</v>
      </c>
    </row>
    <row r="2488" spans="1:7">
      <c r="A2488" t="s">
        <v>28</v>
      </c>
      <c r="B2488">
        <v>5125</v>
      </c>
      <c r="C2488" t="s">
        <v>59</v>
      </c>
      <c r="D2488">
        <v>0</v>
      </c>
      <c r="E2488">
        <v>1.75</v>
      </c>
      <c r="F2488">
        <v>13.9</v>
      </c>
    </row>
    <row r="2489" spans="1:7">
      <c r="A2489" t="s">
        <v>28</v>
      </c>
      <c r="B2489">
        <v>5127</v>
      </c>
      <c r="C2489" t="s">
        <v>59</v>
      </c>
      <c r="D2489">
        <v>0</v>
      </c>
      <c r="E2489">
        <v>2.2000000000000002</v>
      </c>
      <c r="F2489">
        <v>13.9</v>
      </c>
      <c r="G2489" t="b">
        <v>0</v>
      </c>
    </row>
    <row r="2490" spans="1:7">
      <c r="A2490" t="s">
        <v>28</v>
      </c>
      <c r="B2490">
        <v>5129</v>
      </c>
      <c r="C2490" t="s">
        <v>59</v>
      </c>
      <c r="D2490">
        <v>0</v>
      </c>
      <c r="E2490">
        <v>2.8</v>
      </c>
      <c r="F2490">
        <v>13.9</v>
      </c>
    </row>
    <row r="2491" spans="1:7">
      <c r="A2491" t="s">
        <v>28</v>
      </c>
      <c r="B2491">
        <v>5131</v>
      </c>
      <c r="C2491" t="s">
        <v>59</v>
      </c>
      <c r="D2491">
        <v>0.4</v>
      </c>
      <c r="E2491">
        <v>16.5</v>
      </c>
      <c r="F2491">
        <v>13.9</v>
      </c>
    </row>
    <row r="2492" spans="1:7">
      <c r="A2492" t="s">
        <v>28</v>
      </c>
      <c r="B2492">
        <v>5133</v>
      </c>
      <c r="C2492" t="s">
        <v>59</v>
      </c>
      <c r="D2492">
        <v>0.65</v>
      </c>
      <c r="E2492">
        <v>16.5</v>
      </c>
      <c r="F2492">
        <v>13.9</v>
      </c>
    </row>
    <row r="2493" spans="1:7">
      <c r="A2493" t="s">
        <v>28</v>
      </c>
      <c r="B2493">
        <v>5135</v>
      </c>
      <c r="C2493" t="s">
        <v>59</v>
      </c>
      <c r="D2493">
        <v>3.27</v>
      </c>
      <c r="E2493">
        <v>16.5</v>
      </c>
      <c r="F2493">
        <v>13.9</v>
      </c>
    </row>
    <row r="2494" spans="1:7">
      <c r="A2494" t="s">
        <v>28</v>
      </c>
      <c r="B2494">
        <v>5143</v>
      </c>
      <c r="C2494" t="s">
        <v>59</v>
      </c>
      <c r="D2494">
        <v>0.4</v>
      </c>
      <c r="E2494">
        <v>8.5</v>
      </c>
      <c r="F2494">
        <v>13.9</v>
      </c>
    </row>
    <row r="2495" spans="1:7">
      <c r="A2495" t="s">
        <v>28</v>
      </c>
      <c r="B2495">
        <v>5145</v>
      </c>
      <c r="C2495" t="s">
        <v>59</v>
      </c>
      <c r="D2495">
        <v>0.65</v>
      </c>
      <c r="E2495">
        <v>8.5</v>
      </c>
      <c r="F2495">
        <v>13.9</v>
      </c>
      <c r="G2495" t="b">
        <v>0</v>
      </c>
    </row>
    <row r="2496" spans="1:7">
      <c r="A2496" t="s">
        <v>28</v>
      </c>
      <c r="B2496">
        <v>5149</v>
      </c>
      <c r="C2496" t="s">
        <v>59</v>
      </c>
      <c r="D2496">
        <v>19.649999999999999</v>
      </c>
      <c r="E2496">
        <v>2.2000000000000002</v>
      </c>
      <c r="F2496">
        <v>13.9</v>
      </c>
    </row>
    <row r="2497" spans="1:7">
      <c r="A2497" t="s">
        <v>28</v>
      </c>
      <c r="B2497">
        <v>5151</v>
      </c>
      <c r="C2497" t="s">
        <v>59</v>
      </c>
      <c r="D2497">
        <v>19.649999999999999</v>
      </c>
      <c r="E2497">
        <v>2.8</v>
      </c>
      <c r="F2497">
        <v>13.9</v>
      </c>
    </row>
    <row r="2498" spans="1:7">
      <c r="A2498" t="s">
        <v>28</v>
      </c>
      <c r="B2498">
        <v>5155</v>
      </c>
      <c r="C2498" t="s">
        <v>59</v>
      </c>
      <c r="D2498">
        <v>9.82</v>
      </c>
      <c r="E2498">
        <v>4.9000000000000004</v>
      </c>
      <c r="F2498">
        <v>13.9</v>
      </c>
    </row>
    <row r="2499" spans="1:7">
      <c r="A2499" t="s">
        <v>28</v>
      </c>
      <c r="B2499">
        <v>5721</v>
      </c>
      <c r="C2499" t="s">
        <v>59</v>
      </c>
      <c r="D2499">
        <v>19.649999999999999</v>
      </c>
      <c r="E2499">
        <v>4.9000000000000004</v>
      </c>
      <c r="F2499">
        <v>13.9</v>
      </c>
    </row>
    <row r="2500" spans="1:7">
      <c r="A2500" t="s">
        <v>28</v>
      </c>
      <c r="B2500">
        <v>5722</v>
      </c>
      <c r="C2500" t="s">
        <v>59</v>
      </c>
      <c r="D2500">
        <v>19.649999999999999</v>
      </c>
      <c r="E2500">
        <v>5</v>
      </c>
      <c r="F2500">
        <v>13.9</v>
      </c>
    </row>
    <row r="2501" spans="1:7">
      <c r="A2501" t="s">
        <v>28</v>
      </c>
      <c r="B2501">
        <v>5826</v>
      </c>
      <c r="C2501" t="s">
        <v>59</v>
      </c>
      <c r="D2501">
        <v>8.3800000000000008</v>
      </c>
      <c r="E2501">
        <v>8.9</v>
      </c>
      <c r="F2501">
        <v>13.9</v>
      </c>
      <c r="G2501" t="b">
        <v>0</v>
      </c>
    </row>
    <row r="2502" spans="1:7">
      <c r="A2502" t="s">
        <v>28</v>
      </c>
      <c r="B2502">
        <v>5828</v>
      </c>
      <c r="C2502" t="s">
        <v>59</v>
      </c>
      <c r="D2502">
        <v>8.3800000000000008</v>
      </c>
      <c r="E2502">
        <v>9.1</v>
      </c>
      <c r="F2502">
        <v>13.9</v>
      </c>
      <c r="G2502" t="b">
        <v>0</v>
      </c>
    </row>
    <row r="2503" spans="1:7">
      <c r="A2503" t="s">
        <v>28</v>
      </c>
      <c r="B2503">
        <v>5830</v>
      </c>
      <c r="C2503" t="s">
        <v>59</v>
      </c>
      <c r="D2503">
        <v>8.3800000000000008</v>
      </c>
      <c r="E2503">
        <v>9.6999999999999993</v>
      </c>
      <c r="F2503">
        <v>13.9</v>
      </c>
      <c r="G2503" t="b">
        <v>0</v>
      </c>
    </row>
    <row r="2504" spans="1:7">
      <c r="A2504" t="s">
        <v>28</v>
      </c>
      <c r="B2504">
        <v>5832</v>
      </c>
      <c r="C2504" t="s">
        <v>59</v>
      </c>
      <c r="D2504">
        <v>8.3800000000000008</v>
      </c>
      <c r="E2504">
        <v>10.11</v>
      </c>
      <c r="F2504">
        <v>13.9</v>
      </c>
    </row>
    <row r="2505" spans="1:7">
      <c r="A2505" t="s">
        <v>28</v>
      </c>
      <c r="B2505">
        <v>5834</v>
      </c>
      <c r="C2505" t="s">
        <v>59</v>
      </c>
      <c r="D2505">
        <v>8.3800000000000008</v>
      </c>
      <c r="E2505">
        <v>10.4</v>
      </c>
      <c r="F2505">
        <v>13.9</v>
      </c>
    </row>
    <row r="2506" spans="1:7">
      <c r="A2506" t="s">
        <v>28</v>
      </c>
      <c r="B2506">
        <v>5836</v>
      </c>
      <c r="C2506" t="s">
        <v>59</v>
      </c>
      <c r="D2506">
        <v>8.3800000000000008</v>
      </c>
      <c r="E2506">
        <v>10.6</v>
      </c>
      <c r="F2506">
        <v>13.9</v>
      </c>
    </row>
    <row r="2507" spans="1:7">
      <c r="A2507" t="s">
        <v>28</v>
      </c>
      <c r="B2507">
        <v>5843</v>
      </c>
      <c r="C2507" t="s">
        <v>59</v>
      </c>
      <c r="D2507">
        <v>9.82</v>
      </c>
      <c r="E2507">
        <v>8.75</v>
      </c>
      <c r="F2507">
        <v>13.9</v>
      </c>
    </row>
    <row r="2508" spans="1:7">
      <c r="A2508" t="s">
        <v>28</v>
      </c>
      <c r="B2508">
        <v>5845</v>
      </c>
      <c r="C2508" t="s">
        <v>59</v>
      </c>
      <c r="D2508">
        <v>9.9</v>
      </c>
      <c r="E2508">
        <v>8.75</v>
      </c>
      <c r="F2508">
        <v>13.9</v>
      </c>
    </row>
    <row r="2509" spans="1:7">
      <c r="A2509" t="s">
        <v>28</v>
      </c>
      <c r="B2509">
        <v>5847</v>
      </c>
      <c r="C2509" t="s">
        <v>59</v>
      </c>
      <c r="D2509">
        <v>10.53</v>
      </c>
      <c r="E2509">
        <v>8.75</v>
      </c>
      <c r="F2509">
        <v>13.9</v>
      </c>
    </row>
    <row r="2510" spans="1:7">
      <c r="A2510" t="s">
        <v>28</v>
      </c>
      <c r="B2510">
        <v>5849</v>
      </c>
      <c r="C2510" t="s">
        <v>59</v>
      </c>
      <c r="D2510">
        <v>11.1</v>
      </c>
      <c r="E2510">
        <v>8.75</v>
      </c>
      <c r="F2510">
        <v>13.9</v>
      </c>
    </row>
    <row r="2511" spans="1:7">
      <c r="A2511" t="s">
        <v>28</v>
      </c>
      <c r="B2511">
        <v>5851</v>
      </c>
      <c r="C2511" t="s">
        <v>59</v>
      </c>
      <c r="D2511">
        <v>11.52</v>
      </c>
      <c r="E2511">
        <v>8.9</v>
      </c>
      <c r="F2511">
        <v>13.9</v>
      </c>
    </row>
    <row r="2512" spans="1:7">
      <c r="A2512" t="s">
        <v>28</v>
      </c>
      <c r="B2512">
        <v>5853</v>
      </c>
      <c r="C2512" t="s">
        <v>59</v>
      </c>
      <c r="D2512">
        <v>11.52</v>
      </c>
      <c r="E2512">
        <v>9.1</v>
      </c>
      <c r="F2512">
        <v>13.9</v>
      </c>
    </row>
    <row r="2513" spans="1:7">
      <c r="A2513" t="s">
        <v>28</v>
      </c>
      <c r="B2513">
        <v>5855</v>
      </c>
      <c r="C2513" t="s">
        <v>59</v>
      </c>
      <c r="D2513">
        <v>13.82</v>
      </c>
      <c r="E2513">
        <v>9.1</v>
      </c>
      <c r="F2513">
        <v>13.9</v>
      </c>
    </row>
    <row r="2514" spans="1:7">
      <c r="A2514" t="s">
        <v>28</v>
      </c>
      <c r="B2514">
        <v>5857</v>
      </c>
      <c r="C2514" t="s">
        <v>59</v>
      </c>
      <c r="D2514">
        <v>13.82</v>
      </c>
      <c r="E2514">
        <v>8.9</v>
      </c>
      <c r="F2514">
        <v>13.9</v>
      </c>
    </row>
    <row r="2515" spans="1:7">
      <c r="A2515" t="s">
        <v>28</v>
      </c>
      <c r="B2515">
        <v>5859</v>
      </c>
      <c r="C2515" t="s">
        <v>59</v>
      </c>
      <c r="D2515">
        <v>14.35</v>
      </c>
      <c r="E2515">
        <v>8.75</v>
      </c>
      <c r="F2515">
        <v>13.9</v>
      </c>
      <c r="G2515" t="b">
        <v>0</v>
      </c>
    </row>
    <row r="2516" spans="1:7">
      <c r="A2516" t="s">
        <v>28</v>
      </c>
      <c r="B2516">
        <v>5861</v>
      </c>
      <c r="C2516" t="s">
        <v>59</v>
      </c>
      <c r="D2516">
        <v>16.7</v>
      </c>
      <c r="E2516">
        <v>8.75</v>
      </c>
      <c r="F2516">
        <v>13.9</v>
      </c>
      <c r="G2516" t="b">
        <v>0</v>
      </c>
    </row>
    <row r="2517" spans="1:7">
      <c r="A2517" t="s">
        <v>28</v>
      </c>
      <c r="B2517">
        <v>5863</v>
      </c>
      <c r="C2517" t="s">
        <v>59</v>
      </c>
      <c r="D2517">
        <v>17</v>
      </c>
      <c r="E2517">
        <v>8.9</v>
      </c>
      <c r="F2517">
        <v>13.9</v>
      </c>
      <c r="G2517" t="b">
        <v>0</v>
      </c>
    </row>
    <row r="2518" spans="1:7">
      <c r="A2518" t="s">
        <v>28</v>
      </c>
      <c r="B2518">
        <v>5865</v>
      </c>
      <c r="C2518" t="s">
        <v>59</v>
      </c>
      <c r="D2518">
        <v>17</v>
      </c>
      <c r="E2518">
        <v>9.1</v>
      </c>
      <c r="F2518">
        <v>13.9</v>
      </c>
    </row>
    <row r="2519" spans="1:7">
      <c r="A2519" t="s">
        <v>28</v>
      </c>
      <c r="B2519">
        <v>5867</v>
      </c>
      <c r="C2519" t="s">
        <v>59</v>
      </c>
      <c r="D2519">
        <v>17</v>
      </c>
      <c r="E2519">
        <v>9.6999999999999993</v>
      </c>
      <c r="F2519">
        <v>13.9</v>
      </c>
    </row>
    <row r="2520" spans="1:7">
      <c r="A2520" t="s">
        <v>28</v>
      </c>
      <c r="B2520">
        <v>5869</v>
      </c>
      <c r="C2520" t="s">
        <v>59</v>
      </c>
      <c r="D2520">
        <v>17</v>
      </c>
      <c r="E2520">
        <v>10.4</v>
      </c>
      <c r="F2520">
        <v>13.9</v>
      </c>
    </row>
    <row r="2521" spans="1:7">
      <c r="A2521" t="s">
        <v>28</v>
      </c>
      <c r="B2521">
        <v>5871</v>
      </c>
      <c r="C2521" t="s">
        <v>59</v>
      </c>
      <c r="D2521">
        <v>17</v>
      </c>
      <c r="E2521">
        <v>10.6</v>
      </c>
      <c r="F2521">
        <v>13.9</v>
      </c>
    </row>
    <row r="2522" spans="1:7">
      <c r="A2522" t="s">
        <v>28</v>
      </c>
      <c r="B2522">
        <v>5874</v>
      </c>
      <c r="C2522" t="s">
        <v>59</v>
      </c>
      <c r="D2522">
        <v>17</v>
      </c>
      <c r="E2522">
        <v>11.9</v>
      </c>
      <c r="F2522">
        <v>13.9</v>
      </c>
    </row>
    <row r="2523" spans="1:7">
      <c r="A2523" t="s">
        <v>28</v>
      </c>
      <c r="B2523">
        <v>5875</v>
      </c>
      <c r="C2523" t="s">
        <v>59</v>
      </c>
      <c r="D2523">
        <v>17</v>
      </c>
      <c r="E2523">
        <v>11.65</v>
      </c>
      <c r="F2523">
        <v>13.9</v>
      </c>
    </row>
    <row r="2524" spans="1:7">
      <c r="A2524" t="s">
        <v>28</v>
      </c>
      <c r="B2524">
        <v>5878</v>
      </c>
      <c r="C2524" t="s">
        <v>59</v>
      </c>
      <c r="D2524">
        <v>17</v>
      </c>
      <c r="E2524">
        <v>12.5</v>
      </c>
      <c r="F2524">
        <v>13.9</v>
      </c>
    </row>
    <row r="2525" spans="1:7">
      <c r="A2525" t="s">
        <v>28</v>
      </c>
      <c r="B2525">
        <v>5880</v>
      </c>
      <c r="C2525" t="s">
        <v>59</v>
      </c>
      <c r="D2525">
        <v>17</v>
      </c>
      <c r="E2525">
        <v>12.8</v>
      </c>
      <c r="F2525">
        <v>13.9</v>
      </c>
    </row>
    <row r="2526" spans="1:7">
      <c r="A2526" t="s">
        <v>28</v>
      </c>
      <c r="B2526">
        <v>5882</v>
      </c>
      <c r="C2526" t="s">
        <v>59</v>
      </c>
      <c r="D2526">
        <v>17</v>
      </c>
      <c r="E2526">
        <v>12.95</v>
      </c>
      <c r="F2526">
        <v>13.9</v>
      </c>
    </row>
    <row r="2527" spans="1:7">
      <c r="A2527" t="s">
        <v>28</v>
      </c>
      <c r="B2527">
        <v>5884</v>
      </c>
      <c r="C2527" t="s">
        <v>59</v>
      </c>
      <c r="D2527">
        <v>17</v>
      </c>
      <c r="E2527">
        <v>14.2</v>
      </c>
      <c r="F2527">
        <v>13.9</v>
      </c>
    </row>
    <row r="2528" spans="1:7">
      <c r="A2528" t="s">
        <v>28</v>
      </c>
      <c r="B2528">
        <v>5886</v>
      </c>
      <c r="C2528" t="s">
        <v>59</v>
      </c>
      <c r="D2528">
        <v>17</v>
      </c>
      <c r="E2528">
        <v>14.35</v>
      </c>
      <c r="F2528">
        <v>13.9</v>
      </c>
      <c r="G2528" t="b">
        <v>0</v>
      </c>
    </row>
    <row r="2529" spans="1:7">
      <c r="A2529" t="s">
        <v>28</v>
      </c>
      <c r="B2529">
        <v>5888</v>
      </c>
      <c r="C2529" t="s">
        <v>59</v>
      </c>
      <c r="D2529">
        <v>17</v>
      </c>
      <c r="E2529">
        <v>14.91</v>
      </c>
      <c r="F2529">
        <v>13.9</v>
      </c>
    </row>
    <row r="2530" spans="1:7">
      <c r="A2530" t="s">
        <v>28</v>
      </c>
      <c r="B2530">
        <v>5892</v>
      </c>
      <c r="C2530" t="s">
        <v>59</v>
      </c>
      <c r="D2530">
        <v>14.35</v>
      </c>
      <c r="E2530">
        <v>11.35</v>
      </c>
      <c r="F2530">
        <v>13.9</v>
      </c>
      <c r="G2530" t="b">
        <v>0</v>
      </c>
    </row>
    <row r="2531" spans="1:7">
      <c r="A2531" t="s">
        <v>28</v>
      </c>
      <c r="B2531">
        <v>5893</v>
      </c>
      <c r="C2531" t="s">
        <v>59</v>
      </c>
      <c r="D2531">
        <v>14.17</v>
      </c>
      <c r="E2531">
        <v>11.35</v>
      </c>
      <c r="F2531">
        <v>13.9</v>
      </c>
    </row>
    <row r="2532" spans="1:7">
      <c r="A2532" t="s">
        <v>28</v>
      </c>
      <c r="B2532">
        <v>5895</v>
      </c>
      <c r="C2532" t="s">
        <v>59</v>
      </c>
      <c r="D2532">
        <v>15.97</v>
      </c>
      <c r="E2532">
        <v>11.35</v>
      </c>
      <c r="F2532">
        <v>13.9</v>
      </c>
    </row>
    <row r="2533" spans="1:7">
      <c r="A2533" t="s">
        <v>28</v>
      </c>
      <c r="B2533">
        <v>5897</v>
      </c>
      <c r="C2533" t="s">
        <v>59</v>
      </c>
      <c r="D2533">
        <v>16.7</v>
      </c>
      <c r="E2533">
        <v>11.35</v>
      </c>
      <c r="F2533">
        <v>13.9</v>
      </c>
      <c r="G2533" t="b">
        <v>0</v>
      </c>
    </row>
    <row r="2534" spans="1:7">
      <c r="A2534" t="s">
        <v>28</v>
      </c>
      <c r="B2534">
        <v>5900</v>
      </c>
      <c r="C2534" t="s">
        <v>59</v>
      </c>
      <c r="D2534">
        <v>14.17</v>
      </c>
      <c r="E2534">
        <v>11.9</v>
      </c>
      <c r="F2534">
        <v>13.9</v>
      </c>
    </row>
    <row r="2535" spans="1:7">
      <c r="A2535" t="s">
        <v>28</v>
      </c>
      <c r="B2535">
        <v>5901</v>
      </c>
      <c r="C2535" t="s">
        <v>59</v>
      </c>
      <c r="D2535">
        <v>14.17</v>
      </c>
      <c r="E2535">
        <v>11.65</v>
      </c>
      <c r="F2535">
        <v>13.9</v>
      </c>
      <c r="G2535" t="b">
        <v>0</v>
      </c>
    </row>
    <row r="2536" spans="1:7">
      <c r="A2536" t="s">
        <v>28</v>
      </c>
      <c r="B2536">
        <v>5903</v>
      </c>
      <c r="C2536" t="s">
        <v>59</v>
      </c>
      <c r="D2536">
        <v>14.17</v>
      </c>
      <c r="E2536">
        <v>11.95</v>
      </c>
      <c r="F2536">
        <v>13.9</v>
      </c>
    </row>
    <row r="2537" spans="1:7">
      <c r="A2537" t="s">
        <v>28</v>
      </c>
      <c r="B2537">
        <v>5905</v>
      </c>
      <c r="C2537" t="s">
        <v>59</v>
      </c>
      <c r="D2537">
        <v>14.17</v>
      </c>
      <c r="E2537">
        <v>14.2</v>
      </c>
      <c r="F2537">
        <v>13.9</v>
      </c>
    </row>
    <row r="2538" spans="1:7">
      <c r="A2538" t="s">
        <v>28</v>
      </c>
      <c r="B2538">
        <v>5908</v>
      </c>
      <c r="C2538" t="s">
        <v>59</v>
      </c>
      <c r="D2538">
        <v>18.399999999999999</v>
      </c>
      <c r="E2538">
        <v>15.78</v>
      </c>
      <c r="F2538">
        <v>13.9</v>
      </c>
      <c r="G2538" t="b">
        <v>0</v>
      </c>
    </row>
    <row r="2539" spans="1:7">
      <c r="A2539" t="s">
        <v>28</v>
      </c>
      <c r="B2539">
        <v>5909</v>
      </c>
      <c r="C2539" t="s">
        <v>59</v>
      </c>
      <c r="D2539">
        <v>17.3</v>
      </c>
      <c r="E2539">
        <v>15.78</v>
      </c>
      <c r="F2539">
        <v>13.9</v>
      </c>
    </row>
    <row r="2540" spans="1:7">
      <c r="A2540" t="s">
        <v>28</v>
      </c>
      <c r="B2540">
        <v>5911</v>
      </c>
      <c r="C2540" t="s">
        <v>59</v>
      </c>
      <c r="D2540">
        <v>19.100000000000001</v>
      </c>
      <c r="E2540">
        <v>15.78</v>
      </c>
      <c r="F2540">
        <v>13.9</v>
      </c>
      <c r="G2540" t="b">
        <v>0</v>
      </c>
    </row>
    <row r="2541" spans="1:7">
      <c r="A2541" t="s">
        <v>28</v>
      </c>
      <c r="B2541">
        <v>5913</v>
      </c>
      <c r="C2541" t="s">
        <v>59</v>
      </c>
      <c r="D2541">
        <v>19.475000000000001</v>
      </c>
      <c r="E2541">
        <v>15.78</v>
      </c>
      <c r="F2541">
        <v>13.9</v>
      </c>
      <c r="G2541" t="b">
        <v>0</v>
      </c>
    </row>
    <row r="2542" spans="1:7">
      <c r="A2542" t="s">
        <v>28</v>
      </c>
      <c r="B2542">
        <v>5916</v>
      </c>
      <c r="C2542" t="s">
        <v>59</v>
      </c>
      <c r="D2542">
        <v>19.649999999999999</v>
      </c>
      <c r="E2542">
        <v>14.91</v>
      </c>
      <c r="F2542">
        <v>13.9</v>
      </c>
    </row>
    <row r="2543" spans="1:7">
      <c r="A2543" t="s">
        <v>28</v>
      </c>
      <c r="B2543">
        <v>5917</v>
      </c>
      <c r="C2543" t="s">
        <v>59</v>
      </c>
      <c r="D2543">
        <v>19.649999999999999</v>
      </c>
      <c r="E2543">
        <v>15.26</v>
      </c>
      <c r="F2543">
        <v>13.9</v>
      </c>
    </row>
    <row r="2544" spans="1:7">
      <c r="A2544" t="s">
        <v>28</v>
      </c>
      <c r="B2544">
        <v>5919</v>
      </c>
      <c r="C2544" t="s">
        <v>59</v>
      </c>
      <c r="D2544">
        <v>19.649999999999999</v>
      </c>
      <c r="E2544">
        <v>14.35</v>
      </c>
      <c r="F2544">
        <v>13.9</v>
      </c>
      <c r="G2544" t="b">
        <v>0</v>
      </c>
    </row>
    <row r="2545" spans="1:7">
      <c r="A2545" t="s">
        <v>28</v>
      </c>
      <c r="B2545">
        <v>5921</v>
      </c>
      <c r="C2545" t="s">
        <v>59</v>
      </c>
      <c r="D2545">
        <v>19.649999999999999</v>
      </c>
      <c r="E2545">
        <v>14.2</v>
      </c>
      <c r="F2545">
        <v>13.9</v>
      </c>
    </row>
    <row r="2546" spans="1:7">
      <c r="A2546" t="s">
        <v>28</v>
      </c>
      <c r="B2546">
        <v>5923</v>
      </c>
      <c r="C2546" t="s">
        <v>59</v>
      </c>
      <c r="D2546">
        <v>19.649999999999999</v>
      </c>
      <c r="E2546">
        <v>12.95</v>
      </c>
      <c r="F2546">
        <v>13.9</v>
      </c>
    </row>
    <row r="2547" spans="1:7">
      <c r="A2547" t="s">
        <v>28</v>
      </c>
      <c r="B2547">
        <v>5925</v>
      </c>
      <c r="C2547" t="s">
        <v>59</v>
      </c>
      <c r="D2547">
        <v>19.649999999999999</v>
      </c>
      <c r="E2547">
        <v>12.8</v>
      </c>
      <c r="F2547">
        <v>13.9</v>
      </c>
      <c r="G2547" t="b">
        <v>0</v>
      </c>
    </row>
    <row r="2548" spans="1:7">
      <c r="A2548" t="s">
        <v>28</v>
      </c>
      <c r="B2548">
        <v>5927</v>
      </c>
      <c r="C2548" t="s">
        <v>59</v>
      </c>
      <c r="D2548">
        <v>19.649999999999999</v>
      </c>
      <c r="E2548">
        <v>12.5</v>
      </c>
      <c r="F2548">
        <v>13.9</v>
      </c>
    </row>
    <row r="2549" spans="1:7">
      <c r="A2549" t="s">
        <v>28</v>
      </c>
      <c r="B2549">
        <v>5930</v>
      </c>
      <c r="C2549" t="s">
        <v>59</v>
      </c>
      <c r="D2549">
        <v>19.649999999999999</v>
      </c>
      <c r="E2549">
        <v>11.9</v>
      </c>
      <c r="F2549">
        <v>13.9</v>
      </c>
    </row>
    <row r="2550" spans="1:7">
      <c r="A2550" t="s">
        <v>28</v>
      </c>
      <c r="B2550">
        <v>5932</v>
      </c>
      <c r="C2550" t="s">
        <v>59</v>
      </c>
      <c r="D2550">
        <v>19.649999999999999</v>
      </c>
      <c r="E2550">
        <v>11.65</v>
      </c>
      <c r="F2550">
        <v>13.9</v>
      </c>
    </row>
    <row r="2551" spans="1:7">
      <c r="A2551" t="s">
        <v>28</v>
      </c>
      <c r="B2551">
        <v>5934</v>
      </c>
      <c r="C2551" t="s">
        <v>59</v>
      </c>
      <c r="D2551">
        <v>19.649999999999999</v>
      </c>
      <c r="E2551">
        <v>10.6</v>
      </c>
      <c r="F2551">
        <v>13.9</v>
      </c>
    </row>
    <row r="2552" spans="1:7">
      <c r="A2552" t="s">
        <v>28</v>
      </c>
      <c r="B2552">
        <v>7071</v>
      </c>
      <c r="C2552" t="s">
        <v>59</v>
      </c>
      <c r="D2552">
        <v>5.2427200000000001E-17</v>
      </c>
      <c r="E2552">
        <v>4.9000000000000004</v>
      </c>
      <c r="F2552">
        <v>13.9</v>
      </c>
    </row>
    <row r="2553" spans="1:7">
      <c r="A2553" t="s">
        <v>28</v>
      </c>
      <c r="B2553">
        <v>7775</v>
      </c>
      <c r="C2553" t="s">
        <v>59</v>
      </c>
      <c r="D2553">
        <v>14.35</v>
      </c>
      <c r="E2553">
        <v>14.2</v>
      </c>
      <c r="F2553">
        <v>13.9</v>
      </c>
    </row>
    <row r="2554" spans="1:7">
      <c r="A2554" t="s">
        <v>28</v>
      </c>
      <c r="B2554">
        <v>7777</v>
      </c>
      <c r="C2554" t="s">
        <v>59</v>
      </c>
      <c r="D2554">
        <v>15.97</v>
      </c>
      <c r="E2554">
        <v>14.2</v>
      </c>
      <c r="F2554">
        <v>13.9</v>
      </c>
    </row>
    <row r="2555" spans="1:7">
      <c r="A2555" t="s">
        <v>28</v>
      </c>
      <c r="B2555">
        <v>7779</v>
      </c>
      <c r="C2555" t="s">
        <v>59</v>
      </c>
      <c r="D2555">
        <v>16.7</v>
      </c>
      <c r="E2555">
        <v>14.2</v>
      </c>
      <c r="F2555">
        <v>13.9</v>
      </c>
    </row>
    <row r="2556" spans="1:7">
      <c r="A2556" t="s">
        <v>28</v>
      </c>
      <c r="B2556">
        <v>7864</v>
      </c>
      <c r="C2556" t="s">
        <v>59</v>
      </c>
      <c r="D2556">
        <v>13.82</v>
      </c>
      <c r="E2556">
        <v>11.35</v>
      </c>
      <c r="F2556">
        <v>13.9</v>
      </c>
    </row>
    <row r="2557" spans="1:7">
      <c r="A2557" t="s">
        <v>28</v>
      </c>
      <c r="B2557">
        <v>7865</v>
      </c>
      <c r="C2557" t="s">
        <v>59</v>
      </c>
      <c r="D2557">
        <v>11.52</v>
      </c>
      <c r="E2557">
        <v>11.35</v>
      </c>
      <c r="F2557">
        <v>13.9</v>
      </c>
    </row>
    <row r="2558" spans="1:7">
      <c r="A2558" t="s">
        <v>28</v>
      </c>
      <c r="B2558">
        <v>7944</v>
      </c>
      <c r="C2558" t="s">
        <v>59</v>
      </c>
      <c r="D2558">
        <v>17</v>
      </c>
      <c r="E2558">
        <v>11.35</v>
      </c>
      <c r="F2558">
        <v>13.9</v>
      </c>
    </row>
    <row r="2559" spans="1:7">
      <c r="A2559" t="s">
        <v>28</v>
      </c>
      <c r="B2559">
        <v>8032</v>
      </c>
      <c r="C2559" t="s">
        <v>59</v>
      </c>
      <c r="D2559">
        <v>11.52</v>
      </c>
      <c r="E2559">
        <v>12.25</v>
      </c>
      <c r="F2559">
        <v>13.9</v>
      </c>
      <c r="G2559" t="b">
        <v>0</v>
      </c>
    </row>
    <row r="2560" spans="1:7">
      <c r="A2560" t="s">
        <v>28</v>
      </c>
      <c r="B2560">
        <v>9074</v>
      </c>
      <c r="C2560" t="s">
        <v>59</v>
      </c>
      <c r="D2560">
        <v>4.82</v>
      </c>
      <c r="E2560">
        <v>14.05</v>
      </c>
      <c r="F2560">
        <v>13.9</v>
      </c>
      <c r="G2560" t="b">
        <v>0</v>
      </c>
    </row>
    <row r="2561" spans="1:7">
      <c r="A2561" t="s">
        <v>28</v>
      </c>
      <c r="B2561">
        <v>9075</v>
      </c>
      <c r="C2561" t="s">
        <v>59</v>
      </c>
      <c r="D2561">
        <v>4.82</v>
      </c>
      <c r="E2561">
        <v>13.05</v>
      </c>
      <c r="F2561">
        <v>13.9</v>
      </c>
    </row>
    <row r="2562" spans="1:7">
      <c r="A2562" t="s">
        <v>28</v>
      </c>
      <c r="B2562">
        <v>7669</v>
      </c>
      <c r="C2562" t="s">
        <v>59</v>
      </c>
      <c r="D2562">
        <v>8.3800000000000008</v>
      </c>
      <c r="E2562">
        <v>11.35</v>
      </c>
      <c r="F2562">
        <v>13.9</v>
      </c>
      <c r="G2562" t="b">
        <v>0</v>
      </c>
    </row>
    <row r="2563" spans="1:7">
      <c r="A2563" t="s">
        <v>28</v>
      </c>
      <c r="B2563">
        <v>9253</v>
      </c>
      <c r="C2563" t="s">
        <v>59</v>
      </c>
      <c r="D2563">
        <v>11.52</v>
      </c>
      <c r="E2563">
        <v>9.35</v>
      </c>
      <c r="F2563">
        <v>13.9</v>
      </c>
    </row>
    <row r="2564" spans="1:7">
      <c r="A2564" t="s">
        <v>28</v>
      </c>
      <c r="B2564">
        <v>7907</v>
      </c>
      <c r="C2564" t="s">
        <v>59</v>
      </c>
      <c r="D2564">
        <v>11.52</v>
      </c>
      <c r="E2564">
        <v>10.85</v>
      </c>
      <c r="F2564">
        <v>13.9</v>
      </c>
    </row>
    <row r="2565" spans="1:7">
      <c r="A2565" t="s">
        <v>28</v>
      </c>
      <c r="B2565">
        <v>7910</v>
      </c>
      <c r="C2565" t="s">
        <v>59</v>
      </c>
      <c r="D2565">
        <v>13.82</v>
      </c>
      <c r="E2565">
        <v>10.85</v>
      </c>
      <c r="F2565">
        <v>13.9</v>
      </c>
    </row>
    <row r="2566" spans="1:7">
      <c r="A2566" t="s">
        <v>28</v>
      </c>
      <c r="B2566">
        <v>9486</v>
      </c>
      <c r="C2566" t="s">
        <v>59</v>
      </c>
      <c r="D2566">
        <v>8.25</v>
      </c>
      <c r="E2566">
        <v>13.15</v>
      </c>
      <c r="F2566">
        <v>13.9</v>
      </c>
    </row>
    <row r="2567" spans="1:7">
      <c r="A2567" t="s">
        <v>28</v>
      </c>
      <c r="B2567">
        <v>9487</v>
      </c>
      <c r="C2567" t="s">
        <v>59</v>
      </c>
      <c r="D2567">
        <v>8.25</v>
      </c>
      <c r="E2567">
        <v>13.8</v>
      </c>
      <c r="F2567">
        <v>13.9</v>
      </c>
    </row>
    <row r="2568" spans="1:7">
      <c r="A2568" t="s">
        <v>28</v>
      </c>
      <c r="B2568">
        <v>9488</v>
      </c>
      <c r="C2568" t="s">
        <v>59</v>
      </c>
      <c r="D2568">
        <v>9.25</v>
      </c>
      <c r="E2568">
        <v>13.15</v>
      </c>
      <c r="F2568">
        <v>13.9</v>
      </c>
    </row>
    <row r="2569" spans="1:7">
      <c r="A2569" t="s">
        <v>28</v>
      </c>
      <c r="B2569">
        <v>9489</v>
      </c>
      <c r="C2569" t="s">
        <v>59</v>
      </c>
      <c r="D2569">
        <v>9.25</v>
      </c>
      <c r="E2569">
        <v>13.8</v>
      </c>
      <c r="F2569">
        <v>13.9</v>
      </c>
    </row>
    <row r="2570" spans="1:7">
      <c r="A2570" t="s">
        <v>28</v>
      </c>
      <c r="B2570">
        <v>9490</v>
      </c>
      <c r="C2570" t="s">
        <v>59</v>
      </c>
      <c r="D2570">
        <v>10.050000000000001</v>
      </c>
      <c r="E2570">
        <v>13.15</v>
      </c>
      <c r="F2570">
        <v>13.9</v>
      </c>
    </row>
    <row r="2571" spans="1:7">
      <c r="A2571" t="s">
        <v>28</v>
      </c>
      <c r="B2571">
        <v>9491</v>
      </c>
      <c r="C2571" t="s">
        <v>59</v>
      </c>
      <c r="D2571">
        <v>10.050000000000001</v>
      </c>
      <c r="E2571">
        <v>13.8</v>
      </c>
      <c r="F2571">
        <v>13.9</v>
      </c>
    </row>
    <row r="2572" spans="1:7">
      <c r="A2572" t="s">
        <v>28</v>
      </c>
      <c r="B2572">
        <v>9494</v>
      </c>
      <c r="C2572" t="s">
        <v>59</v>
      </c>
      <c r="D2572">
        <v>11.52</v>
      </c>
      <c r="E2572">
        <v>11.65</v>
      </c>
      <c r="F2572">
        <v>13.9</v>
      </c>
      <c r="G2572" t="b">
        <v>0</v>
      </c>
    </row>
    <row r="2573" spans="1:7">
      <c r="A2573" t="s">
        <v>28</v>
      </c>
      <c r="B2573">
        <v>9510</v>
      </c>
      <c r="C2573" t="s">
        <v>59</v>
      </c>
      <c r="D2573">
        <v>6.8</v>
      </c>
      <c r="E2573">
        <v>13.8</v>
      </c>
      <c r="F2573">
        <v>13.9</v>
      </c>
      <c r="G2573" t="b">
        <v>0</v>
      </c>
    </row>
    <row r="2574" spans="1:7">
      <c r="A2574" t="s">
        <v>28</v>
      </c>
      <c r="B2574">
        <v>9515</v>
      </c>
      <c r="C2574" t="s">
        <v>59</v>
      </c>
      <c r="D2574">
        <v>4.7699999999999996</v>
      </c>
      <c r="E2574">
        <v>13.8</v>
      </c>
      <c r="F2574">
        <v>13.9</v>
      </c>
      <c r="G2574" t="b">
        <v>0</v>
      </c>
    </row>
    <row r="2575" spans="1:7">
      <c r="A2575" t="s">
        <v>28</v>
      </c>
      <c r="B2575">
        <v>2050</v>
      </c>
      <c r="C2575" t="s">
        <v>59</v>
      </c>
      <c r="D2575">
        <v>7.02</v>
      </c>
      <c r="E2575">
        <v>13.8</v>
      </c>
      <c r="F2575">
        <v>13.9</v>
      </c>
      <c r="G2575" t="b">
        <v>0</v>
      </c>
    </row>
    <row r="2576" spans="1:7">
      <c r="A2576" t="s">
        <v>28</v>
      </c>
      <c r="B2576">
        <v>2053</v>
      </c>
      <c r="C2576" t="s">
        <v>59</v>
      </c>
      <c r="D2576">
        <v>8.3800000000000008</v>
      </c>
      <c r="E2576">
        <v>12.25</v>
      </c>
      <c r="F2576">
        <v>13.9</v>
      </c>
      <c r="G2576" t="b">
        <v>0</v>
      </c>
    </row>
    <row r="2577" spans="1:7">
      <c r="A2577" t="s">
        <v>28</v>
      </c>
      <c r="B2577">
        <v>2055</v>
      </c>
      <c r="C2577" t="s">
        <v>59</v>
      </c>
      <c r="D2577">
        <v>8.3800000000000008</v>
      </c>
      <c r="E2577">
        <v>13.15</v>
      </c>
      <c r="F2577">
        <v>13.9</v>
      </c>
    </row>
    <row r="2578" spans="1:7">
      <c r="A2578" t="s">
        <v>28</v>
      </c>
      <c r="B2578">
        <v>2056</v>
      </c>
      <c r="C2578" t="s">
        <v>59</v>
      </c>
      <c r="D2578">
        <v>7.02</v>
      </c>
      <c r="E2578">
        <v>13.15</v>
      </c>
      <c r="F2578">
        <v>13.9</v>
      </c>
      <c r="G2578" t="b">
        <v>0</v>
      </c>
    </row>
    <row r="2579" spans="1:7">
      <c r="A2579" t="s">
        <v>28</v>
      </c>
      <c r="B2579">
        <v>2057</v>
      </c>
      <c r="C2579" t="s">
        <v>59</v>
      </c>
      <c r="D2579">
        <v>11.92</v>
      </c>
      <c r="E2579">
        <v>13.15</v>
      </c>
      <c r="F2579">
        <v>13.9</v>
      </c>
      <c r="G2579" t="b">
        <v>0</v>
      </c>
    </row>
    <row r="2580" spans="1:7">
      <c r="A2580" t="s">
        <v>28</v>
      </c>
      <c r="B2580">
        <v>2058</v>
      </c>
      <c r="C2580" t="s">
        <v>59</v>
      </c>
      <c r="D2580">
        <v>8.25</v>
      </c>
      <c r="E2580">
        <v>16.5</v>
      </c>
      <c r="F2580">
        <v>13.9</v>
      </c>
      <c r="G2580" t="b">
        <v>0</v>
      </c>
    </row>
    <row r="2581" spans="1:7">
      <c r="A2581" t="s">
        <v>28</v>
      </c>
      <c r="B2581">
        <v>2083</v>
      </c>
      <c r="C2581" t="s">
        <v>59</v>
      </c>
      <c r="D2581">
        <v>4.82</v>
      </c>
      <c r="E2581">
        <v>14.35</v>
      </c>
      <c r="F2581">
        <v>13.9</v>
      </c>
    </row>
    <row r="2582" spans="1:7">
      <c r="A2582" t="s">
        <v>28</v>
      </c>
      <c r="B2582">
        <v>2087</v>
      </c>
      <c r="C2582" t="s">
        <v>59</v>
      </c>
      <c r="D2582">
        <v>4.82</v>
      </c>
      <c r="E2582">
        <v>13.8</v>
      </c>
      <c r="F2582">
        <v>13.9</v>
      </c>
    </row>
    <row r="2583" spans="1:7">
      <c r="A2583" t="s">
        <v>28</v>
      </c>
      <c r="B2583">
        <v>2089</v>
      </c>
      <c r="C2583" t="s">
        <v>59</v>
      </c>
      <c r="D2583">
        <v>4.82</v>
      </c>
      <c r="E2583">
        <v>12.5</v>
      </c>
      <c r="F2583">
        <v>13.9</v>
      </c>
    </row>
    <row r="2584" spans="1:7">
      <c r="A2584" t="s">
        <v>28</v>
      </c>
      <c r="B2584">
        <v>7160</v>
      </c>
      <c r="C2584" t="s">
        <v>59</v>
      </c>
      <c r="D2584">
        <v>3.5</v>
      </c>
      <c r="E2584">
        <v>14.05</v>
      </c>
      <c r="F2584">
        <v>13.9</v>
      </c>
    </row>
    <row r="2585" spans="1:7">
      <c r="A2585" t="s">
        <v>28</v>
      </c>
      <c r="B2585">
        <v>7162</v>
      </c>
      <c r="C2585" t="s">
        <v>59</v>
      </c>
      <c r="D2585">
        <v>3.5</v>
      </c>
      <c r="E2585">
        <v>13.05</v>
      </c>
      <c r="F2585">
        <v>13.9</v>
      </c>
    </row>
    <row r="2586" spans="1:7">
      <c r="A2586" t="s">
        <v>28</v>
      </c>
      <c r="B2586">
        <v>7163</v>
      </c>
      <c r="C2586" t="s">
        <v>59</v>
      </c>
      <c r="D2586">
        <v>4.7699999999999996</v>
      </c>
      <c r="E2586">
        <v>13.05</v>
      </c>
      <c r="F2586">
        <v>13.9</v>
      </c>
      <c r="G2586" t="b">
        <v>0</v>
      </c>
    </row>
    <row r="2587" spans="1:7">
      <c r="A2587" t="s">
        <v>28</v>
      </c>
      <c r="B2587">
        <v>9532</v>
      </c>
      <c r="C2587" t="s">
        <v>59</v>
      </c>
      <c r="D2587">
        <v>7.02</v>
      </c>
      <c r="E2587">
        <v>13.05</v>
      </c>
      <c r="F2587">
        <v>13.9</v>
      </c>
    </row>
    <row r="2588" spans="1:7">
      <c r="A2588" t="s">
        <v>28</v>
      </c>
      <c r="B2588">
        <v>4870</v>
      </c>
      <c r="C2588" t="s">
        <v>59</v>
      </c>
      <c r="D2588">
        <v>6.8</v>
      </c>
      <c r="E2588">
        <v>8.5</v>
      </c>
      <c r="F2588">
        <v>13.9</v>
      </c>
      <c r="G2588" t="b">
        <v>0</v>
      </c>
    </row>
    <row r="2589" spans="1:7">
      <c r="A2589" t="s">
        <v>28</v>
      </c>
      <c r="B2589">
        <v>4871</v>
      </c>
      <c r="C2589" t="s">
        <v>59</v>
      </c>
      <c r="D2589">
        <v>6.8</v>
      </c>
      <c r="E2589">
        <v>12.5</v>
      </c>
      <c r="F2589">
        <v>13.9</v>
      </c>
    </row>
    <row r="2590" spans="1:7">
      <c r="A2590" t="s">
        <v>28</v>
      </c>
      <c r="B2590">
        <v>900</v>
      </c>
      <c r="C2590" t="s">
        <v>59</v>
      </c>
      <c r="D2590">
        <v>6.8</v>
      </c>
      <c r="E2590">
        <v>10.45</v>
      </c>
      <c r="F2590">
        <v>13.9</v>
      </c>
    </row>
    <row r="2591" spans="1:7">
      <c r="A2591" t="s">
        <v>28</v>
      </c>
      <c r="B2591">
        <v>906</v>
      </c>
      <c r="C2591" t="s">
        <v>59</v>
      </c>
      <c r="D2591">
        <v>6.8</v>
      </c>
      <c r="E2591">
        <v>11.45</v>
      </c>
      <c r="F2591">
        <v>13.9</v>
      </c>
      <c r="G2591" t="b">
        <v>0</v>
      </c>
    </row>
    <row r="2592" spans="1:7">
      <c r="A2592" t="s">
        <v>28</v>
      </c>
      <c r="B2592">
        <v>1142</v>
      </c>
      <c r="C2592" t="s">
        <v>59</v>
      </c>
      <c r="D2592">
        <v>4.82</v>
      </c>
      <c r="E2592">
        <v>16.5</v>
      </c>
      <c r="F2592">
        <v>13.9</v>
      </c>
    </row>
    <row r="2593" spans="1:7">
      <c r="A2593" t="s">
        <v>28</v>
      </c>
      <c r="B2593">
        <v>1270</v>
      </c>
      <c r="C2593" t="s">
        <v>59</v>
      </c>
      <c r="D2593">
        <v>5.72</v>
      </c>
      <c r="E2593">
        <v>14.05</v>
      </c>
      <c r="F2593">
        <v>13.9</v>
      </c>
    </row>
    <row r="2594" spans="1:7">
      <c r="A2594" t="s">
        <v>28</v>
      </c>
      <c r="B2594">
        <v>1573</v>
      </c>
      <c r="C2594" t="s">
        <v>59</v>
      </c>
      <c r="D2594">
        <v>5.72</v>
      </c>
      <c r="E2594">
        <v>13.8</v>
      </c>
      <c r="F2594">
        <v>13.9</v>
      </c>
    </row>
    <row r="2595" spans="1:7">
      <c r="A2595" t="s">
        <v>28</v>
      </c>
      <c r="B2595">
        <v>1652</v>
      </c>
      <c r="C2595" t="s">
        <v>59</v>
      </c>
      <c r="D2595">
        <v>5.72</v>
      </c>
      <c r="E2595">
        <v>16.5</v>
      </c>
      <c r="F2595">
        <v>13.9</v>
      </c>
    </row>
    <row r="2596" spans="1:7">
      <c r="A2596" t="s">
        <v>28</v>
      </c>
      <c r="B2596">
        <v>9555</v>
      </c>
      <c r="C2596" t="s">
        <v>59</v>
      </c>
      <c r="D2596">
        <v>5.72</v>
      </c>
      <c r="E2596">
        <v>15.78</v>
      </c>
      <c r="F2596">
        <v>13.9</v>
      </c>
    </row>
    <row r="2597" spans="1:7">
      <c r="A2597" t="s">
        <v>28</v>
      </c>
      <c r="B2597">
        <v>9624</v>
      </c>
      <c r="C2597" t="s">
        <v>59</v>
      </c>
      <c r="D2597">
        <v>5.72</v>
      </c>
      <c r="E2597">
        <v>14.35</v>
      </c>
      <c r="F2597">
        <v>13.9</v>
      </c>
    </row>
    <row r="2598" spans="1:7">
      <c r="A2598" t="s">
        <v>28</v>
      </c>
      <c r="B2598">
        <v>395</v>
      </c>
      <c r="C2598" t="s">
        <v>59</v>
      </c>
      <c r="D2598">
        <v>16.02</v>
      </c>
      <c r="E2598">
        <v>15.78</v>
      </c>
      <c r="F2598">
        <v>13.9</v>
      </c>
    </row>
    <row r="2599" spans="1:7">
      <c r="A2599" t="s">
        <v>28</v>
      </c>
      <c r="B2599">
        <v>397</v>
      </c>
      <c r="C2599" t="s">
        <v>59</v>
      </c>
      <c r="D2599">
        <v>15.07</v>
      </c>
      <c r="E2599">
        <v>15.78</v>
      </c>
      <c r="F2599">
        <v>13.9</v>
      </c>
    </row>
    <row r="2600" spans="1:7">
      <c r="A2600" t="s">
        <v>28</v>
      </c>
      <c r="B2600">
        <v>399</v>
      </c>
      <c r="C2600" t="s">
        <v>59</v>
      </c>
      <c r="D2600">
        <v>15.07</v>
      </c>
      <c r="E2600">
        <v>15.26</v>
      </c>
      <c r="F2600">
        <v>13.9</v>
      </c>
      <c r="G2600" t="b">
        <v>0</v>
      </c>
    </row>
    <row r="2601" spans="1:7">
      <c r="A2601" t="s">
        <v>28</v>
      </c>
      <c r="B2601">
        <v>1141</v>
      </c>
      <c r="C2601" t="s">
        <v>59</v>
      </c>
      <c r="D2601">
        <v>12.88</v>
      </c>
      <c r="E2601">
        <v>15.26</v>
      </c>
      <c r="F2601">
        <v>13.9</v>
      </c>
    </row>
    <row r="2602" spans="1:7">
      <c r="A2602" t="s">
        <v>28</v>
      </c>
      <c r="B2602">
        <v>9554</v>
      </c>
      <c r="C2602" t="s">
        <v>59</v>
      </c>
      <c r="D2602">
        <v>16.02</v>
      </c>
      <c r="E2602">
        <v>14.2</v>
      </c>
      <c r="F2602">
        <v>13.9</v>
      </c>
      <c r="G2602" t="b">
        <v>0</v>
      </c>
    </row>
    <row r="2603" spans="1:7">
      <c r="A2603" t="s">
        <v>28</v>
      </c>
      <c r="B2603">
        <v>9625</v>
      </c>
      <c r="C2603" t="s">
        <v>59</v>
      </c>
      <c r="D2603">
        <v>15.07</v>
      </c>
      <c r="E2603">
        <v>14.2</v>
      </c>
      <c r="F2603">
        <v>13.9</v>
      </c>
    </row>
    <row r="2604" spans="1:7">
      <c r="A2604" t="s">
        <v>28</v>
      </c>
      <c r="B2604">
        <v>9677</v>
      </c>
      <c r="C2604" t="s">
        <v>59</v>
      </c>
      <c r="D2604">
        <v>12.88</v>
      </c>
      <c r="E2604">
        <v>14.2</v>
      </c>
      <c r="F2604">
        <v>13.9</v>
      </c>
    </row>
    <row r="2605" spans="1:7">
      <c r="A2605" t="s">
        <v>28</v>
      </c>
      <c r="B2605">
        <v>9933</v>
      </c>
      <c r="C2605" t="s">
        <v>59</v>
      </c>
      <c r="D2605">
        <v>11.92</v>
      </c>
      <c r="E2605">
        <v>15.1</v>
      </c>
      <c r="F2605">
        <v>13.9</v>
      </c>
    </row>
    <row r="2606" spans="1:7">
      <c r="A2606" t="s">
        <v>28</v>
      </c>
      <c r="B2606">
        <v>9999</v>
      </c>
      <c r="C2606" t="s">
        <v>59</v>
      </c>
      <c r="D2606">
        <v>6.8</v>
      </c>
      <c r="E2606">
        <v>13.05</v>
      </c>
      <c r="F2606">
        <v>13.9</v>
      </c>
    </row>
    <row r="2607" spans="1:7">
      <c r="A2607" t="s">
        <v>28</v>
      </c>
      <c r="B2607">
        <v>4720</v>
      </c>
      <c r="C2607" t="s">
        <v>59</v>
      </c>
      <c r="D2607">
        <v>13.82</v>
      </c>
      <c r="E2607">
        <v>9.35</v>
      </c>
      <c r="F2607">
        <v>13.9</v>
      </c>
      <c r="G2607" t="b">
        <v>0</v>
      </c>
    </row>
    <row r="2608" spans="1:7">
      <c r="A2608" t="s">
        <v>28</v>
      </c>
      <c r="B2608">
        <v>1582</v>
      </c>
      <c r="C2608" t="s">
        <v>59</v>
      </c>
      <c r="D2608">
        <v>14.17</v>
      </c>
      <c r="E2608">
        <v>13.525</v>
      </c>
      <c r="F2608">
        <v>13.9</v>
      </c>
    </row>
    <row r="2609" spans="1:7">
      <c r="A2609" t="s">
        <v>28</v>
      </c>
      <c r="B2609">
        <v>7142</v>
      </c>
      <c r="C2609" t="s">
        <v>59</v>
      </c>
      <c r="D2609">
        <v>0</v>
      </c>
      <c r="E2609">
        <v>0.6</v>
      </c>
      <c r="F2609">
        <v>13.9</v>
      </c>
    </row>
    <row r="2610" spans="1:7">
      <c r="A2610" t="s">
        <v>28</v>
      </c>
      <c r="B2610">
        <v>7143</v>
      </c>
      <c r="C2610" t="s">
        <v>59</v>
      </c>
      <c r="D2610">
        <v>3.27</v>
      </c>
      <c r="E2610">
        <v>0.6</v>
      </c>
      <c r="F2610">
        <v>13.9</v>
      </c>
      <c r="G2610" t="b">
        <v>0</v>
      </c>
    </row>
    <row r="2611" spans="1:7">
      <c r="A2611" t="s">
        <v>28</v>
      </c>
      <c r="B2611">
        <v>7144</v>
      </c>
      <c r="C2611" t="s">
        <v>59</v>
      </c>
      <c r="D2611">
        <v>9.82</v>
      </c>
      <c r="E2611">
        <v>0.6</v>
      </c>
      <c r="F2611">
        <v>13.9</v>
      </c>
    </row>
    <row r="2612" spans="1:7">
      <c r="A2612" t="s">
        <v>28</v>
      </c>
      <c r="B2612">
        <v>7152</v>
      </c>
      <c r="C2612" t="s">
        <v>59</v>
      </c>
      <c r="D2612">
        <v>16.37</v>
      </c>
      <c r="E2612">
        <v>0.6</v>
      </c>
      <c r="F2612">
        <v>13.9</v>
      </c>
    </row>
    <row r="2613" spans="1:7">
      <c r="A2613" t="s">
        <v>28</v>
      </c>
      <c r="B2613">
        <v>7153</v>
      </c>
      <c r="C2613" t="s">
        <v>59</v>
      </c>
      <c r="D2613">
        <v>19.649999999999999</v>
      </c>
      <c r="E2613">
        <v>0.6</v>
      </c>
      <c r="F2613">
        <v>13.9</v>
      </c>
    </row>
    <row r="2614" spans="1:7">
      <c r="A2614" t="s">
        <v>28</v>
      </c>
      <c r="B2614">
        <v>7154</v>
      </c>
      <c r="C2614" t="s">
        <v>59</v>
      </c>
      <c r="D2614">
        <v>13.1</v>
      </c>
      <c r="E2614">
        <v>0.6</v>
      </c>
      <c r="F2614">
        <v>13.9</v>
      </c>
    </row>
    <row r="2615" spans="1:7">
      <c r="A2615" t="s">
        <v>28</v>
      </c>
      <c r="B2615">
        <v>7155</v>
      </c>
      <c r="C2615" t="s">
        <v>59</v>
      </c>
      <c r="D2615">
        <v>6.5</v>
      </c>
      <c r="E2615">
        <v>0.6</v>
      </c>
      <c r="F2615">
        <v>13.9</v>
      </c>
    </row>
    <row r="2616" spans="1:7">
      <c r="A2616" t="s">
        <v>28</v>
      </c>
      <c r="B2616">
        <v>8956</v>
      </c>
      <c r="C2616" t="s">
        <v>59</v>
      </c>
      <c r="D2616">
        <v>8.19</v>
      </c>
      <c r="E2616">
        <v>0.6</v>
      </c>
      <c r="F2616">
        <v>13.9</v>
      </c>
    </row>
    <row r="2617" spans="1:7">
      <c r="A2617" t="s">
        <v>28</v>
      </c>
      <c r="B2617">
        <v>9156</v>
      </c>
      <c r="C2617" t="s">
        <v>59</v>
      </c>
      <c r="D2617">
        <v>0.6</v>
      </c>
      <c r="E2617">
        <v>8.5</v>
      </c>
      <c r="F2617">
        <v>13.9</v>
      </c>
      <c r="G2617" t="b">
        <v>0</v>
      </c>
    </row>
    <row r="2618" spans="1:7">
      <c r="A2618" t="s">
        <v>28</v>
      </c>
      <c r="B2618">
        <v>9179</v>
      </c>
      <c r="C2618" t="s">
        <v>59</v>
      </c>
      <c r="D2618">
        <v>0.6</v>
      </c>
      <c r="E2618">
        <v>16.5</v>
      </c>
      <c r="F2618">
        <v>13.9</v>
      </c>
    </row>
    <row r="2619" spans="1:7">
      <c r="A2619" t="s">
        <v>28</v>
      </c>
      <c r="B2619">
        <v>9893</v>
      </c>
      <c r="C2619" t="s">
        <v>59</v>
      </c>
      <c r="D2619">
        <v>10.7</v>
      </c>
      <c r="E2619">
        <v>11.35</v>
      </c>
      <c r="F2619">
        <v>13.9</v>
      </c>
    </row>
    <row r="2620" spans="1:7">
      <c r="A2620" t="s">
        <v>28</v>
      </c>
      <c r="B2620">
        <v>10001</v>
      </c>
      <c r="C2620" t="s">
        <v>59</v>
      </c>
      <c r="D2620">
        <v>9.1999999999999993</v>
      </c>
      <c r="E2620">
        <v>11.35</v>
      </c>
      <c r="F2620">
        <v>13.9</v>
      </c>
    </row>
    <row r="2621" spans="1:7">
      <c r="A2621" t="s">
        <v>28</v>
      </c>
      <c r="B2621">
        <v>1900</v>
      </c>
      <c r="C2621" t="s">
        <v>59</v>
      </c>
      <c r="D2621">
        <v>18.68</v>
      </c>
      <c r="E2621">
        <v>8.75</v>
      </c>
      <c r="F2621">
        <v>13.9</v>
      </c>
    </row>
    <row r="2622" spans="1:7">
      <c r="A2622" t="s">
        <v>28</v>
      </c>
      <c r="B2622">
        <v>8909</v>
      </c>
      <c r="C2622" t="s">
        <v>59</v>
      </c>
      <c r="D2622">
        <v>12.88</v>
      </c>
      <c r="E2622">
        <v>16.5</v>
      </c>
      <c r="F2622">
        <v>13.9</v>
      </c>
      <c r="G2622" t="b">
        <v>0</v>
      </c>
    </row>
    <row r="2623" spans="1:7">
      <c r="A2623" t="s">
        <v>28</v>
      </c>
      <c r="B2623">
        <v>9162</v>
      </c>
      <c r="C2623" t="s">
        <v>59</v>
      </c>
      <c r="D2623">
        <v>12.88</v>
      </c>
      <c r="E2623">
        <v>15.78</v>
      </c>
      <c r="F2623">
        <v>13.9</v>
      </c>
    </row>
    <row r="2624" spans="1:7">
      <c r="A2624" t="s">
        <v>28</v>
      </c>
      <c r="B2624">
        <v>10248</v>
      </c>
      <c r="C2624" t="s">
        <v>59</v>
      </c>
      <c r="D2624">
        <v>3.27</v>
      </c>
      <c r="E2624">
        <v>5.5</v>
      </c>
      <c r="F2624">
        <v>13.9</v>
      </c>
      <c r="G2624" t="b">
        <v>0</v>
      </c>
    </row>
    <row r="2625" spans="1:7">
      <c r="A2625" t="s">
        <v>28</v>
      </c>
      <c r="B2625">
        <v>10220</v>
      </c>
      <c r="C2625" t="s">
        <v>59</v>
      </c>
      <c r="D2625">
        <v>3.27</v>
      </c>
      <c r="E2625">
        <v>6.2</v>
      </c>
      <c r="F2625">
        <v>13.9</v>
      </c>
      <c r="G2625" t="b">
        <v>0</v>
      </c>
    </row>
    <row r="2626" spans="1:7">
      <c r="A2626" t="s">
        <v>28</v>
      </c>
      <c r="B2626">
        <v>1517</v>
      </c>
      <c r="C2626" t="s">
        <v>59</v>
      </c>
      <c r="D2626">
        <v>3.27</v>
      </c>
      <c r="E2626">
        <v>5.2</v>
      </c>
      <c r="F2626">
        <v>13.9</v>
      </c>
      <c r="G2626" t="b">
        <v>0</v>
      </c>
    </row>
    <row r="2627" spans="1:7">
      <c r="A2627" t="s">
        <v>28</v>
      </c>
      <c r="B2627">
        <v>705</v>
      </c>
      <c r="C2627" t="s">
        <v>59</v>
      </c>
      <c r="D2627">
        <v>0</v>
      </c>
      <c r="E2627">
        <v>11.42</v>
      </c>
      <c r="F2627">
        <v>13.9</v>
      </c>
    </row>
    <row r="2628" spans="1:7">
      <c r="A2628" t="s">
        <v>28</v>
      </c>
      <c r="B2628">
        <v>1056</v>
      </c>
      <c r="C2628" t="s">
        <v>59</v>
      </c>
      <c r="D2628">
        <v>3.15</v>
      </c>
      <c r="E2628">
        <v>11.42</v>
      </c>
      <c r="F2628">
        <v>13.9</v>
      </c>
    </row>
    <row r="2629" spans="1:7">
      <c r="A2629" t="s">
        <v>28</v>
      </c>
      <c r="B2629">
        <v>1242</v>
      </c>
      <c r="C2629" t="s">
        <v>59</v>
      </c>
      <c r="D2629">
        <v>4.82</v>
      </c>
      <c r="E2629">
        <v>10.45</v>
      </c>
      <c r="F2629">
        <v>13.9</v>
      </c>
      <c r="G2629" t="b">
        <v>0</v>
      </c>
    </row>
    <row r="2630" spans="1:7">
      <c r="A2630" t="s">
        <v>28</v>
      </c>
      <c r="B2630">
        <v>1486</v>
      </c>
      <c r="C2630" t="s">
        <v>59</v>
      </c>
      <c r="D2630">
        <v>4.82</v>
      </c>
      <c r="E2630">
        <v>11.45</v>
      </c>
      <c r="F2630">
        <v>13.9</v>
      </c>
    </row>
    <row r="2631" spans="1:7">
      <c r="A2631" t="s">
        <v>28</v>
      </c>
      <c r="B2631">
        <v>897</v>
      </c>
      <c r="C2631" t="s">
        <v>59</v>
      </c>
      <c r="D2631">
        <v>3.15</v>
      </c>
      <c r="E2631">
        <v>13.35</v>
      </c>
      <c r="F2631">
        <v>13.9</v>
      </c>
    </row>
    <row r="2632" spans="1:7">
      <c r="A2632" t="s">
        <v>28</v>
      </c>
      <c r="B2632">
        <v>1548</v>
      </c>
      <c r="C2632" t="s">
        <v>59</v>
      </c>
      <c r="D2632">
        <v>4.82</v>
      </c>
      <c r="E2632">
        <v>13.35</v>
      </c>
      <c r="F2632">
        <v>13.9</v>
      </c>
      <c r="G2632" t="b">
        <v>0</v>
      </c>
    </row>
    <row r="2633" spans="1:7">
      <c r="A2633" t="s">
        <v>28</v>
      </c>
      <c r="B2633">
        <v>1627</v>
      </c>
      <c r="C2633" t="s">
        <v>59</v>
      </c>
      <c r="D2633">
        <v>0</v>
      </c>
      <c r="E2633">
        <v>13.35</v>
      </c>
      <c r="F2633">
        <v>13.9</v>
      </c>
    </row>
    <row r="2634" spans="1:7">
      <c r="A2634" t="s">
        <v>28</v>
      </c>
      <c r="B2634">
        <v>2062</v>
      </c>
      <c r="C2634" t="s">
        <v>59</v>
      </c>
      <c r="D2634">
        <v>0.6</v>
      </c>
      <c r="E2634">
        <v>11.42</v>
      </c>
      <c r="F2634">
        <v>13.9</v>
      </c>
    </row>
    <row r="2635" spans="1:7">
      <c r="A2635" t="s">
        <v>28</v>
      </c>
      <c r="B2635">
        <v>2063</v>
      </c>
      <c r="C2635" t="s">
        <v>59</v>
      </c>
      <c r="D2635">
        <v>0.6</v>
      </c>
      <c r="E2635">
        <v>12.5</v>
      </c>
      <c r="F2635">
        <v>13.9</v>
      </c>
      <c r="G2635" t="b">
        <v>0</v>
      </c>
    </row>
    <row r="2636" spans="1:7">
      <c r="A2636" t="s">
        <v>28</v>
      </c>
      <c r="B2636">
        <v>2564</v>
      </c>
      <c r="C2636" t="s">
        <v>59</v>
      </c>
      <c r="D2636">
        <v>2.5</v>
      </c>
      <c r="E2636">
        <v>11.42</v>
      </c>
      <c r="F2636">
        <v>13.9</v>
      </c>
    </row>
    <row r="2637" spans="1:7">
      <c r="A2637" t="s">
        <v>28</v>
      </c>
      <c r="B2637">
        <v>6716</v>
      </c>
      <c r="C2637" t="s">
        <v>59</v>
      </c>
      <c r="D2637">
        <v>3.15</v>
      </c>
      <c r="E2637">
        <v>12.5</v>
      </c>
      <c r="F2637">
        <v>13.9</v>
      </c>
      <c r="G2637" t="b">
        <v>0</v>
      </c>
    </row>
    <row r="2638" spans="1:7">
      <c r="A2638" t="s">
        <v>28</v>
      </c>
      <c r="B2638">
        <v>7010</v>
      </c>
      <c r="C2638" t="s">
        <v>59</v>
      </c>
      <c r="D2638">
        <v>3.15</v>
      </c>
      <c r="E2638">
        <v>8.5</v>
      </c>
      <c r="F2638">
        <v>13.9</v>
      </c>
    </row>
    <row r="2639" spans="1:7">
      <c r="A2639" t="s">
        <v>28</v>
      </c>
      <c r="B2639">
        <v>7180</v>
      </c>
      <c r="C2639" t="s">
        <v>59</v>
      </c>
      <c r="D2639">
        <v>3.5</v>
      </c>
      <c r="E2639">
        <v>11.42</v>
      </c>
      <c r="F2639">
        <v>13.9</v>
      </c>
    </row>
    <row r="2640" spans="1:7">
      <c r="A2640" t="s">
        <v>28</v>
      </c>
      <c r="B2640">
        <v>7558</v>
      </c>
      <c r="C2640" t="s">
        <v>59</v>
      </c>
      <c r="D2640">
        <v>0.6</v>
      </c>
      <c r="E2640">
        <v>13.35</v>
      </c>
      <c r="F2640">
        <v>13.9</v>
      </c>
    </row>
    <row r="2641" spans="1:7">
      <c r="A2641" t="s">
        <v>28</v>
      </c>
      <c r="B2641">
        <v>7559</v>
      </c>
      <c r="C2641" t="s">
        <v>59</v>
      </c>
      <c r="D2641">
        <v>0.6</v>
      </c>
      <c r="E2641">
        <v>15.26</v>
      </c>
      <c r="F2641">
        <v>13.9</v>
      </c>
    </row>
    <row r="2642" spans="1:7">
      <c r="A2642" t="s">
        <v>28</v>
      </c>
      <c r="B2642">
        <v>7596</v>
      </c>
      <c r="C2642" t="s">
        <v>59</v>
      </c>
      <c r="D2642">
        <v>2.5</v>
      </c>
      <c r="E2642">
        <v>13.35</v>
      </c>
      <c r="F2642">
        <v>13.9</v>
      </c>
    </row>
    <row r="2643" spans="1:7">
      <c r="A2643" t="s">
        <v>28</v>
      </c>
      <c r="B2643">
        <v>7597</v>
      </c>
      <c r="C2643" t="s">
        <v>59</v>
      </c>
      <c r="D2643">
        <v>3.5</v>
      </c>
      <c r="E2643">
        <v>13.35</v>
      </c>
      <c r="F2643">
        <v>13.9</v>
      </c>
      <c r="G2643" t="b">
        <v>0</v>
      </c>
    </row>
    <row r="2644" spans="1:7">
      <c r="A2644" t="s">
        <v>28</v>
      </c>
      <c r="B2644">
        <v>9255</v>
      </c>
      <c r="C2644" t="s">
        <v>59</v>
      </c>
      <c r="D2644">
        <v>3.15</v>
      </c>
      <c r="E2644">
        <v>15.26</v>
      </c>
      <c r="F2644">
        <v>13.9</v>
      </c>
      <c r="G2644" t="b">
        <v>0</v>
      </c>
    </row>
    <row r="2645" spans="1:7">
      <c r="A2645" t="s">
        <v>28</v>
      </c>
      <c r="B2645">
        <v>9262</v>
      </c>
      <c r="C2645" t="s">
        <v>59</v>
      </c>
      <c r="D2645">
        <v>4.25</v>
      </c>
      <c r="E2645">
        <v>11.45</v>
      </c>
      <c r="F2645">
        <v>13.9</v>
      </c>
    </row>
    <row r="2646" spans="1:7">
      <c r="A2646" t="s">
        <v>28</v>
      </c>
      <c r="B2646">
        <v>9320</v>
      </c>
      <c r="C2646" t="s">
        <v>59</v>
      </c>
      <c r="D2646">
        <v>6.5</v>
      </c>
      <c r="E2646">
        <v>11.45</v>
      </c>
      <c r="F2646">
        <v>13.9</v>
      </c>
    </row>
    <row r="2647" spans="1:7">
      <c r="A2647" t="s">
        <v>28</v>
      </c>
      <c r="B2647">
        <v>9336</v>
      </c>
      <c r="C2647" t="s">
        <v>59</v>
      </c>
      <c r="D2647">
        <v>3.5</v>
      </c>
      <c r="E2647">
        <v>11.45</v>
      </c>
      <c r="F2647">
        <v>13.9</v>
      </c>
    </row>
    <row r="2648" spans="1:7">
      <c r="A2648" t="s">
        <v>28</v>
      </c>
      <c r="B2648">
        <v>9337</v>
      </c>
      <c r="C2648" t="s">
        <v>59</v>
      </c>
      <c r="D2648">
        <v>4.82</v>
      </c>
      <c r="E2648">
        <v>8.5</v>
      </c>
      <c r="F2648">
        <v>13.9</v>
      </c>
      <c r="G2648" t="b">
        <v>0</v>
      </c>
    </row>
    <row r="2649" spans="1:7">
      <c r="A2649" t="s">
        <v>28</v>
      </c>
      <c r="B2649">
        <v>9351</v>
      </c>
      <c r="C2649" t="s">
        <v>59</v>
      </c>
      <c r="D2649">
        <v>7.02</v>
      </c>
      <c r="E2649">
        <v>11.45</v>
      </c>
      <c r="F2649">
        <v>13.9</v>
      </c>
    </row>
    <row r="2650" spans="1:7">
      <c r="A2650" t="s">
        <v>28</v>
      </c>
      <c r="B2650">
        <v>10439</v>
      </c>
      <c r="C2650" t="s">
        <v>59</v>
      </c>
      <c r="D2650">
        <v>2.95</v>
      </c>
      <c r="E2650">
        <v>8.5</v>
      </c>
      <c r="F2650">
        <v>13.9</v>
      </c>
    </row>
    <row r="2651" spans="1:7">
      <c r="A2651" t="s">
        <v>28</v>
      </c>
      <c r="B2651">
        <v>791</v>
      </c>
      <c r="C2651" t="s">
        <v>59</v>
      </c>
      <c r="D2651">
        <v>5.5511149999999998E-17</v>
      </c>
      <c r="E2651">
        <v>6.05</v>
      </c>
      <c r="F2651">
        <v>13.9</v>
      </c>
    </row>
    <row r="2652" spans="1:7">
      <c r="A2652" t="s">
        <v>28</v>
      </c>
      <c r="B2652">
        <v>862</v>
      </c>
      <c r="C2652" t="s">
        <v>59</v>
      </c>
      <c r="D2652">
        <v>0</v>
      </c>
      <c r="E2652">
        <v>7.7</v>
      </c>
      <c r="F2652">
        <v>13.9</v>
      </c>
    </row>
    <row r="2653" spans="1:7">
      <c r="A2653" t="s">
        <v>28</v>
      </c>
      <c r="B2653">
        <v>2542</v>
      </c>
      <c r="C2653" t="s">
        <v>59</v>
      </c>
      <c r="D2653">
        <v>4.82</v>
      </c>
      <c r="E2653">
        <v>11.85</v>
      </c>
      <c r="F2653">
        <v>13.9</v>
      </c>
      <c r="G2653" t="b">
        <v>0</v>
      </c>
    </row>
    <row r="2654" spans="1:7">
      <c r="A2654" t="s">
        <v>28</v>
      </c>
      <c r="B2654">
        <v>4266</v>
      </c>
      <c r="C2654" t="s">
        <v>59</v>
      </c>
      <c r="D2654">
        <v>4.95</v>
      </c>
      <c r="E2654">
        <v>8.5</v>
      </c>
      <c r="F2654">
        <v>13.9</v>
      </c>
    </row>
    <row r="2655" spans="1:7">
      <c r="A2655" t="s">
        <v>28</v>
      </c>
      <c r="B2655">
        <v>1022</v>
      </c>
      <c r="C2655" t="s">
        <v>59</v>
      </c>
      <c r="D2655">
        <v>9.8974468866441896</v>
      </c>
      <c r="E2655">
        <v>8.1547341188915592</v>
      </c>
      <c r="F2655">
        <v>13.9</v>
      </c>
    </row>
    <row r="2656" spans="1:7">
      <c r="A2656" t="s">
        <v>28</v>
      </c>
      <c r="B2656">
        <v>1023</v>
      </c>
      <c r="C2656" t="s">
        <v>59</v>
      </c>
      <c r="D2656">
        <v>9.6037434283968892</v>
      </c>
      <c r="E2656">
        <v>7.5347341345683398</v>
      </c>
      <c r="F2656">
        <v>13.9</v>
      </c>
    </row>
    <row r="2657" spans="1:7">
      <c r="A2657" t="s">
        <v>28</v>
      </c>
      <c r="B2657">
        <v>1024</v>
      </c>
      <c r="C2657" t="s">
        <v>59</v>
      </c>
      <c r="D2657">
        <v>9.5925539391861498</v>
      </c>
      <c r="E2657">
        <v>7.5209020087100704</v>
      </c>
      <c r="F2657">
        <v>13.9</v>
      </c>
      <c r="G2657" t="b">
        <v>0</v>
      </c>
    </row>
    <row r="2658" spans="1:7">
      <c r="A2658" t="s">
        <v>28</v>
      </c>
      <c r="B2658">
        <v>546</v>
      </c>
      <c r="C2658" t="s">
        <v>59</v>
      </c>
      <c r="D2658">
        <v>9.8249999999999993</v>
      </c>
      <c r="E2658">
        <v>8.25</v>
      </c>
      <c r="F2658">
        <v>13.9</v>
      </c>
      <c r="G2658" t="b">
        <v>0</v>
      </c>
    </row>
    <row r="2659" spans="1:7">
      <c r="A2659" t="s">
        <v>28</v>
      </c>
      <c r="B2659">
        <v>637</v>
      </c>
      <c r="C2659" t="s">
        <v>59</v>
      </c>
      <c r="D2659">
        <v>9.8249999999999993</v>
      </c>
      <c r="E2659">
        <v>8.25</v>
      </c>
      <c r="F2659">
        <v>13.9</v>
      </c>
    </row>
    <row r="2660" spans="1:7">
      <c r="A2660" t="s">
        <v>29</v>
      </c>
      <c r="B2660">
        <v>486</v>
      </c>
      <c r="C2660" t="s">
        <v>59</v>
      </c>
      <c r="D2660">
        <v>19.649999999999999</v>
      </c>
      <c r="E2660">
        <v>0</v>
      </c>
      <c r="F2660">
        <v>10.6</v>
      </c>
    </row>
    <row r="2661" spans="1:7">
      <c r="A2661" t="s">
        <v>29</v>
      </c>
      <c r="B2661">
        <v>487</v>
      </c>
      <c r="C2661" t="s">
        <v>59</v>
      </c>
      <c r="D2661">
        <v>19.649999999999999</v>
      </c>
      <c r="E2661">
        <v>1.8</v>
      </c>
      <c r="F2661">
        <v>10.6</v>
      </c>
    </row>
    <row r="2662" spans="1:7">
      <c r="A2662" t="s">
        <v>29</v>
      </c>
      <c r="B2662">
        <v>488</v>
      </c>
      <c r="C2662" t="s">
        <v>59</v>
      </c>
      <c r="D2662">
        <v>-0.1</v>
      </c>
      <c r="E2662">
        <v>8.5</v>
      </c>
      <c r="F2662">
        <v>10.6</v>
      </c>
    </row>
    <row r="2663" spans="1:7">
      <c r="A2663" t="s">
        <v>29</v>
      </c>
      <c r="B2663">
        <v>489</v>
      </c>
      <c r="C2663" t="s">
        <v>59</v>
      </c>
      <c r="D2663">
        <v>7.02</v>
      </c>
      <c r="E2663">
        <v>8.5</v>
      </c>
      <c r="F2663">
        <v>10.6</v>
      </c>
    </row>
    <row r="2664" spans="1:7">
      <c r="A2664" t="s">
        <v>29</v>
      </c>
      <c r="B2664">
        <v>490</v>
      </c>
      <c r="C2664" t="s">
        <v>59</v>
      </c>
      <c r="D2664">
        <v>4.57</v>
      </c>
      <c r="E2664">
        <v>4.25</v>
      </c>
      <c r="F2664">
        <v>10.6</v>
      </c>
    </row>
    <row r="2665" spans="1:7">
      <c r="A2665" t="s">
        <v>29</v>
      </c>
      <c r="B2665">
        <v>491</v>
      </c>
      <c r="C2665" t="s">
        <v>59</v>
      </c>
      <c r="D2665">
        <v>8.6300000000000008</v>
      </c>
      <c r="E2665">
        <v>4.25</v>
      </c>
      <c r="F2665">
        <v>10.6</v>
      </c>
      <c r="G2665" t="b">
        <v>0</v>
      </c>
    </row>
    <row r="2666" spans="1:7">
      <c r="A2666" t="s">
        <v>29</v>
      </c>
      <c r="B2666">
        <v>492</v>
      </c>
      <c r="C2666" t="s">
        <v>59</v>
      </c>
      <c r="D2666">
        <v>3.77</v>
      </c>
      <c r="E2666">
        <v>6.9</v>
      </c>
      <c r="F2666">
        <v>10.6</v>
      </c>
    </row>
    <row r="2667" spans="1:7">
      <c r="A2667" t="s">
        <v>29</v>
      </c>
      <c r="B2667">
        <v>493</v>
      </c>
      <c r="C2667" t="s">
        <v>59</v>
      </c>
      <c r="D2667">
        <v>9.32</v>
      </c>
      <c r="E2667">
        <v>6.9</v>
      </c>
      <c r="F2667">
        <v>10.6</v>
      </c>
    </row>
    <row r="2668" spans="1:7">
      <c r="A2668" t="s">
        <v>29</v>
      </c>
      <c r="B2668">
        <v>494</v>
      </c>
      <c r="C2668" t="s">
        <v>59</v>
      </c>
      <c r="D2668">
        <v>3.77</v>
      </c>
      <c r="E2668">
        <v>6.4</v>
      </c>
      <c r="F2668">
        <v>10.6</v>
      </c>
    </row>
    <row r="2669" spans="1:7">
      <c r="A2669" t="s">
        <v>29</v>
      </c>
      <c r="B2669">
        <v>495</v>
      </c>
      <c r="C2669" t="s">
        <v>59</v>
      </c>
      <c r="D2669">
        <v>9.32</v>
      </c>
      <c r="E2669">
        <v>6.4</v>
      </c>
      <c r="F2669">
        <v>10.6</v>
      </c>
    </row>
    <row r="2670" spans="1:7">
      <c r="A2670" t="s">
        <v>29</v>
      </c>
      <c r="B2670">
        <v>496</v>
      </c>
      <c r="C2670" t="s">
        <v>59</v>
      </c>
      <c r="D2670">
        <v>11.12</v>
      </c>
      <c r="E2670">
        <v>4.25</v>
      </c>
      <c r="F2670">
        <v>10.6</v>
      </c>
    </row>
    <row r="2671" spans="1:7">
      <c r="A2671" t="s">
        <v>29</v>
      </c>
      <c r="B2671">
        <v>497</v>
      </c>
      <c r="C2671" t="s">
        <v>59</v>
      </c>
      <c r="D2671">
        <v>15.2</v>
      </c>
      <c r="E2671">
        <v>4.25</v>
      </c>
      <c r="F2671">
        <v>10.6</v>
      </c>
    </row>
    <row r="2672" spans="1:7">
      <c r="A2672" t="s">
        <v>29</v>
      </c>
      <c r="B2672">
        <v>498</v>
      </c>
      <c r="C2672" t="s">
        <v>59</v>
      </c>
      <c r="D2672">
        <v>10.32</v>
      </c>
      <c r="E2672">
        <v>6.9</v>
      </c>
      <c r="F2672">
        <v>10.6</v>
      </c>
    </row>
    <row r="2673" spans="1:7">
      <c r="A2673" t="s">
        <v>29</v>
      </c>
      <c r="B2673">
        <v>499</v>
      </c>
      <c r="C2673" t="s">
        <v>59</v>
      </c>
      <c r="D2673">
        <v>15.87</v>
      </c>
      <c r="E2673">
        <v>6.9</v>
      </c>
      <c r="F2673">
        <v>10.6</v>
      </c>
      <c r="G2673" t="b">
        <v>0</v>
      </c>
    </row>
    <row r="2674" spans="1:7">
      <c r="A2674" t="s">
        <v>29</v>
      </c>
      <c r="B2674">
        <v>500</v>
      </c>
      <c r="C2674" t="s">
        <v>59</v>
      </c>
      <c r="D2674">
        <v>10.32</v>
      </c>
      <c r="E2674">
        <v>6.4</v>
      </c>
      <c r="F2674">
        <v>10.6</v>
      </c>
    </row>
    <row r="2675" spans="1:7">
      <c r="A2675" t="s">
        <v>29</v>
      </c>
      <c r="B2675">
        <v>501</v>
      </c>
      <c r="C2675" t="s">
        <v>59</v>
      </c>
      <c r="D2675">
        <v>15.87</v>
      </c>
      <c r="E2675">
        <v>6.4</v>
      </c>
      <c r="F2675">
        <v>10.6</v>
      </c>
    </row>
    <row r="2676" spans="1:7">
      <c r="A2676" t="s">
        <v>29</v>
      </c>
      <c r="B2676">
        <v>502</v>
      </c>
      <c r="C2676" t="s">
        <v>59</v>
      </c>
      <c r="D2676">
        <v>17</v>
      </c>
      <c r="E2676">
        <v>8.75</v>
      </c>
      <c r="F2676">
        <v>10.6</v>
      </c>
      <c r="G2676" t="b">
        <v>0</v>
      </c>
    </row>
    <row r="2677" spans="1:7">
      <c r="A2677" t="s">
        <v>29</v>
      </c>
      <c r="B2677">
        <v>503</v>
      </c>
      <c r="C2677" t="s">
        <v>59</v>
      </c>
      <c r="D2677">
        <v>19.649999999999999</v>
      </c>
      <c r="E2677">
        <v>8.75</v>
      </c>
      <c r="F2677">
        <v>10.6</v>
      </c>
      <c r="G2677" t="b">
        <v>0</v>
      </c>
    </row>
    <row r="2678" spans="1:7">
      <c r="A2678" t="s">
        <v>29</v>
      </c>
      <c r="B2678">
        <v>504</v>
      </c>
      <c r="C2678" t="s">
        <v>59</v>
      </c>
      <c r="D2678">
        <v>17.68</v>
      </c>
      <c r="E2678">
        <v>4.8</v>
      </c>
      <c r="F2678">
        <v>10.6</v>
      </c>
    </row>
    <row r="2679" spans="1:7">
      <c r="A2679" t="s">
        <v>29</v>
      </c>
      <c r="B2679">
        <v>505</v>
      </c>
      <c r="C2679" t="s">
        <v>59</v>
      </c>
      <c r="D2679">
        <v>19.649999999999999</v>
      </c>
      <c r="E2679">
        <v>4.8</v>
      </c>
      <c r="F2679">
        <v>10.6</v>
      </c>
    </row>
    <row r="2680" spans="1:7">
      <c r="A2680" t="s">
        <v>29</v>
      </c>
      <c r="B2680">
        <v>506</v>
      </c>
      <c r="C2680" t="s">
        <v>59</v>
      </c>
      <c r="D2680">
        <v>16.87</v>
      </c>
      <c r="E2680">
        <v>6.9</v>
      </c>
      <c r="F2680">
        <v>10.6</v>
      </c>
    </row>
    <row r="2681" spans="1:7">
      <c r="A2681" t="s">
        <v>29</v>
      </c>
      <c r="B2681">
        <v>507</v>
      </c>
      <c r="C2681" t="s">
        <v>59</v>
      </c>
      <c r="D2681">
        <v>19.649999999999999</v>
      </c>
      <c r="E2681">
        <v>6.9</v>
      </c>
      <c r="F2681">
        <v>10.6</v>
      </c>
    </row>
    <row r="2682" spans="1:7">
      <c r="A2682" t="s">
        <v>29</v>
      </c>
      <c r="B2682">
        <v>508</v>
      </c>
      <c r="C2682" t="s">
        <v>59</v>
      </c>
      <c r="D2682">
        <v>1.98</v>
      </c>
      <c r="E2682">
        <v>4.8</v>
      </c>
      <c r="F2682">
        <v>10.6</v>
      </c>
    </row>
    <row r="2683" spans="1:7">
      <c r="A2683" t="s">
        <v>29</v>
      </c>
      <c r="B2683">
        <v>509</v>
      </c>
      <c r="C2683" t="s">
        <v>59</v>
      </c>
      <c r="D2683">
        <v>1.98</v>
      </c>
      <c r="E2683">
        <v>8.5</v>
      </c>
      <c r="F2683">
        <v>10.6</v>
      </c>
      <c r="G2683" t="b">
        <v>0</v>
      </c>
    </row>
    <row r="2684" spans="1:7">
      <c r="A2684" t="s">
        <v>29</v>
      </c>
      <c r="B2684">
        <v>510</v>
      </c>
      <c r="C2684" t="s">
        <v>59</v>
      </c>
      <c r="D2684">
        <v>0</v>
      </c>
      <c r="E2684">
        <v>4.8</v>
      </c>
      <c r="F2684">
        <v>10.6</v>
      </c>
    </row>
    <row r="2685" spans="1:7">
      <c r="A2685" t="s">
        <v>29</v>
      </c>
      <c r="B2685">
        <v>512</v>
      </c>
      <c r="C2685" t="s">
        <v>59</v>
      </c>
      <c r="D2685">
        <v>0.65</v>
      </c>
      <c r="E2685">
        <v>0.55000000000000004</v>
      </c>
      <c r="F2685">
        <v>10.6</v>
      </c>
    </row>
    <row r="2686" spans="1:7">
      <c r="A2686" t="s">
        <v>29</v>
      </c>
      <c r="B2686">
        <v>514</v>
      </c>
      <c r="C2686" t="s">
        <v>59</v>
      </c>
      <c r="D2686">
        <v>6.5</v>
      </c>
      <c r="E2686">
        <v>0.55000000000000004</v>
      </c>
      <c r="F2686">
        <v>10.6</v>
      </c>
    </row>
    <row r="2687" spans="1:7">
      <c r="A2687" t="s">
        <v>29</v>
      </c>
      <c r="B2687">
        <v>516</v>
      </c>
      <c r="C2687" t="s">
        <v>59</v>
      </c>
      <c r="D2687">
        <v>13.6</v>
      </c>
      <c r="E2687">
        <v>0.55000000000000004</v>
      </c>
      <c r="F2687">
        <v>10.6</v>
      </c>
    </row>
    <row r="2688" spans="1:7">
      <c r="A2688" t="s">
        <v>29</v>
      </c>
      <c r="B2688">
        <v>518</v>
      </c>
      <c r="C2688" t="s">
        <v>59</v>
      </c>
      <c r="D2688">
        <v>0.4</v>
      </c>
      <c r="E2688">
        <v>8.9</v>
      </c>
      <c r="F2688">
        <v>10.6</v>
      </c>
    </row>
    <row r="2689" spans="1:7">
      <c r="A2689" t="s">
        <v>29</v>
      </c>
      <c r="B2689">
        <v>520</v>
      </c>
      <c r="C2689" t="s">
        <v>59</v>
      </c>
      <c r="D2689">
        <v>0.4</v>
      </c>
      <c r="E2689">
        <v>16.100000000000001</v>
      </c>
      <c r="F2689">
        <v>10.6</v>
      </c>
    </row>
    <row r="2690" spans="1:7">
      <c r="A2690" t="s">
        <v>29</v>
      </c>
      <c r="B2690">
        <v>776</v>
      </c>
      <c r="C2690" t="s">
        <v>59</v>
      </c>
      <c r="D2690">
        <v>16.37</v>
      </c>
      <c r="E2690">
        <v>0</v>
      </c>
      <c r="F2690">
        <v>10.6</v>
      </c>
    </row>
    <row r="2691" spans="1:7">
      <c r="A2691" t="s">
        <v>29</v>
      </c>
      <c r="B2691">
        <v>777</v>
      </c>
      <c r="C2691" t="s">
        <v>59</v>
      </c>
      <c r="D2691">
        <v>16.37</v>
      </c>
      <c r="E2691">
        <v>6.9</v>
      </c>
      <c r="F2691">
        <v>10.6</v>
      </c>
    </row>
    <row r="2692" spans="1:7">
      <c r="A2692" t="s">
        <v>29</v>
      </c>
      <c r="B2692">
        <v>778</v>
      </c>
      <c r="C2692" t="s">
        <v>59</v>
      </c>
      <c r="D2692">
        <v>9.82</v>
      </c>
      <c r="E2692">
        <v>5</v>
      </c>
      <c r="F2692">
        <v>10.6</v>
      </c>
    </row>
    <row r="2693" spans="1:7">
      <c r="A2693" t="s">
        <v>29</v>
      </c>
      <c r="B2693">
        <v>779</v>
      </c>
      <c r="C2693" t="s">
        <v>59</v>
      </c>
      <c r="D2693">
        <v>9.82</v>
      </c>
      <c r="E2693">
        <v>6.9</v>
      </c>
      <c r="F2693">
        <v>10.6</v>
      </c>
    </row>
    <row r="2694" spans="1:7">
      <c r="A2694" t="s">
        <v>29</v>
      </c>
      <c r="B2694">
        <v>780</v>
      </c>
      <c r="C2694" t="s">
        <v>59</v>
      </c>
      <c r="D2694">
        <v>3.27</v>
      </c>
      <c r="E2694">
        <v>0</v>
      </c>
      <c r="F2694">
        <v>10.6</v>
      </c>
    </row>
    <row r="2695" spans="1:7">
      <c r="A2695" t="s">
        <v>29</v>
      </c>
      <c r="B2695">
        <v>781</v>
      </c>
      <c r="C2695" t="s">
        <v>59</v>
      </c>
      <c r="D2695">
        <v>3.27</v>
      </c>
      <c r="E2695">
        <v>6.9</v>
      </c>
      <c r="F2695">
        <v>10.6</v>
      </c>
    </row>
    <row r="2696" spans="1:7">
      <c r="A2696" t="s">
        <v>29</v>
      </c>
      <c r="B2696">
        <v>782</v>
      </c>
      <c r="C2696" t="s">
        <v>59</v>
      </c>
      <c r="D2696">
        <v>-0.1</v>
      </c>
      <c r="E2696">
        <v>12.5</v>
      </c>
      <c r="F2696">
        <v>10.6</v>
      </c>
    </row>
    <row r="2697" spans="1:7">
      <c r="A2697" t="s">
        <v>29</v>
      </c>
      <c r="B2697">
        <v>785</v>
      </c>
      <c r="C2697" t="s">
        <v>59</v>
      </c>
      <c r="D2697">
        <v>13.1</v>
      </c>
      <c r="E2697">
        <v>0</v>
      </c>
      <c r="F2697">
        <v>10.6</v>
      </c>
    </row>
    <row r="2698" spans="1:7">
      <c r="A2698" t="s">
        <v>29</v>
      </c>
      <c r="B2698">
        <v>786</v>
      </c>
      <c r="C2698" t="s">
        <v>59</v>
      </c>
      <c r="D2698">
        <v>13.1</v>
      </c>
      <c r="E2698">
        <v>6.4</v>
      </c>
      <c r="F2698">
        <v>10.6</v>
      </c>
    </row>
    <row r="2699" spans="1:7">
      <c r="A2699" t="s">
        <v>29</v>
      </c>
      <c r="B2699">
        <v>787</v>
      </c>
      <c r="C2699" t="s">
        <v>59</v>
      </c>
      <c r="D2699">
        <v>6.5</v>
      </c>
      <c r="E2699">
        <v>0</v>
      </c>
      <c r="F2699">
        <v>10.6</v>
      </c>
    </row>
    <row r="2700" spans="1:7">
      <c r="A2700" t="s">
        <v>29</v>
      </c>
      <c r="B2700">
        <v>788</v>
      </c>
      <c r="C2700" t="s">
        <v>59</v>
      </c>
      <c r="D2700">
        <v>6.5</v>
      </c>
      <c r="E2700">
        <v>6.4</v>
      </c>
      <c r="F2700">
        <v>10.6</v>
      </c>
    </row>
    <row r="2701" spans="1:7">
      <c r="A2701" t="s">
        <v>29</v>
      </c>
      <c r="B2701">
        <v>789</v>
      </c>
      <c r="C2701" t="s">
        <v>59</v>
      </c>
      <c r="D2701">
        <v>-0.1</v>
      </c>
      <c r="E2701">
        <v>0</v>
      </c>
      <c r="F2701">
        <v>10.6</v>
      </c>
      <c r="G2701" t="b">
        <v>0</v>
      </c>
    </row>
    <row r="2702" spans="1:7">
      <c r="A2702" t="s">
        <v>29</v>
      </c>
      <c r="B2702">
        <v>790</v>
      </c>
      <c r="C2702" t="s">
        <v>59</v>
      </c>
      <c r="D2702">
        <v>-0.1</v>
      </c>
      <c r="E2702">
        <v>16.600000000000001</v>
      </c>
      <c r="F2702">
        <v>10.6</v>
      </c>
      <c r="G2702" t="b">
        <v>0</v>
      </c>
    </row>
    <row r="2703" spans="1:7">
      <c r="A2703" t="s">
        <v>29</v>
      </c>
      <c r="B2703">
        <v>917</v>
      </c>
      <c r="C2703" t="s">
        <v>59</v>
      </c>
      <c r="D2703">
        <v>4.57</v>
      </c>
      <c r="E2703">
        <v>6.4</v>
      </c>
      <c r="F2703">
        <v>10.6</v>
      </c>
    </row>
    <row r="2704" spans="1:7">
      <c r="A2704" t="s">
        <v>29</v>
      </c>
      <c r="B2704">
        <v>918</v>
      </c>
      <c r="C2704" t="s">
        <v>59</v>
      </c>
      <c r="D2704">
        <v>4.57</v>
      </c>
      <c r="E2704">
        <v>6.9</v>
      </c>
      <c r="F2704">
        <v>10.6</v>
      </c>
    </row>
    <row r="2705" spans="1:7">
      <c r="A2705" t="s">
        <v>29</v>
      </c>
      <c r="B2705">
        <v>919</v>
      </c>
      <c r="C2705" t="s">
        <v>59</v>
      </c>
      <c r="D2705">
        <v>8.6300000000000008</v>
      </c>
      <c r="E2705">
        <v>6.4</v>
      </c>
      <c r="F2705">
        <v>10.6</v>
      </c>
    </row>
    <row r="2706" spans="1:7">
      <c r="A2706" t="s">
        <v>29</v>
      </c>
      <c r="B2706">
        <v>920</v>
      </c>
      <c r="C2706" t="s">
        <v>59</v>
      </c>
      <c r="D2706">
        <v>8.6300000000000008</v>
      </c>
      <c r="E2706">
        <v>6.9</v>
      </c>
      <c r="F2706">
        <v>10.6</v>
      </c>
    </row>
    <row r="2707" spans="1:7">
      <c r="A2707" t="s">
        <v>29</v>
      </c>
      <c r="B2707">
        <v>921</v>
      </c>
      <c r="C2707" t="s">
        <v>59</v>
      </c>
      <c r="D2707">
        <v>11.12</v>
      </c>
      <c r="E2707">
        <v>6.4</v>
      </c>
      <c r="F2707">
        <v>10.6</v>
      </c>
      <c r="G2707" t="b">
        <v>0</v>
      </c>
    </row>
    <row r="2708" spans="1:7">
      <c r="A2708" t="s">
        <v>29</v>
      </c>
      <c r="B2708">
        <v>922</v>
      </c>
      <c r="C2708" t="s">
        <v>59</v>
      </c>
      <c r="D2708">
        <v>11.12</v>
      </c>
      <c r="E2708">
        <v>6.9</v>
      </c>
      <c r="F2708">
        <v>10.6</v>
      </c>
      <c r="G2708" t="b">
        <v>0</v>
      </c>
    </row>
    <row r="2709" spans="1:7">
      <c r="A2709" t="s">
        <v>29</v>
      </c>
      <c r="B2709">
        <v>923</v>
      </c>
      <c r="C2709" t="s">
        <v>59</v>
      </c>
      <c r="D2709">
        <v>15.2</v>
      </c>
      <c r="E2709">
        <v>6.4</v>
      </c>
      <c r="F2709">
        <v>10.6</v>
      </c>
    </row>
    <row r="2710" spans="1:7">
      <c r="A2710" t="s">
        <v>29</v>
      </c>
      <c r="B2710">
        <v>924</v>
      </c>
      <c r="C2710" t="s">
        <v>59</v>
      </c>
      <c r="D2710">
        <v>15.2</v>
      </c>
      <c r="E2710">
        <v>6.9</v>
      </c>
      <c r="F2710">
        <v>10.6</v>
      </c>
    </row>
    <row r="2711" spans="1:7">
      <c r="A2711" t="s">
        <v>29</v>
      </c>
      <c r="B2711">
        <v>1060</v>
      </c>
      <c r="C2711" t="s">
        <v>59</v>
      </c>
      <c r="D2711">
        <v>14.17</v>
      </c>
      <c r="E2711">
        <v>12.25</v>
      </c>
      <c r="F2711">
        <v>10.6</v>
      </c>
    </row>
    <row r="2712" spans="1:7">
      <c r="A2712" t="s">
        <v>29</v>
      </c>
      <c r="B2712">
        <v>1471</v>
      </c>
      <c r="C2712" t="s">
        <v>59</v>
      </c>
      <c r="D2712">
        <v>11.92</v>
      </c>
      <c r="E2712">
        <v>15.78</v>
      </c>
      <c r="F2712">
        <v>10.6</v>
      </c>
    </row>
    <row r="2713" spans="1:7">
      <c r="A2713" t="s">
        <v>29</v>
      </c>
      <c r="B2713">
        <v>1472</v>
      </c>
      <c r="C2713" t="s">
        <v>59</v>
      </c>
      <c r="D2713">
        <v>17</v>
      </c>
      <c r="E2713">
        <v>15.78</v>
      </c>
      <c r="F2713">
        <v>10.6</v>
      </c>
      <c r="G2713" t="b">
        <v>0</v>
      </c>
    </row>
    <row r="2714" spans="1:7">
      <c r="A2714" t="s">
        <v>29</v>
      </c>
      <c r="B2714">
        <v>1487</v>
      </c>
      <c r="C2714" t="s">
        <v>59</v>
      </c>
      <c r="D2714">
        <v>10.38</v>
      </c>
      <c r="E2714">
        <v>16.5</v>
      </c>
      <c r="F2714">
        <v>10.6</v>
      </c>
      <c r="G2714" t="b">
        <v>0</v>
      </c>
    </row>
    <row r="2715" spans="1:7">
      <c r="A2715" t="s">
        <v>29</v>
      </c>
      <c r="B2715">
        <v>1488</v>
      </c>
      <c r="C2715" t="s">
        <v>59</v>
      </c>
      <c r="D2715">
        <v>6.8</v>
      </c>
      <c r="E2715">
        <v>14.05</v>
      </c>
      <c r="F2715">
        <v>10.6</v>
      </c>
    </row>
    <row r="2716" spans="1:7">
      <c r="A2716" t="s">
        <v>29</v>
      </c>
      <c r="B2716">
        <v>1492</v>
      </c>
      <c r="C2716" t="s">
        <v>59</v>
      </c>
      <c r="D2716">
        <v>11.52</v>
      </c>
      <c r="E2716">
        <v>13</v>
      </c>
      <c r="F2716">
        <v>10.6</v>
      </c>
      <c r="G2716" t="b">
        <v>0</v>
      </c>
    </row>
    <row r="2717" spans="1:7">
      <c r="A2717" t="s">
        <v>29</v>
      </c>
      <c r="B2717">
        <v>1493</v>
      </c>
      <c r="C2717" t="s">
        <v>59</v>
      </c>
      <c r="D2717">
        <v>-0.1</v>
      </c>
      <c r="E2717">
        <v>16.5</v>
      </c>
      <c r="F2717">
        <v>10.6</v>
      </c>
      <c r="G2717" t="b">
        <v>0</v>
      </c>
    </row>
    <row r="2718" spans="1:7">
      <c r="A2718" t="s">
        <v>29</v>
      </c>
      <c r="B2718">
        <v>1494</v>
      </c>
      <c r="C2718" t="s">
        <v>59</v>
      </c>
      <c r="D2718">
        <v>6.68</v>
      </c>
      <c r="E2718">
        <v>16.5</v>
      </c>
      <c r="F2718">
        <v>10.6</v>
      </c>
    </row>
    <row r="2719" spans="1:7">
      <c r="A2719" t="s">
        <v>29</v>
      </c>
      <c r="B2719">
        <v>1495</v>
      </c>
      <c r="C2719" t="s">
        <v>59</v>
      </c>
      <c r="D2719">
        <v>8.1</v>
      </c>
      <c r="E2719">
        <v>16.5</v>
      </c>
      <c r="F2719">
        <v>10.6</v>
      </c>
    </row>
    <row r="2720" spans="1:7">
      <c r="A2720" t="s">
        <v>29</v>
      </c>
      <c r="B2720">
        <v>1496</v>
      </c>
      <c r="C2720" t="s">
        <v>59</v>
      </c>
      <c r="D2720">
        <v>4.18</v>
      </c>
      <c r="E2720">
        <v>14.35</v>
      </c>
      <c r="F2720">
        <v>10.6</v>
      </c>
    </row>
    <row r="2721" spans="1:7">
      <c r="A2721" t="s">
        <v>29</v>
      </c>
      <c r="B2721">
        <v>1498</v>
      </c>
      <c r="C2721" t="s">
        <v>59</v>
      </c>
      <c r="D2721">
        <v>6.8</v>
      </c>
      <c r="E2721">
        <v>14.35</v>
      </c>
      <c r="F2721">
        <v>10.6</v>
      </c>
    </row>
    <row r="2722" spans="1:7">
      <c r="A2722" t="s">
        <v>29</v>
      </c>
      <c r="B2722">
        <v>1499</v>
      </c>
      <c r="C2722" t="s">
        <v>59</v>
      </c>
      <c r="D2722">
        <v>4.25</v>
      </c>
      <c r="E2722">
        <v>10.45</v>
      </c>
      <c r="F2722">
        <v>10.6</v>
      </c>
    </row>
    <row r="2723" spans="1:7">
      <c r="A2723" t="s">
        <v>29</v>
      </c>
      <c r="B2723">
        <v>1501</v>
      </c>
      <c r="C2723" t="s">
        <v>59</v>
      </c>
      <c r="D2723">
        <v>6.5</v>
      </c>
      <c r="E2723">
        <v>10.45</v>
      </c>
      <c r="F2723">
        <v>10.6</v>
      </c>
      <c r="G2723" t="b">
        <v>0</v>
      </c>
    </row>
    <row r="2724" spans="1:7">
      <c r="A2724" t="s">
        <v>29</v>
      </c>
      <c r="B2724">
        <v>1503</v>
      </c>
      <c r="C2724" t="s">
        <v>59</v>
      </c>
      <c r="D2724">
        <v>7.02</v>
      </c>
      <c r="E2724">
        <v>10.45</v>
      </c>
      <c r="F2724">
        <v>10.6</v>
      </c>
    </row>
    <row r="2725" spans="1:7">
      <c r="A2725" t="s">
        <v>29</v>
      </c>
      <c r="B2725">
        <v>1504</v>
      </c>
      <c r="C2725" t="s">
        <v>59</v>
      </c>
      <c r="D2725">
        <v>17</v>
      </c>
      <c r="E2725">
        <v>11.35</v>
      </c>
      <c r="F2725">
        <v>10.6</v>
      </c>
      <c r="G2725" t="b">
        <v>0</v>
      </c>
    </row>
    <row r="2726" spans="1:7">
      <c r="A2726" t="s">
        <v>29</v>
      </c>
      <c r="B2726">
        <v>1505</v>
      </c>
      <c r="C2726" t="s">
        <v>59</v>
      </c>
      <c r="D2726">
        <v>19.649999999999999</v>
      </c>
      <c r="E2726">
        <v>11.35</v>
      </c>
      <c r="F2726">
        <v>10.6</v>
      </c>
      <c r="G2726" t="b">
        <v>0</v>
      </c>
    </row>
    <row r="2727" spans="1:7">
      <c r="A2727" t="s">
        <v>29</v>
      </c>
      <c r="B2727">
        <v>1506</v>
      </c>
      <c r="C2727" t="s">
        <v>59</v>
      </c>
      <c r="D2727">
        <v>17</v>
      </c>
      <c r="E2727">
        <v>10.11</v>
      </c>
      <c r="F2727">
        <v>10.6</v>
      </c>
      <c r="G2727" t="b">
        <v>0</v>
      </c>
    </row>
    <row r="2728" spans="1:7">
      <c r="A2728" t="s">
        <v>29</v>
      </c>
      <c r="B2728">
        <v>1507</v>
      </c>
      <c r="C2728" t="s">
        <v>59</v>
      </c>
      <c r="D2728">
        <v>19.649999999999999</v>
      </c>
      <c r="E2728">
        <v>10.11</v>
      </c>
      <c r="F2728">
        <v>10.6</v>
      </c>
    </row>
    <row r="2729" spans="1:7">
      <c r="A2729" t="s">
        <v>29</v>
      </c>
      <c r="B2729">
        <v>1510</v>
      </c>
      <c r="C2729" t="s">
        <v>59</v>
      </c>
      <c r="D2729">
        <v>19.649999999999999</v>
      </c>
      <c r="E2729">
        <v>5.3</v>
      </c>
      <c r="F2729">
        <v>10.6</v>
      </c>
    </row>
    <row r="2730" spans="1:7">
      <c r="A2730" t="s">
        <v>29</v>
      </c>
      <c r="B2730">
        <v>1511</v>
      </c>
      <c r="C2730" t="s">
        <v>59</v>
      </c>
      <c r="D2730">
        <v>17.68</v>
      </c>
      <c r="E2730">
        <v>6.9</v>
      </c>
      <c r="F2730">
        <v>10.6</v>
      </c>
      <c r="G2730" t="b">
        <v>0</v>
      </c>
    </row>
    <row r="2731" spans="1:7">
      <c r="A2731" t="s">
        <v>29</v>
      </c>
      <c r="B2731">
        <v>1512</v>
      </c>
      <c r="C2731" t="s">
        <v>59</v>
      </c>
      <c r="D2731">
        <v>19.649999999999999</v>
      </c>
      <c r="E2731">
        <v>10.4</v>
      </c>
      <c r="F2731">
        <v>10.6</v>
      </c>
      <c r="G2731" t="b">
        <v>0</v>
      </c>
    </row>
    <row r="2732" spans="1:7">
      <c r="A2732" t="s">
        <v>29</v>
      </c>
      <c r="B2732">
        <v>1513</v>
      </c>
      <c r="C2732" t="s">
        <v>59</v>
      </c>
      <c r="D2732">
        <v>0</v>
      </c>
      <c r="E2732">
        <v>6.9</v>
      </c>
      <c r="F2732">
        <v>10.6</v>
      </c>
      <c r="G2732" t="b">
        <v>0</v>
      </c>
    </row>
    <row r="2733" spans="1:7">
      <c r="A2733" t="s">
        <v>29</v>
      </c>
      <c r="B2733">
        <v>1514</v>
      </c>
      <c r="C2733" t="s">
        <v>59</v>
      </c>
      <c r="D2733">
        <v>0.9</v>
      </c>
      <c r="E2733">
        <v>6.9</v>
      </c>
      <c r="F2733">
        <v>10.6</v>
      </c>
    </row>
    <row r="2734" spans="1:7">
      <c r="A2734" t="s">
        <v>29</v>
      </c>
      <c r="B2734">
        <v>1515</v>
      </c>
      <c r="C2734" t="s">
        <v>59</v>
      </c>
      <c r="D2734">
        <v>1.7</v>
      </c>
      <c r="E2734">
        <v>6.9</v>
      </c>
      <c r="F2734">
        <v>10.6</v>
      </c>
    </row>
    <row r="2735" spans="1:7">
      <c r="A2735" t="s">
        <v>29</v>
      </c>
      <c r="B2735">
        <v>1516</v>
      </c>
      <c r="C2735" t="s">
        <v>59</v>
      </c>
      <c r="D2735">
        <v>1.98</v>
      </c>
      <c r="E2735">
        <v>6.9</v>
      </c>
      <c r="F2735">
        <v>10.6</v>
      </c>
    </row>
    <row r="2736" spans="1:7">
      <c r="A2736" t="s">
        <v>29</v>
      </c>
      <c r="B2736">
        <v>2754</v>
      </c>
      <c r="C2736" t="s">
        <v>59</v>
      </c>
      <c r="D2736">
        <v>19.649999999999999</v>
      </c>
      <c r="E2736">
        <v>4.3</v>
      </c>
      <c r="F2736">
        <v>10.6</v>
      </c>
      <c r="G2736" t="b">
        <v>0</v>
      </c>
    </row>
    <row r="2737" spans="1:7">
      <c r="A2737" t="s">
        <v>29</v>
      </c>
      <c r="B2737">
        <v>2755</v>
      </c>
      <c r="C2737" t="s">
        <v>59</v>
      </c>
      <c r="D2737">
        <v>3.5</v>
      </c>
      <c r="E2737">
        <v>12.5</v>
      </c>
      <c r="F2737">
        <v>10.6</v>
      </c>
      <c r="G2737" t="b">
        <v>0</v>
      </c>
    </row>
    <row r="2738" spans="1:7">
      <c r="A2738" t="s">
        <v>29</v>
      </c>
      <c r="B2738">
        <v>2757</v>
      </c>
      <c r="C2738" t="s">
        <v>59</v>
      </c>
      <c r="D2738">
        <v>3.5</v>
      </c>
      <c r="E2738">
        <v>8.5</v>
      </c>
      <c r="F2738">
        <v>10.6</v>
      </c>
      <c r="G2738" t="b">
        <v>0</v>
      </c>
    </row>
    <row r="2739" spans="1:7">
      <c r="A2739" t="s">
        <v>29</v>
      </c>
      <c r="B2739">
        <v>2758</v>
      </c>
      <c r="C2739" t="s">
        <v>59</v>
      </c>
      <c r="D2739">
        <v>5</v>
      </c>
      <c r="E2739">
        <v>8.5</v>
      </c>
      <c r="F2739">
        <v>10.6</v>
      </c>
    </row>
    <row r="2740" spans="1:7">
      <c r="A2740" t="s">
        <v>29</v>
      </c>
      <c r="B2740">
        <v>2759</v>
      </c>
      <c r="C2740" t="s">
        <v>59</v>
      </c>
      <c r="D2740">
        <v>19.649999999999999</v>
      </c>
      <c r="E2740">
        <v>15.78</v>
      </c>
      <c r="F2740">
        <v>10.6</v>
      </c>
      <c r="G2740" t="b">
        <v>0</v>
      </c>
    </row>
    <row r="2741" spans="1:7">
      <c r="A2741" t="s">
        <v>29</v>
      </c>
      <c r="B2741">
        <v>2760</v>
      </c>
      <c r="C2741" t="s">
        <v>59</v>
      </c>
      <c r="D2741">
        <v>17</v>
      </c>
      <c r="E2741">
        <v>10</v>
      </c>
      <c r="F2741">
        <v>10.6</v>
      </c>
    </row>
    <row r="2742" spans="1:7">
      <c r="A2742" t="s">
        <v>29</v>
      </c>
      <c r="B2742">
        <v>2761</v>
      </c>
      <c r="C2742" t="s">
        <v>59</v>
      </c>
      <c r="D2742">
        <v>19.649999999999999</v>
      </c>
      <c r="E2742">
        <v>10</v>
      </c>
      <c r="F2742">
        <v>10.6</v>
      </c>
      <c r="G2742" t="b">
        <v>0</v>
      </c>
    </row>
    <row r="2743" spans="1:7">
      <c r="A2743" t="s">
        <v>29</v>
      </c>
      <c r="B2743">
        <v>2762</v>
      </c>
      <c r="C2743" t="s">
        <v>59</v>
      </c>
      <c r="D2743">
        <v>11.92</v>
      </c>
      <c r="E2743">
        <v>13.8</v>
      </c>
      <c r="F2743">
        <v>10.6</v>
      </c>
    </row>
    <row r="2744" spans="1:7">
      <c r="A2744" t="s">
        <v>29</v>
      </c>
      <c r="B2744">
        <v>2763</v>
      </c>
      <c r="C2744" t="s">
        <v>59</v>
      </c>
      <c r="D2744">
        <v>14.17</v>
      </c>
      <c r="E2744">
        <v>13.8</v>
      </c>
      <c r="F2744">
        <v>10.6</v>
      </c>
      <c r="G2744" t="b">
        <v>0</v>
      </c>
    </row>
    <row r="2745" spans="1:7">
      <c r="A2745" t="s">
        <v>29</v>
      </c>
      <c r="B2745">
        <v>2764</v>
      </c>
      <c r="C2745" t="s">
        <v>59</v>
      </c>
      <c r="D2745">
        <v>14.17</v>
      </c>
      <c r="E2745">
        <v>13</v>
      </c>
      <c r="F2745">
        <v>10.6</v>
      </c>
      <c r="G2745" t="b">
        <v>0</v>
      </c>
    </row>
    <row r="2746" spans="1:7">
      <c r="A2746" t="s">
        <v>29</v>
      </c>
      <c r="B2746">
        <v>2765</v>
      </c>
      <c r="C2746" t="s">
        <v>59</v>
      </c>
      <c r="D2746">
        <v>11.92</v>
      </c>
      <c r="E2746">
        <v>13</v>
      </c>
      <c r="F2746">
        <v>10.6</v>
      </c>
    </row>
    <row r="2747" spans="1:7">
      <c r="A2747" t="s">
        <v>29</v>
      </c>
      <c r="B2747">
        <v>2768</v>
      </c>
      <c r="C2747" t="s">
        <v>59</v>
      </c>
      <c r="D2747">
        <v>9.32</v>
      </c>
      <c r="E2747">
        <v>4.25</v>
      </c>
      <c r="F2747">
        <v>10.6</v>
      </c>
    </row>
    <row r="2748" spans="1:7">
      <c r="A2748" t="s">
        <v>29</v>
      </c>
      <c r="B2748">
        <v>2769</v>
      </c>
      <c r="C2748" t="s">
        <v>59</v>
      </c>
      <c r="D2748">
        <v>9.32</v>
      </c>
      <c r="E2748">
        <v>3.2</v>
      </c>
      <c r="F2748">
        <v>10.6</v>
      </c>
    </row>
    <row r="2749" spans="1:7">
      <c r="A2749" t="s">
        <v>29</v>
      </c>
      <c r="B2749">
        <v>2770</v>
      </c>
      <c r="C2749" t="s">
        <v>59</v>
      </c>
      <c r="D2749">
        <v>9.82</v>
      </c>
      <c r="E2749">
        <v>3.2</v>
      </c>
      <c r="F2749">
        <v>10.6</v>
      </c>
    </row>
    <row r="2750" spans="1:7">
      <c r="A2750" t="s">
        <v>29</v>
      </c>
      <c r="B2750">
        <v>2771</v>
      </c>
      <c r="C2750" t="s">
        <v>59</v>
      </c>
      <c r="D2750">
        <v>9.82</v>
      </c>
      <c r="E2750">
        <v>4.25</v>
      </c>
      <c r="F2750">
        <v>10.6</v>
      </c>
      <c r="G2750" t="b">
        <v>0</v>
      </c>
    </row>
    <row r="2751" spans="1:7">
      <c r="A2751" t="s">
        <v>29</v>
      </c>
      <c r="B2751">
        <v>2772</v>
      </c>
      <c r="C2751" t="s">
        <v>59</v>
      </c>
      <c r="D2751">
        <v>10.32</v>
      </c>
      <c r="E2751">
        <v>4.25</v>
      </c>
      <c r="F2751">
        <v>10.6</v>
      </c>
      <c r="G2751" t="b">
        <v>0</v>
      </c>
    </row>
    <row r="2752" spans="1:7">
      <c r="A2752" t="s">
        <v>29</v>
      </c>
      <c r="B2752">
        <v>2773</v>
      </c>
      <c r="C2752" t="s">
        <v>59</v>
      </c>
      <c r="D2752">
        <v>10.32</v>
      </c>
      <c r="E2752">
        <v>2.5</v>
      </c>
      <c r="F2752">
        <v>10.6</v>
      </c>
    </row>
    <row r="2753" spans="1:7">
      <c r="A2753" t="s">
        <v>29</v>
      </c>
      <c r="B2753">
        <v>2774</v>
      </c>
      <c r="C2753" t="s">
        <v>59</v>
      </c>
      <c r="D2753">
        <v>10.32</v>
      </c>
      <c r="E2753">
        <v>3.2</v>
      </c>
      <c r="F2753">
        <v>10.6</v>
      </c>
      <c r="G2753" t="b">
        <v>0</v>
      </c>
    </row>
    <row r="2754" spans="1:7">
      <c r="A2754" t="s">
        <v>29</v>
      </c>
      <c r="B2754">
        <v>2775</v>
      </c>
      <c r="C2754" t="s">
        <v>59</v>
      </c>
      <c r="D2754">
        <v>9.32</v>
      </c>
      <c r="E2754">
        <v>2.5</v>
      </c>
      <c r="F2754">
        <v>10.6</v>
      </c>
      <c r="G2754" t="b">
        <v>0</v>
      </c>
    </row>
    <row r="2755" spans="1:7">
      <c r="A2755" t="s">
        <v>29</v>
      </c>
      <c r="B2755">
        <v>2776</v>
      </c>
      <c r="C2755" t="s">
        <v>59</v>
      </c>
      <c r="D2755">
        <v>8.19</v>
      </c>
      <c r="E2755">
        <v>3.2</v>
      </c>
      <c r="F2755">
        <v>10.6</v>
      </c>
    </row>
    <row r="2756" spans="1:7">
      <c r="A2756" t="s">
        <v>29</v>
      </c>
      <c r="B2756">
        <v>2777</v>
      </c>
      <c r="C2756" t="s">
        <v>59</v>
      </c>
      <c r="D2756">
        <v>8.19</v>
      </c>
      <c r="E2756">
        <v>2.5</v>
      </c>
      <c r="F2756">
        <v>10.6</v>
      </c>
    </row>
    <row r="2757" spans="1:7">
      <c r="A2757" t="s">
        <v>29</v>
      </c>
      <c r="B2757">
        <v>2778</v>
      </c>
      <c r="C2757" t="s">
        <v>59</v>
      </c>
      <c r="D2757">
        <v>10.32</v>
      </c>
      <c r="E2757">
        <v>1.4</v>
      </c>
      <c r="F2757">
        <v>10.6</v>
      </c>
    </row>
    <row r="2758" spans="1:7">
      <c r="A2758" t="s">
        <v>29</v>
      </c>
      <c r="B2758">
        <v>2779</v>
      </c>
      <c r="C2758" t="s">
        <v>59</v>
      </c>
      <c r="D2758">
        <v>9.32</v>
      </c>
      <c r="E2758">
        <v>1.4</v>
      </c>
      <c r="F2758">
        <v>10.6</v>
      </c>
    </row>
    <row r="2759" spans="1:7">
      <c r="A2759" t="s">
        <v>29</v>
      </c>
      <c r="B2759">
        <v>2780</v>
      </c>
      <c r="C2759" t="s">
        <v>59</v>
      </c>
      <c r="D2759">
        <v>8.19</v>
      </c>
      <c r="E2759">
        <v>1.4</v>
      </c>
      <c r="F2759">
        <v>10.6</v>
      </c>
    </row>
    <row r="2760" spans="1:7">
      <c r="A2760" t="s">
        <v>29</v>
      </c>
      <c r="B2760">
        <v>2781</v>
      </c>
      <c r="C2760" t="s">
        <v>59</v>
      </c>
      <c r="D2760">
        <v>16.87</v>
      </c>
      <c r="E2760">
        <v>3.2</v>
      </c>
      <c r="F2760">
        <v>10.6</v>
      </c>
      <c r="G2760" t="b">
        <v>0</v>
      </c>
    </row>
    <row r="2761" spans="1:7">
      <c r="A2761" t="s">
        <v>29</v>
      </c>
      <c r="B2761">
        <v>2782</v>
      </c>
      <c r="C2761" t="s">
        <v>59</v>
      </c>
      <c r="D2761">
        <v>16.87</v>
      </c>
      <c r="E2761">
        <v>4.25</v>
      </c>
      <c r="F2761">
        <v>10.6</v>
      </c>
      <c r="G2761" t="b">
        <v>0</v>
      </c>
    </row>
    <row r="2762" spans="1:7">
      <c r="A2762" t="s">
        <v>29</v>
      </c>
      <c r="B2762">
        <v>2783</v>
      </c>
      <c r="C2762" t="s">
        <v>59</v>
      </c>
      <c r="D2762">
        <v>16.37</v>
      </c>
      <c r="E2762">
        <v>4.25</v>
      </c>
      <c r="F2762">
        <v>10.6</v>
      </c>
    </row>
    <row r="2763" spans="1:7">
      <c r="A2763" t="s">
        <v>29</v>
      </c>
      <c r="B2763">
        <v>2784</v>
      </c>
      <c r="C2763" t="s">
        <v>59</v>
      </c>
      <c r="D2763">
        <v>16.37</v>
      </c>
      <c r="E2763">
        <v>3.2</v>
      </c>
      <c r="F2763">
        <v>10.6</v>
      </c>
      <c r="G2763" t="b">
        <v>0</v>
      </c>
    </row>
    <row r="2764" spans="1:7">
      <c r="A2764" t="s">
        <v>29</v>
      </c>
      <c r="B2764">
        <v>2785</v>
      </c>
      <c r="C2764" t="s">
        <v>59</v>
      </c>
      <c r="D2764">
        <v>19.649999999999999</v>
      </c>
      <c r="E2764">
        <v>3.2</v>
      </c>
      <c r="F2764">
        <v>10.6</v>
      </c>
      <c r="G2764" t="b">
        <v>0</v>
      </c>
    </row>
    <row r="2765" spans="1:7">
      <c r="A2765" t="s">
        <v>29</v>
      </c>
      <c r="B2765">
        <v>2786</v>
      </c>
      <c r="C2765" t="s">
        <v>59</v>
      </c>
      <c r="D2765">
        <v>19.649999999999999</v>
      </c>
      <c r="E2765">
        <v>4.25</v>
      </c>
      <c r="F2765">
        <v>10.6</v>
      </c>
    </row>
    <row r="2766" spans="1:7">
      <c r="A2766" t="s">
        <v>29</v>
      </c>
      <c r="B2766">
        <v>2787</v>
      </c>
      <c r="C2766" t="s">
        <v>59</v>
      </c>
      <c r="D2766">
        <v>15.87</v>
      </c>
      <c r="E2766">
        <v>4.8</v>
      </c>
      <c r="F2766">
        <v>10.6</v>
      </c>
    </row>
    <row r="2767" spans="1:7">
      <c r="A2767" t="s">
        <v>29</v>
      </c>
      <c r="B2767">
        <v>2788</v>
      </c>
      <c r="C2767" t="s">
        <v>59</v>
      </c>
      <c r="D2767">
        <v>15.2</v>
      </c>
      <c r="E2767">
        <v>4.8</v>
      </c>
      <c r="F2767">
        <v>10.6</v>
      </c>
    </row>
    <row r="2768" spans="1:7">
      <c r="A2768" t="s">
        <v>29</v>
      </c>
      <c r="B2768">
        <v>2789</v>
      </c>
      <c r="C2768" t="s">
        <v>59</v>
      </c>
      <c r="D2768">
        <v>16.87</v>
      </c>
      <c r="E2768">
        <v>4.8</v>
      </c>
      <c r="F2768">
        <v>10.6</v>
      </c>
      <c r="G2768" t="b">
        <v>0</v>
      </c>
    </row>
    <row r="2769" spans="1:7">
      <c r="A2769" t="s">
        <v>29</v>
      </c>
      <c r="B2769">
        <v>2790</v>
      </c>
      <c r="C2769" t="s">
        <v>59</v>
      </c>
      <c r="D2769">
        <v>16.87</v>
      </c>
      <c r="E2769">
        <v>6.4</v>
      </c>
      <c r="F2769">
        <v>10.6</v>
      </c>
      <c r="G2769" t="b">
        <v>0</v>
      </c>
    </row>
    <row r="2770" spans="1:7">
      <c r="A2770" t="s">
        <v>29</v>
      </c>
      <c r="B2770">
        <v>2791</v>
      </c>
      <c r="C2770" t="s">
        <v>59</v>
      </c>
      <c r="D2770">
        <v>17.68</v>
      </c>
      <c r="E2770">
        <v>6.4</v>
      </c>
      <c r="F2770">
        <v>10.6</v>
      </c>
    </row>
    <row r="2771" spans="1:7">
      <c r="A2771" t="s">
        <v>29</v>
      </c>
      <c r="B2771">
        <v>2792</v>
      </c>
      <c r="C2771" t="s">
        <v>59</v>
      </c>
      <c r="D2771">
        <v>15.87</v>
      </c>
      <c r="E2771">
        <v>8.5</v>
      </c>
      <c r="F2771">
        <v>10.6</v>
      </c>
      <c r="G2771" t="b">
        <v>0</v>
      </c>
    </row>
    <row r="2772" spans="1:7">
      <c r="A2772" t="s">
        <v>29</v>
      </c>
      <c r="B2772">
        <v>2793</v>
      </c>
      <c r="C2772" t="s">
        <v>59</v>
      </c>
      <c r="D2772">
        <v>16.87</v>
      </c>
      <c r="E2772">
        <v>8.5</v>
      </c>
      <c r="F2772">
        <v>10.6</v>
      </c>
    </row>
    <row r="2773" spans="1:7">
      <c r="A2773" t="s">
        <v>29</v>
      </c>
      <c r="B2773">
        <v>2795</v>
      </c>
      <c r="C2773" t="s">
        <v>59</v>
      </c>
      <c r="D2773">
        <v>15.87</v>
      </c>
      <c r="E2773">
        <v>2.5</v>
      </c>
      <c r="F2773">
        <v>10.6</v>
      </c>
    </row>
    <row r="2774" spans="1:7">
      <c r="A2774" t="s">
        <v>29</v>
      </c>
      <c r="B2774">
        <v>2796</v>
      </c>
      <c r="C2774" t="s">
        <v>59</v>
      </c>
      <c r="D2774">
        <v>15.87</v>
      </c>
      <c r="E2774">
        <v>3.2</v>
      </c>
      <c r="F2774">
        <v>10.6</v>
      </c>
      <c r="G2774" t="b">
        <v>0</v>
      </c>
    </row>
    <row r="2775" spans="1:7">
      <c r="A2775" t="s">
        <v>29</v>
      </c>
      <c r="B2775">
        <v>2797</v>
      </c>
      <c r="C2775" t="s">
        <v>59</v>
      </c>
      <c r="D2775">
        <v>16.87</v>
      </c>
      <c r="E2775">
        <v>2.5</v>
      </c>
      <c r="F2775">
        <v>10.6</v>
      </c>
    </row>
    <row r="2776" spans="1:7">
      <c r="A2776" t="s">
        <v>29</v>
      </c>
      <c r="B2776">
        <v>2798</v>
      </c>
      <c r="C2776" t="s">
        <v>59</v>
      </c>
      <c r="D2776">
        <v>19.649999999999999</v>
      </c>
      <c r="E2776">
        <v>2.5</v>
      </c>
      <c r="F2776">
        <v>10.6</v>
      </c>
    </row>
    <row r="2777" spans="1:7">
      <c r="A2777" t="s">
        <v>29</v>
      </c>
      <c r="B2777">
        <v>2799</v>
      </c>
      <c r="C2777" t="s">
        <v>59</v>
      </c>
      <c r="D2777">
        <v>15.87</v>
      </c>
      <c r="E2777">
        <v>1.4</v>
      </c>
      <c r="F2777">
        <v>10.6</v>
      </c>
    </row>
    <row r="2778" spans="1:7">
      <c r="A2778" t="s">
        <v>29</v>
      </c>
      <c r="B2778">
        <v>2800</v>
      </c>
      <c r="C2778" t="s">
        <v>59</v>
      </c>
      <c r="D2778">
        <v>16.87</v>
      </c>
      <c r="E2778">
        <v>1.4</v>
      </c>
      <c r="F2778">
        <v>10.6</v>
      </c>
      <c r="G2778" t="b">
        <v>0</v>
      </c>
    </row>
    <row r="2779" spans="1:7">
      <c r="A2779" t="s">
        <v>29</v>
      </c>
      <c r="B2779">
        <v>2801</v>
      </c>
      <c r="C2779" t="s">
        <v>59</v>
      </c>
      <c r="D2779">
        <v>19.649999999999999</v>
      </c>
      <c r="E2779">
        <v>1.4</v>
      </c>
      <c r="F2779">
        <v>10.6</v>
      </c>
      <c r="G2779" t="b">
        <v>0</v>
      </c>
    </row>
    <row r="2780" spans="1:7">
      <c r="A2780" t="s">
        <v>29</v>
      </c>
      <c r="B2780">
        <v>2802</v>
      </c>
      <c r="C2780" t="s">
        <v>59</v>
      </c>
      <c r="D2780">
        <v>15.87</v>
      </c>
      <c r="E2780">
        <v>4.25</v>
      </c>
      <c r="F2780">
        <v>10.6</v>
      </c>
      <c r="G2780" t="b">
        <v>0</v>
      </c>
    </row>
    <row r="2781" spans="1:7">
      <c r="A2781" t="s">
        <v>29</v>
      </c>
      <c r="B2781">
        <v>2803</v>
      </c>
      <c r="C2781" t="s">
        <v>59</v>
      </c>
      <c r="D2781">
        <v>7.02</v>
      </c>
      <c r="E2781">
        <v>9.4</v>
      </c>
      <c r="F2781">
        <v>10.6</v>
      </c>
      <c r="G2781" t="b">
        <v>0</v>
      </c>
    </row>
    <row r="2782" spans="1:7">
      <c r="A2782" t="s">
        <v>29</v>
      </c>
      <c r="B2782">
        <v>2804</v>
      </c>
      <c r="C2782" t="s">
        <v>59</v>
      </c>
      <c r="D2782">
        <v>4.7699999999999996</v>
      </c>
      <c r="E2782">
        <v>9.4</v>
      </c>
      <c r="F2782">
        <v>10.6</v>
      </c>
    </row>
    <row r="2783" spans="1:7">
      <c r="A2783" t="s">
        <v>29</v>
      </c>
      <c r="B2783">
        <v>2805</v>
      </c>
      <c r="C2783" t="s">
        <v>59</v>
      </c>
      <c r="D2783">
        <v>4.7699999999999996</v>
      </c>
      <c r="E2783">
        <v>8.5</v>
      </c>
      <c r="F2783">
        <v>10.6</v>
      </c>
    </row>
    <row r="2784" spans="1:7">
      <c r="A2784" t="s">
        <v>29</v>
      </c>
      <c r="B2784">
        <v>2806</v>
      </c>
      <c r="C2784" t="s">
        <v>59</v>
      </c>
      <c r="D2784">
        <v>8.3800000000000008</v>
      </c>
      <c r="E2784">
        <v>9.4</v>
      </c>
      <c r="F2784">
        <v>10.6</v>
      </c>
    </row>
    <row r="2785" spans="1:7">
      <c r="A2785" t="s">
        <v>29</v>
      </c>
      <c r="B2785">
        <v>2807</v>
      </c>
      <c r="C2785" t="s">
        <v>59</v>
      </c>
      <c r="D2785">
        <v>8.3800000000000008</v>
      </c>
      <c r="E2785">
        <v>8.5</v>
      </c>
      <c r="F2785">
        <v>10.6</v>
      </c>
    </row>
    <row r="2786" spans="1:7">
      <c r="A2786" t="s">
        <v>29</v>
      </c>
      <c r="B2786">
        <v>2808</v>
      </c>
      <c r="C2786" t="s">
        <v>59</v>
      </c>
      <c r="D2786">
        <v>2.5</v>
      </c>
      <c r="E2786">
        <v>9.4</v>
      </c>
      <c r="F2786">
        <v>10.6</v>
      </c>
    </row>
    <row r="2787" spans="1:7">
      <c r="A2787" t="s">
        <v>29</v>
      </c>
      <c r="B2787">
        <v>2809</v>
      </c>
      <c r="C2787" t="s">
        <v>59</v>
      </c>
      <c r="D2787">
        <v>0.9</v>
      </c>
      <c r="E2787">
        <v>9.4</v>
      </c>
      <c r="F2787">
        <v>10.6</v>
      </c>
      <c r="G2787" t="b">
        <v>0</v>
      </c>
    </row>
    <row r="2788" spans="1:7">
      <c r="A2788" t="s">
        <v>29</v>
      </c>
      <c r="B2788">
        <v>2810</v>
      </c>
      <c r="C2788" t="s">
        <v>59</v>
      </c>
      <c r="D2788">
        <v>0.9</v>
      </c>
      <c r="E2788">
        <v>8.5</v>
      </c>
      <c r="F2788">
        <v>10.6</v>
      </c>
    </row>
    <row r="2789" spans="1:7">
      <c r="A2789" t="s">
        <v>29</v>
      </c>
      <c r="B2789">
        <v>2811</v>
      </c>
      <c r="C2789" t="s">
        <v>59</v>
      </c>
      <c r="D2789">
        <v>2.5</v>
      </c>
      <c r="E2789">
        <v>8.5</v>
      </c>
      <c r="F2789">
        <v>10.6</v>
      </c>
      <c r="G2789" t="b">
        <v>0</v>
      </c>
    </row>
    <row r="2790" spans="1:7">
      <c r="A2790" t="s">
        <v>29</v>
      </c>
      <c r="B2790">
        <v>2812</v>
      </c>
      <c r="C2790" t="s">
        <v>59</v>
      </c>
      <c r="D2790">
        <v>9.32</v>
      </c>
      <c r="E2790">
        <v>8.5</v>
      </c>
      <c r="F2790">
        <v>10.6</v>
      </c>
    </row>
    <row r="2791" spans="1:7">
      <c r="A2791" t="s">
        <v>29</v>
      </c>
      <c r="B2791">
        <v>2813</v>
      </c>
      <c r="C2791" t="s">
        <v>59</v>
      </c>
      <c r="D2791">
        <v>3.5</v>
      </c>
      <c r="E2791">
        <v>8.4</v>
      </c>
      <c r="F2791">
        <v>10.6</v>
      </c>
      <c r="G2791" t="b">
        <v>0</v>
      </c>
    </row>
    <row r="2792" spans="1:7">
      <c r="A2792" t="s">
        <v>29</v>
      </c>
      <c r="B2792">
        <v>2814</v>
      </c>
      <c r="C2792" t="s">
        <v>59</v>
      </c>
      <c r="D2792">
        <v>9.32</v>
      </c>
      <c r="E2792">
        <v>8.4</v>
      </c>
      <c r="F2792">
        <v>10.6</v>
      </c>
    </row>
    <row r="2793" spans="1:7">
      <c r="A2793" t="s">
        <v>29</v>
      </c>
      <c r="B2793">
        <v>2815</v>
      </c>
      <c r="C2793" t="s">
        <v>59</v>
      </c>
      <c r="D2793">
        <v>10.32</v>
      </c>
      <c r="E2793">
        <v>8.4</v>
      </c>
      <c r="F2793">
        <v>10.6</v>
      </c>
      <c r="G2793" t="b">
        <v>0</v>
      </c>
    </row>
    <row r="2794" spans="1:7">
      <c r="A2794" t="s">
        <v>29</v>
      </c>
      <c r="B2794">
        <v>2816</v>
      </c>
      <c r="C2794" t="s">
        <v>59</v>
      </c>
      <c r="D2794">
        <v>10.32</v>
      </c>
      <c r="E2794">
        <v>8.5</v>
      </c>
      <c r="F2794">
        <v>10.6</v>
      </c>
      <c r="G2794" t="b">
        <v>0</v>
      </c>
    </row>
    <row r="2795" spans="1:7">
      <c r="A2795" t="s">
        <v>29</v>
      </c>
      <c r="B2795">
        <v>2817</v>
      </c>
      <c r="C2795" t="s">
        <v>59</v>
      </c>
      <c r="D2795">
        <v>15.87</v>
      </c>
      <c r="E2795">
        <v>8.4</v>
      </c>
      <c r="F2795">
        <v>10.6</v>
      </c>
    </row>
    <row r="2796" spans="1:7">
      <c r="A2796" t="s">
        <v>29</v>
      </c>
      <c r="B2796">
        <v>2818</v>
      </c>
      <c r="C2796" t="s">
        <v>59</v>
      </c>
      <c r="D2796">
        <v>0.9</v>
      </c>
      <c r="E2796">
        <v>8.4</v>
      </c>
      <c r="F2796">
        <v>10.6</v>
      </c>
    </row>
    <row r="2797" spans="1:7">
      <c r="A2797" t="s">
        <v>29</v>
      </c>
      <c r="B2797">
        <v>2819</v>
      </c>
      <c r="C2797" t="s">
        <v>59</v>
      </c>
      <c r="D2797">
        <v>1.98</v>
      </c>
      <c r="E2797">
        <v>8.4</v>
      </c>
      <c r="F2797">
        <v>10.6</v>
      </c>
    </row>
    <row r="2798" spans="1:7">
      <c r="A2798" t="s">
        <v>29</v>
      </c>
      <c r="B2798">
        <v>2820</v>
      </c>
      <c r="C2798" t="s">
        <v>59</v>
      </c>
      <c r="D2798">
        <v>2.5</v>
      </c>
      <c r="E2798">
        <v>8.4</v>
      </c>
      <c r="F2798">
        <v>10.6</v>
      </c>
    </row>
    <row r="2799" spans="1:7">
      <c r="A2799" t="s">
        <v>29</v>
      </c>
      <c r="B2799">
        <v>2821</v>
      </c>
      <c r="C2799" t="s">
        <v>59</v>
      </c>
      <c r="D2799">
        <v>2.5</v>
      </c>
      <c r="E2799">
        <v>6.9</v>
      </c>
      <c r="F2799">
        <v>10.6</v>
      </c>
    </row>
    <row r="2800" spans="1:7">
      <c r="A2800" t="s">
        <v>29</v>
      </c>
      <c r="B2800">
        <v>2822</v>
      </c>
      <c r="C2800" t="s">
        <v>59</v>
      </c>
      <c r="D2800">
        <v>3.5</v>
      </c>
      <c r="E2800">
        <v>9.4</v>
      </c>
      <c r="F2800">
        <v>10.6</v>
      </c>
      <c r="G2800" t="b">
        <v>0</v>
      </c>
    </row>
    <row r="2801" spans="1:7">
      <c r="A2801" t="s">
        <v>29</v>
      </c>
      <c r="B2801">
        <v>2823</v>
      </c>
      <c r="C2801" t="s">
        <v>59</v>
      </c>
      <c r="D2801">
        <v>4.57</v>
      </c>
      <c r="E2801">
        <v>4.8</v>
      </c>
      <c r="F2801">
        <v>10.6</v>
      </c>
    </row>
    <row r="2802" spans="1:7">
      <c r="A2802" t="s">
        <v>29</v>
      </c>
      <c r="B2802">
        <v>2824</v>
      </c>
      <c r="C2802" t="s">
        <v>59</v>
      </c>
      <c r="D2802">
        <v>3.77</v>
      </c>
      <c r="E2802">
        <v>4.8</v>
      </c>
      <c r="F2802">
        <v>10.6</v>
      </c>
      <c r="G2802" t="b">
        <v>0</v>
      </c>
    </row>
    <row r="2803" spans="1:7">
      <c r="A2803" t="s">
        <v>29</v>
      </c>
      <c r="B2803">
        <v>2825</v>
      </c>
      <c r="C2803" t="s">
        <v>59</v>
      </c>
      <c r="D2803">
        <v>2.77</v>
      </c>
      <c r="E2803">
        <v>4.8</v>
      </c>
      <c r="F2803">
        <v>10.6</v>
      </c>
    </row>
    <row r="2804" spans="1:7">
      <c r="A2804" t="s">
        <v>29</v>
      </c>
      <c r="B2804">
        <v>2826</v>
      </c>
      <c r="C2804" t="s">
        <v>59</v>
      </c>
      <c r="D2804">
        <v>2.77</v>
      </c>
      <c r="E2804">
        <v>6.9</v>
      </c>
      <c r="F2804">
        <v>10.6</v>
      </c>
    </row>
    <row r="2805" spans="1:7">
      <c r="A2805" t="s">
        <v>29</v>
      </c>
      <c r="B2805">
        <v>2827</v>
      </c>
      <c r="C2805" t="s">
        <v>59</v>
      </c>
      <c r="D2805">
        <v>3.77</v>
      </c>
      <c r="E2805">
        <v>2.5</v>
      </c>
      <c r="F2805">
        <v>10.6</v>
      </c>
    </row>
    <row r="2806" spans="1:7">
      <c r="A2806" t="s">
        <v>29</v>
      </c>
      <c r="B2806">
        <v>2828</v>
      </c>
      <c r="C2806" t="s">
        <v>59</v>
      </c>
      <c r="D2806">
        <v>3.77</v>
      </c>
      <c r="E2806">
        <v>3.2</v>
      </c>
      <c r="F2806">
        <v>10.6</v>
      </c>
    </row>
    <row r="2807" spans="1:7">
      <c r="A2807" t="s">
        <v>29</v>
      </c>
      <c r="B2807">
        <v>2829</v>
      </c>
      <c r="C2807" t="s">
        <v>59</v>
      </c>
      <c r="D2807">
        <v>3.27</v>
      </c>
      <c r="E2807">
        <v>3.2</v>
      </c>
      <c r="F2807">
        <v>10.6</v>
      </c>
    </row>
    <row r="2808" spans="1:7">
      <c r="A2808" t="s">
        <v>29</v>
      </c>
      <c r="B2808">
        <v>2830</v>
      </c>
      <c r="C2808" t="s">
        <v>59</v>
      </c>
      <c r="D2808">
        <v>3.27</v>
      </c>
      <c r="E2808">
        <v>2.5</v>
      </c>
      <c r="F2808">
        <v>10.6</v>
      </c>
    </row>
    <row r="2809" spans="1:7">
      <c r="A2809" t="s">
        <v>29</v>
      </c>
      <c r="B2809">
        <v>2831</v>
      </c>
      <c r="C2809" t="s">
        <v>59</v>
      </c>
      <c r="D2809">
        <v>3.77</v>
      </c>
      <c r="E2809">
        <v>1.4</v>
      </c>
      <c r="F2809">
        <v>10.6</v>
      </c>
    </row>
    <row r="2810" spans="1:7">
      <c r="A2810" t="s">
        <v>29</v>
      </c>
      <c r="B2810">
        <v>2832</v>
      </c>
      <c r="C2810" t="s">
        <v>59</v>
      </c>
      <c r="D2810">
        <v>3.27</v>
      </c>
      <c r="E2810">
        <v>1.4</v>
      </c>
      <c r="F2810">
        <v>10.6</v>
      </c>
    </row>
    <row r="2811" spans="1:7">
      <c r="A2811" t="s">
        <v>29</v>
      </c>
      <c r="B2811">
        <v>2833</v>
      </c>
      <c r="C2811" t="s">
        <v>59</v>
      </c>
      <c r="D2811">
        <v>2.77</v>
      </c>
      <c r="E2811">
        <v>4.25</v>
      </c>
      <c r="F2811">
        <v>10.6</v>
      </c>
    </row>
    <row r="2812" spans="1:7">
      <c r="A2812" t="s">
        <v>29</v>
      </c>
      <c r="B2812">
        <v>2834</v>
      </c>
      <c r="C2812" t="s">
        <v>59</v>
      </c>
      <c r="D2812">
        <v>0.9</v>
      </c>
      <c r="E2812">
        <v>4.8</v>
      </c>
      <c r="F2812">
        <v>10.6</v>
      </c>
    </row>
    <row r="2813" spans="1:7">
      <c r="A2813" t="s">
        <v>29</v>
      </c>
      <c r="B2813">
        <v>2835</v>
      </c>
      <c r="C2813" t="s">
        <v>59</v>
      </c>
      <c r="D2813">
        <v>0.9</v>
      </c>
      <c r="E2813">
        <v>4.25</v>
      </c>
      <c r="F2813">
        <v>10.6</v>
      </c>
      <c r="G2813" t="b">
        <v>0</v>
      </c>
    </row>
    <row r="2814" spans="1:7">
      <c r="A2814" t="s">
        <v>29</v>
      </c>
      <c r="B2814">
        <v>2836</v>
      </c>
      <c r="C2814" t="s">
        <v>59</v>
      </c>
      <c r="D2814">
        <v>3.77</v>
      </c>
      <c r="E2814">
        <v>4.25</v>
      </c>
      <c r="F2814">
        <v>10.6</v>
      </c>
    </row>
    <row r="2815" spans="1:7">
      <c r="A2815" t="s">
        <v>29</v>
      </c>
      <c r="B2815">
        <v>2837</v>
      </c>
      <c r="C2815" t="s">
        <v>59</v>
      </c>
      <c r="D2815">
        <v>2.77</v>
      </c>
      <c r="E2815">
        <v>2.5</v>
      </c>
      <c r="F2815">
        <v>10.6</v>
      </c>
    </row>
    <row r="2816" spans="1:7">
      <c r="A2816" t="s">
        <v>29</v>
      </c>
      <c r="B2816">
        <v>2838</v>
      </c>
      <c r="C2816" t="s">
        <v>59</v>
      </c>
      <c r="D2816">
        <v>2.77</v>
      </c>
      <c r="E2816">
        <v>3.2</v>
      </c>
      <c r="F2816">
        <v>10.6</v>
      </c>
      <c r="G2816" t="b">
        <v>0</v>
      </c>
    </row>
    <row r="2817" spans="1:7">
      <c r="A2817" t="s">
        <v>29</v>
      </c>
      <c r="B2817">
        <v>2839</v>
      </c>
      <c r="C2817" t="s">
        <v>59</v>
      </c>
      <c r="D2817">
        <v>0.9</v>
      </c>
      <c r="E2817">
        <v>3.2</v>
      </c>
      <c r="F2817">
        <v>10.6</v>
      </c>
      <c r="G2817" t="b">
        <v>0</v>
      </c>
    </row>
    <row r="2818" spans="1:7">
      <c r="A2818" t="s">
        <v>29</v>
      </c>
      <c r="B2818">
        <v>2840</v>
      </c>
      <c r="C2818" t="s">
        <v>59</v>
      </c>
      <c r="D2818">
        <v>0.9</v>
      </c>
      <c r="E2818">
        <v>2.5</v>
      </c>
      <c r="F2818">
        <v>10.6</v>
      </c>
    </row>
    <row r="2819" spans="1:7">
      <c r="A2819" t="s">
        <v>29</v>
      </c>
      <c r="B2819">
        <v>2841</v>
      </c>
      <c r="C2819" t="s">
        <v>59</v>
      </c>
      <c r="D2819">
        <v>3.27</v>
      </c>
      <c r="E2819">
        <v>4.25</v>
      </c>
      <c r="F2819">
        <v>10.6</v>
      </c>
    </row>
    <row r="2820" spans="1:7">
      <c r="A2820" t="s">
        <v>29</v>
      </c>
      <c r="B2820">
        <v>2842</v>
      </c>
      <c r="C2820" t="s">
        <v>59</v>
      </c>
      <c r="D2820">
        <v>3.77</v>
      </c>
      <c r="E2820">
        <v>8.4</v>
      </c>
      <c r="F2820">
        <v>10.6</v>
      </c>
      <c r="G2820" t="b">
        <v>0</v>
      </c>
    </row>
    <row r="2821" spans="1:7">
      <c r="A2821" t="s">
        <v>29</v>
      </c>
      <c r="B2821">
        <v>2843</v>
      </c>
      <c r="C2821" t="s">
        <v>59</v>
      </c>
      <c r="D2821">
        <v>3.5</v>
      </c>
      <c r="E2821">
        <v>6.9</v>
      </c>
      <c r="F2821">
        <v>10.6</v>
      </c>
      <c r="G2821" t="b">
        <v>0</v>
      </c>
    </row>
    <row r="2822" spans="1:7">
      <c r="A2822" t="s">
        <v>29</v>
      </c>
      <c r="B2822">
        <v>2844</v>
      </c>
      <c r="C2822" t="s">
        <v>59</v>
      </c>
      <c r="D2822">
        <v>2.77</v>
      </c>
      <c r="E2822">
        <v>8.4</v>
      </c>
      <c r="F2822">
        <v>10.6</v>
      </c>
    </row>
    <row r="2823" spans="1:7">
      <c r="A2823" t="s">
        <v>29</v>
      </c>
      <c r="B2823">
        <v>2845</v>
      </c>
      <c r="C2823" t="s">
        <v>59</v>
      </c>
      <c r="D2823">
        <v>2.77</v>
      </c>
      <c r="E2823">
        <v>1.4</v>
      </c>
      <c r="F2823">
        <v>10.6</v>
      </c>
      <c r="G2823" t="b">
        <v>0</v>
      </c>
    </row>
    <row r="2824" spans="1:7">
      <c r="A2824" t="s">
        <v>29</v>
      </c>
      <c r="B2824">
        <v>2846</v>
      </c>
      <c r="C2824" t="s">
        <v>59</v>
      </c>
      <c r="D2824">
        <v>0.9</v>
      </c>
      <c r="E2824">
        <v>1.4</v>
      </c>
      <c r="F2824">
        <v>10.6</v>
      </c>
      <c r="G2824" t="b">
        <v>0</v>
      </c>
    </row>
    <row r="2825" spans="1:7">
      <c r="A2825" t="s">
        <v>29</v>
      </c>
      <c r="B2825">
        <v>2847</v>
      </c>
      <c r="C2825" t="s">
        <v>59</v>
      </c>
      <c r="D2825">
        <v>4.7699999999999996</v>
      </c>
      <c r="E2825">
        <v>13</v>
      </c>
      <c r="F2825">
        <v>10.6</v>
      </c>
    </row>
    <row r="2826" spans="1:7">
      <c r="A2826" t="s">
        <v>29</v>
      </c>
      <c r="B2826">
        <v>2848</v>
      </c>
      <c r="C2826" t="s">
        <v>59</v>
      </c>
      <c r="D2826">
        <v>3.5</v>
      </c>
      <c r="E2826">
        <v>13</v>
      </c>
      <c r="F2826">
        <v>10.6</v>
      </c>
    </row>
    <row r="2827" spans="1:7">
      <c r="A2827" t="s">
        <v>29</v>
      </c>
      <c r="B2827">
        <v>2849</v>
      </c>
      <c r="C2827" t="s">
        <v>59</v>
      </c>
      <c r="D2827">
        <v>4.7699999999999996</v>
      </c>
      <c r="E2827">
        <v>12.5</v>
      </c>
      <c r="F2827">
        <v>10.6</v>
      </c>
    </row>
    <row r="2828" spans="1:7">
      <c r="A2828" t="s">
        <v>29</v>
      </c>
      <c r="B2828">
        <v>2850</v>
      </c>
      <c r="C2828" t="s">
        <v>59</v>
      </c>
      <c r="D2828">
        <v>4.7699999999999996</v>
      </c>
      <c r="E2828">
        <v>11.2</v>
      </c>
      <c r="F2828">
        <v>10.6</v>
      </c>
    </row>
    <row r="2829" spans="1:7">
      <c r="A2829" t="s">
        <v>29</v>
      </c>
      <c r="B2829">
        <v>2851</v>
      </c>
      <c r="C2829" t="s">
        <v>59</v>
      </c>
      <c r="D2829">
        <v>6.5</v>
      </c>
      <c r="E2829">
        <v>11.2</v>
      </c>
      <c r="F2829">
        <v>10.6</v>
      </c>
    </row>
    <row r="2830" spans="1:7">
      <c r="A2830" t="s">
        <v>29</v>
      </c>
      <c r="B2830">
        <v>2852</v>
      </c>
      <c r="C2830" t="s">
        <v>59</v>
      </c>
      <c r="D2830">
        <v>6.5</v>
      </c>
      <c r="E2830">
        <v>12</v>
      </c>
      <c r="F2830">
        <v>10.6</v>
      </c>
    </row>
    <row r="2831" spans="1:7">
      <c r="A2831" t="s">
        <v>29</v>
      </c>
      <c r="B2831">
        <v>2853</v>
      </c>
      <c r="C2831" t="s">
        <v>59</v>
      </c>
      <c r="D2831">
        <v>4.7699999999999996</v>
      </c>
      <c r="E2831">
        <v>12</v>
      </c>
      <c r="F2831">
        <v>10.6</v>
      </c>
      <c r="G2831" t="b">
        <v>0</v>
      </c>
    </row>
    <row r="2832" spans="1:7">
      <c r="A2832" t="s">
        <v>29</v>
      </c>
      <c r="B2832">
        <v>2855</v>
      </c>
      <c r="C2832" t="s">
        <v>59</v>
      </c>
      <c r="D2832">
        <v>2.5</v>
      </c>
      <c r="E2832">
        <v>13</v>
      </c>
      <c r="F2832">
        <v>10.6</v>
      </c>
    </row>
    <row r="2833" spans="1:7">
      <c r="A2833" t="s">
        <v>29</v>
      </c>
      <c r="B2833">
        <v>2856</v>
      </c>
      <c r="C2833" t="s">
        <v>59</v>
      </c>
      <c r="D2833">
        <v>3.5</v>
      </c>
      <c r="E2833">
        <v>15.26</v>
      </c>
      <c r="F2833">
        <v>10.6</v>
      </c>
    </row>
    <row r="2834" spans="1:7">
      <c r="A2834" t="s">
        <v>29</v>
      </c>
      <c r="B2834">
        <v>2857</v>
      </c>
      <c r="C2834" t="s">
        <v>59</v>
      </c>
      <c r="D2834">
        <v>2.5</v>
      </c>
      <c r="E2834">
        <v>15.26</v>
      </c>
      <c r="F2834">
        <v>10.6</v>
      </c>
    </row>
    <row r="2835" spans="1:7">
      <c r="A2835" t="s">
        <v>29</v>
      </c>
      <c r="B2835">
        <v>2858</v>
      </c>
      <c r="C2835" t="s">
        <v>59</v>
      </c>
      <c r="D2835">
        <v>2.5</v>
      </c>
      <c r="E2835">
        <v>12.5</v>
      </c>
      <c r="F2835">
        <v>10.6</v>
      </c>
    </row>
    <row r="2836" spans="1:7">
      <c r="A2836" t="s">
        <v>29</v>
      </c>
      <c r="B2836">
        <v>2859</v>
      </c>
      <c r="C2836" t="s">
        <v>59</v>
      </c>
      <c r="D2836">
        <v>0.9</v>
      </c>
      <c r="E2836">
        <v>13</v>
      </c>
      <c r="F2836">
        <v>10.6</v>
      </c>
    </row>
    <row r="2837" spans="1:7">
      <c r="A2837" t="s">
        <v>29</v>
      </c>
      <c r="B2837">
        <v>2860</v>
      </c>
      <c r="C2837" t="s">
        <v>59</v>
      </c>
      <c r="D2837">
        <v>0.9</v>
      </c>
      <c r="E2837">
        <v>15.26</v>
      </c>
      <c r="F2837">
        <v>10.6</v>
      </c>
    </row>
    <row r="2838" spans="1:7">
      <c r="A2838" t="s">
        <v>29</v>
      </c>
      <c r="B2838">
        <v>2861</v>
      </c>
      <c r="C2838" t="s">
        <v>59</v>
      </c>
      <c r="D2838">
        <v>0.9</v>
      </c>
      <c r="E2838">
        <v>12.5</v>
      </c>
      <c r="F2838">
        <v>10.6</v>
      </c>
      <c r="G2838" t="b">
        <v>0</v>
      </c>
    </row>
    <row r="2839" spans="1:7">
      <c r="A2839" t="s">
        <v>29</v>
      </c>
      <c r="B2839">
        <v>2862</v>
      </c>
      <c r="C2839" t="s">
        <v>59</v>
      </c>
      <c r="D2839">
        <v>3.5</v>
      </c>
      <c r="E2839">
        <v>12</v>
      </c>
      <c r="F2839">
        <v>10.6</v>
      </c>
      <c r="G2839" t="b">
        <v>0</v>
      </c>
    </row>
    <row r="2840" spans="1:7">
      <c r="A2840" t="s">
        <v>29</v>
      </c>
      <c r="B2840">
        <v>2863</v>
      </c>
      <c r="C2840" t="s">
        <v>59</v>
      </c>
      <c r="D2840">
        <v>0.9</v>
      </c>
      <c r="E2840">
        <v>12</v>
      </c>
      <c r="F2840">
        <v>10.6</v>
      </c>
    </row>
    <row r="2841" spans="1:7">
      <c r="A2841" t="s">
        <v>29</v>
      </c>
      <c r="B2841">
        <v>2864</v>
      </c>
      <c r="C2841" t="s">
        <v>59</v>
      </c>
      <c r="D2841">
        <v>2.5</v>
      </c>
      <c r="E2841">
        <v>12</v>
      </c>
      <c r="F2841">
        <v>10.6</v>
      </c>
      <c r="G2841" t="b">
        <v>0</v>
      </c>
    </row>
    <row r="2842" spans="1:7">
      <c r="A2842" t="s">
        <v>29</v>
      </c>
      <c r="B2842">
        <v>2870</v>
      </c>
      <c r="C2842" t="s">
        <v>59</v>
      </c>
      <c r="D2842">
        <v>11.92</v>
      </c>
      <c r="E2842">
        <v>12.25</v>
      </c>
      <c r="F2842">
        <v>10.6</v>
      </c>
    </row>
    <row r="2843" spans="1:7">
      <c r="A2843" t="s">
        <v>29</v>
      </c>
      <c r="B2843">
        <v>2871</v>
      </c>
      <c r="C2843" t="s">
        <v>59</v>
      </c>
      <c r="D2843">
        <v>4.18</v>
      </c>
      <c r="E2843">
        <v>15.6</v>
      </c>
      <c r="F2843">
        <v>10.6</v>
      </c>
    </row>
    <row r="2844" spans="1:7">
      <c r="A2844" t="s">
        <v>29</v>
      </c>
      <c r="B2844">
        <v>2872</v>
      </c>
      <c r="C2844" t="s">
        <v>59</v>
      </c>
      <c r="D2844">
        <v>3.5</v>
      </c>
      <c r="E2844">
        <v>15.6</v>
      </c>
      <c r="F2844">
        <v>10.6</v>
      </c>
      <c r="G2844" t="b">
        <v>0</v>
      </c>
    </row>
    <row r="2845" spans="1:7">
      <c r="A2845" t="s">
        <v>29</v>
      </c>
      <c r="B2845">
        <v>2873</v>
      </c>
      <c r="C2845" t="s">
        <v>59</v>
      </c>
      <c r="D2845">
        <v>3.5</v>
      </c>
      <c r="E2845">
        <v>13.8</v>
      </c>
      <c r="F2845">
        <v>10.6</v>
      </c>
      <c r="G2845" t="b">
        <v>0</v>
      </c>
    </row>
    <row r="2846" spans="1:7">
      <c r="A2846" t="s">
        <v>29</v>
      </c>
      <c r="B2846">
        <v>2874</v>
      </c>
      <c r="C2846" t="s">
        <v>59</v>
      </c>
      <c r="D2846">
        <v>4.18</v>
      </c>
      <c r="E2846">
        <v>13.8</v>
      </c>
      <c r="F2846">
        <v>10.6</v>
      </c>
      <c r="G2846" t="b">
        <v>0</v>
      </c>
    </row>
    <row r="2847" spans="1:7">
      <c r="A2847" t="s">
        <v>29</v>
      </c>
      <c r="B2847">
        <v>2875</v>
      </c>
      <c r="C2847" t="s">
        <v>59</v>
      </c>
      <c r="D2847">
        <v>2.5</v>
      </c>
      <c r="E2847">
        <v>15.6</v>
      </c>
      <c r="F2847">
        <v>10.6</v>
      </c>
    </row>
    <row r="2848" spans="1:7">
      <c r="A2848" t="s">
        <v>29</v>
      </c>
      <c r="B2848">
        <v>2876</v>
      </c>
      <c r="C2848" t="s">
        <v>59</v>
      </c>
      <c r="D2848">
        <v>0.9</v>
      </c>
      <c r="E2848">
        <v>15.6</v>
      </c>
      <c r="F2848">
        <v>10.6</v>
      </c>
    </row>
    <row r="2849" spans="1:7">
      <c r="A2849" t="s">
        <v>29</v>
      </c>
      <c r="B2849">
        <v>2877</v>
      </c>
      <c r="C2849" t="s">
        <v>59</v>
      </c>
      <c r="D2849">
        <v>7.02</v>
      </c>
      <c r="E2849">
        <v>1.4</v>
      </c>
      <c r="F2849">
        <v>10.6</v>
      </c>
      <c r="G2849" t="b">
        <v>0</v>
      </c>
    </row>
    <row r="2850" spans="1:7">
      <c r="A2850" t="s">
        <v>29</v>
      </c>
      <c r="B2850">
        <v>2878</v>
      </c>
      <c r="C2850" t="s">
        <v>59</v>
      </c>
      <c r="D2850">
        <v>7.02</v>
      </c>
      <c r="E2850">
        <v>0.7</v>
      </c>
      <c r="F2850">
        <v>10.6</v>
      </c>
    </row>
    <row r="2851" spans="1:7">
      <c r="A2851" t="s">
        <v>29</v>
      </c>
      <c r="B2851">
        <v>2879</v>
      </c>
      <c r="C2851" t="s">
        <v>59</v>
      </c>
      <c r="D2851">
        <v>8.19</v>
      </c>
      <c r="E2851">
        <v>0.7</v>
      </c>
      <c r="F2851">
        <v>10.6</v>
      </c>
      <c r="G2851" t="b">
        <v>0</v>
      </c>
    </row>
    <row r="2852" spans="1:7">
      <c r="A2852" t="s">
        <v>29</v>
      </c>
      <c r="B2852">
        <v>2880</v>
      </c>
      <c r="C2852" t="s">
        <v>59</v>
      </c>
      <c r="D2852">
        <v>7.02</v>
      </c>
      <c r="E2852">
        <v>0.55000000000000004</v>
      </c>
      <c r="F2852">
        <v>10.6</v>
      </c>
    </row>
    <row r="2853" spans="1:7">
      <c r="A2853" t="s">
        <v>29</v>
      </c>
      <c r="B2853">
        <v>2881</v>
      </c>
      <c r="C2853" t="s">
        <v>59</v>
      </c>
      <c r="D2853">
        <v>8.19</v>
      </c>
      <c r="E2853">
        <v>0.55000000000000004</v>
      </c>
      <c r="F2853">
        <v>10.6</v>
      </c>
      <c r="G2853" t="b">
        <v>0</v>
      </c>
    </row>
    <row r="2854" spans="1:7">
      <c r="A2854" t="s">
        <v>29</v>
      </c>
      <c r="B2854">
        <v>2882</v>
      </c>
      <c r="C2854" t="s">
        <v>59</v>
      </c>
      <c r="D2854">
        <v>7.02</v>
      </c>
      <c r="E2854">
        <v>0</v>
      </c>
      <c r="F2854">
        <v>10.6</v>
      </c>
    </row>
    <row r="2855" spans="1:7">
      <c r="A2855" t="s">
        <v>29</v>
      </c>
      <c r="B2855">
        <v>2883</v>
      </c>
      <c r="C2855" t="s">
        <v>59</v>
      </c>
      <c r="D2855">
        <v>8.19</v>
      </c>
      <c r="E2855">
        <v>0</v>
      </c>
      <c r="F2855">
        <v>10.6</v>
      </c>
    </row>
    <row r="2856" spans="1:7">
      <c r="A2856" t="s">
        <v>29</v>
      </c>
      <c r="B2856">
        <v>2884</v>
      </c>
      <c r="C2856" t="s">
        <v>59</v>
      </c>
      <c r="D2856">
        <v>6.9</v>
      </c>
      <c r="E2856">
        <v>1.4</v>
      </c>
      <c r="F2856">
        <v>10.6</v>
      </c>
    </row>
    <row r="2857" spans="1:7">
      <c r="A2857" t="s">
        <v>29</v>
      </c>
      <c r="B2857">
        <v>2885</v>
      </c>
      <c r="C2857" t="s">
        <v>59</v>
      </c>
      <c r="D2857">
        <v>6.9</v>
      </c>
      <c r="E2857">
        <v>0.7</v>
      </c>
      <c r="F2857">
        <v>10.6</v>
      </c>
    </row>
    <row r="2858" spans="1:7">
      <c r="A2858" t="s">
        <v>29</v>
      </c>
      <c r="B2858">
        <v>2886</v>
      </c>
      <c r="C2858" t="s">
        <v>59</v>
      </c>
      <c r="D2858">
        <v>6.9</v>
      </c>
      <c r="E2858">
        <v>0.55000000000000004</v>
      </c>
      <c r="F2858">
        <v>10.6</v>
      </c>
    </row>
    <row r="2859" spans="1:7">
      <c r="A2859" t="s">
        <v>29</v>
      </c>
      <c r="B2859">
        <v>2887</v>
      </c>
      <c r="C2859" t="s">
        <v>59</v>
      </c>
      <c r="D2859">
        <v>6.9</v>
      </c>
      <c r="E2859">
        <v>0</v>
      </c>
      <c r="F2859">
        <v>10.6</v>
      </c>
      <c r="G2859" t="b">
        <v>0</v>
      </c>
    </row>
    <row r="2860" spans="1:7">
      <c r="A2860" t="s">
        <v>29</v>
      </c>
      <c r="B2860">
        <v>2888</v>
      </c>
      <c r="C2860" t="s">
        <v>59</v>
      </c>
      <c r="D2860">
        <v>6.5</v>
      </c>
      <c r="E2860">
        <v>1.4</v>
      </c>
      <c r="F2860">
        <v>10.6</v>
      </c>
      <c r="G2860" t="b">
        <v>0</v>
      </c>
    </row>
    <row r="2861" spans="1:7">
      <c r="A2861" t="s">
        <v>29</v>
      </c>
      <c r="B2861">
        <v>2889</v>
      </c>
      <c r="C2861" t="s">
        <v>59</v>
      </c>
      <c r="D2861">
        <v>6.5</v>
      </c>
      <c r="E2861">
        <v>0.7</v>
      </c>
      <c r="F2861">
        <v>10.6</v>
      </c>
    </row>
    <row r="2862" spans="1:7">
      <c r="A2862" t="s">
        <v>29</v>
      </c>
      <c r="B2862">
        <v>2890</v>
      </c>
      <c r="C2862" t="s">
        <v>59</v>
      </c>
      <c r="D2862">
        <v>5</v>
      </c>
      <c r="E2862">
        <v>1.4</v>
      </c>
      <c r="F2862">
        <v>10.6</v>
      </c>
    </row>
    <row r="2863" spans="1:7">
      <c r="A2863" t="s">
        <v>29</v>
      </c>
      <c r="B2863">
        <v>2891</v>
      </c>
      <c r="C2863" t="s">
        <v>59</v>
      </c>
      <c r="D2863">
        <v>5</v>
      </c>
      <c r="E2863">
        <v>0.7</v>
      </c>
      <c r="F2863">
        <v>10.6</v>
      </c>
    </row>
    <row r="2864" spans="1:7">
      <c r="A2864" t="s">
        <v>29</v>
      </c>
      <c r="B2864">
        <v>2892</v>
      </c>
      <c r="C2864" t="s">
        <v>59</v>
      </c>
      <c r="D2864">
        <v>5</v>
      </c>
      <c r="E2864">
        <v>0.55000000000000004</v>
      </c>
      <c r="F2864">
        <v>10.6</v>
      </c>
      <c r="G2864" t="b">
        <v>0</v>
      </c>
    </row>
    <row r="2865" spans="1:7">
      <c r="A2865" t="s">
        <v>29</v>
      </c>
      <c r="B2865">
        <v>2893</v>
      </c>
      <c r="C2865" t="s">
        <v>59</v>
      </c>
      <c r="D2865">
        <v>5</v>
      </c>
      <c r="E2865">
        <v>0</v>
      </c>
      <c r="F2865">
        <v>10.6</v>
      </c>
    </row>
    <row r="2866" spans="1:7">
      <c r="A2866" t="s">
        <v>29</v>
      </c>
      <c r="B2866">
        <v>2894</v>
      </c>
      <c r="C2866" t="s">
        <v>59</v>
      </c>
      <c r="D2866">
        <v>3.27</v>
      </c>
      <c r="E2866">
        <v>0.7</v>
      </c>
      <c r="F2866">
        <v>10.6</v>
      </c>
    </row>
    <row r="2867" spans="1:7">
      <c r="A2867" t="s">
        <v>29</v>
      </c>
      <c r="B2867">
        <v>2895</v>
      </c>
      <c r="C2867" t="s">
        <v>59</v>
      </c>
      <c r="D2867">
        <v>3.27</v>
      </c>
      <c r="E2867">
        <v>0.55000000000000004</v>
      </c>
      <c r="F2867">
        <v>10.6</v>
      </c>
      <c r="G2867" t="b">
        <v>0</v>
      </c>
    </row>
    <row r="2868" spans="1:7">
      <c r="A2868" t="s">
        <v>29</v>
      </c>
      <c r="B2868">
        <v>2896</v>
      </c>
      <c r="C2868" t="s">
        <v>59</v>
      </c>
      <c r="D2868">
        <v>0.65</v>
      </c>
      <c r="E2868">
        <v>4.25</v>
      </c>
      <c r="F2868">
        <v>10.6</v>
      </c>
    </row>
    <row r="2869" spans="1:7">
      <c r="A2869" t="s">
        <v>29</v>
      </c>
      <c r="B2869">
        <v>2897</v>
      </c>
      <c r="C2869" t="s">
        <v>59</v>
      </c>
      <c r="D2869">
        <v>0.65</v>
      </c>
      <c r="E2869">
        <v>3.2</v>
      </c>
      <c r="F2869">
        <v>10.6</v>
      </c>
    </row>
    <row r="2870" spans="1:7">
      <c r="A2870" t="s">
        <v>29</v>
      </c>
      <c r="B2870">
        <v>2898</v>
      </c>
      <c r="C2870" t="s">
        <v>59</v>
      </c>
      <c r="D2870">
        <v>0.4</v>
      </c>
      <c r="E2870">
        <v>4.25</v>
      </c>
      <c r="F2870">
        <v>10.6</v>
      </c>
      <c r="G2870" t="b">
        <v>0</v>
      </c>
    </row>
    <row r="2871" spans="1:7">
      <c r="A2871" t="s">
        <v>29</v>
      </c>
      <c r="B2871">
        <v>2899</v>
      </c>
      <c r="C2871" t="s">
        <v>59</v>
      </c>
      <c r="D2871">
        <v>0.4</v>
      </c>
      <c r="E2871">
        <v>3.2</v>
      </c>
      <c r="F2871">
        <v>10.6</v>
      </c>
    </row>
    <row r="2872" spans="1:7">
      <c r="A2872" t="s">
        <v>29</v>
      </c>
      <c r="B2872">
        <v>2900</v>
      </c>
      <c r="C2872" t="s">
        <v>59</v>
      </c>
      <c r="D2872">
        <v>0</v>
      </c>
      <c r="E2872">
        <v>4.25</v>
      </c>
      <c r="F2872">
        <v>10.6</v>
      </c>
    </row>
    <row r="2873" spans="1:7">
      <c r="A2873" t="s">
        <v>29</v>
      </c>
      <c r="B2873">
        <v>2901</v>
      </c>
      <c r="C2873" t="s">
        <v>59</v>
      </c>
      <c r="D2873">
        <v>0</v>
      </c>
      <c r="E2873">
        <v>3.2</v>
      </c>
      <c r="F2873">
        <v>10.6</v>
      </c>
    </row>
    <row r="2874" spans="1:7">
      <c r="A2874" t="s">
        <v>29</v>
      </c>
      <c r="B2874">
        <v>2902</v>
      </c>
      <c r="C2874" t="s">
        <v>59</v>
      </c>
      <c r="D2874">
        <v>-0.1</v>
      </c>
      <c r="E2874">
        <v>4.25</v>
      </c>
      <c r="F2874">
        <v>10.6</v>
      </c>
      <c r="G2874" t="b">
        <v>0</v>
      </c>
    </row>
    <row r="2875" spans="1:7">
      <c r="A2875" t="s">
        <v>29</v>
      </c>
      <c r="B2875">
        <v>2903</v>
      </c>
      <c r="C2875" t="s">
        <v>59</v>
      </c>
      <c r="D2875">
        <v>-0.1</v>
      </c>
      <c r="E2875">
        <v>3.2</v>
      </c>
      <c r="F2875">
        <v>10.6</v>
      </c>
    </row>
    <row r="2876" spans="1:7">
      <c r="A2876" t="s">
        <v>29</v>
      </c>
      <c r="B2876">
        <v>2904</v>
      </c>
      <c r="C2876" t="s">
        <v>59</v>
      </c>
      <c r="D2876">
        <v>0.9</v>
      </c>
      <c r="E2876">
        <v>4.3</v>
      </c>
      <c r="F2876">
        <v>10.6</v>
      </c>
      <c r="G2876" t="b">
        <v>0</v>
      </c>
    </row>
    <row r="2877" spans="1:7">
      <c r="A2877" t="s">
        <v>29</v>
      </c>
      <c r="B2877">
        <v>2905</v>
      </c>
      <c r="C2877" t="s">
        <v>59</v>
      </c>
      <c r="D2877">
        <v>0.65</v>
      </c>
      <c r="E2877">
        <v>4.3</v>
      </c>
      <c r="F2877">
        <v>10.6</v>
      </c>
    </row>
    <row r="2878" spans="1:7">
      <c r="A2878" t="s">
        <v>29</v>
      </c>
      <c r="B2878">
        <v>2906</v>
      </c>
      <c r="C2878" t="s">
        <v>59</v>
      </c>
      <c r="D2878">
        <v>0.4</v>
      </c>
      <c r="E2878">
        <v>4.3</v>
      </c>
      <c r="F2878">
        <v>10.6</v>
      </c>
    </row>
    <row r="2879" spans="1:7">
      <c r="A2879" t="s">
        <v>29</v>
      </c>
      <c r="B2879">
        <v>2907</v>
      </c>
      <c r="C2879" t="s">
        <v>59</v>
      </c>
      <c r="D2879">
        <v>0</v>
      </c>
      <c r="E2879">
        <v>4.3</v>
      </c>
      <c r="F2879">
        <v>10.6</v>
      </c>
    </row>
    <row r="2880" spans="1:7">
      <c r="A2880" t="s">
        <v>29</v>
      </c>
      <c r="B2880">
        <v>2908</v>
      </c>
      <c r="C2880" t="s">
        <v>59</v>
      </c>
      <c r="D2880">
        <v>-0.1</v>
      </c>
      <c r="E2880">
        <v>4.3</v>
      </c>
      <c r="F2880">
        <v>10.6</v>
      </c>
    </row>
    <row r="2881" spans="1:7">
      <c r="A2881" t="s">
        <v>29</v>
      </c>
      <c r="B2881">
        <v>2909</v>
      </c>
      <c r="C2881" t="s">
        <v>59</v>
      </c>
      <c r="D2881">
        <v>0.65</v>
      </c>
      <c r="E2881">
        <v>4.8</v>
      </c>
      <c r="F2881">
        <v>10.6</v>
      </c>
    </row>
    <row r="2882" spans="1:7">
      <c r="A2882" t="s">
        <v>29</v>
      </c>
      <c r="B2882">
        <v>2910</v>
      </c>
      <c r="C2882" t="s">
        <v>59</v>
      </c>
      <c r="D2882">
        <v>0.4</v>
      </c>
      <c r="E2882">
        <v>4.8</v>
      </c>
      <c r="F2882">
        <v>10.6</v>
      </c>
    </row>
    <row r="2883" spans="1:7">
      <c r="A2883" t="s">
        <v>29</v>
      </c>
      <c r="B2883">
        <v>2911</v>
      </c>
      <c r="C2883" t="s">
        <v>59</v>
      </c>
      <c r="D2883">
        <v>-0.1</v>
      </c>
      <c r="E2883">
        <v>4.8</v>
      </c>
      <c r="F2883">
        <v>10.6</v>
      </c>
      <c r="G2883" t="b">
        <v>0</v>
      </c>
    </row>
    <row r="2884" spans="1:7">
      <c r="A2884" t="s">
        <v>29</v>
      </c>
      <c r="B2884">
        <v>2912</v>
      </c>
      <c r="C2884" t="s">
        <v>59</v>
      </c>
      <c r="D2884">
        <v>0.9</v>
      </c>
      <c r="E2884">
        <v>2.8</v>
      </c>
      <c r="F2884">
        <v>10.6</v>
      </c>
      <c r="G2884" t="b">
        <v>0</v>
      </c>
    </row>
    <row r="2885" spans="1:7">
      <c r="A2885" t="s">
        <v>29</v>
      </c>
      <c r="B2885">
        <v>2913</v>
      </c>
      <c r="C2885" t="s">
        <v>59</v>
      </c>
      <c r="D2885">
        <v>0.65</v>
      </c>
      <c r="E2885">
        <v>2.8</v>
      </c>
      <c r="F2885">
        <v>10.6</v>
      </c>
      <c r="G2885" t="b">
        <v>0</v>
      </c>
    </row>
    <row r="2886" spans="1:7">
      <c r="A2886" t="s">
        <v>29</v>
      </c>
      <c r="B2886">
        <v>2914</v>
      </c>
      <c r="C2886" t="s">
        <v>59</v>
      </c>
      <c r="D2886">
        <v>0.65</v>
      </c>
      <c r="E2886">
        <v>2.5</v>
      </c>
      <c r="F2886">
        <v>10.6</v>
      </c>
      <c r="G2886" t="b">
        <v>0</v>
      </c>
    </row>
    <row r="2887" spans="1:7">
      <c r="A2887" t="s">
        <v>29</v>
      </c>
      <c r="B2887">
        <v>2915</v>
      </c>
      <c r="C2887" t="s">
        <v>59</v>
      </c>
      <c r="D2887">
        <v>0.4</v>
      </c>
      <c r="E2887">
        <v>2.8</v>
      </c>
      <c r="F2887">
        <v>10.6</v>
      </c>
      <c r="G2887" t="b">
        <v>0</v>
      </c>
    </row>
    <row r="2888" spans="1:7">
      <c r="A2888" t="s">
        <v>29</v>
      </c>
      <c r="B2888">
        <v>2916</v>
      </c>
      <c r="C2888" t="s">
        <v>59</v>
      </c>
      <c r="D2888">
        <v>0.4</v>
      </c>
      <c r="E2888">
        <v>2.5</v>
      </c>
      <c r="F2888">
        <v>10.6</v>
      </c>
    </row>
    <row r="2889" spans="1:7">
      <c r="A2889" t="s">
        <v>29</v>
      </c>
      <c r="B2889">
        <v>2917</v>
      </c>
      <c r="C2889" t="s">
        <v>59</v>
      </c>
      <c r="D2889">
        <v>0</v>
      </c>
      <c r="E2889">
        <v>2.8</v>
      </c>
      <c r="F2889">
        <v>10.6</v>
      </c>
    </row>
    <row r="2890" spans="1:7">
      <c r="A2890" t="s">
        <v>29</v>
      </c>
      <c r="B2890">
        <v>2918</v>
      </c>
      <c r="C2890" t="s">
        <v>59</v>
      </c>
      <c r="D2890">
        <v>0</v>
      </c>
      <c r="E2890">
        <v>2.5</v>
      </c>
      <c r="F2890">
        <v>10.6</v>
      </c>
      <c r="G2890" t="b">
        <v>0</v>
      </c>
    </row>
    <row r="2891" spans="1:7">
      <c r="A2891" t="s">
        <v>29</v>
      </c>
      <c r="B2891">
        <v>2919</v>
      </c>
      <c r="C2891" t="s">
        <v>59</v>
      </c>
      <c r="D2891">
        <v>-0.1</v>
      </c>
      <c r="E2891">
        <v>2.8</v>
      </c>
      <c r="F2891">
        <v>10.6</v>
      </c>
      <c r="G2891" t="b">
        <v>0</v>
      </c>
    </row>
    <row r="2892" spans="1:7">
      <c r="A2892" t="s">
        <v>29</v>
      </c>
      <c r="B2892">
        <v>2920</v>
      </c>
      <c r="C2892" t="s">
        <v>59</v>
      </c>
      <c r="D2892">
        <v>-0.1</v>
      </c>
      <c r="E2892">
        <v>2.5</v>
      </c>
      <c r="F2892">
        <v>10.6</v>
      </c>
    </row>
    <row r="2893" spans="1:7">
      <c r="A2893" t="s">
        <v>29</v>
      </c>
      <c r="B2893">
        <v>2921</v>
      </c>
      <c r="C2893" t="s">
        <v>59</v>
      </c>
      <c r="D2893">
        <v>0.9</v>
      </c>
      <c r="E2893">
        <v>8.9</v>
      </c>
      <c r="F2893">
        <v>10.6</v>
      </c>
      <c r="G2893" t="b">
        <v>0</v>
      </c>
    </row>
    <row r="2894" spans="1:7">
      <c r="A2894" t="s">
        <v>29</v>
      </c>
      <c r="B2894">
        <v>2922</v>
      </c>
      <c r="C2894" t="s">
        <v>59</v>
      </c>
      <c r="D2894">
        <v>0.65</v>
      </c>
      <c r="E2894">
        <v>8.9</v>
      </c>
      <c r="F2894">
        <v>10.6</v>
      </c>
    </row>
    <row r="2895" spans="1:7">
      <c r="A2895" t="s">
        <v>29</v>
      </c>
      <c r="B2895">
        <v>2923</v>
      </c>
      <c r="C2895" t="s">
        <v>59</v>
      </c>
      <c r="D2895">
        <v>0.65</v>
      </c>
      <c r="E2895">
        <v>8.5</v>
      </c>
      <c r="F2895">
        <v>10.6</v>
      </c>
      <c r="G2895" t="b">
        <v>0</v>
      </c>
    </row>
    <row r="2896" spans="1:7">
      <c r="A2896" t="s">
        <v>29</v>
      </c>
      <c r="B2896">
        <v>2924</v>
      </c>
      <c r="C2896" t="s">
        <v>59</v>
      </c>
      <c r="D2896">
        <v>0.4</v>
      </c>
      <c r="E2896">
        <v>8.5</v>
      </c>
      <c r="F2896">
        <v>10.6</v>
      </c>
    </row>
    <row r="2897" spans="1:7">
      <c r="A2897" t="s">
        <v>29</v>
      </c>
      <c r="B2897">
        <v>2925</v>
      </c>
      <c r="C2897" t="s">
        <v>59</v>
      </c>
      <c r="D2897">
        <v>-2.7755580000000001E-17</v>
      </c>
      <c r="E2897">
        <v>8.9</v>
      </c>
      <c r="F2897">
        <v>10.6</v>
      </c>
      <c r="G2897" t="b">
        <v>0</v>
      </c>
    </row>
    <row r="2898" spans="1:7">
      <c r="A2898" t="s">
        <v>29</v>
      </c>
      <c r="B2898">
        <v>2926</v>
      </c>
      <c r="C2898" t="s">
        <v>59</v>
      </c>
      <c r="D2898">
        <v>0</v>
      </c>
      <c r="E2898">
        <v>8.5</v>
      </c>
      <c r="F2898">
        <v>10.6</v>
      </c>
    </row>
    <row r="2899" spans="1:7">
      <c r="A2899" t="s">
        <v>29</v>
      </c>
      <c r="B2899">
        <v>2927</v>
      </c>
      <c r="C2899" t="s">
        <v>59</v>
      </c>
      <c r="D2899">
        <v>-0.1</v>
      </c>
      <c r="E2899">
        <v>8.9</v>
      </c>
      <c r="F2899">
        <v>10.6</v>
      </c>
    </row>
    <row r="2900" spans="1:7">
      <c r="A2900" t="s">
        <v>29</v>
      </c>
      <c r="B2900">
        <v>2928</v>
      </c>
      <c r="C2900" t="s">
        <v>59</v>
      </c>
      <c r="D2900">
        <v>0.65</v>
      </c>
      <c r="E2900">
        <v>12.5</v>
      </c>
      <c r="F2900">
        <v>10.6</v>
      </c>
    </row>
    <row r="2901" spans="1:7">
      <c r="A2901" t="s">
        <v>29</v>
      </c>
      <c r="B2901">
        <v>2929</v>
      </c>
      <c r="C2901" t="s">
        <v>59</v>
      </c>
      <c r="D2901">
        <v>0.4</v>
      </c>
      <c r="E2901">
        <v>12.5</v>
      </c>
      <c r="F2901">
        <v>10.6</v>
      </c>
    </row>
    <row r="2902" spans="1:7">
      <c r="A2902" t="s">
        <v>29</v>
      </c>
      <c r="B2902">
        <v>2930</v>
      </c>
      <c r="C2902" t="s">
        <v>59</v>
      </c>
      <c r="D2902">
        <v>0</v>
      </c>
      <c r="E2902">
        <v>12.5</v>
      </c>
      <c r="F2902">
        <v>10.6</v>
      </c>
    </row>
    <row r="2903" spans="1:7">
      <c r="A2903" t="s">
        <v>29</v>
      </c>
      <c r="B2903">
        <v>2931</v>
      </c>
      <c r="C2903" t="s">
        <v>59</v>
      </c>
      <c r="D2903">
        <v>0.65</v>
      </c>
      <c r="E2903">
        <v>15.26</v>
      </c>
      <c r="F2903">
        <v>10.6</v>
      </c>
      <c r="G2903" t="b">
        <v>0</v>
      </c>
    </row>
    <row r="2904" spans="1:7">
      <c r="A2904" t="s">
        <v>29</v>
      </c>
      <c r="B2904">
        <v>2932</v>
      </c>
      <c r="C2904" t="s">
        <v>59</v>
      </c>
      <c r="D2904">
        <v>0.4</v>
      </c>
      <c r="E2904">
        <v>15.26</v>
      </c>
      <c r="F2904">
        <v>10.6</v>
      </c>
    </row>
    <row r="2905" spans="1:7">
      <c r="A2905" t="s">
        <v>29</v>
      </c>
      <c r="B2905">
        <v>2933</v>
      </c>
      <c r="C2905" t="s">
        <v>59</v>
      </c>
      <c r="D2905">
        <v>0</v>
      </c>
      <c r="E2905">
        <v>15.26</v>
      </c>
      <c r="F2905">
        <v>10.6</v>
      </c>
      <c r="G2905" t="b">
        <v>0</v>
      </c>
    </row>
    <row r="2906" spans="1:7">
      <c r="A2906" t="s">
        <v>29</v>
      </c>
      <c r="B2906">
        <v>2934</v>
      </c>
      <c r="C2906" t="s">
        <v>59</v>
      </c>
      <c r="D2906">
        <v>-0.1</v>
      </c>
      <c r="E2906">
        <v>15.26</v>
      </c>
      <c r="F2906">
        <v>10.6</v>
      </c>
    </row>
    <row r="2907" spans="1:7">
      <c r="A2907" t="s">
        <v>29</v>
      </c>
      <c r="B2907">
        <v>2935</v>
      </c>
      <c r="C2907" t="s">
        <v>59</v>
      </c>
      <c r="D2907">
        <v>0.65</v>
      </c>
      <c r="E2907">
        <v>1.4</v>
      </c>
      <c r="F2907">
        <v>10.6</v>
      </c>
      <c r="G2907" t="b">
        <v>0</v>
      </c>
    </row>
    <row r="2908" spans="1:7">
      <c r="A2908" t="s">
        <v>29</v>
      </c>
      <c r="B2908">
        <v>2936</v>
      </c>
      <c r="C2908" t="s">
        <v>59</v>
      </c>
      <c r="D2908">
        <v>0.4</v>
      </c>
      <c r="E2908">
        <v>1.4</v>
      </c>
      <c r="F2908">
        <v>10.6</v>
      </c>
    </row>
    <row r="2909" spans="1:7">
      <c r="A2909" t="s">
        <v>29</v>
      </c>
      <c r="B2909">
        <v>2937</v>
      </c>
      <c r="C2909" t="s">
        <v>59</v>
      </c>
      <c r="D2909">
        <v>-2.7755580000000001E-17</v>
      </c>
      <c r="E2909">
        <v>1.4</v>
      </c>
      <c r="F2909">
        <v>10.6</v>
      </c>
      <c r="G2909" t="b">
        <v>0</v>
      </c>
    </row>
    <row r="2910" spans="1:7">
      <c r="A2910" t="s">
        <v>29</v>
      </c>
      <c r="B2910">
        <v>2938</v>
      </c>
      <c r="C2910" t="s">
        <v>59</v>
      </c>
      <c r="D2910">
        <v>-0.1</v>
      </c>
      <c r="E2910">
        <v>1.4</v>
      </c>
      <c r="F2910">
        <v>10.6</v>
      </c>
    </row>
    <row r="2911" spans="1:7">
      <c r="A2911" t="s">
        <v>29</v>
      </c>
      <c r="B2911">
        <v>2939</v>
      </c>
      <c r="C2911" t="s">
        <v>59</v>
      </c>
      <c r="D2911">
        <v>0.9</v>
      </c>
      <c r="E2911">
        <v>0</v>
      </c>
      <c r="F2911">
        <v>10.6</v>
      </c>
    </row>
    <row r="2912" spans="1:7">
      <c r="A2912" t="s">
        <v>29</v>
      </c>
      <c r="B2912">
        <v>2940</v>
      </c>
      <c r="C2912" t="s">
        <v>59</v>
      </c>
      <c r="D2912">
        <v>0.9</v>
      </c>
      <c r="E2912">
        <v>0.55000000000000004</v>
      </c>
      <c r="F2912">
        <v>10.6</v>
      </c>
      <c r="G2912" t="b">
        <v>0</v>
      </c>
    </row>
    <row r="2913" spans="1:7">
      <c r="A2913" t="s">
        <v>29</v>
      </c>
      <c r="B2913">
        <v>2941</v>
      </c>
      <c r="C2913" t="s">
        <v>59</v>
      </c>
      <c r="D2913">
        <v>0.65</v>
      </c>
      <c r="E2913">
        <v>0</v>
      </c>
      <c r="F2913">
        <v>10.6</v>
      </c>
      <c r="G2913" t="b">
        <v>0</v>
      </c>
    </row>
    <row r="2914" spans="1:7">
      <c r="A2914" t="s">
        <v>29</v>
      </c>
      <c r="B2914">
        <v>2942</v>
      </c>
      <c r="C2914" t="s">
        <v>59</v>
      </c>
      <c r="D2914">
        <v>0.4</v>
      </c>
      <c r="E2914">
        <v>0.55000000000000004</v>
      </c>
      <c r="F2914">
        <v>10.6</v>
      </c>
    </row>
    <row r="2915" spans="1:7">
      <c r="A2915" t="s">
        <v>29</v>
      </c>
      <c r="B2915">
        <v>2943</v>
      </c>
      <c r="C2915" t="s">
        <v>59</v>
      </c>
      <c r="D2915">
        <v>0.4</v>
      </c>
      <c r="E2915">
        <v>0</v>
      </c>
      <c r="F2915">
        <v>10.6</v>
      </c>
    </row>
    <row r="2916" spans="1:7">
      <c r="A2916" t="s">
        <v>29</v>
      </c>
      <c r="B2916">
        <v>2944</v>
      </c>
      <c r="C2916" t="s">
        <v>59</v>
      </c>
      <c r="D2916">
        <v>-6.0137079999999998E-17</v>
      </c>
      <c r="E2916">
        <v>0.55000000000000004</v>
      </c>
      <c r="F2916">
        <v>10.6</v>
      </c>
      <c r="G2916" t="b">
        <v>0</v>
      </c>
    </row>
    <row r="2917" spans="1:7">
      <c r="A2917" t="s">
        <v>29</v>
      </c>
      <c r="B2917">
        <v>2945</v>
      </c>
      <c r="C2917" t="s">
        <v>59</v>
      </c>
      <c r="D2917">
        <v>0</v>
      </c>
      <c r="E2917">
        <v>0</v>
      </c>
      <c r="F2917">
        <v>10.6</v>
      </c>
      <c r="G2917" t="b">
        <v>0</v>
      </c>
    </row>
    <row r="2918" spans="1:7">
      <c r="A2918" t="s">
        <v>29</v>
      </c>
      <c r="B2918">
        <v>2946</v>
      </c>
      <c r="C2918" t="s">
        <v>59</v>
      </c>
      <c r="D2918">
        <v>-0.1</v>
      </c>
      <c r="E2918">
        <v>0.55000000000000004</v>
      </c>
      <c r="F2918">
        <v>10.6</v>
      </c>
      <c r="G2918" t="b">
        <v>0</v>
      </c>
    </row>
    <row r="2919" spans="1:7">
      <c r="A2919" t="s">
        <v>29</v>
      </c>
      <c r="B2919">
        <v>2947</v>
      </c>
      <c r="C2919" t="s">
        <v>59</v>
      </c>
      <c r="D2919">
        <v>0.9</v>
      </c>
      <c r="E2919">
        <v>0.7</v>
      </c>
      <c r="F2919">
        <v>10.6</v>
      </c>
      <c r="G2919" t="b">
        <v>0</v>
      </c>
    </row>
    <row r="2920" spans="1:7">
      <c r="A2920" t="s">
        <v>29</v>
      </c>
      <c r="B2920">
        <v>2948</v>
      </c>
      <c r="C2920" t="s">
        <v>59</v>
      </c>
      <c r="D2920">
        <v>0.4</v>
      </c>
      <c r="E2920">
        <v>0.7</v>
      </c>
      <c r="F2920">
        <v>10.6</v>
      </c>
      <c r="G2920" t="b">
        <v>0</v>
      </c>
    </row>
    <row r="2921" spans="1:7">
      <c r="A2921" t="s">
        <v>29</v>
      </c>
      <c r="B2921">
        <v>2949</v>
      </c>
      <c r="C2921" t="s">
        <v>59</v>
      </c>
      <c r="D2921">
        <v>-2.3129650000000001E-17</v>
      </c>
      <c r="E2921">
        <v>0.7</v>
      </c>
      <c r="F2921">
        <v>10.6</v>
      </c>
      <c r="G2921" t="b">
        <v>0</v>
      </c>
    </row>
    <row r="2922" spans="1:7">
      <c r="A2922" t="s">
        <v>29</v>
      </c>
      <c r="B2922">
        <v>2950</v>
      </c>
      <c r="C2922" t="s">
        <v>59</v>
      </c>
      <c r="D2922">
        <v>-0.1</v>
      </c>
      <c r="E2922">
        <v>0.7</v>
      </c>
      <c r="F2922">
        <v>10.6</v>
      </c>
      <c r="G2922" t="b">
        <v>0</v>
      </c>
    </row>
    <row r="2923" spans="1:7">
      <c r="A2923" t="s">
        <v>29</v>
      </c>
      <c r="B2923">
        <v>2951</v>
      </c>
      <c r="C2923" t="s">
        <v>59</v>
      </c>
      <c r="D2923">
        <v>2.5</v>
      </c>
      <c r="E2923">
        <v>0.7</v>
      </c>
      <c r="F2923">
        <v>10.6</v>
      </c>
      <c r="G2923" t="b">
        <v>0</v>
      </c>
    </row>
    <row r="2924" spans="1:7">
      <c r="A2924" t="s">
        <v>29</v>
      </c>
      <c r="B2924">
        <v>2952</v>
      </c>
      <c r="C2924" t="s">
        <v>59</v>
      </c>
      <c r="D2924">
        <v>2.5</v>
      </c>
      <c r="E2924">
        <v>1.4</v>
      </c>
      <c r="F2924">
        <v>10.6</v>
      </c>
      <c r="G2924" t="b">
        <v>0</v>
      </c>
    </row>
    <row r="2925" spans="1:7">
      <c r="A2925" t="s">
        <v>29</v>
      </c>
      <c r="B2925">
        <v>2953</v>
      </c>
      <c r="C2925" t="s">
        <v>59</v>
      </c>
      <c r="D2925">
        <v>2.5</v>
      </c>
      <c r="E2925">
        <v>0.55000000000000004</v>
      </c>
      <c r="F2925">
        <v>10.6</v>
      </c>
      <c r="G2925" t="b">
        <v>0</v>
      </c>
    </row>
    <row r="2926" spans="1:7">
      <c r="A2926" t="s">
        <v>29</v>
      </c>
      <c r="B2926">
        <v>2954</v>
      </c>
      <c r="C2926" t="s">
        <v>59</v>
      </c>
      <c r="D2926">
        <v>2.5</v>
      </c>
      <c r="E2926">
        <v>0</v>
      </c>
      <c r="F2926">
        <v>10.6</v>
      </c>
    </row>
    <row r="2927" spans="1:7">
      <c r="A2927" t="s">
        <v>29</v>
      </c>
      <c r="B2927">
        <v>2955</v>
      </c>
      <c r="C2927" t="s">
        <v>59</v>
      </c>
      <c r="D2927">
        <v>15.87</v>
      </c>
      <c r="E2927">
        <v>0</v>
      </c>
      <c r="F2927">
        <v>10.6</v>
      </c>
    </row>
    <row r="2928" spans="1:7">
      <c r="A2928" t="s">
        <v>29</v>
      </c>
      <c r="B2928">
        <v>2956</v>
      </c>
      <c r="C2928" t="s">
        <v>59</v>
      </c>
      <c r="D2928">
        <v>15.87</v>
      </c>
      <c r="E2928">
        <v>0.55000000000000004</v>
      </c>
      <c r="F2928">
        <v>10.6</v>
      </c>
    </row>
    <row r="2929" spans="1:7">
      <c r="A2929" t="s">
        <v>29</v>
      </c>
      <c r="B2929">
        <v>2957</v>
      </c>
      <c r="C2929" t="s">
        <v>59</v>
      </c>
      <c r="D2929">
        <v>14.33</v>
      </c>
      <c r="E2929">
        <v>0.55000000000000004</v>
      </c>
      <c r="F2929">
        <v>10.6</v>
      </c>
    </row>
    <row r="2930" spans="1:7">
      <c r="A2930" t="s">
        <v>29</v>
      </c>
      <c r="B2930">
        <v>2958</v>
      </c>
      <c r="C2930" t="s">
        <v>59</v>
      </c>
      <c r="D2930">
        <v>14.33</v>
      </c>
      <c r="E2930">
        <v>0</v>
      </c>
      <c r="F2930">
        <v>10.6</v>
      </c>
    </row>
    <row r="2931" spans="1:7">
      <c r="A2931" t="s">
        <v>29</v>
      </c>
      <c r="B2931">
        <v>2959</v>
      </c>
      <c r="C2931" t="s">
        <v>59</v>
      </c>
      <c r="D2931">
        <v>13.6</v>
      </c>
      <c r="E2931">
        <v>0</v>
      </c>
      <c r="F2931">
        <v>10.6</v>
      </c>
      <c r="G2931" t="b">
        <v>0</v>
      </c>
    </row>
    <row r="2932" spans="1:7">
      <c r="A2932" t="s">
        <v>29</v>
      </c>
      <c r="B2932">
        <v>2960</v>
      </c>
      <c r="C2932" t="s">
        <v>59</v>
      </c>
      <c r="D2932">
        <v>11.48</v>
      </c>
      <c r="E2932">
        <v>0.55000000000000004</v>
      </c>
      <c r="F2932">
        <v>10.6</v>
      </c>
      <c r="G2932" t="b">
        <v>0</v>
      </c>
    </row>
    <row r="2933" spans="1:7">
      <c r="A2933" t="s">
        <v>29</v>
      </c>
      <c r="B2933">
        <v>2961</v>
      </c>
      <c r="C2933" t="s">
        <v>59</v>
      </c>
      <c r="D2933">
        <v>11.48</v>
      </c>
      <c r="E2933">
        <v>0</v>
      </c>
      <c r="F2933">
        <v>10.6</v>
      </c>
      <c r="G2933" t="b">
        <v>0</v>
      </c>
    </row>
    <row r="2934" spans="1:7">
      <c r="A2934" t="s">
        <v>29</v>
      </c>
      <c r="B2934">
        <v>2962</v>
      </c>
      <c r="C2934" t="s">
        <v>59</v>
      </c>
      <c r="D2934">
        <v>9.82</v>
      </c>
      <c r="E2934">
        <v>0.55000000000000004</v>
      </c>
      <c r="F2934">
        <v>10.6</v>
      </c>
    </row>
    <row r="2935" spans="1:7">
      <c r="A2935" t="s">
        <v>29</v>
      </c>
      <c r="B2935">
        <v>2963</v>
      </c>
      <c r="C2935" t="s">
        <v>59</v>
      </c>
      <c r="D2935">
        <v>9.82</v>
      </c>
      <c r="E2935">
        <v>0</v>
      </c>
      <c r="F2935">
        <v>10.6</v>
      </c>
    </row>
    <row r="2936" spans="1:7">
      <c r="A2936" t="s">
        <v>29</v>
      </c>
      <c r="B2936">
        <v>2964</v>
      </c>
      <c r="C2936" t="s">
        <v>59</v>
      </c>
      <c r="D2936">
        <v>15.87</v>
      </c>
      <c r="E2936">
        <v>0.7</v>
      </c>
      <c r="F2936">
        <v>10.6</v>
      </c>
      <c r="G2936" t="b">
        <v>0</v>
      </c>
    </row>
    <row r="2937" spans="1:7">
      <c r="A2937" t="s">
        <v>29</v>
      </c>
      <c r="B2937">
        <v>2965</v>
      </c>
      <c r="C2937" t="s">
        <v>59</v>
      </c>
      <c r="D2937">
        <v>14.33</v>
      </c>
      <c r="E2937">
        <v>0.7</v>
      </c>
      <c r="F2937">
        <v>10.6</v>
      </c>
    </row>
    <row r="2938" spans="1:7">
      <c r="A2938" t="s">
        <v>29</v>
      </c>
      <c r="B2938">
        <v>2966</v>
      </c>
      <c r="C2938" t="s">
        <v>59</v>
      </c>
      <c r="D2938">
        <v>13.6</v>
      </c>
      <c r="E2938">
        <v>0.7</v>
      </c>
      <c r="F2938">
        <v>10.6</v>
      </c>
      <c r="G2938" t="b">
        <v>0</v>
      </c>
    </row>
    <row r="2939" spans="1:7">
      <c r="A2939" t="s">
        <v>29</v>
      </c>
      <c r="B2939">
        <v>2967</v>
      </c>
      <c r="C2939" t="s">
        <v>59</v>
      </c>
      <c r="D2939">
        <v>11.48</v>
      </c>
      <c r="E2939">
        <v>0.7</v>
      </c>
      <c r="F2939">
        <v>10.6</v>
      </c>
      <c r="G2939" t="b">
        <v>0</v>
      </c>
    </row>
    <row r="2940" spans="1:7">
      <c r="A2940" t="s">
        <v>29</v>
      </c>
      <c r="B2940">
        <v>2968</v>
      </c>
      <c r="C2940" t="s">
        <v>59</v>
      </c>
      <c r="D2940">
        <v>9.82</v>
      </c>
      <c r="E2940">
        <v>0.7</v>
      </c>
      <c r="F2940">
        <v>10.6</v>
      </c>
      <c r="G2940" t="b">
        <v>0</v>
      </c>
    </row>
    <row r="2941" spans="1:7">
      <c r="A2941" t="s">
        <v>29</v>
      </c>
      <c r="B2941">
        <v>2969</v>
      </c>
      <c r="C2941" t="s">
        <v>59</v>
      </c>
      <c r="D2941">
        <v>14.33</v>
      </c>
      <c r="E2941">
        <v>1.4</v>
      </c>
      <c r="F2941">
        <v>10.6</v>
      </c>
    </row>
    <row r="2942" spans="1:7">
      <c r="A2942" t="s">
        <v>29</v>
      </c>
      <c r="B2942">
        <v>2970</v>
      </c>
      <c r="C2942" t="s">
        <v>59</v>
      </c>
      <c r="D2942">
        <v>13.6</v>
      </c>
      <c r="E2942">
        <v>1.4</v>
      </c>
      <c r="F2942">
        <v>10.6</v>
      </c>
    </row>
    <row r="2943" spans="1:7">
      <c r="A2943" t="s">
        <v>29</v>
      </c>
      <c r="B2943">
        <v>2971</v>
      </c>
      <c r="C2943" t="s">
        <v>59</v>
      </c>
      <c r="D2943">
        <v>11.48</v>
      </c>
      <c r="E2943">
        <v>1.4</v>
      </c>
      <c r="F2943">
        <v>10.6</v>
      </c>
      <c r="G2943" t="b">
        <v>0</v>
      </c>
    </row>
    <row r="2944" spans="1:7">
      <c r="A2944" t="s">
        <v>29</v>
      </c>
      <c r="B2944">
        <v>2972</v>
      </c>
      <c r="C2944" t="s">
        <v>59</v>
      </c>
      <c r="D2944">
        <v>9.82</v>
      </c>
      <c r="E2944">
        <v>1.4</v>
      </c>
      <c r="F2944">
        <v>10.6</v>
      </c>
    </row>
    <row r="2945" spans="1:7">
      <c r="A2945" t="s">
        <v>29</v>
      </c>
      <c r="B2945">
        <v>2973</v>
      </c>
      <c r="C2945" t="s">
        <v>59</v>
      </c>
      <c r="D2945">
        <v>16.37</v>
      </c>
      <c r="E2945">
        <v>0.7</v>
      </c>
      <c r="F2945">
        <v>10.6</v>
      </c>
      <c r="G2945" t="b">
        <v>0</v>
      </c>
    </row>
    <row r="2946" spans="1:7">
      <c r="A2946" t="s">
        <v>29</v>
      </c>
      <c r="B2946">
        <v>2974</v>
      </c>
      <c r="C2946" t="s">
        <v>59</v>
      </c>
      <c r="D2946">
        <v>16.37</v>
      </c>
      <c r="E2946">
        <v>1.4</v>
      </c>
      <c r="F2946">
        <v>10.6</v>
      </c>
    </row>
    <row r="2947" spans="1:7">
      <c r="A2947" t="s">
        <v>29</v>
      </c>
      <c r="B2947">
        <v>2975</v>
      </c>
      <c r="C2947" t="s">
        <v>59</v>
      </c>
      <c r="D2947">
        <v>16.87</v>
      </c>
      <c r="E2947">
        <v>0.7</v>
      </c>
      <c r="F2947">
        <v>10.6</v>
      </c>
    </row>
    <row r="2948" spans="1:7">
      <c r="A2948" t="s">
        <v>29</v>
      </c>
      <c r="B2948">
        <v>2976</v>
      </c>
      <c r="C2948" t="s">
        <v>59</v>
      </c>
      <c r="D2948">
        <v>16.37</v>
      </c>
      <c r="E2948">
        <v>0.55000000000000004</v>
      </c>
      <c r="F2948">
        <v>10.6</v>
      </c>
    </row>
    <row r="2949" spans="1:7">
      <c r="A2949" t="s">
        <v>29</v>
      </c>
      <c r="B2949">
        <v>2977</v>
      </c>
      <c r="C2949" t="s">
        <v>59</v>
      </c>
      <c r="D2949">
        <v>16.87</v>
      </c>
      <c r="E2949">
        <v>0.55000000000000004</v>
      </c>
      <c r="F2949">
        <v>10.6</v>
      </c>
    </row>
    <row r="2950" spans="1:7">
      <c r="A2950" t="s">
        <v>29</v>
      </c>
      <c r="B2950">
        <v>2978</v>
      </c>
      <c r="C2950" t="s">
        <v>59</v>
      </c>
      <c r="D2950">
        <v>16.87</v>
      </c>
      <c r="E2950">
        <v>0</v>
      </c>
      <c r="F2950">
        <v>10.6</v>
      </c>
    </row>
    <row r="2951" spans="1:7">
      <c r="A2951" t="s">
        <v>29</v>
      </c>
      <c r="B2951">
        <v>2979</v>
      </c>
      <c r="C2951" t="s">
        <v>59</v>
      </c>
      <c r="D2951">
        <v>19.649999999999999</v>
      </c>
      <c r="E2951">
        <v>0.7</v>
      </c>
      <c r="F2951">
        <v>10.6</v>
      </c>
    </row>
    <row r="2952" spans="1:7">
      <c r="A2952" t="s">
        <v>29</v>
      </c>
      <c r="B2952">
        <v>2980</v>
      </c>
      <c r="C2952" t="s">
        <v>59</v>
      </c>
      <c r="D2952">
        <v>19.649999999999999</v>
      </c>
      <c r="E2952">
        <v>0.55000000000000004</v>
      </c>
      <c r="F2952">
        <v>10.6</v>
      </c>
      <c r="G2952" t="b">
        <v>0</v>
      </c>
    </row>
    <row r="2953" spans="1:7">
      <c r="A2953" t="s">
        <v>29</v>
      </c>
      <c r="B2953">
        <v>2981</v>
      </c>
      <c r="C2953" t="s">
        <v>59</v>
      </c>
      <c r="D2953">
        <v>5.5511149999999998E-17</v>
      </c>
      <c r="E2953">
        <v>5</v>
      </c>
      <c r="F2953">
        <v>10.6</v>
      </c>
    </row>
    <row r="2954" spans="1:7">
      <c r="A2954" t="s">
        <v>29</v>
      </c>
      <c r="B2954">
        <v>2982</v>
      </c>
      <c r="C2954" t="s">
        <v>59</v>
      </c>
      <c r="D2954">
        <v>-0.1</v>
      </c>
      <c r="E2954">
        <v>5</v>
      </c>
      <c r="F2954">
        <v>10.6</v>
      </c>
    </row>
    <row r="2955" spans="1:7">
      <c r="A2955" t="s">
        <v>29</v>
      </c>
      <c r="B2955">
        <v>2983</v>
      </c>
      <c r="C2955" t="s">
        <v>59</v>
      </c>
      <c r="D2955">
        <v>0</v>
      </c>
      <c r="E2955">
        <v>8.4</v>
      </c>
      <c r="F2955">
        <v>10.6</v>
      </c>
    </row>
    <row r="2956" spans="1:7">
      <c r="A2956" t="s">
        <v>29</v>
      </c>
      <c r="B2956">
        <v>2984</v>
      </c>
      <c r="C2956" t="s">
        <v>59</v>
      </c>
      <c r="D2956">
        <v>-0.1</v>
      </c>
      <c r="E2956">
        <v>8.4</v>
      </c>
      <c r="F2956">
        <v>10.6</v>
      </c>
      <c r="G2956" t="b">
        <v>0</v>
      </c>
    </row>
    <row r="2957" spans="1:7">
      <c r="A2957" t="s">
        <v>29</v>
      </c>
      <c r="B2957">
        <v>2985</v>
      </c>
      <c r="C2957" t="s">
        <v>59</v>
      </c>
      <c r="D2957">
        <v>0.4</v>
      </c>
      <c r="E2957">
        <v>5</v>
      </c>
      <c r="F2957">
        <v>10.6</v>
      </c>
    </row>
    <row r="2958" spans="1:7">
      <c r="A2958" t="s">
        <v>29</v>
      </c>
      <c r="B2958">
        <v>2986</v>
      </c>
      <c r="C2958" t="s">
        <v>59</v>
      </c>
      <c r="D2958">
        <v>0.65</v>
      </c>
      <c r="E2958">
        <v>5</v>
      </c>
      <c r="F2958">
        <v>10.6</v>
      </c>
      <c r="G2958" t="b">
        <v>0</v>
      </c>
    </row>
    <row r="2959" spans="1:7">
      <c r="A2959" t="s">
        <v>29</v>
      </c>
      <c r="B2959">
        <v>2987</v>
      </c>
      <c r="C2959" t="s">
        <v>59</v>
      </c>
      <c r="D2959">
        <v>0.9</v>
      </c>
      <c r="E2959">
        <v>5</v>
      </c>
      <c r="F2959">
        <v>10.6</v>
      </c>
    </row>
    <row r="2960" spans="1:7">
      <c r="A2960" t="s">
        <v>29</v>
      </c>
      <c r="B2960">
        <v>2988</v>
      </c>
      <c r="C2960" t="s">
        <v>59</v>
      </c>
      <c r="D2960">
        <v>0.65</v>
      </c>
      <c r="E2960">
        <v>8.4</v>
      </c>
      <c r="F2960">
        <v>10.6</v>
      </c>
    </row>
    <row r="2961" spans="1:7">
      <c r="A2961" t="s">
        <v>29</v>
      </c>
      <c r="B2961">
        <v>2989</v>
      </c>
      <c r="C2961" t="s">
        <v>59</v>
      </c>
      <c r="D2961">
        <v>0.4</v>
      </c>
      <c r="E2961">
        <v>8.4</v>
      </c>
      <c r="F2961">
        <v>10.6</v>
      </c>
    </row>
    <row r="2962" spans="1:7">
      <c r="A2962" t="s">
        <v>29</v>
      </c>
      <c r="B2962">
        <v>2990</v>
      </c>
      <c r="C2962" t="s">
        <v>59</v>
      </c>
      <c r="D2962">
        <v>4.7699999999999996</v>
      </c>
      <c r="E2962">
        <v>15.6</v>
      </c>
      <c r="F2962">
        <v>10.6</v>
      </c>
      <c r="G2962" t="b">
        <v>0</v>
      </c>
    </row>
    <row r="2963" spans="1:7">
      <c r="A2963" t="s">
        <v>29</v>
      </c>
      <c r="B2963">
        <v>2991</v>
      </c>
      <c r="C2963" t="s">
        <v>59</v>
      </c>
      <c r="D2963">
        <v>5</v>
      </c>
      <c r="E2963">
        <v>15.6</v>
      </c>
      <c r="F2963">
        <v>10.6</v>
      </c>
    </row>
    <row r="2964" spans="1:7">
      <c r="A2964" t="s">
        <v>29</v>
      </c>
      <c r="B2964">
        <v>2992</v>
      </c>
      <c r="C2964" t="s">
        <v>59</v>
      </c>
      <c r="D2964">
        <v>5</v>
      </c>
      <c r="E2964">
        <v>15.9</v>
      </c>
      <c r="F2964">
        <v>10.6</v>
      </c>
    </row>
    <row r="2965" spans="1:7">
      <c r="A2965" t="s">
        <v>29</v>
      </c>
      <c r="B2965">
        <v>2993</v>
      </c>
      <c r="C2965" t="s">
        <v>59</v>
      </c>
      <c r="D2965">
        <v>4.7699999999999996</v>
      </c>
      <c r="E2965">
        <v>15.9</v>
      </c>
      <c r="F2965">
        <v>10.6</v>
      </c>
    </row>
    <row r="2966" spans="1:7">
      <c r="A2966" t="s">
        <v>29</v>
      </c>
      <c r="B2966">
        <v>2994</v>
      </c>
      <c r="C2966" t="s">
        <v>59</v>
      </c>
      <c r="D2966">
        <v>5</v>
      </c>
      <c r="E2966">
        <v>16.100000000000001</v>
      </c>
      <c r="F2966">
        <v>10.6</v>
      </c>
    </row>
    <row r="2967" spans="1:7">
      <c r="A2967" t="s">
        <v>29</v>
      </c>
      <c r="B2967">
        <v>2995</v>
      </c>
      <c r="C2967" t="s">
        <v>59</v>
      </c>
      <c r="D2967">
        <v>4.7699999999999996</v>
      </c>
      <c r="E2967">
        <v>16.100000000000001</v>
      </c>
      <c r="F2967">
        <v>10.6</v>
      </c>
    </row>
    <row r="2968" spans="1:7">
      <c r="A2968" t="s">
        <v>29</v>
      </c>
      <c r="B2968">
        <v>2996</v>
      </c>
      <c r="C2968" t="s">
        <v>59</v>
      </c>
      <c r="D2968">
        <v>5</v>
      </c>
      <c r="E2968">
        <v>16.5</v>
      </c>
      <c r="F2968">
        <v>10.6</v>
      </c>
      <c r="G2968" t="b">
        <v>0</v>
      </c>
    </row>
    <row r="2969" spans="1:7">
      <c r="A2969" t="s">
        <v>29</v>
      </c>
      <c r="B2969">
        <v>2997</v>
      </c>
      <c r="C2969" t="s">
        <v>59</v>
      </c>
      <c r="D2969">
        <v>4.7699999999999996</v>
      </c>
      <c r="E2969">
        <v>16.5</v>
      </c>
      <c r="F2969">
        <v>10.6</v>
      </c>
      <c r="G2969" t="b">
        <v>0</v>
      </c>
    </row>
    <row r="2970" spans="1:7">
      <c r="A2970" t="s">
        <v>29</v>
      </c>
      <c r="B2970">
        <v>2998</v>
      </c>
      <c r="C2970" t="s">
        <v>59</v>
      </c>
      <c r="D2970">
        <v>5</v>
      </c>
      <c r="E2970">
        <v>16.600000000000001</v>
      </c>
      <c r="F2970">
        <v>10.6</v>
      </c>
      <c r="G2970" t="b">
        <v>0</v>
      </c>
    </row>
    <row r="2971" spans="1:7">
      <c r="A2971" t="s">
        <v>29</v>
      </c>
      <c r="B2971">
        <v>2999</v>
      </c>
      <c r="C2971" t="s">
        <v>59</v>
      </c>
      <c r="D2971">
        <v>4.7699999999999996</v>
      </c>
      <c r="E2971">
        <v>16.600000000000001</v>
      </c>
      <c r="F2971">
        <v>10.6</v>
      </c>
    </row>
    <row r="2972" spans="1:7">
      <c r="A2972" t="s">
        <v>29</v>
      </c>
      <c r="B2972">
        <v>3000</v>
      </c>
      <c r="C2972" t="s">
        <v>59</v>
      </c>
      <c r="D2972">
        <v>3.5</v>
      </c>
      <c r="E2972">
        <v>15.9</v>
      </c>
      <c r="F2972">
        <v>10.6</v>
      </c>
    </row>
    <row r="2973" spans="1:7">
      <c r="A2973" t="s">
        <v>29</v>
      </c>
      <c r="B2973">
        <v>3001</v>
      </c>
      <c r="C2973" t="s">
        <v>59</v>
      </c>
      <c r="D2973">
        <v>3.5</v>
      </c>
      <c r="E2973">
        <v>16.100000000000001</v>
      </c>
      <c r="F2973">
        <v>10.6</v>
      </c>
    </row>
    <row r="2974" spans="1:7">
      <c r="A2974" t="s">
        <v>29</v>
      </c>
      <c r="B2974">
        <v>3002</v>
      </c>
      <c r="C2974" t="s">
        <v>59</v>
      </c>
      <c r="D2974">
        <v>3.5</v>
      </c>
      <c r="E2974">
        <v>16.5</v>
      </c>
      <c r="F2974">
        <v>10.6</v>
      </c>
      <c r="G2974" t="b">
        <v>0</v>
      </c>
    </row>
    <row r="2975" spans="1:7">
      <c r="A2975" t="s">
        <v>29</v>
      </c>
      <c r="B2975">
        <v>3003</v>
      </c>
      <c r="C2975" t="s">
        <v>59</v>
      </c>
      <c r="D2975">
        <v>3.5</v>
      </c>
      <c r="E2975">
        <v>16.600000000000001</v>
      </c>
      <c r="F2975">
        <v>10.6</v>
      </c>
      <c r="G2975" t="b">
        <v>0</v>
      </c>
    </row>
    <row r="2976" spans="1:7">
      <c r="A2976" t="s">
        <v>29</v>
      </c>
      <c r="B2976">
        <v>3004</v>
      </c>
      <c r="C2976" t="s">
        <v>59</v>
      </c>
      <c r="D2976">
        <v>-0.1</v>
      </c>
      <c r="E2976">
        <v>15.6</v>
      </c>
      <c r="F2976">
        <v>10.6</v>
      </c>
      <c r="G2976" t="b">
        <v>0</v>
      </c>
    </row>
    <row r="2977" spans="1:7">
      <c r="A2977" t="s">
        <v>29</v>
      </c>
      <c r="B2977">
        <v>3005</v>
      </c>
      <c r="C2977" t="s">
        <v>59</v>
      </c>
      <c r="D2977">
        <v>0</v>
      </c>
      <c r="E2977">
        <v>15.6</v>
      </c>
      <c r="F2977">
        <v>10.6</v>
      </c>
      <c r="G2977" t="b">
        <v>0</v>
      </c>
    </row>
    <row r="2978" spans="1:7">
      <c r="A2978" t="s">
        <v>29</v>
      </c>
      <c r="B2978">
        <v>3006</v>
      </c>
      <c r="C2978" t="s">
        <v>59</v>
      </c>
      <c r="D2978">
        <v>-5.5511149999999998E-17</v>
      </c>
      <c r="E2978">
        <v>15.9</v>
      </c>
      <c r="F2978">
        <v>10.6</v>
      </c>
    </row>
    <row r="2979" spans="1:7">
      <c r="A2979" t="s">
        <v>29</v>
      </c>
      <c r="B2979">
        <v>3007</v>
      </c>
      <c r="C2979" t="s">
        <v>59</v>
      </c>
      <c r="D2979">
        <v>-0.1</v>
      </c>
      <c r="E2979">
        <v>15.9</v>
      </c>
      <c r="F2979">
        <v>10.6</v>
      </c>
      <c r="G2979" t="b">
        <v>0</v>
      </c>
    </row>
    <row r="2980" spans="1:7">
      <c r="A2980" t="s">
        <v>29</v>
      </c>
      <c r="B2980">
        <v>3008</v>
      </c>
      <c r="C2980" t="s">
        <v>59</v>
      </c>
      <c r="D2980">
        <v>0</v>
      </c>
      <c r="E2980">
        <v>16.100000000000001</v>
      </c>
      <c r="F2980">
        <v>10.6</v>
      </c>
    </row>
    <row r="2981" spans="1:7">
      <c r="A2981" t="s">
        <v>29</v>
      </c>
      <c r="B2981">
        <v>3009</v>
      </c>
      <c r="C2981" t="s">
        <v>59</v>
      </c>
      <c r="D2981">
        <v>-0.1</v>
      </c>
      <c r="E2981">
        <v>16.100000000000001</v>
      </c>
      <c r="F2981">
        <v>10.6</v>
      </c>
    </row>
    <row r="2982" spans="1:7">
      <c r="A2982" t="s">
        <v>29</v>
      </c>
      <c r="B2982">
        <v>3010</v>
      </c>
      <c r="C2982" t="s">
        <v>59</v>
      </c>
      <c r="D2982">
        <v>0</v>
      </c>
      <c r="E2982">
        <v>16.5</v>
      </c>
      <c r="F2982">
        <v>10.6</v>
      </c>
      <c r="G2982" t="b">
        <v>0</v>
      </c>
    </row>
    <row r="2983" spans="1:7">
      <c r="A2983" t="s">
        <v>29</v>
      </c>
      <c r="B2983">
        <v>3011</v>
      </c>
      <c r="C2983" t="s">
        <v>59</v>
      </c>
      <c r="D2983">
        <v>0</v>
      </c>
      <c r="E2983">
        <v>16.600000000000001</v>
      </c>
      <c r="F2983">
        <v>10.6</v>
      </c>
    </row>
    <row r="2984" spans="1:7">
      <c r="A2984" t="s">
        <v>29</v>
      </c>
      <c r="B2984">
        <v>3012</v>
      </c>
      <c r="C2984" t="s">
        <v>59</v>
      </c>
      <c r="D2984">
        <v>0.4</v>
      </c>
      <c r="E2984">
        <v>15.6</v>
      </c>
      <c r="F2984">
        <v>10.6</v>
      </c>
      <c r="G2984" t="b">
        <v>0</v>
      </c>
    </row>
    <row r="2985" spans="1:7">
      <c r="A2985" t="s">
        <v>29</v>
      </c>
      <c r="B2985">
        <v>3013</v>
      </c>
      <c r="C2985" t="s">
        <v>59</v>
      </c>
      <c r="D2985">
        <v>0.4</v>
      </c>
      <c r="E2985">
        <v>15.9</v>
      </c>
      <c r="F2985">
        <v>10.6</v>
      </c>
      <c r="G2985" t="b">
        <v>0</v>
      </c>
    </row>
    <row r="2986" spans="1:7">
      <c r="A2986" t="s">
        <v>29</v>
      </c>
      <c r="B2986">
        <v>3014</v>
      </c>
      <c r="C2986" t="s">
        <v>59</v>
      </c>
      <c r="D2986">
        <v>0.4</v>
      </c>
      <c r="E2986">
        <v>16.5</v>
      </c>
      <c r="F2986">
        <v>10.6</v>
      </c>
      <c r="G2986" t="b">
        <v>0</v>
      </c>
    </row>
    <row r="2987" spans="1:7">
      <c r="A2987" t="s">
        <v>29</v>
      </c>
      <c r="B2987">
        <v>3015</v>
      </c>
      <c r="C2987" t="s">
        <v>59</v>
      </c>
      <c r="D2987">
        <v>0.4</v>
      </c>
      <c r="E2987">
        <v>16.600000000000001</v>
      </c>
      <c r="F2987">
        <v>10.6</v>
      </c>
      <c r="G2987" t="b">
        <v>0</v>
      </c>
    </row>
    <row r="2988" spans="1:7">
      <c r="A2988" t="s">
        <v>29</v>
      </c>
      <c r="B2988">
        <v>3016</v>
      </c>
      <c r="C2988" t="s">
        <v>59</v>
      </c>
      <c r="D2988">
        <v>0.65</v>
      </c>
      <c r="E2988">
        <v>15.6</v>
      </c>
      <c r="F2988">
        <v>10.6</v>
      </c>
      <c r="G2988" t="b">
        <v>0</v>
      </c>
    </row>
    <row r="2989" spans="1:7">
      <c r="A2989" t="s">
        <v>29</v>
      </c>
      <c r="B2989">
        <v>3017</v>
      </c>
      <c r="C2989" t="s">
        <v>59</v>
      </c>
      <c r="D2989">
        <v>0.65</v>
      </c>
      <c r="E2989">
        <v>15.9</v>
      </c>
      <c r="F2989">
        <v>10.6</v>
      </c>
    </row>
    <row r="2990" spans="1:7">
      <c r="A2990" t="s">
        <v>29</v>
      </c>
      <c r="B2990">
        <v>3018</v>
      </c>
      <c r="C2990" t="s">
        <v>59</v>
      </c>
      <c r="D2990">
        <v>0.65</v>
      </c>
      <c r="E2990">
        <v>16.100000000000001</v>
      </c>
      <c r="F2990">
        <v>10.6</v>
      </c>
      <c r="G2990" t="b">
        <v>0</v>
      </c>
    </row>
    <row r="2991" spans="1:7">
      <c r="A2991" t="s">
        <v>29</v>
      </c>
      <c r="B2991">
        <v>3019</v>
      </c>
      <c r="C2991" t="s">
        <v>59</v>
      </c>
      <c r="D2991">
        <v>0.65</v>
      </c>
      <c r="E2991">
        <v>16.5</v>
      </c>
      <c r="F2991">
        <v>10.6</v>
      </c>
      <c r="G2991" t="b">
        <v>0</v>
      </c>
    </row>
    <row r="2992" spans="1:7">
      <c r="A2992" t="s">
        <v>29</v>
      </c>
      <c r="B2992">
        <v>3020</v>
      </c>
      <c r="C2992" t="s">
        <v>59</v>
      </c>
      <c r="D2992">
        <v>0.65</v>
      </c>
      <c r="E2992">
        <v>16.600000000000001</v>
      </c>
      <c r="F2992">
        <v>10.6</v>
      </c>
      <c r="G2992" t="b">
        <v>0</v>
      </c>
    </row>
    <row r="2993" spans="1:7">
      <c r="A2993" t="s">
        <v>29</v>
      </c>
      <c r="B2993">
        <v>3021</v>
      </c>
      <c r="C2993" t="s">
        <v>59</v>
      </c>
      <c r="D2993">
        <v>0.9</v>
      </c>
      <c r="E2993">
        <v>15.9</v>
      </c>
      <c r="F2993">
        <v>10.6</v>
      </c>
    </row>
    <row r="2994" spans="1:7">
      <c r="A2994" t="s">
        <v>29</v>
      </c>
      <c r="B2994">
        <v>3022</v>
      </c>
      <c r="C2994" t="s">
        <v>59</v>
      </c>
      <c r="D2994">
        <v>0.9</v>
      </c>
      <c r="E2994">
        <v>16.100000000000001</v>
      </c>
      <c r="F2994">
        <v>10.6</v>
      </c>
      <c r="G2994" t="b">
        <v>0</v>
      </c>
    </row>
    <row r="2995" spans="1:7">
      <c r="A2995" t="s">
        <v>29</v>
      </c>
      <c r="B2995">
        <v>3023</v>
      </c>
      <c r="C2995" t="s">
        <v>59</v>
      </c>
      <c r="D2995">
        <v>0.9</v>
      </c>
      <c r="E2995">
        <v>16.5</v>
      </c>
      <c r="F2995">
        <v>10.6</v>
      </c>
    </row>
    <row r="2996" spans="1:7">
      <c r="A2996" t="s">
        <v>29</v>
      </c>
      <c r="B2996">
        <v>3024</v>
      </c>
      <c r="C2996" t="s">
        <v>59</v>
      </c>
      <c r="D2996">
        <v>0.9</v>
      </c>
      <c r="E2996">
        <v>16.600000000000001</v>
      </c>
      <c r="F2996">
        <v>10.6</v>
      </c>
    </row>
    <row r="2997" spans="1:7">
      <c r="A2997" t="s">
        <v>29</v>
      </c>
      <c r="B2997">
        <v>3025</v>
      </c>
      <c r="C2997" t="s">
        <v>59</v>
      </c>
      <c r="D2997">
        <v>2.5</v>
      </c>
      <c r="E2997">
        <v>15.9</v>
      </c>
      <c r="F2997">
        <v>10.6</v>
      </c>
    </row>
    <row r="2998" spans="1:7">
      <c r="A2998" t="s">
        <v>29</v>
      </c>
      <c r="B2998">
        <v>3026</v>
      </c>
      <c r="C2998" t="s">
        <v>59</v>
      </c>
      <c r="D2998">
        <v>2.5</v>
      </c>
      <c r="E2998">
        <v>16.100000000000001</v>
      </c>
      <c r="F2998">
        <v>10.6</v>
      </c>
    </row>
    <row r="2999" spans="1:7">
      <c r="A2999" t="s">
        <v>29</v>
      </c>
      <c r="B2999">
        <v>3027</v>
      </c>
      <c r="C2999" t="s">
        <v>59</v>
      </c>
      <c r="D2999">
        <v>2.5</v>
      </c>
      <c r="E2999">
        <v>16.5</v>
      </c>
      <c r="F2999">
        <v>10.6</v>
      </c>
    </row>
    <row r="3000" spans="1:7">
      <c r="A3000" t="s">
        <v>29</v>
      </c>
      <c r="B3000">
        <v>3028</v>
      </c>
      <c r="C3000" t="s">
        <v>59</v>
      </c>
      <c r="D3000">
        <v>2.5</v>
      </c>
      <c r="E3000">
        <v>16.600000000000001</v>
      </c>
      <c r="F3000">
        <v>10.6</v>
      </c>
    </row>
    <row r="3001" spans="1:7">
      <c r="A3001" t="s">
        <v>29</v>
      </c>
      <c r="B3001">
        <v>3029</v>
      </c>
      <c r="C3001" t="s">
        <v>59</v>
      </c>
      <c r="D3001">
        <v>3.27</v>
      </c>
      <c r="E3001">
        <v>15.6</v>
      </c>
      <c r="F3001">
        <v>10.6</v>
      </c>
    </row>
    <row r="3002" spans="1:7">
      <c r="A3002" t="s">
        <v>29</v>
      </c>
      <c r="B3002">
        <v>3030</v>
      </c>
      <c r="C3002" t="s">
        <v>59</v>
      </c>
      <c r="D3002">
        <v>3.27</v>
      </c>
      <c r="E3002">
        <v>15.9</v>
      </c>
      <c r="F3002">
        <v>10.6</v>
      </c>
    </row>
    <row r="3003" spans="1:7">
      <c r="A3003" t="s">
        <v>29</v>
      </c>
      <c r="B3003">
        <v>3031</v>
      </c>
      <c r="C3003" t="s">
        <v>59</v>
      </c>
      <c r="D3003">
        <v>3.27</v>
      </c>
      <c r="E3003">
        <v>16.100000000000001</v>
      </c>
      <c r="F3003">
        <v>10.6</v>
      </c>
    </row>
    <row r="3004" spans="1:7">
      <c r="A3004" t="s">
        <v>29</v>
      </c>
      <c r="B3004">
        <v>3032</v>
      </c>
      <c r="C3004" t="s">
        <v>59</v>
      </c>
      <c r="D3004">
        <v>3.27</v>
      </c>
      <c r="E3004">
        <v>16.5</v>
      </c>
      <c r="F3004">
        <v>10.6</v>
      </c>
    </row>
    <row r="3005" spans="1:7">
      <c r="A3005" t="s">
        <v>29</v>
      </c>
      <c r="B3005">
        <v>3033</v>
      </c>
      <c r="C3005" t="s">
        <v>59</v>
      </c>
      <c r="D3005">
        <v>3.27</v>
      </c>
      <c r="E3005">
        <v>16.600000000000001</v>
      </c>
      <c r="F3005">
        <v>10.6</v>
      </c>
      <c r="G3005" t="b">
        <v>0</v>
      </c>
    </row>
    <row r="3006" spans="1:7">
      <c r="A3006" t="s">
        <v>29</v>
      </c>
      <c r="B3006">
        <v>4321</v>
      </c>
      <c r="C3006" t="s">
        <v>59</v>
      </c>
      <c r="D3006">
        <v>9.82</v>
      </c>
      <c r="E3006">
        <v>0.2</v>
      </c>
      <c r="F3006">
        <v>10.6</v>
      </c>
    </row>
    <row r="3007" spans="1:7">
      <c r="A3007" t="s">
        <v>29</v>
      </c>
      <c r="B3007">
        <v>4322</v>
      </c>
      <c r="C3007" t="s">
        <v>59</v>
      </c>
      <c r="D3007">
        <v>9.82</v>
      </c>
      <c r="E3007">
        <v>0.4</v>
      </c>
      <c r="F3007">
        <v>10.6</v>
      </c>
    </row>
    <row r="3008" spans="1:7">
      <c r="A3008" t="s">
        <v>29</v>
      </c>
      <c r="B3008">
        <v>4323</v>
      </c>
      <c r="C3008" t="s">
        <v>59</v>
      </c>
      <c r="D3008">
        <v>9.82</v>
      </c>
      <c r="E3008">
        <v>1.75</v>
      </c>
      <c r="F3008">
        <v>10.6</v>
      </c>
    </row>
    <row r="3009" spans="1:7">
      <c r="A3009" t="s">
        <v>29</v>
      </c>
      <c r="B3009">
        <v>4324</v>
      </c>
      <c r="C3009" t="s">
        <v>59</v>
      </c>
      <c r="D3009">
        <v>9.82</v>
      </c>
      <c r="E3009">
        <v>2.2000000000000002</v>
      </c>
      <c r="F3009">
        <v>10.6</v>
      </c>
      <c r="G3009" t="b">
        <v>0</v>
      </c>
    </row>
    <row r="3010" spans="1:7">
      <c r="A3010" t="s">
        <v>29</v>
      </c>
      <c r="B3010">
        <v>4325</v>
      </c>
      <c r="C3010" t="s">
        <v>59</v>
      </c>
      <c r="D3010">
        <v>9.82</v>
      </c>
      <c r="E3010">
        <v>2.5</v>
      </c>
      <c r="F3010">
        <v>10.6</v>
      </c>
    </row>
    <row r="3011" spans="1:7">
      <c r="A3011" t="s">
        <v>29</v>
      </c>
      <c r="B3011">
        <v>4326</v>
      </c>
      <c r="C3011" t="s">
        <v>59</v>
      </c>
      <c r="D3011">
        <v>9.82</v>
      </c>
      <c r="E3011">
        <v>2.8</v>
      </c>
      <c r="F3011">
        <v>10.6</v>
      </c>
    </row>
    <row r="3012" spans="1:7">
      <c r="A3012" t="s">
        <v>29</v>
      </c>
      <c r="B3012">
        <v>4327</v>
      </c>
      <c r="C3012" t="s">
        <v>59</v>
      </c>
      <c r="D3012">
        <v>3.27</v>
      </c>
      <c r="E3012">
        <v>0.2</v>
      </c>
      <c r="F3012">
        <v>10.6</v>
      </c>
    </row>
    <row r="3013" spans="1:7">
      <c r="A3013" t="s">
        <v>29</v>
      </c>
      <c r="B3013">
        <v>4328</v>
      </c>
      <c r="C3013" t="s">
        <v>59</v>
      </c>
      <c r="D3013">
        <v>3.27</v>
      </c>
      <c r="E3013">
        <v>0.4</v>
      </c>
      <c r="F3013">
        <v>10.6</v>
      </c>
    </row>
    <row r="3014" spans="1:7">
      <c r="A3014" t="s">
        <v>29</v>
      </c>
      <c r="B3014">
        <v>4329</v>
      </c>
      <c r="C3014" t="s">
        <v>59</v>
      </c>
      <c r="D3014">
        <v>3.27</v>
      </c>
      <c r="E3014">
        <v>1.75</v>
      </c>
      <c r="F3014">
        <v>10.6</v>
      </c>
    </row>
    <row r="3015" spans="1:7">
      <c r="A3015" t="s">
        <v>29</v>
      </c>
      <c r="B3015">
        <v>4330</v>
      </c>
      <c r="C3015" t="s">
        <v>59</v>
      </c>
      <c r="D3015">
        <v>3.27</v>
      </c>
      <c r="E3015">
        <v>2.2000000000000002</v>
      </c>
      <c r="F3015">
        <v>10.6</v>
      </c>
    </row>
    <row r="3016" spans="1:7">
      <c r="A3016" t="s">
        <v>29</v>
      </c>
      <c r="B3016">
        <v>4331</v>
      </c>
      <c r="C3016" t="s">
        <v>59</v>
      </c>
      <c r="D3016">
        <v>3.27</v>
      </c>
      <c r="E3016">
        <v>2.8</v>
      </c>
      <c r="F3016">
        <v>10.6</v>
      </c>
      <c r="G3016" t="b">
        <v>0</v>
      </c>
    </row>
    <row r="3017" spans="1:7">
      <c r="A3017" t="s">
        <v>29</v>
      </c>
      <c r="B3017">
        <v>4332</v>
      </c>
      <c r="C3017" t="s">
        <v>59</v>
      </c>
      <c r="D3017">
        <v>16.37</v>
      </c>
      <c r="E3017">
        <v>0.2</v>
      </c>
      <c r="F3017">
        <v>10.6</v>
      </c>
      <c r="G3017" t="b">
        <v>0</v>
      </c>
    </row>
    <row r="3018" spans="1:7">
      <c r="A3018" t="s">
        <v>29</v>
      </c>
      <c r="B3018">
        <v>4333</v>
      </c>
      <c r="C3018" t="s">
        <v>59</v>
      </c>
      <c r="D3018">
        <v>16.37</v>
      </c>
      <c r="E3018">
        <v>0.4</v>
      </c>
      <c r="F3018">
        <v>10.6</v>
      </c>
      <c r="G3018" t="b">
        <v>0</v>
      </c>
    </row>
    <row r="3019" spans="1:7">
      <c r="A3019" t="s">
        <v>29</v>
      </c>
      <c r="B3019">
        <v>4334</v>
      </c>
      <c r="C3019" t="s">
        <v>59</v>
      </c>
      <c r="D3019">
        <v>16.37</v>
      </c>
      <c r="E3019">
        <v>1.75</v>
      </c>
      <c r="F3019">
        <v>10.6</v>
      </c>
    </row>
    <row r="3020" spans="1:7">
      <c r="A3020" t="s">
        <v>29</v>
      </c>
      <c r="B3020">
        <v>4335</v>
      </c>
      <c r="C3020" t="s">
        <v>59</v>
      </c>
      <c r="D3020">
        <v>16.37</v>
      </c>
      <c r="E3020">
        <v>2.2000000000000002</v>
      </c>
      <c r="F3020">
        <v>10.6</v>
      </c>
    </row>
    <row r="3021" spans="1:7">
      <c r="A3021" t="s">
        <v>29</v>
      </c>
      <c r="B3021">
        <v>4336</v>
      </c>
      <c r="C3021" t="s">
        <v>59</v>
      </c>
      <c r="D3021">
        <v>16.37</v>
      </c>
      <c r="E3021">
        <v>2.5</v>
      </c>
      <c r="F3021">
        <v>10.6</v>
      </c>
    </row>
    <row r="3022" spans="1:7">
      <c r="A3022" t="s">
        <v>29</v>
      </c>
      <c r="B3022">
        <v>4337</v>
      </c>
      <c r="C3022" t="s">
        <v>59</v>
      </c>
      <c r="D3022">
        <v>16.37</v>
      </c>
      <c r="E3022">
        <v>2.8</v>
      </c>
      <c r="F3022">
        <v>10.6</v>
      </c>
    </row>
    <row r="3023" spans="1:7">
      <c r="A3023" t="s">
        <v>29</v>
      </c>
      <c r="B3023">
        <v>4348</v>
      </c>
      <c r="C3023" t="s">
        <v>59</v>
      </c>
      <c r="D3023">
        <v>9.5</v>
      </c>
      <c r="E3023">
        <v>8.75</v>
      </c>
      <c r="F3023">
        <v>10.6</v>
      </c>
      <c r="G3023" t="b">
        <v>0</v>
      </c>
    </row>
    <row r="3024" spans="1:7">
      <c r="A3024" t="s">
        <v>29</v>
      </c>
      <c r="B3024">
        <v>4349</v>
      </c>
      <c r="C3024" t="s">
        <v>59</v>
      </c>
      <c r="D3024">
        <v>9.32</v>
      </c>
      <c r="E3024">
        <v>8.75</v>
      </c>
      <c r="F3024">
        <v>10.6</v>
      </c>
      <c r="G3024" t="b">
        <v>0</v>
      </c>
    </row>
    <row r="3025" spans="1:7">
      <c r="A3025" t="s">
        <v>29</v>
      </c>
      <c r="B3025">
        <v>4350</v>
      </c>
      <c r="C3025" t="s">
        <v>59</v>
      </c>
      <c r="D3025">
        <v>9.5</v>
      </c>
      <c r="E3025">
        <v>8.5</v>
      </c>
      <c r="F3025">
        <v>10.6</v>
      </c>
    </row>
    <row r="3026" spans="1:7">
      <c r="A3026" t="s">
        <v>29</v>
      </c>
      <c r="B3026">
        <v>4351</v>
      </c>
      <c r="C3026" t="s">
        <v>59</v>
      </c>
      <c r="D3026">
        <v>10.32</v>
      </c>
      <c r="E3026">
        <v>8.75</v>
      </c>
      <c r="F3026">
        <v>10.6</v>
      </c>
    </row>
    <row r="3027" spans="1:7">
      <c r="A3027" t="s">
        <v>29</v>
      </c>
      <c r="B3027">
        <v>4352</v>
      </c>
      <c r="C3027" t="s">
        <v>59</v>
      </c>
      <c r="D3027">
        <v>15.97</v>
      </c>
      <c r="E3027">
        <v>8.75</v>
      </c>
      <c r="F3027">
        <v>10.6</v>
      </c>
    </row>
    <row r="3028" spans="1:7">
      <c r="A3028" t="s">
        <v>29</v>
      </c>
      <c r="B3028">
        <v>4353</v>
      </c>
      <c r="C3028" t="s">
        <v>59</v>
      </c>
      <c r="D3028">
        <v>15.87</v>
      </c>
      <c r="E3028">
        <v>8.75</v>
      </c>
      <c r="F3028">
        <v>10.6</v>
      </c>
      <c r="G3028" t="b">
        <v>0</v>
      </c>
    </row>
    <row r="3029" spans="1:7">
      <c r="A3029" t="s">
        <v>29</v>
      </c>
      <c r="B3029">
        <v>4354</v>
      </c>
      <c r="C3029" t="s">
        <v>59</v>
      </c>
      <c r="D3029">
        <v>15.97</v>
      </c>
      <c r="E3029">
        <v>8.5</v>
      </c>
      <c r="F3029">
        <v>10.6</v>
      </c>
      <c r="G3029" t="b">
        <v>0</v>
      </c>
    </row>
    <row r="3030" spans="1:7">
      <c r="A3030" t="s">
        <v>29</v>
      </c>
      <c r="B3030">
        <v>4355</v>
      </c>
      <c r="C3030" t="s">
        <v>59</v>
      </c>
      <c r="D3030">
        <v>16.87</v>
      </c>
      <c r="E3030">
        <v>8.75</v>
      </c>
      <c r="F3030">
        <v>10.6</v>
      </c>
    </row>
    <row r="3031" spans="1:7">
      <c r="A3031" t="s">
        <v>29</v>
      </c>
      <c r="B3031">
        <v>4356</v>
      </c>
      <c r="C3031" t="s">
        <v>59</v>
      </c>
      <c r="D3031">
        <v>12.35</v>
      </c>
      <c r="E3031">
        <v>8.75</v>
      </c>
      <c r="F3031">
        <v>10.6</v>
      </c>
      <c r="G3031" t="b">
        <v>0</v>
      </c>
    </row>
    <row r="3032" spans="1:7">
      <c r="A3032" t="s">
        <v>29</v>
      </c>
      <c r="B3032">
        <v>4359</v>
      </c>
      <c r="C3032" t="s">
        <v>59</v>
      </c>
      <c r="D3032">
        <v>12.35</v>
      </c>
      <c r="E3032">
        <v>8.5</v>
      </c>
      <c r="F3032">
        <v>10.6</v>
      </c>
      <c r="G3032" t="b">
        <v>0</v>
      </c>
    </row>
    <row r="3033" spans="1:7">
      <c r="A3033" t="s">
        <v>29</v>
      </c>
      <c r="B3033">
        <v>4360</v>
      </c>
      <c r="C3033" t="s">
        <v>59</v>
      </c>
      <c r="D3033">
        <v>13.93</v>
      </c>
      <c r="E3033">
        <v>8.75</v>
      </c>
      <c r="F3033">
        <v>10.6</v>
      </c>
      <c r="G3033" t="b">
        <v>0</v>
      </c>
    </row>
    <row r="3034" spans="1:7">
      <c r="A3034" t="s">
        <v>29</v>
      </c>
      <c r="B3034">
        <v>4361</v>
      </c>
      <c r="C3034" t="s">
        <v>59</v>
      </c>
      <c r="D3034">
        <v>13.45</v>
      </c>
      <c r="E3034">
        <v>8.75</v>
      </c>
      <c r="F3034">
        <v>10.6</v>
      </c>
      <c r="G3034" t="b">
        <v>0</v>
      </c>
    </row>
    <row r="3035" spans="1:7">
      <c r="A3035" t="s">
        <v>29</v>
      </c>
      <c r="B3035">
        <v>4362</v>
      </c>
      <c r="C3035" t="s">
        <v>59</v>
      </c>
      <c r="D3035">
        <v>13.45</v>
      </c>
      <c r="E3035">
        <v>8.5</v>
      </c>
      <c r="F3035">
        <v>10.6</v>
      </c>
      <c r="G3035" t="b">
        <v>0</v>
      </c>
    </row>
    <row r="3036" spans="1:7">
      <c r="A3036" t="s">
        <v>29</v>
      </c>
      <c r="B3036">
        <v>4363</v>
      </c>
      <c r="C3036" t="s">
        <v>59</v>
      </c>
      <c r="D3036">
        <v>13.93</v>
      </c>
      <c r="E3036">
        <v>8.5</v>
      </c>
      <c r="F3036">
        <v>10.6</v>
      </c>
      <c r="G3036" t="b">
        <v>0</v>
      </c>
    </row>
    <row r="3037" spans="1:7">
      <c r="A3037" t="s">
        <v>29</v>
      </c>
      <c r="B3037">
        <v>4364</v>
      </c>
      <c r="C3037" t="s">
        <v>59</v>
      </c>
      <c r="D3037">
        <v>8.3800000000000008</v>
      </c>
      <c r="E3037">
        <v>8.75</v>
      </c>
      <c r="F3037">
        <v>10.6</v>
      </c>
      <c r="G3037" t="b">
        <v>0</v>
      </c>
    </row>
    <row r="3038" spans="1:7">
      <c r="A3038" t="s">
        <v>29</v>
      </c>
      <c r="B3038">
        <v>4365</v>
      </c>
      <c r="C3038" t="s">
        <v>59</v>
      </c>
      <c r="D3038">
        <v>10.6</v>
      </c>
      <c r="E3038">
        <v>8.75</v>
      </c>
      <c r="F3038">
        <v>10.6</v>
      </c>
      <c r="G3038" t="b">
        <v>0</v>
      </c>
    </row>
    <row r="3039" spans="1:7">
      <c r="A3039" t="s">
        <v>29</v>
      </c>
      <c r="B3039">
        <v>4366</v>
      </c>
      <c r="C3039" t="s">
        <v>59</v>
      </c>
      <c r="D3039">
        <v>10.6</v>
      </c>
      <c r="E3039">
        <v>8.5</v>
      </c>
      <c r="F3039">
        <v>10.6</v>
      </c>
    </row>
    <row r="3040" spans="1:7">
      <c r="A3040" t="s">
        <v>29</v>
      </c>
      <c r="B3040">
        <v>4367</v>
      </c>
      <c r="C3040" t="s">
        <v>59</v>
      </c>
      <c r="D3040">
        <v>14.8</v>
      </c>
      <c r="E3040">
        <v>8.75</v>
      </c>
      <c r="F3040">
        <v>10.6</v>
      </c>
    </row>
    <row r="3041" spans="1:7">
      <c r="A3041" t="s">
        <v>29</v>
      </c>
      <c r="B3041">
        <v>4368</v>
      </c>
      <c r="C3041" t="s">
        <v>59</v>
      </c>
      <c r="D3041">
        <v>14.8</v>
      </c>
      <c r="E3041">
        <v>8.5</v>
      </c>
      <c r="F3041">
        <v>10.6</v>
      </c>
    </row>
    <row r="3042" spans="1:7">
      <c r="A3042" t="s">
        <v>29</v>
      </c>
      <c r="B3042">
        <v>4371</v>
      </c>
      <c r="C3042" t="s">
        <v>59</v>
      </c>
      <c r="D3042">
        <v>11.52</v>
      </c>
      <c r="E3042">
        <v>8.75</v>
      </c>
      <c r="F3042">
        <v>10.6</v>
      </c>
    </row>
    <row r="3043" spans="1:7">
      <c r="A3043" t="s">
        <v>29</v>
      </c>
      <c r="B3043">
        <v>4372</v>
      </c>
      <c r="C3043" t="s">
        <v>59</v>
      </c>
      <c r="D3043">
        <v>11.52</v>
      </c>
      <c r="E3043">
        <v>8.5</v>
      </c>
      <c r="F3043">
        <v>10.6</v>
      </c>
    </row>
    <row r="3044" spans="1:7">
      <c r="A3044" t="s">
        <v>29</v>
      </c>
      <c r="B3044">
        <v>4373</v>
      </c>
      <c r="C3044" t="s">
        <v>59</v>
      </c>
      <c r="D3044">
        <v>14.17</v>
      </c>
      <c r="E3044">
        <v>8.75</v>
      </c>
      <c r="F3044">
        <v>10.6</v>
      </c>
      <c r="G3044" t="b">
        <v>0</v>
      </c>
    </row>
    <row r="3045" spans="1:7">
      <c r="A3045" t="s">
        <v>29</v>
      </c>
      <c r="B3045">
        <v>4374</v>
      </c>
      <c r="C3045" t="s">
        <v>59</v>
      </c>
      <c r="D3045">
        <v>14.17</v>
      </c>
      <c r="E3045">
        <v>8.5</v>
      </c>
      <c r="F3045">
        <v>10.6</v>
      </c>
    </row>
    <row r="3046" spans="1:7">
      <c r="A3046" t="s">
        <v>29</v>
      </c>
      <c r="B3046">
        <v>4375</v>
      </c>
      <c r="C3046" t="s">
        <v>59</v>
      </c>
      <c r="D3046">
        <v>12.35</v>
      </c>
      <c r="E3046">
        <v>10</v>
      </c>
      <c r="F3046">
        <v>10.6</v>
      </c>
    </row>
    <row r="3047" spans="1:7">
      <c r="A3047" t="s">
        <v>29</v>
      </c>
      <c r="B3047">
        <v>4377</v>
      </c>
      <c r="C3047" t="s">
        <v>59</v>
      </c>
      <c r="D3047">
        <v>13.45</v>
      </c>
      <c r="E3047">
        <v>10</v>
      </c>
      <c r="F3047">
        <v>10.6</v>
      </c>
    </row>
    <row r="3048" spans="1:7">
      <c r="A3048" t="s">
        <v>29</v>
      </c>
      <c r="B3048">
        <v>4378</v>
      </c>
      <c r="C3048" t="s">
        <v>59</v>
      </c>
      <c r="D3048">
        <v>13.82</v>
      </c>
      <c r="E3048">
        <v>8.75</v>
      </c>
      <c r="F3048">
        <v>10.6</v>
      </c>
    </row>
    <row r="3049" spans="1:7">
      <c r="A3049" t="s">
        <v>29</v>
      </c>
      <c r="B3049">
        <v>4379</v>
      </c>
      <c r="C3049" t="s">
        <v>59</v>
      </c>
      <c r="D3049">
        <v>13.82</v>
      </c>
      <c r="E3049">
        <v>10</v>
      </c>
      <c r="F3049">
        <v>10.6</v>
      </c>
    </row>
    <row r="3050" spans="1:7">
      <c r="A3050" t="s">
        <v>29</v>
      </c>
      <c r="B3050">
        <v>4380</v>
      </c>
      <c r="C3050" t="s">
        <v>59</v>
      </c>
      <c r="D3050">
        <v>11.52</v>
      </c>
      <c r="E3050">
        <v>10</v>
      </c>
      <c r="F3050">
        <v>10.6</v>
      </c>
    </row>
    <row r="3051" spans="1:7">
      <c r="A3051" t="s">
        <v>29</v>
      </c>
      <c r="B3051">
        <v>4381</v>
      </c>
      <c r="C3051" t="s">
        <v>59</v>
      </c>
      <c r="D3051">
        <v>8.1300000000000008</v>
      </c>
      <c r="E3051">
        <v>9.4</v>
      </c>
      <c r="F3051">
        <v>10.6</v>
      </c>
    </row>
    <row r="3052" spans="1:7">
      <c r="A3052" t="s">
        <v>29</v>
      </c>
      <c r="B3052">
        <v>4382</v>
      </c>
      <c r="C3052" t="s">
        <v>59</v>
      </c>
      <c r="D3052">
        <v>8.1300000000000008</v>
      </c>
      <c r="E3052">
        <v>10</v>
      </c>
      <c r="F3052">
        <v>10.6</v>
      </c>
      <c r="G3052" t="b">
        <v>0</v>
      </c>
    </row>
    <row r="3053" spans="1:7">
      <c r="A3053" t="s">
        <v>29</v>
      </c>
      <c r="B3053">
        <v>4383</v>
      </c>
      <c r="C3053" t="s">
        <v>59</v>
      </c>
      <c r="D3053">
        <v>7.02</v>
      </c>
      <c r="E3053">
        <v>10</v>
      </c>
      <c r="F3053">
        <v>10.6</v>
      </c>
    </row>
    <row r="3054" spans="1:7">
      <c r="A3054" t="s">
        <v>29</v>
      </c>
      <c r="B3054">
        <v>4384</v>
      </c>
      <c r="C3054" t="s">
        <v>59</v>
      </c>
      <c r="D3054">
        <v>8.3800000000000008</v>
      </c>
      <c r="E3054">
        <v>10</v>
      </c>
      <c r="F3054">
        <v>10.6</v>
      </c>
    </row>
    <row r="3055" spans="1:7">
      <c r="A3055" t="s">
        <v>29</v>
      </c>
      <c r="B3055">
        <v>4388</v>
      </c>
      <c r="C3055" t="s">
        <v>59</v>
      </c>
      <c r="D3055">
        <v>11.92</v>
      </c>
      <c r="E3055">
        <v>15.26</v>
      </c>
      <c r="F3055">
        <v>10.6</v>
      </c>
    </row>
    <row r="3056" spans="1:7">
      <c r="A3056" t="s">
        <v>29</v>
      </c>
      <c r="B3056">
        <v>4389</v>
      </c>
      <c r="C3056" t="s">
        <v>59</v>
      </c>
      <c r="D3056">
        <v>14.17</v>
      </c>
      <c r="E3056">
        <v>15.26</v>
      </c>
      <c r="F3056">
        <v>10.6</v>
      </c>
    </row>
    <row r="3057" spans="1:7">
      <c r="A3057" t="s">
        <v>29</v>
      </c>
      <c r="B3057">
        <v>5157</v>
      </c>
      <c r="C3057" t="s">
        <v>59</v>
      </c>
      <c r="D3057">
        <v>6.8</v>
      </c>
      <c r="E3057">
        <v>14.2</v>
      </c>
      <c r="F3057">
        <v>10.6</v>
      </c>
    </row>
    <row r="3058" spans="1:7">
      <c r="A3058" t="s">
        <v>29</v>
      </c>
      <c r="B3058">
        <v>5158</v>
      </c>
      <c r="C3058" t="s">
        <v>59</v>
      </c>
      <c r="D3058">
        <v>6.8</v>
      </c>
      <c r="E3058">
        <v>14.91</v>
      </c>
      <c r="F3058">
        <v>10.6</v>
      </c>
      <c r="G3058" t="b">
        <v>0</v>
      </c>
    </row>
    <row r="3059" spans="1:7">
      <c r="A3059" t="s">
        <v>29</v>
      </c>
      <c r="B3059">
        <v>5159</v>
      </c>
      <c r="C3059" t="s">
        <v>59</v>
      </c>
      <c r="D3059">
        <v>6.8</v>
      </c>
      <c r="E3059">
        <v>15.26</v>
      </c>
      <c r="F3059">
        <v>10.6</v>
      </c>
    </row>
    <row r="3060" spans="1:7">
      <c r="A3060" t="s">
        <v>29</v>
      </c>
      <c r="B3060">
        <v>5160</v>
      </c>
      <c r="C3060" t="s">
        <v>59</v>
      </c>
      <c r="D3060">
        <v>6.8</v>
      </c>
      <c r="E3060">
        <v>15.7</v>
      </c>
      <c r="F3060">
        <v>10.6</v>
      </c>
      <c r="G3060" t="b">
        <v>0</v>
      </c>
    </row>
    <row r="3061" spans="1:7">
      <c r="A3061" t="s">
        <v>29</v>
      </c>
      <c r="B3061">
        <v>5161</v>
      </c>
      <c r="C3061" t="s">
        <v>59</v>
      </c>
      <c r="D3061">
        <v>6.8</v>
      </c>
      <c r="E3061">
        <v>15.78</v>
      </c>
      <c r="F3061">
        <v>10.6</v>
      </c>
    </row>
    <row r="3062" spans="1:7">
      <c r="A3062" t="s">
        <v>29</v>
      </c>
      <c r="B3062">
        <v>5162</v>
      </c>
      <c r="C3062" t="s">
        <v>59</v>
      </c>
      <c r="D3062">
        <v>6.8</v>
      </c>
      <c r="E3062">
        <v>16.100000000000001</v>
      </c>
      <c r="F3062">
        <v>10.6</v>
      </c>
      <c r="G3062" t="b">
        <v>0</v>
      </c>
    </row>
    <row r="3063" spans="1:7">
      <c r="A3063" t="s">
        <v>29</v>
      </c>
      <c r="B3063">
        <v>5163</v>
      </c>
      <c r="C3063" t="s">
        <v>59</v>
      </c>
      <c r="D3063">
        <v>6.8</v>
      </c>
      <c r="E3063">
        <v>16.5</v>
      </c>
      <c r="F3063">
        <v>10.6</v>
      </c>
    </row>
    <row r="3064" spans="1:7">
      <c r="A3064" t="s">
        <v>29</v>
      </c>
      <c r="B3064">
        <v>5164</v>
      </c>
      <c r="C3064" t="s">
        <v>59</v>
      </c>
      <c r="D3064">
        <v>9.67</v>
      </c>
      <c r="E3064">
        <v>16.5</v>
      </c>
      <c r="F3064">
        <v>10.6</v>
      </c>
    </row>
    <row r="3065" spans="1:7">
      <c r="A3065" t="s">
        <v>29</v>
      </c>
      <c r="B3065">
        <v>5165</v>
      </c>
      <c r="C3065" t="s">
        <v>59</v>
      </c>
      <c r="D3065">
        <v>9.75</v>
      </c>
      <c r="E3065">
        <v>16.5</v>
      </c>
      <c r="F3065">
        <v>10.6</v>
      </c>
      <c r="G3065" t="b">
        <v>0</v>
      </c>
    </row>
    <row r="3066" spans="1:7">
      <c r="A3066" t="s">
        <v>29</v>
      </c>
      <c r="B3066">
        <v>5166</v>
      </c>
      <c r="C3066" t="s">
        <v>59</v>
      </c>
      <c r="D3066">
        <v>10.55</v>
      </c>
      <c r="E3066">
        <v>16.5</v>
      </c>
      <c r="F3066">
        <v>10.6</v>
      </c>
    </row>
    <row r="3067" spans="1:7">
      <c r="A3067" t="s">
        <v>29</v>
      </c>
      <c r="B3067">
        <v>5167</v>
      </c>
      <c r="C3067" t="s">
        <v>59</v>
      </c>
      <c r="D3067">
        <v>11.33</v>
      </c>
      <c r="E3067">
        <v>16.5</v>
      </c>
      <c r="F3067">
        <v>10.6</v>
      </c>
    </row>
    <row r="3068" spans="1:7">
      <c r="A3068" t="s">
        <v>29</v>
      </c>
      <c r="B3068">
        <v>5168</v>
      </c>
      <c r="C3068" t="s">
        <v>59</v>
      </c>
      <c r="D3068">
        <v>11.92</v>
      </c>
      <c r="E3068">
        <v>16.5</v>
      </c>
      <c r="F3068">
        <v>10.6</v>
      </c>
    </row>
    <row r="3069" spans="1:7">
      <c r="A3069" t="s">
        <v>29</v>
      </c>
      <c r="B3069">
        <v>5169</v>
      </c>
      <c r="C3069" t="s">
        <v>59</v>
      </c>
      <c r="D3069">
        <v>11.92</v>
      </c>
      <c r="E3069">
        <v>16.100000000000001</v>
      </c>
      <c r="F3069">
        <v>10.6</v>
      </c>
      <c r="G3069" t="b">
        <v>0</v>
      </c>
    </row>
    <row r="3070" spans="1:7">
      <c r="A3070" t="s">
        <v>29</v>
      </c>
      <c r="B3070">
        <v>5170</v>
      </c>
      <c r="C3070" t="s">
        <v>59</v>
      </c>
      <c r="D3070">
        <v>11.92</v>
      </c>
      <c r="E3070">
        <v>15.7</v>
      </c>
      <c r="F3070">
        <v>10.6</v>
      </c>
    </row>
    <row r="3071" spans="1:7">
      <c r="A3071" t="s">
        <v>29</v>
      </c>
      <c r="B3071">
        <v>5173</v>
      </c>
      <c r="C3071" t="s">
        <v>59</v>
      </c>
      <c r="D3071">
        <v>11.92</v>
      </c>
      <c r="E3071">
        <v>14.2</v>
      </c>
      <c r="F3071">
        <v>10.6</v>
      </c>
      <c r="G3071" t="b">
        <v>0</v>
      </c>
    </row>
    <row r="3072" spans="1:7">
      <c r="A3072" t="s">
        <v>29</v>
      </c>
      <c r="B3072">
        <v>5174</v>
      </c>
      <c r="C3072" t="s">
        <v>59</v>
      </c>
      <c r="D3072">
        <v>0</v>
      </c>
      <c r="E3072">
        <v>0.2</v>
      </c>
      <c r="F3072">
        <v>10.6</v>
      </c>
    </row>
    <row r="3073" spans="1:7">
      <c r="A3073" t="s">
        <v>29</v>
      </c>
      <c r="B3073">
        <v>5175</v>
      </c>
      <c r="C3073" t="s">
        <v>59</v>
      </c>
      <c r="D3073">
        <v>0</v>
      </c>
      <c r="E3073">
        <v>0.4</v>
      </c>
      <c r="F3073">
        <v>10.6</v>
      </c>
    </row>
    <row r="3074" spans="1:7">
      <c r="A3074" t="s">
        <v>29</v>
      </c>
      <c r="B3074">
        <v>5176</v>
      </c>
      <c r="C3074" t="s">
        <v>59</v>
      </c>
      <c r="D3074">
        <v>0</v>
      </c>
      <c r="E3074">
        <v>1.75</v>
      </c>
      <c r="F3074">
        <v>10.6</v>
      </c>
      <c r="G3074" t="b">
        <v>0</v>
      </c>
    </row>
    <row r="3075" spans="1:7">
      <c r="A3075" t="s">
        <v>29</v>
      </c>
      <c r="B3075">
        <v>5177</v>
      </c>
      <c r="C3075" t="s">
        <v>59</v>
      </c>
      <c r="D3075">
        <v>0</v>
      </c>
      <c r="E3075">
        <v>2.2000000000000002</v>
      </c>
      <c r="F3075">
        <v>10.6</v>
      </c>
    </row>
    <row r="3076" spans="1:7">
      <c r="A3076" t="s">
        <v>29</v>
      </c>
      <c r="B3076">
        <v>5179</v>
      </c>
      <c r="C3076" t="s">
        <v>59</v>
      </c>
      <c r="D3076">
        <v>3.27</v>
      </c>
      <c r="E3076">
        <v>8.5</v>
      </c>
      <c r="F3076">
        <v>10.6</v>
      </c>
      <c r="G3076" t="b">
        <v>0</v>
      </c>
    </row>
    <row r="3077" spans="1:7">
      <c r="A3077" t="s">
        <v>29</v>
      </c>
      <c r="B3077">
        <v>5180</v>
      </c>
      <c r="C3077" t="s">
        <v>59</v>
      </c>
      <c r="D3077">
        <v>19.649999999999999</v>
      </c>
      <c r="E3077">
        <v>2.2000000000000002</v>
      </c>
      <c r="F3077">
        <v>10.6</v>
      </c>
    </row>
    <row r="3078" spans="1:7">
      <c r="A3078" t="s">
        <v>29</v>
      </c>
      <c r="B3078">
        <v>5181</v>
      </c>
      <c r="C3078" t="s">
        <v>59</v>
      </c>
      <c r="D3078">
        <v>19.649999999999999</v>
      </c>
      <c r="E3078">
        <v>2.8</v>
      </c>
      <c r="F3078">
        <v>10.6</v>
      </c>
    </row>
    <row r="3079" spans="1:7">
      <c r="A3079" t="s">
        <v>29</v>
      </c>
      <c r="B3079">
        <v>5184</v>
      </c>
      <c r="C3079" t="s">
        <v>59</v>
      </c>
      <c r="D3079">
        <v>9.82</v>
      </c>
      <c r="E3079">
        <v>4.9000000000000004</v>
      </c>
      <c r="F3079">
        <v>10.6</v>
      </c>
    </row>
    <row r="3080" spans="1:7">
      <c r="A3080" t="s">
        <v>29</v>
      </c>
      <c r="B3080">
        <v>5224</v>
      </c>
      <c r="C3080" t="s">
        <v>59</v>
      </c>
      <c r="D3080">
        <v>6.68</v>
      </c>
      <c r="E3080">
        <v>16.100000000000001</v>
      </c>
      <c r="F3080">
        <v>10.6</v>
      </c>
    </row>
    <row r="3081" spans="1:7">
      <c r="A3081" t="s">
        <v>29</v>
      </c>
      <c r="B3081">
        <v>5225</v>
      </c>
      <c r="C3081" t="s">
        <v>59</v>
      </c>
      <c r="D3081">
        <v>6.68</v>
      </c>
      <c r="E3081">
        <v>16.600000000000001</v>
      </c>
      <c r="F3081">
        <v>10.6</v>
      </c>
    </row>
    <row r="3082" spans="1:7">
      <c r="A3082" t="s">
        <v>29</v>
      </c>
      <c r="B3082">
        <v>5710</v>
      </c>
      <c r="C3082" t="s">
        <v>59</v>
      </c>
      <c r="D3082">
        <v>19.649999999999999</v>
      </c>
      <c r="E3082">
        <v>4.9000000000000004</v>
      </c>
      <c r="F3082">
        <v>10.6</v>
      </c>
    </row>
    <row r="3083" spans="1:7">
      <c r="A3083" t="s">
        <v>29</v>
      </c>
      <c r="B3083">
        <v>5712</v>
      </c>
      <c r="C3083" t="s">
        <v>59</v>
      </c>
      <c r="D3083">
        <v>19.649999999999999</v>
      </c>
      <c r="E3083">
        <v>5</v>
      </c>
      <c r="F3083">
        <v>10.6</v>
      </c>
    </row>
    <row r="3084" spans="1:7">
      <c r="A3084" t="s">
        <v>29</v>
      </c>
      <c r="B3084">
        <v>5825</v>
      </c>
      <c r="C3084" t="s">
        <v>59</v>
      </c>
      <c r="D3084">
        <v>8.3800000000000008</v>
      </c>
      <c r="E3084">
        <v>8.9</v>
      </c>
      <c r="F3084">
        <v>10.6</v>
      </c>
    </row>
    <row r="3085" spans="1:7">
      <c r="A3085" t="s">
        <v>29</v>
      </c>
      <c r="B3085">
        <v>5827</v>
      </c>
      <c r="C3085" t="s">
        <v>59</v>
      </c>
      <c r="D3085">
        <v>8.3800000000000008</v>
      </c>
      <c r="E3085">
        <v>9.1</v>
      </c>
      <c r="F3085">
        <v>10.6</v>
      </c>
    </row>
    <row r="3086" spans="1:7">
      <c r="A3086" t="s">
        <v>29</v>
      </c>
      <c r="B3086">
        <v>5829</v>
      </c>
      <c r="C3086" t="s">
        <v>59</v>
      </c>
      <c r="D3086">
        <v>8.3800000000000008</v>
      </c>
      <c r="E3086">
        <v>9.6999999999999993</v>
      </c>
      <c r="F3086">
        <v>10.6</v>
      </c>
      <c r="G3086" t="b">
        <v>0</v>
      </c>
    </row>
    <row r="3087" spans="1:7">
      <c r="A3087" t="s">
        <v>29</v>
      </c>
      <c r="B3087">
        <v>5831</v>
      </c>
      <c r="C3087" t="s">
        <v>59</v>
      </c>
      <c r="D3087">
        <v>8.3800000000000008</v>
      </c>
      <c r="E3087">
        <v>10.11</v>
      </c>
      <c r="F3087">
        <v>10.6</v>
      </c>
    </row>
    <row r="3088" spans="1:7">
      <c r="A3088" t="s">
        <v>29</v>
      </c>
      <c r="B3088">
        <v>5833</v>
      </c>
      <c r="C3088" t="s">
        <v>59</v>
      </c>
      <c r="D3088">
        <v>8.3800000000000008</v>
      </c>
      <c r="E3088">
        <v>10.4</v>
      </c>
      <c r="F3088">
        <v>10.6</v>
      </c>
      <c r="G3088" t="b">
        <v>0</v>
      </c>
    </row>
    <row r="3089" spans="1:7">
      <c r="A3089" t="s">
        <v>29</v>
      </c>
      <c r="B3089">
        <v>5835</v>
      </c>
      <c r="C3089" t="s">
        <v>59</v>
      </c>
      <c r="D3089">
        <v>8.3800000000000008</v>
      </c>
      <c r="E3089">
        <v>10.6</v>
      </c>
      <c r="F3089">
        <v>10.6</v>
      </c>
    </row>
    <row r="3090" spans="1:7">
      <c r="A3090" t="s">
        <v>29</v>
      </c>
      <c r="B3090">
        <v>5842</v>
      </c>
      <c r="C3090" t="s">
        <v>59</v>
      </c>
      <c r="D3090">
        <v>9.82</v>
      </c>
      <c r="E3090">
        <v>8.75</v>
      </c>
      <c r="F3090">
        <v>10.6</v>
      </c>
    </row>
    <row r="3091" spans="1:7">
      <c r="A3091" t="s">
        <v>29</v>
      </c>
      <c r="B3091">
        <v>5844</v>
      </c>
      <c r="C3091" t="s">
        <v>59</v>
      </c>
      <c r="D3091">
        <v>9.9</v>
      </c>
      <c r="E3091">
        <v>8.75</v>
      </c>
      <c r="F3091">
        <v>10.6</v>
      </c>
      <c r="G3091" t="b">
        <v>0</v>
      </c>
    </row>
    <row r="3092" spans="1:7">
      <c r="A3092" t="s">
        <v>29</v>
      </c>
      <c r="B3092">
        <v>5846</v>
      </c>
      <c r="C3092" t="s">
        <v>59</v>
      </c>
      <c r="D3092">
        <v>10.53</v>
      </c>
      <c r="E3092">
        <v>8.75</v>
      </c>
      <c r="F3092">
        <v>10.6</v>
      </c>
    </row>
    <row r="3093" spans="1:7">
      <c r="A3093" t="s">
        <v>29</v>
      </c>
      <c r="B3093">
        <v>5848</v>
      </c>
      <c r="C3093" t="s">
        <v>59</v>
      </c>
      <c r="D3093">
        <v>11.1</v>
      </c>
      <c r="E3093">
        <v>8.75</v>
      </c>
      <c r="F3093">
        <v>10.6</v>
      </c>
    </row>
    <row r="3094" spans="1:7">
      <c r="A3094" t="s">
        <v>29</v>
      </c>
      <c r="B3094">
        <v>5850</v>
      </c>
      <c r="C3094" t="s">
        <v>59</v>
      </c>
      <c r="D3094">
        <v>11.52</v>
      </c>
      <c r="E3094">
        <v>8.9</v>
      </c>
      <c r="F3094">
        <v>10.6</v>
      </c>
      <c r="G3094" t="b">
        <v>0</v>
      </c>
    </row>
    <row r="3095" spans="1:7">
      <c r="A3095" t="s">
        <v>29</v>
      </c>
      <c r="B3095">
        <v>5852</v>
      </c>
      <c r="C3095" t="s">
        <v>59</v>
      </c>
      <c r="D3095">
        <v>11.52</v>
      </c>
      <c r="E3095">
        <v>9.1</v>
      </c>
      <c r="F3095">
        <v>10.6</v>
      </c>
    </row>
    <row r="3096" spans="1:7">
      <c r="A3096" t="s">
        <v>29</v>
      </c>
      <c r="B3096">
        <v>5854</v>
      </c>
      <c r="C3096" t="s">
        <v>59</v>
      </c>
      <c r="D3096">
        <v>13.82</v>
      </c>
      <c r="E3096">
        <v>9.1</v>
      </c>
      <c r="F3096">
        <v>10.6</v>
      </c>
    </row>
    <row r="3097" spans="1:7">
      <c r="A3097" t="s">
        <v>29</v>
      </c>
      <c r="B3097">
        <v>5856</v>
      </c>
      <c r="C3097" t="s">
        <v>59</v>
      </c>
      <c r="D3097">
        <v>13.82</v>
      </c>
      <c r="E3097">
        <v>8.9</v>
      </c>
      <c r="F3097">
        <v>10.6</v>
      </c>
    </row>
    <row r="3098" spans="1:7">
      <c r="A3098" t="s">
        <v>29</v>
      </c>
      <c r="B3098">
        <v>5858</v>
      </c>
      <c r="C3098" t="s">
        <v>59</v>
      </c>
      <c r="D3098">
        <v>14.35</v>
      </c>
      <c r="E3098">
        <v>8.75</v>
      </c>
      <c r="F3098">
        <v>10.6</v>
      </c>
    </row>
    <row r="3099" spans="1:7">
      <c r="A3099" t="s">
        <v>29</v>
      </c>
      <c r="B3099">
        <v>5860</v>
      </c>
      <c r="C3099" t="s">
        <v>59</v>
      </c>
      <c r="D3099">
        <v>16.7</v>
      </c>
      <c r="E3099">
        <v>8.75</v>
      </c>
      <c r="F3099">
        <v>10.6</v>
      </c>
    </row>
    <row r="3100" spans="1:7">
      <c r="A3100" t="s">
        <v>29</v>
      </c>
      <c r="B3100">
        <v>5862</v>
      </c>
      <c r="C3100" t="s">
        <v>59</v>
      </c>
      <c r="D3100">
        <v>17</v>
      </c>
      <c r="E3100">
        <v>8.9</v>
      </c>
      <c r="F3100">
        <v>10.6</v>
      </c>
    </row>
    <row r="3101" spans="1:7">
      <c r="A3101" t="s">
        <v>29</v>
      </c>
      <c r="B3101">
        <v>5864</v>
      </c>
      <c r="C3101" t="s">
        <v>59</v>
      </c>
      <c r="D3101">
        <v>17</v>
      </c>
      <c r="E3101">
        <v>9.1</v>
      </c>
      <c r="F3101">
        <v>10.6</v>
      </c>
    </row>
    <row r="3102" spans="1:7">
      <c r="A3102" t="s">
        <v>29</v>
      </c>
      <c r="B3102">
        <v>5866</v>
      </c>
      <c r="C3102" t="s">
        <v>59</v>
      </c>
      <c r="D3102">
        <v>17</v>
      </c>
      <c r="E3102">
        <v>9.6999999999999993</v>
      </c>
      <c r="F3102">
        <v>10.6</v>
      </c>
    </row>
    <row r="3103" spans="1:7">
      <c r="A3103" t="s">
        <v>29</v>
      </c>
      <c r="B3103">
        <v>5868</v>
      </c>
      <c r="C3103" t="s">
        <v>59</v>
      </c>
      <c r="D3103">
        <v>17</v>
      </c>
      <c r="E3103">
        <v>10.4</v>
      </c>
      <c r="F3103">
        <v>10.6</v>
      </c>
    </row>
    <row r="3104" spans="1:7">
      <c r="A3104" t="s">
        <v>29</v>
      </c>
      <c r="B3104">
        <v>5870</v>
      </c>
      <c r="C3104" t="s">
        <v>59</v>
      </c>
      <c r="D3104">
        <v>17</v>
      </c>
      <c r="E3104">
        <v>10.6</v>
      </c>
      <c r="F3104">
        <v>10.6</v>
      </c>
    </row>
    <row r="3105" spans="1:7">
      <c r="A3105" t="s">
        <v>29</v>
      </c>
      <c r="B3105">
        <v>5872</v>
      </c>
      <c r="C3105" t="s">
        <v>59</v>
      </c>
      <c r="D3105">
        <v>17</v>
      </c>
      <c r="E3105">
        <v>11.65</v>
      </c>
      <c r="F3105">
        <v>10.6</v>
      </c>
    </row>
    <row r="3106" spans="1:7">
      <c r="A3106" t="s">
        <v>29</v>
      </c>
      <c r="B3106">
        <v>5873</v>
      </c>
      <c r="C3106" t="s">
        <v>59</v>
      </c>
      <c r="D3106">
        <v>17</v>
      </c>
      <c r="E3106">
        <v>11.9</v>
      </c>
      <c r="F3106">
        <v>10.6</v>
      </c>
    </row>
    <row r="3107" spans="1:7">
      <c r="A3107" t="s">
        <v>29</v>
      </c>
      <c r="B3107">
        <v>5876</v>
      </c>
      <c r="C3107" t="s">
        <v>59</v>
      </c>
      <c r="D3107">
        <v>17</v>
      </c>
      <c r="E3107">
        <v>11.95</v>
      </c>
      <c r="F3107">
        <v>10.6</v>
      </c>
      <c r="G3107" t="b">
        <v>0</v>
      </c>
    </row>
    <row r="3108" spans="1:7">
      <c r="A3108" t="s">
        <v>29</v>
      </c>
      <c r="B3108">
        <v>5877</v>
      </c>
      <c r="C3108" t="s">
        <v>59</v>
      </c>
      <c r="D3108">
        <v>17</v>
      </c>
      <c r="E3108">
        <v>12.5</v>
      </c>
      <c r="F3108">
        <v>10.6</v>
      </c>
    </row>
    <row r="3109" spans="1:7">
      <c r="A3109" t="s">
        <v>29</v>
      </c>
      <c r="B3109">
        <v>5879</v>
      </c>
      <c r="C3109" t="s">
        <v>59</v>
      </c>
      <c r="D3109">
        <v>17</v>
      </c>
      <c r="E3109">
        <v>12.8</v>
      </c>
      <c r="F3109">
        <v>10.6</v>
      </c>
      <c r="G3109" t="b">
        <v>0</v>
      </c>
    </row>
    <row r="3110" spans="1:7">
      <c r="A3110" t="s">
        <v>29</v>
      </c>
      <c r="B3110">
        <v>5881</v>
      </c>
      <c r="C3110" t="s">
        <v>59</v>
      </c>
      <c r="D3110">
        <v>17</v>
      </c>
      <c r="E3110">
        <v>12.95</v>
      </c>
      <c r="F3110">
        <v>10.6</v>
      </c>
    </row>
    <row r="3111" spans="1:7">
      <c r="A3111" t="s">
        <v>29</v>
      </c>
      <c r="B3111">
        <v>5883</v>
      </c>
      <c r="C3111" t="s">
        <v>59</v>
      </c>
      <c r="D3111">
        <v>17</v>
      </c>
      <c r="E3111">
        <v>14.2</v>
      </c>
      <c r="F3111">
        <v>10.6</v>
      </c>
    </row>
    <row r="3112" spans="1:7">
      <c r="A3112" t="s">
        <v>29</v>
      </c>
      <c r="B3112">
        <v>5885</v>
      </c>
      <c r="C3112" t="s">
        <v>59</v>
      </c>
      <c r="D3112">
        <v>17</v>
      </c>
      <c r="E3112">
        <v>14.35</v>
      </c>
      <c r="F3112">
        <v>10.6</v>
      </c>
    </row>
    <row r="3113" spans="1:7">
      <c r="A3113" t="s">
        <v>29</v>
      </c>
      <c r="B3113">
        <v>5887</v>
      </c>
      <c r="C3113" t="s">
        <v>59</v>
      </c>
      <c r="D3113">
        <v>17</v>
      </c>
      <c r="E3113">
        <v>14.91</v>
      </c>
      <c r="F3113">
        <v>10.6</v>
      </c>
    </row>
    <row r="3114" spans="1:7">
      <c r="A3114" t="s">
        <v>29</v>
      </c>
      <c r="B3114">
        <v>5889</v>
      </c>
      <c r="C3114" t="s">
        <v>59</v>
      </c>
      <c r="D3114">
        <v>17</v>
      </c>
      <c r="E3114">
        <v>15.26</v>
      </c>
      <c r="F3114">
        <v>10.6</v>
      </c>
    </row>
    <row r="3115" spans="1:7">
      <c r="A3115" t="s">
        <v>29</v>
      </c>
      <c r="B3115">
        <v>5890</v>
      </c>
      <c r="C3115" t="s">
        <v>59</v>
      </c>
      <c r="D3115">
        <v>14.17</v>
      </c>
      <c r="E3115">
        <v>11.35</v>
      </c>
      <c r="F3115">
        <v>10.6</v>
      </c>
    </row>
    <row r="3116" spans="1:7">
      <c r="A3116" t="s">
        <v>29</v>
      </c>
      <c r="B3116">
        <v>5891</v>
      </c>
      <c r="C3116" t="s">
        <v>59</v>
      </c>
      <c r="D3116">
        <v>14.35</v>
      </c>
      <c r="E3116">
        <v>11.35</v>
      </c>
      <c r="F3116">
        <v>10.6</v>
      </c>
      <c r="G3116" t="b">
        <v>0</v>
      </c>
    </row>
    <row r="3117" spans="1:7">
      <c r="A3117" t="s">
        <v>29</v>
      </c>
      <c r="B3117">
        <v>5894</v>
      </c>
      <c r="C3117" t="s">
        <v>59</v>
      </c>
      <c r="D3117">
        <v>15.97</v>
      </c>
      <c r="E3117">
        <v>11.35</v>
      </c>
      <c r="F3117">
        <v>10.6</v>
      </c>
    </row>
    <row r="3118" spans="1:7">
      <c r="A3118" t="s">
        <v>29</v>
      </c>
      <c r="B3118">
        <v>5896</v>
      </c>
      <c r="C3118" t="s">
        <v>59</v>
      </c>
      <c r="D3118">
        <v>16.7</v>
      </c>
      <c r="E3118">
        <v>11.35</v>
      </c>
      <c r="F3118">
        <v>10.6</v>
      </c>
      <c r="G3118" t="b">
        <v>0</v>
      </c>
    </row>
    <row r="3119" spans="1:7">
      <c r="A3119" t="s">
        <v>29</v>
      </c>
      <c r="B3119">
        <v>5898</v>
      </c>
      <c r="C3119" t="s">
        <v>59</v>
      </c>
      <c r="D3119">
        <v>14.17</v>
      </c>
      <c r="E3119">
        <v>11.65</v>
      </c>
      <c r="F3119">
        <v>10.6</v>
      </c>
      <c r="G3119" t="b">
        <v>0</v>
      </c>
    </row>
    <row r="3120" spans="1:7">
      <c r="A3120" t="s">
        <v>29</v>
      </c>
      <c r="B3120">
        <v>5899</v>
      </c>
      <c r="C3120" t="s">
        <v>59</v>
      </c>
      <c r="D3120">
        <v>14.17</v>
      </c>
      <c r="E3120">
        <v>11.9</v>
      </c>
      <c r="F3120">
        <v>10.6</v>
      </c>
    </row>
    <row r="3121" spans="1:7">
      <c r="A3121" t="s">
        <v>29</v>
      </c>
      <c r="B3121">
        <v>5902</v>
      </c>
      <c r="C3121" t="s">
        <v>59</v>
      </c>
      <c r="D3121">
        <v>14.17</v>
      </c>
      <c r="E3121">
        <v>11.95</v>
      </c>
      <c r="F3121">
        <v>10.6</v>
      </c>
      <c r="G3121" t="b">
        <v>0</v>
      </c>
    </row>
    <row r="3122" spans="1:7">
      <c r="A3122" t="s">
        <v>29</v>
      </c>
      <c r="B3122">
        <v>5904</v>
      </c>
      <c r="C3122" t="s">
        <v>59</v>
      </c>
      <c r="D3122">
        <v>14.17</v>
      </c>
      <c r="E3122">
        <v>14.2</v>
      </c>
      <c r="F3122">
        <v>10.6</v>
      </c>
      <c r="G3122" t="b">
        <v>0</v>
      </c>
    </row>
    <row r="3123" spans="1:7">
      <c r="A3123" t="s">
        <v>29</v>
      </c>
      <c r="B3123">
        <v>5906</v>
      </c>
      <c r="C3123" t="s">
        <v>59</v>
      </c>
      <c r="D3123">
        <v>17.3</v>
      </c>
      <c r="E3123">
        <v>15.78</v>
      </c>
      <c r="F3123">
        <v>10.6</v>
      </c>
    </row>
    <row r="3124" spans="1:7">
      <c r="A3124" t="s">
        <v>29</v>
      </c>
      <c r="B3124">
        <v>5907</v>
      </c>
      <c r="C3124" t="s">
        <v>59</v>
      </c>
      <c r="D3124">
        <v>18.399999999999999</v>
      </c>
      <c r="E3124">
        <v>15.78</v>
      </c>
      <c r="F3124">
        <v>10.6</v>
      </c>
    </row>
    <row r="3125" spans="1:7">
      <c r="A3125" t="s">
        <v>29</v>
      </c>
      <c r="B3125">
        <v>5910</v>
      </c>
      <c r="C3125" t="s">
        <v>59</v>
      </c>
      <c r="D3125">
        <v>19.100000000000001</v>
      </c>
      <c r="E3125">
        <v>15.78</v>
      </c>
      <c r="F3125">
        <v>10.6</v>
      </c>
    </row>
    <row r="3126" spans="1:7">
      <c r="A3126" t="s">
        <v>29</v>
      </c>
      <c r="B3126">
        <v>5912</v>
      </c>
      <c r="C3126" t="s">
        <v>59</v>
      </c>
      <c r="D3126">
        <v>19.475000000000001</v>
      </c>
      <c r="E3126">
        <v>15.78</v>
      </c>
      <c r="F3126">
        <v>10.6</v>
      </c>
    </row>
    <row r="3127" spans="1:7">
      <c r="A3127" t="s">
        <v>29</v>
      </c>
      <c r="B3127">
        <v>5914</v>
      </c>
      <c r="C3127" t="s">
        <v>59</v>
      </c>
      <c r="D3127">
        <v>19.649999999999999</v>
      </c>
      <c r="E3127">
        <v>15.26</v>
      </c>
      <c r="F3127">
        <v>10.6</v>
      </c>
    </row>
    <row r="3128" spans="1:7">
      <c r="A3128" t="s">
        <v>29</v>
      </c>
      <c r="B3128">
        <v>5915</v>
      </c>
      <c r="C3128" t="s">
        <v>59</v>
      </c>
      <c r="D3128">
        <v>19.649999999999999</v>
      </c>
      <c r="E3128">
        <v>14.91</v>
      </c>
      <c r="F3128">
        <v>10.6</v>
      </c>
      <c r="G3128" t="b">
        <v>0</v>
      </c>
    </row>
    <row r="3129" spans="1:7">
      <c r="A3129" t="s">
        <v>29</v>
      </c>
      <c r="B3129">
        <v>5918</v>
      </c>
      <c r="C3129" t="s">
        <v>59</v>
      </c>
      <c r="D3129">
        <v>19.649999999999999</v>
      </c>
      <c r="E3129">
        <v>14.35</v>
      </c>
      <c r="F3129">
        <v>10.6</v>
      </c>
    </row>
    <row r="3130" spans="1:7">
      <c r="A3130" t="s">
        <v>29</v>
      </c>
      <c r="B3130">
        <v>5920</v>
      </c>
      <c r="C3130" t="s">
        <v>59</v>
      </c>
      <c r="D3130">
        <v>19.649999999999999</v>
      </c>
      <c r="E3130">
        <v>14.2</v>
      </c>
      <c r="F3130">
        <v>10.6</v>
      </c>
    </row>
    <row r="3131" spans="1:7">
      <c r="A3131" t="s">
        <v>29</v>
      </c>
      <c r="B3131">
        <v>5922</v>
      </c>
      <c r="C3131" t="s">
        <v>59</v>
      </c>
      <c r="D3131">
        <v>19.649999999999999</v>
      </c>
      <c r="E3131">
        <v>12.95</v>
      </c>
      <c r="F3131">
        <v>10.6</v>
      </c>
    </row>
    <row r="3132" spans="1:7">
      <c r="A3132" t="s">
        <v>29</v>
      </c>
      <c r="B3132">
        <v>5924</v>
      </c>
      <c r="C3132" t="s">
        <v>59</v>
      </c>
      <c r="D3132">
        <v>19.649999999999999</v>
      </c>
      <c r="E3132">
        <v>12.8</v>
      </c>
      <c r="F3132">
        <v>10.6</v>
      </c>
      <c r="G3132" t="b">
        <v>0</v>
      </c>
    </row>
    <row r="3133" spans="1:7">
      <c r="A3133" t="s">
        <v>29</v>
      </c>
      <c r="B3133">
        <v>5926</v>
      </c>
      <c r="C3133" t="s">
        <v>59</v>
      </c>
      <c r="D3133">
        <v>19.649999999999999</v>
      </c>
      <c r="E3133">
        <v>12.5</v>
      </c>
      <c r="F3133">
        <v>10.6</v>
      </c>
      <c r="G3133" t="b">
        <v>0</v>
      </c>
    </row>
    <row r="3134" spans="1:7">
      <c r="A3134" t="s">
        <v>29</v>
      </c>
      <c r="B3134">
        <v>5928</v>
      </c>
      <c r="C3134" t="s">
        <v>59</v>
      </c>
      <c r="D3134">
        <v>19.649999999999999</v>
      </c>
      <c r="E3134">
        <v>11.95</v>
      </c>
      <c r="F3134">
        <v>10.6</v>
      </c>
    </row>
    <row r="3135" spans="1:7">
      <c r="A3135" t="s">
        <v>29</v>
      </c>
      <c r="B3135">
        <v>5929</v>
      </c>
      <c r="C3135" t="s">
        <v>59</v>
      </c>
      <c r="D3135">
        <v>19.649999999999999</v>
      </c>
      <c r="E3135">
        <v>11.9</v>
      </c>
      <c r="F3135">
        <v>10.6</v>
      </c>
      <c r="G3135" t="b">
        <v>0</v>
      </c>
    </row>
    <row r="3136" spans="1:7">
      <c r="A3136" t="s">
        <v>29</v>
      </c>
      <c r="B3136">
        <v>5931</v>
      </c>
      <c r="C3136" t="s">
        <v>59</v>
      </c>
      <c r="D3136">
        <v>19.649999999999999</v>
      </c>
      <c r="E3136">
        <v>11.65</v>
      </c>
      <c r="F3136">
        <v>10.6</v>
      </c>
    </row>
    <row r="3137" spans="1:7">
      <c r="A3137" t="s">
        <v>29</v>
      </c>
      <c r="B3137">
        <v>5933</v>
      </c>
      <c r="C3137" t="s">
        <v>59</v>
      </c>
      <c r="D3137">
        <v>19.649999999999999</v>
      </c>
      <c r="E3137">
        <v>10.6</v>
      </c>
      <c r="F3137">
        <v>10.6</v>
      </c>
    </row>
    <row r="3138" spans="1:7">
      <c r="A3138" t="s">
        <v>29</v>
      </c>
      <c r="B3138">
        <v>7070</v>
      </c>
      <c r="C3138" t="s">
        <v>59</v>
      </c>
      <c r="D3138">
        <v>5.2427200000000001E-17</v>
      </c>
      <c r="E3138">
        <v>4.9000000000000004</v>
      </c>
      <c r="F3138">
        <v>10.6</v>
      </c>
    </row>
    <row r="3139" spans="1:7">
      <c r="A3139" t="s">
        <v>29</v>
      </c>
      <c r="B3139">
        <v>7774</v>
      </c>
      <c r="C3139" t="s">
        <v>59</v>
      </c>
      <c r="D3139">
        <v>14.35</v>
      </c>
      <c r="E3139">
        <v>14.2</v>
      </c>
      <c r="F3139">
        <v>10.6</v>
      </c>
    </row>
    <row r="3140" spans="1:7">
      <c r="A3140" t="s">
        <v>29</v>
      </c>
      <c r="B3140">
        <v>7776</v>
      </c>
      <c r="C3140" t="s">
        <v>59</v>
      </c>
      <c r="D3140">
        <v>15.97</v>
      </c>
      <c r="E3140">
        <v>14.2</v>
      </c>
      <c r="F3140">
        <v>10.6</v>
      </c>
    </row>
    <row r="3141" spans="1:7">
      <c r="A3141" t="s">
        <v>29</v>
      </c>
      <c r="B3141">
        <v>7778</v>
      </c>
      <c r="C3141" t="s">
        <v>59</v>
      </c>
      <c r="D3141">
        <v>16.7</v>
      </c>
      <c r="E3141">
        <v>14.2</v>
      </c>
      <c r="F3141">
        <v>10.6</v>
      </c>
    </row>
    <row r="3142" spans="1:7">
      <c r="A3142" t="s">
        <v>29</v>
      </c>
      <c r="B3142">
        <v>7866</v>
      </c>
      <c r="C3142" t="s">
        <v>59</v>
      </c>
      <c r="D3142">
        <v>13.82</v>
      </c>
      <c r="E3142">
        <v>11.35</v>
      </c>
      <c r="F3142">
        <v>10.6</v>
      </c>
      <c r="G3142" t="b">
        <v>0</v>
      </c>
    </row>
    <row r="3143" spans="1:7">
      <c r="A3143" t="s">
        <v>29</v>
      </c>
      <c r="B3143">
        <v>7867</v>
      </c>
      <c r="C3143" t="s">
        <v>59</v>
      </c>
      <c r="D3143">
        <v>11.52</v>
      </c>
      <c r="E3143">
        <v>11.35</v>
      </c>
      <c r="F3143">
        <v>10.6</v>
      </c>
      <c r="G3143" t="b">
        <v>0</v>
      </c>
    </row>
    <row r="3144" spans="1:7">
      <c r="A3144" t="s">
        <v>29</v>
      </c>
      <c r="B3144">
        <v>8082</v>
      </c>
      <c r="C3144" t="s">
        <v>59</v>
      </c>
      <c r="D3144">
        <v>6.38</v>
      </c>
      <c r="E3144">
        <v>15.9</v>
      </c>
      <c r="F3144">
        <v>10.6</v>
      </c>
    </row>
    <row r="3145" spans="1:7">
      <c r="A3145" t="s">
        <v>29</v>
      </c>
      <c r="B3145">
        <v>8088</v>
      </c>
      <c r="C3145" t="s">
        <v>59</v>
      </c>
      <c r="D3145">
        <v>4.7699999999999996</v>
      </c>
      <c r="E3145">
        <v>14.35</v>
      </c>
      <c r="F3145">
        <v>10.6</v>
      </c>
    </row>
    <row r="3146" spans="1:7">
      <c r="A3146" t="s">
        <v>29</v>
      </c>
      <c r="B3146">
        <v>8091</v>
      </c>
      <c r="C3146" t="s">
        <v>59</v>
      </c>
      <c r="D3146">
        <v>11.52</v>
      </c>
      <c r="E3146">
        <v>12.25</v>
      </c>
      <c r="F3146">
        <v>10.6</v>
      </c>
    </row>
    <row r="3147" spans="1:7">
      <c r="A3147" t="s">
        <v>29</v>
      </c>
      <c r="B3147">
        <v>8093</v>
      </c>
      <c r="C3147" t="s">
        <v>59</v>
      </c>
      <c r="D3147">
        <v>4.18</v>
      </c>
      <c r="E3147">
        <v>13</v>
      </c>
      <c r="F3147">
        <v>10.6</v>
      </c>
    </row>
    <row r="3148" spans="1:7">
      <c r="A3148" t="s">
        <v>29</v>
      </c>
      <c r="B3148">
        <v>8094</v>
      </c>
      <c r="C3148" t="s">
        <v>59</v>
      </c>
      <c r="D3148">
        <v>4.7699999999999996</v>
      </c>
      <c r="E3148">
        <v>10.45</v>
      </c>
      <c r="F3148">
        <v>10.6</v>
      </c>
      <c r="G3148" t="b">
        <v>0</v>
      </c>
    </row>
    <row r="3149" spans="1:7">
      <c r="A3149" t="s">
        <v>29</v>
      </c>
      <c r="B3149">
        <v>8095</v>
      </c>
      <c r="C3149" t="s">
        <v>59</v>
      </c>
      <c r="D3149">
        <v>3.5</v>
      </c>
      <c r="E3149">
        <v>11.2</v>
      </c>
      <c r="F3149">
        <v>10.6</v>
      </c>
      <c r="G3149" t="b">
        <v>0</v>
      </c>
    </row>
    <row r="3150" spans="1:7">
      <c r="A3150" t="s">
        <v>29</v>
      </c>
      <c r="B3150">
        <v>8096</v>
      </c>
      <c r="C3150" t="s">
        <v>59</v>
      </c>
      <c r="D3150">
        <v>4.25</v>
      </c>
      <c r="E3150">
        <v>9.4</v>
      </c>
      <c r="F3150">
        <v>10.6</v>
      </c>
      <c r="G3150" t="b">
        <v>0</v>
      </c>
    </row>
    <row r="3151" spans="1:7">
      <c r="A3151" t="s">
        <v>29</v>
      </c>
      <c r="B3151">
        <v>8097</v>
      </c>
      <c r="C3151" t="s">
        <v>59</v>
      </c>
      <c r="D3151">
        <v>4.25</v>
      </c>
      <c r="E3151">
        <v>11.2</v>
      </c>
      <c r="F3151">
        <v>10.6</v>
      </c>
      <c r="G3151" t="b">
        <v>0</v>
      </c>
    </row>
    <row r="3152" spans="1:7">
      <c r="A3152" t="s">
        <v>29</v>
      </c>
      <c r="B3152">
        <v>8098</v>
      </c>
      <c r="C3152" t="s">
        <v>59</v>
      </c>
      <c r="D3152">
        <v>4.25</v>
      </c>
      <c r="E3152">
        <v>12</v>
      </c>
      <c r="F3152">
        <v>10.6</v>
      </c>
    </row>
    <row r="3153" spans="1:7">
      <c r="A3153" t="s">
        <v>29</v>
      </c>
      <c r="B3153">
        <v>8100</v>
      </c>
      <c r="C3153" t="s">
        <v>59</v>
      </c>
      <c r="D3153">
        <v>0.4</v>
      </c>
      <c r="E3153">
        <v>6.9</v>
      </c>
      <c r="F3153">
        <v>10.6</v>
      </c>
      <c r="G3153" t="b">
        <v>0</v>
      </c>
    </row>
    <row r="3154" spans="1:7">
      <c r="A3154" t="s">
        <v>29</v>
      </c>
      <c r="B3154">
        <v>8101</v>
      </c>
      <c r="C3154" t="s">
        <v>59</v>
      </c>
      <c r="D3154">
        <v>0.65</v>
      </c>
      <c r="E3154">
        <v>6.9</v>
      </c>
      <c r="F3154">
        <v>10.6</v>
      </c>
      <c r="G3154" t="b">
        <v>0</v>
      </c>
    </row>
    <row r="3155" spans="1:7">
      <c r="A3155" t="s">
        <v>29</v>
      </c>
      <c r="B3155">
        <v>8814</v>
      </c>
      <c r="C3155" t="s">
        <v>59</v>
      </c>
      <c r="D3155">
        <v>16.37</v>
      </c>
      <c r="E3155">
        <v>5</v>
      </c>
      <c r="F3155">
        <v>10.6</v>
      </c>
    </row>
    <row r="3156" spans="1:7">
      <c r="A3156" t="s">
        <v>29</v>
      </c>
      <c r="B3156">
        <v>9072</v>
      </c>
      <c r="C3156" t="s">
        <v>59</v>
      </c>
      <c r="D3156">
        <v>4.82</v>
      </c>
      <c r="E3156">
        <v>13.05</v>
      </c>
      <c r="F3156">
        <v>10.6</v>
      </c>
      <c r="G3156" t="b">
        <v>0</v>
      </c>
    </row>
    <row r="3157" spans="1:7">
      <c r="A3157" t="s">
        <v>29</v>
      </c>
      <c r="B3157">
        <v>9073</v>
      </c>
      <c r="C3157" t="s">
        <v>59</v>
      </c>
      <c r="D3157">
        <v>4.82</v>
      </c>
      <c r="E3157">
        <v>14.05</v>
      </c>
      <c r="F3157">
        <v>10.6</v>
      </c>
    </row>
    <row r="3158" spans="1:7">
      <c r="A3158" t="s">
        <v>29</v>
      </c>
      <c r="B3158">
        <v>7670</v>
      </c>
      <c r="C3158" t="s">
        <v>59</v>
      </c>
      <c r="D3158">
        <v>8.3800000000000008</v>
      </c>
      <c r="E3158">
        <v>11.35</v>
      </c>
      <c r="F3158">
        <v>10.6</v>
      </c>
      <c r="G3158" t="b">
        <v>0</v>
      </c>
    </row>
    <row r="3159" spans="1:7">
      <c r="A3159" t="s">
        <v>29</v>
      </c>
      <c r="B3159">
        <v>9222</v>
      </c>
      <c r="C3159" t="s">
        <v>59</v>
      </c>
      <c r="D3159">
        <v>9.2799999999999994</v>
      </c>
      <c r="E3159">
        <v>11.35</v>
      </c>
      <c r="F3159">
        <v>10.6</v>
      </c>
    </row>
    <row r="3160" spans="1:7">
      <c r="A3160" t="s">
        <v>29</v>
      </c>
      <c r="B3160">
        <v>9233</v>
      </c>
      <c r="C3160" t="s">
        <v>59</v>
      </c>
      <c r="D3160">
        <v>11.52</v>
      </c>
      <c r="E3160">
        <v>9.35</v>
      </c>
      <c r="F3160">
        <v>10.6</v>
      </c>
    </row>
    <row r="3161" spans="1:7">
      <c r="A3161" t="s">
        <v>29</v>
      </c>
      <c r="B3161">
        <v>8318</v>
      </c>
      <c r="C3161" t="s">
        <v>59</v>
      </c>
      <c r="D3161">
        <v>11.52</v>
      </c>
      <c r="E3161">
        <v>10.85</v>
      </c>
      <c r="F3161">
        <v>10.6</v>
      </c>
      <c r="G3161" t="b">
        <v>0</v>
      </c>
    </row>
    <row r="3162" spans="1:7">
      <c r="A3162" t="s">
        <v>29</v>
      </c>
      <c r="B3162">
        <v>8319</v>
      </c>
      <c r="C3162" t="s">
        <v>59</v>
      </c>
      <c r="D3162">
        <v>13.82</v>
      </c>
      <c r="E3162">
        <v>10.85</v>
      </c>
      <c r="F3162">
        <v>10.6</v>
      </c>
      <c r="G3162" t="b">
        <v>0</v>
      </c>
    </row>
    <row r="3163" spans="1:7">
      <c r="A3163" t="s">
        <v>29</v>
      </c>
      <c r="B3163">
        <v>582</v>
      </c>
      <c r="C3163" t="s">
        <v>59</v>
      </c>
      <c r="D3163">
        <v>4.7699999999999996</v>
      </c>
      <c r="E3163">
        <v>14.1</v>
      </c>
      <c r="F3163">
        <v>10.6</v>
      </c>
    </row>
    <row r="3164" spans="1:7">
      <c r="A3164" t="s">
        <v>29</v>
      </c>
      <c r="B3164">
        <v>585</v>
      </c>
      <c r="C3164" t="s">
        <v>59</v>
      </c>
      <c r="D3164">
        <v>2.5</v>
      </c>
      <c r="E3164">
        <v>14.1</v>
      </c>
      <c r="F3164">
        <v>10.6</v>
      </c>
    </row>
    <row r="3165" spans="1:7">
      <c r="A3165" t="s">
        <v>29</v>
      </c>
      <c r="B3165">
        <v>587</v>
      </c>
      <c r="C3165" t="s">
        <v>59</v>
      </c>
      <c r="D3165">
        <v>3.5</v>
      </c>
      <c r="E3165">
        <v>14.1</v>
      </c>
      <c r="F3165">
        <v>10.6</v>
      </c>
      <c r="G3165" t="b">
        <v>0</v>
      </c>
    </row>
    <row r="3166" spans="1:7">
      <c r="A3166" t="s">
        <v>29</v>
      </c>
      <c r="B3166">
        <v>609</v>
      </c>
      <c r="C3166" t="s">
        <v>59</v>
      </c>
      <c r="D3166">
        <v>0.9</v>
      </c>
      <c r="E3166">
        <v>14.1</v>
      </c>
      <c r="F3166">
        <v>10.6</v>
      </c>
    </row>
    <row r="3167" spans="1:7">
      <c r="A3167" t="s">
        <v>29</v>
      </c>
      <c r="B3167">
        <v>1475</v>
      </c>
      <c r="C3167" t="s">
        <v>59</v>
      </c>
      <c r="D3167">
        <v>4.18</v>
      </c>
      <c r="E3167">
        <v>14.1</v>
      </c>
      <c r="F3167">
        <v>10.6</v>
      </c>
      <c r="G3167" t="b">
        <v>0</v>
      </c>
    </row>
    <row r="3168" spans="1:7">
      <c r="A3168" t="s">
        <v>29</v>
      </c>
      <c r="B3168">
        <v>4435</v>
      </c>
      <c r="C3168" t="s">
        <v>59</v>
      </c>
      <c r="D3168">
        <v>4.7699999999999996</v>
      </c>
      <c r="E3168">
        <v>11.55</v>
      </c>
      <c r="F3168">
        <v>10.6</v>
      </c>
    </row>
    <row r="3169" spans="1:7">
      <c r="A3169" t="s">
        <v>29</v>
      </c>
      <c r="B3169">
        <v>5214</v>
      </c>
      <c r="C3169" t="s">
        <v>59</v>
      </c>
      <c r="D3169">
        <v>6.5</v>
      </c>
      <c r="E3169">
        <v>11.55</v>
      </c>
      <c r="F3169">
        <v>10.6</v>
      </c>
      <c r="G3169" t="b">
        <v>0</v>
      </c>
    </row>
    <row r="3170" spans="1:7">
      <c r="A3170" t="s">
        <v>29</v>
      </c>
      <c r="B3170">
        <v>5216</v>
      </c>
      <c r="C3170" t="s">
        <v>59</v>
      </c>
      <c r="D3170">
        <v>0.9</v>
      </c>
      <c r="E3170">
        <v>10.55</v>
      </c>
      <c r="F3170">
        <v>10.6</v>
      </c>
    </row>
    <row r="3171" spans="1:7">
      <c r="A3171" t="s">
        <v>29</v>
      </c>
      <c r="B3171">
        <v>5218</v>
      </c>
      <c r="C3171" t="s">
        <v>59</v>
      </c>
      <c r="D3171">
        <v>2.5</v>
      </c>
      <c r="E3171">
        <v>10.55</v>
      </c>
      <c r="F3171">
        <v>10.6</v>
      </c>
    </row>
    <row r="3172" spans="1:7">
      <c r="A3172" t="s">
        <v>29</v>
      </c>
      <c r="B3172">
        <v>5219</v>
      </c>
      <c r="C3172" t="s">
        <v>59</v>
      </c>
      <c r="D3172">
        <v>2.5</v>
      </c>
      <c r="E3172">
        <v>11.55</v>
      </c>
      <c r="F3172">
        <v>10.6</v>
      </c>
    </row>
    <row r="3173" spans="1:7">
      <c r="A3173" t="s">
        <v>29</v>
      </c>
      <c r="B3173">
        <v>5644</v>
      </c>
      <c r="C3173" t="s">
        <v>59</v>
      </c>
      <c r="D3173">
        <v>0.9</v>
      </c>
      <c r="E3173">
        <v>11.55</v>
      </c>
      <c r="F3173">
        <v>10.6</v>
      </c>
    </row>
    <row r="3174" spans="1:7">
      <c r="A3174" t="s">
        <v>29</v>
      </c>
      <c r="B3174">
        <v>5645</v>
      </c>
      <c r="C3174" t="s">
        <v>59</v>
      </c>
      <c r="D3174">
        <v>3.5</v>
      </c>
      <c r="E3174">
        <v>10.55</v>
      </c>
      <c r="F3174">
        <v>10.6</v>
      </c>
    </row>
    <row r="3175" spans="1:7">
      <c r="A3175" t="s">
        <v>29</v>
      </c>
      <c r="B3175">
        <v>5646</v>
      </c>
      <c r="C3175" t="s">
        <v>59</v>
      </c>
      <c r="D3175">
        <v>3.5</v>
      </c>
      <c r="E3175">
        <v>11.55</v>
      </c>
      <c r="F3175">
        <v>10.6</v>
      </c>
      <c r="G3175" t="b">
        <v>0</v>
      </c>
    </row>
    <row r="3176" spans="1:7">
      <c r="A3176" t="s">
        <v>29</v>
      </c>
      <c r="B3176">
        <v>5648</v>
      </c>
      <c r="C3176" t="s">
        <v>59</v>
      </c>
      <c r="D3176">
        <v>7.02</v>
      </c>
      <c r="E3176">
        <v>10.55</v>
      </c>
      <c r="F3176">
        <v>10.6</v>
      </c>
    </row>
    <row r="3177" spans="1:7">
      <c r="A3177" t="s">
        <v>29</v>
      </c>
      <c r="B3177">
        <v>5649</v>
      </c>
      <c r="C3177" t="s">
        <v>59</v>
      </c>
      <c r="D3177">
        <v>8.1300000000000008</v>
      </c>
      <c r="E3177">
        <v>10.55</v>
      </c>
      <c r="F3177">
        <v>10.6</v>
      </c>
    </row>
    <row r="3178" spans="1:7">
      <c r="A3178" t="s">
        <v>29</v>
      </c>
      <c r="B3178">
        <v>8084</v>
      </c>
      <c r="C3178" t="s">
        <v>59</v>
      </c>
      <c r="D3178">
        <v>4.25</v>
      </c>
      <c r="E3178">
        <v>10.55</v>
      </c>
      <c r="F3178">
        <v>10.6</v>
      </c>
      <c r="G3178" t="b">
        <v>0</v>
      </c>
    </row>
    <row r="3179" spans="1:7">
      <c r="A3179" t="s">
        <v>29</v>
      </c>
      <c r="B3179">
        <v>9276</v>
      </c>
      <c r="C3179" t="s">
        <v>59</v>
      </c>
      <c r="D3179">
        <v>4.25</v>
      </c>
      <c r="E3179">
        <v>11.55</v>
      </c>
      <c r="F3179">
        <v>10.6</v>
      </c>
    </row>
    <row r="3180" spans="1:7">
      <c r="A3180" t="s">
        <v>29</v>
      </c>
      <c r="B3180">
        <v>9277</v>
      </c>
      <c r="C3180" t="s">
        <v>59</v>
      </c>
      <c r="D3180">
        <v>4.7699999999999996</v>
      </c>
      <c r="E3180">
        <v>10.55</v>
      </c>
      <c r="F3180">
        <v>10.6</v>
      </c>
      <c r="G3180" t="b">
        <v>0</v>
      </c>
    </row>
    <row r="3181" spans="1:7">
      <c r="A3181" t="s">
        <v>29</v>
      </c>
      <c r="B3181">
        <v>9296</v>
      </c>
      <c r="C3181" t="s">
        <v>59</v>
      </c>
      <c r="D3181">
        <v>6.5</v>
      </c>
      <c r="E3181">
        <v>10.55</v>
      </c>
      <c r="F3181">
        <v>10.6</v>
      </c>
    </row>
    <row r="3182" spans="1:7">
      <c r="A3182" t="s">
        <v>29</v>
      </c>
      <c r="B3182">
        <v>9299</v>
      </c>
      <c r="C3182" t="s">
        <v>59</v>
      </c>
      <c r="D3182">
        <v>4.82</v>
      </c>
      <c r="E3182">
        <v>13</v>
      </c>
      <c r="F3182">
        <v>10.6</v>
      </c>
    </row>
    <row r="3183" spans="1:7">
      <c r="A3183" t="s">
        <v>29</v>
      </c>
      <c r="B3183">
        <v>9300</v>
      </c>
      <c r="C3183" t="s">
        <v>59</v>
      </c>
      <c r="D3183">
        <v>4.82</v>
      </c>
      <c r="E3183">
        <v>14.1</v>
      </c>
      <c r="F3183">
        <v>10.6</v>
      </c>
    </row>
    <row r="3184" spans="1:7">
      <c r="A3184" t="s">
        <v>29</v>
      </c>
      <c r="B3184">
        <v>9308</v>
      </c>
      <c r="C3184" t="s">
        <v>59</v>
      </c>
      <c r="D3184">
        <v>3.5</v>
      </c>
      <c r="E3184">
        <v>13.05</v>
      </c>
      <c r="F3184">
        <v>10.6</v>
      </c>
      <c r="G3184" t="b">
        <v>0</v>
      </c>
    </row>
    <row r="3185" spans="1:7">
      <c r="A3185" t="s">
        <v>29</v>
      </c>
      <c r="B3185">
        <v>9309</v>
      </c>
      <c r="C3185" t="s">
        <v>59</v>
      </c>
      <c r="D3185">
        <v>4.18</v>
      </c>
      <c r="E3185">
        <v>13.05</v>
      </c>
      <c r="F3185">
        <v>10.6</v>
      </c>
      <c r="G3185" t="b">
        <v>0</v>
      </c>
    </row>
    <row r="3186" spans="1:7">
      <c r="A3186" t="s">
        <v>29</v>
      </c>
      <c r="B3186">
        <v>9310</v>
      </c>
      <c r="C3186" t="s">
        <v>59</v>
      </c>
      <c r="D3186">
        <v>2.5</v>
      </c>
      <c r="E3186">
        <v>14.05</v>
      </c>
      <c r="F3186">
        <v>10.6</v>
      </c>
    </row>
    <row r="3187" spans="1:7">
      <c r="A3187" t="s">
        <v>29</v>
      </c>
      <c r="B3187">
        <v>9311</v>
      </c>
      <c r="C3187" t="s">
        <v>59</v>
      </c>
      <c r="D3187">
        <v>3.5</v>
      </c>
      <c r="E3187">
        <v>14.05</v>
      </c>
      <c r="F3187">
        <v>10.6</v>
      </c>
      <c r="G3187" t="b">
        <v>0</v>
      </c>
    </row>
    <row r="3188" spans="1:7">
      <c r="A3188" t="s">
        <v>29</v>
      </c>
      <c r="B3188">
        <v>9312</v>
      </c>
      <c r="C3188" t="s">
        <v>59</v>
      </c>
      <c r="D3188">
        <v>2.5</v>
      </c>
      <c r="E3188">
        <v>13.05</v>
      </c>
      <c r="F3188">
        <v>10.6</v>
      </c>
      <c r="G3188" t="b">
        <v>0</v>
      </c>
    </row>
    <row r="3189" spans="1:7">
      <c r="A3189" t="s">
        <v>29</v>
      </c>
      <c r="B3189">
        <v>9313</v>
      </c>
      <c r="C3189" t="s">
        <v>59</v>
      </c>
      <c r="D3189">
        <v>0.9</v>
      </c>
      <c r="E3189">
        <v>13.05</v>
      </c>
      <c r="F3189">
        <v>10.6</v>
      </c>
    </row>
    <row r="3190" spans="1:7">
      <c r="A3190" t="s">
        <v>29</v>
      </c>
      <c r="B3190">
        <v>9314</v>
      </c>
      <c r="C3190" t="s">
        <v>59</v>
      </c>
      <c r="D3190">
        <v>0.9</v>
      </c>
      <c r="E3190">
        <v>14.05</v>
      </c>
      <c r="F3190">
        <v>10.6</v>
      </c>
    </row>
    <row r="3191" spans="1:7">
      <c r="A3191" t="s">
        <v>29</v>
      </c>
      <c r="B3191">
        <v>9315</v>
      </c>
      <c r="C3191" t="s">
        <v>59</v>
      </c>
      <c r="D3191">
        <v>4.18</v>
      </c>
      <c r="E3191">
        <v>14.05</v>
      </c>
      <c r="F3191">
        <v>10.6</v>
      </c>
      <c r="G3191" t="b">
        <v>0</v>
      </c>
    </row>
    <row r="3192" spans="1:7">
      <c r="A3192" t="s">
        <v>29</v>
      </c>
      <c r="B3192">
        <v>9316</v>
      </c>
      <c r="C3192" t="s">
        <v>59</v>
      </c>
      <c r="D3192">
        <v>4.7699999999999996</v>
      </c>
      <c r="E3192">
        <v>14.05</v>
      </c>
      <c r="F3192">
        <v>10.6</v>
      </c>
    </row>
    <row r="3193" spans="1:7">
      <c r="A3193" t="s">
        <v>29</v>
      </c>
      <c r="B3193">
        <v>9317</v>
      </c>
      <c r="C3193" t="s">
        <v>59</v>
      </c>
      <c r="D3193">
        <v>4.7699999999999996</v>
      </c>
      <c r="E3193">
        <v>13.05</v>
      </c>
      <c r="F3193">
        <v>10.6</v>
      </c>
      <c r="G3193" t="b">
        <v>0</v>
      </c>
    </row>
    <row r="3194" spans="1:7">
      <c r="A3194" t="s">
        <v>29</v>
      </c>
      <c r="B3194">
        <v>9302</v>
      </c>
      <c r="C3194" t="s">
        <v>59</v>
      </c>
      <c r="D3194">
        <v>6.93</v>
      </c>
      <c r="E3194">
        <v>16.5</v>
      </c>
      <c r="F3194">
        <v>10.6</v>
      </c>
    </row>
    <row r="3195" spans="1:7">
      <c r="A3195" t="s">
        <v>29</v>
      </c>
      <c r="B3195">
        <v>9329</v>
      </c>
      <c r="C3195" t="s">
        <v>59</v>
      </c>
      <c r="D3195">
        <v>6.68</v>
      </c>
      <c r="E3195">
        <v>15.9</v>
      </c>
      <c r="F3195">
        <v>10.6</v>
      </c>
      <c r="G3195" t="b">
        <v>0</v>
      </c>
    </row>
    <row r="3196" spans="1:7">
      <c r="A3196" t="s">
        <v>29</v>
      </c>
      <c r="B3196">
        <v>9340</v>
      </c>
      <c r="C3196" t="s">
        <v>59</v>
      </c>
      <c r="D3196">
        <v>6.8</v>
      </c>
      <c r="E3196">
        <v>12</v>
      </c>
      <c r="F3196">
        <v>10.6</v>
      </c>
    </row>
    <row r="3197" spans="1:7">
      <c r="A3197" t="s">
        <v>29</v>
      </c>
      <c r="B3197">
        <v>9344</v>
      </c>
      <c r="C3197" t="s">
        <v>59</v>
      </c>
      <c r="D3197">
        <v>8.25</v>
      </c>
      <c r="E3197">
        <v>13.15</v>
      </c>
      <c r="F3197">
        <v>10.6</v>
      </c>
    </row>
    <row r="3198" spans="1:7">
      <c r="A3198" t="s">
        <v>29</v>
      </c>
      <c r="B3198">
        <v>9345</v>
      </c>
      <c r="C3198" t="s">
        <v>59</v>
      </c>
      <c r="D3198">
        <v>8.25</v>
      </c>
      <c r="E3198">
        <v>13.8</v>
      </c>
      <c r="F3198">
        <v>10.6</v>
      </c>
      <c r="G3198" t="b">
        <v>0</v>
      </c>
    </row>
    <row r="3199" spans="1:7">
      <c r="A3199" t="s">
        <v>29</v>
      </c>
      <c r="B3199">
        <v>9346</v>
      </c>
      <c r="C3199" t="s">
        <v>59</v>
      </c>
      <c r="D3199">
        <v>9.25</v>
      </c>
      <c r="E3199">
        <v>13.15</v>
      </c>
      <c r="F3199">
        <v>10.6</v>
      </c>
    </row>
    <row r="3200" spans="1:7">
      <c r="A3200" t="s">
        <v>29</v>
      </c>
      <c r="B3200">
        <v>9347</v>
      </c>
      <c r="C3200" t="s">
        <v>59</v>
      </c>
      <c r="D3200">
        <v>9.25</v>
      </c>
      <c r="E3200">
        <v>13.8</v>
      </c>
      <c r="F3200">
        <v>10.6</v>
      </c>
    </row>
    <row r="3201" spans="1:7">
      <c r="A3201" t="s">
        <v>29</v>
      </c>
      <c r="B3201">
        <v>9348</v>
      </c>
      <c r="C3201" t="s">
        <v>59</v>
      </c>
      <c r="D3201">
        <v>10.050000000000001</v>
      </c>
      <c r="E3201">
        <v>13.15</v>
      </c>
      <c r="F3201">
        <v>10.6</v>
      </c>
    </row>
    <row r="3202" spans="1:7">
      <c r="A3202" t="s">
        <v>29</v>
      </c>
      <c r="B3202">
        <v>9349</v>
      </c>
      <c r="C3202" t="s">
        <v>59</v>
      </c>
      <c r="D3202">
        <v>10.050000000000001</v>
      </c>
      <c r="E3202">
        <v>13.8</v>
      </c>
      <c r="F3202">
        <v>10.6</v>
      </c>
    </row>
    <row r="3203" spans="1:7">
      <c r="A3203" t="s">
        <v>29</v>
      </c>
      <c r="B3203">
        <v>9350</v>
      </c>
      <c r="C3203" t="s">
        <v>59</v>
      </c>
      <c r="D3203">
        <v>11.52</v>
      </c>
      <c r="E3203">
        <v>13.15</v>
      </c>
      <c r="F3203">
        <v>10.6</v>
      </c>
    </row>
    <row r="3204" spans="1:7">
      <c r="A3204" t="s">
        <v>29</v>
      </c>
      <c r="B3204">
        <v>9352</v>
      </c>
      <c r="C3204" t="s">
        <v>59</v>
      </c>
      <c r="D3204">
        <v>11.52</v>
      </c>
      <c r="E3204">
        <v>11.65</v>
      </c>
      <c r="F3204">
        <v>10.6</v>
      </c>
      <c r="G3204" t="b">
        <v>0</v>
      </c>
    </row>
    <row r="3205" spans="1:7">
      <c r="A3205" t="s">
        <v>29</v>
      </c>
      <c r="B3205">
        <v>9353</v>
      </c>
      <c r="C3205" t="s">
        <v>59</v>
      </c>
      <c r="D3205">
        <v>8.25</v>
      </c>
      <c r="E3205">
        <v>16.5</v>
      </c>
      <c r="F3205">
        <v>10.6</v>
      </c>
      <c r="G3205" t="b">
        <v>0</v>
      </c>
    </row>
    <row r="3206" spans="1:7">
      <c r="A3206" t="s">
        <v>29</v>
      </c>
      <c r="B3206">
        <v>9354</v>
      </c>
      <c r="C3206" t="s">
        <v>59</v>
      </c>
      <c r="D3206">
        <v>6.8</v>
      </c>
      <c r="E3206">
        <v>13.8</v>
      </c>
      <c r="F3206">
        <v>10.6</v>
      </c>
    </row>
    <row r="3207" spans="1:7">
      <c r="A3207" t="s">
        <v>29</v>
      </c>
      <c r="B3207">
        <v>9301</v>
      </c>
      <c r="C3207" t="s">
        <v>59</v>
      </c>
      <c r="D3207">
        <v>7.58</v>
      </c>
      <c r="E3207">
        <v>10.55</v>
      </c>
      <c r="F3207">
        <v>10.6</v>
      </c>
    </row>
    <row r="3208" spans="1:7">
      <c r="A3208" t="s">
        <v>29</v>
      </c>
      <c r="B3208">
        <v>9304</v>
      </c>
      <c r="C3208" t="s">
        <v>59</v>
      </c>
      <c r="D3208">
        <v>7.58</v>
      </c>
      <c r="E3208">
        <v>9.4</v>
      </c>
      <c r="F3208">
        <v>10.6</v>
      </c>
      <c r="G3208" t="b">
        <v>0</v>
      </c>
    </row>
    <row r="3209" spans="1:7">
      <c r="A3209" t="s">
        <v>29</v>
      </c>
      <c r="B3209">
        <v>9318</v>
      </c>
      <c r="C3209" t="s">
        <v>59</v>
      </c>
      <c r="D3209">
        <v>7.58</v>
      </c>
      <c r="E3209">
        <v>10</v>
      </c>
      <c r="F3209">
        <v>10.6</v>
      </c>
    </row>
    <row r="3210" spans="1:7">
      <c r="A3210" t="s">
        <v>29</v>
      </c>
      <c r="B3210">
        <v>2070</v>
      </c>
      <c r="C3210" t="s">
        <v>59</v>
      </c>
      <c r="D3210">
        <v>6.43</v>
      </c>
      <c r="E3210">
        <v>12</v>
      </c>
      <c r="F3210">
        <v>10.6</v>
      </c>
      <c r="G3210" t="b">
        <v>0</v>
      </c>
    </row>
    <row r="3211" spans="1:7">
      <c r="A3211" t="s">
        <v>29</v>
      </c>
      <c r="B3211">
        <v>2072</v>
      </c>
      <c r="C3211" t="s">
        <v>59</v>
      </c>
      <c r="D3211">
        <v>6.43</v>
      </c>
      <c r="E3211">
        <v>11.55</v>
      </c>
      <c r="F3211">
        <v>10.6</v>
      </c>
    </row>
    <row r="3212" spans="1:7">
      <c r="A3212" t="s">
        <v>29</v>
      </c>
      <c r="B3212">
        <v>9848</v>
      </c>
      <c r="C3212" t="s">
        <v>59</v>
      </c>
      <c r="D3212">
        <v>15.07</v>
      </c>
      <c r="E3212">
        <v>15.26</v>
      </c>
      <c r="F3212">
        <v>10.6</v>
      </c>
      <c r="G3212" t="b">
        <v>0</v>
      </c>
    </row>
    <row r="3213" spans="1:7">
      <c r="A3213" t="s">
        <v>29</v>
      </c>
      <c r="B3213">
        <v>9849</v>
      </c>
      <c r="C3213" t="s">
        <v>59</v>
      </c>
      <c r="D3213">
        <v>12.88</v>
      </c>
      <c r="E3213">
        <v>15.26</v>
      </c>
      <c r="F3213">
        <v>10.6</v>
      </c>
    </row>
    <row r="3214" spans="1:7">
      <c r="A3214" t="s">
        <v>29</v>
      </c>
      <c r="B3214">
        <v>9851</v>
      </c>
      <c r="C3214" t="s">
        <v>59</v>
      </c>
      <c r="D3214">
        <v>16.02</v>
      </c>
      <c r="E3214">
        <v>14.2</v>
      </c>
      <c r="F3214">
        <v>10.6</v>
      </c>
    </row>
    <row r="3215" spans="1:7">
      <c r="A3215" t="s">
        <v>29</v>
      </c>
      <c r="B3215">
        <v>9852</v>
      </c>
      <c r="C3215" t="s">
        <v>59</v>
      </c>
      <c r="D3215">
        <v>16.02</v>
      </c>
      <c r="E3215">
        <v>15.78</v>
      </c>
      <c r="F3215">
        <v>10.6</v>
      </c>
    </row>
    <row r="3216" spans="1:7">
      <c r="A3216" t="s">
        <v>29</v>
      </c>
      <c r="B3216">
        <v>9853</v>
      </c>
      <c r="C3216" t="s">
        <v>59</v>
      </c>
      <c r="D3216">
        <v>15.07</v>
      </c>
      <c r="E3216">
        <v>14.2</v>
      </c>
      <c r="F3216">
        <v>10.6</v>
      </c>
    </row>
    <row r="3217" spans="1:7">
      <c r="A3217" t="s">
        <v>29</v>
      </c>
      <c r="B3217">
        <v>9854</v>
      </c>
      <c r="C3217" t="s">
        <v>59</v>
      </c>
      <c r="D3217">
        <v>15.07</v>
      </c>
      <c r="E3217">
        <v>15.78</v>
      </c>
      <c r="F3217">
        <v>10.6</v>
      </c>
    </row>
    <row r="3218" spans="1:7">
      <c r="A3218" t="s">
        <v>29</v>
      </c>
      <c r="B3218">
        <v>9855</v>
      </c>
      <c r="C3218" t="s">
        <v>59</v>
      </c>
      <c r="D3218">
        <v>12.88</v>
      </c>
      <c r="E3218">
        <v>14.2</v>
      </c>
      <c r="F3218">
        <v>10.6</v>
      </c>
    </row>
    <row r="3219" spans="1:7">
      <c r="A3219" t="s">
        <v>29</v>
      </c>
      <c r="B3219">
        <v>8006</v>
      </c>
      <c r="C3219" t="s">
        <v>59</v>
      </c>
      <c r="D3219">
        <v>4.82</v>
      </c>
      <c r="E3219">
        <v>16.5</v>
      </c>
      <c r="F3219">
        <v>10.6</v>
      </c>
    </row>
    <row r="3220" spans="1:7">
      <c r="A3220" t="s">
        <v>29</v>
      </c>
      <c r="B3220">
        <v>9915</v>
      </c>
      <c r="C3220" t="s">
        <v>59</v>
      </c>
      <c r="D3220">
        <v>11.92</v>
      </c>
      <c r="E3220">
        <v>15.1</v>
      </c>
      <c r="F3220">
        <v>10.6</v>
      </c>
    </row>
    <row r="3221" spans="1:7">
      <c r="A3221" t="s">
        <v>29</v>
      </c>
      <c r="B3221">
        <v>9942</v>
      </c>
      <c r="C3221" t="s">
        <v>59</v>
      </c>
      <c r="D3221">
        <v>4.92</v>
      </c>
      <c r="E3221">
        <v>16.5</v>
      </c>
      <c r="F3221">
        <v>10.6</v>
      </c>
    </row>
    <row r="3222" spans="1:7">
      <c r="A3222" t="s">
        <v>29</v>
      </c>
      <c r="B3222">
        <v>9945</v>
      </c>
      <c r="C3222" t="s">
        <v>59</v>
      </c>
      <c r="D3222">
        <v>4.82</v>
      </c>
      <c r="E3222">
        <v>14.35</v>
      </c>
      <c r="F3222">
        <v>10.6</v>
      </c>
    </row>
    <row r="3223" spans="1:7">
      <c r="A3223" t="s">
        <v>29</v>
      </c>
      <c r="B3223">
        <v>9946</v>
      </c>
      <c r="C3223" t="s">
        <v>59</v>
      </c>
      <c r="D3223">
        <v>4.82</v>
      </c>
      <c r="E3223">
        <v>15.6</v>
      </c>
      <c r="F3223">
        <v>10.6</v>
      </c>
      <c r="G3223" t="b">
        <v>0</v>
      </c>
    </row>
    <row r="3224" spans="1:7">
      <c r="A3224" t="s">
        <v>29</v>
      </c>
      <c r="B3224">
        <v>9947</v>
      </c>
      <c r="C3224" t="s">
        <v>59</v>
      </c>
      <c r="D3224">
        <v>4.92</v>
      </c>
      <c r="E3224">
        <v>14.35</v>
      </c>
      <c r="F3224">
        <v>10.6</v>
      </c>
    </row>
    <row r="3225" spans="1:7">
      <c r="A3225" t="s">
        <v>29</v>
      </c>
      <c r="B3225">
        <v>9948</v>
      </c>
      <c r="C3225" t="s">
        <v>59</v>
      </c>
      <c r="D3225">
        <v>4.92</v>
      </c>
      <c r="E3225">
        <v>15.6</v>
      </c>
      <c r="F3225">
        <v>10.6</v>
      </c>
      <c r="G3225" t="b">
        <v>0</v>
      </c>
    </row>
    <row r="3226" spans="1:7">
      <c r="A3226" t="s">
        <v>29</v>
      </c>
      <c r="B3226">
        <v>9949</v>
      </c>
      <c r="C3226" t="s">
        <v>59</v>
      </c>
      <c r="D3226">
        <v>3.92</v>
      </c>
      <c r="E3226">
        <v>14.1</v>
      </c>
      <c r="F3226">
        <v>10.6</v>
      </c>
    </row>
    <row r="3227" spans="1:7">
      <c r="A3227" t="s">
        <v>29</v>
      </c>
      <c r="B3227">
        <v>9950</v>
      </c>
      <c r="C3227" t="s">
        <v>59</v>
      </c>
      <c r="D3227">
        <v>3.92</v>
      </c>
      <c r="E3227">
        <v>15.6</v>
      </c>
      <c r="F3227">
        <v>10.6</v>
      </c>
      <c r="G3227" t="b">
        <v>0</v>
      </c>
    </row>
    <row r="3228" spans="1:7">
      <c r="A3228" t="s">
        <v>29</v>
      </c>
      <c r="B3228">
        <v>9951</v>
      </c>
      <c r="C3228" t="s">
        <v>59</v>
      </c>
      <c r="D3228">
        <v>4.92</v>
      </c>
      <c r="E3228">
        <v>14.1</v>
      </c>
      <c r="F3228">
        <v>10.6</v>
      </c>
      <c r="G3228" t="b">
        <v>0</v>
      </c>
    </row>
    <row r="3229" spans="1:7">
      <c r="A3229" t="s">
        <v>29</v>
      </c>
      <c r="B3229">
        <v>9952</v>
      </c>
      <c r="C3229" t="s">
        <v>59</v>
      </c>
      <c r="D3229">
        <v>4.92</v>
      </c>
      <c r="E3229">
        <v>15.9</v>
      </c>
      <c r="F3229">
        <v>10.6</v>
      </c>
      <c r="G3229" t="b">
        <v>0</v>
      </c>
    </row>
    <row r="3230" spans="1:7">
      <c r="A3230" t="s">
        <v>29</v>
      </c>
      <c r="B3230">
        <v>9953</v>
      </c>
      <c r="C3230" t="s">
        <v>59</v>
      </c>
      <c r="D3230">
        <v>4.92</v>
      </c>
      <c r="E3230">
        <v>16.100000000000001</v>
      </c>
      <c r="F3230">
        <v>10.6</v>
      </c>
    </row>
    <row r="3231" spans="1:7">
      <c r="A3231" t="s">
        <v>29</v>
      </c>
      <c r="B3231">
        <v>9954</v>
      </c>
      <c r="C3231" t="s">
        <v>59</v>
      </c>
      <c r="D3231">
        <v>4.82</v>
      </c>
      <c r="E3231">
        <v>15.9</v>
      </c>
      <c r="F3231">
        <v>10.6</v>
      </c>
    </row>
    <row r="3232" spans="1:7">
      <c r="A3232" t="s">
        <v>29</v>
      </c>
      <c r="B3232">
        <v>9955</v>
      </c>
      <c r="C3232" t="s">
        <v>59</v>
      </c>
      <c r="D3232">
        <v>4.82</v>
      </c>
      <c r="E3232">
        <v>16.100000000000001</v>
      </c>
      <c r="F3232">
        <v>10.6</v>
      </c>
    </row>
    <row r="3233" spans="1:7">
      <c r="A3233" t="s">
        <v>29</v>
      </c>
      <c r="B3233">
        <v>9956</v>
      </c>
      <c r="C3233" t="s">
        <v>59</v>
      </c>
      <c r="D3233">
        <v>4.82</v>
      </c>
      <c r="E3233">
        <v>16.600000000000001</v>
      </c>
      <c r="F3233">
        <v>10.6</v>
      </c>
      <c r="G3233" t="b">
        <v>0</v>
      </c>
    </row>
    <row r="3234" spans="1:7">
      <c r="A3234" t="s">
        <v>29</v>
      </c>
      <c r="B3234">
        <v>9980</v>
      </c>
      <c r="C3234" t="s">
        <v>59</v>
      </c>
      <c r="D3234">
        <v>6.8</v>
      </c>
      <c r="E3234">
        <v>8.5</v>
      </c>
      <c r="F3234">
        <v>10.6</v>
      </c>
      <c r="G3234" t="b">
        <v>0</v>
      </c>
    </row>
    <row r="3235" spans="1:7">
      <c r="A3235" t="s">
        <v>29</v>
      </c>
      <c r="B3235">
        <v>9981</v>
      </c>
      <c r="C3235" t="s">
        <v>59</v>
      </c>
      <c r="D3235">
        <v>6.8</v>
      </c>
      <c r="E3235">
        <v>12.5</v>
      </c>
      <c r="F3235">
        <v>10.6</v>
      </c>
    </row>
    <row r="3236" spans="1:7">
      <c r="A3236" t="s">
        <v>29</v>
      </c>
      <c r="B3236">
        <v>4719</v>
      </c>
      <c r="C3236" t="s">
        <v>59</v>
      </c>
      <c r="D3236">
        <v>13.82</v>
      </c>
      <c r="E3236">
        <v>9.35</v>
      </c>
      <c r="F3236">
        <v>10.6</v>
      </c>
      <c r="G3236" t="b">
        <v>0</v>
      </c>
    </row>
    <row r="3237" spans="1:7">
      <c r="A3237" t="s">
        <v>29</v>
      </c>
      <c r="B3237">
        <v>1641</v>
      </c>
      <c r="C3237" t="s">
        <v>59</v>
      </c>
      <c r="D3237">
        <v>14.17</v>
      </c>
      <c r="E3237">
        <v>13.525</v>
      </c>
      <c r="F3237">
        <v>10.6</v>
      </c>
    </row>
    <row r="3238" spans="1:7">
      <c r="A3238" t="s">
        <v>29</v>
      </c>
      <c r="B3238">
        <v>5641</v>
      </c>
      <c r="C3238" t="s">
        <v>59</v>
      </c>
      <c r="D3238">
        <v>3.92</v>
      </c>
      <c r="E3238">
        <v>12.5</v>
      </c>
      <c r="F3238">
        <v>10.6</v>
      </c>
    </row>
    <row r="3239" spans="1:7">
      <c r="A3239" t="s">
        <v>29</v>
      </c>
      <c r="B3239">
        <v>5642</v>
      </c>
      <c r="C3239" t="s">
        <v>59</v>
      </c>
      <c r="D3239">
        <v>3.92</v>
      </c>
      <c r="E3239">
        <v>13</v>
      </c>
      <c r="F3239">
        <v>10.6</v>
      </c>
    </row>
    <row r="3240" spans="1:7">
      <c r="A3240" t="s">
        <v>29</v>
      </c>
      <c r="B3240">
        <v>6370</v>
      </c>
      <c r="C3240" t="s">
        <v>59</v>
      </c>
      <c r="D3240">
        <v>3.92</v>
      </c>
      <c r="E3240">
        <v>12</v>
      </c>
      <c r="F3240">
        <v>10.6</v>
      </c>
      <c r="G3240" t="b">
        <v>0</v>
      </c>
    </row>
    <row r="3241" spans="1:7">
      <c r="A3241" t="s">
        <v>29</v>
      </c>
      <c r="B3241">
        <v>7999</v>
      </c>
      <c r="C3241" t="s">
        <v>59</v>
      </c>
      <c r="D3241">
        <v>3.92</v>
      </c>
      <c r="E3241">
        <v>11.55</v>
      </c>
      <c r="F3241">
        <v>10.6</v>
      </c>
    </row>
    <row r="3242" spans="1:7">
      <c r="A3242" t="s">
        <v>29</v>
      </c>
      <c r="B3242">
        <v>8002</v>
      </c>
      <c r="C3242" t="s">
        <v>59</v>
      </c>
      <c r="D3242">
        <v>3.92</v>
      </c>
      <c r="E3242">
        <v>13.05</v>
      </c>
      <c r="F3242">
        <v>10.6</v>
      </c>
    </row>
    <row r="3243" spans="1:7">
      <c r="A3243" t="s">
        <v>29</v>
      </c>
      <c r="B3243">
        <v>8003</v>
      </c>
      <c r="C3243" t="s">
        <v>59</v>
      </c>
      <c r="D3243">
        <v>3.92</v>
      </c>
      <c r="E3243">
        <v>13.8</v>
      </c>
      <c r="F3243">
        <v>10.6</v>
      </c>
    </row>
    <row r="3244" spans="1:7">
      <c r="A3244" t="s">
        <v>29</v>
      </c>
      <c r="B3244">
        <v>8019</v>
      </c>
      <c r="C3244" t="s">
        <v>59</v>
      </c>
      <c r="D3244">
        <v>4.92</v>
      </c>
      <c r="E3244">
        <v>11.2</v>
      </c>
      <c r="F3244">
        <v>10.6</v>
      </c>
    </row>
    <row r="3245" spans="1:7">
      <c r="A3245" t="s">
        <v>29</v>
      </c>
      <c r="B3245">
        <v>8022</v>
      </c>
      <c r="C3245" t="s">
        <v>59</v>
      </c>
      <c r="D3245">
        <v>4.92</v>
      </c>
      <c r="E3245">
        <v>11.55</v>
      </c>
      <c r="F3245">
        <v>10.6</v>
      </c>
    </row>
    <row r="3246" spans="1:7">
      <c r="A3246" t="s">
        <v>29</v>
      </c>
      <c r="B3246">
        <v>8023</v>
      </c>
      <c r="C3246" t="s">
        <v>59</v>
      </c>
      <c r="D3246">
        <v>3.92</v>
      </c>
      <c r="E3246">
        <v>11.2</v>
      </c>
      <c r="F3246">
        <v>10.6</v>
      </c>
    </row>
    <row r="3247" spans="1:7">
      <c r="A3247" t="s">
        <v>29</v>
      </c>
      <c r="B3247">
        <v>8026</v>
      </c>
      <c r="C3247" t="s">
        <v>59</v>
      </c>
      <c r="D3247">
        <v>4.92</v>
      </c>
      <c r="E3247">
        <v>13.05</v>
      </c>
      <c r="F3247">
        <v>10.6</v>
      </c>
    </row>
    <row r="3248" spans="1:7">
      <c r="A3248" t="s">
        <v>29</v>
      </c>
      <c r="B3248">
        <v>8027</v>
      </c>
      <c r="C3248" t="s">
        <v>59</v>
      </c>
      <c r="D3248">
        <v>4.92</v>
      </c>
      <c r="E3248">
        <v>14.05</v>
      </c>
      <c r="F3248">
        <v>10.6</v>
      </c>
    </row>
    <row r="3249" spans="1:7">
      <c r="A3249" t="s">
        <v>29</v>
      </c>
      <c r="B3249">
        <v>8247</v>
      </c>
      <c r="C3249" t="s">
        <v>59</v>
      </c>
      <c r="D3249">
        <v>4.92</v>
      </c>
      <c r="E3249">
        <v>13</v>
      </c>
      <c r="F3249">
        <v>10.6</v>
      </c>
    </row>
    <row r="3250" spans="1:7">
      <c r="A3250" t="s">
        <v>29</v>
      </c>
      <c r="B3250">
        <v>8248</v>
      </c>
      <c r="C3250" t="s">
        <v>59</v>
      </c>
      <c r="D3250">
        <v>4.92</v>
      </c>
      <c r="E3250">
        <v>12.5</v>
      </c>
      <c r="F3250">
        <v>10.6</v>
      </c>
      <c r="G3250" t="b">
        <v>0</v>
      </c>
    </row>
    <row r="3251" spans="1:7">
      <c r="A3251" t="s">
        <v>29</v>
      </c>
      <c r="B3251">
        <v>8249</v>
      </c>
      <c r="C3251" t="s">
        <v>59</v>
      </c>
      <c r="D3251">
        <v>4.92</v>
      </c>
      <c r="E3251">
        <v>12</v>
      </c>
      <c r="F3251">
        <v>10.6</v>
      </c>
    </row>
    <row r="3252" spans="1:7">
      <c r="A3252" t="s">
        <v>29</v>
      </c>
      <c r="B3252">
        <v>8250</v>
      </c>
      <c r="C3252" t="s">
        <v>59</v>
      </c>
      <c r="D3252">
        <v>6.43</v>
      </c>
      <c r="E3252">
        <v>12.5</v>
      </c>
      <c r="F3252">
        <v>10.6</v>
      </c>
      <c r="G3252" t="b">
        <v>0</v>
      </c>
    </row>
    <row r="3253" spans="1:7">
      <c r="A3253" t="s">
        <v>29</v>
      </c>
      <c r="B3253">
        <v>8447</v>
      </c>
      <c r="C3253" t="s">
        <v>59</v>
      </c>
      <c r="D3253">
        <v>3.92</v>
      </c>
      <c r="E3253">
        <v>14.05</v>
      </c>
      <c r="F3253">
        <v>10.6</v>
      </c>
    </row>
    <row r="3254" spans="1:7">
      <c r="A3254" t="s">
        <v>29</v>
      </c>
      <c r="B3254">
        <v>628</v>
      </c>
      <c r="C3254" t="s">
        <v>59</v>
      </c>
      <c r="D3254">
        <v>6.8</v>
      </c>
      <c r="E3254">
        <v>15.6</v>
      </c>
      <c r="F3254">
        <v>10.6</v>
      </c>
    </row>
    <row r="3255" spans="1:7">
      <c r="A3255" t="s">
        <v>29</v>
      </c>
      <c r="B3255">
        <v>650</v>
      </c>
      <c r="C3255" t="s">
        <v>59</v>
      </c>
      <c r="D3255">
        <v>6.8</v>
      </c>
      <c r="E3255">
        <v>11.55</v>
      </c>
      <c r="F3255">
        <v>10.6</v>
      </c>
    </row>
    <row r="3256" spans="1:7">
      <c r="A3256" t="s">
        <v>29</v>
      </c>
      <c r="B3256">
        <v>9268</v>
      </c>
      <c r="C3256" t="s">
        <v>59</v>
      </c>
      <c r="D3256">
        <v>4.92</v>
      </c>
      <c r="E3256">
        <v>8.5</v>
      </c>
      <c r="F3256">
        <v>10.6</v>
      </c>
      <c r="G3256" t="b">
        <v>0</v>
      </c>
    </row>
    <row r="3257" spans="1:7">
      <c r="A3257" t="s">
        <v>29</v>
      </c>
      <c r="B3257">
        <v>9269</v>
      </c>
      <c r="C3257" t="s">
        <v>59</v>
      </c>
      <c r="D3257">
        <v>4.92</v>
      </c>
      <c r="E3257">
        <v>9.4</v>
      </c>
      <c r="F3257">
        <v>10.6</v>
      </c>
      <c r="G3257" t="b">
        <v>0</v>
      </c>
    </row>
    <row r="3258" spans="1:7">
      <c r="A3258" t="s">
        <v>29</v>
      </c>
      <c r="B3258">
        <v>9270</v>
      </c>
      <c r="C3258" t="s">
        <v>59</v>
      </c>
      <c r="D3258">
        <v>3.92</v>
      </c>
      <c r="E3258">
        <v>8.5</v>
      </c>
      <c r="F3258">
        <v>10.6</v>
      </c>
    </row>
    <row r="3259" spans="1:7">
      <c r="A3259" t="s">
        <v>29</v>
      </c>
      <c r="B3259">
        <v>9271</v>
      </c>
      <c r="C3259" t="s">
        <v>59</v>
      </c>
      <c r="D3259">
        <v>3.92</v>
      </c>
      <c r="E3259">
        <v>9.4</v>
      </c>
      <c r="F3259">
        <v>10.6</v>
      </c>
    </row>
    <row r="3260" spans="1:7">
      <c r="A3260" t="s">
        <v>29</v>
      </c>
      <c r="B3260">
        <v>9272</v>
      </c>
      <c r="C3260" t="s">
        <v>59</v>
      </c>
      <c r="D3260">
        <v>4.92</v>
      </c>
      <c r="E3260">
        <v>10.45</v>
      </c>
      <c r="F3260">
        <v>10.6</v>
      </c>
    </row>
    <row r="3261" spans="1:7">
      <c r="A3261" t="s">
        <v>29</v>
      </c>
      <c r="B3261">
        <v>9273</v>
      </c>
      <c r="C3261" t="s">
        <v>59</v>
      </c>
      <c r="D3261">
        <v>3.92</v>
      </c>
      <c r="E3261">
        <v>10.55</v>
      </c>
      <c r="F3261">
        <v>10.6</v>
      </c>
      <c r="G3261" t="b">
        <v>0</v>
      </c>
    </row>
    <row r="3262" spans="1:7">
      <c r="A3262" t="s">
        <v>29</v>
      </c>
      <c r="B3262">
        <v>9274</v>
      </c>
      <c r="C3262" t="s">
        <v>59</v>
      </c>
      <c r="D3262">
        <v>4.92</v>
      </c>
      <c r="E3262">
        <v>10.55</v>
      </c>
      <c r="F3262">
        <v>10.6</v>
      </c>
    </row>
    <row r="3263" spans="1:7">
      <c r="A3263" t="s">
        <v>29</v>
      </c>
      <c r="B3263">
        <v>9278</v>
      </c>
      <c r="C3263" t="s">
        <v>59</v>
      </c>
      <c r="D3263">
        <v>8.3800000000000008</v>
      </c>
      <c r="E3263">
        <v>10.55</v>
      </c>
      <c r="F3263">
        <v>10.6</v>
      </c>
    </row>
    <row r="3264" spans="1:7">
      <c r="A3264" t="s">
        <v>29</v>
      </c>
      <c r="B3264">
        <v>9279</v>
      </c>
      <c r="C3264" t="s">
        <v>59</v>
      </c>
      <c r="D3264">
        <v>6.8</v>
      </c>
      <c r="E3264">
        <v>9.4</v>
      </c>
      <c r="F3264">
        <v>10.6</v>
      </c>
    </row>
    <row r="3265" spans="1:7">
      <c r="A3265" t="s">
        <v>29</v>
      </c>
      <c r="B3265">
        <v>9280</v>
      </c>
      <c r="C3265" t="s">
        <v>59</v>
      </c>
      <c r="D3265">
        <v>6.8</v>
      </c>
      <c r="E3265">
        <v>10.45</v>
      </c>
      <c r="F3265">
        <v>10.6</v>
      </c>
    </row>
    <row r="3266" spans="1:7">
      <c r="A3266" t="s">
        <v>29</v>
      </c>
      <c r="B3266">
        <v>9894</v>
      </c>
      <c r="C3266" t="s">
        <v>59</v>
      </c>
      <c r="D3266">
        <v>10.7</v>
      </c>
      <c r="E3266">
        <v>11.35</v>
      </c>
      <c r="F3266">
        <v>10.6</v>
      </c>
      <c r="G3266" t="b">
        <v>0</v>
      </c>
    </row>
    <row r="3267" spans="1:7">
      <c r="A3267" t="s">
        <v>29</v>
      </c>
      <c r="B3267">
        <v>10002</v>
      </c>
      <c r="C3267" t="s">
        <v>59</v>
      </c>
      <c r="D3267">
        <v>9.1999999999999993</v>
      </c>
      <c r="E3267">
        <v>11.35</v>
      </c>
      <c r="F3267">
        <v>10.6</v>
      </c>
      <c r="G3267" t="b">
        <v>0</v>
      </c>
    </row>
    <row r="3268" spans="1:7">
      <c r="A3268" t="s">
        <v>29</v>
      </c>
      <c r="B3268">
        <v>2084</v>
      </c>
      <c r="C3268" t="s">
        <v>59</v>
      </c>
      <c r="D3268">
        <v>8.6300000000000008</v>
      </c>
      <c r="E3268">
        <v>13.15</v>
      </c>
      <c r="F3268">
        <v>10.6</v>
      </c>
      <c r="G3268" t="b">
        <v>0</v>
      </c>
    </row>
    <row r="3269" spans="1:7">
      <c r="A3269" t="s">
        <v>29</v>
      </c>
      <c r="B3269">
        <v>2086</v>
      </c>
      <c r="C3269" t="s">
        <v>59</v>
      </c>
      <c r="D3269">
        <v>9.2799999999999994</v>
      </c>
      <c r="E3269">
        <v>13.15</v>
      </c>
      <c r="F3269">
        <v>10.6</v>
      </c>
    </row>
    <row r="3270" spans="1:7">
      <c r="A3270" t="s">
        <v>29</v>
      </c>
      <c r="B3270">
        <v>8997</v>
      </c>
      <c r="C3270" t="s">
        <v>59</v>
      </c>
      <c r="D3270">
        <v>12.88</v>
      </c>
      <c r="E3270">
        <v>16.5</v>
      </c>
      <c r="F3270">
        <v>10.6</v>
      </c>
    </row>
    <row r="3271" spans="1:7">
      <c r="A3271" t="s">
        <v>29</v>
      </c>
      <c r="B3271">
        <v>9161</v>
      </c>
      <c r="C3271" t="s">
        <v>59</v>
      </c>
      <c r="D3271">
        <v>12.88</v>
      </c>
      <c r="E3271">
        <v>15.78</v>
      </c>
      <c r="F3271">
        <v>10.6</v>
      </c>
    </row>
    <row r="3272" spans="1:7">
      <c r="A3272" t="s">
        <v>29</v>
      </c>
      <c r="B3272">
        <v>3138</v>
      </c>
      <c r="C3272" t="s">
        <v>59</v>
      </c>
      <c r="D3272">
        <v>-0.1</v>
      </c>
      <c r="E3272">
        <v>6.9</v>
      </c>
      <c r="F3272">
        <v>10.6</v>
      </c>
      <c r="G3272" t="b">
        <v>0</v>
      </c>
    </row>
    <row r="3273" spans="1:7">
      <c r="A3273" t="s">
        <v>29</v>
      </c>
      <c r="B3273">
        <v>4386</v>
      </c>
      <c r="C3273" t="s">
        <v>59</v>
      </c>
      <c r="D3273">
        <v>3.27</v>
      </c>
      <c r="E3273">
        <v>8.4</v>
      </c>
      <c r="F3273">
        <v>10.6</v>
      </c>
      <c r="G3273" t="b">
        <v>0</v>
      </c>
    </row>
    <row r="3274" spans="1:7">
      <c r="A3274" t="s">
        <v>29</v>
      </c>
      <c r="B3274">
        <v>5222</v>
      </c>
      <c r="C3274" t="s">
        <v>59</v>
      </c>
      <c r="D3274">
        <v>3.27</v>
      </c>
      <c r="E3274">
        <v>9.4</v>
      </c>
      <c r="F3274">
        <v>10.6</v>
      </c>
      <c r="G3274" t="b">
        <v>0</v>
      </c>
    </row>
    <row r="3275" spans="1:7">
      <c r="A3275" t="s">
        <v>29</v>
      </c>
      <c r="B3275">
        <v>5223</v>
      </c>
      <c r="C3275" t="s">
        <v>59</v>
      </c>
      <c r="D3275">
        <v>3.27</v>
      </c>
      <c r="E3275">
        <v>4.8</v>
      </c>
      <c r="F3275">
        <v>10.6</v>
      </c>
    </row>
    <row r="3276" spans="1:7">
      <c r="A3276" t="s">
        <v>29</v>
      </c>
      <c r="B3276">
        <v>8807</v>
      </c>
      <c r="C3276" t="s">
        <v>59</v>
      </c>
      <c r="D3276">
        <v>3.5</v>
      </c>
      <c r="E3276">
        <v>4.8</v>
      </c>
      <c r="F3276">
        <v>10.6</v>
      </c>
    </row>
    <row r="3277" spans="1:7">
      <c r="A3277" t="s">
        <v>29</v>
      </c>
      <c r="B3277">
        <v>8808</v>
      </c>
      <c r="C3277" t="s">
        <v>59</v>
      </c>
      <c r="D3277">
        <v>3.5</v>
      </c>
      <c r="E3277">
        <v>4.25</v>
      </c>
      <c r="F3277">
        <v>10.6</v>
      </c>
    </row>
    <row r="3278" spans="1:7">
      <c r="A3278" t="s">
        <v>29</v>
      </c>
      <c r="B3278">
        <v>8809</v>
      </c>
      <c r="C3278" t="s">
        <v>59</v>
      </c>
      <c r="D3278">
        <v>3.5</v>
      </c>
      <c r="E3278">
        <v>3.2</v>
      </c>
      <c r="F3278">
        <v>10.6</v>
      </c>
    </row>
    <row r="3279" spans="1:7">
      <c r="A3279" t="s">
        <v>29</v>
      </c>
      <c r="B3279">
        <v>8811</v>
      </c>
      <c r="C3279" t="s">
        <v>59</v>
      </c>
      <c r="D3279">
        <v>3.27</v>
      </c>
      <c r="E3279">
        <v>10.55</v>
      </c>
      <c r="F3279">
        <v>10.6</v>
      </c>
    </row>
    <row r="3280" spans="1:7">
      <c r="A3280" t="s">
        <v>29</v>
      </c>
      <c r="B3280">
        <v>10054</v>
      </c>
      <c r="C3280" t="s">
        <v>59</v>
      </c>
      <c r="D3280">
        <v>9.82</v>
      </c>
      <c r="E3280">
        <v>6.4</v>
      </c>
      <c r="F3280">
        <v>10.6</v>
      </c>
    </row>
    <row r="3281" spans="1:7">
      <c r="A3281" t="s">
        <v>29</v>
      </c>
      <c r="B3281">
        <v>10055</v>
      </c>
      <c r="C3281" t="s">
        <v>59</v>
      </c>
      <c r="D3281">
        <v>9.82</v>
      </c>
      <c r="E3281">
        <v>8.4</v>
      </c>
      <c r="F3281">
        <v>10.6</v>
      </c>
      <c r="G3281" t="b">
        <v>0</v>
      </c>
    </row>
    <row r="3282" spans="1:7">
      <c r="A3282" t="s">
        <v>29</v>
      </c>
      <c r="B3282">
        <v>10073</v>
      </c>
      <c r="C3282" t="s">
        <v>59</v>
      </c>
      <c r="D3282">
        <v>9.82</v>
      </c>
      <c r="E3282">
        <v>8.5</v>
      </c>
      <c r="F3282">
        <v>10.6</v>
      </c>
      <c r="G3282" t="b">
        <v>0</v>
      </c>
    </row>
    <row r="3283" spans="1:7">
      <c r="A3283" t="s">
        <v>29</v>
      </c>
      <c r="B3283">
        <v>10080</v>
      </c>
      <c r="C3283" t="s">
        <v>59</v>
      </c>
      <c r="D3283">
        <v>16.37</v>
      </c>
      <c r="E3283">
        <v>4.8</v>
      </c>
      <c r="F3283">
        <v>10.6</v>
      </c>
    </row>
    <row r="3284" spans="1:7">
      <c r="A3284" t="s">
        <v>29</v>
      </c>
      <c r="B3284">
        <v>10081</v>
      </c>
      <c r="C3284" t="s">
        <v>59</v>
      </c>
      <c r="D3284">
        <v>16.37</v>
      </c>
      <c r="E3284">
        <v>6.4</v>
      </c>
      <c r="F3284">
        <v>10.6</v>
      </c>
      <c r="G3284" t="b">
        <v>0</v>
      </c>
    </row>
    <row r="3285" spans="1:7">
      <c r="A3285" t="s">
        <v>29</v>
      </c>
      <c r="B3285">
        <v>10082</v>
      </c>
      <c r="C3285" t="s">
        <v>59</v>
      </c>
      <c r="D3285">
        <v>16.37</v>
      </c>
      <c r="E3285">
        <v>8.5</v>
      </c>
      <c r="F3285">
        <v>10.6</v>
      </c>
      <c r="G3285" t="b">
        <v>0</v>
      </c>
    </row>
    <row r="3286" spans="1:7">
      <c r="A3286" t="s">
        <v>29</v>
      </c>
      <c r="B3286">
        <v>10083</v>
      </c>
      <c r="C3286" t="s">
        <v>59</v>
      </c>
      <c r="D3286">
        <v>16.37</v>
      </c>
      <c r="E3286">
        <v>8.75</v>
      </c>
      <c r="F3286">
        <v>10.6</v>
      </c>
    </row>
    <row r="3287" spans="1:7">
      <c r="A3287" t="s">
        <v>29</v>
      </c>
      <c r="B3287">
        <v>10085</v>
      </c>
      <c r="C3287" t="s">
        <v>59</v>
      </c>
      <c r="D3287">
        <v>0.65</v>
      </c>
      <c r="E3287">
        <v>10.55</v>
      </c>
      <c r="F3287">
        <v>10.6</v>
      </c>
    </row>
    <row r="3288" spans="1:7">
      <c r="A3288" t="s">
        <v>29</v>
      </c>
      <c r="B3288">
        <v>10086</v>
      </c>
      <c r="C3288" t="s">
        <v>59</v>
      </c>
      <c r="D3288">
        <v>0.4</v>
      </c>
      <c r="E3288">
        <v>10.55</v>
      </c>
      <c r="F3288">
        <v>10.6</v>
      </c>
      <c r="G3288" t="b">
        <v>0</v>
      </c>
    </row>
    <row r="3289" spans="1:7">
      <c r="A3289" t="s">
        <v>29</v>
      </c>
      <c r="B3289">
        <v>10087</v>
      </c>
      <c r="C3289" t="s">
        <v>59</v>
      </c>
      <c r="D3289">
        <v>-2.7755580000000001E-17</v>
      </c>
      <c r="E3289">
        <v>10.55</v>
      </c>
      <c r="F3289">
        <v>10.6</v>
      </c>
    </row>
    <row r="3290" spans="1:7">
      <c r="A3290" t="s">
        <v>29</v>
      </c>
      <c r="B3290">
        <v>10088</v>
      </c>
      <c r="C3290" t="s">
        <v>59</v>
      </c>
      <c r="D3290">
        <v>-0.1</v>
      </c>
      <c r="E3290">
        <v>10.55</v>
      </c>
      <c r="F3290">
        <v>10.6</v>
      </c>
      <c r="G3290" t="b">
        <v>0</v>
      </c>
    </row>
    <row r="3291" spans="1:7">
      <c r="A3291" t="s">
        <v>29</v>
      </c>
      <c r="B3291">
        <v>10093</v>
      </c>
      <c r="C3291" t="s">
        <v>59</v>
      </c>
      <c r="D3291">
        <v>0.65</v>
      </c>
      <c r="E3291">
        <v>13.05</v>
      </c>
      <c r="F3291">
        <v>10.6</v>
      </c>
    </row>
    <row r="3292" spans="1:7">
      <c r="A3292" t="s">
        <v>29</v>
      </c>
      <c r="B3292">
        <v>10094</v>
      </c>
      <c r="C3292" t="s">
        <v>59</v>
      </c>
      <c r="D3292">
        <v>0.65</v>
      </c>
      <c r="E3292">
        <v>14.1</v>
      </c>
      <c r="F3292">
        <v>10.6</v>
      </c>
    </row>
    <row r="3293" spans="1:7">
      <c r="A3293" t="s">
        <v>29</v>
      </c>
      <c r="B3293">
        <v>10095</v>
      </c>
      <c r="C3293" t="s">
        <v>59</v>
      </c>
      <c r="D3293">
        <v>0.4</v>
      </c>
      <c r="E3293">
        <v>13.05</v>
      </c>
      <c r="F3293">
        <v>10.6</v>
      </c>
    </row>
    <row r="3294" spans="1:7">
      <c r="A3294" t="s">
        <v>29</v>
      </c>
      <c r="B3294">
        <v>10096</v>
      </c>
      <c r="C3294" t="s">
        <v>59</v>
      </c>
      <c r="D3294">
        <v>0.4</v>
      </c>
      <c r="E3294">
        <v>14.1</v>
      </c>
      <c r="F3294">
        <v>10.6</v>
      </c>
    </row>
    <row r="3295" spans="1:7">
      <c r="A3295" t="s">
        <v>29</v>
      </c>
      <c r="B3295">
        <v>10097</v>
      </c>
      <c r="C3295" t="s">
        <v>59</v>
      </c>
      <c r="D3295">
        <v>0</v>
      </c>
      <c r="E3295">
        <v>13.05</v>
      </c>
      <c r="F3295">
        <v>10.6</v>
      </c>
      <c r="G3295" t="b">
        <v>0</v>
      </c>
    </row>
    <row r="3296" spans="1:7">
      <c r="A3296" t="s">
        <v>29</v>
      </c>
      <c r="B3296">
        <v>10098</v>
      </c>
      <c r="C3296" t="s">
        <v>59</v>
      </c>
      <c r="D3296">
        <v>0</v>
      </c>
      <c r="E3296">
        <v>14.1</v>
      </c>
      <c r="F3296">
        <v>10.6</v>
      </c>
    </row>
    <row r="3297" spans="1:7">
      <c r="A3297" t="s">
        <v>29</v>
      </c>
      <c r="B3297">
        <v>10099</v>
      </c>
      <c r="C3297" t="s">
        <v>59</v>
      </c>
      <c r="D3297">
        <v>-0.1</v>
      </c>
      <c r="E3297">
        <v>13.05</v>
      </c>
      <c r="F3297">
        <v>10.6</v>
      </c>
    </row>
    <row r="3298" spans="1:7">
      <c r="A3298" t="s">
        <v>29</v>
      </c>
      <c r="B3298">
        <v>10100</v>
      </c>
      <c r="C3298" t="s">
        <v>59</v>
      </c>
      <c r="D3298">
        <v>-0.1</v>
      </c>
      <c r="E3298">
        <v>14.1</v>
      </c>
      <c r="F3298">
        <v>10.6</v>
      </c>
    </row>
    <row r="3299" spans="1:7">
      <c r="A3299" t="s">
        <v>29</v>
      </c>
      <c r="B3299">
        <v>10101</v>
      </c>
      <c r="C3299" t="s">
        <v>59</v>
      </c>
      <c r="D3299">
        <v>0.65</v>
      </c>
      <c r="E3299">
        <v>11.55</v>
      </c>
      <c r="F3299">
        <v>10.6</v>
      </c>
    </row>
    <row r="3300" spans="1:7">
      <c r="A3300" t="s">
        <v>29</v>
      </c>
      <c r="B3300">
        <v>10102</v>
      </c>
      <c r="C3300" t="s">
        <v>59</v>
      </c>
      <c r="D3300">
        <v>0.65</v>
      </c>
      <c r="E3300">
        <v>12</v>
      </c>
      <c r="F3300">
        <v>10.6</v>
      </c>
    </row>
    <row r="3301" spans="1:7">
      <c r="A3301" t="s">
        <v>29</v>
      </c>
      <c r="B3301">
        <v>10103</v>
      </c>
      <c r="C3301" t="s">
        <v>59</v>
      </c>
      <c r="D3301">
        <v>0.4</v>
      </c>
      <c r="E3301">
        <v>11.55</v>
      </c>
      <c r="F3301">
        <v>10.6</v>
      </c>
    </row>
    <row r="3302" spans="1:7">
      <c r="A3302" t="s">
        <v>29</v>
      </c>
      <c r="B3302">
        <v>10104</v>
      </c>
      <c r="C3302" t="s">
        <v>59</v>
      </c>
      <c r="D3302">
        <v>0.4</v>
      </c>
      <c r="E3302">
        <v>12</v>
      </c>
      <c r="F3302">
        <v>10.6</v>
      </c>
    </row>
    <row r="3303" spans="1:7">
      <c r="A3303" t="s">
        <v>29</v>
      </c>
      <c r="B3303">
        <v>10105</v>
      </c>
      <c r="C3303" t="s">
        <v>59</v>
      </c>
      <c r="D3303">
        <v>-2.7755580000000001E-17</v>
      </c>
      <c r="E3303">
        <v>11.55</v>
      </c>
      <c r="F3303">
        <v>10.6</v>
      </c>
      <c r="G3303" t="b">
        <v>0</v>
      </c>
    </row>
    <row r="3304" spans="1:7">
      <c r="A3304" t="s">
        <v>29</v>
      </c>
      <c r="B3304">
        <v>10106</v>
      </c>
      <c r="C3304" t="s">
        <v>59</v>
      </c>
      <c r="D3304">
        <v>-2.7755580000000001E-17</v>
      </c>
      <c r="E3304">
        <v>12</v>
      </c>
      <c r="F3304">
        <v>10.6</v>
      </c>
    </row>
    <row r="3305" spans="1:7">
      <c r="A3305" t="s">
        <v>29</v>
      </c>
      <c r="B3305">
        <v>10107</v>
      </c>
      <c r="C3305" t="s">
        <v>59</v>
      </c>
      <c r="D3305">
        <v>-0.1</v>
      </c>
      <c r="E3305">
        <v>11.55</v>
      </c>
      <c r="F3305">
        <v>10.6</v>
      </c>
    </row>
    <row r="3306" spans="1:7">
      <c r="A3306" t="s">
        <v>29</v>
      </c>
      <c r="B3306">
        <v>10108</v>
      </c>
      <c r="C3306" t="s">
        <v>59</v>
      </c>
      <c r="D3306">
        <v>-0.1</v>
      </c>
      <c r="E3306">
        <v>12</v>
      </c>
      <c r="F3306">
        <v>10.6</v>
      </c>
    </row>
    <row r="3307" spans="1:7">
      <c r="A3307" t="s">
        <v>29</v>
      </c>
      <c r="B3307">
        <v>10110</v>
      </c>
      <c r="C3307" t="s">
        <v>59</v>
      </c>
      <c r="D3307">
        <v>0.65</v>
      </c>
      <c r="E3307">
        <v>9.4</v>
      </c>
      <c r="F3307">
        <v>10.6</v>
      </c>
    </row>
    <row r="3308" spans="1:7">
      <c r="A3308" t="s">
        <v>29</v>
      </c>
      <c r="B3308">
        <v>10111</v>
      </c>
      <c r="C3308" t="s">
        <v>59</v>
      </c>
      <c r="D3308">
        <v>0.4</v>
      </c>
      <c r="E3308">
        <v>9.4</v>
      </c>
      <c r="F3308">
        <v>10.6</v>
      </c>
    </row>
    <row r="3309" spans="1:7">
      <c r="A3309" t="s">
        <v>29</v>
      </c>
      <c r="B3309">
        <v>10112</v>
      </c>
      <c r="C3309" t="s">
        <v>59</v>
      </c>
      <c r="D3309">
        <v>-2.7755580000000001E-17</v>
      </c>
      <c r="E3309">
        <v>9.4</v>
      </c>
      <c r="F3309">
        <v>10.6</v>
      </c>
      <c r="G3309" t="b">
        <v>0</v>
      </c>
    </row>
    <row r="3310" spans="1:7">
      <c r="A3310" t="s">
        <v>29</v>
      </c>
      <c r="B3310">
        <v>10113</v>
      </c>
      <c r="C3310" t="s">
        <v>59</v>
      </c>
      <c r="D3310">
        <v>-0.1</v>
      </c>
      <c r="E3310">
        <v>9.4</v>
      </c>
      <c r="F3310">
        <v>10.6</v>
      </c>
    </row>
    <row r="3311" spans="1:7">
      <c r="A3311" t="s">
        <v>29</v>
      </c>
      <c r="B3311">
        <v>10116</v>
      </c>
      <c r="C3311" t="s">
        <v>59</v>
      </c>
      <c r="D3311">
        <v>4.18</v>
      </c>
      <c r="E3311">
        <v>15.9</v>
      </c>
      <c r="F3311">
        <v>10.6</v>
      </c>
    </row>
    <row r="3312" spans="1:7">
      <c r="A3312" t="s">
        <v>29</v>
      </c>
      <c r="B3312">
        <v>10117</v>
      </c>
      <c r="C3312" t="s">
        <v>59</v>
      </c>
      <c r="D3312">
        <v>4.18</v>
      </c>
      <c r="E3312">
        <v>16.100000000000001</v>
      </c>
      <c r="F3312">
        <v>10.6</v>
      </c>
    </row>
    <row r="3313" spans="1:7">
      <c r="A3313" t="s">
        <v>29</v>
      </c>
      <c r="B3313">
        <v>10118</v>
      </c>
      <c r="C3313" t="s">
        <v>59</v>
      </c>
      <c r="D3313">
        <v>4.18</v>
      </c>
      <c r="E3313">
        <v>16.5</v>
      </c>
      <c r="F3313">
        <v>10.6</v>
      </c>
    </row>
    <row r="3314" spans="1:7">
      <c r="A3314" t="s">
        <v>29</v>
      </c>
      <c r="B3314">
        <v>10119</v>
      </c>
      <c r="C3314" t="s">
        <v>59</v>
      </c>
      <c r="D3314">
        <v>4.18</v>
      </c>
      <c r="E3314">
        <v>16.600000000000001</v>
      </c>
      <c r="F3314">
        <v>10.6</v>
      </c>
      <c r="G3314" t="b">
        <v>0</v>
      </c>
    </row>
    <row r="3315" spans="1:7">
      <c r="A3315" t="s">
        <v>29</v>
      </c>
      <c r="B3315">
        <v>10120</v>
      </c>
      <c r="C3315" t="s">
        <v>59</v>
      </c>
      <c r="D3315">
        <v>6.38</v>
      </c>
      <c r="E3315">
        <v>16.100000000000001</v>
      </c>
      <c r="F3315">
        <v>10.6</v>
      </c>
      <c r="G3315" t="b">
        <v>0</v>
      </c>
    </row>
    <row r="3316" spans="1:7">
      <c r="A3316" t="s">
        <v>29</v>
      </c>
      <c r="B3316">
        <v>10121</v>
      </c>
      <c r="C3316" t="s">
        <v>59</v>
      </c>
      <c r="D3316">
        <v>6.38</v>
      </c>
      <c r="E3316">
        <v>16.5</v>
      </c>
      <c r="F3316">
        <v>10.6</v>
      </c>
    </row>
    <row r="3317" spans="1:7">
      <c r="A3317" t="s">
        <v>29</v>
      </c>
      <c r="B3317">
        <v>10122</v>
      </c>
      <c r="C3317" t="s">
        <v>59</v>
      </c>
      <c r="D3317">
        <v>6.38</v>
      </c>
      <c r="E3317">
        <v>16.600000000000001</v>
      </c>
      <c r="F3317">
        <v>10.6</v>
      </c>
    </row>
    <row r="3318" spans="1:7">
      <c r="A3318" t="s">
        <v>29</v>
      </c>
      <c r="B3318">
        <v>10051</v>
      </c>
      <c r="C3318" t="s">
        <v>59</v>
      </c>
      <c r="D3318">
        <v>3.92</v>
      </c>
      <c r="E3318">
        <v>15.9</v>
      </c>
      <c r="F3318">
        <v>10.6</v>
      </c>
      <c r="G3318" t="b">
        <v>0</v>
      </c>
    </row>
    <row r="3319" spans="1:7">
      <c r="A3319" t="s">
        <v>29</v>
      </c>
      <c r="B3319">
        <v>10052</v>
      </c>
      <c r="C3319" t="s">
        <v>59</v>
      </c>
      <c r="D3319">
        <v>3.92</v>
      </c>
      <c r="E3319">
        <v>16.100000000000001</v>
      </c>
      <c r="F3319">
        <v>10.6</v>
      </c>
    </row>
    <row r="3320" spans="1:7">
      <c r="A3320" t="s">
        <v>29</v>
      </c>
      <c r="B3320">
        <v>10079</v>
      </c>
      <c r="C3320" t="s">
        <v>59</v>
      </c>
      <c r="D3320">
        <v>3.92</v>
      </c>
      <c r="E3320">
        <v>16.5</v>
      </c>
      <c r="F3320">
        <v>10.6</v>
      </c>
    </row>
    <row r="3321" spans="1:7">
      <c r="A3321" t="s">
        <v>29</v>
      </c>
      <c r="B3321">
        <v>10084</v>
      </c>
      <c r="C3321" t="s">
        <v>59</v>
      </c>
      <c r="D3321">
        <v>3.92</v>
      </c>
      <c r="E3321">
        <v>16.600000000000001</v>
      </c>
      <c r="F3321">
        <v>10.6</v>
      </c>
    </row>
    <row r="3322" spans="1:7">
      <c r="A3322" t="s">
        <v>29</v>
      </c>
      <c r="B3322">
        <v>1508</v>
      </c>
      <c r="C3322" t="s">
        <v>59</v>
      </c>
      <c r="D3322">
        <v>6.8</v>
      </c>
      <c r="E3322">
        <v>8.4</v>
      </c>
      <c r="F3322">
        <v>10.6</v>
      </c>
    </row>
    <row r="3323" spans="1:7">
      <c r="A3323" t="s">
        <v>29</v>
      </c>
      <c r="B3323">
        <v>1509</v>
      </c>
      <c r="C3323" t="s">
        <v>59</v>
      </c>
      <c r="D3323">
        <v>6.8</v>
      </c>
      <c r="E3323">
        <v>11.2</v>
      </c>
      <c r="F3323">
        <v>10.6</v>
      </c>
    </row>
    <row r="3324" spans="1:7">
      <c r="A3324" t="s">
        <v>29</v>
      </c>
      <c r="B3324">
        <v>2617</v>
      </c>
      <c r="C3324" t="s">
        <v>59</v>
      </c>
      <c r="D3324">
        <v>6.8</v>
      </c>
      <c r="E3324">
        <v>10.55</v>
      </c>
      <c r="F3324">
        <v>10.6</v>
      </c>
    </row>
    <row r="3325" spans="1:7">
      <c r="A3325" t="s">
        <v>29</v>
      </c>
      <c r="B3325">
        <v>3140</v>
      </c>
      <c r="C3325" t="s">
        <v>59</v>
      </c>
      <c r="D3325">
        <v>5.72</v>
      </c>
      <c r="E3325">
        <v>15.6</v>
      </c>
      <c r="F3325">
        <v>10.6</v>
      </c>
    </row>
    <row r="3326" spans="1:7">
      <c r="A3326" t="s">
        <v>29</v>
      </c>
      <c r="B3326">
        <v>8812</v>
      </c>
      <c r="C3326" t="s">
        <v>59</v>
      </c>
      <c r="D3326">
        <v>5.72</v>
      </c>
      <c r="E3326">
        <v>14.25</v>
      </c>
      <c r="F3326">
        <v>10.6</v>
      </c>
      <c r="G3326" t="b">
        <v>0</v>
      </c>
    </row>
    <row r="3327" spans="1:7">
      <c r="A3327" t="s">
        <v>29</v>
      </c>
      <c r="B3327">
        <v>8948</v>
      </c>
      <c r="C3327" t="s">
        <v>59</v>
      </c>
      <c r="D3327">
        <v>4.92</v>
      </c>
      <c r="E3327">
        <v>14.25</v>
      </c>
      <c r="F3327">
        <v>10.6</v>
      </c>
    </row>
    <row r="3328" spans="1:7">
      <c r="A3328" t="s">
        <v>29</v>
      </c>
      <c r="B3328">
        <v>10089</v>
      </c>
      <c r="C3328" t="s">
        <v>59</v>
      </c>
      <c r="D3328">
        <v>5.72</v>
      </c>
      <c r="E3328">
        <v>14.35</v>
      </c>
      <c r="F3328">
        <v>10.6</v>
      </c>
      <c r="G3328" t="b">
        <v>0</v>
      </c>
    </row>
    <row r="3329" spans="1:7">
      <c r="A3329" t="s">
        <v>29</v>
      </c>
      <c r="B3329">
        <v>10115</v>
      </c>
      <c r="C3329" t="s">
        <v>59</v>
      </c>
      <c r="D3329">
        <v>6.8</v>
      </c>
      <c r="E3329">
        <v>14.25</v>
      </c>
      <c r="F3329">
        <v>10.6</v>
      </c>
    </row>
    <row r="3330" spans="1:7">
      <c r="A3330" t="s">
        <v>29</v>
      </c>
      <c r="B3330">
        <v>10123</v>
      </c>
      <c r="C3330" t="s">
        <v>59</v>
      </c>
      <c r="D3330">
        <v>12.35</v>
      </c>
      <c r="E3330">
        <v>8.4</v>
      </c>
      <c r="F3330">
        <v>10.6</v>
      </c>
    </row>
    <row r="3331" spans="1:7">
      <c r="A3331" t="s">
        <v>29</v>
      </c>
      <c r="B3331">
        <v>10124</v>
      </c>
      <c r="C3331" t="s">
        <v>59</v>
      </c>
      <c r="D3331">
        <v>13.45</v>
      </c>
      <c r="E3331">
        <v>8.4</v>
      </c>
      <c r="F3331">
        <v>10.6</v>
      </c>
      <c r="G3331" t="b">
        <v>0</v>
      </c>
    </row>
    <row r="3332" spans="1:7">
      <c r="A3332" t="s">
        <v>29</v>
      </c>
      <c r="B3332">
        <v>10125</v>
      </c>
      <c r="C3332" t="s">
        <v>59</v>
      </c>
      <c r="D3332">
        <v>13.93</v>
      </c>
      <c r="E3332">
        <v>8.4</v>
      </c>
      <c r="F3332">
        <v>10.6</v>
      </c>
      <c r="G3332" t="b">
        <v>0</v>
      </c>
    </row>
    <row r="3333" spans="1:7">
      <c r="A3333" t="s">
        <v>29</v>
      </c>
      <c r="B3333">
        <v>10126</v>
      </c>
      <c r="C3333" t="s">
        <v>59</v>
      </c>
      <c r="D3333">
        <v>14.17</v>
      </c>
      <c r="E3333">
        <v>8.4</v>
      </c>
      <c r="F3333">
        <v>10.6</v>
      </c>
      <c r="G3333" t="b">
        <v>0</v>
      </c>
    </row>
    <row r="3334" spans="1:7">
      <c r="A3334" t="s">
        <v>29</v>
      </c>
      <c r="B3334">
        <v>10127</v>
      </c>
      <c r="C3334" t="s">
        <v>59</v>
      </c>
      <c r="D3334">
        <v>14.8</v>
      </c>
      <c r="E3334">
        <v>8.4</v>
      </c>
      <c r="F3334">
        <v>10.6</v>
      </c>
    </row>
    <row r="3335" spans="1:7">
      <c r="A3335" t="s">
        <v>29</v>
      </c>
      <c r="B3335">
        <v>10128</v>
      </c>
      <c r="C3335" t="s">
        <v>59</v>
      </c>
      <c r="D3335">
        <v>10.6</v>
      </c>
      <c r="E3335">
        <v>8.4</v>
      </c>
      <c r="F3335">
        <v>10.6</v>
      </c>
    </row>
    <row r="3336" spans="1:7">
      <c r="A3336" t="s">
        <v>29</v>
      </c>
      <c r="B3336">
        <v>10129</v>
      </c>
      <c r="C3336" t="s">
        <v>59</v>
      </c>
      <c r="D3336">
        <v>11.52</v>
      </c>
      <c r="E3336">
        <v>8.4</v>
      </c>
      <c r="F3336">
        <v>10.6</v>
      </c>
    </row>
    <row r="3337" spans="1:7">
      <c r="A3337" t="s">
        <v>29</v>
      </c>
      <c r="B3337">
        <v>10130</v>
      </c>
      <c r="C3337" t="s">
        <v>59</v>
      </c>
      <c r="D3337">
        <v>7.02</v>
      </c>
      <c r="E3337">
        <v>8.4</v>
      </c>
      <c r="F3337">
        <v>10.6</v>
      </c>
      <c r="G3337" t="b">
        <v>0</v>
      </c>
    </row>
    <row r="3338" spans="1:7">
      <c r="A3338" t="s">
        <v>29</v>
      </c>
      <c r="B3338">
        <v>10131</v>
      </c>
      <c r="C3338" t="s">
        <v>59</v>
      </c>
      <c r="D3338">
        <v>8.3800000000000008</v>
      </c>
      <c r="E3338">
        <v>8.4</v>
      </c>
      <c r="F3338">
        <v>10.6</v>
      </c>
    </row>
    <row r="3339" spans="1:7">
      <c r="A3339" t="s">
        <v>29</v>
      </c>
      <c r="B3339">
        <v>10132</v>
      </c>
      <c r="C3339" t="s">
        <v>59</v>
      </c>
      <c r="D3339">
        <v>5</v>
      </c>
      <c r="E3339">
        <v>8.4</v>
      </c>
      <c r="F3339">
        <v>10.6</v>
      </c>
    </row>
    <row r="3340" spans="1:7">
      <c r="A3340" t="s">
        <v>29</v>
      </c>
      <c r="B3340">
        <v>10133</v>
      </c>
      <c r="C3340" t="s">
        <v>59</v>
      </c>
      <c r="D3340">
        <v>4.92</v>
      </c>
      <c r="E3340">
        <v>8.4</v>
      </c>
      <c r="F3340">
        <v>10.6</v>
      </c>
    </row>
    <row r="3341" spans="1:7">
      <c r="A3341" t="s">
        <v>29</v>
      </c>
      <c r="B3341">
        <v>10134</v>
      </c>
      <c r="C3341" t="s">
        <v>59</v>
      </c>
      <c r="D3341">
        <v>4.7699999999999996</v>
      </c>
      <c r="E3341">
        <v>8.4</v>
      </c>
      <c r="F3341">
        <v>10.6</v>
      </c>
    </row>
    <row r="3342" spans="1:7">
      <c r="A3342" t="s">
        <v>29</v>
      </c>
      <c r="B3342">
        <v>10135</v>
      </c>
      <c r="C3342" t="s">
        <v>59</v>
      </c>
      <c r="D3342">
        <v>3.92</v>
      </c>
      <c r="E3342">
        <v>8.4</v>
      </c>
      <c r="F3342">
        <v>10.6</v>
      </c>
      <c r="G3342" t="b">
        <v>0</v>
      </c>
    </row>
    <row r="3343" spans="1:7">
      <c r="A3343" t="s">
        <v>29</v>
      </c>
      <c r="B3343">
        <v>10136</v>
      </c>
      <c r="C3343" t="s">
        <v>59</v>
      </c>
      <c r="D3343">
        <v>5</v>
      </c>
      <c r="E3343">
        <v>9.4</v>
      </c>
      <c r="F3343">
        <v>10.6</v>
      </c>
    </row>
    <row r="3344" spans="1:7">
      <c r="A3344" t="s">
        <v>29</v>
      </c>
      <c r="B3344">
        <v>10137</v>
      </c>
      <c r="C3344" t="s">
        <v>59</v>
      </c>
      <c r="D3344">
        <v>8.1300000000000008</v>
      </c>
      <c r="E3344">
        <v>8.5</v>
      </c>
      <c r="F3344">
        <v>10.6</v>
      </c>
    </row>
    <row r="3345" spans="1:7">
      <c r="A3345" t="s">
        <v>29</v>
      </c>
      <c r="B3345">
        <v>10138</v>
      </c>
      <c r="C3345" t="s">
        <v>59</v>
      </c>
      <c r="D3345">
        <v>7.58</v>
      </c>
      <c r="E3345">
        <v>8.5</v>
      </c>
      <c r="F3345">
        <v>10.6</v>
      </c>
    </row>
    <row r="3346" spans="1:7">
      <c r="A3346" t="s">
        <v>29</v>
      </c>
      <c r="B3346">
        <v>10139</v>
      </c>
      <c r="C3346" t="s">
        <v>59</v>
      </c>
      <c r="D3346">
        <v>7.58</v>
      </c>
      <c r="E3346">
        <v>8.4</v>
      </c>
      <c r="F3346">
        <v>10.6</v>
      </c>
    </row>
    <row r="3347" spans="1:7">
      <c r="A3347" t="s">
        <v>29</v>
      </c>
      <c r="B3347">
        <v>10140</v>
      </c>
      <c r="C3347" t="s">
        <v>59</v>
      </c>
      <c r="D3347">
        <v>8.1300000000000008</v>
      </c>
      <c r="E3347">
        <v>8.4</v>
      </c>
      <c r="F3347">
        <v>10.6</v>
      </c>
    </row>
    <row r="3348" spans="1:7">
      <c r="A3348" t="s">
        <v>29</v>
      </c>
      <c r="B3348">
        <v>10142</v>
      </c>
      <c r="C3348" t="s">
        <v>59</v>
      </c>
      <c r="D3348">
        <v>3.77</v>
      </c>
      <c r="E3348">
        <v>0.7</v>
      </c>
      <c r="F3348">
        <v>10.6</v>
      </c>
    </row>
    <row r="3349" spans="1:7">
      <c r="A3349" t="s">
        <v>29</v>
      </c>
      <c r="B3349">
        <v>10143</v>
      </c>
      <c r="C3349" t="s">
        <v>59</v>
      </c>
      <c r="D3349">
        <v>3.77</v>
      </c>
      <c r="E3349">
        <v>0.55000000000000004</v>
      </c>
      <c r="F3349">
        <v>10.6</v>
      </c>
    </row>
    <row r="3350" spans="1:7">
      <c r="A3350" t="s">
        <v>29</v>
      </c>
      <c r="B3350">
        <v>10144</v>
      </c>
      <c r="C3350" t="s">
        <v>59</v>
      </c>
      <c r="D3350">
        <v>3.77</v>
      </c>
      <c r="E3350">
        <v>0.4</v>
      </c>
      <c r="F3350">
        <v>10.6</v>
      </c>
      <c r="G3350" t="b">
        <v>0</v>
      </c>
    </row>
    <row r="3351" spans="1:7">
      <c r="A3351" t="s">
        <v>29</v>
      </c>
      <c r="B3351">
        <v>10145</v>
      </c>
      <c r="C3351" t="s">
        <v>59</v>
      </c>
      <c r="D3351">
        <v>5</v>
      </c>
      <c r="E3351">
        <v>0.4</v>
      </c>
      <c r="F3351">
        <v>10.6</v>
      </c>
    </row>
    <row r="3352" spans="1:7">
      <c r="A3352" t="s">
        <v>29</v>
      </c>
      <c r="B3352">
        <v>10146</v>
      </c>
      <c r="C3352" t="s">
        <v>59</v>
      </c>
      <c r="D3352">
        <v>3.77</v>
      </c>
      <c r="E3352">
        <v>0</v>
      </c>
      <c r="F3352">
        <v>10.6</v>
      </c>
    </row>
    <row r="3353" spans="1:7">
      <c r="A3353" t="s">
        <v>29</v>
      </c>
      <c r="B3353">
        <v>10147</v>
      </c>
      <c r="C3353" t="s">
        <v>59</v>
      </c>
      <c r="D3353">
        <v>2.77</v>
      </c>
      <c r="E3353">
        <v>0.7</v>
      </c>
      <c r="F3353">
        <v>10.6</v>
      </c>
      <c r="G3353" t="b">
        <v>0</v>
      </c>
    </row>
    <row r="3354" spans="1:7">
      <c r="A3354" t="s">
        <v>29</v>
      </c>
      <c r="B3354">
        <v>10148</v>
      </c>
      <c r="C3354" t="s">
        <v>59</v>
      </c>
      <c r="D3354">
        <v>2.5</v>
      </c>
      <c r="E3354">
        <v>0.4</v>
      </c>
      <c r="F3354">
        <v>10.6</v>
      </c>
      <c r="G3354" t="b">
        <v>0</v>
      </c>
    </row>
    <row r="3355" spans="1:7">
      <c r="A3355" t="s">
        <v>29</v>
      </c>
      <c r="B3355">
        <v>10149</v>
      </c>
      <c r="C3355" t="s">
        <v>59</v>
      </c>
      <c r="D3355">
        <v>2.77</v>
      </c>
      <c r="E3355">
        <v>0.55000000000000004</v>
      </c>
      <c r="F3355">
        <v>10.6</v>
      </c>
    </row>
    <row r="3356" spans="1:7">
      <c r="A3356" t="s">
        <v>29</v>
      </c>
      <c r="B3356">
        <v>10150</v>
      </c>
      <c r="C3356" t="s">
        <v>59</v>
      </c>
      <c r="D3356">
        <v>2.77</v>
      </c>
      <c r="E3356">
        <v>0.4</v>
      </c>
      <c r="F3356">
        <v>10.6</v>
      </c>
    </row>
    <row r="3357" spans="1:7">
      <c r="A3357" t="s">
        <v>29</v>
      </c>
      <c r="B3357">
        <v>10151</v>
      </c>
      <c r="C3357" t="s">
        <v>59</v>
      </c>
      <c r="D3357">
        <v>2.77</v>
      </c>
      <c r="E3357">
        <v>0</v>
      </c>
      <c r="F3357">
        <v>10.6</v>
      </c>
    </row>
    <row r="3358" spans="1:7">
      <c r="A3358" t="s">
        <v>29</v>
      </c>
      <c r="B3358">
        <v>10152</v>
      </c>
      <c r="C3358" t="s">
        <v>59</v>
      </c>
      <c r="D3358">
        <v>10.32</v>
      </c>
      <c r="E3358">
        <v>0.7</v>
      </c>
      <c r="F3358">
        <v>10.6</v>
      </c>
    </row>
    <row r="3359" spans="1:7">
      <c r="A3359" t="s">
        <v>29</v>
      </c>
      <c r="B3359">
        <v>10153</v>
      </c>
      <c r="C3359" t="s">
        <v>59</v>
      </c>
      <c r="D3359">
        <v>9.32</v>
      </c>
      <c r="E3359">
        <v>0.7</v>
      </c>
      <c r="F3359">
        <v>10.6</v>
      </c>
    </row>
    <row r="3360" spans="1:7">
      <c r="A3360" t="s">
        <v>29</v>
      </c>
      <c r="B3360">
        <v>10154</v>
      </c>
      <c r="C3360" t="s">
        <v>59</v>
      </c>
      <c r="D3360">
        <v>10.32</v>
      </c>
      <c r="E3360">
        <v>0.55000000000000004</v>
      </c>
      <c r="F3360">
        <v>10.6</v>
      </c>
    </row>
    <row r="3361" spans="1:7">
      <c r="A3361" t="s">
        <v>29</v>
      </c>
      <c r="B3361">
        <v>10155</v>
      </c>
      <c r="C3361" t="s">
        <v>59</v>
      </c>
      <c r="D3361">
        <v>9.32</v>
      </c>
      <c r="E3361">
        <v>0.55000000000000004</v>
      </c>
      <c r="F3361">
        <v>10.6</v>
      </c>
      <c r="G3361" t="b">
        <v>0</v>
      </c>
    </row>
    <row r="3362" spans="1:7">
      <c r="A3362" t="s">
        <v>29</v>
      </c>
      <c r="B3362">
        <v>10156</v>
      </c>
      <c r="C3362" t="s">
        <v>59</v>
      </c>
      <c r="D3362">
        <v>10.32</v>
      </c>
      <c r="E3362">
        <v>0</v>
      </c>
      <c r="F3362">
        <v>10.6</v>
      </c>
    </row>
    <row r="3363" spans="1:7">
      <c r="A3363" t="s">
        <v>29</v>
      </c>
      <c r="B3363">
        <v>10157</v>
      </c>
      <c r="C3363" t="s">
        <v>59</v>
      </c>
      <c r="D3363">
        <v>9.32</v>
      </c>
      <c r="E3363">
        <v>0</v>
      </c>
      <c r="F3363">
        <v>10.6</v>
      </c>
    </row>
    <row r="3364" spans="1:7">
      <c r="A3364" t="s">
        <v>29</v>
      </c>
      <c r="B3364">
        <v>10141</v>
      </c>
      <c r="C3364" t="s">
        <v>59</v>
      </c>
      <c r="D3364">
        <v>4.25</v>
      </c>
      <c r="E3364">
        <v>14.1</v>
      </c>
      <c r="F3364">
        <v>10.6</v>
      </c>
    </row>
    <row r="3365" spans="1:7">
      <c r="A3365" t="s">
        <v>29</v>
      </c>
      <c r="B3365">
        <v>10158</v>
      </c>
      <c r="C3365" t="s">
        <v>59</v>
      </c>
      <c r="D3365">
        <v>4.25</v>
      </c>
      <c r="E3365">
        <v>14.35</v>
      </c>
      <c r="F3365">
        <v>10.6</v>
      </c>
      <c r="G3365" t="b">
        <v>0</v>
      </c>
    </row>
    <row r="3366" spans="1:7">
      <c r="A3366" t="s">
        <v>29</v>
      </c>
      <c r="B3366">
        <v>10159</v>
      </c>
      <c r="C3366" t="s">
        <v>59</v>
      </c>
      <c r="D3366">
        <v>4.25</v>
      </c>
      <c r="E3366">
        <v>14.05</v>
      </c>
      <c r="F3366">
        <v>10.6</v>
      </c>
    </row>
    <row r="3367" spans="1:7">
      <c r="A3367" t="s">
        <v>29</v>
      </c>
      <c r="B3367">
        <v>10160</v>
      </c>
      <c r="C3367" t="s">
        <v>59</v>
      </c>
      <c r="D3367">
        <v>4.25</v>
      </c>
      <c r="E3367">
        <v>13.05</v>
      </c>
      <c r="F3367">
        <v>10.6</v>
      </c>
    </row>
    <row r="3368" spans="1:7">
      <c r="A3368" t="s">
        <v>29</v>
      </c>
      <c r="B3368">
        <v>10161</v>
      </c>
      <c r="C3368" t="s">
        <v>59</v>
      </c>
      <c r="D3368">
        <v>4.25</v>
      </c>
      <c r="E3368">
        <v>13</v>
      </c>
      <c r="F3368">
        <v>10.6</v>
      </c>
    </row>
    <row r="3369" spans="1:7">
      <c r="A3369" t="s">
        <v>29</v>
      </c>
      <c r="B3369">
        <v>10162</v>
      </c>
      <c r="C3369" t="s">
        <v>59</v>
      </c>
      <c r="D3369">
        <v>4.25</v>
      </c>
      <c r="E3369">
        <v>15.6</v>
      </c>
      <c r="F3369">
        <v>10.6</v>
      </c>
      <c r="G3369" t="b">
        <v>0</v>
      </c>
    </row>
    <row r="3370" spans="1:7">
      <c r="A3370" t="s">
        <v>29</v>
      </c>
      <c r="B3370">
        <v>10163</v>
      </c>
      <c r="C3370" t="s">
        <v>59</v>
      </c>
      <c r="D3370">
        <v>4.25</v>
      </c>
      <c r="E3370">
        <v>12.5</v>
      </c>
      <c r="F3370">
        <v>10.6</v>
      </c>
    </row>
    <row r="3371" spans="1:7">
      <c r="A3371" t="s">
        <v>29</v>
      </c>
      <c r="B3371">
        <v>10164</v>
      </c>
      <c r="C3371" t="s">
        <v>59</v>
      </c>
      <c r="D3371">
        <v>4.25</v>
      </c>
      <c r="E3371">
        <v>15.9</v>
      </c>
      <c r="F3371">
        <v>10.6</v>
      </c>
    </row>
    <row r="3372" spans="1:7">
      <c r="A3372" t="s">
        <v>29</v>
      </c>
      <c r="B3372">
        <v>10165</v>
      </c>
      <c r="C3372" t="s">
        <v>59</v>
      </c>
      <c r="D3372">
        <v>4.25</v>
      </c>
      <c r="E3372">
        <v>16.100000000000001</v>
      </c>
      <c r="F3372">
        <v>10.6</v>
      </c>
    </row>
    <row r="3373" spans="1:7">
      <c r="A3373" t="s">
        <v>29</v>
      </c>
      <c r="B3373">
        <v>10166</v>
      </c>
      <c r="C3373" t="s">
        <v>59</v>
      </c>
      <c r="D3373">
        <v>4.25</v>
      </c>
      <c r="E3373">
        <v>16.5</v>
      </c>
      <c r="F3373">
        <v>10.6</v>
      </c>
      <c r="G3373" t="b">
        <v>0</v>
      </c>
    </row>
    <row r="3374" spans="1:7">
      <c r="A3374" t="s">
        <v>29</v>
      </c>
      <c r="B3374">
        <v>10167</v>
      </c>
      <c r="C3374" t="s">
        <v>59</v>
      </c>
      <c r="D3374">
        <v>4.42</v>
      </c>
      <c r="E3374">
        <v>16.600000000000001</v>
      </c>
      <c r="F3374">
        <v>10.6</v>
      </c>
    </row>
    <row r="3375" spans="1:7">
      <c r="A3375" t="s">
        <v>29</v>
      </c>
      <c r="B3375">
        <v>10169</v>
      </c>
      <c r="C3375" t="s">
        <v>59</v>
      </c>
      <c r="D3375">
        <v>4.42</v>
      </c>
      <c r="E3375">
        <v>8.4</v>
      </c>
      <c r="F3375">
        <v>10.6</v>
      </c>
      <c r="G3375" t="b">
        <v>0</v>
      </c>
    </row>
    <row r="3376" spans="1:7">
      <c r="A3376" t="s">
        <v>29</v>
      </c>
      <c r="B3376">
        <v>10170</v>
      </c>
      <c r="C3376" t="s">
        <v>59</v>
      </c>
      <c r="D3376">
        <v>8.3800000000000008</v>
      </c>
      <c r="E3376">
        <v>9.5</v>
      </c>
      <c r="F3376">
        <v>10.6</v>
      </c>
    </row>
    <row r="3377" spans="1:7">
      <c r="A3377" t="s">
        <v>29</v>
      </c>
      <c r="B3377">
        <v>10172</v>
      </c>
      <c r="C3377" t="s">
        <v>59</v>
      </c>
      <c r="D3377">
        <v>-0.119999999999999</v>
      </c>
      <c r="E3377">
        <v>9.5</v>
      </c>
      <c r="F3377">
        <v>10.6</v>
      </c>
      <c r="G3377" t="b">
        <v>0</v>
      </c>
    </row>
    <row r="3378" spans="1:7">
      <c r="A3378" t="s">
        <v>29</v>
      </c>
      <c r="B3378">
        <v>10175</v>
      </c>
      <c r="C3378" t="s">
        <v>59</v>
      </c>
      <c r="D3378">
        <v>6.8</v>
      </c>
      <c r="E3378">
        <v>15.9</v>
      </c>
      <c r="F3378">
        <v>10.6</v>
      </c>
      <c r="G3378" t="b">
        <v>0</v>
      </c>
    </row>
    <row r="3379" spans="1:7">
      <c r="A3379" t="s">
        <v>29</v>
      </c>
      <c r="B3379">
        <v>10179</v>
      </c>
      <c r="C3379" t="s">
        <v>59</v>
      </c>
      <c r="D3379">
        <v>-0.1</v>
      </c>
      <c r="E3379">
        <v>15.75</v>
      </c>
      <c r="F3379">
        <v>10.6</v>
      </c>
    </row>
    <row r="3380" spans="1:7">
      <c r="A3380" t="s">
        <v>29</v>
      </c>
      <c r="B3380">
        <v>10180</v>
      </c>
      <c r="C3380" t="s">
        <v>59</v>
      </c>
      <c r="D3380">
        <v>0</v>
      </c>
      <c r="E3380">
        <v>15.75</v>
      </c>
      <c r="F3380">
        <v>10.6</v>
      </c>
      <c r="G3380" t="b">
        <v>0</v>
      </c>
    </row>
    <row r="3381" spans="1:7">
      <c r="A3381" t="s">
        <v>29</v>
      </c>
      <c r="B3381">
        <v>10181</v>
      </c>
      <c r="C3381" t="s">
        <v>59</v>
      </c>
      <c r="D3381">
        <v>0.4</v>
      </c>
      <c r="E3381">
        <v>15.75</v>
      </c>
      <c r="F3381">
        <v>10.6</v>
      </c>
    </row>
    <row r="3382" spans="1:7">
      <c r="A3382" t="s">
        <v>29</v>
      </c>
      <c r="B3382">
        <v>10182</v>
      </c>
      <c r="C3382" t="s">
        <v>59</v>
      </c>
      <c r="D3382">
        <v>0.65</v>
      </c>
      <c r="E3382">
        <v>15.75</v>
      </c>
      <c r="F3382">
        <v>10.6</v>
      </c>
    </row>
    <row r="3383" spans="1:7">
      <c r="A3383" t="s">
        <v>29</v>
      </c>
      <c r="B3383">
        <v>10183</v>
      </c>
      <c r="C3383" t="s">
        <v>59</v>
      </c>
      <c r="D3383">
        <v>0.9</v>
      </c>
      <c r="E3383">
        <v>15.75</v>
      </c>
      <c r="F3383">
        <v>10.6</v>
      </c>
    </row>
    <row r="3384" spans="1:7">
      <c r="A3384" t="s">
        <v>29</v>
      </c>
      <c r="B3384">
        <v>10184</v>
      </c>
      <c r="C3384" t="s">
        <v>59</v>
      </c>
      <c r="D3384">
        <v>2.5</v>
      </c>
      <c r="E3384">
        <v>15.75</v>
      </c>
      <c r="F3384">
        <v>10.6</v>
      </c>
      <c r="G3384" t="b">
        <v>0</v>
      </c>
    </row>
    <row r="3385" spans="1:7">
      <c r="A3385" t="s">
        <v>29</v>
      </c>
      <c r="B3385">
        <v>10185</v>
      </c>
      <c r="C3385" t="s">
        <v>59</v>
      </c>
      <c r="D3385">
        <v>3.27</v>
      </c>
      <c r="E3385">
        <v>15.75</v>
      </c>
      <c r="F3385">
        <v>10.6</v>
      </c>
      <c r="G3385" t="b">
        <v>0</v>
      </c>
    </row>
    <row r="3386" spans="1:7">
      <c r="A3386" t="s">
        <v>29</v>
      </c>
      <c r="B3386">
        <v>10186</v>
      </c>
      <c r="C3386" t="s">
        <v>59</v>
      </c>
      <c r="D3386">
        <v>3.5</v>
      </c>
      <c r="E3386">
        <v>15.75</v>
      </c>
      <c r="F3386">
        <v>10.6</v>
      </c>
      <c r="G3386" t="b">
        <v>0</v>
      </c>
    </row>
    <row r="3387" spans="1:7">
      <c r="A3387" t="s">
        <v>29</v>
      </c>
      <c r="B3387">
        <v>10187</v>
      </c>
      <c r="C3387" t="s">
        <v>59</v>
      </c>
      <c r="D3387">
        <v>5</v>
      </c>
      <c r="E3387">
        <v>15.75</v>
      </c>
      <c r="F3387">
        <v>10.6</v>
      </c>
      <c r="G3387" t="b">
        <v>0</v>
      </c>
    </row>
    <row r="3388" spans="1:7">
      <c r="A3388" t="s">
        <v>29</v>
      </c>
      <c r="B3388">
        <v>10188</v>
      </c>
      <c r="C3388" t="s">
        <v>59</v>
      </c>
      <c r="D3388">
        <v>6.38</v>
      </c>
      <c r="E3388">
        <v>15.75</v>
      </c>
      <c r="F3388">
        <v>10.6</v>
      </c>
      <c r="G3388" t="b">
        <v>0</v>
      </c>
    </row>
    <row r="3389" spans="1:7">
      <c r="A3389" t="s">
        <v>29</v>
      </c>
      <c r="B3389">
        <v>10189</v>
      </c>
      <c r="C3389" t="s">
        <v>59</v>
      </c>
      <c r="D3389">
        <v>6.68</v>
      </c>
      <c r="E3389">
        <v>15.75</v>
      </c>
      <c r="F3389">
        <v>10.6</v>
      </c>
      <c r="G3389" t="b">
        <v>0</v>
      </c>
    </row>
    <row r="3390" spans="1:7">
      <c r="A3390" t="s">
        <v>29</v>
      </c>
      <c r="B3390">
        <v>10190</v>
      </c>
      <c r="C3390" t="s">
        <v>59</v>
      </c>
      <c r="D3390">
        <v>4.92</v>
      </c>
      <c r="E3390">
        <v>15.75</v>
      </c>
      <c r="F3390">
        <v>10.6</v>
      </c>
      <c r="G3390" t="b">
        <v>0</v>
      </c>
    </row>
    <row r="3391" spans="1:7">
      <c r="A3391" t="s">
        <v>29</v>
      </c>
      <c r="B3391">
        <v>10191</v>
      </c>
      <c r="C3391" t="s">
        <v>59</v>
      </c>
      <c r="D3391">
        <v>4.7699999999999996</v>
      </c>
      <c r="E3391">
        <v>15.75</v>
      </c>
      <c r="F3391">
        <v>10.6</v>
      </c>
    </row>
    <row r="3392" spans="1:7">
      <c r="A3392" t="s">
        <v>29</v>
      </c>
      <c r="B3392">
        <v>10192</v>
      </c>
      <c r="C3392" t="s">
        <v>59</v>
      </c>
      <c r="D3392">
        <v>4.82</v>
      </c>
      <c r="E3392">
        <v>15.75</v>
      </c>
      <c r="F3392">
        <v>10.6</v>
      </c>
      <c r="G3392" t="b">
        <v>0</v>
      </c>
    </row>
    <row r="3393" spans="1:7">
      <c r="A3393" t="s">
        <v>29</v>
      </c>
      <c r="B3393">
        <v>10193</v>
      </c>
      <c r="C3393" t="s">
        <v>59</v>
      </c>
      <c r="D3393">
        <v>3.92</v>
      </c>
      <c r="E3393">
        <v>15.75</v>
      </c>
      <c r="F3393">
        <v>10.6</v>
      </c>
    </row>
    <row r="3394" spans="1:7">
      <c r="A3394" t="s">
        <v>29</v>
      </c>
      <c r="B3394">
        <v>10194</v>
      </c>
      <c r="C3394" t="s">
        <v>59</v>
      </c>
      <c r="D3394">
        <v>4.18</v>
      </c>
      <c r="E3394">
        <v>15.75</v>
      </c>
      <c r="F3394">
        <v>10.6</v>
      </c>
    </row>
    <row r="3395" spans="1:7">
      <c r="A3395" t="s">
        <v>29</v>
      </c>
      <c r="B3395">
        <v>10195</v>
      </c>
      <c r="C3395" t="s">
        <v>59</v>
      </c>
      <c r="D3395">
        <v>4.25</v>
      </c>
      <c r="E3395">
        <v>15.75</v>
      </c>
      <c r="F3395">
        <v>10.6</v>
      </c>
    </row>
    <row r="3396" spans="1:7">
      <c r="A3396" t="s">
        <v>29</v>
      </c>
      <c r="B3396">
        <v>10196</v>
      </c>
      <c r="C3396" t="s">
        <v>59</v>
      </c>
      <c r="D3396">
        <v>6.8</v>
      </c>
      <c r="E3396">
        <v>15.75</v>
      </c>
      <c r="F3396">
        <v>10.6</v>
      </c>
    </row>
    <row r="3397" spans="1:7">
      <c r="A3397" t="s">
        <v>29</v>
      </c>
      <c r="B3397">
        <v>10197</v>
      </c>
      <c r="C3397" t="s">
        <v>59</v>
      </c>
      <c r="D3397">
        <v>5.72</v>
      </c>
      <c r="E3397">
        <v>15.75</v>
      </c>
      <c r="F3397">
        <v>10.6</v>
      </c>
      <c r="G3397" t="b">
        <v>0</v>
      </c>
    </row>
    <row r="3398" spans="1:7">
      <c r="A3398" t="s">
        <v>29</v>
      </c>
      <c r="B3398">
        <v>10198</v>
      </c>
      <c r="C3398" t="s">
        <v>59</v>
      </c>
      <c r="D3398">
        <v>6.93</v>
      </c>
      <c r="E3398">
        <v>16.2</v>
      </c>
      <c r="F3398">
        <v>10.6</v>
      </c>
      <c r="G3398" t="b">
        <v>0</v>
      </c>
    </row>
    <row r="3399" spans="1:7">
      <c r="A3399" t="s">
        <v>29</v>
      </c>
      <c r="B3399">
        <v>10199</v>
      </c>
      <c r="C3399" t="s">
        <v>59</v>
      </c>
      <c r="D3399">
        <v>-0.1</v>
      </c>
      <c r="E3399">
        <v>16.2</v>
      </c>
      <c r="F3399">
        <v>10.6</v>
      </c>
      <c r="G3399" t="b">
        <v>0</v>
      </c>
    </row>
    <row r="3400" spans="1:7">
      <c r="A3400" t="s">
        <v>29</v>
      </c>
      <c r="B3400">
        <v>10266</v>
      </c>
      <c r="C3400" t="s">
        <v>59</v>
      </c>
      <c r="D3400">
        <v>3.27</v>
      </c>
      <c r="E3400">
        <v>5.5</v>
      </c>
      <c r="F3400">
        <v>10.6</v>
      </c>
    </row>
    <row r="3401" spans="1:7">
      <c r="A3401" t="s">
        <v>29</v>
      </c>
      <c r="B3401">
        <v>10292</v>
      </c>
      <c r="C3401" t="s">
        <v>59</v>
      </c>
      <c r="D3401">
        <v>3.27</v>
      </c>
      <c r="E3401">
        <v>7.2</v>
      </c>
      <c r="F3401">
        <v>10.6</v>
      </c>
    </row>
    <row r="3402" spans="1:7">
      <c r="A3402" t="s">
        <v>29</v>
      </c>
      <c r="B3402">
        <v>10318</v>
      </c>
      <c r="C3402" t="s">
        <v>59</v>
      </c>
      <c r="D3402">
        <v>3.27</v>
      </c>
      <c r="E3402">
        <v>7</v>
      </c>
      <c r="F3402">
        <v>10.6</v>
      </c>
      <c r="G3402" t="b">
        <v>0</v>
      </c>
    </row>
    <row r="3403" spans="1:7">
      <c r="A3403" t="s">
        <v>29</v>
      </c>
      <c r="B3403">
        <v>10216</v>
      </c>
      <c r="C3403" t="s">
        <v>59</v>
      </c>
      <c r="D3403">
        <v>3.27</v>
      </c>
      <c r="E3403">
        <v>6.2</v>
      </c>
      <c r="F3403">
        <v>10.6</v>
      </c>
    </row>
    <row r="3404" spans="1:7">
      <c r="A3404" t="s">
        <v>29</v>
      </c>
      <c r="B3404">
        <v>5154</v>
      </c>
      <c r="C3404" t="s">
        <v>59</v>
      </c>
      <c r="D3404">
        <v>3.27</v>
      </c>
      <c r="E3404">
        <v>5.2</v>
      </c>
      <c r="F3404">
        <v>10.6</v>
      </c>
    </row>
    <row r="3405" spans="1:7">
      <c r="A3405" t="s">
        <v>29</v>
      </c>
      <c r="B3405">
        <v>5028</v>
      </c>
      <c r="C3405" t="s">
        <v>59</v>
      </c>
      <c r="D3405">
        <v>1.45</v>
      </c>
      <c r="E3405">
        <v>11.85</v>
      </c>
      <c r="F3405">
        <v>10.6</v>
      </c>
      <c r="G3405" t="b">
        <v>0</v>
      </c>
    </row>
    <row r="3406" spans="1:7">
      <c r="A3406" t="s">
        <v>29</v>
      </c>
      <c r="B3406">
        <v>7080</v>
      </c>
      <c r="C3406" t="s">
        <v>59</v>
      </c>
      <c r="D3406">
        <v>1.45</v>
      </c>
      <c r="E3406">
        <v>13.35</v>
      </c>
      <c r="F3406">
        <v>10.6</v>
      </c>
    </row>
    <row r="3407" spans="1:7">
      <c r="A3407" t="s">
        <v>29</v>
      </c>
      <c r="B3407">
        <v>7088</v>
      </c>
      <c r="C3407" t="s">
        <v>59</v>
      </c>
      <c r="D3407">
        <v>3.92</v>
      </c>
      <c r="E3407">
        <v>13.35</v>
      </c>
      <c r="F3407">
        <v>10.6</v>
      </c>
      <c r="G3407" t="b">
        <v>0</v>
      </c>
    </row>
    <row r="3408" spans="1:7">
      <c r="A3408" t="s">
        <v>29</v>
      </c>
      <c r="B3408">
        <v>10222</v>
      </c>
      <c r="C3408" t="s">
        <v>59</v>
      </c>
      <c r="D3408">
        <v>3.92</v>
      </c>
      <c r="E3408">
        <v>11.85</v>
      </c>
      <c r="F3408">
        <v>10.6</v>
      </c>
      <c r="G3408" t="b">
        <v>0</v>
      </c>
    </row>
    <row r="3409" spans="1:7">
      <c r="A3409" t="s">
        <v>29</v>
      </c>
      <c r="B3409">
        <v>10331</v>
      </c>
      <c r="C3409" t="s">
        <v>59</v>
      </c>
      <c r="D3409">
        <v>11.92</v>
      </c>
      <c r="E3409">
        <v>13.15</v>
      </c>
      <c r="F3409">
        <v>10.6</v>
      </c>
    </row>
    <row r="3410" spans="1:7">
      <c r="A3410" t="s">
        <v>29</v>
      </c>
      <c r="B3410">
        <v>10454</v>
      </c>
      <c r="C3410" t="s">
        <v>59</v>
      </c>
      <c r="D3410">
        <v>2.95</v>
      </c>
      <c r="E3410">
        <v>8.5</v>
      </c>
      <c r="F3410">
        <v>10.6</v>
      </c>
    </row>
    <row r="3411" spans="1:7">
      <c r="A3411" t="s">
        <v>29</v>
      </c>
      <c r="B3411">
        <v>858</v>
      </c>
      <c r="C3411" t="s">
        <v>59</v>
      </c>
      <c r="D3411">
        <v>5.5511149999999998E-17</v>
      </c>
      <c r="E3411">
        <v>6.05</v>
      </c>
      <c r="F3411">
        <v>10.6</v>
      </c>
      <c r="G3411" t="b">
        <v>0</v>
      </c>
    </row>
    <row r="3412" spans="1:7">
      <c r="A3412" t="s">
        <v>29</v>
      </c>
      <c r="B3412">
        <v>860</v>
      </c>
      <c r="C3412" t="s">
        <v>59</v>
      </c>
      <c r="D3412">
        <v>0</v>
      </c>
      <c r="E3412">
        <v>7.7</v>
      </c>
      <c r="F3412">
        <v>10.6</v>
      </c>
    </row>
    <row r="3413" spans="1:7">
      <c r="A3413" t="s">
        <v>29</v>
      </c>
      <c r="B3413">
        <v>2575</v>
      </c>
      <c r="C3413" t="s">
        <v>59</v>
      </c>
      <c r="D3413">
        <v>4.82</v>
      </c>
      <c r="E3413">
        <v>11.45</v>
      </c>
      <c r="F3413">
        <v>10.6</v>
      </c>
    </row>
    <row r="3414" spans="1:7">
      <c r="A3414" t="s">
        <v>29</v>
      </c>
      <c r="B3414">
        <v>2576</v>
      </c>
      <c r="C3414" t="s">
        <v>59</v>
      </c>
      <c r="D3414">
        <v>4.82</v>
      </c>
      <c r="E3414">
        <v>11.85</v>
      </c>
      <c r="F3414">
        <v>10.6</v>
      </c>
    </row>
    <row r="3415" spans="1:7">
      <c r="A3415" t="s">
        <v>29</v>
      </c>
      <c r="B3415">
        <v>2582</v>
      </c>
      <c r="C3415" t="s">
        <v>59</v>
      </c>
      <c r="D3415">
        <v>4.82</v>
      </c>
      <c r="E3415">
        <v>12.5</v>
      </c>
      <c r="F3415">
        <v>10.6</v>
      </c>
    </row>
    <row r="3416" spans="1:7">
      <c r="A3416" t="s">
        <v>29</v>
      </c>
      <c r="B3416">
        <v>4916</v>
      </c>
      <c r="C3416" t="s">
        <v>59</v>
      </c>
      <c r="D3416">
        <v>4.95</v>
      </c>
      <c r="E3416">
        <v>8.5</v>
      </c>
      <c r="F3416">
        <v>10.6</v>
      </c>
    </row>
    <row r="3417" spans="1:7">
      <c r="A3417" t="s">
        <v>29</v>
      </c>
      <c r="B3417">
        <v>1484</v>
      </c>
      <c r="C3417" t="s">
        <v>59</v>
      </c>
      <c r="D3417">
        <v>6.5</v>
      </c>
      <c r="E3417">
        <v>12.5</v>
      </c>
      <c r="F3417">
        <v>10.6</v>
      </c>
      <c r="G3417" t="b">
        <v>0</v>
      </c>
    </row>
    <row r="3418" spans="1:7">
      <c r="A3418" t="s">
        <v>29</v>
      </c>
      <c r="B3418">
        <v>2068</v>
      </c>
      <c r="C3418" t="s">
        <v>59</v>
      </c>
      <c r="D3418">
        <v>6.8</v>
      </c>
      <c r="E3418">
        <v>16.600000000000001</v>
      </c>
      <c r="F3418">
        <v>10.6</v>
      </c>
    </row>
    <row r="3419" spans="1:7">
      <c r="A3419" t="s">
        <v>29</v>
      </c>
      <c r="B3419">
        <v>2071</v>
      </c>
      <c r="C3419" t="s">
        <v>59</v>
      </c>
      <c r="D3419">
        <v>6.93</v>
      </c>
      <c r="E3419">
        <v>16.600000000000001</v>
      </c>
      <c r="F3419">
        <v>10.6</v>
      </c>
      <c r="G3419" t="b">
        <v>0</v>
      </c>
    </row>
    <row r="3420" spans="1:7">
      <c r="A3420" t="s">
        <v>29</v>
      </c>
      <c r="B3420">
        <v>6660</v>
      </c>
      <c r="C3420" t="s">
        <v>59</v>
      </c>
      <c r="D3420">
        <v>13.1</v>
      </c>
      <c r="E3420">
        <v>1.4</v>
      </c>
      <c r="F3420">
        <v>10.6</v>
      </c>
    </row>
    <row r="3421" spans="1:7">
      <c r="A3421" t="s">
        <v>29</v>
      </c>
      <c r="B3421">
        <v>6828</v>
      </c>
      <c r="C3421" t="s">
        <v>59</v>
      </c>
      <c r="D3421">
        <v>13.1</v>
      </c>
      <c r="E3421">
        <v>2.5</v>
      </c>
      <c r="F3421">
        <v>10.6</v>
      </c>
      <c r="G3421" t="b">
        <v>0</v>
      </c>
    </row>
    <row r="3422" spans="1:7">
      <c r="A3422" t="s">
        <v>29</v>
      </c>
      <c r="B3422">
        <v>6881</v>
      </c>
      <c r="C3422" t="s">
        <v>59</v>
      </c>
      <c r="D3422">
        <v>6.5</v>
      </c>
      <c r="E3422">
        <v>2.5</v>
      </c>
      <c r="F3422">
        <v>10.6</v>
      </c>
    </row>
    <row r="3423" spans="1:7">
      <c r="A3423" t="s">
        <v>29</v>
      </c>
      <c r="B3423">
        <v>6942</v>
      </c>
      <c r="C3423" t="s">
        <v>59</v>
      </c>
      <c r="D3423">
        <v>8.19</v>
      </c>
      <c r="E3423">
        <v>1.8</v>
      </c>
      <c r="F3423">
        <v>10.6</v>
      </c>
    </row>
    <row r="3424" spans="1:7">
      <c r="A3424" t="s">
        <v>29</v>
      </c>
      <c r="B3424">
        <v>6943</v>
      </c>
      <c r="C3424" t="s">
        <v>59</v>
      </c>
      <c r="D3424">
        <v>9.32</v>
      </c>
      <c r="E3424">
        <v>1.8</v>
      </c>
      <c r="F3424">
        <v>10.6</v>
      </c>
    </row>
    <row r="3425" spans="1:7">
      <c r="A3425" t="s">
        <v>29</v>
      </c>
      <c r="B3425">
        <v>6944</v>
      </c>
      <c r="C3425" t="s">
        <v>59</v>
      </c>
      <c r="D3425">
        <v>16.87</v>
      </c>
      <c r="E3425">
        <v>1.8</v>
      </c>
      <c r="F3425">
        <v>10.6</v>
      </c>
    </row>
    <row r="3426" spans="1:7">
      <c r="A3426" t="s">
        <v>29</v>
      </c>
      <c r="B3426">
        <v>7011</v>
      </c>
      <c r="C3426" t="s">
        <v>59</v>
      </c>
      <c r="D3426">
        <v>3.27</v>
      </c>
      <c r="E3426">
        <v>1.8</v>
      </c>
      <c r="F3426">
        <v>10.6</v>
      </c>
    </row>
    <row r="3427" spans="1:7">
      <c r="A3427" t="s">
        <v>29</v>
      </c>
      <c r="B3427">
        <v>7181</v>
      </c>
      <c r="C3427" t="s">
        <v>59</v>
      </c>
      <c r="D3427">
        <v>3.77</v>
      </c>
      <c r="E3427">
        <v>1.8</v>
      </c>
      <c r="F3427">
        <v>10.6</v>
      </c>
      <c r="G3427" t="b">
        <v>0</v>
      </c>
    </row>
    <row r="3428" spans="1:7">
      <c r="A3428" t="s">
        <v>29</v>
      </c>
      <c r="B3428">
        <v>7197</v>
      </c>
      <c r="C3428" t="s">
        <v>59</v>
      </c>
      <c r="D3428">
        <v>0.9</v>
      </c>
      <c r="E3428">
        <v>1.8</v>
      </c>
      <c r="F3428">
        <v>10.6</v>
      </c>
    </row>
    <row r="3429" spans="1:7">
      <c r="A3429" t="s">
        <v>29</v>
      </c>
      <c r="B3429">
        <v>7198</v>
      </c>
      <c r="C3429" t="s">
        <v>59</v>
      </c>
      <c r="D3429">
        <v>2.77</v>
      </c>
      <c r="E3429">
        <v>1.8</v>
      </c>
      <c r="F3429">
        <v>10.6</v>
      </c>
    </row>
    <row r="3430" spans="1:7">
      <c r="A3430" t="s">
        <v>29</v>
      </c>
      <c r="B3430">
        <v>7199</v>
      </c>
      <c r="C3430" t="s">
        <v>59</v>
      </c>
      <c r="D3430">
        <v>0.65</v>
      </c>
      <c r="E3430">
        <v>1.8</v>
      </c>
      <c r="F3430">
        <v>10.6</v>
      </c>
      <c r="G3430" t="b">
        <v>0</v>
      </c>
    </row>
    <row r="3431" spans="1:7">
      <c r="A3431" t="s">
        <v>29</v>
      </c>
      <c r="B3431">
        <v>7200</v>
      </c>
      <c r="C3431" t="s">
        <v>59</v>
      </c>
      <c r="D3431">
        <v>0.4</v>
      </c>
      <c r="E3431">
        <v>1.8</v>
      </c>
      <c r="F3431">
        <v>10.6</v>
      </c>
    </row>
    <row r="3432" spans="1:7">
      <c r="A3432" t="s">
        <v>29</v>
      </c>
      <c r="B3432">
        <v>7216</v>
      </c>
      <c r="C3432" t="s">
        <v>59</v>
      </c>
      <c r="D3432">
        <v>-2.7755580000000001E-17</v>
      </c>
      <c r="E3432">
        <v>1.8</v>
      </c>
      <c r="F3432">
        <v>10.6</v>
      </c>
    </row>
    <row r="3433" spans="1:7">
      <c r="A3433" t="s">
        <v>29</v>
      </c>
      <c r="B3433">
        <v>7341</v>
      </c>
      <c r="C3433" t="s">
        <v>59</v>
      </c>
      <c r="D3433">
        <v>-0.1</v>
      </c>
      <c r="E3433">
        <v>1.8</v>
      </c>
      <c r="F3433">
        <v>10.6</v>
      </c>
    </row>
    <row r="3434" spans="1:7">
      <c r="A3434" t="s">
        <v>29</v>
      </c>
      <c r="B3434">
        <v>7342</v>
      </c>
      <c r="C3434" t="s">
        <v>59</v>
      </c>
      <c r="D3434">
        <v>9.82</v>
      </c>
      <c r="E3434">
        <v>1.8</v>
      </c>
      <c r="F3434">
        <v>10.6</v>
      </c>
      <c r="G3434" t="b">
        <v>0</v>
      </c>
    </row>
    <row r="3435" spans="1:7">
      <c r="A3435" t="s">
        <v>29</v>
      </c>
      <c r="B3435">
        <v>7343</v>
      </c>
      <c r="C3435" t="s">
        <v>59</v>
      </c>
      <c r="D3435">
        <v>10.32</v>
      </c>
      <c r="E3435">
        <v>1.8</v>
      </c>
      <c r="F3435">
        <v>10.6</v>
      </c>
      <c r="G3435" t="b">
        <v>0</v>
      </c>
    </row>
    <row r="3436" spans="1:7">
      <c r="A3436" t="s">
        <v>29</v>
      </c>
      <c r="B3436">
        <v>7344</v>
      </c>
      <c r="C3436" t="s">
        <v>59</v>
      </c>
      <c r="D3436">
        <v>15.87</v>
      </c>
      <c r="E3436">
        <v>1.8</v>
      </c>
      <c r="F3436">
        <v>10.6</v>
      </c>
    </row>
    <row r="3437" spans="1:7">
      <c r="A3437" t="s">
        <v>29</v>
      </c>
      <c r="B3437">
        <v>7347</v>
      </c>
      <c r="C3437" t="s">
        <v>59</v>
      </c>
      <c r="D3437">
        <v>16.37</v>
      </c>
      <c r="E3437">
        <v>1.8</v>
      </c>
      <c r="F3437">
        <v>10.6</v>
      </c>
      <c r="G3437" t="b">
        <v>0</v>
      </c>
    </row>
    <row r="3438" spans="1:7">
      <c r="A3438" t="s">
        <v>29</v>
      </c>
      <c r="B3438">
        <v>7348</v>
      </c>
      <c r="C3438" t="s">
        <v>59</v>
      </c>
      <c r="D3438">
        <v>13.1</v>
      </c>
      <c r="E3438">
        <v>1.8</v>
      </c>
      <c r="F3438">
        <v>10.6</v>
      </c>
      <c r="G3438" t="b">
        <v>0</v>
      </c>
    </row>
    <row r="3439" spans="1:7">
      <c r="A3439" t="s">
        <v>29</v>
      </c>
      <c r="B3439">
        <v>7349</v>
      </c>
      <c r="C3439" t="s">
        <v>59</v>
      </c>
      <c r="D3439">
        <v>6.5</v>
      </c>
      <c r="E3439">
        <v>1.8</v>
      </c>
      <c r="F3439">
        <v>10.6</v>
      </c>
    </row>
    <row r="3440" spans="1:7">
      <c r="A3440" t="s">
        <v>29</v>
      </c>
      <c r="B3440">
        <v>7350</v>
      </c>
      <c r="C3440" t="s">
        <v>59</v>
      </c>
      <c r="D3440">
        <v>-0.1</v>
      </c>
      <c r="E3440">
        <v>16.175000000000001</v>
      </c>
      <c r="F3440">
        <v>10.6</v>
      </c>
    </row>
    <row r="3441" spans="1:7">
      <c r="A3441" t="s">
        <v>29</v>
      </c>
      <c r="B3441">
        <v>7402</v>
      </c>
      <c r="C3441" t="s">
        <v>59</v>
      </c>
      <c r="D3441">
        <v>6.93</v>
      </c>
      <c r="E3441">
        <v>16.175000000000001</v>
      </c>
      <c r="F3441">
        <v>10.6</v>
      </c>
    </row>
    <row r="3442" spans="1:7">
      <c r="A3442" t="s">
        <v>29</v>
      </c>
      <c r="B3442">
        <v>7539</v>
      </c>
      <c r="C3442" t="s">
        <v>59</v>
      </c>
      <c r="D3442">
        <v>1.1000000000000001</v>
      </c>
      <c r="E3442">
        <v>5</v>
      </c>
      <c r="F3442">
        <v>10.6</v>
      </c>
    </row>
    <row r="3443" spans="1:7">
      <c r="A3443" t="s">
        <v>29</v>
      </c>
      <c r="B3443">
        <v>7555</v>
      </c>
      <c r="C3443" t="s">
        <v>59</v>
      </c>
      <c r="D3443">
        <v>1.1000000000000001</v>
      </c>
      <c r="E3443">
        <v>6.9</v>
      </c>
      <c r="F3443">
        <v>10.6</v>
      </c>
    </row>
    <row r="3444" spans="1:7">
      <c r="A3444" t="s">
        <v>29</v>
      </c>
      <c r="B3444">
        <v>7556</v>
      </c>
      <c r="C3444" t="s">
        <v>59</v>
      </c>
      <c r="D3444">
        <v>1.1000000000000001</v>
      </c>
      <c r="E3444">
        <v>8.5</v>
      </c>
      <c r="F3444">
        <v>10.6</v>
      </c>
      <c r="G3444" t="b">
        <v>0</v>
      </c>
    </row>
    <row r="3445" spans="1:7">
      <c r="A3445" t="s">
        <v>29</v>
      </c>
      <c r="B3445">
        <v>7557</v>
      </c>
      <c r="C3445" t="s">
        <v>59</v>
      </c>
      <c r="D3445">
        <v>1.1000000000000001</v>
      </c>
      <c r="E3445">
        <v>9.4</v>
      </c>
      <c r="F3445">
        <v>10.6</v>
      </c>
    </row>
    <row r="3446" spans="1:7">
      <c r="A3446" t="s">
        <v>29</v>
      </c>
      <c r="B3446">
        <v>7587</v>
      </c>
      <c r="C3446" t="s">
        <v>59</v>
      </c>
      <c r="D3446">
        <v>1.1000000000000001</v>
      </c>
      <c r="E3446">
        <v>8.4</v>
      </c>
      <c r="F3446">
        <v>10.6</v>
      </c>
    </row>
    <row r="3447" spans="1:7">
      <c r="A3447" t="s">
        <v>29</v>
      </c>
      <c r="B3447">
        <v>7588</v>
      </c>
      <c r="C3447" t="s">
        <v>59</v>
      </c>
      <c r="D3447">
        <v>1.1000000000000001</v>
      </c>
      <c r="E3447">
        <v>4.25</v>
      </c>
      <c r="F3447">
        <v>10.6</v>
      </c>
    </row>
    <row r="3448" spans="1:7">
      <c r="A3448" t="s">
        <v>29</v>
      </c>
      <c r="B3448">
        <v>7589</v>
      </c>
      <c r="C3448" t="s">
        <v>59</v>
      </c>
      <c r="D3448">
        <v>1.1000000000000001</v>
      </c>
      <c r="E3448">
        <v>4.8</v>
      </c>
      <c r="F3448">
        <v>10.6</v>
      </c>
    </row>
    <row r="3449" spans="1:7">
      <c r="A3449" t="s">
        <v>29</v>
      </c>
      <c r="B3449">
        <v>7590</v>
      </c>
      <c r="C3449" t="s">
        <v>59</v>
      </c>
      <c r="D3449">
        <v>1.1000000000000001</v>
      </c>
      <c r="E3449">
        <v>2.5</v>
      </c>
      <c r="F3449">
        <v>10.6</v>
      </c>
      <c r="G3449" t="b">
        <v>0</v>
      </c>
    </row>
    <row r="3450" spans="1:7">
      <c r="A3450" t="s">
        <v>29</v>
      </c>
      <c r="B3450">
        <v>7591</v>
      </c>
      <c r="C3450" t="s">
        <v>59</v>
      </c>
      <c r="D3450">
        <v>1.1000000000000001</v>
      </c>
      <c r="E3450">
        <v>3.2</v>
      </c>
      <c r="F3450">
        <v>10.6</v>
      </c>
      <c r="G3450" t="b">
        <v>0</v>
      </c>
    </row>
    <row r="3451" spans="1:7">
      <c r="A3451" t="s">
        <v>29</v>
      </c>
      <c r="B3451">
        <v>7592</v>
      </c>
      <c r="C3451" t="s">
        <v>59</v>
      </c>
      <c r="D3451">
        <v>1.1000000000000001</v>
      </c>
      <c r="E3451">
        <v>12.5</v>
      </c>
      <c r="F3451">
        <v>10.6</v>
      </c>
    </row>
    <row r="3452" spans="1:7">
      <c r="A3452" t="s">
        <v>29</v>
      </c>
      <c r="B3452">
        <v>7598</v>
      </c>
      <c r="C3452" t="s">
        <v>59</v>
      </c>
      <c r="D3452">
        <v>1.1000000000000001</v>
      </c>
      <c r="E3452">
        <v>13</v>
      </c>
      <c r="F3452">
        <v>10.6</v>
      </c>
    </row>
    <row r="3453" spans="1:7">
      <c r="A3453" t="s">
        <v>29</v>
      </c>
      <c r="B3453">
        <v>7600</v>
      </c>
      <c r="C3453" t="s">
        <v>59</v>
      </c>
      <c r="D3453">
        <v>1.1000000000000001</v>
      </c>
      <c r="E3453">
        <v>12</v>
      </c>
      <c r="F3453">
        <v>10.6</v>
      </c>
    </row>
    <row r="3454" spans="1:7">
      <c r="A3454" t="s">
        <v>29</v>
      </c>
      <c r="B3454">
        <v>7603</v>
      </c>
      <c r="C3454" t="s">
        <v>59</v>
      </c>
      <c r="D3454">
        <v>1.1000000000000001</v>
      </c>
      <c r="E3454">
        <v>15.26</v>
      </c>
      <c r="F3454">
        <v>10.6</v>
      </c>
    </row>
    <row r="3455" spans="1:7">
      <c r="A3455" t="s">
        <v>29</v>
      </c>
      <c r="B3455">
        <v>7604</v>
      </c>
      <c r="C3455" t="s">
        <v>59</v>
      </c>
      <c r="D3455">
        <v>1.1000000000000001</v>
      </c>
      <c r="E3455">
        <v>15.6</v>
      </c>
      <c r="F3455">
        <v>10.6</v>
      </c>
    </row>
    <row r="3456" spans="1:7">
      <c r="A3456" t="s">
        <v>29</v>
      </c>
      <c r="B3456">
        <v>7608</v>
      </c>
      <c r="C3456" t="s">
        <v>59</v>
      </c>
      <c r="D3456">
        <v>1.1000000000000001</v>
      </c>
      <c r="E3456">
        <v>0.7</v>
      </c>
      <c r="F3456">
        <v>10.6</v>
      </c>
    </row>
    <row r="3457" spans="1:7">
      <c r="A3457" t="s">
        <v>29</v>
      </c>
      <c r="B3457">
        <v>7615</v>
      </c>
      <c r="C3457" t="s">
        <v>59</v>
      </c>
      <c r="D3457">
        <v>1.1000000000000001</v>
      </c>
      <c r="E3457">
        <v>1.4</v>
      </c>
      <c r="F3457">
        <v>10.6</v>
      </c>
      <c r="G3457" t="b">
        <v>0</v>
      </c>
    </row>
    <row r="3458" spans="1:7">
      <c r="A3458" t="s">
        <v>29</v>
      </c>
      <c r="B3458">
        <v>8078</v>
      </c>
      <c r="C3458" t="s">
        <v>59</v>
      </c>
      <c r="D3458">
        <v>1.1000000000000001</v>
      </c>
      <c r="E3458">
        <v>0.55000000000000004</v>
      </c>
      <c r="F3458">
        <v>10.6</v>
      </c>
    </row>
    <row r="3459" spans="1:7">
      <c r="A3459" t="s">
        <v>29</v>
      </c>
      <c r="B3459">
        <v>8080</v>
      </c>
      <c r="C3459" t="s">
        <v>59</v>
      </c>
      <c r="D3459">
        <v>1.1000000000000001</v>
      </c>
      <c r="E3459">
        <v>0</v>
      </c>
      <c r="F3459">
        <v>10.6</v>
      </c>
    </row>
    <row r="3460" spans="1:7">
      <c r="A3460" t="s">
        <v>29</v>
      </c>
      <c r="B3460">
        <v>8081</v>
      </c>
      <c r="C3460" t="s">
        <v>59</v>
      </c>
      <c r="D3460">
        <v>1.1000000000000001</v>
      </c>
      <c r="E3460">
        <v>15.9</v>
      </c>
      <c r="F3460">
        <v>10.6</v>
      </c>
    </row>
    <row r="3461" spans="1:7">
      <c r="A3461" t="s">
        <v>29</v>
      </c>
      <c r="B3461">
        <v>8085</v>
      </c>
      <c r="C3461" t="s">
        <v>59</v>
      </c>
      <c r="D3461">
        <v>1.1000000000000001</v>
      </c>
      <c r="E3461">
        <v>16.100000000000001</v>
      </c>
      <c r="F3461">
        <v>10.6</v>
      </c>
      <c r="G3461" t="b">
        <v>0</v>
      </c>
    </row>
    <row r="3462" spans="1:7">
      <c r="A3462" t="s">
        <v>29</v>
      </c>
      <c r="B3462">
        <v>8086</v>
      </c>
      <c r="C3462" t="s">
        <v>59</v>
      </c>
      <c r="D3462">
        <v>1.1000000000000001</v>
      </c>
      <c r="E3462">
        <v>16.5</v>
      </c>
      <c r="F3462">
        <v>10.6</v>
      </c>
    </row>
    <row r="3463" spans="1:7">
      <c r="A3463" t="s">
        <v>29</v>
      </c>
      <c r="B3463">
        <v>8087</v>
      </c>
      <c r="C3463" t="s">
        <v>59</v>
      </c>
      <c r="D3463">
        <v>1.1000000000000001</v>
      </c>
      <c r="E3463">
        <v>16.600000000000001</v>
      </c>
      <c r="F3463">
        <v>10.6</v>
      </c>
      <c r="G3463" t="b">
        <v>0</v>
      </c>
    </row>
    <row r="3464" spans="1:7">
      <c r="A3464" t="s">
        <v>29</v>
      </c>
      <c r="B3464">
        <v>8089</v>
      </c>
      <c r="C3464" t="s">
        <v>59</v>
      </c>
      <c r="D3464">
        <v>1.1000000000000001</v>
      </c>
      <c r="E3464">
        <v>14.1</v>
      </c>
      <c r="F3464">
        <v>10.6</v>
      </c>
    </row>
    <row r="3465" spans="1:7">
      <c r="A3465" t="s">
        <v>29</v>
      </c>
      <c r="B3465">
        <v>8290</v>
      </c>
      <c r="C3465" t="s">
        <v>59</v>
      </c>
      <c r="D3465">
        <v>1.1000000000000001</v>
      </c>
      <c r="E3465">
        <v>10.55</v>
      </c>
      <c r="F3465">
        <v>10.6</v>
      </c>
      <c r="G3465" t="b">
        <v>0</v>
      </c>
    </row>
    <row r="3466" spans="1:7">
      <c r="A3466" t="s">
        <v>29</v>
      </c>
      <c r="B3466">
        <v>8291</v>
      </c>
      <c r="C3466" t="s">
        <v>59</v>
      </c>
      <c r="D3466">
        <v>1.1000000000000001</v>
      </c>
      <c r="E3466">
        <v>11.55</v>
      </c>
      <c r="F3466">
        <v>10.6</v>
      </c>
    </row>
    <row r="3467" spans="1:7">
      <c r="A3467" t="s">
        <v>29</v>
      </c>
      <c r="B3467">
        <v>8565</v>
      </c>
      <c r="C3467" t="s">
        <v>59</v>
      </c>
      <c r="D3467">
        <v>1.1000000000000001</v>
      </c>
      <c r="E3467">
        <v>13.05</v>
      </c>
      <c r="F3467">
        <v>10.6</v>
      </c>
    </row>
    <row r="3468" spans="1:7">
      <c r="A3468" t="s">
        <v>29</v>
      </c>
      <c r="B3468">
        <v>8813</v>
      </c>
      <c r="C3468" t="s">
        <v>59</v>
      </c>
      <c r="D3468">
        <v>1.1000000000000001</v>
      </c>
      <c r="E3468">
        <v>14.05</v>
      </c>
      <c r="F3468">
        <v>10.6</v>
      </c>
      <c r="G3468" t="b">
        <v>0</v>
      </c>
    </row>
    <row r="3469" spans="1:7">
      <c r="A3469" t="s">
        <v>29</v>
      </c>
      <c r="B3469">
        <v>8838</v>
      </c>
      <c r="C3469" t="s">
        <v>59</v>
      </c>
      <c r="D3469">
        <v>1.1000000000000001</v>
      </c>
      <c r="E3469">
        <v>15.75</v>
      </c>
      <c r="F3469">
        <v>10.6</v>
      </c>
      <c r="G3469" t="b">
        <v>0</v>
      </c>
    </row>
    <row r="3470" spans="1:7">
      <c r="A3470" t="s">
        <v>29</v>
      </c>
      <c r="B3470">
        <v>8917</v>
      </c>
      <c r="C3470" t="s">
        <v>59</v>
      </c>
      <c r="D3470">
        <v>1.1000000000000001</v>
      </c>
      <c r="E3470">
        <v>1.8</v>
      </c>
      <c r="F3470">
        <v>10.6</v>
      </c>
    </row>
    <row r="3471" spans="1:7">
      <c r="A3471" t="s">
        <v>29</v>
      </c>
      <c r="B3471">
        <v>8924</v>
      </c>
      <c r="C3471" t="s">
        <v>59</v>
      </c>
      <c r="D3471">
        <v>0.5</v>
      </c>
      <c r="E3471">
        <v>0</v>
      </c>
      <c r="F3471">
        <v>10.6</v>
      </c>
    </row>
    <row r="3472" spans="1:7">
      <c r="A3472" t="s">
        <v>29</v>
      </c>
      <c r="B3472">
        <v>8925</v>
      </c>
      <c r="C3472" t="s">
        <v>59</v>
      </c>
      <c r="D3472">
        <v>0.5</v>
      </c>
      <c r="E3472">
        <v>8.9</v>
      </c>
      <c r="F3472">
        <v>10.6</v>
      </c>
    </row>
    <row r="3473" spans="1:7">
      <c r="A3473" t="s">
        <v>29</v>
      </c>
      <c r="B3473">
        <v>8934</v>
      </c>
      <c r="C3473" t="s">
        <v>59</v>
      </c>
      <c r="D3473">
        <v>0.5</v>
      </c>
      <c r="E3473">
        <v>16.600000000000001</v>
      </c>
      <c r="F3473">
        <v>10.6</v>
      </c>
      <c r="G3473" t="b">
        <v>0</v>
      </c>
    </row>
    <row r="3474" spans="1:7">
      <c r="A3474" t="s">
        <v>29</v>
      </c>
      <c r="B3474">
        <v>5647</v>
      </c>
      <c r="C3474" t="s">
        <v>59</v>
      </c>
      <c r="D3474">
        <v>-0.1</v>
      </c>
      <c r="E3474">
        <v>0.9</v>
      </c>
      <c r="F3474">
        <v>10.6</v>
      </c>
      <c r="G3474" t="b">
        <v>0</v>
      </c>
    </row>
    <row r="3475" spans="1:7">
      <c r="A3475" t="s">
        <v>29</v>
      </c>
      <c r="B3475">
        <v>5650</v>
      </c>
      <c r="C3475" t="s">
        <v>59</v>
      </c>
      <c r="D3475">
        <v>6.5</v>
      </c>
      <c r="E3475">
        <v>0.9</v>
      </c>
      <c r="F3475">
        <v>10.6</v>
      </c>
      <c r="G3475" t="b">
        <v>0</v>
      </c>
    </row>
    <row r="3476" spans="1:7">
      <c r="A3476" t="s">
        <v>29</v>
      </c>
      <c r="B3476">
        <v>7526</v>
      </c>
      <c r="C3476" t="s">
        <v>59</v>
      </c>
      <c r="D3476">
        <v>13.6</v>
      </c>
      <c r="E3476">
        <v>0.9</v>
      </c>
      <c r="F3476">
        <v>10.6</v>
      </c>
    </row>
    <row r="3477" spans="1:7">
      <c r="A3477" t="s">
        <v>29</v>
      </c>
      <c r="B3477">
        <v>7527</v>
      </c>
      <c r="C3477" t="s">
        <v>59</v>
      </c>
      <c r="D3477">
        <v>19.649999999999999</v>
      </c>
      <c r="E3477">
        <v>0.9</v>
      </c>
      <c r="F3477">
        <v>10.6</v>
      </c>
    </row>
    <row r="3478" spans="1:7">
      <c r="A3478" t="s">
        <v>29</v>
      </c>
      <c r="B3478">
        <v>8993</v>
      </c>
      <c r="C3478" t="s">
        <v>59</v>
      </c>
      <c r="D3478">
        <v>7.02</v>
      </c>
      <c r="E3478">
        <v>0.9</v>
      </c>
      <c r="F3478">
        <v>10.6</v>
      </c>
      <c r="G3478" t="b">
        <v>0</v>
      </c>
    </row>
    <row r="3479" spans="1:7">
      <c r="A3479" t="s">
        <v>29</v>
      </c>
      <c r="B3479">
        <v>8994</v>
      </c>
      <c r="C3479" t="s">
        <v>59</v>
      </c>
      <c r="D3479">
        <v>8.19</v>
      </c>
      <c r="E3479">
        <v>0.9</v>
      </c>
      <c r="F3479">
        <v>10.6</v>
      </c>
    </row>
    <row r="3480" spans="1:7">
      <c r="A3480" t="s">
        <v>29</v>
      </c>
      <c r="B3480">
        <v>8995</v>
      </c>
      <c r="C3480" t="s">
        <v>59</v>
      </c>
      <c r="D3480">
        <v>6.9</v>
      </c>
      <c r="E3480">
        <v>0.9</v>
      </c>
      <c r="F3480">
        <v>10.6</v>
      </c>
    </row>
    <row r="3481" spans="1:7">
      <c r="A3481" t="s">
        <v>29</v>
      </c>
      <c r="B3481">
        <v>9303</v>
      </c>
      <c r="C3481" t="s">
        <v>59</v>
      </c>
      <c r="D3481">
        <v>5</v>
      </c>
      <c r="E3481">
        <v>0.9</v>
      </c>
      <c r="F3481">
        <v>10.6</v>
      </c>
      <c r="G3481" t="b">
        <v>0</v>
      </c>
    </row>
    <row r="3482" spans="1:7">
      <c r="A3482" t="s">
        <v>29</v>
      </c>
      <c r="B3482">
        <v>9305</v>
      </c>
      <c r="C3482" t="s">
        <v>59</v>
      </c>
      <c r="D3482">
        <v>0.5</v>
      </c>
      <c r="E3482">
        <v>3.2</v>
      </c>
      <c r="F3482">
        <v>10.6</v>
      </c>
    </row>
    <row r="3483" spans="1:7">
      <c r="A3483" t="s">
        <v>29</v>
      </c>
      <c r="B3483">
        <v>9306</v>
      </c>
      <c r="C3483" t="s">
        <v>59</v>
      </c>
      <c r="D3483">
        <v>0.5</v>
      </c>
      <c r="E3483">
        <v>4.25</v>
      </c>
      <c r="F3483">
        <v>10.6</v>
      </c>
    </row>
    <row r="3484" spans="1:7">
      <c r="A3484" t="s">
        <v>29</v>
      </c>
      <c r="B3484">
        <v>9307</v>
      </c>
      <c r="C3484" t="s">
        <v>59</v>
      </c>
      <c r="D3484">
        <v>0.5</v>
      </c>
      <c r="E3484">
        <v>4.3</v>
      </c>
      <c r="F3484">
        <v>10.6</v>
      </c>
    </row>
    <row r="3485" spans="1:7">
      <c r="A3485" t="s">
        <v>29</v>
      </c>
      <c r="B3485">
        <v>9319</v>
      </c>
      <c r="C3485" t="s">
        <v>59</v>
      </c>
      <c r="D3485">
        <v>0.5</v>
      </c>
      <c r="E3485">
        <v>4.8</v>
      </c>
      <c r="F3485">
        <v>10.6</v>
      </c>
    </row>
    <row r="3486" spans="1:7">
      <c r="A3486" t="s">
        <v>29</v>
      </c>
      <c r="B3486">
        <v>9321</v>
      </c>
      <c r="C3486" t="s">
        <v>59</v>
      </c>
      <c r="D3486">
        <v>0.5</v>
      </c>
      <c r="E3486">
        <v>2.5</v>
      </c>
      <c r="F3486">
        <v>10.6</v>
      </c>
    </row>
    <row r="3487" spans="1:7">
      <c r="A3487" t="s">
        <v>29</v>
      </c>
      <c r="B3487">
        <v>9322</v>
      </c>
      <c r="C3487" t="s">
        <v>59</v>
      </c>
      <c r="D3487">
        <v>0.5</v>
      </c>
      <c r="E3487">
        <v>2.8</v>
      </c>
      <c r="F3487">
        <v>10.6</v>
      </c>
    </row>
    <row r="3488" spans="1:7">
      <c r="A3488" t="s">
        <v>29</v>
      </c>
      <c r="B3488">
        <v>9323</v>
      </c>
      <c r="C3488" t="s">
        <v>59</v>
      </c>
      <c r="D3488">
        <v>0.5</v>
      </c>
      <c r="E3488">
        <v>8.5</v>
      </c>
      <c r="F3488">
        <v>10.6</v>
      </c>
    </row>
    <row r="3489" spans="1:7">
      <c r="A3489" t="s">
        <v>29</v>
      </c>
      <c r="B3489">
        <v>9330</v>
      </c>
      <c r="C3489" t="s">
        <v>59</v>
      </c>
      <c r="D3489">
        <v>0.5</v>
      </c>
      <c r="E3489">
        <v>0.55000000000000004</v>
      </c>
      <c r="F3489">
        <v>10.6</v>
      </c>
    </row>
    <row r="3490" spans="1:7">
      <c r="A3490" t="s">
        <v>29</v>
      </c>
      <c r="B3490">
        <v>9331</v>
      </c>
      <c r="C3490" t="s">
        <v>59</v>
      </c>
      <c r="D3490">
        <v>0.5</v>
      </c>
      <c r="E3490">
        <v>0.64</v>
      </c>
      <c r="F3490">
        <v>10.6</v>
      </c>
      <c r="G3490" t="b">
        <v>0</v>
      </c>
    </row>
    <row r="3491" spans="1:7">
      <c r="A3491" t="s">
        <v>29</v>
      </c>
      <c r="B3491">
        <v>9332</v>
      </c>
      <c r="C3491" t="s">
        <v>59</v>
      </c>
      <c r="D3491">
        <v>0.65</v>
      </c>
      <c r="E3491">
        <v>0.9</v>
      </c>
      <c r="F3491">
        <v>10.6</v>
      </c>
    </row>
    <row r="3492" spans="1:7">
      <c r="A3492" t="s">
        <v>29</v>
      </c>
      <c r="B3492">
        <v>9333</v>
      </c>
      <c r="C3492" t="s">
        <v>59</v>
      </c>
      <c r="D3492">
        <v>0.9</v>
      </c>
      <c r="E3492">
        <v>0.9</v>
      </c>
      <c r="F3492">
        <v>10.6</v>
      </c>
      <c r="G3492" t="b">
        <v>0</v>
      </c>
    </row>
    <row r="3493" spans="1:7">
      <c r="A3493" t="s">
        <v>29</v>
      </c>
      <c r="B3493">
        <v>9341</v>
      </c>
      <c r="C3493" t="s">
        <v>59</v>
      </c>
      <c r="D3493">
        <v>0.5</v>
      </c>
      <c r="E3493">
        <v>0.9</v>
      </c>
      <c r="F3493">
        <v>10.6</v>
      </c>
      <c r="G3493" t="b">
        <v>0</v>
      </c>
    </row>
    <row r="3494" spans="1:7">
      <c r="A3494" t="s">
        <v>29</v>
      </c>
      <c r="B3494">
        <v>9342</v>
      </c>
      <c r="C3494" t="s">
        <v>59</v>
      </c>
      <c r="D3494">
        <v>0.4</v>
      </c>
      <c r="E3494">
        <v>0.9</v>
      </c>
      <c r="F3494">
        <v>10.6</v>
      </c>
    </row>
    <row r="3495" spans="1:7">
      <c r="A3495" t="s">
        <v>29</v>
      </c>
      <c r="B3495">
        <v>9343</v>
      </c>
      <c r="C3495" t="s">
        <v>59</v>
      </c>
      <c r="D3495">
        <v>0.5</v>
      </c>
      <c r="E3495">
        <v>1.4</v>
      </c>
      <c r="F3495">
        <v>10.6</v>
      </c>
      <c r="G3495" t="b">
        <v>0</v>
      </c>
    </row>
    <row r="3496" spans="1:7">
      <c r="A3496" t="s">
        <v>29</v>
      </c>
      <c r="B3496">
        <v>9355</v>
      </c>
      <c r="C3496" t="s">
        <v>59</v>
      </c>
      <c r="D3496">
        <v>-2.7755580000000001E-17</v>
      </c>
      <c r="E3496">
        <v>0.9</v>
      </c>
      <c r="F3496">
        <v>10.6</v>
      </c>
    </row>
    <row r="3497" spans="1:7">
      <c r="A3497" t="s">
        <v>29</v>
      </c>
      <c r="B3497">
        <v>9356</v>
      </c>
      <c r="C3497" t="s">
        <v>59</v>
      </c>
      <c r="D3497">
        <v>14.33</v>
      </c>
      <c r="E3497">
        <v>0.9</v>
      </c>
      <c r="F3497">
        <v>10.6</v>
      </c>
    </row>
    <row r="3498" spans="1:7">
      <c r="A3498" t="s">
        <v>29</v>
      </c>
      <c r="B3498">
        <v>9357</v>
      </c>
      <c r="C3498" t="s">
        <v>59</v>
      </c>
      <c r="D3498">
        <v>15.87</v>
      </c>
      <c r="E3498">
        <v>0.9</v>
      </c>
      <c r="F3498">
        <v>10.6</v>
      </c>
      <c r="G3498" t="b">
        <v>0</v>
      </c>
    </row>
    <row r="3499" spans="1:7">
      <c r="A3499" t="s">
        <v>29</v>
      </c>
      <c r="B3499">
        <v>9359</v>
      </c>
      <c r="C3499" t="s">
        <v>59</v>
      </c>
      <c r="D3499">
        <v>11.48</v>
      </c>
      <c r="E3499">
        <v>0.9</v>
      </c>
      <c r="F3499">
        <v>10.6</v>
      </c>
    </row>
    <row r="3500" spans="1:7">
      <c r="A3500" t="s">
        <v>29</v>
      </c>
      <c r="B3500">
        <v>10090</v>
      </c>
      <c r="C3500" t="s">
        <v>59</v>
      </c>
      <c r="D3500">
        <v>16.37</v>
      </c>
      <c r="E3500">
        <v>0.9</v>
      </c>
      <c r="F3500">
        <v>10.6</v>
      </c>
      <c r="G3500" t="b">
        <v>0</v>
      </c>
    </row>
    <row r="3501" spans="1:7">
      <c r="A3501" t="s">
        <v>29</v>
      </c>
      <c r="B3501">
        <v>10091</v>
      </c>
      <c r="C3501" t="s">
        <v>59</v>
      </c>
      <c r="D3501">
        <v>16.87</v>
      </c>
      <c r="E3501">
        <v>0.9</v>
      </c>
      <c r="F3501">
        <v>10.6</v>
      </c>
    </row>
    <row r="3502" spans="1:7">
      <c r="A3502" t="s">
        <v>29</v>
      </c>
      <c r="B3502">
        <v>10092</v>
      </c>
      <c r="C3502" t="s">
        <v>59</v>
      </c>
      <c r="D3502">
        <v>0.5</v>
      </c>
      <c r="E3502">
        <v>5</v>
      </c>
      <c r="F3502">
        <v>10.6</v>
      </c>
      <c r="G3502" t="b">
        <v>0</v>
      </c>
    </row>
    <row r="3503" spans="1:7">
      <c r="A3503" t="s">
        <v>29</v>
      </c>
      <c r="B3503">
        <v>10109</v>
      </c>
      <c r="C3503" t="s">
        <v>59</v>
      </c>
      <c r="D3503">
        <v>0.5</v>
      </c>
      <c r="E3503">
        <v>8.4</v>
      </c>
      <c r="F3503">
        <v>10.6</v>
      </c>
    </row>
    <row r="3504" spans="1:7">
      <c r="A3504" t="s">
        <v>29</v>
      </c>
      <c r="B3504">
        <v>10114</v>
      </c>
      <c r="C3504" t="s">
        <v>59</v>
      </c>
      <c r="D3504">
        <v>0.5</v>
      </c>
      <c r="E3504">
        <v>15.9</v>
      </c>
      <c r="F3504">
        <v>10.6</v>
      </c>
    </row>
    <row r="3505" spans="1:7">
      <c r="A3505" t="s">
        <v>29</v>
      </c>
      <c r="B3505">
        <v>10173</v>
      </c>
      <c r="C3505" t="s">
        <v>59</v>
      </c>
      <c r="D3505">
        <v>0.5</v>
      </c>
      <c r="E3505">
        <v>16.100000000000001</v>
      </c>
      <c r="F3505">
        <v>10.6</v>
      </c>
    </row>
    <row r="3506" spans="1:7">
      <c r="A3506" t="s">
        <v>29</v>
      </c>
      <c r="B3506">
        <v>10177</v>
      </c>
      <c r="C3506" t="s">
        <v>59</v>
      </c>
      <c r="D3506">
        <v>0.5</v>
      </c>
      <c r="E3506">
        <v>16.5</v>
      </c>
      <c r="F3506">
        <v>10.6</v>
      </c>
    </row>
    <row r="3507" spans="1:7">
      <c r="A3507" t="s">
        <v>29</v>
      </c>
      <c r="B3507">
        <v>10178</v>
      </c>
      <c r="C3507" t="s">
        <v>59</v>
      </c>
      <c r="D3507">
        <v>0.5</v>
      </c>
      <c r="E3507">
        <v>15.26</v>
      </c>
      <c r="F3507">
        <v>10.6</v>
      </c>
      <c r="G3507" t="b">
        <v>0</v>
      </c>
    </row>
    <row r="3508" spans="1:7">
      <c r="A3508" t="s">
        <v>29</v>
      </c>
      <c r="B3508">
        <v>10217</v>
      </c>
      <c r="C3508" t="s">
        <v>59</v>
      </c>
      <c r="D3508">
        <v>0.5</v>
      </c>
      <c r="E3508">
        <v>15.6</v>
      </c>
      <c r="F3508">
        <v>10.6</v>
      </c>
    </row>
    <row r="3509" spans="1:7">
      <c r="A3509" t="s">
        <v>29</v>
      </c>
      <c r="B3509">
        <v>10219</v>
      </c>
      <c r="C3509" t="s">
        <v>59</v>
      </c>
      <c r="D3509">
        <v>0.5</v>
      </c>
      <c r="E3509">
        <v>6.9</v>
      </c>
      <c r="F3509">
        <v>10.6</v>
      </c>
      <c r="G3509" t="b">
        <v>0</v>
      </c>
    </row>
    <row r="3510" spans="1:7">
      <c r="A3510" t="s">
        <v>29</v>
      </c>
      <c r="B3510">
        <v>10221</v>
      </c>
      <c r="C3510" t="s">
        <v>59</v>
      </c>
      <c r="D3510">
        <v>0.5</v>
      </c>
      <c r="E3510">
        <v>13.05</v>
      </c>
      <c r="F3510">
        <v>10.6</v>
      </c>
      <c r="G3510" t="b">
        <v>0</v>
      </c>
    </row>
    <row r="3511" spans="1:7">
      <c r="A3511" t="s">
        <v>29</v>
      </c>
      <c r="B3511">
        <v>10327</v>
      </c>
      <c r="C3511" t="s">
        <v>59</v>
      </c>
      <c r="D3511">
        <v>0.5</v>
      </c>
      <c r="E3511">
        <v>14.1</v>
      </c>
      <c r="F3511">
        <v>10.6</v>
      </c>
    </row>
    <row r="3512" spans="1:7">
      <c r="A3512" t="s">
        <v>29</v>
      </c>
      <c r="B3512">
        <v>10328</v>
      </c>
      <c r="C3512" t="s">
        <v>59</v>
      </c>
      <c r="D3512">
        <v>0.5</v>
      </c>
      <c r="E3512">
        <v>12.5</v>
      </c>
      <c r="F3512">
        <v>10.6</v>
      </c>
    </row>
    <row r="3513" spans="1:7">
      <c r="A3513" t="s">
        <v>29</v>
      </c>
      <c r="B3513">
        <v>10329</v>
      </c>
      <c r="C3513" t="s">
        <v>59</v>
      </c>
      <c r="D3513">
        <v>0.5</v>
      </c>
      <c r="E3513">
        <v>10.55</v>
      </c>
      <c r="F3513">
        <v>10.6</v>
      </c>
      <c r="G3513" t="b">
        <v>0</v>
      </c>
    </row>
    <row r="3514" spans="1:7">
      <c r="A3514" t="s">
        <v>29</v>
      </c>
      <c r="B3514">
        <v>10436</v>
      </c>
      <c r="C3514" t="s">
        <v>59</v>
      </c>
      <c r="D3514">
        <v>0.5</v>
      </c>
      <c r="E3514">
        <v>11.55</v>
      </c>
      <c r="F3514">
        <v>10.6</v>
      </c>
    </row>
    <row r="3515" spans="1:7">
      <c r="A3515" t="s">
        <v>29</v>
      </c>
      <c r="B3515">
        <v>10438</v>
      </c>
      <c r="C3515" t="s">
        <v>59</v>
      </c>
      <c r="D3515">
        <v>0.5</v>
      </c>
      <c r="E3515">
        <v>12</v>
      </c>
      <c r="F3515">
        <v>10.6</v>
      </c>
    </row>
    <row r="3516" spans="1:7">
      <c r="A3516" t="s">
        <v>29</v>
      </c>
      <c r="B3516">
        <v>10440</v>
      </c>
      <c r="C3516" t="s">
        <v>59</v>
      </c>
      <c r="D3516">
        <v>0.5</v>
      </c>
      <c r="E3516">
        <v>9.4</v>
      </c>
      <c r="F3516">
        <v>10.6</v>
      </c>
    </row>
    <row r="3517" spans="1:7">
      <c r="A3517" t="s">
        <v>29</v>
      </c>
      <c r="B3517">
        <v>10442</v>
      </c>
      <c r="C3517" t="s">
        <v>59</v>
      </c>
      <c r="D3517">
        <v>3.77</v>
      </c>
      <c r="E3517">
        <v>0.9</v>
      </c>
      <c r="F3517">
        <v>10.6</v>
      </c>
      <c r="G3517" t="b">
        <v>0</v>
      </c>
    </row>
    <row r="3518" spans="1:7">
      <c r="A3518" t="s">
        <v>29</v>
      </c>
      <c r="B3518">
        <v>10444</v>
      </c>
      <c r="C3518" t="s">
        <v>59</v>
      </c>
      <c r="D3518">
        <v>3.27</v>
      </c>
      <c r="E3518">
        <v>0.9</v>
      </c>
      <c r="F3518">
        <v>10.6</v>
      </c>
    </row>
    <row r="3519" spans="1:7">
      <c r="A3519" t="s">
        <v>29</v>
      </c>
      <c r="B3519">
        <v>10446</v>
      </c>
      <c r="C3519" t="s">
        <v>59</v>
      </c>
      <c r="D3519">
        <v>2.5</v>
      </c>
      <c r="E3519">
        <v>0.9</v>
      </c>
      <c r="F3519">
        <v>10.6</v>
      </c>
      <c r="G3519" t="b">
        <v>0</v>
      </c>
    </row>
    <row r="3520" spans="1:7">
      <c r="A3520" t="s">
        <v>29</v>
      </c>
      <c r="B3520">
        <v>10448</v>
      </c>
      <c r="C3520" t="s">
        <v>59</v>
      </c>
      <c r="D3520">
        <v>2.77</v>
      </c>
      <c r="E3520">
        <v>0.9</v>
      </c>
      <c r="F3520">
        <v>10.6</v>
      </c>
    </row>
    <row r="3521" spans="1:7">
      <c r="A3521" t="s">
        <v>29</v>
      </c>
      <c r="B3521">
        <v>10449</v>
      </c>
      <c r="C3521" t="s">
        <v>59</v>
      </c>
      <c r="D3521">
        <v>10.32</v>
      </c>
      <c r="E3521">
        <v>0.9</v>
      </c>
      <c r="F3521">
        <v>10.6</v>
      </c>
    </row>
    <row r="3522" spans="1:7">
      <c r="A3522" t="s">
        <v>29</v>
      </c>
      <c r="B3522">
        <v>10450</v>
      </c>
      <c r="C3522" t="s">
        <v>59</v>
      </c>
      <c r="D3522">
        <v>9.82</v>
      </c>
      <c r="E3522">
        <v>0.9</v>
      </c>
      <c r="F3522">
        <v>10.6</v>
      </c>
    </row>
    <row r="3523" spans="1:7">
      <c r="A3523" t="s">
        <v>29</v>
      </c>
      <c r="B3523">
        <v>10451</v>
      </c>
      <c r="C3523" t="s">
        <v>59</v>
      </c>
      <c r="D3523">
        <v>9.32</v>
      </c>
      <c r="E3523">
        <v>0.9</v>
      </c>
      <c r="F3523">
        <v>10.6</v>
      </c>
    </row>
    <row r="3524" spans="1:7">
      <c r="A3524" t="s">
        <v>29</v>
      </c>
      <c r="B3524">
        <v>10452</v>
      </c>
      <c r="C3524" t="s">
        <v>59</v>
      </c>
      <c r="D3524">
        <v>0.5</v>
      </c>
      <c r="E3524">
        <v>15.75</v>
      </c>
      <c r="F3524">
        <v>10.6</v>
      </c>
    </row>
    <row r="3525" spans="1:7">
      <c r="A3525" t="s">
        <v>29</v>
      </c>
      <c r="B3525">
        <v>10453</v>
      </c>
      <c r="C3525" t="s">
        <v>59</v>
      </c>
      <c r="D3525">
        <v>0.5</v>
      </c>
      <c r="E3525">
        <v>1.8</v>
      </c>
      <c r="F3525">
        <v>10.6</v>
      </c>
    </row>
    <row r="3526" spans="1:7">
      <c r="A3526" t="s">
        <v>29</v>
      </c>
      <c r="B3526">
        <v>10455</v>
      </c>
      <c r="C3526" t="s">
        <v>59</v>
      </c>
      <c r="D3526">
        <v>1.1000000000000001</v>
      </c>
      <c r="E3526">
        <v>0.9</v>
      </c>
      <c r="F3526">
        <v>10.6</v>
      </c>
    </row>
    <row r="3527" spans="1:7">
      <c r="A3527" t="s">
        <v>29</v>
      </c>
      <c r="B3527">
        <v>10458</v>
      </c>
      <c r="C3527" t="s">
        <v>59</v>
      </c>
      <c r="D3527">
        <v>2.37</v>
      </c>
      <c r="E3527">
        <v>3.2</v>
      </c>
      <c r="F3527">
        <v>10.6</v>
      </c>
      <c r="G3527" t="b">
        <v>0</v>
      </c>
    </row>
    <row r="3528" spans="1:7">
      <c r="A3528" t="s">
        <v>29</v>
      </c>
      <c r="B3528">
        <v>10459</v>
      </c>
      <c r="C3528" t="s">
        <v>59</v>
      </c>
      <c r="D3528">
        <v>4.17</v>
      </c>
      <c r="E3528">
        <v>3.2</v>
      </c>
      <c r="F3528">
        <v>10.6</v>
      </c>
    </row>
    <row r="3529" spans="1:7">
      <c r="A3529" t="s">
        <v>29</v>
      </c>
      <c r="B3529">
        <v>10480</v>
      </c>
      <c r="C3529" t="s">
        <v>59</v>
      </c>
      <c r="D3529">
        <v>8.92</v>
      </c>
      <c r="E3529">
        <v>3.2</v>
      </c>
      <c r="F3529">
        <v>10.6</v>
      </c>
      <c r="G3529" t="b">
        <v>0</v>
      </c>
    </row>
    <row r="3530" spans="1:7">
      <c r="A3530" t="s">
        <v>29</v>
      </c>
      <c r="B3530">
        <v>10481</v>
      </c>
      <c r="C3530" t="s">
        <v>59</v>
      </c>
      <c r="D3530">
        <v>10.72</v>
      </c>
      <c r="E3530">
        <v>3.2</v>
      </c>
      <c r="F3530">
        <v>10.6</v>
      </c>
      <c r="G3530" t="b">
        <v>0</v>
      </c>
    </row>
    <row r="3531" spans="1:7">
      <c r="A3531" t="s">
        <v>29</v>
      </c>
      <c r="B3531">
        <v>10485</v>
      </c>
      <c r="C3531" t="s">
        <v>59</v>
      </c>
      <c r="D3531">
        <v>15.47</v>
      </c>
      <c r="E3531">
        <v>3.2</v>
      </c>
      <c r="F3531">
        <v>10.6</v>
      </c>
    </row>
    <row r="3532" spans="1:7">
      <c r="A3532" t="s">
        <v>29</v>
      </c>
      <c r="B3532">
        <v>10486</v>
      </c>
      <c r="C3532" t="s">
        <v>59</v>
      </c>
      <c r="D3532">
        <v>17.27</v>
      </c>
      <c r="E3532">
        <v>3.2</v>
      </c>
      <c r="F3532">
        <v>10.6</v>
      </c>
    </row>
    <row r="3533" spans="1:7">
      <c r="A3533" t="s">
        <v>29</v>
      </c>
      <c r="B3533">
        <v>10512</v>
      </c>
      <c r="C3533" t="s">
        <v>59</v>
      </c>
      <c r="D3533">
        <v>10.72</v>
      </c>
      <c r="E3533">
        <v>4.25</v>
      </c>
      <c r="F3533">
        <v>10.6</v>
      </c>
    </row>
    <row r="3534" spans="1:7">
      <c r="A3534" t="s">
        <v>29</v>
      </c>
      <c r="B3534">
        <v>10515</v>
      </c>
      <c r="C3534" t="s">
        <v>59</v>
      </c>
      <c r="D3534">
        <v>10.72</v>
      </c>
      <c r="E3534">
        <v>6.4</v>
      </c>
      <c r="F3534">
        <v>10.6</v>
      </c>
    </row>
    <row r="3535" spans="1:7">
      <c r="A3535" t="s">
        <v>29</v>
      </c>
      <c r="B3535">
        <v>10526</v>
      </c>
      <c r="C3535" t="s">
        <v>59</v>
      </c>
      <c r="D3535">
        <v>8.92</v>
      </c>
      <c r="E3535">
        <v>4.25</v>
      </c>
      <c r="F3535">
        <v>10.6</v>
      </c>
      <c r="G3535" t="b">
        <v>0</v>
      </c>
    </row>
    <row r="3536" spans="1:7">
      <c r="A3536" t="s">
        <v>29</v>
      </c>
      <c r="B3536">
        <v>10527</v>
      </c>
      <c r="C3536" t="s">
        <v>59</v>
      </c>
      <c r="D3536">
        <v>8.92</v>
      </c>
      <c r="E3536">
        <v>6.4</v>
      </c>
      <c r="F3536">
        <v>10.6</v>
      </c>
      <c r="G3536" t="b">
        <v>0</v>
      </c>
    </row>
    <row r="3537" spans="1:7">
      <c r="A3537" t="s">
        <v>29</v>
      </c>
      <c r="B3537">
        <v>10528</v>
      </c>
      <c r="C3537" t="s">
        <v>59</v>
      </c>
      <c r="D3537">
        <v>10.72</v>
      </c>
      <c r="E3537">
        <v>6.9</v>
      </c>
      <c r="F3537">
        <v>10.6</v>
      </c>
    </row>
    <row r="3538" spans="1:7">
      <c r="A3538" t="s">
        <v>29</v>
      </c>
      <c r="B3538">
        <v>10529</v>
      </c>
      <c r="C3538" t="s">
        <v>59</v>
      </c>
      <c r="D3538">
        <v>8.92</v>
      </c>
      <c r="E3538">
        <v>6.9</v>
      </c>
      <c r="F3538">
        <v>10.6</v>
      </c>
      <c r="G3538" t="b">
        <v>0</v>
      </c>
    </row>
    <row r="3539" spans="1:7">
      <c r="A3539" t="s">
        <v>29</v>
      </c>
      <c r="B3539">
        <v>10530</v>
      </c>
      <c r="C3539" t="s">
        <v>59</v>
      </c>
      <c r="D3539">
        <v>8.92</v>
      </c>
      <c r="E3539">
        <v>2.5</v>
      </c>
      <c r="F3539">
        <v>10.6</v>
      </c>
    </row>
    <row r="3540" spans="1:7">
      <c r="A3540" t="s">
        <v>29</v>
      </c>
      <c r="B3540">
        <v>10531</v>
      </c>
      <c r="C3540" t="s">
        <v>59</v>
      </c>
      <c r="D3540">
        <v>17.27</v>
      </c>
      <c r="E3540">
        <v>4.25</v>
      </c>
      <c r="F3540">
        <v>10.6</v>
      </c>
    </row>
    <row r="3541" spans="1:7">
      <c r="A3541" t="s">
        <v>29</v>
      </c>
      <c r="B3541">
        <v>10532</v>
      </c>
      <c r="C3541" t="s">
        <v>59</v>
      </c>
      <c r="D3541">
        <v>15.47</v>
      </c>
      <c r="E3541">
        <v>4.8</v>
      </c>
      <c r="F3541">
        <v>10.6</v>
      </c>
      <c r="G3541" t="b">
        <v>0</v>
      </c>
    </row>
    <row r="3542" spans="1:7">
      <c r="A3542" t="s">
        <v>29</v>
      </c>
      <c r="B3542">
        <v>10533</v>
      </c>
      <c r="C3542" t="s">
        <v>59</v>
      </c>
      <c r="D3542">
        <v>15.47</v>
      </c>
      <c r="E3542">
        <v>6.4</v>
      </c>
      <c r="F3542">
        <v>10.6</v>
      </c>
    </row>
    <row r="3543" spans="1:7">
      <c r="A3543" t="s">
        <v>29</v>
      </c>
      <c r="B3543">
        <v>10534</v>
      </c>
      <c r="C3543" t="s">
        <v>59</v>
      </c>
      <c r="D3543">
        <v>17.27</v>
      </c>
      <c r="E3543">
        <v>4.8</v>
      </c>
      <c r="F3543">
        <v>10.6</v>
      </c>
    </row>
    <row r="3544" spans="1:7">
      <c r="A3544" t="s">
        <v>29</v>
      </c>
      <c r="B3544">
        <v>10535</v>
      </c>
      <c r="C3544" t="s">
        <v>59</v>
      </c>
      <c r="D3544">
        <v>17.27</v>
      </c>
      <c r="E3544">
        <v>6.4</v>
      </c>
      <c r="F3544">
        <v>10.6</v>
      </c>
    </row>
    <row r="3545" spans="1:7">
      <c r="A3545" t="s">
        <v>29</v>
      </c>
      <c r="B3545">
        <v>10536</v>
      </c>
      <c r="C3545" t="s">
        <v>59</v>
      </c>
      <c r="D3545">
        <v>15.47</v>
      </c>
      <c r="E3545">
        <v>6.9</v>
      </c>
      <c r="F3545">
        <v>10.6</v>
      </c>
      <c r="G3545" t="b">
        <v>0</v>
      </c>
    </row>
    <row r="3546" spans="1:7">
      <c r="A3546" t="s">
        <v>29</v>
      </c>
      <c r="B3546">
        <v>10537</v>
      </c>
      <c r="C3546" t="s">
        <v>59</v>
      </c>
      <c r="D3546">
        <v>17.27</v>
      </c>
      <c r="E3546">
        <v>6.9</v>
      </c>
      <c r="F3546">
        <v>10.6</v>
      </c>
      <c r="G3546" t="b">
        <v>0</v>
      </c>
    </row>
    <row r="3547" spans="1:7">
      <c r="A3547" t="s">
        <v>29</v>
      </c>
      <c r="B3547">
        <v>10538</v>
      </c>
      <c r="C3547" t="s">
        <v>59</v>
      </c>
      <c r="D3547">
        <v>17.27</v>
      </c>
      <c r="E3547">
        <v>8.75</v>
      </c>
      <c r="F3547">
        <v>10.6</v>
      </c>
      <c r="G3547" t="b">
        <v>0</v>
      </c>
    </row>
    <row r="3548" spans="1:7">
      <c r="A3548" t="s">
        <v>29</v>
      </c>
      <c r="B3548">
        <v>10539</v>
      </c>
      <c r="C3548" t="s">
        <v>59</v>
      </c>
      <c r="D3548">
        <v>10.72</v>
      </c>
      <c r="E3548">
        <v>2.5</v>
      </c>
      <c r="F3548">
        <v>10.6</v>
      </c>
      <c r="G3548" t="b">
        <v>0</v>
      </c>
    </row>
    <row r="3549" spans="1:7">
      <c r="A3549" t="s">
        <v>29</v>
      </c>
      <c r="B3549">
        <v>10540</v>
      </c>
      <c r="C3549" t="s">
        <v>59</v>
      </c>
      <c r="D3549">
        <v>15.47</v>
      </c>
      <c r="E3549">
        <v>2.5</v>
      </c>
      <c r="F3549">
        <v>10.6</v>
      </c>
    </row>
    <row r="3550" spans="1:7">
      <c r="A3550" t="s">
        <v>29</v>
      </c>
      <c r="B3550">
        <v>10541</v>
      </c>
      <c r="C3550" t="s">
        <v>59</v>
      </c>
      <c r="D3550">
        <v>17.27</v>
      </c>
      <c r="E3550">
        <v>2.5</v>
      </c>
      <c r="F3550">
        <v>10.6</v>
      </c>
    </row>
    <row r="3551" spans="1:7">
      <c r="A3551" t="s">
        <v>29</v>
      </c>
      <c r="B3551">
        <v>10542</v>
      </c>
      <c r="C3551" t="s">
        <v>59</v>
      </c>
      <c r="D3551">
        <v>15.47</v>
      </c>
      <c r="E3551">
        <v>4.25</v>
      </c>
      <c r="F3551">
        <v>10.6</v>
      </c>
    </row>
    <row r="3552" spans="1:7">
      <c r="A3552" t="s">
        <v>29</v>
      </c>
      <c r="B3552">
        <v>10543</v>
      </c>
      <c r="C3552" t="s">
        <v>59</v>
      </c>
      <c r="D3552">
        <v>10.72</v>
      </c>
      <c r="E3552">
        <v>8.4</v>
      </c>
      <c r="F3552">
        <v>10.6</v>
      </c>
      <c r="G3552" t="b">
        <v>0</v>
      </c>
    </row>
    <row r="3553" spans="1:7">
      <c r="A3553" t="s">
        <v>29</v>
      </c>
      <c r="B3553">
        <v>10544</v>
      </c>
      <c r="C3553" t="s">
        <v>59</v>
      </c>
      <c r="D3553">
        <v>15.47</v>
      </c>
      <c r="E3553">
        <v>8.4</v>
      </c>
      <c r="F3553">
        <v>10.6</v>
      </c>
    </row>
    <row r="3554" spans="1:7">
      <c r="A3554" t="s">
        <v>29</v>
      </c>
      <c r="B3554">
        <v>10545</v>
      </c>
      <c r="C3554" t="s">
        <v>59</v>
      </c>
      <c r="D3554">
        <v>2.37</v>
      </c>
      <c r="E3554">
        <v>8.4</v>
      </c>
      <c r="F3554">
        <v>10.6</v>
      </c>
    </row>
    <row r="3555" spans="1:7">
      <c r="A3555" t="s">
        <v>29</v>
      </c>
      <c r="B3555">
        <v>10546</v>
      </c>
      <c r="C3555" t="s">
        <v>59</v>
      </c>
      <c r="D3555">
        <v>2.37</v>
      </c>
      <c r="E3555">
        <v>8.5</v>
      </c>
      <c r="F3555">
        <v>10.6</v>
      </c>
    </row>
    <row r="3556" spans="1:7">
      <c r="A3556" t="s">
        <v>29</v>
      </c>
      <c r="B3556">
        <v>10547</v>
      </c>
      <c r="C3556" t="s">
        <v>59</v>
      </c>
      <c r="D3556">
        <v>2.37</v>
      </c>
      <c r="E3556">
        <v>6.9</v>
      </c>
      <c r="F3556">
        <v>10.6</v>
      </c>
      <c r="G3556" t="b">
        <v>0</v>
      </c>
    </row>
    <row r="3557" spans="1:7">
      <c r="A3557" t="s">
        <v>29</v>
      </c>
      <c r="B3557">
        <v>10548</v>
      </c>
      <c r="C3557" t="s">
        <v>59</v>
      </c>
      <c r="D3557">
        <v>4.17</v>
      </c>
      <c r="E3557">
        <v>4.8</v>
      </c>
      <c r="F3557">
        <v>10.6</v>
      </c>
    </row>
    <row r="3558" spans="1:7">
      <c r="A3558" t="s">
        <v>29</v>
      </c>
      <c r="B3558">
        <v>10549</v>
      </c>
      <c r="C3558" t="s">
        <v>59</v>
      </c>
      <c r="D3558">
        <v>4.17</v>
      </c>
      <c r="E3558">
        <v>6.9</v>
      </c>
      <c r="F3558">
        <v>10.6</v>
      </c>
    </row>
    <row r="3559" spans="1:7">
      <c r="A3559" t="s">
        <v>29</v>
      </c>
      <c r="B3559">
        <v>10550</v>
      </c>
      <c r="C3559" t="s">
        <v>59</v>
      </c>
      <c r="D3559">
        <v>2.37</v>
      </c>
      <c r="E3559">
        <v>4.8</v>
      </c>
      <c r="F3559">
        <v>10.6</v>
      </c>
    </row>
    <row r="3560" spans="1:7">
      <c r="A3560" t="s">
        <v>29</v>
      </c>
      <c r="B3560">
        <v>10551</v>
      </c>
      <c r="C3560" t="s">
        <v>59</v>
      </c>
      <c r="D3560">
        <v>4.17</v>
      </c>
      <c r="E3560">
        <v>2.5</v>
      </c>
      <c r="F3560">
        <v>10.6</v>
      </c>
    </row>
    <row r="3561" spans="1:7">
      <c r="A3561" t="s">
        <v>29</v>
      </c>
      <c r="B3561">
        <v>10552</v>
      </c>
      <c r="C3561" t="s">
        <v>59</v>
      </c>
      <c r="D3561">
        <v>4.17</v>
      </c>
      <c r="E3561">
        <v>4.25</v>
      </c>
      <c r="F3561">
        <v>10.6</v>
      </c>
    </row>
    <row r="3562" spans="1:7">
      <c r="A3562" t="s">
        <v>29</v>
      </c>
      <c r="B3562">
        <v>10553</v>
      </c>
      <c r="C3562" t="s">
        <v>59</v>
      </c>
      <c r="D3562">
        <v>4.17</v>
      </c>
      <c r="E3562">
        <v>8.4</v>
      </c>
      <c r="F3562">
        <v>10.6</v>
      </c>
    </row>
    <row r="3563" spans="1:7">
      <c r="A3563" t="s">
        <v>29</v>
      </c>
      <c r="B3563">
        <v>10554</v>
      </c>
      <c r="C3563" t="s">
        <v>59</v>
      </c>
      <c r="D3563">
        <v>8.92</v>
      </c>
      <c r="E3563">
        <v>8.4</v>
      </c>
      <c r="F3563">
        <v>10.6</v>
      </c>
      <c r="G3563" t="b">
        <v>0</v>
      </c>
    </row>
    <row r="3564" spans="1:7">
      <c r="A3564" t="s">
        <v>29</v>
      </c>
      <c r="B3564">
        <v>10555</v>
      </c>
      <c r="C3564" t="s">
        <v>59</v>
      </c>
      <c r="D3564">
        <v>15.47</v>
      </c>
      <c r="E3564">
        <v>0</v>
      </c>
      <c r="F3564">
        <v>10.6</v>
      </c>
    </row>
    <row r="3565" spans="1:7">
      <c r="A3565" t="s">
        <v>29</v>
      </c>
      <c r="B3565">
        <v>10556</v>
      </c>
      <c r="C3565" t="s">
        <v>59</v>
      </c>
      <c r="D3565">
        <v>15.47</v>
      </c>
      <c r="E3565">
        <v>0.55000000000000004</v>
      </c>
      <c r="F3565">
        <v>10.6</v>
      </c>
      <c r="G3565" t="b">
        <v>0</v>
      </c>
    </row>
    <row r="3566" spans="1:7">
      <c r="A3566" t="s">
        <v>29</v>
      </c>
      <c r="B3566">
        <v>10557</v>
      </c>
      <c r="C3566" t="s">
        <v>59</v>
      </c>
      <c r="D3566">
        <v>15.47</v>
      </c>
      <c r="E3566">
        <v>0.7</v>
      </c>
      <c r="F3566">
        <v>10.6</v>
      </c>
    </row>
    <row r="3567" spans="1:7">
      <c r="A3567" t="s">
        <v>29</v>
      </c>
      <c r="B3567">
        <v>10558</v>
      </c>
      <c r="C3567" t="s">
        <v>59</v>
      </c>
      <c r="D3567">
        <v>17.27</v>
      </c>
      <c r="E3567">
        <v>0.55000000000000004</v>
      </c>
      <c r="F3567">
        <v>10.6</v>
      </c>
    </row>
    <row r="3568" spans="1:7">
      <c r="A3568" t="s">
        <v>29</v>
      </c>
      <c r="B3568">
        <v>10559</v>
      </c>
      <c r="C3568" t="s">
        <v>59</v>
      </c>
      <c r="D3568">
        <v>17.27</v>
      </c>
      <c r="E3568">
        <v>0.7</v>
      </c>
      <c r="F3568">
        <v>10.6</v>
      </c>
    </row>
    <row r="3569" spans="1:7">
      <c r="A3569" t="s">
        <v>29</v>
      </c>
      <c r="B3569">
        <v>10560</v>
      </c>
      <c r="C3569" t="s">
        <v>59</v>
      </c>
      <c r="D3569">
        <v>17.27</v>
      </c>
      <c r="E3569">
        <v>0</v>
      </c>
      <c r="F3569">
        <v>10.6</v>
      </c>
    </row>
    <row r="3570" spans="1:7">
      <c r="A3570" t="s">
        <v>29</v>
      </c>
      <c r="B3570">
        <v>10561</v>
      </c>
      <c r="C3570" t="s">
        <v>59</v>
      </c>
      <c r="D3570">
        <v>17.27</v>
      </c>
      <c r="E3570">
        <v>10</v>
      </c>
      <c r="F3570">
        <v>10.6</v>
      </c>
      <c r="G3570" t="b">
        <v>0</v>
      </c>
    </row>
    <row r="3571" spans="1:7">
      <c r="A3571" t="s">
        <v>29</v>
      </c>
      <c r="B3571">
        <v>10562</v>
      </c>
      <c r="C3571" t="s">
        <v>59</v>
      </c>
      <c r="D3571">
        <v>8.92</v>
      </c>
      <c r="E3571">
        <v>8.5</v>
      </c>
      <c r="F3571">
        <v>10.6</v>
      </c>
    </row>
    <row r="3572" spans="1:7">
      <c r="A3572" t="s">
        <v>29</v>
      </c>
      <c r="B3572">
        <v>10563</v>
      </c>
      <c r="C3572" t="s">
        <v>59</v>
      </c>
      <c r="D3572">
        <v>8.92</v>
      </c>
      <c r="E3572">
        <v>8.75</v>
      </c>
      <c r="F3572">
        <v>10.6</v>
      </c>
      <c r="G3572" t="b">
        <v>0</v>
      </c>
    </row>
    <row r="3573" spans="1:7">
      <c r="A3573" t="s">
        <v>29</v>
      </c>
      <c r="B3573">
        <v>10564</v>
      </c>
      <c r="C3573" t="s">
        <v>59</v>
      </c>
      <c r="D3573">
        <v>15.47</v>
      </c>
      <c r="E3573">
        <v>8.5</v>
      </c>
      <c r="F3573">
        <v>10.6</v>
      </c>
    </row>
    <row r="3574" spans="1:7">
      <c r="A3574" t="s">
        <v>29</v>
      </c>
      <c r="B3574">
        <v>10565</v>
      </c>
      <c r="C3574" t="s">
        <v>59</v>
      </c>
      <c r="D3574">
        <v>15.47</v>
      </c>
      <c r="E3574">
        <v>8.75</v>
      </c>
      <c r="F3574">
        <v>10.6</v>
      </c>
    </row>
    <row r="3575" spans="1:7">
      <c r="A3575" t="s">
        <v>29</v>
      </c>
      <c r="B3575">
        <v>10566</v>
      </c>
      <c r="C3575" t="s">
        <v>59</v>
      </c>
      <c r="D3575">
        <v>10.72</v>
      </c>
      <c r="E3575">
        <v>8.5</v>
      </c>
      <c r="F3575">
        <v>10.6</v>
      </c>
    </row>
    <row r="3576" spans="1:7">
      <c r="A3576" t="s">
        <v>29</v>
      </c>
      <c r="B3576">
        <v>10567</v>
      </c>
      <c r="C3576" t="s">
        <v>59</v>
      </c>
      <c r="D3576">
        <v>10.72</v>
      </c>
      <c r="E3576">
        <v>8.75</v>
      </c>
      <c r="F3576">
        <v>10.6</v>
      </c>
    </row>
    <row r="3577" spans="1:7">
      <c r="A3577" t="s">
        <v>29</v>
      </c>
      <c r="B3577">
        <v>10568</v>
      </c>
      <c r="C3577" t="s">
        <v>59</v>
      </c>
      <c r="D3577">
        <v>4.17</v>
      </c>
      <c r="E3577">
        <v>8.5</v>
      </c>
      <c r="F3577">
        <v>10.6</v>
      </c>
    </row>
    <row r="3578" spans="1:7">
      <c r="A3578" t="s">
        <v>29</v>
      </c>
      <c r="B3578">
        <v>10569</v>
      </c>
      <c r="C3578" t="s">
        <v>59</v>
      </c>
      <c r="D3578">
        <v>4.17</v>
      </c>
      <c r="E3578">
        <v>9.4</v>
      </c>
      <c r="F3578">
        <v>10.6</v>
      </c>
    </row>
    <row r="3579" spans="1:7">
      <c r="A3579" t="s">
        <v>29</v>
      </c>
      <c r="B3579">
        <v>10570</v>
      </c>
      <c r="C3579" t="s">
        <v>59</v>
      </c>
      <c r="D3579">
        <v>4.17</v>
      </c>
      <c r="E3579">
        <v>10.55</v>
      </c>
      <c r="F3579">
        <v>10.6</v>
      </c>
      <c r="G3579" t="b">
        <v>0</v>
      </c>
    </row>
    <row r="3580" spans="1:7">
      <c r="A3580" t="s">
        <v>29</v>
      </c>
      <c r="B3580">
        <v>10571</v>
      </c>
      <c r="C3580" t="s">
        <v>59</v>
      </c>
      <c r="D3580">
        <v>4.17</v>
      </c>
      <c r="E3580">
        <v>0.55000000000000004</v>
      </c>
      <c r="F3580">
        <v>10.6</v>
      </c>
      <c r="G3580" t="b">
        <v>0</v>
      </c>
    </row>
    <row r="3581" spans="1:7">
      <c r="A3581" t="s">
        <v>29</v>
      </c>
      <c r="B3581">
        <v>10572</v>
      </c>
      <c r="C3581" t="s">
        <v>59</v>
      </c>
      <c r="D3581">
        <v>4.17</v>
      </c>
      <c r="E3581">
        <v>0.7</v>
      </c>
      <c r="F3581">
        <v>10.6</v>
      </c>
    </row>
    <row r="3582" spans="1:7">
      <c r="A3582" t="s">
        <v>29</v>
      </c>
      <c r="B3582">
        <v>10573</v>
      </c>
      <c r="C3582" t="s">
        <v>59</v>
      </c>
      <c r="D3582">
        <v>4.17</v>
      </c>
      <c r="E3582">
        <v>0.4</v>
      </c>
      <c r="F3582">
        <v>10.6</v>
      </c>
    </row>
    <row r="3583" spans="1:7">
      <c r="A3583" t="s">
        <v>29</v>
      </c>
      <c r="B3583">
        <v>10574</v>
      </c>
      <c r="C3583" t="s">
        <v>59</v>
      </c>
      <c r="D3583">
        <v>4.17</v>
      </c>
      <c r="E3583">
        <v>0</v>
      </c>
      <c r="F3583">
        <v>10.6</v>
      </c>
    </row>
    <row r="3584" spans="1:7">
      <c r="A3584" t="s">
        <v>29</v>
      </c>
      <c r="B3584">
        <v>10575</v>
      </c>
      <c r="C3584" t="s">
        <v>59</v>
      </c>
      <c r="D3584">
        <v>10.72</v>
      </c>
      <c r="E3584">
        <v>0.55000000000000004</v>
      </c>
      <c r="F3584">
        <v>10.6</v>
      </c>
    </row>
    <row r="3585" spans="1:7">
      <c r="A3585" t="s">
        <v>29</v>
      </c>
      <c r="B3585">
        <v>10576</v>
      </c>
      <c r="C3585" t="s">
        <v>59</v>
      </c>
      <c r="D3585">
        <v>10.72</v>
      </c>
      <c r="E3585">
        <v>0.7</v>
      </c>
      <c r="F3585">
        <v>10.6</v>
      </c>
    </row>
    <row r="3586" spans="1:7">
      <c r="A3586" t="s">
        <v>29</v>
      </c>
      <c r="B3586">
        <v>10577</v>
      </c>
      <c r="C3586" t="s">
        <v>59</v>
      </c>
      <c r="D3586">
        <v>8.92</v>
      </c>
      <c r="E3586">
        <v>0.55000000000000004</v>
      </c>
      <c r="F3586">
        <v>10.6</v>
      </c>
      <c r="G3586" t="b">
        <v>0</v>
      </c>
    </row>
    <row r="3587" spans="1:7">
      <c r="A3587" t="s">
        <v>29</v>
      </c>
      <c r="B3587">
        <v>10578</v>
      </c>
      <c r="C3587" t="s">
        <v>59</v>
      </c>
      <c r="D3587">
        <v>8.92</v>
      </c>
      <c r="E3587">
        <v>0.7</v>
      </c>
      <c r="F3587">
        <v>10.6</v>
      </c>
    </row>
    <row r="3588" spans="1:7">
      <c r="A3588" t="s">
        <v>29</v>
      </c>
      <c r="B3588">
        <v>10579</v>
      </c>
      <c r="C3588" t="s">
        <v>59</v>
      </c>
      <c r="D3588">
        <v>10.72</v>
      </c>
      <c r="E3588">
        <v>0</v>
      </c>
      <c r="F3588">
        <v>10.6</v>
      </c>
    </row>
    <row r="3589" spans="1:7">
      <c r="A3589" t="s">
        <v>29</v>
      </c>
      <c r="B3589">
        <v>10580</v>
      </c>
      <c r="C3589" t="s">
        <v>59</v>
      </c>
      <c r="D3589">
        <v>8.92</v>
      </c>
      <c r="E3589">
        <v>0</v>
      </c>
      <c r="F3589">
        <v>10.6</v>
      </c>
    </row>
    <row r="3590" spans="1:7">
      <c r="A3590" t="s">
        <v>29</v>
      </c>
      <c r="B3590">
        <v>10581</v>
      </c>
      <c r="C3590" t="s">
        <v>59</v>
      </c>
      <c r="D3590">
        <v>8.92</v>
      </c>
      <c r="E3590">
        <v>1.8</v>
      </c>
      <c r="F3590">
        <v>10.6</v>
      </c>
    </row>
    <row r="3591" spans="1:7">
      <c r="A3591" t="s">
        <v>29</v>
      </c>
      <c r="B3591">
        <v>10582</v>
      </c>
      <c r="C3591" t="s">
        <v>59</v>
      </c>
      <c r="D3591">
        <v>8.92</v>
      </c>
      <c r="E3591">
        <v>1.4</v>
      </c>
      <c r="F3591">
        <v>10.6</v>
      </c>
    </row>
    <row r="3592" spans="1:7">
      <c r="A3592" t="s">
        <v>29</v>
      </c>
      <c r="B3592">
        <v>10583</v>
      </c>
      <c r="C3592" t="s">
        <v>59</v>
      </c>
      <c r="D3592">
        <v>17.27</v>
      </c>
      <c r="E3592">
        <v>1.8</v>
      </c>
      <c r="F3592">
        <v>10.6</v>
      </c>
      <c r="G3592" t="b">
        <v>0</v>
      </c>
    </row>
    <row r="3593" spans="1:7">
      <c r="A3593" t="s">
        <v>29</v>
      </c>
      <c r="B3593">
        <v>10584</v>
      </c>
      <c r="C3593" t="s">
        <v>59</v>
      </c>
      <c r="D3593">
        <v>17.27</v>
      </c>
      <c r="E3593">
        <v>1.4</v>
      </c>
      <c r="F3593">
        <v>10.6</v>
      </c>
    </row>
    <row r="3594" spans="1:7">
      <c r="A3594" t="s">
        <v>29</v>
      </c>
      <c r="B3594">
        <v>10585</v>
      </c>
      <c r="C3594" t="s">
        <v>59</v>
      </c>
      <c r="D3594">
        <v>10.72</v>
      </c>
      <c r="E3594">
        <v>1.8</v>
      </c>
      <c r="F3594">
        <v>10.6</v>
      </c>
      <c r="G3594" t="b">
        <v>0</v>
      </c>
    </row>
    <row r="3595" spans="1:7">
      <c r="A3595" t="s">
        <v>29</v>
      </c>
      <c r="B3595">
        <v>10586</v>
      </c>
      <c r="C3595" t="s">
        <v>59</v>
      </c>
      <c r="D3595">
        <v>10.72</v>
      </c>
      <c r="E3595">
        <v>1.4</v>
      </c>
      <c r="F3595">
        <v>10.6</v>
      </c>
      <c r="G3595" t="b">
        <v>0</v>
      </c>
    </row>
    <row r="3596" spans="1:7">
      <c r="A3596" t="s">
        <v>29</v>
      </c>
      <c r="B3596">
        <v>10587</v>
      </c>
      <c r="C3596" t="s">
        <v>59</v>
      </c>
      <c r="D3596">
        <v>15.47</v>
      </c>
      <c r="E3596">
        <v>1.8</v>
      </c>
      <c r="F3596">
        <v>10.6</v>
      </c>
      <c r="G3596" t="b">
        <v>0</v>
      </c>
    </row>
    <row r="3597" spans="1:7">
      <c r="A3597" t="s">
        <v>29</v>
      </c>
      <c r="B3597">
        <v>10588</v>
      </c>
      <c r="C3597" t="s">
        <v>59</v>
      </c>
      <c r="D3597">
        <v>15.47</v>
      </c>
      <c r="E3597">
        <v>1.4</v>
      </c>
      <c r="F3597">
        <v>10.6</v>
      </c>
      <c r="G3597" t="b">
        <v>0</v>
      </c>
    </row>
    <row r="3598" spans="1:7">
      <c r="A3598" t="s">
        <v>29</v>
      </c>
      <c r="B3598">
        <v>10589</v>
      </c>
      <c r="C3598" t="s">
        <v>59</v>
      </c>
      <c r="D3598">
        <v>4.17</v>
      </c>
      <c r="E3598">
        <v>1.8</v>
      </c>
      <c r="F3598">
        <v>10.6</v>
      </c>
    </row>
    <row r="3599" spans="1:7">
      <c r="A3599" t="s">
        <v>29</v>
      </c>
      <c r="B3599">
        <v>10590</v>
      </c>
      <c r="C3599" t="s">
        <v>59</v>
      </c>
      <c r="D3599">
        <v>4.17</v>
      </c>
      <c r="E3599">
        <v>1.4</v>
      </c>
      <c r="F3599">
        <v>10.6</v>
      </c>
    </row>
    <row r="3600" spans="1:7">
      <c r="A3600" t="s">
        <v>29</v>
      </c>
      <c r="B3600">
        <v>10591</v>
      </c>
      <c r="C3600" t="s">
        <v>59</v>
      </c>
      <c r="D3600">
        <v>2.37</v>
      </c>
      <c r="E3600">
        <v>9.4</v>
      </c>
      <c r="F3600">
        <v>10.6</v>
      </c>
      <c r="G3600" t="b">
        <v>0</v>
      </c>
    </row>
    <row r="3601" spans="1:7">
      <c r="A3601" t="s">
        <v>29</v>
      </c>
      <c r="B3601">
        <v>10592</v>
      </c>
      <c r="C3601" t="s">
        <v>59</v>
      </c>
      <c r="D3601">
        <v>2.37</v>
      </c>
      <c r="E3601">
        <v>4.25</v>
      </c>
      <c r="F3601">
        <v>10.6</v>
      </c>
    </row>
    <row r="3602" spans="1:7">
      <c r="A3602" t="s">
        <v>29</v>
      </c>
      <c r="B3602">
        <v>10593</v>
      </c>
      <c r="C3602" t="s">
        <v>59</v>
      </c>
      <c r="D3602">
        <v>2.37</v>
      </c>
      <c r="E3602">
        <v>2.5</v>
      </c>
      <c r="F3602">
        <v>10.6</v>
      </c>
    </row>
    <row r="3603" spans="1:7">
      <c r="A3603" t="s">
        <v>29</v>
      </c>
      <c r="B3603">
        <v>10594</v>
      </c>
      <c r="C3603" t="s">
        <v>59</v>
      </c>
      <c r="D3603">
        <v>2.37</v>
      </c>
      <c r="E3603">
        <v>0.55000000000000004</v>
      </c>
      <c r="F3603">
        <v>10.6</v>
      </c>
      <c r="G3603" t="b">
        <v>0</v>
      </c>
    </row>
    <row r="3604" spans="1:7">
      <c r="A3604" t="s">
        <v>29</v>
      </c>
      <c r="B3604">
        <v>10595</v>
      </c>
      <c r="C3604" t="s">
        <v>59</v>
      </c>
      <c r="D3604">
        <v>2.37</v>
      </c>
      <c r="E3604">
        <v>0.7</v>
      </c>
      <c r="F3604">
        <v>10.6</v>
      </c>
      <c r="G3604" t="b">
        <v>0</v>
      </c>
    </row>
    <row r="3605" spans="1:7">
      <c r="A3605" t="s">
        <v>29</v>
      </c>
      <c r="B3605">
        <v>10596</v>
      </c>
      <c r="C3605" t="s">
        <v>59</v>
      </c>
      <c r="D3605">
        <v>2.37</v>
      </c>
      <c r="E3605">
        <v>0</v>
      </c>
      <c r="F3605">
        <v>10.6</v>
      </c>
    </row>
    <row r="3606" spans="1:7">
      <c r="A3606" t="s">
        <v>29</v>
      </c>
      <c r="B3606">
        <v>10597</v>
      </c>
      <c r="C3606" t="s">
        <v>59</v>
      </c>
      <c r="D3606">
        <v>2.37</v>
      </c>
      <c r="E3606">
        <v>10.55</v>
      </c>
      <c r="F3606">
        <v>10.6</v>
      </c>
    </row>
    <row r="3607" spans="1:7">
      <c r="A3607" t="s">
        <v>29</v>
      </c>
      <c r="B3607">
        <v>10598</v>
      </c>
      <c r="C3607" t="s">
        <v>59</v>
      </c>
      <c r="D3607">
        <v>2.37</v>
      </c>
      <c r="E3607">
        <v>1.8</v>
      </c>
      <c r="F3607">
        <v>10.6</v>
      </c>
    </row>
    <row r="3608" spans="1:7">
      <c r="A3608" t="s">
        <v>29</v>
      </c>
      <c r="B3608">
        <v>10599</v>
      </c>
      <c r="C3608" t="s">
        <v>59</v>
      </c>
      <c r="D3608">
        <v>2.37</v>
      </c>
      <c r="E3608">
        <v>1.4</v>
      </c>
      <c r="F3608">
        <v>10.6</v>
      </c>
    </row>
    <row r="3609" spans="1:7">
      <c r="A3609" t="s">
        <v>29</v>
      </c>
      <c r="B3609">
        <v>10600</v>
      </c>
      <c r="C3609" t="s">
        <v>59</v>
      </c>
      <c r="D3609">
        <v>15.47</v>
      </c>
      <c r="E3609">
        <v>0.9</v>
      </c>
      <c r="F3609">
        <v>10.6</v>
      </c>
    </row>
    <row r="3610" spans="1:7">
      <c r="A3610" t="s">
        <v>29</v>
      </c>
      <c r="B3610">
        <v>10601</v>
      </c>
      <c r="C3610" t="s">
        <v>59</v>
      </c>
      <c r="D3610">
        <v>17.27</v>
      </c>
      <c r="E3610">
        <v>0.9</v>
      </c>
      <c r="F3610">
        <v>10.6</v>
      </c>
    </row>
    <row r="3611" spans="1:7">
      <c r="A3611" t="s">
        <v>29</v>
      </c>
      <c r="B3611">
        <v>10602</v>
      </c>
      <c r="C3611" t="s">
        <v>59</v>
      </c>
      <c r="D3611">
        <v>4.17</v>
      </c>
      <c r="E3611">
        <v>0.9</v>
      </c>
      <c r="F3611">
        <v>10.6</v>
      </c>
    </row>
    <row r="3612" spans="1:7">
      <c r="A3612" t="s">
        <v>29</v>
      </c>
      <c r="B3612">
        <v>10603</v>
      </c>
      <c r="C3612" t="s">
        <v>59</v>
      </c>
      <c r="D3612">
        <v>10.72</v>
      </c>
      <c r="E3612">
        <v>0.9</v>
      </c>
      <c r="F3612">
        <v>10.6</v>
      </c>
    </row>
    <row r="3613" spans="1:7">
      <c r="A3613" t="s">
        <v>29</v>
      </c>
      <c r="B3613">
        <v>10604</v>
      </c>
      <c r="C3613" t="s">
        <v>59</v>
      </c>
      <c r="D3613">
        <v>8.92</v>
      </c>
      <c r="E3613">
        <v>0.9</v>
      </c>
      <c r="F3613">
        <v>10.6</v>
      </c>
      <c r="G3613" t="b">
        <v>0</v>
      </c>
    </row>
    <row r="3614" spans="1:7">
      <c r="A3614" t="s">
        <v>29</v>
      </c>
      <c r="B3614">
        <v>10605</v>
      </c>
      <c r="C3614" t="s">
        <v>59</v>
      </c>
      <c r="D3614">
        <v>2.37</v>
      </c>
      <c r="E3614">
        <v>0.9</v>
      </c>
      <c r="F3614">
        <v>10.6</v>
      </c>
      <c r="G3614" t="b">
        <v>0</v>
      </c>
    </row>
    <row r="3615" spans="1:7">
      <c r="A3615" t="s">
        <v>29</v>
      </c>
      <c r="B3615">
        <v>1025</v>
      </c>
      <c r="C3615" t="s">
        <v>59</v>
      </c>
      <c r="D3615">
        <v>8.6465369485086701</v>
      </c>
      <c r="E3615">
        <v>7.0866864478653104</v>
      </c>
      <c r="F3615">
        <v>10.6</v>
      </c>
      <c r="G3615" t="b">
        <v>0</v>
      </c>
    </row>
    <row r="3616" spans="1:7">
      <c r="A3616" t="s">
        <v>29</v>
      </c>
      <c r="B3616">
        <v>1026</v>
      </c>
      <c r="C3616" t="s">
        <v>59</v>
      </c>
      <c r="D3616">
        <v>8.7171339344032006</v>
      </c>
      <c r="E3616">
        <v>7.1579480917833598</v>
      </c>
      <c r="F3616">
        <v>10.6</v>
      </c>
    </row>
    <row r="3617" spans="1:7">
      <c r="A3617" t="s">
        <v>29</v>
      </c>
      <c r="B3617">
        <v>1027</v>
      </c>
      <c r="C3617" t="s">
        <v>59</v>
      </c>
      <c r="D3617">
        <v>8.7012074851907801</v>
      </c>
      <c r="E3617">
        <v>7.1454928443115397</v>
      </c>
      <c r="F3617">
        <v>10.6</v>
      </c>
      <c r="G3617" t="b">
        <v>0</v>
      </c>
    </row>
    <row r="3618" spans="1:7">
      <c r="A3618" t="s">
        <v>29</v>
      </c>
      <c r="B3618">
        <v>548</v>
      </c>
      <c r="C3618" t="s">
        <v>59</v>
      </c>
      <c r="D3618">
        <v>9.7750000000000004</v>
      </c>
      <c r="E3618">
        <v>8.3000000000000007</v>
      </c>
      <c r="F3618">
        <v>10.6</v>
      </c>
      <c r="G3618" t="b">
        <v>0</v>
      </c>
    </row>
    <row r="3619" spans="1:7">
      <c r="A3619" t="s">
        <v>29</v>
      </c>
      <c r="B3619">
        <v>641</v>
      </c>
      <c r="C3619" t="s">
        <v>59</v>
      </c>
      <c r="D3619">
        <v>9.7750000000000004</v>
      </c>
      <c r="E3619">
        <v>8.3000000000000007</v>
      </c>
      <c r="F3619">
        <v>10.6</v>
      </c>
    </row>
    <row r="3620" spans="1:7">
      <c r="A3620" t="s">
        <v>30</v>
      </c>
      <c r="B3620">
        <v>511</v>
      </c>
      <c r="C3620" t="s">
        <v>59</v>
      </c>
      <c r="D3620">
        <v>0.65</v>
      </c>
      <c r="E3620">
        <v>0.55000000000000004</v>
      </c>
      <c r="F3620">
        <v>5.2</v>
      </c>
    </row>
    <row r="3621" spans="1:7">
      <c r="A3621" t="s">
        <v>30</v>
      </c>
      <c r="B3621">
        <v>513</v>
      </c>
      <c r="C3621" t="s">
        <v>59</v>
      </c>
      <c r="D3621">
        <v>6.5</v>
      </c>
      <c r="E3621">
        <v>0.55000000000000004</v>
      </c>
      <c r="F3621">
        <v>5.2</v>
      </c>
      <c r="G3621" t="b">
        <v>0</v>
      </c>
    </row>
    <row r="3622" spans="1:7">
      <c r="A3622" t="s">
        <v>30</v>
      </c>
      <c r="B3622">
        <v>515</v>
      </c>
      <c r="C3622" t="s">
        <v>59</v>
      </c>
      <c r="D3622">
        <v>13.6</v>
      </c>
      <c r="E3622">
        <v>0.55000000000000004</v>
      </c>
      <c r="F3622">
        <v>5.2</v>
      </c>
    </row>
    <row r="3623" spans="1:7">
      <c r="A3623" t="s">
        <v>30</v>
      </c>
      <c r="B3623">
        <v>517</v>
      </c>
      <c r="C3623" t="s">
        <v>59</v>
      </c>
      <c r="D3623">
        <v>0.4</v>
      </c>
      <c r="E3623">
        <v>8.9</v>
      </c>
      <c r="F3623">
        <v>5.2</v>
      </c>
    </row>
    <row r="3624" spans="1:7">
      <c r="A3624" t="s">
        <v>30</v>
      </c>
      <c r="B3624">
        <v>519</v>
      </c>
      <c r="C3624" t="s">
        <v>59</v>
      </c>
      <c r="D3624">
        <v>0.4</v>
      </c>
      <c r="E3624">
        <v>16.100000000000001</v>
      </c>
      <c r="F3624">
        <v>5.2</v>
      </c>
    </row>
    <row r="3625" spans="1:7">
      <c r="A3625" t="s">
        <v>30</v>
      </c>
      <c r="B3625">
        <v>527</v>
      </c>
      <c r="C3625" t="s">
        <v>59</v>
      </c>
      <c r="D3625">
        <v>19.649999999999999</v>
      </c>
      <c r="E3625">
        <v>0.55000000000000004</v>
      </c>
      <c r="F3625">
        <v>5.2</v>
      </c>
    </row>
    <row r="3626" spans="1:7">
      <c r="A3626" t="s">
        <v>30</v>
      </c>
      <c r="B3626">
        <v>528</v>
      </c>
      <c r="C3626" t="s">
        <v>59</v>
      </c>
      <c r="D3626">
        <v>19.649999999999999</v>
      </c>
      <c r="E3626">
        <v>1.8</v>
      </c>
      <c r="F3626">
        <v>5.2</v>
      </c>
    </row>
    <row r="3627" spans="1:7">
      <c r="A3627" t="s">
        <v>30</v>
      </c>
      <c r="B3627">
        <v>529</v>
      </c>
      <c r="C3627" t="s">
        <v>59</v>
      </c>
      <c r="D3627">
        <v>0.4</v>
      </c>
      <c r="E3627">
        <v>6.8</v>
      </c>
      <c r="F3627">
        <v>5.2</v>
      </c>
      <c r="G3627" t="b">
        <v>0</v>
      </c>
    </row>
    <row r="3628" spans="1:7">
      <c r="A3628" t="s">
        <v>30</v>
      </c>
      <c r="B3628">
        <v>531</v>
      </c>
      <c r="C3628" t="s">
        <v>59</v>
      </c>
      <c r="D3628">
        <v>8.3800000000000008</v>
      </c>
      <c r="E3628">
        <v>11.65</v>
      </c>
      <c r="F3628">
        <v>5.2</v>
      </c>
    </row>
    <row r="3629" spans="1:7">
      <c r="A3629" t="s">
        <v>30</v>
      </c>
      <c r="B3629">
        <v>534</v>
      </c>
      <c r="C3629" t="s">
        <v>59</v>
      </c>
      <c r="D3629">
        <v>8.3800000000000008</v>
      </c>
      <c r="E3629">
        <v>8.9</v>
      </c>
      <c r="F3629">
        <v>5.2</v>
      </c>
      <c r="G3629" t="b">
        <v>0</v>
      </c>
    </row>
    <row r="3630" spans="1:7">
      <c r="A3630" t="s">
        <v>30</v>
      </c>
      <c r="B3630">
        <v>535</v>
      </c>
      <c r="C3630" t="s">
        <v>59</v>
      </c>
      <c r="D3630">
        <v>8.3800000000000008</v>
      </c>
      <c r="E3630">
        <v>6.8</v>
      </c>
      <c r="F3630">
        <v>5.2</v>
      </c>
    </row>
    <row r="3631" spans="1:7">
      <c r="A3631" t="s">
        <v>30</v>
      </c>
      <c r="B3631">
        <v>1064</v>
      </c>
      <c r="C3631" t="s">
        <v>59</v>
      </c>
      <c r="D3631">
        <v>11.52</v>
      </c>
      <c r="E3631">
        <v>9.35</v>
      </c>
      <c r="F3631">
        <v>5.2</v>
      </c>
    </row>
    <row r="3632" spans="1:7">
      <c r="A3632" t="s">
        <v>30</v>
      </c>
      <c r="B3632">
        <v>1068</v>
      </c>
      <c r="C3632" t="s">
        <v>59</v>
      </c>
      <c r="D3632">
        <v>14.17</v>
      </c>
      <c r="E3632">
        <v>12.25</v>
      </c>
      <c r="F3632">
        <v>5.2</v>
      </c>
      <c r="G3632" t="b">
        <v>0</v>
      </c>
    </row>
    <row r="3633" spans="1:7">
      <c r="A3633" t="s">
        <v>30</v>
      </c>
      <c r="B3633">
        <v>1162</v>
      </c>
      <c r="C3633" t="s">
        <v>59</v>
      </c>
      <c r="D3633">
        <v>13.6</v>
      </c>
      <c r="E3633">
        <v>8.75</v>
      </c>
      <c r="F3633">
        <v>5.2</v>
      </c>
    </row>
    <row r="3634" spans="1:7">
      <c r="A3634" t="s">
        <v>30</v>
      </c>
      <c r="B3634">
        <v>1473</v>
      </c>
      <c r="C3634" t="s">
        <v>59</v>
      </c>
      <c r="D3634">
        <v>11.92</v>
      </c>
      <c r="E3634">
        <v>15.78</v>
      </c>
      <c r="F3634">
        <v>5.2</v>
      </c>
    </row>
    <row r="3635" spans="1:7">
      <c r="A3635" t="s">
        <v>30</v>
      </c>
      <c r="B3635">
        <v>1474</v>
      </c>
      <c r="C3635" t="s">
        <v>59</v>
      </c>
      <c r="D3635">
        <v>17</v>
      </c>
      <c r="E3635">
        <v>15.78</v>
      </c>
      <c r="F3635">
        <v>5.2</v>
      </c>
    </row>
    <row r="3636" spans="1:7">
      <c r="A3636" t="s">
        <v>30</v>
      </c>
      <c r="B3636">
        <v>1477</v>
      </c>
      <c r="C3636" t="s">
        <v>59</v>
      </c>
      <c r="D3636">
        <v>8.1</v>
      </c>
      <c r="E3636">
        <v>16.5</v>
      </c>
      <c r="F3636">
        <v>5.2</v>
      </c>
    </row>
    <row r="3637" spans="1:7">
      <c r="A3637" t="s">
        <v>30</v>
      </c>
      <c r="B3637">
        <v>1478</v>
      </c>
      <c r="C3637" t="s">
        <v>59</v>
      </c>
      <c r="D3637">
        <v>17</v>
      </c>
      <c r="E3637">
        <v>11.35</v>
      </c>
      <c r="F3637">
        <v>5.2</v>
      </c>
    </row>
    <row r="3638" spans="1:7">
      <c r="A3638" t="s">
        <v>30</v>
      </c>
      <c r="B3638">
        <v>1479</v>
      </c>
      <c r="C3638" t="s">
        <v>59</v>
      </c>
      <c r="D3638">
        <v>19.649999999999999</v>
      </c>
      <c r="E3638">
        <v>11.35</v>
      </c>
      <c r="F3638">
        <v>5.2</v>
      </c>
    </row>
    <row r="3639" spans="1:7">
      <c r="A3639" t="s">
        <v>30</v>
      </c>
      <c r="B3639">
        <v>1480</v>
      </c>
      <c r="C3639" t="s">
        <v>59</v>
      </c>
      <c r="D3639">
        <v>19.649999999999999</v>
      </c>
      <c r="E3639">
        <v>5.3</v>
      </c>
      <c r="F3639">
        <v>5.2</v>
      </c>
      <c r="G3639" t="b">
        <v>0</v>
      </c>
    </row>
    <row r="3640" spans="1:7">
      <c r="A3640" t="s">
        <v>30</v>
      </c>
      <c r="B3640">
        <v>2040</v>
      </c>
      <c r="C3640" t="s">
        <v>59</v>
      </c>
      <c r="D3640">
        <v>11.52</v>
      </c>
      <c r="E3640">
        <v>8.75</v>
      </c>
      <c r="F3640">
        <v>5.2</v>
      </c>
      <c r="G3640" t="b">
        <v>0</v>
      </c>
    </row>
    <row r="3641" spans="1:7">
      <c r="A3641" t="s">
        <v>30</v>
      </c>
      <c r="B3641">
        <v>2041</v>
      </c>
      <c r="C3641" t="s">
        <v>59</v>
      </c>
      <c r="D3641">
        <v>13.82</v>
      </c>
      <c r="E3641">
        <v>8.75</v>
      </c>
      <c r="F3641">
        <v>5.2</v>
      </c>
      <c r="G3641" t="b">
        <v>0</v>
      </c>
    </row>
    <row r="3642" spans="1:7">
      <c r="A3642" t="s">
        <v>30</v>
      </c>
      <c r="B3642">
        <v>2159</v>
      </c>
      <c r="C3642" t="s">
        <v>59</v>
      </c>
      <c r="D3642">
        <v>10.38</v>
      </c>
      <c r="E3642">
        <v>16.5</v>
      </c>
      <c r="F3642">
        <v>5.2</v>
      </c>
      <c r="G3642" t="b">
        <v>0</v>
      </c>
    </row>
    <row r="3643" spans="1:7">
      <c r="A3643" t="s">
        <v>30</v>
      </c>
      <c r="B3643">
        <v>2164</v>
      </c>
      <c r="C3643" t="s">
        <v>59</v>
      </c>
      <c r="D3643">
        <v>11.6</v>
      </c>
      <c r="E3643">
        <v>6.8</v>
      </c>
      <c r="F3643">
        <v>5.2</v>
      </c>
      <c r="G3643" t="b">
        <v>0</v>
      </c>
    </row>
    <row r="3644" spans="1:7">
      <c r="A3644" t="s">
        <v>30</v>
      </c>
      <c r="B3644">
        <v>2165</v>
      </c>
      <c r="C3644" t="s">
        <v>59</v>
      </c>
      <c r="D3644">
        <v>11.6</v>
      </c>
      <c r="E3644">
        <v>8.75</v>
      </c>
      <c r="F3644">
        <v>5.2</v>
      </c>
    </row>
    <row r="3645" spans="1:7">
      <c r="A3645" t="s">
        <v>30</v>
      </c>
      <c r="B3645">
        <v>2167</v>
      </c>
      <c r="C3645" t="s">
        <v>59</v>
      </c>
      <c r="D3645">
        <v>19.649999999999999</v>
      </c>
      <c r="E3645">
        <v>6.8</v>
      </c>
      <c r="F3645">
        <v>5.2</v>
      </c>
      <c r="G3645" t="b">
        <v>0</v>
      </c>
    </row>
    <row r="3646" spans="1:7">
      <c r="A3646" t="s">
        <v>30</v>
      </c>
      <c r="B3646">
        <v>2170</v>
      </c>
      <c r="C3646" t="s">
        <v>59</v>
      </c>
      <c r="D3646">
        <v>17</v>
      </c>
      <c r="E3646">
        <v>8.75</v>
      </c>
      <c r="F3646">
        <v>5.2</v>
      </c>
      <c r="G3646" t="b">
        <v>0</v>
      </c>
    </row>
    <row r="3647" spans="1:7">
      <c r="A3647" t="s">
        <v>30</v>
      </c>
      <c r="B3647">
        <v>2171</v>
      </c>
      <c r="C3647" t="s">
        <v>59</v>
      </c>
      <c r="D3647">
        <v>19.649999999999999</v>
      </c>
      <c r="E3647">
        <v>8.75</v>
      </c>
      <c r="F3647">
        <v>5.2</v>
      </c>
    </row>
    <row r="3648" spans="1:7">
      <c r="A3648" t="s">
        <v>30</v>
      </c>
      <c r="B3648">
        <v>2766</v>
      </c>
      <c r="C3648" t="s">
        <v>59</v>
      </c>
      <c r="D3648">
        <v>19.649999999999999</v>
      </c>
      <c r="E3648">
        <v>4.3</v>
      </c>
      <c r="F3648">
        <v>5.2</v>
      </c>
    </row>
    <row r="3649" spans="1:7">
      <c r="A3649" t="s">
        <v>30</v>
      </c>
      <c r="B3649">
        <v>2767</v>
      </c>
      <c r="C3649" t="s">
        <v>59</v>
      </c>
      <c r="D3649">
        <v>19.649999999999999</v>
      </c>
      <c r="E3649">
        <v>4.8</v>
      </c>
      <c r="F3649">
        <v>5.2</v>
      </c>
    </row>
    <row r="3650" spans="1:7">
      <c r="A3650" t="s">
        <v>30</v>
      </c>
      <c r="B3650">
        <v>3034</v>
      </c>
      <c r="C3650" t="s">
        <v>59</v>
      </c>
      <c r="D3650">
        <v>8.25</v>
      </c>
      <c r="E3650">
        <v>13.8</v>
      </c>
      <c r="F3650">
        <v>5.2</v>
      </c>
      <c r="G3650" t="b">
        <v>0</v>
      </c>
    </row>
    <row r="3651" spans="1:7">
      <c r="A3651" t="s">
        <v>30</v>
      </c>
      <c r="B3651">
        <v>3035</v>
      </c>
      <c r="C3651" t="s">
        <v>59</v>
      </c>
      <c r="D3651">
        <v>11.92</v>
      </c>
      <c r="E3651">
        <v>13.8</v>
      </c>
      <c r="F3651">
        <v>5.2</v>
      </c>
      <c r="G3651" t="b">
        <v>0</v>
      </c>
    </row>
    <row r="3652" spans="1:7">
      <c r="A3652" t="s">
        <v>30</v>
      </c>
      <c r="B3652">
        <v>3036</v>
      </c>
      <c r="C3652" t="s">
        <v>59</v>
      </c>
      <c r="D3652">
        <v>11.92</v>
      </c>
      <c r="E3652">
        <v>16.5</v>
      </c>
      <c r="F3652">
        <v>5.2</v>
      </c>
    </row>
    <row r="3653" spans="1:7">
      <c r="A3653" t="s">
        <v>30</v>
      </c>
      <c r="B3653">
        <v>3037</v>
      </c>
      <c r="C3653" t="s">
        <v>59</v>
      </c>
      <c r="D3653">
        <v>8.25</v>
      </c>
      <c r="E3653">
        <v>16.5</v>
      </c>
      <c r="F3653">
        <v>5.2</v>
      </c>
    </row>
    <row r="3654" spans="1:7">
      <c r="A3654" t="s">
        <v>30</v>
      </c>
      <c r="B3654">
        <v>3038</v>
      </c>
      <c r="C3654" t="s">
        <v>59</v>
      </c>
      <c r="D3654">
        <v>17</v>
      </c>
      <c r="E3654">
        <v>11.43</v>
      </c>
      <c r="F3654">
        <v>5.2</v>
      </c>
    </row>
    <row r="3655" spans="1:7">
      <c r="A3655" t="s">
        <v>30</v>
      </c>
      <c r="B3655">
        <v>3039</v>
      </c>
      <c r="C3655" t="s">
        <v>59</v>
      </c>
      <c r="D3655">
        <v>19.649999999999999</v>
      </c>
      <c r="E3655">
        <v>11.43</v>
      </c>
      <c r="F3655">
        <v>5.2</v>
      </c>
    </row>
    <row r="3656" spans="1:7">
      <c r="A3656" t="s">
        <v>30</v>
      </c>
      <c r="B3656">
        <v>3040</v>
      </c>
      <c r="C3656" t="s">
        <v>59</v>
      </c>
      <c r="D3656">
        <v>19.649999999999999</v>
      </c>
      <c r="E3656">
        <v>15.78</v>
      </c>
      <c r="F3656">
        <v>5.2</v>
      </c>
    </row>
    <row r="3657" spans="1:7">
      <c r="A3657" t="s">
        <v>30</v>
      </c>
      <c r="B3657">
        <v>3043</v>
      </c>
      <c r="C3657" t="s">
        <v>59</v>
      </c>
      <c r="D3657">
        <v>17</v>
      </c>
      <c r="E3657">
        <v>10</v>
      </c>
      <c r="F3657">
        <v>5.2</v>
      </c>
    </row>
    <row r="3658" spans="1:7">
      <c r="A3658" t="s">
        <v>30</v>
      </c>
      <c r="B3658">
        <v>3044</v>
      </c>
      <c r="C3658" t="s">
        <v>59</v>
      </c>
      <c r="D3658">
        <v>19.649999999999999</v>
      </c>
      <c r="E3658">
        <v>10</v>
      </c>
      <c r="F3658">
        <v>5.2</v>
      </c>
      <c r="G3658" t="b">
        <v>0</v>
      </c>
    </row>
    <row r="3659" spans="1:7">
      <c r="A3659" t="s">
        <v>30</v>
      </c>
      <c r="B3659">
        <v>3045</v>
      </c>
      <c r="C3659" t="s">
        <v>59</v>
      </c>
      <c r="D3659">
        <v>0.4</v>
      </c>
      <c r="E3659">
        <v>10</v>
      </c>
      <c r="F3659">
        <v>5.2</v>
      </c>
      <c r="G3659" t="b">
        <v>0</v>
      </c>
    </row>
    <row r="3660" spans="1:7">
      <c r="A3660" t="s">
        <v>30</v>
      </c>
      <c r="B3660">
        <v>3046</v>
      </c>
      <c r="C3660" t="s">
        <v>59</v>
      </c>
      <c r="D3660">
        <v>6.9</v>
      </c>
      <c r="E3660">
        <v>10</v>
      </c>
      <c r="F3660">
        <v>5.2</v>
      </c>
    </row>
    <row r="3661" spans="1:7">
      <c r="A3661" t="s">
        <v>30</v>
      </c>
      <c r="B3661">
        <v>3047</v>
      </c>
      <c r="C3661" t="s">
        <v>59</v>
      </c>
      <c r="D3661">
        <v>6.9</v>
      </c>
      <c r="E3661">
        <v>16.5</v>
      </c>
      <c r="F3661">
        <v>5.2</v>
      </c>
    </row>
    <row r="3662" spans="1:7">
      <c r="A3662" t="s">
        <v>30</v>
      </c>
      <c r="B3662">
        <v>3048</v>
      </c>
      <c r="C3662" t="s">
        <v>59</v>
      </c>
      <c r="D3662">
        <v>0.4</v>
      </c>
      <c r="E3662">
        <v>16.5</v>
      </c>
      <c r="F3662">
        <v>5.2</v>
      </c>
    </row>
    <row r="3663" spans="1:7">
      <c r="A3663" t="s">
        <v>30</v>
      </c>
      <c r="B3663">
        <v>3049</v>
      </c>
      <c r="C3663" t="s">
        <v>59</v>
      </c>
      <c r="D3663">
        <v>6.9</v>
      </c>
      <c r="E3663">
        <v>13.8</v>
      </c>
      <c r="F3663">
        <v>5.2</v>
      </c>
    </row>
    <row r="3664" spans="1:7">
      <c r="A3664" t="s">
        <v>30</v>
      </c>
      <c r="B3664">
        <v>3050</v>
      </c>
      <c r="C3664" t="s">
        <v>59</v>
      </c>
      <c r="D3664">
        <v>6.9</v>
      </c>
      <c r="E3664">
        <v>12.25</v>
      </c>
      <c r="F3664">
        <v>5.2</v>
      </c>
      <c r="G3664" t="b">
        <v>0</v>
      </c>
    </row>
    <row r="3665" spans="1:7">
      <c r="A3665" t="s">
        <v>30</v>
      </c>
      <c r="B3665">
        <v>3051</v>
      </c>
      <c r="C3665" t="s">
        <v>59</v>
      </c>
      <c r="D3665">
        <v>11.92</v>
      </c>
      <c r="E3665">
        <v>12.25</v>
      </c>
      <c r="F3665">
        <v>5.2</v>
      </c>
    </row>
    <row r="3666" spans="1:7">
      <c r="A3666" t="s">
        <v>30</v>
      </c>
      <c r="B3666">
        <v>4390</v>
      </c>
      <c r="C3666" t="s">
        <v>59</v>
      </c>
      <c r="D3666">
        <v>0.4</v>
      </c>
      <c r="E3666">
        <v>8.75</v>
      </c>
      <c r="F3666">
        <v>5.2</v>
      </c>
    </row>
    <row r="3667" spans="1:7">
      <c r="A3667" t="s">
        <v>30</v>
      </c>
      <c r="B3667">
        <v>4391</v>
      </c>
      <c r="C3667" t="s">
        <v>59</v>
      </c>
      <c r="D3667">
        <v>8.3800000000000008</v>
      </c>
      <c r="E3667">
        <v>10</v>
      </c>
      <c r="F3667">
        <v>5.2</v>
      </c>
    </row>
    <row r="3668" spans="1:7">
      <c r="A3668" t="s">
        <v>30</v>
      </c>
      <c r="B3668">
        <v>4392</v>
      </c>
      <c r="C3668" t="s">
        <v>59</v>
      </c>
      <c r="D3668">
        <v>11.52</v>
      </c>
      <c r="E3668">
        <v>8.9</v>
      </c>
      <c r="F3668">
        <v>5.2</v>
      </c>
    </row>
    <row r="3669" spans="1:7">
      <c r="A3669" t="s">
        <v>30</v>
      </c>
      <c r="B3669">
        <v>4394</v>
      </c>
      <c r="C3669" t="s">
        <v>59</v>
      </c>
      <c r="D3669">
        <v>12.35</v>
      </c>
      <c r="E3669">
        <v>8.75</v>
      </c>
      <c r="F3669">
        <v>5.2</v>
      </c>
      <c r="G3669" t="b">
        <v>0</v>
      </c>
    </row>
    <row r="3670" spans="1:7">
      <c r="A3670" t="s">
        <v>30</v>
      </c>
      <c r="B3670">
        <v>4395</v>
      </c>
      <c r="C3670" t="s">
        <v>59</v>
      </c>
      <c r="D3670">
        <v>12.35</v>
      </c>
      <c r="E3670">
        <v>10</v>
      </c>
      <c r="F3670">
        <v>5.2</v>
      </c>
    </row>
    <row r="3671" spans="1:7">
      <c r="A3671" t="s">
        <v>30</v>
      </c>
      <c r="B3671">
        <v>4397</v>
      </c>
      <c r="C3671" t="s">
        <v>59</v>
      </c>
      <c r="D3671">
        <v>13.45</v>
      </c>
      <c r="E3671">
        <v>8.75</v>
      </c>
      <c r="F3671">
        <v>5.2</v>
      </c>
      <c r="G3671" t="b">
        <v>0</v>
      </c>
    </row>
    <row r="3672" spans="1:7">
      <c r="A3672" t="s">
        <v>30</v>
      </c>
      <c r="B3672">
        <v>4398</v>
      </c>
      <c r="C3672" t="s">
        <v>59</v>
      </c>
      <c r="D3672">
        <v>13.45</v>
      </c>
      <c r="E3672">
        <v>10</v>
      </c>
      <c r="F3672">
        <v>5.2</v>
      </c>
    </row>
    <row r="3673" spans="1:7">
      <c r="A3673" t="s">
        <v>30</v>
      </c>
      <c r="B3673">
        <v>4399</v>
      </c>
      <c r="C3673" t="s">
        <v>59</v>
      </c>
      <c r="D3673">
        <v>13.82</v>
      </c>
      <c r="E3673">
        <v>10</v>
      </c>
      <c r="F3673">
        <v>5.2</v>
      </c>
    </row>
    <row r="3674" spans="1:7">
      <c r="A3674" t="s">
        <v>30</v>
      </c>
      <c r="B3674">
        <v>4400</v>
      </c>
      <c r="C3674" t="s">
        <v>59</v>
      </c>
      <c r="D3674">
        <v>11.52</v>
      </c>
      <c r="E3674">
        <v>10</v>
      </c>
      <c r="F3674">
        <v>5.2</v>
      </c>
    </row>
    <row r="3675" spans="1:7">
      <c r="A3675" t="s">
        <v>30</v>
      </c>
      <c r="B3675">
        <v>4401</v>
      </c>
      <c r="C3675" t="s">
        <v>59</v>
      </c>
      <c r="D3675">
        <v>6.9</v>
      </c>
      <c r="E3675">
        <v>11.65</v>
      </c>
      <c r="F3675">
        <v>5.2</v>
      </c>
      <c r="G3675" t="b">
        <v>0</v>
      </c>
    </row>
    <row r="3676" spans="1:7">
      <c r="A3676" t="s">
        <v>30</v>
      </c>
      <c r="B3676">
        <v>4402</v>
      </c>
      <c r="C3676" t="s">
        <v>59</v>
      </c>
      <c r="D3676">
        <v>14.17</v>
      </c>
      <c r="E3676">
        <v>13.8</v>
      </c>
      <c r="F3676">
        <v>5.2</v>
      </c>
    </row>
    <row r="3677" spans="1:7">
      <c r="A3677" t="s">
        <v>30</v>
      </c>
      <c r="B3677">
        <v>5185</v>
      </c>
      <c r="C3677" t="s">
        <v>59</v>
      </c>
      <c r="D3677">
        <v>9.67</v>
      </c>
      <c r="E3677">
        <v>16.5</v>
      </c>
      <c r="F3677">
        <v>5.2</v>
      </c>
      <c r="G3677" t="b">
        <v>0</v>
      </c>
    </row>
    <row r="3678" spans="1:7">
      <c r="A3678" t="s">
        <v>30</v>
      </c>
      <c r="B3678">
        <v>5186</v>
      </c>
      <c r="C3678" t="s">
        <v>59</v>
      </c>
      <c r="D3678">
        <v>9.75</v>
      </c>
      <c r="E3678">
        <v>16.5</v>
      </c>
      <c r="F3678">
        <v>5.2</v>
      </c>
    </row>
    <row r="3679" spans="1:7">
      <c r="A3679" t="s">
        <v>30</v>
      </c>
      <c r="B3679">
        <v>5187</v>
      </c>
      <c r="C3679" t="s">
        <v>59</v>
      </c>
      <c r="D3679">
        <v>10.55</v>
      </c>
      <c r="E3679">
        <v>16.5</v>
      </c>
      <c r="F3679">
        <v>5.2</v>
      </c>
    </row>
    <row r="3680" spans="1:7">
      <c r="A3680" t="s">
        <v>30</v>
      </c>
      <c r="B3680">
        <v>5188</v>
      </c>
      <c r="C3680" t="s">
        <v>59</v>
      </c>
      <c r="D3680">
        <v>11.33</v>
      </c>
      <c r="E3680">
        <v>16.5</v>
      </c>
      <c r="F3680">
        <v>5.2</v>
      </c>
    </row>
    <row r="3681" spans="1:7">
      <c r="A3681" t="s">
        <v>30</v>
      </c>
      <c r="B3681">
        <v>5189</v>
      </c>
      <c r="C3681" t="s">
        <v>59</v>
      </c>
      <c r="D3681">
        <v>11.92</v>
      </c>
      <c r="E3681">
        <v>16.100000000000001</v>
      </c>
      <c r="F3681">
        <v>5.2</v>
      </c>
    </row>
    <row r="3682" spans="1:7">
      <c r="A3682" t="s">
        <v>30</v>
      </c>
      <c r="B3682">
        <v>5190</v>
      </c>
      <c r="C3682" t="s">
        <v>59</v>
      </c>
      <c r="D3682">
        <v>11.92</v>
      </c>
      <c r="E3682">
        <v>15.7</v>
      </c>
      <c r="F3682">
        <v>5.2</v>
      </c>
    </row>
    <row r="3683" spans="1:7">
      <c r="A3683" t="s">
        <v>30</v>
      </c>
      <c r="B3683">
        <v>5191</v>
      </c>
      <c r="C3683" t="s">
        <v>59</v>
      </c>
      <c r="D3683">
        <v>11.92</v>
      </c>
      <c r="E3683">
        <v>15.26</v>
      </c>
      <c r="F3683">
        <v>5.2</v>
      </c>
    </row>
    <row r="3684" spans="1:7">
      <c r="A3684" t="s">
        <v>30</v>
      </c>
      <c r="B3684">
        <v>5194</v>
      </c>
      <c r="C3684" t="s">
        <v>59</v>
      </c>
      <c r="D3684">
        <v>11.92</v>
      </c>
      <c r="E3684">
        <v>14.2</v>
      </c>
      <c r="F3684">
        <v>5.2</v>
      </c>
    </row>
    <row r="3685" spans="1:7">
      <c r="A3685" t="s">
        <v>30</v>
      </c>
      <c r="B3685">
        <v>5195</v>
      </c>
      <c r="C3685" t="s">
        <v>59</v>
      </c>
      <c r="D3685">
        <v>19.649999999999999</v>
      </c>
      <c r="E3685">
        <v>2.2000000000000002</v>
      </c>
      <c r="F3685">
        <v>5.2</v>
      </c>
    </row>
    <row r="3686" spans="1:7">
      <c r="A3686" t="s">
        <v>30</v>
      </c>
      <c r="B3686">
        <v>5196</v>
      </c>
      <c r="C3686" t="s">
        <v>59</v>
      </c>
      <c r="D3686">
        <v>19.649999999999999</v>
      </c>
      <c r="E3686">
        <v>2.5</v>
      </c>
      <c r="F3686">
        <v>5.2</v>
      </c>
    </row>
    <row r="3687" spans="1:7">
      <c r="A3687" t="s">
        <v>30</v>
      </c>
      <c r="B3687">
        <v>5197</v>
      </c>
      <c r="C3687" t="s">
        <v>59</v>
      </c>
      <c r="D3687">
        <v>19.649999999999999</v>
      </c>
      <c r="E3687">
        <v>2.8</v>
      </c>
      <c r="F3687">
        <v>5.2</v>
      </c>
    </row>
    <row r="3688" spans="1:7">
      <c r="A3688" t="s">
        <v>30</v>
      </c>
      <c r="B3688">
        <v>5709</v>
      </c>
      <c r="C3688" t="s">
        <v>59</v>
      </c>
      <c r="D3688">
        <v>19.649999999999999</v>
      </c>
      <c r="E3688">
        <v>4.9000000000000004</v>
      </c>
      <c r="F3688">
        <v>5.2</v>
      </c>
    </row>
    <row r="3689" spans="1:7">
      <c r="A3689" t="s">
        <v>30</v>
      </c>
      <c r="B3689">
        <v>5711</v>
      </c>
      <c r="C3689" t="s">
        <v>59</v>
      </c>
      <c r="D3689">
        <v>19.649999999999999</v>
      </c>
      <c r="E3689">
        <v>5</v>
      </c>
      <c r="F3689">
        <v>5.2</v>
      </c>
    </row>
    <row r="3690" spans="1:7">
      <c r="A3690" t="s">
        <v>30</v>
      </c>
      <c r="B3690">
        <v>6710</v>
      </c>
      <c r="C3690" t="s">
        <v>59</v>
      </c>
      <c r="D3690">
        <v>8.3800000000000008</v>
      </c>
      <c r="E3690">
        <v>8.75</v>
      </c>
      <c r="F3690">
        <v>5.2</v>
      </c>
    </row>
    <row r="3691" spans="1:7">
      <c r="A3691" t="s">
        <v>30</v>
      </c>
      <c r="B3691">
        <v>6711</v>
      </c>
      <c r="C3691" t="s">
        <v>59</v>
      </c>
      <c r="D3691">
        <v>8.3800000000000008</v>
      </c>
      <c r="E3691">
        <v>9.1</v>
      </c>
      <c r="F3691">
        <v>5.2</v>
      </c>
    </row>
    <row r="3692" spans="1:7">
      <c r="A3692" t="s">
        <v>30</v>
      </c>
      <c r="B3692">
        <v>6712</v>
      </c>
      <c r="C3692" t="s">
        <v>59</v>
      </c>
      <c r="D3692">
        <v>8.3800000000000008</v>
      </c>
      <c r="E3692">
        <v>9.6999999999999993</v>
      </c>
      <c r="F3692">
        <v>5.2</v>
      </c>
      <c r="G3692" t="b">
        <v>0</v>
      </c>
    </row>
    <row r="3693" spans="1:7">
      <c r="A3693" t="s">
        <v>30</v>
      </c>
      <c r="B3693">
        <v>6713</v>
      </c>
      <c r="C3693" t="s">
        <v>59</v>
      </c>
      <c r="D3693">
        <v>8.3800000000000008</v>
      </c>
      <c r="E3693">
        <v>10.11</v>
      </c>
      <c r="F3693">
        <v>5.2</v>
      </c>
      <c r="G3693" t="b">
        <v>0</v>
      </c>
    </row>
    <row r="3694" spans="1:7">
      <c r="A3694" t="s">
        <v>30</v>
      </c>
      <c r="B3694">
        <v>6714</v>
      </c>
      <c r="C3694" t="s">
        <v>59</v>
      </c>
      <c r="D3694">
        <v>8.3800000000000008</v>
      </c>
      <c r="E3694">
        <v>10.4</v>
      </c>
      <c r="F3694">
        <v>5.2</v>
      </c>
    </row>
    <row r="3695" spans="1:7">
      <c r="A3695" t="s">
        <v>30</v>
      </c>
      <c r="B3695">
        <v>6715</v>
      </c>
      <c r="C3695" t="s">
        <v>59</v>
      </c>
      <c r="D3695">
        <v>8.3800000000000008</v>
      </c>
      <c r="E3695">
        <v>10.6</v>
      </c>
      <c r="F3695">
        <v>5.2</v>
      </c>
      <c r="G3695" t="b">
        <v>0</v>
      </c>
    </row>
    <row r="3696" spans="1:7">
      <c r="A3696" t="s">
        <v>30</v>
      </c>
      <c r="B3696">
        <v>6718</v>
      </c>
      <c r="C3696" t="s">
        <v>59</v>
      </c>
      <c r="D3696">
        <v>9.82</v>
      </c>
      <c r="E3696">
        <v>8.75</v>
      </c>
      <c r="F3696">
        <v>5.2</v>
      </c>
      <c r="G3696" t="b">
        <v>0</v>
      </c>
    </row>
    <row r="3697" spans="1:7">
      <c r="A3697" t="s">
        <v>30</v>
      </c>
      <c r="B3697">
        <v>6719</v>
      </c>
      <c r="C3697" t="s">
        <v>59</v>
      </c>
      <c r="D3697">
        <v>9.9</v>
      </c>
      <c r="E3697">
        <v>8.75</v>
      </c>
      <c r="F3697">
        <v>5.2</v>
      </c>
    </row>
    <row r="3698" spans="1:7">
      <c r="A3698" t="s">
        <v>30</v>
      </c>
      <c r="B3698">
        <v>6720</v>
      </c>
      <c r="C3698" t="s">
        <v>59</v>
      </c>
      <c r="D3698">
        <v>10.53</v>
      </c>
      <c r="E3698">
        <v>8.75</v>
      </c>
      <c r="F3698">
        <v>5.2</v>
      </c>
    </row>
    <row r="3699" spans="1:7">
      <c r="A3699" t="s">
        <v>30</v>
      </c>
      <c r="B3699">
        <v>6721</v>
      </c>
      <c r="C3699" t="s">
        <v>59</v>
      </c>
      <c r="D3699">
        <v>11.1</v>
      </c>
      <c r="E3699">
        <v>8.75</v>
      </c>
      <c r="F3699">
        <v>5.2</v>
      </c>
    </row>
    <row r="3700" spans="1:7">
      <c r="A3700" t="s">
        <v>30</v>
      </c>
      <c r="B3700">
        <v>6722</v>
      </c>
      <c r="C3700" t="s">
        <v>59</v>
      </c>
      <c r="D3700">
        <v>11.52</v>
      </c>
      <c r="E3700">
        <v>9.1</v>
      </c>
      <c r="F3700">
        <v>5.2</v>
      </c>
      <c r="G3700" t="b">
        <v>0</v>
      </c>
    </row>
    <row r="3701" spans="1:7">
      <c r="A3701" t="s">
        <v>30</v>
      </c>
      <c r="B3701">
        <v>6723</v>
      </c>
      <c r="C3701" t="s">
        <v>59</v>
      </c>
      <c r="D3701">
        <v>13.82</v>
      </c>
      <c r="E3701">
        <v>9.1</v>
      </c>
      <c r="F3701">
        <v>5.2</v>
      </c>
    </row>
    <row r="3702" spans="1:7">
      <c r="A3702" t="s">
        <v>30</v>
      </c>
      <c r="B3702">
        <v>6724</v>
      </c>
      <c r="C3702" t="s">
        <v>59</v>
      </c>
      <c r="D3702">
        <v>13.82</v>
      </c>
      <c r="E3702">
        <v>8.9</v>
      </c>
      <c r="F3702">
        <v>5.2</v>
      </c>
    </row>
    <row r="3703" spans="1:7">
      <c r="A3703" t="s">
        <v>30</v>
      </c>
      <c r="B3703">
        <v>6725</v>
      </c>
      <c r="C3703" t="s">
        <v>59</v>
      </c>
      <c r="D3703">
        <v>14.17</v>
      </c>
      <c r="E3703">
        <v>8.75</v>
      </c>
      <c r="F3703">
        <v>5.2</v>
      </c>
    </row>
    <row r="3704" spans="1:7">
      <c r="A3704" t="s">
        <v>30</v>
      </c>
      <c r="B3704">
        <v>6726</v>
      </c>
      <c r="C3704" t="s">
        <v>59</v>
      </c>
      <c r="D3704">
        <v>14.35</v>
      </c>
      <c r="E3704">
        <v>8.75</v>
      </c>
      <c r="F3704">
        <v>5.2</v>
      </c>
    </row>
    <row r="3705" spans="1:7">
      <c r="A3705" t="s">
        <v>30</v>
      </c>
      <c r="B3705">
        <v>6727</v>
      </c>
      <c r="C3705" t="s">
        <v>59</v>
      </c>
      <c r="D3705">
        <v>15.97</v>
      </c>
      <c r="E3705">
        <v>8.75</v>
      </c>
      <c r="F3705">
        <v>5.2</v>
      </c>
    </row>
    <row r="3706" spans="1:7">
      <c r="A3706" t="s">
        <v>30</v>
      </c>
      <c r="B3706">
        <v>6728</v>
      </c>
      <c r="C3706" t="s">
        <v>59</v>
      </c>
      <c r="D3706">
        <v>16.7</v>
      </c>
      <c r="E3706">
        <v>8.75</v>
      </c>
      <c r="F3706">
        <v>5.2</v>
      </c>
    </row>
    <row r="3707" spans="1:7">
      <c r="A3707" t="s">
        <v>30</v>
      </c>
      <c r="B3707">
        <v>6729</v>
      </c>
      <c r="C3707" t="s">
        <v>59</v>
      </c>
      <c r="D3707">
        <v>17</v>
      </c>
      <c r="E3707">
        <v>8.9</v>
      </c>
      <c r="F3707">
        <v>5.2</v>
      </c>
      <c r="G3707" t="b">
        <v>0</v>
      </c>
    </row>
    <row r="3708" spans="1:7">
      <c r="A3708" t="s">
        <v>30</v>
      </c>
      <c r="B3708">
        <v>6730</v>
      </c>
      <c r="C3708" t="s">
        <v>59</v>
      </c>
      <c r="D3708">
        <v>17</v>
      </c>
      <c r="E3708">
        <v>9.1</v>
      </c>
      <c r="F3708">
        <v>5.2</v>
      </c>
    </row>
    <row r="3709" spans="1:7">
      <c r="A3709" t="s">
        <v>30</v>
      </c>
      <c r="B3709">
        <v>6731</v>
      </c>
      <c r="C3709" t="s">
        <v>59</v>
      </c>
      <c r="D3709">
        <v>17</v>
      </c>
      <c r="E3709">
        <v>9.6999999999999993</v>
      </c>
      <c r="F3709">
        <v>5.2</v>
      </c>
    </row>
    <row r="3710" spans="1:7">
      <c r="A3710" t="s">
        <v>30</v>
      </c>
      <c r="B3710">
        <v>6732</v>
      </c>
      <c r="C3710" t="s">
        <v>59</v>
      </c>
      <c r="D3710">
        <v>17</v>
      </c>
      <c r="E3710">
        <v>10.11</v>
      </c>
      <c r="F3710">
        <v>5.2</v>
      </c>
    </row>
    <row r="3711" spans="1:7">
      <c r="A3711" t="s">
        <v>30</v>
      </c>
      <c r="B3711">
        <v>6733</v>
      </c>
      <c r="C3711" t="s">
        <v>59</v>
      </c>
      <c r="D3711">
        <v>17</v>
      </c>
      <c r="E3711">
        <v>10.4</v>
      </c>
      <c r="F3711">
        <v>5.2</v>
      </c>
      <c r="G3711" t="b">
        <v>0</v>
      </c>
    </row>
    <row r="3712" spans="1:7">
      <c r="A3712" t="s">
        <v>30</v>
      </c>
      <c r="B3712">
        <v>6734</v>
      </c>
      <c r="C3712" t="s">
        <v>59</v>
      </c>
      <c r="D3712">
        <v>17</v>
      </c>
      <c r="E3712">
        <v>10.6</v>
      </c>
      <c r="F3712">
        <v>5.2</v>
      </c>
    </row>
    <row r="3713" spans="1:7">
      <c r="A3713" t="s">
        <v>30</v>
      </c>
      <c r="B3713">
        <v>6735</v>
      </c>
      <c r="C3713" t="s">
        <v>59</v>
      </c>
      <c r="D3713">
        <v>17</v>
      </c>
      <c r="E3713">
        <v>11.65</v>
      </c>
      <c r="F3713">
        <v>5.2</v>
      </c>
      <c r="G3713" t="b">
        <v>0</v>
      </c>
    </row>
    <row r="3714" spans="1:7">
      <c r="A3714" t="s">
        <v>30</v>
      </c>
      <c r="B3714">
        <v>6736</v>
      </c>
      <c r="C3714" t="s">
        <v>59</v>
      </c>
      <c r="D3714">
        <v>17</v>
      </c>
      <c r="E3714">
        <v>11.9</v>
      </c>
      <c r="F3714">
        <v>5.2</v>
      </c>
    </row>
    <row r="3715" spans="1:7">
      <c r="A3715" t="s">
        <v>30</v>
      </c>
      <c r="B3715">
        <v>6737</v>
      </c>
      <c r="C3715" t="s">
        <v>59</v>
      </c>
      <c r="D3715">
        <v>17</v>
      </c>
      <c r="E3715">
        <v>11.95</v>
      </c>
      <c r="F3715">
        <v>5.2</v>
      </c>
    </row>
    <row r="3716" spans="1:7">
      <c r="A3716" t="s">
        <v>30</v>
      </c>
      <c r="B3716">
        <v>6738</v>
      </c>
      <c r="C3716" t="s">
        <v>59</v>
      </c>
      <c r="D3716">
        <v>17</v>
      </c>
      <c r="E3716">
        <v>12.5</v>
      </c>
      <c r="F3716">
        <v>5.2</v>
      </c>
      <c r="G3716" t="b">
        <v>0</v>
      </c>
    </row>
    <row r="3717" spans="1:7">
      <c r="A3717" t="s">
        <v>30</v>
      </c>
      <c r="B3717">
        <v>6739</v>
      </c>
      <c r="C3717" t="s">
        <v>59</v>
      </c>
      <c r="D3717">
        <v>17</v>
      </c>
      <c r="E3717">
        <v>12.8</v>
      </c>
      <c r="F3717">
        <v>5.2</v>
      </c>
      <c r="G3717" t="b">
        <v>0</v>
      </c>
    </row>
    <row r="3718" spans="1:7">
      <c r="A3718" t="s">
        <v>30</v>
      </c>
      <c r="B3718">
        <v>6740</v>
      </c>
      <c r="C3718" t="s">
        <v>59</v>
      </c>
      <c r="D3718">
        <v>17</v>
      </c>
      <c r="E3718">
        <v>12.95</v>
      </c>
      <c r="F3718">
        <v>5.2</v>
      </c>
      <c r="G3718" t="b">
        <v>0</v>
      </c>
    </row>
    <row r="3719" spans="1:7">
      <c r="A3719" t="s">
        <v>30</v>
      </c>
      <c r="B3719">
        <v>6741</v>
      </c>
      <c r="C3719" t="s">
        <v>59</v>
      </c>
      <c r="D3719">
        <v>17</v>
      </c>
      <c r="E3719">
        <v>14.2</v>
      </c>
      <c r="F3719">
        <v>5.2</v>
      </c>
      <c r="G3719" t="b">
        <v>0</v>
      </c>
    </row>
    <row r="3720" spans="1:7">
      <c r="A3720" t="s">
        <v>30</v>
      </c>
      <c r="B3720">
        <v>6742</v>
      </c>
      <c r="C3720" t="s">
        <v>59</v>
      </c>
      <c r="D3720">
        <v>17</v>
      </c>
      <c r="E3720">
        <v>14.35</v>
      </c>
      <c r="F3720">
        <v>5.2</v>
      </c>
      <c r="G3720" t="b">
        <v>0</v>
      </c>
    </row>
    <row r="3721" spans="1:7">
      <c r="A3721" t="s">
        <v>30</v>
      </c>
      <c r="B3721">
        <v>6743</v>
      </c>
      <c r="C3721" t="s">
        <v>59</v>
      </c>
      <c r="D3721">
        <v>17</v>
      </c>
      <c r="E3721">
        <v>14.91</v>
      </c>
      <c r="F3721">
        <v>5.2</v>
      </c>
    </row>
    <row r="3722" spans="1:7">
      <c r="A3722" t="s">
        <v>30</v>
      </c>
      <c r="B3722">
        <v>6744</v>
      </c>
      <c r="C3722" t="s">
        <v>59</v>
      </c>
      <c r="D3722">
        <v>17</v>
      </c>
      <c r="E3722">
        <v>15.26</v>
      </c>
      <c r="F3722">
        <v>5.2</v>
      </c>
      <c r="G3722" t="b">
        <v>0</v>
      </c>
    </row>
    <row r="3723" spans="1:7">
      <c r="A3723" t="s">
        <v>30</v>
      </c>
      <c r="B3723">
        <v>6745</v>
      </c>
      <c r="C3723" t="s">
        <v>59</v>
      </c>
      <c r="D3723">
        <v>14.17</v>
      </c>
      <c r="E3723">
        <v>11.35</v>
      </c>
      <c r="F3723">
        <v>5.2</v>
      </c>
    </row>
    <row r="3724" spans="1:7">
      <c r="A3724" t="s">
        <v>30</v>
      </c>
      <c r="B3724">
        <v>6746</v>
      </c>
      <c r="C3724" t="s">
        <v>59</v>
      </c>
      <c r="D3724">
        <v>14.35</v>
      </c>
      <c r="E3724">
        <v>11.35</v>
      </c>
      <c r="F3724">
        <v>5.2</v>
      </c>
    </row>
    <row r="3725" spans="1:7">
      <c r="A3725" t="s">
        <v>30</v>
      </c>
      <c r="B3725">
        <v>6747</v>
      </c>
      <c r="C3725" t="s">
        <v>59</v>
      </c>
      <c r="D3725">
        <v>15.97</v>
      </c>
      <c r="E3725">
        <v>11.35</v>
      </c>
      <c r="F3725">
        <v>5.2</v>
      </c>
    </row>
    <row r="3726" spans="1:7">
      <c r="A3726" t="s">
        <v>30</v>
      </c>
      <c r="B3726">
        <v>6748</v>
      </c>
      <c r="C3726" t="s">
        <v>59</v>
      </c>
      <c r="D3726">
        <v>16.7</v>
      </c>
      <c r="E3726">
        <v>11.35</v>
      </c>
      <c r="F3726">
        <v>5.2</v>
      </c>
    </row>
    <row r="3727" spans="1:7">
      <c r="A3727" t="s">
        <v>30</v>
      </c>
      <c r="B3727">
        <v>6749</v>
      </c>
      <c r="C3727" t="s">
        <v>59</v>
      </c>
      <c r="D3727">
        <v>14.17</v>
      </c>
      <c r="E3727">
        <v>11.65</v>
      </c>
      <c r="F3727">
        <v>5.2</v>
      </c>
    </row>
    <row r="3728" spans="1:7">
      <c r="A3728" t="s">
        <v>30</v>
      </c>
      <c r="B3728">
        <v>6750</v>
      </c>
      <c r="C3728" t="s">
        <v>59</v>
      </c>
      <c r="D3728">
        <v>14.17</v>
      </c>
      <c r="E3728">
        <v>11.9</v>
      </c>
      <c r="F3728">
        <v>5.2</v>
      </c>
    </row>
    <row r="3729" spans="1:7">
      <c r="A3729" t="s">
        <v>30</v>
      </c>
      <c r="B3729">
        <v>6751</v>
      </c>
      <c r="C3729" t="s">
        <v>59</v>
      </c>
      <c r="D3729">
        <v>14.17</v>
      </c>
      <c r="E3729">
        <v>11.95</v>
      </c>
      <c r="F3729">
        <v>5.2</v>
      </c>
    </row>
    <row r="3730" spans="1:7">
      <c r="A3730" t="s">
        <v>30</v>
      </c>
      <c r="B3730">
        <v>6752</v>
      </c>
      <c r="C3730" t="s">
        <v>59</v>
      </c>
      <c r="D3730">
        <v>17.3</v>
      </c>
      <c r="E3730">
        <v>15.78</v>
      </c>
      <c r="F3730">
        <v>5.2</v>
      </c>
    </row>
    <row r="3731" spans="1:7">
      <c r="A3731" t="s">
        <v>30</v>
      </c>
      <c r="B3731">
        <v>6753</v>
      </c>
      <c r="C3731" t="s">
        <v>59</v>
      </c>
      <c r="D3731">
        <v>18.399999999999999</v>
      </c>
      <c r="E3731">
        <v>15.78</v>
      </c>
      <c r="F3731">
        <v>5.2</v>
      </c>
    </row>
    <row r="3732" spans="1:7">
      <c r="A3732" t="s">
        <v>30</v>
      </c>
      <c r="B3732">
        <v>6754</v>
      </c>
      <c r="C3732" t="s">
        <v>59</v>
      </c>
      <c r="D3732">
        <v>19.100000000000001</v>
      </c>
      <c r="E3732">
        <v>15.78</v>
      </c>
      <c r="F3732">
        <v>5.2</v>
      </c>
      <c r="G3732" t="b">
        <v>0</v>
      </c>
    </row>
    <row r="3733" spans="1:7">
      <c r="A3733" t="s">
        <v>30</v>
      </c>
      <c r="B3733">
        <v>6755</v>
      </c>
      <c r="C3733" t="s">
        <v>59</v>
      </c>
      <c r="D3733">
        <v>19.475000000000001</v>
      </c>
      <c r="E3733">
        <v>15.78</v>
      </c>
      <c r="F3733">
        <v>5.2</v>
      </c>
    </row>
    <row r="3734" spans="1:7">
      <c r="A3734" t="s">
        <v>30</v>
      </c>
      <c r="B3734">
        <v>6756</v>
      </c>
      <c r="C3734" t="s">
        <v>59</v>
      </c>
      <c r="D3734">
        <v>19.649999999999999</v>
      </c>
      <c r="E3734">
        <v>15.26</v>
      </c>
      <c r="F3734">
        <v>5.2</v>
      </c>
    </row>
    <row r="3735" spans="1:7">
      <c r="A3735" t="s">
        <v>30</v>
      </c>
      <c r="B3735">
        <v>6757</v>
      </c>
      <c r="C3735" t="s">
        <v>59</v>
      </c>
      <c r="D3735">
        <v>19.649999999999999</v>
      </c>
      <c r="E3735">
        <v>14.91</v>
      </c>
      <c r="F3735">
        <v>5.2</v>
      </c>
    </row>
    <row r="3736" spans="1:7">
      <c r="A3736" t="s">
        <v>30</v>
      </c>
      <c r="B3736">
        <v>6758</v>
      </c>
      <c r="C3736" t="s">
        <v>59</v>
      </c>
      <c r="D3736">
        <v>19.649999999999999</v>
      </c>
      <c r="E3736">
        <v>14.35</v>
      </c>
      <c r="F3736">
        <v>5.2</v>
      </c>
    </row>
    <row r="3737" spans="1:7">
      <c r="A3737" t="s">
        <v>30</v>
      </c>
      <c r="B3737">
        <v>6759</v>
      </c>
      <c r="C3737" t="s">
        <v>59</v>
      </c>
      <c r="D3737">
        <v>19.649999999999999</v>
      </c>
      <c r="E3737">
        <v>14.2</v>
      </c>
      <c r="F3737">
        <v>5.2</v>
      </c>
    </row>
    <row r="3738" spans="1:7">
      <c r="A3738" t="s">
        <v>30</v>
      </c>
      <c r="B3738">
        <v>6760</v>
      </c>
      <c r="C3738" t="s">
        <v>59</v>
      </c>
      <c r="D3738">
        <v>19.649999999999999</v>
      </c>
      <c r="E3738">
        <v>12.95</v>
      </c>
      <c r="F3738">
        <v>5.2</v>
      </c>
    </row>
    <row r="3739" spans="1:7">
      <c r="A3739" t="s">
        <v>30</v>
      </c>
      <c r="B3739">
        <v>6761</v>
      </c>
      <c r="C3739" t="s">
        <v>59</v>
      </c>
      <c r="D3739">
        <v>19.649999999999999</v>
      </c>
      <c r="E3739">
        <v>12.8</v>
      </c>
      <c r="F3739">
        <v>5.2</v>
      </c>
      <c r="G3739" t="b">
        <v>0</v>
      </c>
    </row>
    <row r="3740" spans="1:7">
      <c r="A3740" t="s">
        <v>30</v>
      </c>
      <c r="B3740">
        <v>6762</v>
      </c>
      <c r="C3740" t="s">
        <v>59</v>
      </c>
      <c r="D3740">
        <v>19.649999999999999</v>
      </c>
      <c r="E3740">
        <v>12.5</v>
      </c>
      <c r="F3740">
        <v>5.2</v>
      </c>
    </row>
    <row r="3741" spans="1:7">
      <c r="A3741" t="s">
        <v>30</v>
      </c>
      <c r="B3741">
        <v>6763</v>
      </c>
      <c r="C3741" t="s">
        <v>59</v>
      </c>
      <c r="D3741">
        <v>19.649999999999999</v>
      </c>
      <c r="E3741">
        <v>11.95</v>
      </c>
      <c r="F3741">
        <v>5.2</v>
      </c>
    </row>
    <row r="3742" spans="1:7">
      <c r="A3742" t="s">
        <v>30</v>
      </c>
      <c r="B3742">
        <v>6764</v>
      </c>
      <c r="C3742" t="s">
        <v>59</v>
      </c>
      <c r="D3742">
        <v>19.649999999999999</v>
      </c>
      <c r="E3742">
        <v>11.9</v>
      </c>
      <c r="F3742">
        <v>5.2</v>
      </c>
      <c r="G3742" t="b">
        <v>0</v>
      </c>
    </row>
    <row r="3743" spans="1:7">
      <c r="A3743" t="s">
        <v>30</v>
      </c>
      <c r="B3743">
        <v>6765</v>
      </c>
      <c r="C3743" t="s">
        <v>59</v>
      </c>
      <c r="D3743">
        <v>19.649999999999999</v>
      </c>
      <c r="E3743">
        <v>11.65</v>
      </c>
      <c r="F3743">
        <v>5.2</v>
      </c>
    </row>
    <row r="3744" spans="1:7">
      <c r="A3744" t="s">
        <v>30</v>
      </c>
      <c r="B3744">
        <v>7784</v>
      </c>
      <c r="C3744" t="s">
        <v>59</v>
      </c>
      <c r="D3744">
        <v>14.17</v>
      </c>
      <c r="E3744">
        <v>14.2</v>
      </c>
      <c r="F3744">
        <v>5.2</v>
      </c>
    </row>
    <row r="3745" spans="1:7">
      <c r="A3745" t="s">
        <v>30</v>
      </c>
      <c r="B3745">
        <v>7785</v>
      </c>
      <c r="C3745" t="s">
        <v>59</v>
      </c>
      <c r="D3745">
        <v>14.35</v>
      </c>
      <c r="E3745">
        <v>14.2</v>
      </c>
      <c r="F3745">
        <v>5.2</v>
      </c>
    </row>
    <row r="3746" spans="1:7">
      <c r="A3746" t="s">
        <v>30</v>
      </c>
      <c r="B3746">
        <v>7786</v>
      </c>
      <c r="C3746" t="s">
        <v>59</v>
      </c>
      <c r="D3746">
        <v>15.97</v>
      </c>
      <c r="E3746">
        <v>14.2</v>
      </c>
      <c r="F3746">
        <v>5.2</v>
      </c>
    </row>
    <row r="3747" spans="1:7">
      <c r="A3747" t="s">
        <v>30</v>
      </c>
      <c r="B3747">
        <v>7787</v>
      </c>
      <c r="C3747" t="s">
        <v>59</v>
      </c>
      <c r="D3747">
        <v>16.7</v>
      </c>
      <c r="E3747">
        <v>14.2</v>
      </c>
      <c r="F3747">
        <v>5.2</v>
      </c>
      <c r="G3747" t="b">
        <v>0</v>
      </c>
    </row>
    <row r="3748" spans="1:7">
      <c r="A3748" t="s">
        <v>30</v>
      </c>
      <c r="B3748">
        <v>7868</v>
      </c>
      <c r="C3748" t="s">
        <v>59</v>
      </c>
      <c r="D3748">
        <v>13.82</v>
      </c>
      <c r="E3748">
        <v>11.35</v>
      </c>
      <c r="F3748">
        <v>5.2</v>
      </c>
      <c r="G3748" t="b">
        <v>0</v>
      </c>
    </row>
    <row r="3749" spans="1:7">
      <c r="A3749" t="s">
        <v>30</v>
      </c>
      <c r="B3749">
        <v>7869</v>
      </c>
      <c r="C3749" t="s">
        <v>59</v>
      </c>
      <c r="D3749">
        <v>11.52</v>
      </c>
      <c r="E3749">
        <v>11.35</v>
      </c>
      <c r="F3749">
        <v>5.2</v>
      </c>
    </row>
    <row r="3750" spans="1:7">
      <c r="A3750" t="s">
        <v>30</v>
      </c>
      <c r="B3750">
        <v>8072</v>
      </c>
      <c r="C3750" t="s">
        <v>59</v>
      </c>
      <c r="D3750">
        <v>8.3800000000000008</v>
      </c>
      <c r="E3750">
        <v>12.25</v>
      </c>
      <c r="F3750">
        <v>5.2</v>
      </c>
    </row>
    <row r="3751" spans="1:7">
      <c r="A3751" t="s">
        <v>30</v>
      </c>
      <c r="B3751">
        <v>8073</v>
      </c>
      <c r="C3751" t="s">
        <v>59</v>
      </c>
      <c r="D3751">
        <v>11.52</v>
      </c>
      <c r="E3751">
        <v>12.25</v>
      </c>
      <c r="F3751">
        <v>5.2</v>
      </c>
    </row>
    <row r="3752" spans="1:7">
      <c r="A3752" t="s">
        <v>30</v>
      </c>
      <c r="B3752">
        <v>7671</v>
      </c>
      <c r="C3752" t="s">
        <v>59</v>
      </c>
      <c r="D3752">
        <v>8.3800000000000008</v>
      </c>
      <c r="E3752">
        <v>11.35</v>
      </c>
      <c r="F3752">
        <v>5.2</v>
      </c>
    </row>
    <row r="3753" spans="1:7">
      <c r="A3753" t="s">
        <v>30</v>
      </c>
      <c r="B3753">
        <v>8433</v>
      </c>
      <c r="C3753" t="s">
        <v>59</v>
      </c>
      <c r="D3753">
        <v>11.52</v>
      </c>
      <c r="E3753">
        <v>10.85</v>
      </c>
      <c r="F3753">
        <v>5.2</v>
      </c>
    </row>
    <row r="3754" spans="1:7">
      <c r="A3754" t="s">
        <v>30</v>
      </c>
      <c r="B3754">
        <v>8434</v>
      </c>
      <c r="C3754" t="s">
        <v>59</v>
      </c>
      <c r="D3754">
        <v>13.82</v>
      </c>
      <c r="E3754">
        <v>10.85</v>
      </c>
      <c r="F3754">
        <v>5.2</v>
      </c>
      <c r="G3754" t="b">
        <v>0</v>
      </c>
    </row>
    <row r="3755" spans="1:7">
      <c r="A3755" t="s">
        <v>30</v>
      </c>
      <c r="B3755">
        <v>2163</v>
      </c>
      <c r="C3755" t="s">
        <v>59</v>
      </c>
      <c r="D3755">
        <v>8.25</v>
      </c>
      <c r="E3755">
        <v>13.15</v>
      </c>
      <c r="F3755">
        <v>5.2</v>
      </c>
      <c r="G3755" t="b">
        <v>0</v>
      </c>
    </row>
    <row r="3756" spans="1:7">
      <c r="A3756" t="s">
        <v>30</v>
      </c>
      <c r="B3756">
        <v>4393</v>
      </c>
      <c r="C3756" t="s">
        <v>59</v>
      </c>
      <c r="D3756">
        <v>9.25</v>
      </c>
      <c r="E3756">
        <v>13.15</v>
      </c>
      <c r="F3756">
        <v>5.2</v>
      </c>
    </row>
    <row r="3757" spans="1:7">
      <c r="A3757" t="s">
        <v>30</v>
      </c>
      <c r="B3757">
        <v>4396</v>
      </c>
      <c r="C3757" t="s">
        <v>59</v>
      </c>
      <c r="D3757">
        <v>9.25</v>
      </c>
      <c r="E3757">
        <v>13.8</v>
      </c>
      <c r="F3757">
        <v>5.2</v>
      </c>
    </row>
    <row r="3758" spans="1:7">
      <c r="A3758" t="s">
        <v>30</v>
      </c>
      <c r="B3758">
        <v>4908</v>
      </c>
      <c r="C3758" t="s">
        <v>59</v>
      </c>
      <c r="D3758">
        <v>10.050000000000001</v>
      </c>
      <c r="E3758">
        <v>13.15</v>
      </c>
      <c r="F3758">
        <v>5.2</v>
      </c>
    </row>
    <row r="3759" spans="1:7">
      <c r="A3759" t="s">
        <v>30</v>
      </c>
      <c r="B3759">
        <v>9256</v>
      </c>
      <c r="C3759" t="s">
        <v>59</v>
      </c>
      <c r="D3759">
        <v>10.050000000000001</v>
      </c>
      <c r="E3759">
        <v>13.8</v>
      </c>
      <c r="F3759">
        <v>5.2</v>
      </c>
    </row>
    <row r="3760" spans="1:7">
      <c r="A3760" t="s">
        <v>30</v>
      </c>
      <c r="B3760">
        <v>9257</v>
      </c>
      <c r="C3760" t="s">
        <v>59</v>
      </c>
      <c r="D3760">
        <v>11.52</v>
      </c>
      <c r="E3760">
        <v>13.15</v>
      </c>
      <c r="F3760">
        <v>5.2</v>
      </c>
    </row>
    <row r="3761" spans="1:7">
      <c r="A3761" t="s">
        <v>30</v>
      </c>
      <c r="B3761">
        <v>9263</v>
      </c>
      <c r="C3761" t="s">
        <v>59</v>
      </c>
      <c r="D3761">
        <v>11.52</v>
      </c>
      <c r="E3761">
        <v>11.65</v>
      </c>
      <c r="F3761">
        <v>5.2</v>
      </c>
    </row>
    <row r="3762" spans="1:7">
      <c r="A3762" t="s">
        <v>30</v>
      </c>
      <c r="B3762">
        <v>9264</v>
      </c>
      <c r="C3762" t="s">
        <v>59</v>
      </c>
      <c r="D3762">
        <v>8.25</v>
      </c>
      <c r="E3762">
        <v>12.25</v>
      </c>
      <c r="F3762">
        <v>5.2</v>
      </c>
      <c r="G3762" t="b">
        <v>0</v>
      </c>
    </row>
    <row r="3763" spans="1:7">
      <c r="A3763" t="s">
        <v>30</v>
      </c>
      <c r="B3763">
        <v>9265</v>
      </c>
      <c r="C3763" t="s">
        <v>59</v>
      </c>
      <c r="D3763">
        <v>9.25</v>
      </c>
      <c r="E3763">
        <v>12.25</v>
      </c>
      <c r="F3763">
        <v>5.2</v>
      </c>
      <c r="G3763" t="b">
        <v>0</v>
      </c>
    </row>
    <row r="3764" spans="1:7">
      <c r="A3764" t="s">
        <v>30</v>
      </c>
      <c r="B3764">
        <v>9266</v>
      </c>
      <c r="C3764" t="s">
        <v>59</v>
      </c>
      <c r="D3764">
        <v>10.050000000000001</v>
      </c>
      <c r="E3764">
        <v>12.25</v>
      </c>
      <c r="F3764">
        <v>5.2</v>
      </c>
      <c r="G3764" t="b">
        <v>0</v>
      </c>
    </row>
    <row r="3765" spans="1:7">
      <c r="A3765" t="s">
        <v>30</v>
      </c>
      <c r="B3765">
        <v>9857</v>
      </c>
      <c r="C3765" t="s">
        <v>59</v>
      </c>
      <c r="D3765">
        <v>15.07</v>
      </c>
      <c r="E3765">
        <v>15.26</v>
      </c>
      <c r="F3765">
        <v>5.2</v>
      </c>
      <c r="G3765" t="b">
        <v>0</v>
      </c>
    </row>
    <row r="3766" spans="1:7">
      <c r="A3766" t="s">
        <v>30</v>
      </c>
      <c r="B3766">
        <v>9858</v>
      </c>
      <c r="C3766" t="s">
        <v>59</v>
      </c>
      <c r="D3766">
        <v>12.88</v>
      </c>
      <c r="E3766">
        <v>15.26</v>
      </c>
      <c r="F3766">
        <v>5.2</v>
      </c>
    </row>
    <row r="3767" spans="1:7">
      <c r="A3767" t="s">
        <v>30</v>
      </c>
      <c r="B3767">
        <v>9860</v>
      </c>
      <c r="C3767" t="s">
        <v>59</v>
      </c>
      <c r="D3767">
        <v>16.02</v>
      </c>
      <c r="E3767">
        <v>14.2</v>
      </c>
      <c r="F3767">
        <v>5.2</v>
      </c>
    </row>
    <row r="3768" spans="1:7">
      <c r="A3768" t="s">
        <v>30</v>
      </c>
      <c r="B3768">
        <v>9861</v>
      </c>
      <c r="C3768" t="s">
        <v>59</v>
      </c>
      <c r="D3768">
        <v>16.02</v>
      </c>
      <c r="E3768">
        <v>15.78</v>
      </c>
      <c r="F3768">
        <v>5.2</v>
      </c>
      <c r="G3768" t="b">
        <v>0</v>
      </c>
    </row>
    <row r="3769" spans="1:7">
      <c r="A3769" t="s">
        <v>30</v>
      </c>
      <c r="B3769">
        <v>9862</v>
      </c>
      <c r="C3769" t="s">
        <v>59</v>
      </c>
      <c r="D3769">
        <v>15.07</v>
      </c>
      <c r="E3769">
        <v>14.2</v>
      </c>
      <c r="F3769">
        <v>5.2</v>
      </c>
      <c r="G3769" t="b">
        <v>0</v>
      </c>
    </row>
    <row r="3770" spans="1:7">
      <c r="A3770" t="s">
        <v>30</v>
      </c>
      <c r="B3770">
        <v>9863</v>
      </c>
      <c r="C3770" t="s">
        <v>59</v>
      </c>
      <c r="D3770">
        <v>15.07</v>
      </c>
      <c r="E3770">
        <v>15.78</v>
      </c>
      <c r="F3770">
        <v>5.2</v>
      </c>
      <c r="G3770" t="b">
        <v>0</v>
      </c>
    </row>
    <row r="3771" spans="1:7">
      <c r="A3771" t="s">
        <v>30</v>
      </c>
      <c r="B3771">
        <v>9864</v>
      </c>
      <c r="C3771" t="s">
        <v>59</v>
      </c>
      <c r="D3771">
        <v>12.88</v>
      </c>
      <c r="E3771">
        <v>14.2</v>
      </c>
      <c r="F3771">
        <v>5.2</v>
      </c>
    </row>
    <row r="3772" spans="1:7">
      <c r="A3772" t="s">
        <v>30</v>
      </c>
      <c r="B3772">
        <v>8030</v>
      </c>
      <c r="C3772" t="s">
        <v>59</v>
      </c>
      <c r="D3772">
        <v>6.8</v>
      </c>
      <c r="E3772">
        <v>14.2</v>
      </c>
      <c r="F3772">
        <v>5.2</v>
      </c>
      <c r="G3772" t="b">
        <v>0</v>
      </c>
    </row>
    <row r="3773" spans="1:7">
      <c r="A3773" t="s">
        <v>30</v>
      </c>
      <c r="B3773">
        <v>8031</v>
      </c>
      <c r="C3773" t="s">
        <v>59</v>
      </c>
      <c r="D3773">
        <v>6.8</v>
      </c>
      <c r="E3773">
        <v>14.35</v>
      </c>
      <c r="F3773">
        <v>5.2</v>
      </c>
      <c r="G3773" t="b">
        <v>0</v>
      </c>
    </row>
    <row r="3774" spans="1:7">
      <c r="A3774" t="s">
        <v>30</v>
      </c>
      <c r="B3774">
        <v>8047</v>
      </c>
      <c r="C3774" t="s">
        <v>59</v>
      </c>
      <c r="D3774">
        <v>6.8</v>
      </c>
      <c r="E3774">
        <v>14.91</v>
      </c>
      <c r="F3774">
        <v>5.2</v>
      </c>
    </row>
    <row r="3775" spans="1:7">
      <c r="A3775" t="s">
        <v>30</v>
      </c>
      <c r="B3775">
        <v>8048</v>
      </c>
      <c r="C3775" t="s">
        <v>59</v>
      </c>
      <c r="D3775">
        <v>6.8</v>
      </c>
      <c r="E3775">
        <v>15.26</v>
      </c>
      <c r="F3775">
        <v>5.2</v>
      </c>
    </row>
    <row r="3776" spans="1:7">
      <c r="A3776" t="s">
        <v>30</v>
      </c>
      <c r="B3776">
        <v>8074</v>
      </c>
      <c r="C3776" t="s">
        <v>59</v>
      </c>
      <c r="D3776">
        <v>6.8</v>
      </c>
      <c r="E3776">
        <v>15.7</v>
      </c>
      <c r="F3776">
        <v>5.2</v>
      </c>
      <c r="G3776" t="b">
        <v>0</v>
      </c>
    </row>
    <row r="3777" spans="1:7">
      <c r="A3777" t="s">
        <v>30</v>
      </c>
      <c r="B3777">
        <v>8075</v>
      </c>
      <c r="C3777" t="s">
        <v>59</v>
      </c>
      <c r="D3777">
        <v>6.8</v>
      </c>
      <c r="E3777">
        <v>15.78</v>
      </c>
      <c r="F3777">
        <v>5.2</v>
      </c>
    </row>
    <row r="3778" spans="1:7">
      <c r="A3778" t="s">
        <v>30</v>
      </c>
      <c r="B3778">
        <v>8076</v>
      </c>
      <c r="C3778" t="s">
        <v>59</v>
      </c>
      <c r="D3778">
        <v>6.8</v>
      </c>
      <c r="E3778">
        <v>16.100000000000001</v>
      </c>
      <c r="F3778">
        <v>5.2</v>
      </c>
      <c r="G3778" t="b">
        <v>0</v>
      </c>
    </row>
    <row r="3779" spans="1:7">
      <c r="A3779" t="s">
        <v>30</v>
      </c>
      <c r="B3779">
        <v>8077</v>
      </c>
      <c r="C3779" t="s">
        <v>59</v>
      </c>
      <c r="D3779">
        <v>6.8</v>
      </c>
      <c r="E3779">
        <v>16.5</v>
      </c>
      <c r="F3779">
        <v>5.2</v>
      </c>
    </row>
    <row r="3780" spans="1:7">
      <c r="A3780" t="s">
        <v>30</v>
      </c>
      <c r="B3780">
        <v>8099</v>
      </c>
      <c r="C3780" t="s">
        <v>59</v>
      </c>
      <c r="D3780">
        <v>6.8</v>
      </c>
      <c r="E3780">
        <v>14.05</v>
      </c>
      <c r="F3780">
        <v>5.2</v>
      </c>
      <c r="G3780" t="b">
        <v>0</v>
      </c>
    </row>
    <row r="3781" spans="1:7">
      <c r="A3781" t="s">
        <v>30</v>
      </c>
      <c r="B3781">
        <v>8954</v>
      </c>
      <c r="C3781" t="s">
        <v>59</v>
      </c>
      <c r="D3781">
        <v>6.8</v>
      </c>
      <c r="E3781">
        <v>13.8</v>
      </c>
      <c r="F3781">
        <v>5.2</v>
      </c>
      <c r="G3781" t="b">
        <v>0</v>
      </c>
    </row>
    <row r="3782" spans="1:7">
      <c r="A3782" t="s">
        <v>30</v>
      </c>
      <c r="B3782">
        <v>9934</v>
      </c>
      <c r="C3782" t="s">
        <v>59</v>
      </c>
      <c r="D3782">
        <v>11.92</v>
      </c>
      <c r="E3782">
        <v>15.1</v>
      </c>
      <c r="F3782">
        <v>5.2</v>
      </c>
    </row>
    <row r="3783" spans="1:7">
      <c r="A3783" t="s">
        <v>30</v>
      </c>
      <c r="B3783">
        <v>9978</v>
      </c>
      <c r="C3783" t="s">
        <v>59</v>
      </c>
      <c r="D3783">
        <v>6.8</v>
      </c>
      <c r="E3783">
        <v>8.9</v>
      </c>
      <c r="F3783">
        <v>5.2</v>
      </c>
      <c r="G3783" t="b">
        <v>0</v>
      </c>
    </row>
    <row r="3784" spans="1:7">
      <c r="A3784" t="s">
        <v>30</v>
      </c>
      <c r="B3784">
        <v>10014</v>
      </c>
      <c r="C3784" t="s">
        <v>59</v>
      </c>
      <c r="D3784">
        <v>6.8</v>
      </c>
      <c r="E3784">
        <v>10</v>
      </c>
      <c r="F3784">
        <v>5.2</v>
      </c>
      <c r="G3784" t="b">
        <v>0</v>
      </c>
    </row>
    <row r="3785" spans="1:7">
      <c r="A3785" t="s">
        <v>30</v>
      </c>
      <c r="B3785">
        <v>1435</v>
      </c>
      <c r="C3785" t="s">
        <v>59</v>
      </c>
      <c r="D3785">
        <v>10.72</v>
      </c>
      <c r="E3785">
        <v>16.5</v>
      </c>
      <c r="F3785">
        <v>5.2</v>
      </c>
    </row>
    <row r="3786" spans="1:7">
      <c r="A3786" t="s">
        <v>30</v>
      </c>
      <c r="B3786">
        <v>5019</v>
      </c>
      <c r="C3786" t="s">
        <v>59</v>
      </c>
      <c r="D3786">
        <v>13.82</v>
      </c>
      <c r="E3786">
        <v>9.35</v>
      </c>
      <c r="F3786">
        <v>5.2</v>
      </c>
    </row>
    <row r="3787" spans="1:7">
      <c r="A3787" t="s">
        <v>30</v>
      </c>
      <c r="B3787">
        <v>1984</v>
      </c>
      <c r="C3787" t="s">
        <v>59</v>
      </c>
      <c r="D3787">
        <v>14.17</v>
      </c>
      <c r="E3787">
        <v>13.525</v>
      </c>
      <c r="F3787">
        <v>5.2</v>
      </c>
    </row>
    <row r="3788" spans="1:7">
      <c r="A3788" t="s">
        <v>30</v>
      </c>
      <c r="B3788">
        <v>9895</v>
      </c>
      <c r="C3788" t="s">
        <v>59</v>
      </c>
      <c r="D3788">
        <v>10.7</v>
      </c>
      <c r="E3788">
        <v>11.35</v>
      </c>
      <c r="F3788">
        <v>5.2</v>
      </c>
    </row>
    <row r="3789" spans="1:7">
      <c r="A3789" t="s">
        <v>30</v>
      </c>
      <c r="B3789">
        <v>10003</v>
      </c>
      <c r="C3789" t="s">
        <v>59</v>
      </c>
      <c r="D3789">
        <v>9.1999999999999993</v>
      </c>
      <c r="E3789">
        <v>11.35</v>
      </c>
      <c r="F3789">
        <v>5.2</v>
      </c>
    </row>
    <row r="3790" spans="1:7">
      <c r="A3790" t="s">
        <v>30</v>
      </c>
      <c r="B3790">
        <v>2074</v>
      </c>
      <c r="C3790" t="s">
        <v>59</v>
      </c>
      <c r="D3790">
        <v>12.88</v>
      </c>
      <c r="E3790">
        <v>16.5</v>
      </c>
      <c r="F3790">
        <v>5.2</v>
      </c>
      <c r="G3790" t="b">
        <v>0</v>
      </c>
    </row>
    <row r="3791" spans="1:7">
      <c r="A3791" t="s">
        <v>30</v>
      </c>
      <c r="B3791">
        <v>2076</v>
      </c>
      <c r="C3791" t="s">
        <v>59</v>
      </c>
      <c r="D3791">
        <v>12.88</v>
      </c>
      <c r="E3791">
        <v>15.78</v>
      </c>
      <c r="F3791">
        <v>5.2</v>
      </c>
    </row>
    <row r="3792" spans="1:7">
      <c r="A3792" t="s">
        <v>30</v>
      </c>
      <c r="B3792">
        <v>2080</v>
      </c>
      <c r="C3792" t="s">
        <v>59</v>
      </c>
      <c r="D3792">
        <v>1.6</v>
      </c>
      <c r="E3792">
        <v>16.100000000000001</v>
      </c>
      <c r="F3792">
        <v>5.2</v>
      </c>
    </row>
    <row r="3793" spans="1:7">
      <c r="A3793" t="s">
        <v>30</v>
      </c>
      <c r="B3793">
        <v>2082</v>
      </c>
      <c r="C3793" t="s">
        <v>59</v>
      </c>
      <c r="D3793">
        <v>0.4</v>
      </c>
      <c r="E3793">
        <v>14.2</v>
      </c>
      <c r="F3793">
        <v>5.2</v>
      </c>
      <c r="G3793" t="b">
        <v>0</v>
      </c>
    </row>
    <row r="3794" spans="1:7">
      <c r="A3794" t="s">
        <v>30</v>
      </c>
      <c r="B3794">
        <v>2088</v>
      </c>
      <c r="C3794" t="s">
        <v>59</v>
      </c>
      <c r="D3794">
        <v>1.6</v>
      </c>
      <c r="E3794">
        <v>14.2</v>
      </c>
      <c r="F3794">
        <v>5.2</v>
      </c>
    </row>
    <row r="3795" spans="1:7">
      <c r="A3795" t="s">
        <v>30</v>
      </c>
      <c r="B3795">
        <v>2090</v>
      </c>
      <c r="C3795" t="s">
        <v>59</v>
      </c>
      <c r="D3795">
        <v>0.4</v>
      </c>
      <c r="E3795">
        <v>11.9</v>
      </c>
      <c r="F3795">
        <v>5.2</v>
      </c>
      <c r="G3795" t="b">
        <v>0</v>
      </c>
    </row>
    <row r="3796" spans="1:7">
      <c r="A3796" t="s">
        <v>30</v>
      </c>
      <c r="B3796">
        <v>2092</v>
      </c>
      <c r="C3796" t="s">
        <v>59</v>
      </c>
      <c r="D3796">
        <v>1.6</v>
      </c>
      <c r="E3796">
        <v>11.9</v>
      </c>
      <c r="F3796">
        <v>5.2</v>
      </c>
    </row>
    <row r="3797" spans="1:7">
      <c r="A3797" t="s">
        <v>30</v>
      </c>
      <c r="B3797">
        <v>2094</v>
      </c>
      <c r="C3797" t="s">
        <v>59</v>
      </c>
      <c r="D3797">
        <v>1.6</v>
      </c>
      <c r="E3797">
        <v>10</v>
      </c>
      <c r="F3797">
        <v>5.2</v>
      </c>
      <c r="G3797" t="b">
        <v>0</v>
      </c>
    </row>
    <row r="3798" spans="1:7">
      <c r="A3798" t="s">
        <v>30</v>
      </c>
      <c r="B3798">
        <v>2096</v>
      </c>
      <c r="C3798" t="s">
        <v>59</v>
      </c>
      <c r="D3798">
        <v>1.6</v>
      </c>
      <c r="E3798">
        <v>16.5</v>
      </c>
      <c r="F3798">
        <v>5.2</v>
      </c>
      <c r="G3798" t="b">
        <v>0</v>
      </c>
    </row>
    <row r="3799" spans="1:7">
      <c r="A3799" t="s">
        <v>30</v>
      </c>
      <c r="B3799">
        <v>2116</v>
      </c>
      <c r="C3799" t="s">
        <v>59</v>
      </c>
      <c r="D3799">
        <v>1.6</v>
      </c>
      <c r="E3799">
        <v>8.9</v>
      </c>
      <c r="F3799">
        <v>5.2</v>
      </c>
    </row>
    <row r="3800" spans="1:7">
      <c r="A3800" t="s">
        <v>30</v>
      </c>
      <c r="B3800">
        <v>2118</v>
      </c>
      <c r="C3800" t="s">
        <v>59</v>
      </c>
      <c r="D3800">
        <v>1.35</v>
      </c>
      <c r="E3800">
        <v>6.8</v>
      </c>
      <c r="F3800">
        <v>5.2</v>
      </c>
      <c r="G3800" t="b">
        <v>0</v>
      </c>
    </row>
    <row r="3801" spans="1:7">
      <c r="A3801" t="s">
        <v>30</v>
      </c>
      <c r="B3801">
        <v>2120</v>
      </c>
      <c r="C3801" t="s">
        <v>59</v>
      </c>
      <c r="D3801">
        <v>1.35</v>
      </c>
      <c r="E3801">
        <v>8.9</v>
      </c>
      <c r="F3801">
        <v>5.2</v>
      </c>
      <c r="G3801" t="b">
        <v>0</v>
      </c>
    </row>
    <row r="3802" spans="1:7">
      <c r="A3802" t="s">
        <v>30</v>
      </c>
      <c r="B3802">
        <v>2122</v>
      </c>
      <c r="C3802" t="s">
        <v>59</v>
      </c>
      <c r="D3802">
        <v>13.6</v>
      </c>
      <c r="E3802">
        <v>6.8</v>
      </c>
      <c r="F3802">
        <v>5.2</v>
      </c>
    </row>
    <row r="3803" spans="1:7">
      <c r="A3803" t="s">
        <v>30</v>
      </c>
      <c r="B3803">
        <v>10176</v>
      </c>
      <c r="C3803" t="s">
        <v>59</v>
      </c>
      <c r="D3803">
        <v>6.8</v>
      </c>
      <c r="E3803">
        <v>15.9</v>
      </c>
      <c r="F3803">
        <v>5.2</v>
      </c>
    </row>
    <row r="3804" spans="1:7">
      <c r="A3804" t="s">
        <v>30</v>
      </c>
      <c r="B3804">
        <v>10267</v>
      </c>
      <c r="C3804" t="s">
        <v>59</v>
      </c>
      <c r="D3804">
        <v>3.27</v>
      </c>
      <c r="E3804">
        <v>5.5</v>
      </c>
      <c r="F3804">
        <v>5.2</v>
      </c>
    </row>
    <row r="3805" spans="1:7">
      <c r="A3805" t="s">
        <v>30</v>
      </c>
      <c r="B3805">
        <v>10293</v>
      </c>
      <c r="C3805" t="s">
        <v>59</v>
      </c>
      <c r="D3805">
        <v>3.27</v>
      </c>
      <c r="E3805">
        <v>7.2</v>
      </c>
      <c r="F3805">
        <v>5.2</v>
      </c>
    </row>
    <row r="3806" spans="1:7">
      <c r="A3806" t="s">
        <v>30</v>
      </c>
      <c r="B3806">
        <v>10319</v>
      </c>
      <c r="C3806" t="s">
        <v>59</v>
      </c>
      <c r="D3806">
        <v>3.27</v>
      </c>
      <c r="E3806">
        <v>7</v>
      </c>
      <c r="F3806">
        <v>5.2</v>
      </c>
      <c r="G3806" t="b">
        <v>0</v>
      </c>
    </row>
    <row r="3807" spans="1:7">
      <c r="A3807" t="s">
        <v>30</v>
      </c>
      <c r="B3807">
        <v>1057</v>
      </c>
      <c r="C3807" t="s">
        <v>59</v>
      </c>
      <c r="D3807">
        <v>2.5</v>
      </c>
      <c r="E3807">
        <v>17.399999999999999</v>
      </c>
      <c r="F3807">
        <v>5.2</v>
      </c>
    </row>
    <row r="3808" spans="1:7">
      <c r="A3808" t="s">
        <v>30</v>
      </c>
      <c r="B3808">
        <v>1058</v>
      </c>
      <c r="C3808" t="s">
        <v>59</v>
      </c>
      <c r="D3808">
        <v>5.2</v>
      </c>
      <c r="E3808">
        <v>17</v>
      </c>
      <c r="F3808">
        <v>5.2</v>
      </c>
      <c r="G3808" t="b">
        <v>0</v>
      </c>
    </row>
    <row r="3809" spans="1:7">
      <c r="A3809" t="s">
        <v>30</v>
      </c>
      <c r="B3809">
        <v>1115</v>
      </c>
      <c r="C3809" t="s">
        <v>59</v>
      </c>
      <c r="D3809">
        <v>2.5</v>
      </c>
      <c r="E3809">
        <v>16.100000000000001</v>
      </c>
      <c r="F3809">
        <v>5.2</v>
      </c>
    </row>
    <row r="3810" spans="1:7">
      <c r="A3810" t="s">
        <v>30</v>
      </c>
      <c r="B3810">
        <v>1161</v>
      </c>
      <c r="C3810" t="s">
        <v>59</v>
      </c>
      <c r="D3810">
        <v>5.2</v>
      </c>
      <c r="E3810">
        <v>16.100000000000001</v>
      </c>
      <c r="F3810">
        <v>5.2</v>
      </c>
    </row>
    <row r="3811" spans="1:7">
      <c r="A3811" t="s">
        <v>30</v>
      </c>
      <c r="B3811">
        <v>1246</v>
      </c>
      <c r="C3811" t="s">
        <v>59</v>
      </c>
      <c r="D3811">
        <v>2.5</v>
      </c>
      <c r="E3811">
        <v>16.5</v>
      </c>
      <c r="F3811">
        <v>5.2</v>
      </c>
    </row>
    <row r="3812" spans="1:7">
      <c r="A3812" t="s">
        <v>30</v>
      </c>
      <c r="B3812">
        <v>1482</v>
      </c>
      <c r="C3812" t="s">
        <v>59</v>
      </c>
      <c r="D3812">
        <v>5.2</v>
      </c>
      <c r="E3812">
        <v>16.5</v>
      </c>
      <c r="F3812">
        <v>5.2</v>
      </c>
    </row>
    <row r="3813" spans="1:7">
      <c r="A3813" t="s">
        <v>30</v>
      </c>
      <c r="B3813">
        <v>10330</v>
      </c>
      <c r="C3813" t="s">
        <v>59</v>
      </c>
      <c r="D3813">
        <v>11.92</v>
      </c>
      <c r="E3813">
        <v>13.15</v>
      </c>
      <c r="F3813">
        <v>5.2</v>
      </c>
    </row>
    <row r="3814" spans="1:7">
      <c r="A3814" t="s">
        <v>30</v>
      </c>
      <c r="B3814">
        <v>10456</v>
      </c>
      <c r="C3814" t="s">
        <v>59</v>
      </c>
      <c r="D3814">
        <v>13.6</v>
      </c>
      <c r="E3814">
        <v>-6</v>
      </c>
      <c r="F3814">
        <v>5.2</v>
      </c>
    </row>
    <row r="3815" spans="1:7">
      <c r="A3815" t="s">
        <v>30</v>
      </c>
      <c r="B3815">
        <v>10457</v>
      </c>
      <c r="C3815" t="s">
        <v>59</v>
      </c>
      <c r="D3815">
        <v>6.5</v>
      </c>
      <c r="E3815">
        <v>-6</v>
      </c>
      <c r="F3815">
        <v>5.2</v>
      </c>
      <c r="G3815" t="b">
        <v>0</v>
      </c>
    </row>
    <row r="3816" spans="1:7">
      <c r="A3816" t="s">
        <v>30</v>
      </c>
      <c r="B3816">
        <v>10460</v>
      </c>
      <c r="C3816" t="s">
        <v>59</v>
      </c>
      <c r="D3816">
        <v>0.65</v>
      </c>
      <c r="E3816">
        <v>-3.65</v>
      </c>
      <c r="F3816">
        <v>5.2</v>
      </c>
    </row>
    <row r="3817" spans="1:7">
      <c r="A3817" t="s">
        <v>30</v>
      </c>
      <c r="B3817">
        <v>10463</v>
      </c>
      <c r="C3817" t="s">
        <v>59</v>
      </c>
      <c r="D3817">
        <v>0.4</v>
      </c>
      <c r="E3817">
        <v>0.55000000000000004</v>
      </c>
      <c r="F3817">
        <v>5.2</v>
      </c>
      <c r="G3817" t="b">
        <v>0</v>
      </c>
    </row>
    <row r="3818" spans="1:7">
      <c r="A3818" t="s">
        <v>30</v>
      </c>
      <c r="B3818">
        <v>10464</v>
      </c>
      <c r="C3818" t="s">
        <v>59</v>
      </c>
      <c r="D3818">
        <v>-2.1</v>
      </c>
      <c r="E3818">
        <v>2.2000000000000002</v>
      </c>
      <c r="F3818">
        <v>5.2</v>
      </c>
    </row>
    <row r="3819" spans="1:7">
      <c r="A3819" t="s">
        <v>30</v>
      </c>
      <c r="B3819">
        <v>10465</v>
      </c>
      <c r="C3819" t="s">
        <v>59</v>
      </c>
      <c r="D3819">
        <v>0.4</v>
      </c>
      <c r="E3819">
        <v>2.2000000000000002</v>
      </c>
      <c r="F3819">
        <v>5.2</v>
      </c>
    </row>
    <row r="3820" spans="1:7">
      <c r="A3820" t="s">
        <v>30</v>
      </c>
      <c r="B3820">
        <v>10466</v>
      </c>
      <c r="C3820" t="s">
        <v>59</v>
      </c>
      <c r="D3820">
        <v>-2.1</v>
      </c>
      <c r="E3820">
        <v>0.55000000000000004</v>
      </c>
      <c r="F3820">
        <v>5.2</v>
      </c>
    </row>
    <row r="3821" spans="1:7">
      <c r="A3821" t="s">
        <v>30</v>
      </c>
      <c r="B3821">
        <v>10467</v>
      </c>
      <c r="C3821" t="s">
        <v>59</v>
      </c>
      <c r="D3821">
        <v>-2.1</v>
      </c>
      <c r="E3821">
        <v>3.88</v>
      </c>
      <c r="F3821">
        <v>5.2</v>
      </c>
    </row>
    <row r="3822" spans="1:7">
      <c r="A3822" t="s">
        <v>30</v>
      </c>
      <c r="B3822">
        <v>10468</v>
      </c>
      <c r="C3822" t="s">
        <v>59</v>
      </c>
      <c r="D3822">
        <v>0.4</v>
      </c>
      <c r="E3822">
        <v>3.88</v>
      </c>
      <c r="F3822">
        <v>5.2</v>
      </c>
    </row>
    <row r="3823" spans="1:7">
      <c r="A3823" t="s">
        <v>30</v>
      </c>
      <c r="B3823">
        <v>10471</v>
      </c>
      <c r="C3823" t="s">
        <v>59</v>
      </c>
      <c r="D3823">
        <v>-2.1</v>
      </c>
      <c r="E3823">
        <v>5.5</v>
      </c>
      <c r="F3823">
        <v>5.2</v>
      </c>
    </row>
    <row r="3824" spans="1:7">
      <c r="A3824" t="s">
        <v>30</v>
      </c>
      <c r="B3824">
        <v>10472</v>
      </c>
      <c r="C3824" t="s">
        <v>59</v>
      </c>
      <c r="D3824">
        <v>0.4</v>
      </c>
      <c r="E3824">
        <v>5.54</v>
      </c>
      <c r="F3824">
        <v>5.2</v>
      </c>
    </row>
    <row r="3825" spans="1:7">
      <c r="A3825" t="s">
        <v>30</v>
      </c>
      <c r="B3825">
        <v>10473</v>
      </c>
      <c r="C3825" t="s">
        <v>59</v>
      </c>
      <c r="D3825">
        <v>-2.1</v>
      </c>
      <c r="E3825">
        <v>7.2</v>
      </c>
      <c r="F3825">
        <v>5.2</v>
      </c>
    </row>
    <row r="3826" spans="1:7">
      <c r="A3826" t="s">
        <v>30</v>
      </c>
      <c r="B3826">
        <v>10474</v>
      </c>
      <c r="C3826" t="s">
        <v>59</v>
      </c>
      <c r="D3826">
        <v>0.4</v>
      </c>
      <c r="E3826">
        <v>7.2</v>
      </c>
      <c r="F3826">
        <v>5.2</v>
      </c>
      <c r="G3826" t="b">
        <v>0</v>
      </c>
    </row>
    <row r="3827" spans="1:7">
      <c r="A3827" t="s">
        <v>30</v>
      </c>
      <c r="B3827">
        <v>10475</v>
      </c>
      <c r="C3827" t="s">
        <v>59</v>
      </c>
      <c r="D3827">
        <v>-2.1</v>
      </c>
      <c r="E3827">
        <v>8.9</v>
      </c>
      <c r="F3827">
        <v>5.2</v>
      </c>
    </row>
    <row r="3828" spans="1:7">
      <c r="A3828" t="s">
        <v>30</v>
      </c>
      <c r="B3828">
        <v>10476</v>
      </c>
      <c r="C3828" t="s">
        <v>59</v>
      </c>
      <c r="D3828">
        <v>-2.1</v>
      </c>
      <c r="E3828">
        <v>10.66</v>
      </c>
      <c r="F3828">
        <v>5.2</v>
      </c>
      <c r="G3828" t="b">
        <v>0</v>
      </c>
    </row>
    <row r="3829" spans="1:7">
      <c r="A3829" t="s">
        <v>30</v>
      </c>
      <c r="B3829">
        <v>10477</v>
      </c>
      <c r="C3829" t="s">
        <v>59</v>
      </c>
      <c r="D3829">
        <v>0.4</v>
      </c>
      <c r="E3829">
        <v>10.66</v>
      </c>
      <c r="F3829">
        <v>5.2</v>
      </c>
    </row>
    <row r="3830" spans="1:7">
      <c r="A3830" t="s">
        <v>30</v>
      </c>
      <c r="B3830">
        <v>10478</v>
      </c>
      <c r="C3830" t="s">
        <v>59</v>
      </c>
      <c r="D3830">
        <v>-2.1</v>
      </c>
      <c r="E3830">
        <v>12.46</v>
      </c>
      <c r="F3830">
        <v>5.2</v>
      </c>
      <c r="G3830" t="b">
        <v>0</v>
      </c>
    </row>
    <row r="3831" spans="1:7">
      <c r="A3831" t="s">
        <v>30</v>
      </c>
      <c r="B3831">
        <v>10479</v>
      </c>
      <c r="C3831" t="s">
        <v>59</v>
      </c>
      <c r="D3831">
        <v>0.4</v>
      </c>
      <c r="E3831">
        <v>12.46</v>
      </c>
      <c r="F3831">
        <v>5.2</v>
      </c>
    </row>
    <row r="3832" spans="1:7">
      <c r="A3832" t="s">
        <v>30</v>
      </c>
      <c r="B3832">
        <v>10482</v>
      </c>
      <c r="C3832" t="s">
        <v>59</v>
      </c>
      <c r="D3832">
        <v>-2.1</v>
      </c>
      <c r="E3832">
        <v>16.100000000000001</v>
      </c>
      <c r="F3832">
        <v>5.2</v>
      </c>
    </row>
    <row r="3833" spans="1:7">
      <c r="A3833" t="s">
        <v>30</v>
      </c>
      <c r="B3833">
        <v>10488</v>
      </c>
      <c r="C3833" t="s">
        <v>59</v>
      </c>
      <c r="D3833">
        <v>6.8</v>
      </c>
      <c r="E3833">
        <v>18.55</v>
      </c>
      <c r="F3833">
        <v>5.2</v>
      </c>
      <c r="G3833" t="b">
        <v>0</v>
      </c>
    </row>
    <row r="3834" spans="1:7">
      <c r="A3834" t="s">
        <v>30</v>
      </c>
      <c r="B3834">
        <v>10489</v>
      </c>
      <c r="C3834" t="s">
        <v>59</v>
      </c>
      <c r="D3834">
        <v>5.4</v>
      </c>
      <c r="E3834">
        <v>18.55</v>
      </c>
      <c r="F3834">
        <v>5.2</v>
      </c>
    </row>
    <row r="3835" spans="1:7">
      <c r="A3835" t="s">
        <v>30</v>
      </c>
      <c r="B3835">
        <v>10490</v>
      </c>
      <c r="C3835" t="s">
        <v>59</v>
      </c>
      <c r="D3835">
        <v>5.4</v>
      </c>
      <c r="E3835">
        <v>16.100000000000001</v>
      </c>
      <c r="F3835">
        <v>5.2</v>
      </c>
      <c r="G3835" t="b">
        <v>0</v>
      </c>
    </row>
    <row r="3836" spans="1:7">
      <c r="A3836" t="s">
        <v>30</v>
      </c>
      <c r="B3836">
        <v>10491</v>
      </c>
      <c r="C3836" t="s">
        <v>59</v>
      </c>
      <c r="D3836">
        <v>9.3699999999999992</v>
      </c>
      <c r="E3836">
        <v>18.55</v>
      </c>
      <c r="F3836">
        <v>5.2</v>
      </c>
    </row>
    <row r="3837" spans="1:7">
      <c r="A3837" t="s">
        <v>30</v>
      </c>
      <c r="B3837">
        <v>10492</v>
      </c>
      <c r="C3837" t="s">
        <v>59</v>
      </c>
      <c r="D3837">
        <v>9.3699999999999992</v>
      </c>
      <c r="E3837">
        <v>16.5</v>
      </c>
      <c r="F3837">
        <v>5.2</v>
      </c>
      <c r="G3837" t="b">
        <v>0</v>
      </c>
    </row>
    <row r="3838" spans="1:7">
      <c r="A3838" t="s">
        <v>30</v>
      </c>
      <c r="B3838">
        <v>10494</v>
      </c>
      <c r="C3838" t="s">
        <v>59</v>
      </c>
      <c r="D3838">
        <v>12.75</v>
      </c>
      <c r="E3838">
        <v>16.5</v>
      </c>
      <c r="F3838">
        <v>5.2</v>
      </c>
    </row>
    <row r="3839" spans="1:7">
      <c r="A3839" t="s">
        <v>30</v>
      </c>
      <c r="B3839">
        <v>10495</v>
      </c>
      <c r="C3839" t="s">
        <v>59</v>
      </c>
      <c r="D3839">
        <v>12.75</v>
      </c>
      <c r="E3839">
        <v>18.100000000000001</v>
      </c>
      <c r="F3839">
        <v>5.2</v>
      </c>
    </row>
    <row r="3840" spans="1:7">
      <c r="A3840" t="s">
        <v>30</v>
      </c>
      <c r="B3840">
        <v>10496</v>
      </c>
      <c r="C3840" t="s">
        <v>59</v>
      </c>
      <c r="D3840">
        <v>-2.1</v>
      </c>
      <c r="E3840">
        <v>-3.65</v>
      </c>
      <c r="F3840">
        <v>5.2</v>
      </c>
    </row>
    <row r="3841" spans="1:7">
      <c r="A3841" t="s">
        <v>30</v>
      </c>
      <c r="B3841">
        <v>10497</v>
      </c>
      <c r="C3841" t="s">
        <v>59</v>
      </c>
      <c r="D3841">
        <v>6.5</v>
      </c>
      <c r="E3841">
        <v>-3.65</v>
      </c>
      <c r="F3841">
        <v>5.2</v>
      </c>
    </row>
    <row r="3842" spans="1:7">
      <c r="A3842" t="s">
        <v>30</v>
      </c>
      <c r="B3842">
        <v>10498</v>
      </c>
      <c r="C3842" t="s">
        <v>59</v>
      </c>
      <c r="D3842">
        <v>-2.1</v>
      </c>
      <c r="E3842">
        <v>-1.98</v>
      </c>
      <c r="F3842">
        <v>5.2</v>
      </c>
    </row>
    <row r="3843" spans="1:7">
      <c r="A3843" t="s">
        <v>30</v>
      </c>
      <c r="B3843">
        <v>10499</v>
      </c>
      <c r="C3843" t="s">
        <v>59</v>
      </c>
      <c r="D3843">
        <v>6.5</v>
      </c>
      <c r="E3843">
        <v>-1.98</v>
      </c>
      <c r="F3843">
        <v>5.2</v>
      </c>
    </row>
    <row r="3844" spans="1:7">
      <c r="A3844" t="s">
        <v>30</v>
      </c>
      <c r="B3844">
        <v>10500</v>
      </c>
      <c r="C3844" t="s">
        <v>59</v>
      </c>
      <c r="D3844">
        <v>6.5</v>
      </c>
      <c r="E3844">
        <v>-4.4000000000000004</v>
      </c>
      <c r="F3844">
        <v>5.2</v>
      </c>
      <c r="G3844" t="b">
        <v>0</v>
      </c>
    </row>
    <row r="3845" spans="1:7">
      <c r="A3845" t="s">
        <v>30</v>
      </c>
      <c r="B3845">
        <v>10501</v>
      </c>
      <c r="C3845" t="s">
        <v>59</v>
      </c>
      <c r="D3845">
        <v>13.6</v>
      </c>
      <c r="E3845">
        <v>-4.4000000000000004</v>
      </c>
      <c r="F3845">
        <v>5.2</v>
      </c>
    </row>
    <row r="3846" spans="1:7">
      <c r="A3846" t="s">
        <v>30</v>
      </c>
      <c r="B3846">
        <v>10502</v>
      </c>
      <c r="C3846" t="s">
        <v>59</v>
      </c>
      <c r="D3846">
        <v>6.5</v>
      </c>
      <c r="E3846">
        <v>-2.9</v>
      </c>
      <c r="F3846">
        <v>5.2</v>
      </c>
      <c r="G3846" t="b">
        <v>0</v>
      </c>
    </row>
    <row r="3847" spans="1:7">
      <c r="A3847" t="s">
        <v>30</v>
      </c>
      <c r="B3847">
        <v>10503</v>
      </c>
      <c r="C3847" t="s">
        <v>59</v>
      </c>
      <c r="D3847">
        <v>13.6</v>
      </c>
      <c r="E3847">
        <v>-2.9</v>
      </c>
      <c r="F3847">
        <v>5.2</v>
      </c>
      <c r="G3847" t="b">
        <v>0</v>
      </c>
    </row>
    <row r="3848" spans="1:7">
      <c r="A3848" t="s">
        <v>30</v>
      </c>
      <c r="B3848">
        <v>10504</v>
      </c>
      <c r="C3848" t="s">
        <v>59</v>
      </c>
      <c r="D3848">
        <v>6.5</v>
      </c>
      <c r="E3848">
        <v>-1.4</v>
      </c>
      <c r="F3848">
        <v>5.2</v>
      </c>
    </row>
    <row r="3849" spans="1:7">
      <c r="A3849" t="s">
        <v>30</v>
      </c>
      <c r="B3849">
        <v>10505</v>
      </c>
      <c r="C3849" t="s">
        <v>59</v>
      </c>
      <c r="D3849">
        <v>13.6</v>
      </c>
      <c r="E3849">
        <v>-1.4</v>
      </c>
      <c r="F3849">
        <v>5.2</v>
      </c>
      <c r="G3849" t="b">
        <v>0</v>
      </c>
    </row>
    <row r="3850" spans="1:7">
      <c r="A3850" t="s">
        <v>30</v>
      </c>
      <c r="B3850">
        <v>10506</v>
      </c>
      <c r="C3850" t="s">
        <v>59</v>
      </c>
      <c r="D3850">
        <v>-2.1</v>
      </c>
      <c r="E3850">
        <v>-0.4</v>
      </c>
      <c r="F3850">
        <v>5.2</v>
      </c>
    </row>
    <row r="3851" spans="1:7">
      <c r="A3851" t="s">
        <v>30</v>
      </c>
      <c r="B3851">
        <v>10507</v>
      </c>
      <c r="C3851" t="s">
        <v>59</v>
      </c>
      <c r="D3851">
        <v>13.6</v>
      </c>
      <c r="E3851">
        <v>-0.4</v>
      </c>
      <c r="F3851">
        <v>5.2</v>
      </c>
    </row>
    <row r="3852" spans="1:7">
      <c r="A3852" t="s">
        <v>30</v>
      </c>
      <c r="B3852">
        <v>10508</v>
      </c>
      <c r="C3852" t="s">
        <v>59</v>
      </c>
      <c r="D3852">
        <v>8.2200000000000006</v>
      </c>
      <c r="E3852">
        <v>-0.4</v>
      </c>
      <c r="F3852">
        <v>5.2</v>
      </c>
    </row>
    <row r="3853" spans="1:7">
      <c r="A3853" t="s">
        <v>30</v>
      </c>
      <c r="B3853">
        <v>10509</v>
      </c>
      <c r="C3853" t="s">
        <v>59</v>
      </c>
      <c r="D3853">
        <v>8.2200000000000006</v>
      </c>
      <c r="E3853">
        <v>-6</v>
      </c>
      <c r="F3853">
        <v>5.2</v>
      </c>
    </row>
    <row r="3854" spans="1:7">
      <c r="A3854" t="s">
        <v>30</v>
      </c>
      <c r="B3854">
        <v>10510</v>
      </c>
      <c r="C3854" t="s">
        <v>59</v>
      </c>
      <c r="D3854">
        <v>11.87</v>
      </c>
      <c r="E3854">
        <v>-0.4</v>
      </c>
      <c r="F3854">
        <v>5.2</v>
      </c>
    </row>
    <row r="3855" spans="1:7">
      <c r="A3855" t="s">
        <v>30</v>
      </c>
      <c r="B3855">
        <v>10511</v>
      </c>
      <c r="C3855" t="s">
        <v>59</v>
      </c>
      <c r="D3855">
        <v>11.87</v>
      </c>
      <c r="E3855">
        <v>-6</v>
      </c>
      <c r="F3855">
        <v>5.2</v>
      </c>
    </row>
    <row r="3856" spans="1:7">
      <c r="A3856" t="s">
        <v>30</v>
      </c>
      <c r="B3856">
        <v>10513</v>
      </c>
      <c r="C3856" t="s">
        <v>59</v>
      </c>
      <c r="D3856">
        <v>-0.3</v>
      </c>
      <c r="E3856">
        <v>-0.4</v>
      </c>
      <c r="F3856">
        <v>5.2</v>
      </c>
    </row>
    <row r="3857" spans="1:7">
      <c r="A3857" t="s">
        <v>30</v>
      </c>
      <c r="B3857">
        <v>10514</v>
      </c>
      <c r="C3857" t="s">
        <v>59</v>
      </c>
      <c r="D3857">
        <v>-0.3</v>
      </c>
      <c r="E3857">
        <v>16.100000000000001</v>
      </c>
      <c r="F3857">
        <v>5.2</v>
      </c>
    </row>
    <row r="3858" spans="1:7">
      <c r="A3858" t="s">
        <v>30</v>
      </c>
      <c r="B3858">
        <v>10516</v>
      </c>
      <c r="C3858" t="s">
        <v>59</v>
      </c>
      <c r="D3858">
        <v>6.5</v>
      </c>
      <c r="E3858">
        <v>-0.41</v>
      </c>
      <c r="F3858">
        <v>5.2</v>
      </c>
      <c r="G3858" t="b">
        <v>0</v>
      </c>
    </row>
    <row r="3859" spans="1:7">
      <c r="A3859" t="s">
        <v>30</v>
      </c>
      <c r="B3859">
        <v>10517</v>
      </c>
      <c r="C3859" t="s">
        <v>59</v>
      </c>
      <c r="D3859">
        <v>8.2200000000000006</v>
      </c>
      <c r="E3859">
        <v>-1.4</v>
      </c>
      <c r="F3859">
        <v>5.2</v>
      </c>
    </row>
    <row r="3860" spans="1:7">
      <c r="A3860" t="s">
        <v>30</v>
      </c>
      <c r="B3860">
        <v>10518</v>
      </c>
      <c r="C3860" t="s">
        <v>59</v>
      </c>
      <c r="D3860">
        <v>8.2200000000000006</v>
      </c>
      <c r="E3860">
        <v>-2.89</v>
      </c>
      <c r="F3860">
        <v>5.2</v>
      </c>
      <c r="G3860" t="b">
        <v>0</v>
      </c>
    </row>
    <row r="3861" spans="1:7">
      <c r="A3861" t="s">
        <v>30</v>
      </c>
      <c r="B3861">
        <v>10519</v>
      </c>
      <c r="C3861" t="s">
        <v>59</v>
      </c>
      <c r="D3861">
        <v>8.2200000000000006</v>
      </c>
      <c r="E3861">
        <v>-4.4000000000000004</v>
      </c>
      <c r="F3861">
        <v>5.2</v>
      </c>
    </row>
    <row r="3862" spans="1:7">
      <c r="A3862" t="s">
        <v>30</v>
      </c>
      <c r="B3862">
        <v>10520</v>
      </c>
      <c r="C3862" t="s">
        <v>59</v>
      </c>
      <c r="D3862">
        <v>11.87</v>
      </c>
      <c r="E3862">
        <v>-4.4000000000000004</v>
      </c>
      <c r="F3862">
        <v>5.2</v>
      </c>
      <c r="G3862" t="b">
        <v>0</v>
      </c>
    </row>
    <row r="3863" spans="1:7">
      <c r="A3863" t="s">
        <v>30</v>
      </c>
      <c r="B3863">
        <v>10521</v>
      </c>
      <c r="C3863" t="s">
        <v>59</v>
      </c>
      <c r="D3863">
        <v>11.87</v>
      </c>
      <c r="E3863">
        <v>-2.9</v>
      </c>
      <c r="F3863">
        <v>5.2</v>
      </c>
    </row>
    <row r="3864" spans="1:7">
      <c r="A3864" t="s">
        <v>30</v>
      </c>
      <c r="B3864">
        <v>10522</v>
      </c>
      <c r="C3864" t="s">
        <v>59</v>
      </c>
      <c r="D3864">
        <v>11.87</v>
      </c>
      <c r="E3864">
        <v>-1.41</v>
      </c>
      <c r="F3864">
        <v>5.2</v>
      </c>
    </row>
    <row r="3865" spans="1:7">
      <c r="A3865" t="s">
        <v>30</v>
      </c>
      <c r="B3865">
        <v>10523</v>
      </c>
      <c r="C3865" t="s">
        <v>59</v>
      </c>
      <c r="D3865">
        <v>-2.1</v>
      </c>
      <c r="E3865">
        <v>14.2</v>
      </c>
      <c r="F3865">
        <v>5.2</v>
      </c>
      <c r="G3865" t="b">
        <v>0</v>
      </c>
    </row>
    <row r="3866" spans="1:7">
      <c r="A3866" t="s">
        <v>30</v>
      </c>
      <c r="B3866">
        <v>10524</v>
      </c>
      <c r="C3866" t="s">
        <v>59</v>
      </c>
      <c r="D3866">
        <v>-0.3</v>
      </c>
      <c r="E3866">
        <v>14.2</v>
      </c>
      <c r="F3866">
        <v>5.2</v>
      </c>
      <c r="G3866" t="b">
        <v>0</v>
      </c>
    </row>
    <row r="3867" spans="1:7">
      <c r="A3867" t="s">
        <v>30</v>
      </c>
      <c r="B3867">
        <v>10525</v>
      </c>
      <c r="C3867" t="s">
        <v>59</v>
      </c>
      <c r="D3867">
        <v>11.92</v>
      </c>
      <c r="E3867">
        <v>18.210502958579902</v>
      </c>
      <c r="F3867">
        <v>5.2</v>
      </c>
      <c r="G3867" t="b">
        <v>0</v>
      </c>
    </row>
    <row r="3868" spans="1:7">
      <c r="A3868" t="s">
        <v>30</v>
      </c>
      <c r="B3868">
        <v>4875</v>
      </c>
      <c r="C3868" t="s">
        <v>59</v>
      </c>
      <c r="D3868">
        <v>6.5</v>
      </c>
      <c r="E3868">
        <v>-0.4</v>
      </c>
      <c r="F3868">
        <v>5.2</v>
      </c>
    </row>
    <row r="3869" spans="1:7">
      <c r="A3869" t="s">
        <v>30</v>
      </c>
      <c r="B3869">
        <v>4876</v>
      </c>
      <c r="C3869" t="s">
        <v>59</v>
      </c>
      <c r="D3869">
        <v>5.4</v>
      </c>
      <c r="E3869">
        <v>16.5</v>
      </c>
      <c r="F3869">
        <v>5.2</v>
      </c>
    </row>
    <row r="3870" spans="1:7">
      <c r="A3870" t="s">
        <v>30</v>
      </c>
      <c r="B3870">
        <v>4885</v>
      </c>
      <c r="C3870" t="s">
        <v>59</v>
      </c>
      <c r="D3870">
        <v>-0.3</v>
      </c>
      <c r="E3870">
        <v>2.2000000000000002</v>
      </c>
      <c r="F3870">
        <v>5.2</v>
      </c>
    </row>
    <row r="3871" spans="1:7">
      <c r="A3871" t="s">
        <v>30</v>
      </c>
      <c r="B3871">
        <v>4894</v>
      </c>
      <c r="C3871" t="s">
        <v>59</v>
      </c>
      <c r="D3871">
        <v>-0.3</v>
      </c>
      <c r="E3871">
        <v>0.55000000000000004</v>
      </c>
      <c r="F3871">
        <v>5.2</v>
      </c>
    </row>
    <row r="3872" spans="1:7">
      <c r="A3872" t="s">
        <v>30</v>
      </c>
      <c r="B3872">
        <v>7970</v>
      </c>
      <c r="C3872" t="s">
        <v>59</v>
      </c>
      <c r="D3872">
        <v>6.5</v>
      </c>
      <c r="E3872">
        <v>-5.2</v>
      </c>
      <c r="F3872">
        <v>5.2</v>
      </c>
    </row>
    <row r="3873" spans="1:7">
      <c r="A3873" t="s">
        <v>30</v>
      </c>
      <c r="B3873">
        <v>7973</v>
      </c>
      <c r="C3873" t="s">
        <v>59</v>
      </c>
      <c r="D3873">
        <v>13.6</v>
      </c>
      <c r="E3873">
        <v>-5.2</v>
      </c>
      <c r="F3873">
        <v>5.2</v>
      </c>
      <c r="G3873" t="b">
        <v>0</v>
      </c>
    </row>
    <row r="3874" spans="1:7">
      <c r="A3874" t="s">
        <v>30</v>
      </c>
      <c r="B3874">
        <v>5147</v>
      </c>
      <c r="C3874" t="s">
        <v>59</v>
      </c>
      <c r="D3874">
        <v>4.95</v>
      </c>
      <c r="E3874">
        <v>8.5</v>
      </c>
      <c r="F3874">
        <v>5.2</v>
      </c>
      <c r="G3874" t="b">
        <v>0</v>
      </c>
    </row>
    <row r="3875" spans="1:7">
      <c r="A3875" t="s">
        <v>30</v>
      </c>
      <c r="B3875">
        <v>1029</v>
      </c>
      <c r="C3875" t="s">
        <v>59</v>
      </c>
      <c r="D3875">
        <v>10.9592297524401</v>
      </c>
      <c r="E3875">
        <v>10.029546739344401</v>
      </c>
      <c r="F3875">
        <v>5.2</v>
      </c>
      <c r="G3875" t="b">
        <v>0</v>
      </c>
    </row>
    <row r="3876" spans="1:7">
      <c r="A3876" t="s">
        <v>30</v>
      </c>
      <c r="B3876">
        <v>1030</v>
      </c>
      <c r="C3876" t="s">
        <v>59</v>
      </c>
      <c r="D3876">
        <v>10.4576503932111</v>
      </c>
      <c r="E3876">
        <v>9.8634977367206105</v>
      </c>
      <c r="F3876">
        <v>5.2</v>
      </c>
    </row>
    <row r="3877" spans="1:7">
      <c r="A3877" t="s">
        <v>30</v>
      </c>
      <c r="B3877">
        <v>1031</v>
      </c>
      <c r="C3877" t="s">
        <v>59</v>
      </c>
      <c r="D3877">
        <v>10.4525424413559</v>
      </c>
      <c r="E3877">
        <v>9.8661409721215207</v>
      </c>
      <c r="F3877">
        <v>5.2</v>
      </c>
    </row>
    <row r="3878" spans="1:7">
      <c r="A3878" t="s">
        <v>30</v>
      </c>
      <c r="B3878">
        <v>558</v>
      </c>
      <c r="C3878" t="s">
        <v>59</v>
      </c>
      <c r="D3878">
        <v>10.025</v>
      </c>
      <c r="E3878">
        <v>8.5250000000000004</v>
      </c>
      <c r="F3878">
        <v>5.2</v>
      </c>
    </row>
    <row r="3879" spans="1:7">
      <c r="A3879" t="s">
        <v>30</v>
      </c>
      <c r="B3879">
        <v>643</v>
      </c>
      <c r="C3879" t="s">
        <v>59</v>
      </c>
      <c r="D3879">
        <v>10.025</v>
      </c>
      <c r="E3879">
        <v>8.5250000000000004</v>
      </c>
      <c r="F3879">
        <v>5.2</v>
      </c>
    </row>
    <row r="3880" spans="1:7">
      <c r="A3880" t="s">
        <v>13</v>
      </c>
      <c r="B3880">
        <v>367</v>
      </c>
      <c r="C3880" t="s">
        <v>59</v>
      </c>
      <c r="D3880">
        <v>0</v>
      </c>
      <c r="E3880">
        <v>8.5</v>
      </c>
      <c r="F3880">
        <v>62.2</v>
      </c>
    </row>
    <row r="3881" spans="1:7">
      <c r="A3881" t="s">
        <v>13</v>
      </c>
      <c r="B3881">
        <v>369</v>
      </c>
      <c r="C3881" t="s">
        <v>59</v>
      </c>
      <c r="D3881">
        <v>0</v>
      </c>
      <c r="E3881">
        <v>16.5</v>
      </c>
      <c r="F3881">
        <v>62.2</v>
      </c>
    </row>
    <row r="3882" spans="1:7">
      <c r="A3882" t="s">
        <v>13</v>
      </c>
      <c r="B3882">
        <v>370</v>
      </c>
      <c r="C3882" t="s">
        <v>59</v>
      </c>
      <c r="D3882">
        <v>6.8</v>
      </c>
      <c r="E3882">
        <v>16.5</v>
      </c>
      <c r="F3882">
        <v>62.2</v>
      </c>
    </row>
    <row r="3883" spans="1:7">
      <c r="A3883" t="s">
        <v>13</v>
      </c>
      <c r="B3883">
        <v>371</v>
      </c>
      <c r="C3883" t="s">
        <v>59</v>
      </c>
      <c r="D3883">
        <v>8.1</v>
      </c>
      <c r="E3883">
        <v>16.5</v>
      </c>
      <c r="F3883">
        <v>62.2</v>
      </c>
    </row>
    <row r="3884" spans="1:7">
      <c r="A3884" t="s">
        <v>13</v>
      </c>
      <c r="B3884">
        <v>372</v>
      </c>
      <c r="C3884" t="s">
        <v>59</v>
      </c>
      <c r="D3884">
        <v>2.5</v>
      </c>
      <c r="E3884">
        <v>11.43</v>
      </c>
      <c r="F3884">
        <v>62.2</v>
      </c>
    </row>
    <row r="3885" spans="1:7">
      <c r="A3885" t="s">
        <v>13</v>
      </c>
      <c r="B3885">
        <v>373</v>
      </c>
      <c r="C3885" t="s">
        <v>59</v>
      </c>
      <c r="D3885">
        <v>2.5</v>
      </c>
      <c r="E3885">
        <v>12.5</v>
      </c>
      <c r="F3885">
        <v>62.2</v>
      </c>
    </row>
    <row r="3886" spans="1:7">
      <c r="A3886" t="s">
        <v>13</v>
      </c>
      <c r="B3886">
        <v>374</v>
      </c>
      <c r="C3886" t="s">
        <v>59</v>
      </c>
      <c r="D3886">
        <v>0</v>
      </c>
      <c r="E3886">
        <v>11.43</v>
      </c>
      <c r="F3886">
        <v>62.2</v>
      </c>
    </row>
    <row r="3887" spans="1:7">
      <c r="A3887" t="s">
        <v>13</v>
      </c>
      <c r="B3887">
        <v>376</v>
      </c>
      <c r="C3887" t="s">
        <v>59</v>
      </c>
      <c r="D3887">
        <v>1.98</v>
      </c>
      <c r="E3887">
        <v>13.8</v>
      </c>
      <c r="F3887">
        <v>62.2</v>
      </c>
    </row>
    <row r="3888" spans="1:7">
      <c r="A3888" t="s">
        <v>13</v>
      </c>
      <c r="B3888">
        <v>377</v>
      </c>
      <c r="C3888" t="s">
        <v>59</v>
      </c>
      <c r="D3888">
        <v>0</v>
      </c>
      <c r="E3888">
        <v>13.8</v>
      </c>
      <c r="F3888">
        <v>62.2</v>
      </c>
    </row>
    <row r="3889" spans="1:7">
      <c r="A3889" t="s">
        <v>13</v>
      </c>
      <c r="B3889">
        <v>401</v>
      </c>
      <c r="C3889" t="s">
        <v>59</v>
      </c>
      <c r="D3889">
        <v>16.37</v>
      </c>
      <c r="E3889">
        <v>5.35</v>
      </c>
      <c r="F3889">
        <v>62.2</v>
      </c>
    </row>
    <row r="3890" spans="1:7">
      <c r="A3890" t="s">
        <v>13</v>
      </c>
      <c r="B3890">
        <v>692</v>
      </c>
      <c r="C3890" t="s">
        <v>59</v>
      </c>
      <c r="D3890">
        <v>5.5511149999999998E-17</v>
      </c>
      <c r="E3890">
        <v>5</v>
      </c>
      <c r="F3890">
        <v>62.2</v>
      </c>
      <c r="G3890" t="b">
        <v>0</v>
      </c>
    </row>
    <row r="3891" spans="1:7">
      <c r="A3891" t="s">
        <v>13</v>
      </c>
      <c r="B3891">
        <v>798</v>
      </c>
      <c r="C3891" t="s">
        <v>59</v>
      </c>
      <c r="D3891">
        <v>19.649999999999999</v>
      </c>
      <c r="E3891">
        <v>10.4</v>
      </c>
      <c r="F3891">
        <v>62.2</v>
      </c>
    </row>
    <row r="3892" spans="1:7">
      <c r="A3892" t="s">
        <v>13</v>
      </c>
      <c r="B3892">
        <v>972</v>
      </c>
      <c r="C3892" t="s">
        <v>59</v>
      </c>
      <c r="D3892">
        <v>14.17</v>
      </c>
      <c r="E3892">
        <v>12.25</v>
      </c>
      <c r="F3892">
        <v>62.2</v>
      </c>
    </row>
    <row r="3893" spans="1:7">
      <c r="A3893" t="s">
        <v>13</v>
      </c>
      <c r="B3893">
        <v>1108</v>
      </c>
      <c r="C3893" t="s">
        <v>59</v>
      </c>
      <c r="D3893">
        <v>6.8</v>
      </c>
      <c r="E3893">
        <v>14.05</v>
      </c>
      <c r="F3893">
        <v>62.2</v>
      </c>
    </row>
    <row r="3894" spans="1:7">
      <c r="A3894" t="s">
        <v>13</v>
      </c>
      <c r="B3894">
        <v>1118</v>
      </c>
      <c r="C3894" t="s">
        <v>59</v>
      </c>
      <c r="D3894">
        <v>9.82</v>
      </c>
      <c r="E3894">
        <v>4.25</v>
      </c>
      <c r="F3894">
        <v>62.2</v>
      </c>
    </row>
    <row r="3895" spans="1:7">
      <c r="A3895" t="s">
        <v>13</v>
      </c>
      <c r="B3895">
        <v>1119</v>
      </c>
      <c r="C3895" t="s">
        <v>59</v>
      </c>
      <c r="D3895">
        <v>9.82</v>
      </c>
      <c r="E3895">
        <v>8.75</v>
      </c>
      <c r="F3895">
        <v>62.2</v>
      </c>
    </row>
    <row r="3896" spans="1:7">
      <c r="A3896" t="s">
        <v>13</v>
      </c>
      <c r="B3896">
        <v>1121</v>
      </c>
      <c r="C3896" t="s">
        <v>59</v>
      </c>
      <c r="D3896">
        <v>15.97</v>
      </c>
      <c r="E3896">
        <v>8.75</v>
      </c>
      <c r="F3896">
        <v>62.2</v>
      </c>
    </row>
    <row r="3897" spans="1:7">
      <c r="A3897" t="s">
        <v>13</v>
      </c>
      <c r="B3897">
        <v>1247</v>
      </c>
      <c r="C3897" t="s">
        <v>59</v>
      </c>
      <c r="D3897">
        <v>10.38</v>
      </c>
      <c r="E3897">
        <v>16.5</v>
      </c>
      <c r="F3897">
        <v>62.2</v>
      </c>
    </row>
    <row r="3898" spans="1:7">
      <c r="A3898" t="s">
        <v>13</v>
      </c>
      <c r="B3898">
        <v>1369</v>
      </c>
      <c r="C3898" t="s">
        <v>59</v>
      </c>
      <c r="D3898">
        <v>17</v>
      </c>
      <c r="E3898">
        <v>11.95</v>
      </c>
      <c r="F3898">
        <v>62.2</v>
      </c>
      <c r="G3898" t="b">
        <v>0</v>
      </c>
    </row>
    <row r="3899" spans="1:7">
      <c r="A3899" t="s">
        <v>13</v>
      </c>
      <c r="B3899">
        <v>1370</v>
      </c>
      <c r="C3899" t="s">
        <v>59</v>
      </c>
      <c r="D3899">
        <v>19.649999999999999</v>
      </c>
      <c r="E3899">
        <v>11.95</v>
      </c>
      <c r="F3899">
        <v>62.2</v>
      </c>
    </row>
    <row r="3900" spans="1:7">
      <c r="A3900" t="s">
        <v>13</v>
      </c>
      <c r="B3900">
        <v>1371</v>
      </c>
      <c r="C3900" t="s">
        <v>59</v>
      </c>
      <c r="D3900">
        <v>17</v>
      </c>
      <c r="E3900">
        <v>10.11</v>
      </c>
      <c r="F3900">
        <v>62.2</v>
      </c>
      <c r="G3900" t="b">
        <v>0</v>
      </c>
    </row>
    <row r="3901" spans="1:7">
      <c r="A3901" t="s">
        <v>13</v>
      </c>
      <c r="B3901">
        <v>1372</v>
      </c>
      <c r="C3901" t="s">
        <v>59</v>
      </c>
      <c r="D3901">
        <v>19.649999999999999</v>
      </c>
      <c r="E3901">
        <v>10.11</v>
      </c>
      <c r="F3901">
        <v>62.2</v>
      </c>
      <c r="G3901" t="b">
        <v>0</v>
      </c>
    </row>
    <row r="3902" spans="1:7">
      <c r="A3902" t="s">
        <v>13</v>
      </c>
      <c r="B3902">
        <v>1892</v>
      </c>
      <c r="C3902" t="s">
        <v>59</v>
      </c>
      <c r="D3902">
        <v>11.92</v>
      </c>
      <c r="E3902">
        <v>15.78</v>
      </c>
      <c r="F3902">
        <v>62.2</v>
      </c>
    </row>
    <row r="3903" spans="1:7">
      <c r="A3903" t="s">
        <v>13</v>
      </c>
      <c r="B3903">
        <v>1893</v>
      </c>
      <c r="C3903" t="s">
        <v>59</v>
      </c>
      <c r="D3903">
        <v>17</v>
      </c>
      <c r="E3903">
        <v>15.78</v>
      </c>
      <c r="F3903">
        <v>62.2</v>
      </c>
    </row>
    <row r="3904" spans="1:7">
      <c r="A3904" t="s">
        <v>13</v>
      </c>
      <c r="B3904">
        <v>2039</v>
      </c>
      <c r="C3904" t="s">
        <v>59</v>
      </c>
      <c r="D3904">
        <v>3.5</v>
      </c>
      <c r="E3904">
        <v>16.5</v>
      </c>
      <c r="F3904">
        <v>62.2</v>
      </c>
    </row>
    <row r="3905" spans="1:7">
      <c r="A3905" t="s">
        <v>13</v>
      </c>
      <c r="B3905">
        <v>2132</v>
      </c>
      <c r="C3905" t="s">
        <v>59</v>
      </c>
      <c r="D3905">
        <v>8.3800000000000008</v>
      </c>
      <c r="E3905">
        <v>8.5</v>
      </c>
      <c r="F3905">
        <v>62.2</v>
      </c>
    </row>
    <row r="3906" spans="1:7">
      <c r="A3906" t="s">
        <v>13</v>
      </c>
      <c r="B3906">
        <v>2133</v>
      </c>
      <c r="C3906" t="s">
        <v>59</v>
      </c>
      <c r="D3906">
        <v>8.3800000000000008</v>
      </c>
      <c r="E3906">
        <v>8.75</v>
      </c>
      <c r="F3906">
        <v>62.2</v>
      </c>
      <c r="G3906" t="b">
        <v>0</v>
      </c>
    </row>
    <row r="3907" spans="1:7">
      <c r="A3907" t="s">
        <v>13</v>
      </c>
      <c r="B3907">
        <v>2134</v>
      </c>
      <c r="C3907" t="s">
        <v>59</v>
      </c>
      <c r="D3907">
        <v>3.27</v>
      </c>
      <c r="E3907">
        <v>4.25</v>
      </c>
      <c r="F3907">
        <v>62.2</v>
      </c>
      <c r="G3907" t="b">
        <v>0</v>
      </c>
    </row>
    <row r="3908" spans="1:7">
      <c r="A3908" t="s">
        <v>13</v>
      </c>
      <c r="B3908">
        <v>2136</v>
      </c>
      <c r="C3908" t="s">
        <v>59</v>
      </c>
      <c r="D3908">
        <v>3.5</v>
      </c>
      <c r="E3908">
        <v>8.5</v>
      </c>
      <c r="F3908">
        <v>62.2</v>
      </c>
      <c r="G3908" t="b">
        <v>0</v>
      </c>
    </row>
    <row r="3909" spans="1:7">
      <c r="A3909" t="s">
        <v>13</v>
      </c>
      <c r="B3909">
        <v>2488</v>
      </c>
      <c r="C3909" t="s">
        <v>59</v>
      </c>
      <c r="D3909">
        <v>0</v>
      </c>
      <c r="E3909">
        <v>4.8</v>
      </c>
      <c r="F3909">
        <v>62.2</v>
      </c>
    </row>
    <row r="3910" spans="1:7">
      <c r="A3910" t="s">
        <v>13</v>
      </c>
      <c r="B3910">
        <v>2489</v>
      </c>
      <c r="C3910" t="s">
        <v>59</v>
      </c>
      <c r="D3910">
        <v>1.98</v>
      </c>
      <c r="E3910">
        <v>4.8</v>
      </c>
      <c r="F3910">
        <v>62.2</v>
      </c>
      <c r="G3910" t="b">
        <v>0</v>
      </c>
    </row>
    <row r="3911" spans="1:7">
      <c r="A3911" t="s">
        <v>13</v>
      </c>
      <c r="B3911">
        <v>2490</v>
      </c>
      <c r="C3911" t="s">
        <v>59</v>
      </c>
      <c r="D3911">
        <v>1.98</v>
      </c>
      <c r="E3911">
        <v>8.5</v>
      </c>
      <c r="F3911">
        <v>62.2</v>
      </c>
    </row>
    <row r="3912" spans="1:7">
      <c r="A3912" t="s">
        <v>13</v>
      </c>
      <c r="B3912">
        <v>2491</v>
      </c>
      <c r="C3912" t="s">
        <v>59</v>
      </c>
      <c r="D3912">
        <v>4.7699999999999996</v>
      </c>
      <c r="E3912">
        <v>8.5</v>
      </c>
      <c r="F3912">
        <v>62.2</v>
      </c>
      <c r="G3912" t="b">
        <v>0</v>
      </c>
    </row>
    <row r="3913" spans="1:7">
      <c r="A3913" t="s">
        <v>13</v>
      </c>
      <c r="B3913">
        <v>2492</v>
      </c>
      <c r="C3913" t="s">
        <v>59</v>
      </c>
      <c r="D3913">
        <v>7.02</v>
      </c>
      <c r="E3913">
        <v>8.5</v>
      </c>
      <c r="F3913">
        <v>62.2</v>
      </c>
      <c r="G3913" t="b">
        <v>0</v>
      </c>
    </row>
    <row r="3914" spans="1:7">
      <c r="A3914" t="s">
        <v>13</v>
      </c>
      <c r="B3914">
        <v>2493</v>
      </c>
      <c r="C3914" t="s">
        <v>59</v>
      </c>
      <c r="D3914">
        <v>7.02</v>
      </c>
      <c r="E3914">
        <v>11.2</v>
      </c>
      <c r="F3914">
        <v>62.2</v>
      </c>
    </row>
    <row r="3915" spans="1:7">
      <c r="A3915" t="s">
        <v>13</v>
      </c>
      <c r="B3915">
        <v>2494</v>
      </c>
      <c r="C3915" t="s">
        <v>59</v>
      </c>
      <c r="D3915">
        <v>4.7699999999999996</v>
      </c>
      <c r="E3915">
        <v>11.2</v>
      </c>
      <c r="F3915">
        <v>62.2</v>
      </c>
      <c r="G3915" t="b">
        <v>0</v>
      </c>
    </row>
    <row r="3916" spans="1:7">
      <c r="A3916" t="s">
        <v>13</v>
      </c>
      <c r="B3916">
        <v>2495</v>
      </c>
      <c r="C3916" t="s">
        <v>59</v>
      </c>
      <c r="D3916">
        <v>4.7699999999999996</v>
      </c>
      <c r="E3916">
        <v>13.8</v>
      </c>
      <c r="F3916">
        <v>62.2</v>
      </c>
    </row>
    <row r="3917" spans="1:7">
      <c r="A3917" t="s">
        <v>13</v>
      </c>
      <c r="B3917">
        <v>2497</v>
      </c>
      <c r="C3917" t="s">
        <v>59</v>
      </c>
      <c r="D3917">
        <v>4.7699999999999996</v>
      </c>
      <c r="E3917">
        <v>16.5</v>
      </c>
      <c r="F3917">
        <v>62.2</v>
      </c>
    </row>
    <row r="3918" spans="1:7">
      <c r="A3918" t="s">
        <v>13</v>
      </c>
      <c r="B3918">
        <v>2498</v>
      </c>
      <c r="C3918" t="s">
        <v>59</v>
      </c>
      <c r="D3918">
        <v>0</v>
      </c>
      <c r="E3918">
        <v>4.25</v>
      </c>
      <c r="F3918">
        <v>62.2</v>
      </c>
    </row>
    <row r="3919" spans="1:7">
      <c r="A3919" t="s">
        <v>13</v>
      </c>
      <c r="B3919">
        <v>2499</v>
      </c>
      <c r="C3919" t="s">
        <v>59</v>
      </c>
      <c r="D3919">
        <v>4.57</v>
      </c>
      <c r="E3919">
        <v>4.25</v>
      </c>
      <c r="F3919">
        <v>62.2</v>
      </c>
    </row>
    <row r="3920" spans="1:7">
      <c r="A3920" t="s">
        <v>13</v>
      </c>
      <c r="B3920">
        <v>2500</v>
      </c>
      <c r="C3920" t="s">
        <v>59</v>
      </c>
      <c r="D3920">
        <v>4.57</v>
      </c>
      <c r="E3920">
        <v>4.8</v>
      </c>
      <c r="F3920">
        <v>62.2</v>
      </c>
    </row>
    <row r="3921" spans="1:7">
      <c r="A3921" t="s">
        <v>13</v>
      </c>
      <c r="B3921">
        <v>2501</v>
      </c>
      <c r="C3921" t="s">
        <v>59</v>
      </c>
      <c r="D3921">
        <v>8.6300000000000008</v>
      </c>
      <c r="E3921">
        <v>4.25</v>
      </c>
      <c r="F3921">
        <v>62.2</v>
      </c>
    </row>
    <row r="3922" spans="1:7">
      <c r="A3922" t="s">
        <v>13</v>
      </c>
      <c r="B3922">
        <v>2502</v>
      </c>
      <c r="C3922" t="s">
        <v>59</v>
      </c>
      <c r="D3922">
        <v>11.12</v>
      </c>
      <c r="E3922">
        <v>4.25</v>
      </c>
      <c r="F3922">
        <v>62.2</v>
      </c>
    </row>
    <row r="3923" spans="1:7">
      <c r="A3923" t="s">
        <v>13</v>
      </c>
      <c r="B3923">
        <v>2503</v>
      </c>
      <c r="C3923" t="s">
        <v>59</v>
      </c>
      <c r="D3923">
        <v>11.12</v>
      </c>
      <c r="E3923">
        <v>6.4</v>
      </c>
      <c r="F3923">
        <v>62.2</v>
      </c>
    </row>
    <row r="3924" spans="1:7">
      <c r="A3924" t="s">
        <v>13</v>
      </c>
      <c r="B3924">
        <v>2504</v>
      </c>
      <c r="C3924" t="s">
        <v>59</v>
      </c>
      <c r="D3924">
        <v>8.6300000000000008</v>
      </c>
      <c r="E3924">
        <v>6.4</v>
      </c>
      <c r="F3924">
        <v>62.2</v>
      </c>
      <c r="G3924" t="b">
        <v>0</v>
      </c>
    </row>
    <row r="3925" spans="1:7">
      <c r="A3925" t="s">
        <v>13</v>
      </c>
      <c r="B3925">
        <v>2505</v>
      </c>
      <c r="C3925" t="s">
        <v>59</v>
      </c>
      <c r="D3925">
        <v>15.2</v>
      </c>
      <c r="E3925">
        <v>5.35</v>
      </c>
      <c r="F3925">
        <v>62.2</v>
      </c>
    </row>
    <row r="3926" spans="1:7">
      <c r="A3926" t="s">
        <v>13</v>
      </c>
      <c r="B3926">
        <v>2506</v>
      </c>
      <c r="C3926" t="s">
        <v>59</v>
      </c>
      <c r="D3926">
        <v>17.68</v>
      </c>
      <c r="E3926">
        <v>5.35</v>
      </c>
      <c r="F3926">
        <v>62.2</v>
      </c>
    </row>
    <row r="3927" spans="1:7">
      <c r="A3927" t="s">
        <v>13</v>
      </c>
      <c r="B3927">
        <v>2507</v>
      </c>
      <c r="C3927" t="s">
        <v>59</v>
      </c>
      <c r="D3927">
        <v>17.68</v>
      </c>
      <c r="E3927">
        <v>6.4</v>
      </c>
      <c r="F3927">
        <v>62.2</v>
      </c>
    </row>
    <row r="3928" spans="1:7">
      <c r="A3928" t="s">
        <v>13</v>
      </c>
      <c r="B3928">
        <v>2508</v>
      </c>
      <c r="C3928" t="s">
        <v>59</v>
      </c>
      <c r="D3928">
        <v>15.2</v>
      </c>
      <c r="E3928">
        <v>6.4</v>
      </c>
      <c r="F3928">
        <v>62.2</v>
      </c>
      <c r="G3928" t="b">
        <v>0</v>
      </c>
    </row>
    <row r="3929" spans="1:7">
      <c r="A3929" t="s">
        <v>13</v>
      </c>
      <c r="B3929">
        <v>2509</v>
      </c>
      <c r="C3929" t="s">
        <v>59</v>
      </c>
      <c r="D3929">
        <v>17.68</v>
      </c>
      <c r="E3929">
        <v>6.9</v>
      </c>
      <c r="F3929">
        <v>62.2</v>
      </c>
    </row>
    <row r="3930" spans="1:7">
      <c r="A3930" t="s">
        <v>13</v>
      </c>
      <c r="B3930">
        <v>2510</v>
      </c>
      <c r="C3930" t="s">
        <v>59</v>
      </c>
      <c r="D3930">
        <v>15.2</v>
      </c>
      <c r="E3930">
        <v>6.9</v>
      </c>
      <c r="F3930">
        <v>62.2</v>
      </c>
    </row>
    <row r="3931" spans="1:7">
      <c r="A3931" t="s">
        <v>13</v>
      </c>
      <c r="B3931">
        <v>2511</v>
      </c>
      <c r="C3931" t="s">
        <v>59</v>
      </c>
      <c r="D3931">
        <v>11.12</v>
      </c>
      <c r="E3931">
        <v>6.9</v>
      </c>
      <c r="F3931">
        <v>62.2</v>
      </c>
    </row>
    <row r="3932" spans="1:7">
      <c r="A3932" t="s">
        <v>13</v>
      </c>
      <c r="B3932">
        <v>2512</v>
      </c>
      <c r="C3932" t="s">
        <v>59</v>
      </c>
      <c r="D3932">
        <v>8.6300000000000008</v>
      </c>
      <c r="E3932">
        <v>6.9</v>
      </c>
      <c r="F3932">
        <v>62.2</v>
      </c>
      <c r="G3932" t="b">
        <v>0</v>
      </c>
    </row>
    <row r="3933" spans="1:7">
      <c r="A3933" t="s">
        <v>13</v>
      </c>
      <c r="B3933">
        <v>2513</v>
      </c>
      <c r="C3933" t="s">
        <v>59</v>
      </c>
      <c r="D3933">
        <v>4.57</v>
      </c>
      <c r="E3933">
        <v>6.9</v>
      </c>
      <c r="F3933">
        <v>62.2</v>
      </c>
      <c r="G3933" t="b">
        <v>0</v>
      </c>
    </row>
    <row r="3934" spans="1:7">
      <c r="A3934" t="s">
        <v>13</v>
      </c>
      <c r="B3934">
        <v>2514</v>
      </c>
      <c r="C3934" t="s">
        <v>59</v>
      </c>
      <c r="D3934">
        <v>1.98</v>
      </c>
      <c r="E3934">
        <v>6.9</v>
      </c>
      <c r="F3934">
        <v>62.2</v>
      </c>
    </row>
    <row r="3935" spans="1:7">
      <c r="A3935" t="s">
        <v>13</v>
      </c>
      <c r="B3935">
        <v>2515</v>
      </c>
      <c r="C3935" t="s">
        <v>59</v>
      </c>
      <c r="D3935">
        <v>3.5</v>
      </c>
      <c r="E3935">
        <v>13.8</v>
      </c>
      <c r="F3935">
        <v>62.2</v>
      </c>
      <c r="G3935" t="b">
        <v>0</v>
      </c>
    </row>
    <row r="3936" spans="1:7">
      <c r="A3936" t="s">
        <v>13</v>
      </c>
      <c r="B3936">
        <v>2516</v>
      </c>
      <c r="C3936" t="s">
        <v>59</v>
      </c>
      <c r="D3936">
        <v>3.5</v>
      </c>
      <c r="E3936">
        <v>12.5</v>
      </c>
      <c r="F3936">
        <v>62.2</v>
      </c>
      <c r="G3936" t="b">
        <v>0</v>
      </c>
    </row>
    <row r="3937" spans="1:7">
      <c r="A3937" t="s">
        <v>13</v>
      </c>
      <c r="B3937">
        <v>2517</v>
      </c>
      <c r="C3937" t="s">
        <v>59</v>
      </c>
      <c r="D3937">
        <v>4.7699999999999996</v>
      </c>
      <c r="E3937">
        <v>12.5</v>
      </c>
      <c r="F3937">
        <v>62.2</v>
      </c>
      <c r="G3937" t="b">
        <v>0</v>
      </c>
    </row>
    <row r="3938" spans="1:7">
      <c r="A3938" t="s">
        <v>13</v>
      </c>
      <c r="B3938">
        <v>2518</v>
      </c>
      <c r="C3938" t="s">
        <v>59</v>
      </c>
      <c r="D3938">
        <v>3.5</v>
      </c>
      <c r="E3938">
        <v>11.2</v>
      </c>
      <c r="F3938">
        <v>62.2</v>
      </c>
    </row>
    <row r="3939" spans="1:7">
      <c r="A3939" t="s">
        <v>13</v>
      </c>
      <c r="B3939">
        <v>2519</v>
      </c>
      <c r="C3939" t="s">
        <v>59</v>
      </c>
      <c r="D3939">
        <v>8.3800000000000008</v>
      </c>
      <c r="E3939">
        <v>10</v>
      </c>
      <c r="F3939">
        <v>62.2</v>
      </c>
    </row>
    <row r="3940" spans="1:7">
      <c r="A3940" t="s">
        <v>13</v>
      </c>
      <c r="B3940">
        <v>2520</v>
      </c>
      <c r="C3940" t="s">
        <v>59</v>
      </c>
      <c r="D3940">
        <v>7.02</v>
      </c>
      <c r="E3940">
        <v>10</v>
      </c>
      <c r="F3940">
        <v>62.2</v>
      </c>
    </row>
    <row r="3941" spans="1:7">
      <c r="A3941" t="s">
        <v>13</v>
      </c>
      <c r="B3941">
        <v>2521</v>
      </c>
      <c r="C3941" t="s">
        <v>59</v>
      </c>
      <c r="D3941">
        <v>6.8</v>
      </c>
      <c r="E3941">
        <v>11.2</v>
      </c>
      <c r="F3941">
        <v>62.2</v>
      </c>
      <c r="G3941" t="b">
        <v>0</v>
      </c>
    </row>
    <row r="3942" spans="1:7">
      <c r="A3942" t="s">
        <v>13</v>
      </c>
      <c r="B3942">
        <v>2525</v>
      </c>
      <c r="C3942" t="s">
        <v>59</v>
      </c>
      <c r="D3942">
        <v>11.92</v>
      </c>
      <c r="E3942">
        <v>12.25</v>
      </c>
      <c r="F3942">
        <v>62.2</v>
      </c>
    </row>
    <row r="3943" spans="1:7">
      <c r="A3943" t="s">
        <v>13</v>
      </c>
      <c r="B3943">
        <v>2526</v>
      </c>
      <c r="C3943" t="s">
        <v>59</v>
      </c>
      <c r="D3943">
        <v>11.92</v>
      </c>
      <c r="E3943">
        <v>13.8</v>
      </c>
      <c r="F3943">
        <v>62.2</v>
      </c>
      <c r="G3943" t="b">
        <v>0</v>
      </c>
    </row>
    <row r="3944" spans="1:7">
      <c r="A3944" t="s">
        <v>13</v>
      </c>
      <c r="B3944">
        <v>2527</v>
      </c>
      <c r="C3944" t="s">
        <v>59</v>
      </c>
      <c r="D3944">
        <v>14.17</v>
      </c>
      <c r="E3944">
        <v>13.8</v>
      </c>
      <c r="F3944">
        <v>62.2</v>
      </c>
      <c r="G3944" t="b">
        <v>0</v>
      </c>
    </row>
    <row r="3945" spans="1:7">
      <c r="A3945" t="s">
        <v>13</v>
      </c>
      <c r="B3945">
        <v>2528</v>
      </c>
      <c r="C3945" t="s">
        <v>59</v>
      </c>
      <c r="D3945">
        <v>2.5</v>
      </c>
      <c r="E3945">
        <v>6.9</v>
      </c>
      <c r="F3945">
        <v>62.2</v>
      </c>
      <c r="G3945" t="b">
        <v>0</v>
      </c>
    </row>
    <row r="3946" spans="1:7">
      <c r="A3946" t="s">
        <v>13</v>
      </c>
      <c r="B3946">
        <v>2529</v>
      </c>
      <c r="C3946" t="s">
        <v>59</v>
      </c>
      <c r="D3946">
        <v>2.5</v>
      </c>
      <c r="E3946">
        <v>8.5</v>
      </c>
      <c r="F3946">
        <v>62.2</v>
      </c>
      <c r="G3946" t="b">
        <v>0</v>
      </c>
    </row>
    <row r="3947" spans="1:7">
      <c r="A3947" t="s">
        <v>13</v>
      </c>
      <c r="B3947">
        <v>2530</v>
      </c>
      <c r="C3947" t="s">
        <v>59</v>
      </c>
      <c r="D3947">
        <v>3.5</v>
      </c>
      <c r="E3947">
        <v>6.9</v>
      </c>
      <c r="F3947">
        <v>62.2</v>
      </c>
    </row>
    <row r="3948" spans="1:7">
      <c r="A3948" t="s">
        <v>13</v>
      </c>
      <c r="B3948">
        <v>2531</v>
      </c>
      <c r="C3948" t="s">
        <v>59</v>
      </c>
      <c r="D3948">
        <v>0</v>
      </c>
      <c r="E3948">
        <v>15.26</v>
      </c>
      <c r="F3948">
        <v>62.2</v>
      </c>
      <c r="G3948" t="b">
        <v>0</v>
      </c>
    </row>
    <row r="3949" spans="1:7">
      <c r="A3949" t="s">
        <v>13</v>
      </c>
      <c r="B3949">
        <v>2532</v>
      </c>
      <c r="C3949" t="s">
        <v>59</v>
      </c>
      <c r="D3949">
        <v>2.5</v>
      </c>
      <c r="E3949">
        <v>15.26</v>
      </c>
      <c r="F3949">
        <v>62.2</v>
      </c>
    </row>
    <row r="3950" spans="1:7">
      <c r="A3950" t="s">
        <v>13</v>
      </c>
      <c r="B3950">
        <v>2533</v>
      </c>
      <c r="C3950" t="s">
        <v>59</v>
      </c>
      <c r="D3950">
        <v>2.5</v>
      </c>
      <c r="E3950">
        <v>16.5</v>
      </c>
      <c r="F3950">
        <v>62.2</v>
      </c>
    </row>
    <row r="3951" spans="1:7">
      <c r="A3951" t="s">
        <v>13</v>
      </c>
      <c r="B3951">
        <v>2534</v>
      </c>
      <c r="C3951" t="s">
        <v>59</v>
      </c>
      <c r="D3951">
        <v>3.5</v>
      </c>
      <c r="E3951">
        <v>15.26</v>
      </c>
      <c r="F3951">
        <v>62.2</v>
      </c>
    </row>
    <row r="3952" spans="1:7">
      <c r="A3952" t="s">
        <v>13</v>
      </c>
      <c r="B3952">
        <v>2535</v>
      </c>
      <c r="C3952" t="s">
        <v>59</v>
      </c>
      <c r="D3952">
        <v>2.5</v>
      </c>
      <c r="E3952">
        <v>13.8</v>
      </c>
      <c r="F3952">
        <v>62.2</v>
      </c>
    </row>
    <row r="3953" spans="1:7">
      <c r="A3953" t="s">
        <v>13</v>
      </c>
      <c r="B3953">
        <v>3131</v>
      </c>
      <c r="C3953" t="s">
        <v>59</v>
      </c>
      <c r="D3953">
        <v>7.01</v>
      </c>
      <c r="E3953">
        <v>4.25</v>
      </c>
      <c r="F3953">
        <v>62.2</v>
      </c>
      <c r="G3953" t="b">
        <v>0</v>
      </c>
    </row>
    <row r="3954" spans="1:7">
      <c r="A3954" t="s">
        <v>13</v>
      </c>
      <c r="B3954">
        <v>3132</v>
      </c>
      <c r="C3954" t="s">
        <v>59</v>
      </c>
      <c r="D3954">
        <v>7.01</v>
      </c>
      <c r="E3954">
        <v>6.9</v>
      </c>
      <c r="F3954">
        <v>62.2</v>
      </c>
    </row>
    <row r="3955" spans="1:7">
      <c r="A3955" t="s">
        <v>13</v>
      </c>
      <c r="B3955">
        <v>3133</v>
      </c>
      <c r="C3955" t="s">
        <v>59</v>
      </c>
      <c r="D3955">
        <v>7.01</v>
      </c>
      <c r="E3955">
        <v>8.5</v>
      </c>
      <c r="F3955">
        <v>62.2</v>
      </c>
    </row>
    <row r="3956" spans="1:7">
      <c r="A3956" t="s">
        <v>13</v>
      </c>
      <c r="B3956">
        <v>3134</v>
      </c>
      <c r="C3956" t="s">
        <v>59</v>
      </c>
      <c r="D3956">
        <v>6.8</v>
      </c>
      <c r="E3956">
        <v>12.5</v>
      </c>
      <c r="F3956">
        <v>62.2</v>
      </c>
    </row>
    <row r="3957" spans="1:7">
      <c r="A3957" t="s">
        <v>13</v>
      </c>
      <c r="B3957">
        <v>3135</v>
      </c>
      <c r="C3957" t="s">
        <v>59</v>
      </c>
      <c r="D3957">
        <v>11.12</v>
      </c>
      <c r="E3957">
        <v>5.35</v>
      </c>
      <c r="F3957">
        <v>62.2</v>
      </c>
    </row>
    <row r="3958" spans="1:7">
      <c r="A3958" t="s">
        <v>13</v>
      </c>
      <c r="B3958">
        <v>3136</v>
      </c>
      <c r="C3958" t="s">
        <v>59</v>
      </c>
      <c r="D3958">
        <v>15.2</v>
      </c>
      <c r="E3958">
        <v>4.25</v>
      </c>
      <c r="F3958">
        <v>62.2</v>
      </c>
    </row>
    <row r="3959" spans="1:7">
      <c r="A3959" t="s">
        <v>13</v>
      </c>
      <c r="B3959">
        <v>3137</v>
      </c>
      <c r="C3959" t="s">
        <v>59</v>
      </c>
      <c r="D3959">
        <v>19.649999999999999</v>
      </c>
      <c r="E3959">
        <v>5.35</v>
      </c>
      <c r="F3959">
        <v>62.2</v>
      </c>
    </row>
    <row r="3960" spans="1:7">
      <c r="A3960" t="s">
        <v>13</v>
      </c>
      <c r="B3960">
        <v>3139</v>
      </c>
      <c r="C3960" t="s">
        <v>59</v>
      </c>
      <c r="D3960">
        <v>17.68</v>
      </c>
      <c r="E3960">
        <v>8.5</v>
      </c>
      <c r="F3960">
        <v>62.2</v>
      </c>
    </row>
    <row r="3961" spans="1:7">
      <c r="A3961" t="s">
        <v>13</v>
      </c>
      <c r="B3961">
        <v>3331</v>
      </c>
      <c r="C3961" t="s">
        <v>59</v>
      </c>
      <c r="D3961">
        <v>19.649999999999999</v>
      </c>
      <c r="E3961">
        <v>4.8</v>
      </c>
      <c r="F3961">
        <v>62.2</v>
      </c>
    </row>
    <row r="3962" spans="1:7">
      <c r="A3962" t="s">
        <v>13</v>
      </c>
      <c r="B3962">
        <v>3332</v>
      </c>
      <c r="C3962" t="s">
        <v>59</v>
      </c>
      <c r="D3962">
        <v>19.649999999999999</v>
      </c>
      <c r="E3962">
        <v>4.3</v>
      </c>
      <c r="F3962">
        <v>62.2</v>
      </c>
    </row>
    <row r="3963" spans="1:7">
      <c r="A3963" t="s">
        <v>13</v>
      </c>
      <c r="B3963">
        <v>3652</v>
      </c>
      <c r="C3963" t="s">
        <v>59</v>
      </c>
      <c r="D3963">
        <v>0.4</v>
      </c>
      <c r="E3963">
        <v>4.25</v>
      </c>
      <c r="F3963">
        <v>62.2</v>
      </c>
    </row>
    <row r="3964" spans="1:7">
      <c r="A3964" t="s">
        <v>13</v>
      </c>
      <c r="B3964">
        <v>3653</v>
      </c>
      <c r="C3964" t="s">
        <v>59</v>
      </c>
      <c r="D3964">
        <v>0.2</v>
      </c>
      <c r="E3964">
        <v>4.25</v>
      </c>
      <c r="F3964">
        <v>62.2</v>
      </c>
      <c r="G3964" t="b">
        <v>0</v>
      </c>
    </row>
    <row r="3965" spans="1:7">
      <c r="A3965" t="s">
        <v>13</v>
      </c>
      <c r="B3965">
        <v>3655</v>
      </c>
      <c r="C3965" t="s">
        <v>59</v>
      </c>
      <c r="D3965">
        <v>0.65</v>
      </c>
      <c r="E3965">
        <v>4.25</v>
      </c>
      <c r="F3965">
        <v>62.2</v>
      </c>
    </row>
    <row r="3966" spans="1:7">
      <c r="A3966" t="s">
        <v>13</v>
      </c>
      <c r="B3966">
        <v>3657</v>
      </c>
      <c r="C3966" t="s">
        <v>59</v>
      </c>
      <c r="D3966">
        <v>2.5</v>
      </c>
      <c r="E3966">
        <v>4.25</v>
      </c>
      <c r="F3966">
        <v>62.2</v>
      </c>
      <c r="G3966" t="b">
        <v>0</v>
      </c>
    </row>
    <row r="3967" spans="1:7">
      <c r="A3967" t="s">
        <v>13</v>
      </c>
      <c r="B3967">
        <v>3659</v>
      </c>
      <c r="C3967" t="s">
        <v>59</v>
      </c>
      <c r="D3967">
        <v>5</v>
      </c>
      <c r="E3967">
        <v>4.25</v>
      </c>
      <c r="F3967">
        <v>62.2</v>
      </c>
    </row>
    <row r="3968" spans="1:7">
      <c r="A3968" t="s">
        <v>13</v>
      </c>
      <c r="B3968">
        <v>3661</v>
      </c>
      <c r="C3968" t="s">
        <v>59</v>
      </c>
      <c r="D3968">
        <v>6.5</v>
      </c>
      <c r="E3968">
        <v>4.25</v>
      </c>
      <c r="F3968">
        <v>62.2</v>
      </c>
    </row>
    <row r="3969" spans="1:7">
      <c r="A3969" t="s">
        <v>13</v>
      </c>
      <c r="B3969">
        <v>3663</v>
      </c>
      <c r="C3969" t="s">
        <v>59</v>
      </c>
      <c r="D3969">
        <v>6.55</v>
      </c>
      <c r="E3969">
        <v>4.25</v>
      </c>
      <c r="F3969">
        <v>62.2</v>
      </c>
    </row>
    <row r="3970" spans="1:7">
      <c r="A3970" t="s">
        <v>13</v>
      </c>
      <c r="B3970">
        <v>3665</v>
      </c>
      <c r="C3970" t="s">
        <v>59</v>
      </c>
      <c r="D3970">
        <v>6.9</v>
      </c>
      <c r="E3970">
        <v>4.25</v>
      </c>
      <c r="F3970">
        <v>62.2</v>
      </c>
    </row>
    <row r="3971" spans="1:7">
      <c r="A3971" t="s">
        <v>13</v>
      </c>
      <c r="B3971">
        <v>3667</v>
      </c>
      <c r="C3971" t="s">
        <v>59</v>
      </c>
      <c r="D3971">
        <v>9.9</v>
      </c>
      <c r="E3971">
        <v>4.25</v>
      </c>
      <c r="F3971">
        <v>62.2</v>
      </c>
    </row>
    <row r="3972" spans="1:7">
      <c r="A3972" t="s">
        <v>13</v>
      </c>
      <c r="B3972">
        <v>3669</v>
      </c>
      <c r="C3972" t="s">
        <v>59</v>
      </c>
      <c r="D3972">
        <v>10.53</v>
      </c>
      <c r="E3972">
        <v>4.25</v>
      </c>
      <c r="F3972">
        <v>62.2</v>
      </c>
    </row>
    <row r="3973" spans="1:7">
      <c r="A3973" t="s">
        <v>13</v>
      </c>
      <c r="B3973">
        <v>3671</v>
      </c>
      <c r="C3973" t="s">
        <v>59</v>
      </c>
      <c r="D3973">
        <v>10.7</v>
      </c>
      <c r="E3973">
        <v>4.25</v>
      </c>
      <c r="F3973">
        <v>62.2</v>
      </c>
      <c r="G3973" t="b">
        <v>0</v>
      </c>
    </row>
    <row r="3974" spans="1:7">
      <c r="A3974" t="s">
        <v>13</v>
      </c>
      <c r="B3974">
        <v>3673</v>
      </c>
      <c r="C3974" t="s">
        <v>59</v>
      </c>
      <c r="D3974">
        <v>11.48</v>
      </c>
      <c r="E3974">
        <v>4.25</v>
      </c>
      <c r="F3974">
        <v>62.2</v>
      </c>
    </row>
    <row r="3975" spans="1:7">
      <c r="A3975" t="s">
        <v>13</v>
      </c>
      <c r="B3975">
        <v>3674</v>
      </c>
      <c r="C3975" t="s">
        <v>59</v>
      </c>
      <c r="D3975">
        <v>11.61</v>
      </c>
      <c r="E3975">
        <v>4.25</v>
      </c>
      <c r="F3975">
        <v>62.2</v>
      </c>
    </row>
    <row r="3976" spans="1:7">
      <c r="A3976" t="s">
        <v>13</v>
      </c>
      <c r="B3976">
        <v>3677</v>
      </c>
      <c r="C3976" t="s">
        <v>59</v>
      </c>
      <c r="D3976">
        <v>19.475000000000001</v>
      </c>
      <c r="E3976">
        <v>5.35</v>
      </c>
      <c r="F3976">
        <v>62.2</v>
      </c>
      <c r="G3976" t="b">
        <v>0</v>
      </c>
    </row>
    <row r="3977" spans="1:7">
      <c r="A3977" t="s">
        <v>13</v>
      </c>
      <c r="B3977">
        <v>3678</v>
      </c>
      <c r="C3977" t="s">
        <v>59</v>
      </c>
      <c r="D3977">
        <v>19.100000000000001</v>
      </c>
      <c r="E3977">
        <v>5.35</v>
      </c>
      <c r="F3977">
        <v>62.2</v>
      </c>
    </row>
    <row r="3978" spans="1:7">
      <c r="A3978" t="s">
        <v>13</v>
      </c>
      <c r="B3978">
        <v>3894</v>
      </c>
      <c r="C3978" t="s">
        <v>59</v>
      </c>
      <c r="D3978">
        <v>9.5</v>
      </c>
      <c r="E3978">
        <v>8.75</v>
      </c>
      <c r="F3978">
        <v>62.2</v>
      </c>
    </row>
    <row r="3979" spans="1:7">
      <c r="A3979" t="s">
        <v>13</v>
      </c>
      <c r="B3979">
        <v>3895</v>
      </c>
      <c r="C3979" t="s">
        <v>59</v>
      </c>
      <c r="D3979">
        <v>9.5</v>
      </c>
      <c r="E3979">
        <v>8.5</v>
      </c>
      <c r="F3979">
        <v>62.2</v>
      </c>
    </row>
    <row r="3980" spans="1:7">
      <c r="A3980" t="s">
        <v>13</v>
      </c>
      <c r="B3980">
        <v>3896</v>
      </c>
      <c r="C3980" t="s">
        <v>59</v>
      </c>
      <c r="D3980">
        <v>10.6</v>
      </c>
      <c r="E3980">
        <v>8.75</v>
      </c>
      <c r="F3980">
        <v>62.2</v>
      </c>
      <c r="G3980" t="b">
        <v>0</v>
      </c>
    </row>
    <row r="3981" spans="1:7">
      <c r="A3981" t="s">
        <v>13</v>
      </c>
      <c r="B3981">
        <v>3897</v>
      </c>
      <c r="C3981" t="s">
        <v>59</v>
      </c>
      <c r="D3981">
        <v>10.6</v>
      </c>
      <c r="E3981">
        <v>8.5</v>
      </c>
      <c r="F3981">
        <v>62.2</v>
      </c>
      <c r="G3981" t="b">
        <v>0</v>
      </c>
    </row>
    <row r="3982" spans="1:7">
      <c r="A3982" t="s">
        <v>13</v>
      </c>
      <c r="B3982">
        <v>3899</v>
      </c>
      <c r="C3982" t="s">
        <v>59</v>
      </c>
      <c r="D3982">
        <v>12.35</v>
      </c>
      <c r="E3982">
        <v>8.75</v>
      </c>
      <c r="F3982">
        <v>62.2</v>
      </c>
      <c r="G3982" t="b">
        <v>0</v>
      </c>
    </row>
    <row r="3983" spans="1:7">
      <c r="A3983" t="s">
        <v>13</v>
      </c>
      <c r="B3983">
        <v>3900</v>
      </c>
      <c r="C3983" t="s">
        <v>59</v>
      </c>
      <c r="D3983">
        <v>12.35</v>
      </c>
      <c r="E3983">
        <v>10</v>
      </c>
      <c r="F3983">
        <v>62.2</v>
      </c>
    </row>
    <row r="3984" spans="1:7">
      <c r="A3984" t="s">
        <v>13</v>
      </c>
      <c r="B3984">
        <v>3903</v>
      </c>
      <c r="C3984" t="s">
        <v>59</v>
      </c>
      <c r="D3984">
        <v>12.35</v>
      </c>
      <c r="E3984">
        <v>8.5</v>
      </c>
      <c r="F3984">
        <v>62.2</v>
      </c>
    </row>
    <row r="3985" spans="1:7">
      <c r="A3985" t="s">
        <v>13</v>
      </c>
      <c r="B3985">
        <v>3904</v>
      </c>
      <c r="C3985" t="s">
        <v>59</v>
      </c>
      <c r="D3985">
        <v>13.45</v>
      </c>
      <c r="E3985">
        <v>8.75</v>
      </c>
      <c r="F3985">
        <v>62.2</v>
      </c>
      <c r="G3985" t="b">
        <v>0</v>
      </c>
    </row>
    <row r="3986" spans="1:7">
      <c r="A3986" t="s">
        <v>13</v>
      </c>
      <c r="B3986">
        <v>3905</v>
      </c>
      <c r="C3986" t="s">
        <v>59</v>
      </c>
      <c r="D3986">
        <v>13.45</v>
      </c>
      <c r="E3986">
        <v>10</v>
      </c>
      <c r="F3986">
        <v>62.2</v>
      </c>
    </row>
    <row r="3987" spans="1:7">
      <c r="A3987" t="s">
        <v>13</v>
      </c>
      <c r="B3987">
        <v>3906</v>
      </c>
      <c r="C3987" t="s">
        <v>59</v>
      </c>
      <c r="D3987">
        <v>13.45</v>
      </c>
      <c r="E3987">
        <v>8.5</v>
      </c>
      <c r="F3987">
        <v>62.2</v>
      </c>
    </row>
    <row r="3988" spans="1:7">
      <c r="A3988" t="s">
        <v>13</v>
      </c>
      <c r="B3988">
        <v>3907</v>
      </c>
      <c r="C3988" t="s">
        <v>59</v>
      </c>
      <c r="D3988">
        <v>13.93</v>
      </c>
      <c r="E3988">
        <v>8.75</v>
      </c>
      <c r="F3988">
        <v>62.2</v>
      </c>
      <c r="G3988" t="b">
        <v>0</v>
      </c>
    </row>
    <row r="3989" spans="1:7">
      <c r="A3989" t="s">
        <v>13</v>
      </c>
      <c r="B3989">
        <v>3908</v>
      </c>
      <c r="C3989" t="s">
        <v>59</v>
      </c>
      <c r="D3989">
        <v>13.93</v>
      </c>
      <c r="E3989">
        <v>8.5</v>
      </c>
      <c r="F3989">
        <v>62.2</v>
      </c>
    </row>
    <row r="3990" spans="1:7">
      <c r="A3990" t="s">
        <v>13</v>
      </c>
      <c r="B3990">
        <v>3909</v>
      </c>
      <c r="C3990" t="s">
        <v>59</v>
      </c>
      <c r="D3990">
        <v>14.8</v>
      </c>
      <c r="E3990">
        <v>8.75</v>
      </c>
      <c r="F3990">
        <v>62.2</v>
      </c>
    </row>
    <row r="3991" spans="1:7">
      <c r="A3991" t="s">
        <v>13</v>
      </c>
      <c r="B3991">
        <v>3910</v>
      </c>
      <c r="C3991" t="s">
        <v>59</v>
      </c>
      <c r="D3991">
        <v>14.8</v>
      </c>
      <c r="E3991">
        <v>8.5</v>
      </c>
      <c r="F3991">
        <v>62.2</v>
      </c>
      <c r="G3991" t="b">
        <v>0</v>
      </c>
    </row>
    <row r="3992" spans="1:7">
      <c r="A3992" t="s">
        <v>13</v>
      </c>
      <c r="B3992">
        <v>3911</v>
      </c>
      <c r="C3992" t="s">
        <v>59</v>
      </c>
      <c r="D3992">
        <v>15.97</v>
      </c>
      <c r="E3992">
        <v>8.5</v>
      </c>
      <c r="F3992">
        <v>62.2</v>
      </c>
      <c r="G3992" t="b">
        <v>0</v>
      </c>
    </row>
    <row r="3993" spans="1:7">
      <c r="A3993" t="s">
        <v>13</v>
      </c>
      <c r="B3993">
        <v>3912</v>
      </c>
      <c r="C3993" t="s">
        <v>59</v>
      </c>
      <c r="D3993">
        <v>16.84</v>
      </c>
      <c r="E3993">
        <v>8.5</v>
      </c>
      <c r="F3993">
        <v>62.2</v>
      </c>
      <c r="G3993" t="b">
        <v>0</v>
      </c>
    </row>
    <row r="3994" spans="1:7">
      <c r="A3994" t="s">
        <v>13</v>
      </c>
      <c r="B3994">
        <v>3913</v>
      </c>
      <c r="C3994" t="s">
        <v>59</v>
      </c>
      <c r="D3994">
        <v>16.84</v>
      </c>
      <c r="E3994">
        <v>8.75</v>
      </c>
      <c r="F3994">
        <v>62.2</v>
      </c>
    </row>
    <row r="3995" spans="1:7">
      <c r="A3995" t="s">
        <v>13</v>
      </c>
      <c r="B3995">
        <v>3914</v>
      </c>
      <c r="C3995" t="s">
        <v>59</v>
      </c>
      <c r="D3995">
        <v>19.649999999999999</v>
      </c>
      <c r="E3995">
        <v>8.75</v>
      </c>
      <c r="F3995">
        <v>62.2</v>
      </c>
    </row>
    <row r="3996" spans="1:7">
      <c r="A3996" t="s">
        <v>13</v>
      </c>
      <c r="B3996">
        <v>4049</v>
      </c>
      <c r="C3996" t="s">
        <v>59</v>
      </c>
      <c r="D3996">
        <v>11.52</v>
      </c>
      <c r="E3996">
        <v>10</v>
      </c>
      <c r="F3996">
        <v>62.2</v>
      </c>
    </row>
    <row r="3997" spans="1:7">
      <c r="A3997" t="s">
        <v>13</v>
      </c>
      <c r="B3997">
        <v>4050</v>
      </c>
      <c r="C3997" t="s">
        <v>59</v>
      </c>
      <c r="D3997">
        <v>11.52</v>
      </c>
      <c r="E3997">
        <v>8.75</v>
      </c>
      <c r="F3997">
        <v>62.2</v>
      </c>
    </row>
    <row r="3998" spans="1:7">
      <c r="A3998" t="s">
        <v>13</v>
      </c>
      <c r="B3998">
        <v>4051</v>
      </c>
      <c r="C3998" t="s">
        <v>59</v>
      </c>
      <c r="D3998">
        <v>11.52</v>
      </c>
      <c r="E3998">
        <v>8.5</v>
      </c>
      <c r="F3998">
        <v>62.2</v>
      </c>
      <c r="G3998" t="b">
        <v>0</v>
      </c>
    </row>
    <row r="3999" spans="1:7">
      <c r="A3999" t="s">
        <v>13</v>
      </c>
      <c r="B3999">
        <v>4052</v>
      </c>
      <c r="C3999" t="s">
        <v>59</v>
      </c>
      <c r="D3999">
        <v>14.17</v>
      </c>
      <c r="E3999">
        <v>8.5</v>
      </c>
      <c r="F3999">
        <v>62.2</v>
      </c>
    </row>
    <row r="4000" spans="1:7">
      <c r="A4000" t="s">
        <v>13</v>
      </c>
      <c r="B4000">
        <v>4053</v>
      </c>
      <c r="C4000" t="s">
        <v>59</v>
      </c>
      <c r="D4000">
        <v>14.17</v>
      </c>
      <c r="E4000">
        <v>8.75</v>
      </c>
      <c r="F4000">
        <v>62.2</v>
      </c>
    </row>
    <row r="4001" spans="1:7">
      <c r="A4001" t="s">
        <v>13</v>
      </c>
      <c r="B4001">
        <v>4087</v>
      </c>
      <c r="C4001" t="s">
        <v>59</v>
      </c>
      <c r="D4001">
        <v>11.92</v>
      </c>
      <c r="E4001">
        <v>15.26</v>
      </c>
      <c r="F4001">
        <v>62.2</v>
      </c>
    </row>
    <row r="4002" spans="1:7">
      <c r="A4002" t="s">
        <v>13</v>
      </c>
      <c r="B4002">
        <v>4088</v>
      </c>
      <c r="C4002" t="s">
        <v>59</v>
      </c>
      <c r="D4002">
        <v>14.17</v>
      </c>
      <c r="E4002">
        <v>15.26</v>
      </c>
      <c r="F4002">
        <v>62.2</v>
      </c>
      <c r="G4002" t="b">
        <v>0</v>
      </c>
    </row>
    <row r="4003" spans="1:7">
      <c r="A4003" t="s">
        <v>13</v>
      </c>
      <c r="B4003">
        <v>5004</v>
      </c>
      <c r="C4003" t="s">
        <v>59</v>
      </c>
      <c r="D4003">
        <v>6.8</v>
      </c>
      <c r="E4003">
        <v>14.35</v>
      </c>
      <c r="F4003">
        <v>62.2</v>
      </c>
    </row>
    <row r="4004" spans="1:7">
      <c r="A4004" t="s">
        <v>13</v>
      </c>
      <c r="B4004">
        <v>5005</v>
      </c>
      <c r="C4004" t="s">
        <v>59</v>
      </c>
      <c r="D4004">
        <v>6.8</v>
      </c>
      <c r="E4004">
        <v>14.2</v>
      </c>
      <c r="F4004">
        <v>62.2</v>
      </c>
    </row>
    <row r="4005" spans="1:7">
      <c r="A4005" t="s">
        <v>13</v>
      </c>
      <c r="B4005">
        <v>5006</v>
      </c>
      <c r="C4005" t="s">
        <v>59</v>
      </c>
      <c r="D4005">
        <v>6.8</v>
      </c>
      <c r="E4005">
        <v>14.91</v>
      </c>
      <c r="F4005">
        <v>62.2</v>
      </c>
    </row>
    <row r="4006" spans="1:7">
      <c r="A4006" t="s">
        <v>13</v>
      </c>
      <c r="B4006">
        <v>5007</v>
      </c>
      <c r="C4006" t="s">
        <v>59</v>
      </c>
      <c r="D4006">
        <v>6.8</v>
      </c>
      <c r="E4006">
        <v>15.26</v>
      </c>
      <c r="F4006">
        <v>62.2</v>
      </c>
      <c r="G4006" t="b">
        <v>0</v>
      </c>
    </row>
    <row r="4007" spans="1:7">
      <c r="A4007" t="s">
        <v>13</v>
      </c>
      <c r="B4007">
        <v>5008</v>
      </c>
      <c r="C4007" t="s">
        <v>59</v>
      </c>
      <c r="D4007">
        <v>6.8</v>
      </c>
      <c r="E4007">
        <v>15.7</v>
      </c>
      <c r="F4007">
        <v>62.2</v>
      </c>
      <c r="G4007" t="b">
        <v>0</v>
      </c>
    </row>
    <row r="4008" spans="1:7">
      <c r="A4008" t="s">
        <v>13</v>
      </c>
      <c r="B4008">
        <v>5009</v>
      </c>
      <c r="C4008" t="s">
        <v>59</v>
      </c>
      <c r="D4008">
        <v>6.8</v>
      </c>
      <c r="E4008">
        <v>15.78</v>
      </c>
      <c r="F4008">
        <v>62.2</v>
      </c>
    </row>
    <row r="4009" spans="1:7">
      <c r="A4009" t="s">
        <v>13</v>
      </c>
      <c r="B4009">
        <v>5010</v>
      </c>
      <c r="C4009" t="s">
        <v>59</v>
      </c>
      <c r="D4009">
        <v>6.8</v>
      </c>
      <c r="E4009">
        <v>16.100000000000001</v>
      </c>
      <c r="F4009">
        <v>62.2</v>
      </c>
    </row>
    <row r="4010" spans="1:7">
      <c r="A4010" t="s">
        <v>13</v>
      </c>
      <c r="B4010">
        <v>5011</v>
      </c>
      <c r="C4010" t="s">
        <v>59</v>
      </c>
      <c r="D4010">
        <v>9.67</v>
      </c>
      <c r="E4010">
        <v>16.5</v>
      </c>
      <c r="F4010">
        <v>62.2</v>
      </c>
    </row>
    <row r="4011" spans="1:7">
      <c r="A4011" t="s">
        <v>13</v>
      </c>
      <c r="B4011">
        <v>5012</v>
      </c>
      <c r="C4011" t="s">
        <v>59</v>
      </c>
      <c r="D4011">
        <v>9.75</v>
      </c>
      <c r="E4011">
        <v>16.5</v>
      </c>
      <c r="F4011">
        <v>62.2</v>
      </c>
    </row>
    <row r="4012" spans="1:7">
      <c r="A4012" t="s">
        <v>13</v>
      </c>
      <c r="B4012">
        <v>5013</v>
      </c>
      <c r="C4012" t="s">
        <v>59</v>
      </c>
      <c r="D4012">
        <v>10.55</v>
      </c>
      <c r="E4012">
        <v>16.5</v>
      </c>
      <c r="F4012">
        <v>62.2</v>
      </c>
    </row>
    <row r="4013" spans="1:7">
      <c r="A4013" t="s">
        <v>13</v>
      </c>
      <c r="B4013">
        <v>5014</v>
      </c>
      <c r="C4013" t="s">
        <v>59</v>
      </c>
      <c r="D4013">
        <v>11.33</v>
      </c>
      <c r="E4013">
        <v>16.5</v>
      </c>
      <c r="F4013">
        <v>62.2</v>
      </c>
      <c r="G4013" t="b">
        <v>0</v>
      </c>
    </row>
    <row r="4014" spans="1:7">
      <c r="A4014" t="s">
        <v>13</v>
      </c>
      <c r="B4014">
        <v>5015</v>
      </c>
      <c r="C4014" t="s">
        <v>59</v>
      </c>
      <c r="D4014">
        <v>11.92</v>
      </c>
      <c r="E4014">
        <v>16.5</v>
      </c>
      <c r="F4014">
        <v>62.2</v>
      </c>
    </row>
    <row r="4015" spans="1:7">
      <c r="A4015" t="s">
        <v>13</v>
      </c>
      <c r="B4015">
        <v>5016</v>
      </c>
      <c r="C4015" t="s">
        <v>59</v>
      </c>
      <c r="D4015">
        <v>11.92</v>
      </c>
      <c r="E4015">
        <v>16.100000000000001</v>
      </c>
      <c r="F4015">
        <v>62.2</v>
      </c>
    </row>
    <row r="4016" spans="1:7">
      <c r="A4016" t="s">
        <v>13</v>
      </c>
      <c r="B4016">
        <v>5017</v>
      </c>
      <c r="C4016" t="s">
        <v>59</v>
      </c>
      <c r="D4016">
        <v>11.92</v>
      </c>
      <c r="E4016">
        <v>15.7</v>
      </c>
      <c r="F4016">
        <v>62.2</v>
      </c>
      <c r="G4016" t="b">
        <v>0</v>
      </c>
    </row>
    <row r="4017" spans="1:7">
      <c r="A4017" t="s">
        <v>13</v>
      </c>
      <c r="B4017">
        <v>5020</v>
      </c>
      <c r="C4017" t="s">
        <v>59</v>
      </c>
      <c r="D4017">
        <v>11.92</v>
      </c>
      <c r="E4017">
        <v>14.2</v>
      </c>
      <c r="F4017">
        <v>62.2</v>
      </c>
    </row>
    <row r="4018" spans="1:7">
      <c r="A4018" t="s">
        <v>13</v>
      </c>
      <c r="B4018">
        <v>5029</v>
      </c>
      <c r="C4018" t="s">
        <v>59</v>
      </c>
      <c r="D4018">
        <v>0.4</v>
      </c>
      <c r="E4018">
        <v>16.5</v>
      </c>
      <c r="F4018">
        <v>62.2</v>
      </c>
      <c r="G4018" t="b">
        <v>0</v>
      </c>
    </row>
    <row r="4019" spans="1:7">
      <c r="A4019" t="s">
        <v>13</v>
      </c>
      <c r="B4019">
        <v>5030</v>
      </c>
      <c r="C4019" t="s">
        <v>59</v>
      </c>
      <c r="D4019">
        <v>0.65</v>
      </c>
      <c r="E4019">
        <v>16.5</v>
      </c>
      <c r="F4019">
        <v>62.2</v>
      </c>
      <c r="G4019" t="b">
        <v>0</v>
      </c>
    </row>
    <row r="4020" spans="1:7">
      <c r="A4020" t="s">
        <v>13</v>
      </c>
      <c r="B4020">
        <v>5033</v>
      </c>
      <c r="C4020" t="s">
        <v>59</v>
      </c>
      <c r="D4020">
        <v>0.4</v>
      </c>
      <c r="E4020">
        <v>8.5</v>
      </c>
      <c r="F4020">
        <v>62.2</v>
      </c>
      <c r="G4020" t="b">
        <v>0</v>
      </c>
    </row>
    <row r="4021" spans="1:7">
      <c r="A4021" t="s">
        <v>13</v>
      </c>
      <c r="B4021">
        <v>5034</v>
      </c>
      <c r="C4021" t="s">
        <v>59</v>
      </c>
      <c r="D4021">
        <v>0.65</v>
      </c>
      <c r="E4021">
        <v>8.5</v>
      </c>
      <c r="F4021">
        <v>62.2</v>
      </c>
    </row>
    <row r="4022" spans="1:7">
      <c r="A4022" t="s">
        <v>13</v>
      </c>
      <c r="B4022">
        <v>5035</v>
      </c>
      <c r="C4022" t="s">
        <v>59</v>
      </c>
      <c r="D4022">
        <v>19.649999999999999</v>
      </c>
      <c r="E4022">
        <v>2.2000000000000002</v>
      </c>
      <c r="F4022">
        <v>62.2</v>
      </c>
      <c r="G4022" t="b">
        <v>0</v>
      </c>
    </row>
    <row r="4023" spans="1:7">
      <c r="A4023" t="s">
        <v>13</v>
      </c>
      <c r="B4023">
        <v>5036</v>
      </c>
      <c r="C4023" t="s">
        <v>59</v>
      </c>
      <c r="D4023">
        <v>19.649999999999999</v>
      </c>
      <c r="E4023">
        <v>1.8</v>
      </c>
      <c r="F4023">
        <v>62.2</v>
      </c>
    </row>
    <row r="4024" spans="1:7">
      <c r="A4024" t="s">
        <v>13</v>
      </c>
      <c r="B4024">
        <v>5037</v>
      </c>
      <c r="C4024" t="s">
        <v>59</v>
      </c>
      <c r="D4024">
        <v>19.649999999999999</v>
      </c>
      <c r="E4024">
        <v>2.5</v>
      </c>
      <c r="F4024">
        <v>62.2</v>
      </c>
      <c r="G4024" t="b">
        <v>0</v>
      </c>
    </row>
    <row r="4025" spans="1:7">
      <c r="A4025" t="s">
        <v>13</v>
      </c>
      <c r="B4025">
        <v>5038</v>
      </c>
      <c r="C4025" t="s">
        <v>59</v>
      </c>
      <c r="D4025">
        <v>19.649999999999999</v>
      </c>
      <c r="E4025">
        <v>2.8</v>
      </c>
      <c r="F4025">
        <v>62.2</v>
      </c>
      <c r="G4025" t="b">
        <v>0</v>
      </c>
    </row>
    <row r="4026" spans="1:7">
      <c r="A4026" t="s">
        <v>13</v>
      </c>
      <c r="B4026">
        <v>5724</v>
      </c>
      <c r="C4026" t="s">
        <v>59</v>
      </c>
      <c r="D4026">
        <v>19.649999999999999</v>
      </c>
      <c r="E4026">
        <v>4.9000000000000004</v>
      </c>
      <c r="F4026">
        <v>62.2</v>
      </c>
    </row>
    <row r="4027" spans="1:7">
      <c r="A4027" t="s">
        <v>13</v>
      </c>
      <c r="B4027">
        <v>5726</v>
      </c>
      <c r="C4027" t="s">
        <v>59</v>
      </c>
      <c r="D4027">
        <v>19.649999999999999</v>
      </c>
      <c r="E4027">
        <v>5</v>
      </c>
      <c r="F4027">
        <v>62.2</v>
      </c>
      <c r="G4027" t="b">
        <v>0</v>
      </c>
    </row>
    <row r="4028" spans="1:7">
      <c r="A4028" t="s">
        <v>13</v>
      </c>
      <c r="B4028">
        <v>5793</v>
      </c>
      <c r="C4028" t="s">
        <v>59</v>
      </c>
      <c r="D4028">
        <v>12.07</v>
      </c>
      <c r="E4028">
        <v>4.25</v>
      </c>
      <c r="F4028">
        <v>62.2</v>
      </c>
      <c r="G4028" t="b">
        <v>0</v>
      </c>
    </row>
    <row r="4029" spans="1:7">
      <c r="A4029" t="s">
        <v>13</v>
      </c>
      <c r="B4029">
        <v>5795</v>
      </c>
      <c r="C4029" t="s">
        <v>59</v>
      </c>
      <c r="D4029">
        <v>12.35</v>
      </c>
      <c r="E4029">
        <v>4.25</v>
      </c>
      <c r="F4029">
        <v>62.2</v>
      </c>
      <c r="G4029" t="b">
        <v>0</v>
      </c>
    </row>
    <row r="4030" spans="1:7">
      <c r="A4030" t="s">
        <v>13</v>
      </c>
      <c r="B4030">
        <v>5797</v>
      </c>
      <c r="C4030" t="s">
        <v>59</v>
      </c>
      <c r="D4030">
        <v>13.1</v>
      </c>
      <c r="E4030">
        <v>4.25</v>
      </c>
      <c r="F4030">
        <v>62.2</v>
      </c>
    </row>
    <row r="4031" spans="1:7">
      <c r="A4031" t="s">
        <v>13</v>
      </c>
      <c r="B4031">
        <v>5799</v>
      </c>
      <c r="C4031" t="s">
        <v>59</v>
      </c>
      <c r="D4031">
        <v>13.4</v>
      </c>
      <c r="E4031">
        <v>4.25</v>
      </c>
      <c r="F4031">
        <v>62.2</v>
      </c>
      <c r="G4031" t="b">
        <v>0</v>
      </c>
    </row>
    <row r="4032" spans="1:7">
      <c r="A4032" t="s">
        <v>13</v>
      </c>
      <c r="B4032">
        <v>5801</v>
      </c>
      <c r="C4032" t="s">
        <v>59</v>
      </c>
      <c r="D4032">
        <v>13.45</v>
      </c>
      <c r="E4032">
        <v>4.25</v>
      </c>
      <c r="F4032">
        <v>62.2</v>
      </c>
      <c r="G4032" t="b">
        <v>0</v>
      </c>
    </row>
    <row r="4033" spans="1:7">
      <c r="A4033" t="s">
        <v>13</v>
      </c>
      <c r="B4033">
        <v>5803</v>
      </c>
      <c r="C4033" t="s">
        <v>59</v>
      </c>
      <c r="D4033">
        <v>13.6</v>
      </c>
      <c r="E4033">
        <v>4.25</v>
      </c>
      <c r="F4033">
        <v>62.2</v>
      </c>
    </row>
    <row r="4034" spans="1:7">
      <c r="A4034" t="s">
        <v>13</v>
      </c>
      <c r="B4034">
        <v>5805</v>
      </c>
      <c r="C4034" t="s">
        <v>59</v>
      </c>
      <c r="D4034">
        <v>13.65</v>
      </c>
      <c r="E4034">
        <v>4.25</v>
      </c>
      <c r="F4034">
        <v>62.2</v>
      </c>
    </row>
    <row r="4035" spans="1:7">
      <c r="A4035" t="s">
        <v>13</v>
      </c>
      <c r="B4035">
        <v>5807</v>
      </c>
      <c r="C4035" t="s">
        <v>59</v>
      </c>
      <c r="D4035">
        <v>14.15</v>
      </c>
      <c r="E4035">
        <v>4.25</v>
      </c>
      <c r="F4035">
        <v>62.2</v>
      </c>
    </row>
    <row r="4036" spans="1:7">
      <c r="A4036" t="s">
        <v>13</v>
      </c>
      <c r="B4036">
        <v>5809</v>
      </c>
      <c r="C4036" t="s">
        <v>59</v>
      </c>
      <c r="D4036">
        <v>14.33</v>
      </c>
      <c r="E4036">
        <v>4.25</v>
      </c>
      <c r="F4036">
        <v>62.2</v>
      </c>
      <c r="G4036" t="b">
        <v>0</v>
      </c>
    </row>
    <row r="4037" spans="1:7">
      <c r="A4037" t="s">
        <v>13</v>
      </c>
      <c r="B4037">
        <v>5811</v>
      </c>
      <c r="C4037" t="s">
        <v>59</v>
      </c>
      <c r="D4037">
        <v>14.75</v>
      </c>
      <c r="E4037">
        <v>4.25</v>
      </c>
      <c r="F4037">
        <v>62.2</v>
      </c>
      <c r="G4037" t="b">
        <v>0</v>
      </c>
    </row>
    <row r="4038" spans="1:7">
      <c r="A4038" t="s">
        <v>13</v>
      </c>
      <c r="B4038">
        <v>5814</v>
      </c>
      <c r="C4038" t="s">
        <v>59</v>
      </c>
      <c r="D4038">
        <v>15.2</v>
      </c>
      <c r="E4038">
        <v>4.9000000000000004</v>
      </c>
      <c r="F4038">
        <v>62.2</v>
      </c>
    </row>
    <row r="4039" spans="1:7">
      <c r="A4039" t="s">
        <v>13</v>
      </c>
      <c r="B4039">
        <v>5816</v>
      </c>
      <c r="C4039" t="s">
        <v>59</v>
      </c>
      <c r="D4039">
        <v>15.2</v>
      </c>
      <c r="E4039">
        <v>5</v>
      </c>
      <c r="F4039">
        <v>62.2</v>
      </c>
    </row>
    <row r="4040" spans="1:7">
      <c r="A4040" t="s">
        <v>13</v>
      </c>
      <c r="B4040">
        <v>5820</v>
      </c>
      <c r="C4040" t="s">
        <v>59</v>
      </c>
      <c r="D4040">
        <v>17.100000000000001</v>
      </c>
      <c r="E4040">
        <v>5.35</v>
      </c>
      <c r="F4040">
        <v>62.2</v>
      </c>
    </row>
    <row r="4041" spans="1:7">
      <c r="A4041" t="s">
        <v>13</v>
      </c>
      <c r="B4041">
        <v>5822</v>
      </c>
      <c r="C4041" t="s">
        <v>59</v>
      </c>
      <c r="D4041">
        <v>17.7</v>
      </c>
      <c r="E4041">
        <v>5.35</v>
      </c>
      <c r="F4041">
        <v>62.2</v>
      </c>
    </row>
    <row r="4042" spans="1:7">
      <c r="A4042" t="s">
        <v>13</v>
      </c>
      <c r="B4042">
        <v>5824</v>
      </c>
      <c r="C4042" t="s">
        <v>59</v>
      </c>
      <c r="D4042">
        <v>18.399999999999999</v>
      </c>
      <c r="E4042">
        <v>5.35</v>
      </c>
      <c r="F4042">
        <v>62.2</v>
      </c>
    </row>
    <row r="4043" spans="1:7">
      <c r="A4043" t="s">
        <v>13</v>
      </c>
      <c r="B4043">
        <v>6001</v>
      </c>
      <c r="C4043" t="s">
        <v>59</v>
      </c>
      <c r="D4043">
        <v>8.3800000000000008</v>
      </c>
      <c r="E4043">
        <v>8.9</v>
      </c>
      <c r="F4043">
        <v>62.2</v>
      </c>
      <c r="G4043" t="b">
        <v>0</v>
      </c>
    </row>
    <row r="4044" spans="1:7">
      <c r="A4044" t="s">
        <v>13</v>
      </c>
      <c r="B4044">
        <v>6002</v>
      </c>
      <c r="C4044" t="s">
        <v>59</v>
      </c>
      <c r="D4044">
        <v>8.3800000000000008</v>
      </c>
      <c r="E4044">
        <v>9.1</v>
      </c>
      <c r="F4044">
        <v>62.2</v>
      </c>
      <c r="G4044" t="b">
        <v>0</v>
      </c>
    </row>
    <row r="4045" spans="1:7">
      <c r="A4045" t="s">
        <v>13</v>
      </c>
      <c r="B4045">
        <v>6003</v>
      </c>
      <c r="C4045" t="s">
        <v>59</v>
      </c>
      <c r="D4045">
        <v>8.3800000000000008</v>
      </c>
      <c r="E4045">
        <v>9.6999999999999993</v>
      </c>
      <c r="F4045">
        <v>62.2</v>
      </c>
    </row>
    <row r="4046" spans="1:7">
      <c r="A4046" t="s">
        <v>13</v>
      </c>
      <c r="B4046">
        <v>6004</v>
      </c>
      <c r="C4046" t="s">
        <v>59</v>
      </c>
      <c r="D4046">
        <v>8.3800000000000008</v>
      </c>
      <c r="E4046">
        <v>10.11</v>
      </c>
      <c r="F4046">
        <v>62.2</v>
      </c>
    </row>
    <row r="4047" spans="1:7">
      <c r="A4047" t="s">
        <v>13</v>
      </c>
      <c r="B4047">
        <v>6005</v>
      </c>
      <c r="C4047" t="s">
        <v>59</v>
      </c>
      <c r="D4047">
        <v>8.3800000000000008</v>
      </c>
      <c r="E4047">
        <v>10.4</v>
      </c>
      <c r="F4047">
        <v>62.2</v>
      </c>
      <c r="G4047" t="b">
        <v>0</v>
      </c>
    </row>
    <row r="4048" spans="1:7">
      <c r="A4048" t="s">
        <v>13</v>
      </c>
      <c r="B4048">
        <v>6006</v>
      </c>
      <c r="C4048" t="s">
        <v>59</v>
      </c>
      <c r="D4048">
        <v>8.3800000000000008</v>
      </c>
      <c r="E4048">
        <v>10.6</v>
      </c>
      <c r="F4048">
        <v>62.2</v>
      </c>
      <c r="G4048" t="b">
        <v>0</v>
      </c>
    </row>
    <row r="4049" spans="1:7">
      <c r="A4049" t="s">
        <v>13</v>
      </c>
      <c r="B4049">
        <v>6010</v>
      </c>
      <c r="C4049" t="s">
        <v>59</v>
      </c>
      <c r="D4049">
        <v>9.9</v>
      </c>
      <c r="E4049">
        <v>8.75</v>
      </c>
      <c r="F4049">
        <v>62.2</v>
      </c>
      <c r="G4049" t="b">
        <v>0</v>
      </c>
    </row>
    <row r="4050" spans="1:7">
      <c r="A4050" t="s">
        <v>13</v>
      </c>
      <c r="B4050">
        <v>6012</v>
      </c>
      <c r="C4050" t="s">
        <v>59</v>
      </c>
      <c r="D4050">
        <v>10.53</v>
      </c>
      <c r="E4050">
        <v>8.75</v>
      </c>
      <c r="F4050">
        <v>62.2</v>
      </c>
    </row>
    <row r="4051" spans="1:7">
      <c r="A4051" t="s">
        <v>13</v>
      </c>
      <c r="B4051">
        <v>6014</v>
      </c>
      <c r="C4051" t="s">
        <v>59</v>
      </c>
      <c r="D4051">
        <v>11.1</v>
      </c>
      <c r="E4051">
        <v>8.75</v>
      </c>
      <c r="F4051">
        <v>62.2</v>
      </c>
    </row>
    <row r="4052" spans="1:7">
      <c r="A4052" t="s">
        <v>13</v>
      </c>
      <c r="B4052">
        <v>6016</v>
      </c>
      <c r="C4052" t="s">
        <v>59</v>
      </c>
      <c r="D4052">
        <v>11.52</v>
      </c>
      <c r="E4052">
        <v>8.9</v>
      </c>
      <c r="F4052">
        <v>62.2</v>
      </c>
    </row>
    <row r="4053" spans="1:7">
      <c r="A4053" t="s">
        <v>13</v>
      </c>
      <c r="B4053">
        <v>6018</v>
      </c>
      <c r="C4053" t="s">
        <v>59</v>
      </c>
      <c r="D4053">
        <v>11.52</v>
      </c>
      <c r="E4053">
        <v>9.1</v>
      </c>
      <c r="F4053">
        <v>62.2</v>
      </c>
      <c r="G4053" t="b">
        <v>0</v>
      </c>
    </row>
    <row r="4054" spans="1:7">
      <c r="A4054" t="s">
        <v>13</v>
      </c>
      <c r="B4054">
        <v>6020</v>
      </c>
      <c r="C4054" t="s">
        <v>59</v>
      </c>
      <c r="D4054">
        <v>13.82</v>
      </c>
      <c r="E4054">
        <v>9.1</v>
      </c>
      <c r="F4054">
        <v>62.2</v>
      </c>
      <c r="G4054" t="b">
        <v>0</v>
      </c>
    </row>
    <row r="4055" spans="1:7">
      <c r="A4055" t="s">
        <v>13</v>
      </c>
      <c r="B4055">
        <v>6022</v>
      </c>
      <c r="C4055" t="s">
        <v>59</v>
      </c>
      <c r="D4055">
        <v>13.82</v>
      </c>
      <c r="E4055">
        <v>8.9</v>
      </c>
      <c r="F4055">
        <v>62.2</v>
      </c>
    </row>
    <row r="4056" spans="1:7">
      <c r="A4056" t="s">
        <v>13</v>
      </c>
      <c r="B4056">
        <v>6024</v>
      </c>
      <c r="C4056" t="s">
        <v>59</v>
      </c>
      <c r="D4056">
        <v>13.82</v>
      </c>
      <c r="E4056">
        <v>8.75</v>
      </c>
      <c r="F4056">
        <v>62.2</v>
      </c>
      <c r="G4056" t="b">
        <v>0</v>
      </c>
    </row>
    <row r="4057" spans="1:7">
      <c r="A4057" t="s">
        <v>13</v>
      </c>
      <c r="B4057">
        <v>6025</v>
      </c>
      <c r="C4057" t="s">
        <v>59</v>
      </c>
      <c r="D4057">
        <v>14.35</v>
      </c>
      <c r="E4057">
        <v>8.75</v>
      </c>
      <c r="F4057">
        <v>62.2</v>
      </c>
      <c r="G4057" t="b">
        <v>0</v>
      </c>
    </row>
    <row r="4058" spans="1:7">
      <c r="A4058" t="s">
        <v>13</v>
      </c>
      <c r="B4058">
        <v>6027</v>
      </c>
      <c r="C4058" t="s">
        <v>59</v>
      </c>
      <c r="D4058">
        <v>16.7</v>
      </c>
      <c r="E4058">
        <v>8.75</v>
      </c>
      <c r="F4058">
        <v>62.2</v>
      </c>
    </row>
    <row r="4059" spans="1:7">
      <c r="A4059" t="s">
        <v>13</v>
      </c>
      <c r="B4059">
        <v>6029</v>
      </c>
      <c r="C4059" t="s">
        <v>59</v>
      </c>
      <c r="D4059">
        <v>17</v>
      </c>
      <c r="E4059">
        <v>8.75</v>
      </c>
      <c r="F4059">
        <v>62.2</v>
      </c>
      <c r="G4059" t="b">
        <v>0</v>
      </c>
    </row>
    <row r="4060" spans="1:7">
      <c r="A4060" t="s">
        <v>13</v>
      </c>
      <c r="B4060">
        <v>6030</v>
      </c>
      <c r="C4060" t="s">
        <v>59</v>
      </c>
      <c r="D4060">
        <v>17</v>
      </c>
      <c r="E4060">
        <v>8.9</v>
      </c>
      <c r="F4060">
        <v>62.2</v>
      </c>
    </row>
    <row r="4061" spans="1:7">
      <c r="A4061" t="s">
        <v>13</v>
      </c>
      <c r="B4061">
        <v>6033</v>
      </c>
      <c r="C4061" t="s">
        <v>59</v>
      </c>
      <c r="D4061">
        <v>17</v>
      </c>
      <c r="E4061">
        <v>9.1</v>
      </c>
      <c r="F4061">
        <v>62.2</v>
      </c>
    </row>
    <row r="4062" spans="1:7">
      <c r="A4062" t="s">
        <v>13</v>
      </c>
      <c r="B4062">
        <v>6035</v>
      </c>
      <c r="C4062" t="s">
        <v>59</v>
      </c>
      <c r="D4062">
        <v>17</v>
      </c>
      <c r="E4062">
        <v>9.6999999999999993</v>
      </c>
      <c r="F4062">
        <v>62.2</v>
      </c>
    </row>
    <row r="4063" spans="1:7">
      <c r="A4063" t="s">
        <v>13</v>
      </c>
      <c r="B4063">
        <v>6037</v>
      </c>
      <c r="C4063" t="s">
        <v>59</v>
      </c>
      <c r="D4063">
        <v>17</v>
      </c>
      <c r="E4063">
        <v>10.4</v>
      </c>
      <c r="F4063">
        <v>62.2</v>
      </c>
    </row>
    <row r="4064" spans="1:7">
      <c r="A4064" t="s">
        <v>13</v>
      </c>
      <c r="B4064">
        <v>6039</v>
      </c>
      <c r="C4064" t="s">
        <v>59</v>
      </c>
      <c r="D4064">
        <v>17</v>
      </c>
      <c r="E4064">
        <v>10.6</v>
      </c>
      <c r="F4064">
        <v>62.2</v>
      </c>
    </row>
    <row r="4065" spans="1:7">
      <c r="A4065" t="s">
        <v>13</v>
      </c>
      <c r="B4065">
        <v>6041</v>
      </c>
      <c r="C4065" t="s">
        <v>59</v>
      </c>
      <c r="D4065">
        <v>17</v>
      </c>
      <c r="E4065">
        <v>11.65</v>
      </c>
      <c r="F4065">
        <v>62.2</v>
      </c>
    </row>
    <row r="4066" spans="1:7">
      <c r="A4066" t="s">
        <v>13</v>
      </c>
      <c r="B4066">
        <v>6042</v>
      </c>
      <c r="C4066" t="s">
        <v>59</v>
      </c>
      <c r="D4066">
        <v>17</v>
      </c>
      <c r="E4066">
        <v>11.9</v>
      </c>
      <c r="F4066">
        <v>62.2</v>
      </c>
      <c r="G4066" t="b">
        <v>0</v>
      </c>
    </row>
    <row r="4067" spans="1:7">
      <c r="A4067" t="s">
        <v>13</v>
      </c>
      <c r="B4067">
        <v>6045</v>
      </c>
      <c r="C4067" t="s">
        <v>59</v>
      </c>
      <c r="D4067">
        <v>17</v>
      </c>
      <c r="E4067">
        <v>12.5</v>
      </c>
      <c r="F4067">
        <v>62.2</v>
      </c>
    </row>
    <row r="4068" spans="1:7">
      <c r="A4068" t="s">
        <v>13</v>
      </c>
      <c r="B4068">
        <v>6047</v>
      </c>
      <c r="C4068" t="s">
        <v>59</v>
      </c>
      <c r="D4068">
        <v>17</v>
      </c>
      <c r="E4068">
        <v>12.8</v>
      </c>
      <c r="F4068">
        <v>62.2</v>
      </c>
    </row>
    <row r="4069" spans="1:7">
      <c r="A4069" t="s">
        <v>13</v>
      </c>
      <c r="B4069">
        <v>6049</v>
      </c>
      <c r="C4069" t="s">
        <v>59</v>
      </c>
      <c r="D4069">
        <v>17</v>
      </c>
      <c r="E4069">
        <v>12.95</v>
      </c>
      <c r="F4069">
        <v>62.2</v>
      </c>
    </row>
    <row r="4070" spans="1:7">
      <c r="A4070" t="s">
        <v>13</v>
      </c>
      <c r="B4070">
        <v>6051</v>
      </c>
      <c r="C4070" t="s">
        <v>59</v>
      </c>
      <c r="D4070">
        <v>17</v>
      </c>
      <c r="E4070">
        <v>14.2</v>
      </c>
      <c r="F4070">
        <v>62.2</v>
      </c>
    </row>
    <row r="4071" spans="1:7">
      <c r="A4071" t="s">
        <v>13</v>
      </c>
      <c r="B4071">
        <v>6052</v>
      </c>
      <c r="C4071" t="s">
        <v>59</v>
      </c>
      <c r="D4071">
        <v>17</v>
      </c>
      <c r="E4071">
        <v>14.35</v>
      </c>
      <c r="F4071">
        <v>62.2</v>
      </c>
    </row>
    <row r="4072" spans="1:7">
      <c r="A4072" t="s">
        <v>13</v>
      </c>
      <c r="B4072">
        <v>6053</v>
      </c>
      <c r="C4072" t="s">
        <v>59</v>
      </c>
      <c r="D4072">
        <v>17</v>
      </c>
      <c r="E4072">
        <v>14.91</v>
      </c>
      <c r="F4072">
        <v>62.2</v>
      </c>
    </row>
    <row r="4073" spans="1:7">
      <c r="A4073" t="s">
        <v>13</v>
      </c>
      <c r="B4073">
        <v>6054</v>
      </c>
      <c r="C4073" t="s">
        <v>59</v>
      </c>
      <c r="D4073">
        <v>17</v>
      </c>
      <c r="E4073">
        <v>15.26</v>
      </c>
      <c r="F4073">
        <v>62.2</v>
      </c>
    </row>
    <row r="4074" spans="1:7">
      <c r="A4074" t="s">
        <v>13</v>
      </c>
      <c r="B4074">
        <v>6055</v>
      </c>
      <c r="C4074" t="s">
        <v>59</v>
      </c>
      <c r="D4074">
        <v>14.17</v>
      </c>
      <c r="E4074">
        <v>11.35</v>
      </c>
      <c r="F4074">
        <v>62.2</v>
      </c>
      <c r="G4074" t="b">
        <v>0</v>
      </c>
    </row>
    <row r="4075" spans="1:7">
      <c r="A4075" t="s">
        <v>13</v>
      </c>
      <c r="B4075">
        <v>6056</v>
      </c>
      <c r="C4075" t="s">
        <v>59</v>
      </c>
      <c r="D4075">
        <v>14.35</v>
      </c>
      <c r="E4075">
        <v>11.35</v>
      </c>
      <c r="F4075">
        <v>62.2</v>
      </c>
      <c r="G4075" t="b">
        <v>0</v>
      </c>
    </row>
    <row r="4076" spans="1:7">
      <c r="A4076" t="s">
        <v>13</v>
      </c>
      <c r="B4076">
        <v>6059</v>
      </c>
      <c r="C4076" t="s">
        <v>59</v>
      </c>
      <c r="D4076">
        <v>15.97</v>
      </c>
      <c r="E4076">
        <v>11.35</v>
      </c>
      <c r="F4076">
        <v>62.2</v>
      </c>
    </row>
    <row r="4077" spans="1:7">
      <c r="A4077" t="s">
        <v>13</v>
      </c>
      <c r="B4077">
        <v>6061</v>
      </c>
      <c r="C4077" t="s">
        <v>59</v>
      </c>
      <c r="D4077">
        <v>16.7</v>
      </c>
      <c r="E4077">
        <v>11.35</v>
      </c>
      <c r="F4077">
        <v>62.2</v>
      </c>
    </row>
    <row r="4078" spans="1:7">
      <c r="A4078" t="s">
        <v>13</v>
      </c>
      <c r="B4078">
        <v>6063</v>
      </c>
      <c r="C4078" t="s">
        <v>59</v>
      </c>
      <c r="D4078">
        <v>14.17</v>
      </c>
      <c r="E4078">
        <v>11.65</v>
      </c>
      <c r="F4078">
        <v>62.2</v>
      </c>
    </row>
    <row r="4079" spans="1:7">
      <c r="A4079" t="s">
        <v>13</v>
      </c>
      <c r="B4079">
        <v>6064</v>
      </c>
      <c r="C4079" t="s">
        <v>59</v>
      </c>
      <c r="D4079">
        <v>14.17</v>
      </c>
      <c r="E4079">
        <v>11.9</v>
      </c>
      <c r="F4079">
        <v>62.2</v>
      </c>
      <c r="G4079" t="b">
        <v>0</v>
      </c>
    </row>
    <row r="4080" spans="1:7">
      <c r="A4080" t="s">
        <v>13</v>
      </c>
      <c r="B4080">
        <v>6065</v>
      </c>
      <c r="C4080" t="s">
        <v>59</v>
      </c>
      <c r="D4080">
        <v>14.17</v>
      </c>
      <c r="E4080">
        <v>11.95</v>
      </c>
      <c r="F4080">
        <v>62.2</v>
      </c>
    </row>
    <row r="4081" spans="1:7">
      <c r="A4081" t="s">
        <v>13</v>
      </c>
      <c r="B4081">
        <v>6066</v>
      </c>
      <c r="C4081" t="s">
        <v>59</v>
      </c>
      <c r="D4081">
        <v>17.3</v>
      </c>
      <c r="E4081">
        <v>15.78</v>
      </c>
      <c r="F4081">
        <v>62.2</v>
      </c>
      <c r="G4081" t="b">
        <v>0</v>
      </c>
    </row>
    <row r="4082" spans="1:7">
      <c r="A4082" t="s">
        <v>13</v>
      </c>
      <c r="B4082">
        <v>6067</v>
      </c>
      <c r="C4082" t="s">
        <v>59</v>
      </c>
      <c r="D4082">
        <v>18.399999999999999</v>
      </c>
      <c r="E4082">
        <v>15.78</v>
      </c>
      <c r="F4082">
        <v>62.2</v>
      </c>
    </row>
    <row r="4083" spans="1:7">
      <c r="A4083" t="s">
        <v>13</v>
      </c>
      <c r="B4083">
        <v>6068</v>
      </c>
      <c r="C4083" t="s">
        <v>59</v>
      </c>
      <c r="D4083">
        <v>19.100000000000001</v>
      </c>
      <c r="E4083">
        <v>15.78</v>
      </c>
      <c r="F4083">
        <v>62.2</v>
      </c>
      <c r="G4083" t="b">
        <v>0</v>
      </c>
    </row>
    <row r="4084" spans="1:7">
      <c r="A4084" t="s">
        <v>13</v>
      </c>
      <c r="B4084">
        <v>6069</v>
      </c>
      <c r="C4084" t="s">
        <v>59</v>
      </c>
      <c r="D4084">
        <v>19.475000000000001</v>
      </c>
      <c r="E4084">
        <v>15.78</v>
      </c>
      <c r="F4084">
        <v>62.2</v>
      </c>
      <c r="G4084" t="b">
        <v>0</v>
      </c>
    </row>
    <row r="4085" spans="1:7">
      <c r="A4085" t="s">
        <v>13</v>
      </c>
      <c r="B4085">
        <v>6070</v>
      </c>
      <c r="C4085" t="s">
        <v>59</v>
      </c>
      <c r="D4085">
        <v>19.649999999999999</v>
      </c>
      <c r="E4085">
        <v>15.78</v>
      </c>
      <c r="F4085">
        <v>62.2</v>
      </c>
    </row>
    <row r="4086" spans="1:7">
      <c r="A4086" t="s">
        <v>13</v>
      </c>
      <c r="B4086">
        <v>6071</v>
      </c>
      <c r="C4086" t="s">
        <v>59</v>
      </c>
      <c r="D4086">
        <v>19.649999999999999</v>
      </c>
      <c r="E4086">
        <v>15.26</v>
      </c>
      <c r="F4086">
        <v>62.2</v>
      </c>
    </row>
    <row r="4087" spans="1:7">
      <c r="A4087" t="s">
        <v>13</v>
      </c>
      <c r="B4087">
        <v>6072</v>
      </c>
      <c r="C4087" t="s">
        <v>59</v>
      </c>
      <c r="D4087">
        <v>19.649999999999999</v>
      </c>
      <c r="E4087">
        <v>14.91</v>
      </c>
      <c r="F4087">
        <v>62.2</v>
      </c>
    </row>
    <row r="4088" spans="1:7">
      <c r="A4088" t="s">
        <v>13</v>
      </c>
      <c r="B4088">
        <v>6073</v>
      </c>
      <c r="C4088" t="s">
        <v>59</v>
      </c>
      <c r="D4088">
        <v>19.649999999999999</v>
      </c>
      <c r="E4088">
        <v>14.35</v>
      </c>
      <c r="F4088">
        <v>62.2</v>
      </c>
    </row>
    <row r="4089" spans="1:7">
      <c r="A4089" t="s">
        <v>13</v>
      </c>
      <c r="B4089">
        <v>6074</v>
      </c>
      <c r="C4089" t="s">
        <v>59</v>
      </c>
      <c r="D4089">
        <v>19.649999999999999</v>
      </c>
      <c r="E4089">
        <v>14.2</v>
      </c>
      <c r="F4089">
        <v>62.2</v>
      </c>
      <c r="G4089" t="b">
        <v>0</v>
      </c>
    </row>
    <row r="4090" spans="1:7">
      <c r="A4090" t="s">
        <v>13</v>
      </c>
      <c r="B4090">
        <v>6075</v>
      </c>
      <c r="C4090" t="s">
        <v>59</v>
      </c>
      <c r="D4090">
        <v>19.649999999999999</v>
      </c>
      <c r="E4090">
        <v>12.95</v>
      </c>
      <c r="F4090">
        <v>62.2</v>
      </c>
      <c r="G4090" t="b">
        <v>0</v>
      </c>
    </row>
    <row r="4091" spans="1:7">
      <c r="A4091" t="s">
        <v>13</v>
      </c>
      <c r="B4091">
        <v>6076</v>
      </c>
      <c r="C4091" t="s">
        <v>59</v>
      </c>
      <c r="D4091">
        <v>19.649999999999999</v>
      </c>
      <c r="E4091">
        <v>12.8</v>
      </c>
      <c r="F4091">
        <v>62.2</v>
      </c>
      <c r="G4091" t="b">
        <v>0</v>
      </c>
    </row>
    <row r="4092" spans="1:7">
      <c r="A4092" t="s">
        <v>13</v>
      </c>
      <c r="B4092">
        <v>6077</v>
      </c>
      <c r="C4092" t="s">
        <v>59</v>
      </c>
      <c r="D4092">
        <v>19.649999999999999</v>
      </c>
      <c r="E4092">
        <v>12.5</v>
      </c>
      <c r="F4092">
        <v>62.2</v>
      </c>
    </row>
    <row r="4093" spans="1:7">
      <c r="A4093" t="s">
        <v>13</v>
      </c>
      <c r="B4093">
        <v>6078</v>
      </c>
      <c r="C4093" t="s">
        <v>59</v>
      </c>
      <c r="D4093">
        <v>19.649999999999999</v>
      </c>
      <c r="E4093">
        <v>11.9</v>
      </c>
      <c r="F4093">
        <v>62.2</v>
      </c>
    </row>
    <row r="4094" spans="1:7">
      <c r="A4094" t="s">
        <v>13</v>
      </c>
      <c r="B4094">
        <v>6079</v>
      </c>
      <c r="C4094" t="s">
        <v>59</v>
      </c>
      <c r="D4094">
        <v>19.649999999999999</v>
      </c>
      <c r="E4094">
        <v>11.65</v>
      </c>
      <c r="F4094">
        <v>62.2</v>
      </c>
      <c r="G4094" t="b">
        <v>0</v>
      </c>
    </row>
    <row r="4095" spans="1:7">
      <c r="A4095" t="s">
        <v>13</v>
      </c>
      <c r="B4095">
        <v>6080</v>
      </c>
      <c r="C4095" t="s">
        <v>59</v>
      </c>
      <c r="D4095">
        <v>19.649999999999999</v>
      </c>
      <c r="E4095">
        <v>10.6</v>
      </c>
      <c r="F4095">
        <v>62.2</v>
      </c>
      <c r="G4095" t="b">
        <v>0</v>
      </c>
    </row>
    <row r="4096" spans="1:7">
      <c r="A4096" t="s">
        <v>13</v>
      </c>
      <c r="B4096">
        <v>7083</v>
      </c>
      <c r="C4096" t="s">
        <v>59</v>
      </c>
      <c r="D4096">
        <v>5.2427200000000001E-17</v>
      </c>
      <c r="E4096">
        <v>4.9000000000000004</v>
      </c>
      <c r="F4096">
        <v>62.2</v>
      </c>
    </row>
    <row r="4097" spans="1:7">
      <c r="A4097" t="s">
        <v>13</v>
      </c>
      <c r="B4097">
        <v>7116</v>
      </c>
      <c r="C4097" t="s">
        <v>59</v>
      </c>
      <c r="D4097">
        <v>3.27</v>
      </c>
      <c r="E4097">
        <v>16.5</v>
      </c>
      <c r="F4097">
        <v>62.2</v>
      </c>
    </row>
    <row r="4098" spans="1:7">
      <c r="A4098" t="s">
        <v>13</v>
      </c>
      <c r="B4098">
        <v>7769</v>
      </c>
      <c r="C4098" t="s">
        <v>59</v>
      </c>
      <c r="D4098">
        <v>7.02</v>
      </c>
      <c r="E4098">
        <v>4.25</v>
      </c>
      <c r="F4098">
        <v>62.2</v>
      </c>
    </row>
    <row r="4099" spans="1:7">
      <c r="A4099" t="s">
        <v>13</v>
      </c>
      <c r="B4099">
        <v>7771</v>
      </c>
      <c r="C4099" t="s">
        <v>59</v>
      </c>
      <c r="D4099">
        <v>8</v>
      </c>
      <c r="E4099">
        <v>4.25</v>
      </c>
      <c r="F4099">
        <v>62.2</v>
      </c>
    </row>
    <row r="4100" spans="1:7">
      <c r="A4100" t="s">
        <v>13</v>
      </c>
      <c r="B4100">
        <v>7773</v>
      </c>
      <c r="C4100" t="s">
        <v>59</v>
      </c>
      <c r="D4100">
        <v>8.19</v>
      </c>
      <c r="E4100">
        <v>4.25</v>
      </c>
      <c r="F4100">
        <v>62.2</v>
      </c>
      <c r="G4100" t="b">
        <v>0</v>
      </c>
    </row>
    <row r="4101" spans="1:7">
      <c r="A4101" t="s">
        <v>13</v>
      </c>
      <c r="B4101">
        <v>7791</v>
      </c>
      <c r="C4101" t="s">
        <v>59</v>
      </c>
      <c r="D4101">
        <v>14.17</v>
      </c>
      <c r="E4101">
        <v>14.2</v>
      </c>
      <c r="F4101">
        <v>62.2</v>
      </c>
    </row>
    <row r="4102" spans="1:7">
      <c r="A4102" t="s">
        <v>13</v>
      </c>
      <c r="B4102">
        <v>7811</v>
      </c>
      <c r="C4102" t="s">
        <v>59</v>
      </c>
      <c r="D4102">
        <v>14.35</v>
      </c>
      <c r="E4102">
        <v>14.2</v>
      </c>
      <c r="F4102">
        <v>62.2</v>
      </c>
      <c r="G4102" t="b">
        <v>0</v>
      </c>
    </row>
    <row r="4103" spans="1:7">
      <c r="A4103" t="s">
        <v>13</v>
      </c>
      <c r="B4103">
        <v>7812</v>
      </c>
      <c r="C4103" t="s">
        <v>59</v>
      </c>
      <c r="D4103">
        <v>15.97</v>
      </c>
      <c r="E4103">
        <v>14.2</v>
      </c>
      <c r="F4103">
        <v>62.2</v>
      </c>
      <c r="G4103" t="b">
        <v>0</v>
      </c>
    </row>
    <row r="4104" spans="1:7">
      <c r="A4104" t="s">
        <v>13</v>
      </c>
      <c r="B4104">
        <v>7813</v>
      </c>
      <c r="C4104" t="s">
        <v>59</v>
      </c>
      <c r="D4104">
        <v>16.7</v>
      </c>
      <c r="E4104">
        <v>14.2</v>
      </c>
      <c r="F4104">
        <v>62.2</v>
      </c>
    </row>
    <row r="4105" spans="1:7">
      <c r="A4105" t="s">
        <v>13</v>
      </c>
      <c r="B4105">
        <v>7912</v>
      </c>
      <c r="C4105" t="s">
        <v>59</v>
      </c>
      <c r="D4105">
        <v>11.52</v>
      </c>
      <c r="E4105">
        <v>11.35</v>
      </c>
      <c r="F4105">
        <v>62.2</v>
      </c>
    </row>
    <row r="4106" spans="1:7">
      <c r="A4106" t="s">
        <v>13</v>
      </c>
      <c r="B4106">
        <v>7913</v>
      </c>
      <c r="C4106" t="s">
        <v>59</v>
      </c>
      <c r="D4106">
        <v>13.82</v>
      </c>
      <c r="E4106">
        <v>11.35</v>
      </c>
      <c r="F4106">
        <v>62.2</v>
      </c>
    </row>
    <row r="4107" spans="1:7">
      <c r="A4107" t="s">
        <v>13</v>
      </c>
      <c r="B4107">
        <v>7945</v>
      </c>
      <c r="C4107" t="s">
        <v>59</v>
      </c>
      <c r="D4107">
        <v>17</v>
      </c>
      <c r="E4107">
        <v>11.35</v>
      </c>
      <c r="F4107">
        <v>62.2</v>
      </c>
    </row>
    <row r="4108" spans="1:7">
      <c r="A4108" t="s">
        <v>13</v>
      </c>
      <c r="B4108">
        <v>8034</v>
      </c>
      <c r="C4108" t="s">
        <v>59</v>
      </c>
      <c r="D4108">
        <v>11.52</v>
      </c>
      <c r="E4108">
        <v>12.25</v>
      </c>
      <c r="F4108">
        <v>62.2</v>
      </c>
      <c r="G4108" t="b">
        <v>0</v>
      </c>
    </row>
    <row r="4109" spans="1:7">
      <c r="A4109" t="s">
        <v>13</v>
      </c>
      <c r="B4109">
        <v>8053</v>
      </c>
      <c r="C4109" t="s">
        <v>59</v>
      </c>
      <c r="D4109">
        <v>13.82</v>
      </c>
      <c r="E4109">
        <v>10</v>
      </c>
      <c r="F4109">
        <v>62.2</v>
      </c>
    </row>
    <row r="4110" spans="1:7">
      <c r="A4110" t="s">
        <v>13</v>
      </c>
      <c r="B4110">
        <v>9080</v>
      </c>
      <c r="C4110" t="s">
        <v>59</v>
      </c>
      <c r="D4110">
        <v>4.82</v>
      </c>
      <c r="E4110">
        <v>13.05</v>
      </c>
      <c r="F4110">
        <v>62.2</v>
      </c>
      <c r="G4110" t="b">
        <v>0</v>
      </c>
    </row>
    <row r="4111" spans="1:7">
      <c r="A4111" t="s">
        <v>13</v>
      </c>
      <c r="B4111">
        <v>9081</v>
      </c>
      <c r="C4111" t="s">
        <v>59</v>
      </c>
      <c r="D4111">
        <v>4.82</v>
      </c>
      <c r="E4111">
        <v>14.05</v>
      </c>
      <c r="F4111">
        <v>62.2</v>
      </c>
      <c r="G4111" t="b">
        <v>0</v>
      </c>
    </row>
    <row r="4112" spans="1:7">
      <c r="A4112" t="s">
        <v>13</v>
      </c>
      <c r="B4112">
        <v>4408</v>
      </c>
      <c r="C4112" t="s">
        <v>59</v>
      </c>
      <c r="D4112">
        <v>8.3800000000000008</v>
      </c>
      <c r="E4112">
        <v>11.35</v>
      </c>
      <c r="F4112">
        <v>62.2</v>
      </c>
      <c r="G4112" t="b">
        <v>0</v>
      </c>
    </row>
    <row r="4113" spans="1:7">
      <c r="A4113" t="s">
        <v>13</v>
      </c>
      <c r="B4113">
        <v>9238</v>
      </c>
      <c r="C4113" t="s">
        <v>59</v>
      </c>
      <c r="D4113">
        <v>11.52</v>
      </c>
      <c r="E4113">
        <v>9.35</v>
      </c>
      <c r="F4113">
        <v>62.2</v>
      </c>
    </row>
    <row r="4114" spans="1:7">
      <c r="A4114" t="s">
        <v>13</v>
      </c>
      <c r="B4114">
        <v>7203</v>
      </c>
      <c r="C4114" t="s">
        <v>59</v>
      </c>
      <c r="D4114">
        <v>11.52</v>
      </c>
      <c r="E4114">
        <v>10.85</v>
      </c>
      <c r="F4114">
        <v>62.2</v>
      </c>
    </row>
    <row r="4115" spans="1:7">
      <c r="A4115" t="s">
        <v>13</v>
      </c>
      <c r="B4115">
        <v>7204</v>
      </c>
      <c r="C4115" t="s">
        <v>59</v>
      </c>
      <c r="D4115">
        <v>13.82</v>
      </c>
      <c r="E4115">
        <v>10.85</v>
      </c>
      <c r="F4115">
        <v>62.2</v>
      </c>
    </row>
    <row r="4116" spans="1:7">
      <c r="A4116" t="s">
        <v>13</v>
      </c>
      <c r="B4116">
        <v>9325</v>
      </c>
      <c r="C4116" t="s">
        <v>59</v>
      </c>
      <c r="D4116">
        <v>8.25</v>
      </c>
      <c r="E4116">
        <v>13.15</v>
      </c>
      <c r="F4116">
        <v>62.2</v>
      </c>
    </row>
    <row r="4117" spans="1:7">
      <c r="A4117" t="s">
        <v>13</v>
      </c>
      <c r="B4117">
        <v>9326</v>
      </c>
      <c r="C4117" t="s">
        <v>59</v>
      </c>
      <c r="D4117">
        <v>8.25</v>
      </c>
      <c r="E4117">
        <v>13.8</v>
      </c>
      <c r="F4117">
        <v>62.2</v>
      </c>
    </row>
    <row r="4118" spans="1:7">
      <c r="A4118" t="s">
        <v>13</v>
      </c>
      <c r="B4118">
        <v>9327</v>
      </c>
      <c r="C4118" t="s">
        <v>59</v>
      </c>
      <c r="D4118">
        <v>9.25</v>
      </c>
      <c r="E4118">
        <v>13.15</v>
      </c>
      <c r="F4118">
        <v>62.2</v>
      </c>
    </row>
    <row r="4119" spans="1:7">
      <c r="A4119" t="s">
        <v>13</v>
      </c>
      <c r="B4119">
        <v>9328</v>
      </c>
      <c r="C4119" t="s">
        <v>59</v>
      </c>
      <c r="D4119">
        <v>9.25</v>
      </c>
      <c r="E4119">
        <v>13.8</v>
      </c>
      <c r="F4119">
        <v>62.2</v>
      </c>
      <c r="G4119" t="b">
        <v>0</v>
      </c>
    </row>
    <row r="4120" spans="1:7">
      <c r="A4120" t="s">
        <v>13</v>
      </c>
      <c r="B4120">
        <v>9334</v>
      </c>
      <c r="C4120" t="s">
        <v>59</v>
      </c>
      <c r="D4120">
        <v>10.050000000000001</v>
      </c>
      <c r="E4120">
        <v>13.15</v>
      </c>
      <c r="F4120">
        <v>62.2</v>
      </c>
    </row>
    <row r="4121" spans="1:7">
      <c r="A4121" t="s">
        <v>13</v>
      </c>
      <c r="B4121">
        <v>9335</v>
      </c>
      <c r="C4121" t="s">
        <v>59</v>
      </c>
      <c r="D4121">
        <v>10.050000000000001</v>
      </c>
      <c r="E4121">
        <v>13.8</v>
      </c>
      <c r="F4121">
        <v>62.2</v>
      </c>
    </row>
    <row r="4122" spans="1:7">
      <c r="A4122" t="s">
        <v>13</v>
      </c>
      <c r="B4122">
        <v>9358</v>
      </c>
      <c r="C4122" t="s">
        <v>59</v>
      </c>
      <c r="D4122">
        <v>11.52</v>
      </c>
      <c r="E4122">
        <v>11.65</v>
      </c>
      <c r="F4122">
        <v>62.2</v>
      </c>
    </row>
    <row r="4123" spans="1:7">
      <c r="A4123" t="s">
        <v>13</v>
      </c>
      <c r="B4123">
        <v>9506</v>
      </c>
      <c r="C4123" t="s">
        <v>59</v>
      </c>
      <c r="D4123">
        <v>6.8</v>
      </c>
      <c r="E4123">
        <v>13.8</v>
      </c>
      <c r="F4123">
        <v>62.2</v>
      </c>
    </row>
    <row r="4124" spans="1:7">
      <c r="A4124" t="s">
        <v>13</v>
      </c>
      <c r="B4124">
        <v>1579</v>
      </c>
      <c r="C4124" t="s">
        <v>59</v>
      </c>
      <c r="D4124">
        <v>8.3800000000000008</v>
      </c>
      <c r="E4124">
        <v>12.25</v>
      </c>
      <c r="F4124">
        <v>62.2</v>
      </c>
      <c r="G4124" t="b">
        <v>0</v>
      </c>
    </row>
    <row r="4125" spans="1:7">
      <c r="A4125" t="s">
        <v>13</v>
      </c>
      <c r="B4125">
        <v>2099</v>
      </c>
      <c r="C4125" t="s">
        <v>59</v>
      </c>
      <c r="D4125">
        <v>8.25</v>
      </c>
      <c r="E4125">
        <v>16.5</v>
      </c>
      <c r="F4125">
        <v>62.2</v>
      </c>
      <c r="G4125" t="b">
        <v>0</v>
      </c>
    </row>
    <row r="4126" spans="1:7">
      <c r="A4126" t="s">
        <v>13</v>
      </c>
      <c r="B4126">
        <v>2586</v>
      </c>
      <c r="C4126" t="s">
        <v>59</v>
      </c>
      <c r="D4126">
        <v>11.92</v>
      </c>
      <c r="E4126">
        <v>13.15</v>
      </c>
      <c r="F4126">
        <v>62.2</v>
      </c>
    </row>
    <row r="4127" spans="1:7">
      <c r="A4127" t="s">
        <v>13</v>
      </c>
      <c r="B4127">
        <v>2587</v>
      </c>
      <c r="C4127" t="s">
        <v>59</v>
      </c>
      <c r="D4127">
        <v>8.3800000000000008</v>
      </c>
      <c r="E4127">
        <v>13.15</v>
      </c>
      <c r="F4127">
        <v>62.2</v>
      </c>
    </row>
    <row r="4128" spans="1:7">
      <c r="A4128" t="s">
        <v>13</v>
      </c>
      <c r="B4128">
        <v>1099</v>
      </c>
      <c r="C4128" t="s">
        <v>59</v>
      </c>
      <c r="D4128">
        <v>7.02</v>
      </c>
      <c r="E4128">
        <v>13.8</v>
      </c>
      <c r="F4128">
        <v>62.2</v>
      </c>
    </row>
    <row r="4129" spans="1:7">
      <c r="A4129" t="s">
        <v>13</v>
      </c>
      <c r="B4129">
        <v>1993</v>
      </c>
      <c r="C4129" t="s">
        <v>59</v>
      </c>
      <c r="D4129">
        <v>16.37</v>
      </c>
      <c r="E4129">
        <v>8.75</v>
      </c>
      <c r="F4129">
        <v>62.2</v>
      </c>
    </row>
    <row r="4130" spans="1:7">
      <c r="A4130" t="s">
        <v>13</v>
      </c>
      <c r="B4130">
        <v>1995</v>
      </c>
      <c r="C4130" t="s">
        <v>59</v>
      </c>
      <c r="D4130">
        <v>8.6300000000000008</v>
      </c>
      <c r="E4130">
        <v>8.5</v>
      </c>
      <c r="F4130">
        <v>62.2</v>
      </c>
      <c r="G4130" t="b">
        <v>0</v>
      </c>
    </row>
    <row r="4131" spans="1:7">
      <c r="A4131" t="s">
        <v>13</v>
      </c>
      <c r="B4131">
        <v>2073</v>
      </c>
      <c r="C4131" t="s">
        <v>59</v>
      </c>
      <c r="D4131">
        <v>7.02</v>
      </c>
      <c r="E4131">
        <v>13.15</v>
      </c>
      <c r="F4131">
        <v>62.2</v>
      </c>
    </row>
    <row r="4132" spans="1:7">
      <c r="A4132" t="s">
        <v>13</v>
      </c>
      <c r="B4132">
        <v>9657</v>
      </c>
      <c r="C4132" t="s">
        <v>59</v>
      </c>
      <c r="D4132">
        <v>4.82</v>
      </c>
      <c r="E4132">
        <v>13.8</v>
      </c>
      <c r="F4132">
        <v>62.2</v>
      </c>
    </row>
    <row r="4133" spans="1:7">
      <c r="A4133" t="s">
        <v>13</v>
      </c>
      <c r="B4133">
        <v>9658</v>
      </c>
      <c r="C4133" t="s">
        <v>59</v>
      </c>
      <c r="D4133">
        <v>4.7699999999999996</v>
      </c>
      <c r="E4133">
        <v>14.05</v>
      </c>
      <c r="F4133">
        <v>62.2</v>
      </c>
    </row>
    <row r="4134" spans="1:7">
      <c r="A4134" t="s">
        <v>13</v>
      </c>
      <c r="B4134">
        <v>9659</v>
      </c>
      <c r="C4134" t="s">
        <v>59</v>
      </c>
      <c r="D4134">
        <v>4.82</v>
      </c>
      <c r="E4134">
        <v>16.5</v>
      </c>
      <c r="F4134">
        <v>62.2</v>
      </c>
    </row>
    <row r="4135" spans="1:7">
      <c r="A4135" t="s">
        <v>13</v>
      </c>
      <c r="B4135">
        <v>9672</v>
      </c>
      <c r="C4135" t="s">
        <v>59</v>
      </c>
      <c r="D4135">
        <v>4.7699999999999996</v>
      </c>
      <c r="E4135">
        <v>13.05</v>
      </c>
      <c r="F4135">
        <v>62.2</v>
      </c>
    </row>
    <row r="4136" spans="1:7">
      <c r="A4136" t="s">
        <v>13</v>
      </c>
      <c r="B4136">
        <v>9673</v>
      </c>
      <c r="C4136" t="s">
        <v>59</v>
      </c>
      <c r="D4136">
        <v>6.8</v>
      </c>
      <c r="E4136">
        <v>13.05</v>
      </c>
      <c r="F4136">
        <v>62.2</v>
      </c>
    </row>
    <row r="4137" spans="1:7">
      <c r="A4137" t="s">
        <v>13</v>
      </c>
      <c r="B4137">
        <v>9674</v>
      </c>
      <c r="C4137" t="s">
        <v>59</v>
      </c>
      <c r="D4137">
        <v>4.82</v>
      </c>
      <c r="E4137">
        <v>12.5</v>
      </c>
      <c r="F4137">
        <v>62.2</v>
      </c>
    </row>
    <row r="4138" spans="1:7">
      <c r="A4138" t="s">
        <v>13</v>
      </c>
      <c r="B4138">
        <v>9678</v>
      </c>
      <c r="C4138" t="s">
        <v>59</v>
      </c>
      <c r="D4138">
        <v>1.98</v>
      </c>
      <c r="E4138">
        <v>11.43</v>
      </c>
      <c r="F4138">
        <v>62.2</v>
      </c>
      <c r="G4138" t="b">
        <v>0</v>
      </c>
    </row>
    <row r="4139" spans="1:7">
      <c r="A4139" t="s">
        <v>13</v>
      </c>
      <c r="B4139">
        <v>9679</v>
      </c>
      <c r="C4139" t="s">
        <v>59</v>
      </c>
      <c r="D4139">
        <v>0</v>
      </c>
      <c r="E4139">
        <v>9.83</v>
      </c>
      <c r="F4139">
        <v>62.2</v>
      </c>
    </row>
    <row r="4140" spans="1:7">
      <c r="A4140" t="s">
        <v>13</v>
      </c>
      <c r="B4140">
        <v>9680</v>
      </c>
      <c r="C4140" t="s">
        <v>59</v>
      </c>
      <c r="D4140">
        <v>1.98</v>
      </c>
      <c r="E4140">
        <v>9.83</v>
      </c>
      <c r="F4140">
        <v>62.2</v>
      </c>
    </row>
    <row r="4141" spans="1:7">
      <c r="A4141" t="s">
        <v>13</v>
      </c>
      <c r="B4141">
        <v>9681</v>
      </c>
      <c r="C4141" t="s">
        <v>59</v>
      </c>
      <c r="D4141">
        <v>2.5</v>
      </c>
      <c r="E4141">
        <v>9.83</v>
      </c>
      <c r="F4141">
        <v>62.2</v>
      </c>
      <c r="G4141" t="b">
        <v>0</v>
      </c>
    </row>
    <row r="4142" spans="1:7">
      <c r="A4142" t="s">
        <v>13</v>
      </c>
      <c r="B4142">
        <v>9698</v>
      </c>
      <c r="C4142" t="s">
        <v>59</v>
      </c>
      <c r="D4142">
        <v>16.02</v>
      </c>
      <c r="E4142">
        <v>14.2</v>
      </c>
      <c r="F4142">
        <v>62.2</v>
      </c>
    </row>
    <row r="4143" spans="1:7">
      <c r="A4143" t="s">
        <v>13</v>
      </c>
      <c r="B4143">
        <v>9699</v>
      </c>
      <c r="C4143" t="s">
        <v>59</v>
      </c>
      <c r="D4143">
        <v>16.02</v>
      </c>
      <c r="E4143">
        <v>15.78</v>
      </c>
      <c r="F4143">
        <v>62.2</v>
      </c>
    </row>
    <row r="4144" spans="1:7">
      <c r="A4144" t="s">
        <v>13</v>
      </c>
      <c r="B4144">
        <v>9700</v>
      </c>
      <c r="C4144" t="s">
        <v>59</v>
      </c>
      <c r="D4144">
        <v>15.07</v>
      </c>
      <c r="E4144">
        <v>14.2</v>
      </c>
      <c r="F4144">
        <v>62.2</v>
      </c>
    </row>
    <row r="4145" spans="1:7">
      <c r="A4145" t="s">
        <v>13</v>
      </c>
      <c r="B4145">
        <v>9701</v>
      </c>
      <c r="C4145" t="s">
        <v>59</v>
      </c>
      <c r="D4145">
        <v>15.07</v>
      </c>
      <c r="E4145">
        <v>15.78</v>
      </c>
      <c r="F4145">
        <v>62.2</v>
      </c>
    </row>
    <row r="4146" spans="1:7">
      <c r="A4146" t="s">
        <v>13</v>
      </c>
      <c r="B4146">
        <v>9702</v>
      </c>
      <c r="C4146" t="s">
        <v>59</v>
      </c>
      <c r="D4146">
        <v>12.88</v>
      </c>
      <c r="E4146">
        <v>15.26</v>
      </c>
      <c r="F4146">
        <v>62.2</v>
      </c>
      <c r="G4146" t="b">
        <v>0</v>
      </c>
    </row>
    <row r="4147" spans="1:7">
      <c r="A4147" t="s">
        <v>13</v>
      </c>
      <c r="B4147">
        <v>9703</v>
      </c>
      <c r="C4147" t="s">
        <v>59</v>
      </c>
      <c r="D4147">
        <v>15.07</v>
      </c>
      <c r="E4147">
        <v>15.26</v>
      </c>
      <c r="F4147">
        <v>62.2</v>
      </c>
      <c r="G4147" t="b">
        <v>0</v>
      </c>
    </row>
    <row r="4148" spans="1:7">
      <c r="A4148" t="s">
        <v>13</v>
      </c>
      <c r="B4148">
        <v>9705</v>
      </c>
      <c r="C4148" t="s">
        <v>59</v>
      </c>
      <c r="D4148">
        <v>12.88</v>
      </c>
      <c r="E4148">
        <v>14.2</v>
      </c>
      <c r="F4148">
        <v>62.2</v>
      </c>
      <c r="G4148" t="b">
        <v>0</v>
      </c>
    </row>
    <row r="4149" spans="1:7">
      <c r="A4149" t="s">
        <v>13</v>
      </c>
      <c r="B4149">
        <v>9918</v>
      </c>
      <c r="C4149" t="s">
        <v>59</v>
      </c>
      <c r="D4149">
        <v>11.92</v>
      </c>
      <c r="E4149">
        <v>15.1</v>
      </c>
      <c r="F4149">
        <v>62.2</v>
      </c>
    </row>
    <row r="4150" spans="1:7">
      <c r="A4150" t="s">
        <v>13</v>
      </c>
      <c r="B4150">
        <v>4737</v>
      </c>
      <c r="C4150" t="s">
        <v>59</v>
      </c>
      <c r="D4150">
        <v>13.82</v>
      </c>
      <c r="E4150">
        <v>9.35</v>
      </c>
      <c r="F4150">
        <v>62.2</v>
      </c>
    </row>
    <row r="4151" spans="1:7">
      <c r="A4151" t="s">
        <v>13</v>
      </c>
      <c r="B4151">
        <v>1438</v>
      </c>
      <c r="C4151" t="s">
        <v>59</v>
      </c>
      <c r="D4151">
        <v>14.17</v>
      </c>
      <c r="E4151">
        <v>13.525</v>
      </c>
      <c r="F4151">
        <v>62.2</v>
      </c>
    </row>
    <row r="4152" spans="1:7">
      <c r="A4152" t="s">
        <v>13</v>
      </c>
      <c r="B4152">
        <v>9870</v>
      </c>
      <c r="C4152" t="s">
        <v>59</v>
      </c>
      <c r="D4152">
        <v>10.7</v>
      </c>
      <c r="E4152">
        <v>11.35</v>
      </c>
      <c r="F4152">
        <v>62.2</v>
      </c>
    </row>
    <row r="4153" spans="1:7">
      <c r="A4153" t="s">
        <v>13</v>
      </c>
      <c r="B4153">
        <v>9914</v>
      </c>
      <c r="C4153" t="s">
        <v>59</v>
      </c>
      <c r="D4153">
        <v>9.1999999999999993</v>
      </c>
      <c r="E4153">
        <v>11.35</v>
      </c>
      <c r="F4153">
        <v>62.2</v>
      </c>
      <c r="G4153" t="b">
        <v>0</v>
      </c>
    </row>
    <row r="4154" spans="1:7">
      <c r="A4154" t="s">
        <v>13</v>
      </c>
      <c r="B4154">
        <v>9236</v>
      </c>
      <c r="C4154" t="s">
        <v>59</v>
      </c>
      <c r="D4154">
        <v>15.5</v>
      </c>
      <c r="E4154">
        <v>5.35</v>
      </c>
      <c r="F4154">
        <v>62.2</v>
      </c>
    </row>
    <row r="4155" spans="1:7">
      <c r="A4155" t="s">
        <v>13</v>
      </c>
      <c r="B4155">
        <v>9267</v>
      </c>
      <c r="C4155" t="s">
        <v>59</v>
      </c>
      <c r="D4155">
        <v>15.5</v>
      </c>
      <c r="E4155">
        <v>4.25</v>
      </c>
      <c r="F4155">
        <v>62.2</v>
      </c>
    </row>
    <row r="4156" spans="1:7">
      <c r="A4156" t="s">
        <v>13</v>
      </c>
      <c r="B4156">
        <v>10019</v>
      </c>
      <c r="C4156" t="s">
        <v>59</v>
      </c>
      <c r="D4156">
        <v>16.37</v>
      </c>
      <c r="E4156">
        <v>4.25</v>
      </c>
      <c r="F4156">
        <v>62.2</v>
      </c>
      <c r="G4156" t="b">
        <v>0</v>
      </c>
    </row>
    <row r="4157" spans="1:7">
      <c r="A4157" t="s">
        <v>13</v>
      </c>
      <c r="B4157">
        <v>5953</v>
      </c>
      <c r="C4157" t="s">
        <v>59</v>
      </c>
      <c r="D4157">
        <v>4.2699999999999996</v>
      </c>
      <c r="E4157">
        <v>8.5</v>
      </c>
      <c r="F4157">
        <v>62.2</v>
      </c>
    </row>
    <row r="4158" spans="1:7">
      <c r="A4158" t="s">
        <v>13</v>
      </c>
      <c r="B4158">
        <v>6088</v>
      </c>
      <c r="C4158" t="s">
        <v>59</v>
      </c>
      <c r="D4158">
        <v>4.2699999999999996</v>
      </c>
      <c r="E4158">
        <v>4.25</v>
      </c>
      <c r="F4158">
        <v>62.2</v>
      </c>
    </row>
    <row r="4159" spans="1:7">
      <c r="A4159" t="s">
        <v>13</v>
      </c>
      <c r="B4159">
        <v>9275</v>
      </c>
      <c r="C4159" t="s">
        <v>59</v>
      </c>
      <c r="D4159">
        <v>18.68</v>
      </c>
      <c r="E4159">
        <v>6.9</v>
      </c>
      <c r="F4159">
        <v>62.2</v>
      </c>
      <c r="G4159" t="b">
        <v>0</v>
      </c>
    </row>
    <row r="4160" spans="1:7">
      <c r="A4160" t="s">
        <v>13</v>
      </c>
      <c r="B4160">
        <v>9281</v>
      </c>
      <c r="C4160" t="s">
        <v>59</v>
      </c>
      <c r="D4160">
        <v>18.68</v>
      </c>
      <c r="E4160">
        <v>8.75</v>
      </c>
      <c r="F4160">
        <v>62.2</v>
      </c>
    </row>
    <row r="4161" spans="1:7">
      <c r="A4161" t="s">
        <v>13</v>
      </c>
      <c r="B4161">
        <v>9740</v>
      </c>
      <c r="C4161" t="s">
        <v>59</v>
      </c>
      <c r="D4161">
        <v>19.649999999999999</v>
      </c>
      <c r="E4161">
        <v>6.9</v>
      </c>
      <c r="F4161">
        <v>62.2</v>
      </c>
    </row>
    <row r="4162" spans="1:7">
      <c r="A4162" t="s">
        <v>13</v>
      </c>
      <c r="B4162">
        <v>9742</v>
      </c>
      <c r="C4162" t="s">
        <v>59</v>
      </c>
      <c r="D4162">
        <v>18.68</v>
      </c>
      <c r="E4162">
        <v>8.5</v>
      </c>
      <c r="F4162">
        <v>62.2</v>
      </c>
    </row>
    <row r="4163" spans="1:7">
      <c r="A4163" t="s">
        <v>13</v>
      </c>
      <c r="B4163">
        <v>9836</v>
      </c>
      <c r="C4163" t="s">
        <v>59</v>
      </c>
      <c r="D4163">
        <v>18.68</v>
      </c>
      <c r="E4163">
        <v>5.35</v>
      </c>
      <c r="F4163">
        <v>62.2</v>
      </c>
      <c r="G4163" t="b">
        <v>0</v>
      </c>
    </row>
    <row r="4164" spans="1:7">
      <c r="A4164" t="s">
        <v>13</v>
      </c>
      <c r="B4164">
        <v>9837</v>
      </c>
      <c r="C4164" t="s">
        <v>59</v>
      </c>
      <c r="D4164">
        <v>4.82</v>
      </c>
      <c r="E4164">
        <v>15.8</v>
      </c>
      <c r="F4164">
        <v>62.2</v>
      </c>
      <c r="G4164" t="b">
        <v>0</v>
      </c>
    </row>
    <row r="4165" spans="1:7">
      <c r="A4165" t="s">
        <v>13</v>
      </c>
      <c r="B4165">
        <v>9901</v>
      </c>
      <c r="C4165" t="s">
        <v>59</v>
      </c>
      <c r="D4165">
        <v>6.8</v>
      </c>
      <c r="E4165">
        <v>15.8</v>
      </c>
      <c r="F4165">
        <v>62.2</v>
      </c>
    </row>
    <row r="4166" spans="1:7">
      <c r="A4166" t="s">
        <v>13</v>
      </c>
      <c r="B4166">
        <v>10017</v>
      </c>
      <c r="C4166" t="s">
        <v>59</v>
      </c>
      <c r="D4166">
        <v>12.88</v>
      </c>
      <c r="E4166">
        <v>16.5</v>
      </c>
      <c r="F4166">
        <v>62.2</v>
      </c>
    </row>
    <row r="4167" spans="1:7">
      <c r="A4167" t="s">
        <v>13</v>
      </c>
      <c r="B4167">
        <v>10020</v>
      </c>
      <c r="C4167" t="s">
        <v>59</v>
      </c>
      <c r="D4167">
        <v>12.88</v>
      </c>
      <c r="E4167">
        <v>15.78</v>
      </c>
      <c r="F4167">
        <v>62.2</v>
      </c>
      <c r="G4167" t="b">
        <v>0</v>
      </c>
    </row>
    <row r="4168" spans="1:7">
      <c r="A4168" t="s">
        <v>13</v>
      </c>
      <c r="B4168">
        <v>10251</v>
      </c>
      <c r="C4168" t="s">
        <v>59</v>
      </c>
      <c r="D4168">
        <v>3.27</v>
      </c>
      <c r="E4168">
        <v>5.5</v>
      </c>
      <c r="F4168">
        <v>62.2</v>
      </c>
      <c r="G4168" t="b">
        <v>0</v>
      </c>
    </row>
    <row r="4169" spans="1:7">
      <c r="A4169" t="s">
        <v>13</v>
      </c>
      <c r="B4169">
        <v>10277</v>
      </c>
      <c r="C4169" t="s">
        <v>59</v>
      </c>
      <c r="D4169">
        <v>3.27</v>
      </c>
      <c r="E4169">
        <v>7.2</v>
      </c>
      <c r="F4169">
        <v>62.2</v>
      </c>
      <c r="G4169" t="b">
        <v>0</v>
      </c>
    </row>
    <row r="4170" spans="1:7">
      <c r="A4170" t="s">
        <v>13</v>
      </c>
      <c r="B4170">
        <v>10303</v>
      </c>
      <c r="C4170" t="s">
        <v>59</v>
      </c>
      <c r="D4170">
        <v>3.27</v>
      </c>
      <c r="E4170">
        <v>7</v>
      </c>
      <c r="F4170">
        <v>62.2</v>
      </c>
    </row>
    <row r="4171" spans="1:7">
      <c r="A4171" t="s">
        <v>13</v>
      </c>
      <c r="B4171">
        <v>10225</v>
      </c>
      <c r="C4171" t="s">
        <v>59</v>
      </c>
      <c r="D4171">
        <v>5.5511149999999998E-17</v>
      </c>
      <c r="E4171">
        <v>3.5</v>
      </c>
      <c r="F4171">
        <v>62.2</v>
      </c>
    </row>
    <row r="4172" spans="1:7">
      <c r="A4172" t="s">
        <v>13</v>
      </c>
      <c r="B4172">
        <v>10334</v>
      </c>
      <c r="C4172" t="s">
        <v>59</v>
      </c>
      <c r="D4172">
        <v>0</v>
      </c>
      <c r="E4172">
        <v>0</v>
      </c>
      <c r="F4172">
        <v>62.2</v>
      </c>
    </row>
    <row r="4173" spans="1:7">
      <c r="A4173" t="s">
        <v>13</v>
      </c>
      <c r="B4173">
        <v>10335</v>
      </c>
      <c r="C4173" t="s">
        <v>59</v>
      </c>
      <c r="D4173">
        <v>0</v>
      </c>
      <c r="E4173">
        <v>0.4</v>
      </c>
      <c r="F4173">
        <v>62.2</v>
      </c>
      <c r="G4173" t="b">
        <v>0</v>
      </c>
    </row>
    <row r="4174" spans="1:7">
      <c r="A4174" t="s">
        <v>13</v>
      </c>
      <c r="B4174">
        <v>10336</v>
      </c>
      <c r="C4174" t="s">
        <v>59</v>
      </c>
      <c r="D4174">
        <v>0</v>
      </c>
      <c r="E4174">
        <v>3.2</v>
      </c>
      <c r="F4174">
        <v>62.2</v>
      </c>
    </row>
    <row r="4175" spans="1:7">
      <c r="A4175" t="s">
        <v>13</v>
      </c>
      <c r="B4175">
        <v>10337</v>
      </c>
      <c r="C4175" t="s">
        <v>59</v>
      </c>
      <c r="D4175">
        <v>0</v>
      </c>
      <c r="E4175">
        <v>2.5</v>
      </c>
      <c r="F4175">
        <v>62.2</v>
      </c>
    </row>
    <row r="4176" spans="1:7">
      <c r="A4176" t="s">
        <v>13</v>
      </c>
      <c r="B4176">
        <v>10338</v>
      </c>
      <c r="C4176" t="s">
        <v>59</v>
      </c>
      <c r="D4176">
        <v>0</v>
      </c>
      <c r="E4176">
        <v>1</v>
      </c>
      <c r="F4176">
        <v>62.2</v>
      </c>
    </row>
    <row r="4177" spans="1:7">
      <c r="A4177" t="s">
        <v>13</v>
      </c>
      <c r="B4177">
        <v>10339</v>
      </c>
      <c r="C4177" t="s">
        <v>59</v>
      </c>
      <c r="D4177">
        <v>0</v>
      </c>
      <c r="E4177">
        <v>0.2</v>
      </c>
      <c r="F4177">
        <v>62.2</v>
      </c>
    </row>
    <row r="4178" spans="1:7">
      <c r="A4178" t="s">
        <v>13</v>
      </c>
      <c r="B4178">
        <v>10340</v>
      </c>
      <c r="C4178" t="s">
        <v>59</v>
      </c>
      <c r="D4178">
        <v>-6.0137079999999998E-17</v>
      </c>
      <c r="E4178">
        <v>0.55000000000000004</v>
      </c>
      <c r="F4178">
        <v>62.2</v>
      </c>
    </row>
    <row r="4179" spans="1:7">
      <c r="A4179" t="s">
        <v>13</v>
      </c>
      <c r="B4179">
        <v>10341</v>
      </c>
      <c r="C4179" t="s">
        <v>59</v>
      </c>
      <c r="D4179">
        <v>-2.3129650000000001E-17</v>
      </c>
      <c r="E4179">
        <v>0.7</v>
      </c>
      <c r="F4179">
        <v>62.2</v>
      </c>
      <c r="G4179" t="b">
        <v>0</v>
      </c>
    </row>
    <row r="4180" spans="1:7">
      <c r="A4180" t="s">
        <v>13</v>
      </c>
      <c r="B4180">
        <v>10342</v>
      </c>
      <c r="C4180" t="s">
        <v>59</v>
      </c>
      <c r="D4180">
        <v>0</v>
      </c>
      <c r="E4180">
        <v>1.75</v>
      </c>
      <c r="F4180">
        <v>62.2</v>
      </c>
      <c r="G4180" t="b">
        <v>0</v>
      </c>
    </row>
    <row r="4181" spans="1:7">
      <c r="A4181" t="s">
        <v>13</v>
      </c>
      <c r="B4181">
        <v>10343</v>
      </c>
      <c r="C4181" t="s">
        <v>59</v>
      </c>
      <c r="D4181">
        <v>0</v>
      </c>
      <c r="E4181">
        <v>2.2000000000000002</v>
      </c>
      <c r="F4181">
        <v>62.2</v>
      </c>
    </row>
    <row r="4182" spans="1:7">
      <c r="A4182" t="s">
        <v>13</v>
      </c>
      <c r="B4182">
        <v>10344</v>
      </c>
      <c r="C4182" t="s">
        <v>59</v>
      </c>
      <c r="D4182">
        <v>0</v>
      </c>
      <c r="E4182">
        <v>2.8</v>
      </c>
      <c r="F4182">
        <v>62.2</v>
      </c>
    </row>
    <row r="4183" spans="1:7">
      <c r="A4183" t="s">
        <v>13</v>
      </c>
      <c r="B4183">
        <v>10345</v>
      </c>
      <c r="C4183" t="s">
        <v>59</v>
      </c>
      <c r="D4183">
        <v>0</v>
      </c>
      <c r="E4183">
        <v>0.5</v>
      </c>
      <c r="F4183">
        <v>62.2</v>
      </c>
    </row>
    <row r="4184" spans="1:7">
      <c r="A4184" t="s">
        <v>13</v>
      </c>
      <c r="B4184">
        <v>2015</v>
      </c>
      <c r="C4184" t="s">
        <v>59</v>
      </c>
      <c r="D4184">
        <v>19.649999999999999</v>
      </c>
      <c r="E4184">
        <v>4.45</v>
      </c>
      <c r="F4184">
        <v>62.2</v>
      </c>
    </row>
    <row r="4185" spans="1:7">
      <c r="A4185" t="s">
        <v>13</v>
      </c>
      <c r="B4185">
        <v>5023</v>
      </c>
      <c r="C4185" t="s">
        <v>59</v>
      </c>
      <c r="D4185">
        <v>19.649999999999999</v>
      </c>
      <c r="E4185">
        <v>3.5</v>
      </c>
      <c r="F4185">
        <v>62.2</v>
      </c>
    </row>
    <row r="4186" spans="1:7">
      <c r="A4186" t="s">
        <v>13</v>
      </c>
      <c r="B4186">
        <v>5025</v>
      </c>
      <c r="C4186" t="s">
        <v>59</v>
      </c>
      <c r="D4186">
        <v>19.649999999999999</v>
      </c>
      <c r="E4186">
        <v>4.25</v>
      </c>
      <c r="F4186">
        <v>62.2</v>
      </c>
    </row>
    <row r="4187" spans="1:7">
      <c r="A4187" t="s">
        <v>13</v>
      </c>
      <c r="B4187">
        <v>3988</v>
      </c>
      <c r="C4187" t="s">
        <v>59</v>
      </c>
      <c r="D4187">
        <v>18.45</v>
      </c>
      <c r="E4187">
        <v>5</v>
      </c>
      <c r="F4187">
        <v>62.2</v>
      </c>
      <c r="G4187" t="b">
        <v>0</v>
      </c>
    </row>
    <row r="4188" spans="1:7">
      <c r="A4188" t="s">
        <v>13</v>
      </c>
      <c r="B4188">
        <v>4413</v>
      </c>
      <c r="C4188" t="s">
        <v>59</v>
      </c>
      <c r="D4188">
        <v>18.45</v>
      </c>
      <c r="E4188">
        <v>5.35</v>
      </c>
      <c r="F4188">
        <v>62.2</v>
      </c>
    </row>
    <row r="4189" spans="1:7">
      <c r="A4189" t="s">
        <v>13</v>
      </c>
      <c r="B4189">
        <v>8981</v>
      </c>
      <c r="C4189" t="s">
        <v>59</v>
      </c>
      <c r="D4189">
        <v>18.45</v>
      </c>
      <c r="E4189">
        <v>4.9000000000000004</v>
      </c>
      <c r="F4189">
        <v>62.2</v>
      </c>
      <c r="G4189" t="b">
        <v>0</v>
      </c>
    </row>
    <row r="4190" spans="1:7">
      <c r="A4190" t="s">
        <v>13</v>
      </c>
      <c r="B4190">
        <v>10232</v>
      </c>
      <c r="C4190" t="s">
        <v>59</v>
      </c>
      <c r="D4190">
        <v>18.45</v>
      </c>
      <c r="E4190">
        <v>2.8</v>
      </c>
      <c r="F4190">
        <v>62.2</v>
      </c>
    </row>
    <row r="4191" spans="1:7">
      <c r="A4191" t="s">
        <v>13</v>
      </c>
      <c r="B4191">
        <v>10234</v>
      </c>
      <c r="C4191" t="s">
        <v>59</v>
      </c>
      <c r="D4191">
        <v>18.45</v>
      </c>
      <c r="E4191">
        <v>2.5</v>
      </c>
      <c r="F4191">
        <v>62.2</v>
      </c>
    </row>
    <row r="4192" spans="1:7">
      <c r="A4192" t="s">
        <v>13</v>
      </c>
      <c r="B4192">
        <v>10236</v>
      </c>
      <c r="C4192" t="s">
        <v>59</v>
      </c>
      <c r="D4192">
        <v>18.45</v>
      </c>
      <c r="E4192">
        <v>2.2000000000000002</v>
      </c>
      <c r="F4192">
        <v>62.2</v>
      </c>
    </row>
    <row r="4193" spans="1:7">
      <c r="A4193" t="s">
        <v>13</v>
      </c>
      <c r="B4193">
        <v>10238</v>
      </c>
      <c r="C4193" t="s">
        <v>59</v>
      </c>
      <c r="D4193">
        <v>18.45</v>
      </c>
      <c r="E4193">
        <v>1.75</v>
      </c>
      <c r="F4193">
        <v>62.2</v>
      </c>
    </row>
    <row r="4194" spans="1:7">
      <c r="A4194" t="s">
        <v>13</v>
      </c>
      <c r="B4194">
        <v>10240</v>
      </c>
      <c r="C4194" t="s">
        <v>59</v>
      </c>
      <c r="D4194">
        <v>18.45</v>
      </c>
      <c r="E4194">
        <v>0.7</v>
      </c>
      <c r="F4194">
        <v>62.2</v>
      </c>
    </row>
    <row r="4195" spans="1:7">
      <c r="A4195" t="s">
        <v>13</v>
      </c>
      <c r="B4195">
        <v>10242</v>
      </c>
      <c r="C4195" t="s">
        <v>59</v>
      </c>
      <c r="D4195">
        <v>18.45</v>
      </c>
      <c r="E4195">
        <v>0.54999999999999905</v>
      </c>
      <c r="F4195">
        <v>62.2</v>
      </c>
      <c r="G4195" t="b">
        <v>0</v>
      </c>
    </row>
    <row r="4196" spans="1:7">
      <c r="A4196" t="s">
        <v>13</v>
      </c>
      <c r="B4196">
        <v>10263</v>
      </c>
      <c r="C4196" t="s">
        <v>59</v>
      </c>
      <c r="D4196">
        <v>18.45</v>
      </c>
      <c r="E4196">
        <v>0.4</v>
      </c>
      <c r="F4196">
        <v>62.2</v>
      </c>
    </row>
    <row r="4197" spans="1:7">
      <c r="A4197" t="s">
        <v>13</v>
      </c>
      <c r="B4197">
        <v>10265</v>
      </c>
      <c r="C4197" t="s">
        <v>59</v>
      </c>
      <c r="D4197">
        <v>18.45</v>
      </c>
      <c r="E4197">
        <v>0.2</v>
      </c>
      <c r="F4197">
        <v>62.2</v>
      </c>
      <c r="G4197" t="b">
        <v>0</v>
      </c>
    </row>
    <row r="4198" spans="1:7">
      <c r="A4198" t="s">
        <v>13</v>
      </c>
      <c r="B4198">
        <v>10274</v>
      </c>
      <c r="C4198" t="s">
        <v>59</v>
      </c>
      <c r="D4198">
        <v>18.45</v>
      </c>
      <c r="E4198">
        <v>0</v>
      </c>
      <c r="F4198">
        <v>62.2</v>
      </c>
      <c r="G4198" t="b">
        <v>0</v>
      </c>
    </row>
    <row r="4199" spans="1:7">
      <c r="A4199" t="s">
        <v>13</v>
      </c>
      <c r="B4199">
        <v>10431</v>
      </c>
      <c r="C4199" t="s">
        <v>59</v>
      </c>
      <c r="D4199">
        <v>2.95</v>
      </c>
      <c r="E4199">
        <v>8.5</v>
      </c>
      <c r="F4199">
        <v>62.2</v>
      </c>
    </row>
    <row r="4200" spans="1:7">
      <c r="A4200" t="s">
        <v>13</v>
      </c>
      <c r="B4200">
        <v>2135</v>
      </c>
      <c r="C4200" t="s">
        <v>59</v>
      </c>
      <c r="D4200">
        <v>4.95</v>
      </c>
      <c r="E4200">
        <v>8.5</v>
      </c>
      <c r="F4200">
        <v>62.2</v>
      </c>
    </row>
    <row r="4201" spans="1:7">
      <c r="A4201" t="s">
        <v>13</v>
      </c>
      <c r="B4201">
        <v>6314</v>
      </c>
      <c r="C4201" t="s">
        <v>59</v>
      </c>
      <c r="D4201">
        <v>0</v>
      </c>
      <c r="E4201">
        <v>8.15</v>
      </c>
      <c r="F4201">
        <v>62.2</v>
      </c>
      <c r="G4201" t="b">
        <v>0</v>
      </c>
    </row>
    <row r="4202" spans="1:7">
      <c r="A4202" t="s">
        <v>13</v>
      </c>
      <c r="B4202">
        <v>6371</v>
      </c>
      <c r="C4202" t="s">
        <v>59</v>
      </c>
      <c r="D4202">
        <v>0</v>
      </c>
      <c r="E4202">
        <v>8.5749999999999993</v>
      </c>
      <c r="F4202">
        <v>62.2</v>
      </c>
    </row>
    <row r="4203" spans="1:7">
      <c r="A4203" t="s">
        <v>13</v>
      </c>
      <c r="B4203">
        <v>6428</v>
      </c>
      <c r="C4203" t="s">
        <v>59</v>
      </c>
      <c r="D4203">
        <v>0</v>
      </c>
      <c r="E4203">
        <v>6.9</v>
      </c>
      <c r="F4203">
        <v>62.2</v>
      </c>
    </row>
    <row r="4204" spans="1:7">
      <c r="A4204" t="s">
        <v>13</v>
      </c>
      <c r="B4204">
        <v>6485</v>
      </c>
      <c r="C4204" t="s">
        <v>59</v>
      </c>
      <c r="D4204">
        <v>5.5511149999999998E-17</v>
      </c>
      <c r="E4204">
        <v>6.05</v>
      </c>
      <c r="F4204">
        <v>62.2</v>
      </c>
      <c r="G4204" t="b">
        <v>0</v>
      </c>
    </row>
    <row r="4205" spans="1:7">
      <c r="A4205" t="s">
        <v>13</v>
      </c>
      <c r="B4205">
        <v>6542</v>
      </c>
      <c r="C4205" t="s">
        <v>59</v>
      </c>
      <c r="D4205">
        <v>0</v>
      </c>
      <c r="E4205">
        <v>7.7</v>
      </c>
      <c r="F4205">
        <v>62.2</v>
      </c>
    </row>
    <row r="4206" spans="1:7">
      <c r="A4206" t="s">
        <v>13</v>
      </c>
      <c r="B4206">
        <v>837</v>
      </c>
      <c r="C4206" t="s">
        <v>59</v>
      </c>
      <c r="D4206">
        <v>9.8698656945459504</v>
      </c>
      <c r="E4206">
        <v>10.026404901741699</v>
      </c>
      <c r="F4206">
        <v>62.2</v>
      </c>
    </row>
    <row r="4207" spans="1:7">
      <c r="A4207" t="s">
        <v>13</v>
      </c>
      <c r="B4207">
        <v>839</v>
      </c>
      <c r="C4207" t="s">
        <v>59</v>
      </c>
      <c r="D4207">
        <v>9.2799474117050202</v>
      </c>
      <c r="E4207">
        <v>10.127738416368199</v>
      </c>
      <c r="F4207">
        <v>62.2</v>
      </c>
      <c r="G4207" t="b">
        <v>0</v>
      </c>
    </row>
    <row r="4208" spans="1:7">
      <c r="A4208" t="s">
        <v>13</v>
      </c>
      <c r="B4208">
        <v>841</v>
      </c>
      <c r="C4208" t="s">
        <v>59</v>
      </c>
      <c r="D4208">
        <v>9.3305918373468693</v>
      </c>
      <c r="E4208">
        <v>10.160600791719499</v>
      </c>
      <c r="F4208">
        <v>62.2</v>
      </c>
      <c r="G4208" t="b">
        <v>0</v>
      </c>
    </row>
    <row r="4209" spans="1:7">
      <c r="A4209" t="s">
        <v>13</v>
      </c>
      <c r="B4209">
        <v>400</v>
      </c>
      <c r="C4209" t="s">
        <v>59</v>
      </c>
      <c r="D4209">
        <v>9.8249999999999993</v>
      </c>
      <c r="E4209">
        <v>10.375</v>
      </c>
      <c r="F4209">
        <v>62.2</v>
      </c>
      <c r="G4209" t="b">
        <v>0</v>
      </c>
    </row>
    <row r="4210" spans="1:7">
      <c r="A4210" t="s">
        <v>13</v>
      </c>
      <c r="B4210">
        <v>578</v>
      </c>
      <c r="C4210" t="s">
        <v>59</v>
      </c>
      <c r="D4210">
        <v>9.8249999999999993</v>
      </c>
      <c r="E4210">
        <v>10.375</v>
      </c>
      <c r="F4210">
        <v>62.2</v>
      </c>
    </row>
    <row r="4211" spans="1:7">
      <c r="A4211" t="s">
        <v>14</v>
      </c>
      <c r="B4211">
        <v>333</v>
      </c>
      <c r="C4211" t="s">
        <v>59</v>
      </c>
      <c r="D4211">
        <v>0</v>
      </c>
      <c r="E4211">
        <v>0</v>
      </c>
      <c r="F4211">
        <v>60.1</v>
      </c>
    </row>
    <row r="4212" spans="1:7">
      <c r="A4212" t="s">
        <v>14</v>
      </c>
      <c r="B4212">
        <v>334</v>
      </c>
      <c r="C4212" t="s">
        <v>59</v>
      </c>
      <c r="D4212">
        <v>3.27</v>
      </c>
      <c r="E4212">
        <v>0</v>
      </c>
      <c r="F4212">
        <v>60.1</v>
      </c>
      <c r="G4212" t="b">
        <v>0</v>
      </c>
    </row>
    <row r="4213" spans="1:7">
      <c r="A4213" t="s">
        <v>14</v>
      </c>
      <c r="B4213">
        <v>335</v>
      </c>
      <c r="C4213" t="s">
        <v>59</v>
      </c>
      <c r="D4213">
        <v>9.82</v>
      </c>
      <c r="E4213">
        <v>0</v>
      </c>
      <c r="F4213">
        <v>60.1</v>
      </c>
      <c r="G4213" t="b">
        <v>0</v>
      </c>
    </row>
    <row r="4214" spans="1:7">
      <c r="A4214" t="s">
        <v>14</v>
      </c>
      <c r="B4214">
        <v>336</v>
      </c>
      <c r="C4214" t="s">
        <v>59</v>
      </c>
      <c r="D4214">
        <v>16.37</v>
      </c>
      <c r="E4214">
        <v>0</v>
      </c>
      <c r="F4214">
        <v>60.1</v>
      </c>
      <c r="G4214" t="b">
        <v>0</v>
      </c>
    </row>
    <row r="4215" spans="1:7">
      <c r="A4215" t="s">
        <v>14</v>
      </c>
      <c r="B4215">
        <v>337</v>
      </c>
      <c r="C4215" t="s">
        <v>59</v>
      </c>
      <c r="D4215">
        <v>19.649999999999999</v>
      </c>
      <c r="E4215">
        <v>0</v>
      </c>
      <c r="F4215">
        <v>60.1</v>
      </c>
      <c r="G4215" t="b">
        <v>0</v>
      </c>
    </row>
    <row r="4216" spans="1:7">
      <c r="A4216" t="s">
        <v>14</v>
      </c>
      <c r="B4216">
        <v>338</v>
      </c>
      <c r="C4216" t="s">
        <v>59</v>
      </c>
      <c r="D4216">
        <v>19.649999999999999</v>
      </c>
      <c r="E4216">
        <v>1.8</v>
      </c>
      <c r="F4216">
        <v>60.1</v>
      </c>
      <c r="G4216" t="b">
        <v>0</v>
      </c>
    </row>
    <row r="4217" spans="1:7">
      <c r="A4217" t="s">
        <v>14</v>
      </c>
      <c r="B4217">
        <v>339</v>
      </c>
      <c r="C4217" t="s">
        <v>59</v>
      </c>
      <c r="D4217">
        <v>0</v>
      </c>
      <c r="E4217">
        <v>8.5</v>
      </c>
      <c r="F4217">
        <v>60.1</v>
      </c>
    </row>
    <row r="4218" spans="1:7">
      <c r="A4218" t="s">
        <v>14</v>
      </c>
      <c r="B4218">
        <v>340</v>
      </c>
      <c r="C4218" t="s">
        <v>59</v>
      </c>
      <c r="D4218">
        <v>0</v>
      </c>
      <c r="E4218">
        <v>12.5</v>
      </c>
      <c r="F4218">
        <v>60.1</v>
      </c>
    </row>
    <row r="4219" spans="1:7">
      <c r="A4219" t="s">
        <v>14</v>
      </c>
      <c r="B4219">
        <v>341</v>
      </c>
      <c r="C4219" t="s">
        <v>59</v>
      </c>
      <c r="D4219">
        <v>0</v>
      </c>
      <c r="E4219">
        <v>16.5</v>
      </c>
      <c r="F4219">
        <v>60.1</v>
      </c>
    </row>
    <row r="4220" spans="1:7">
      <c r="A4220" t="s">
        <v>14</v>
      </c>
      <c r="B4220">
        <v>342</v>
      </c>
      <c r="C4220" t="s">
        <v>59</v>
      </c>
      <c r="D4220">
        <v>6.8</v>
      </c>
      <c r="E4220">
        <v>16.5</v>
      </c>
      <c r="F4220">
        <v>60.1</v>
      </c>
    </row>
    <row r="4221" spans="1:7">
      <c r="A4221" t="s">
        <v>14</v>
      </c>
      <c r="B4221">
        <v>343</v>
      </c>
      <c r="C4221" t="s">
        <v>59</v>
      </c>
      <c r="D4221">
        <v>8.1</v>
      </c>
      <c r="E4221">
        <v>16.5</v>
      </c>
      <c r="F4221">
        <v>60.1</v>
      </c>
    </row>
    <row r="4222" spans="1:7">
      <c r="A4222" t="s">
        <v>14</v>
      </c>
      <c r="B4222">
        <v>792</v>
      </c>
      <c r="C4222" t="s">
        <v>59</v>
      </c>
      <c r="D4222">
        <v>19.649999999999999</v>
      </c>
      <c r="E4222">
        <v>10.4</v>
      </c>
      <c r="F4222">
        <v>60.1</v>
      </c>
      <c r="G4222" t="b">
        <v>0</v>
      </c>
    </row>
    <row r="4223" spans="1:7">
      <c r="A4223" t="s">
        <v>14</v>
      </c>
      <c r="B4223">
        <v>925</v>
      </c>
      <c r="C4223" t="s">
        <v>59</v>
      </c>
      <c r="D4223">
        <v>0</v>
      </c>
      <c r="E4223">
        <v>4.25</v>
      </c>
      <c r="F4223">
        <v>60.1</v>
      </c>
    </row>
    <row r="4224" spans="1:7">
      <c r="A4224" t="s">
        <v>14</v>
      </c>
      <c r="B4224">
        <v>926</v>
      </c>
      <c r="C4224" t="s">
        <v>59</v>
      </c>
      <c r="D4224">
        <v>8.6300000000000008</v>
      </c>
      <c r="E4224">
        <v>4.25</v>
      </c>
      <c r="F4224">
        <v>60.1</v>
      </c>
    </row>
    <row r="4225" spans="1:7">
      <c r="A4225" t="s">
        <v>14</v>
      </c>
      <c r="B4225">
        <v>927</v>
      </c>
      <c r="C4225" t="s">
        <v>59</v>
      </c>
      <c r="D4225">
        <v>15.2</v>
      </c>
      <c r="E4225">
        <v>4.25</v>
      </c>
      <c r="F4225">
        <v>60.1</v>
      </c>
      <c r="G4225" t="b">
        <v>0</v>
      </c>
    </row>
    <row r="4226" spans="1:7">
      <c r="A4226" t="s">
        <v>14</v>
      </c>
      <c r="B4226">
        <v>928</v>
      </c>
      <c r="C4226" t="s">
        <v>59</v>
      </c>
      <c r="D4226">
        <v>15.2</v>
      </c>
      <c r="E4226">
        <v>5.35</v>
      </c>
      <c r="F4226">
        <v>60.1</v>
      </c>
    </row>
    <row r="4227" spans="1:7">
      <c r="A4227" t="s">
        <v>14</v>
      </c>
      <c r="B4227">
        <v>929</v>
      </c>
      <c r="C4227" t="s">
        <v>59</v>
      </c>
      <c r="D4227">
        <v>0</v>
      </c>
      <c r="E4227">
        <v>0.4</v>
      </c>
      <c r="F4227">
        <v>60.1</v>
      </c>
    </row>
    <row r="4228" spans="1:7">
      <c r="A4228" t="s">
        <v>14</v>
      </c>
      <c r="B4228">
        <v>930</v>
      </c>
      <c r="C4228" t="s">
        <v>59</v>
      </c>
      <c r="D4228">
        <v>3.27</v>
      </c>
      <c r="E4228">
        <v>0.4</v>
      </c>
      <c r="F4228">
        <v>60.1</v>
      </c>
      <c r="G4228" t="b">
        <v>0</v>
      </c>
    </row>
    <row r="4229" spans="1:7">
      <c r="A4229" t="s">
        <v>14</v>
      </c>
      <c r="B4229">
        <v>931</v>
      </c>
      <c r="C4229" t="s">
        <v>59</v>
      </c>
      <c r="D4229">
        <v>9.82</v>
      </c>
      <c r="E4229">
        <v>0.4</v>
      </c>
      <c r="F4229">
        <v>60.1</v>
      </c>
    </row>
    <row r="4230" spans="1:7">
      <c r="A4230" t="s">
        <v>14</v>
      </c>
      <c r="B4230">
        <v>932</v>
      </c>
      <c r="C4230" t="s">
        <v>59</v>
      </c>
      <c r="D4230">
        <v>16.37</v>
      </c>
      <c r="E4230">
        <v>0.4</v>
      </c>
      <c r="F4230">
        <v>60.1</v>
      </c>
      <c r="G4230" t="b">
        <v>0</v>
      </c>
    </row>
    <row r="4231" spans="1:7">
      <c r="A4231" t="s">
        <v>14</v>
      </c>
      <c r="B4231">
        <v>933</v>
      </c>
      <c r="C4231" t="s">
        <v>59</v>
      </c>
      <c r="D4231">
        <v>19.649999999999999</v>
      </c>
      <c r="E4231">
        <v>0.4</v>
      </c>
      <c r="F4231">
        <v>60.1</v>
      </c>
    </row>
    <row r="4232" spans="1:7">
      <c r="A4232" t="s">
        <v>14</v>
      </c>
      <c r="B4232">
        <v>934</v>
      </c>
      <c r="C4232" t="s">
        <v>59</v>
      </c>
      <c r="D4232">
        <v>3.5</v>
      </c>
      <c r="E4232">
        <v>8.5</v>
      </c>
      <c r="F4232">
        <v>60.1</v>
      </c>
    </row>
    <row r="4233" spans="1:7">
      <c r="A4233" t="s">
        <v>14</v>
      </c>
      <c r="B4233">
        <v>935</v>
      </c>
      <c r="C4233" t="s">
        <v>59</v>
      </c>
      <c r="D4233">
        <v>8.3800000000000008</v>
      </c>
      <c r="E4233">
        <v>8.5</v>
      </c>
      <c r="F4233">
        <v>60.1</v>
      </c>
      <c r="G4233" t="b">
        <v>0</v>
      </c>
    </row>
    <row r="4234" spans="1:7">
      <c r="A4234" t="s">
        <v>14</v>
      </c>
      <c r="B4234">
        <v>980</v>
      </c>
      <c r="C4234" t="s">
        <v>59</v>
      </c>
      <c r="D4234">
        <v>14.17</v>
      </c>
      <c r="E4234">
        <v>12.25</v>
      </c>
      <c r="F4234">
        <v>60.1</v>
      </c>
    </row>
    <row r="4235" spans="1:7">
      <c r="A4235" t="s">
        <v>14</v>
      </c>
      <c r="B4235">
        <v>1104</v>
      </c>
      <c r="C4235" t="s">
        <v>59</v>
      </c>
      <c r="D4235">
        <v>6.8</v>
      </c>
      <c r="E4235">
        <v>14.05</v>
      </c>
      <c r="F4235">
        <v>60.1</v>
      </c>
    </row>
    <row r="4236" spans="1:7">
      <c r="A4236" t="s">
        <v>14</v>
      </c>
      <c r="B4236">
        <v>1105</v>
      </c>
      <c r="C4236" t="s">
        <v>59</v>
      </c>
      <c r="D4236">
        <v>11.92</v>
      </c>
      <c r="E4236">
        <v>14.05</v>
      </c>
      <c r="F4236">
        <v>60.1</v>
      </c>
      <c r="G4236" t="b">
        <v>0</v>
      </c>
    </row>
    <row r="4237" spans="1:7">
      <c r="A4237" t="s">
        <v>14</v>
      </c>
      <c r="B4237">
        <v>1155</v>
      </c>
      <c r="C4237" t="s">
        <v>59</v>
      </c>
      <c r="D4237">
        <v>5.5511149999999998E-17</v>
      </c>
      <c r="E4237">
        <v>5</v>
      </c>
      <c r="F4237">
        <v>60.1</v>
      </c>
    </row>
    <row r="4238" spans="1:7">
      <c r="A4238" t="s">
        <v>14</v>
      </c>
      <c r="B4238">
        <v>1211</v>
      </c>
      <c r="C4238" t="s">
        <v>59</v>
      </c>
      <c r="D4238">
        <v>19.649999999999999</v>
      </c>
      <c r="E4238">
        <v>5.35</v>
      </c>
      <c r="F4238">
        <v>60.1</v>
      </c>
    </row>
    <row r="4239" spans="1:7">
      <c r="A4239" t="s">
        <v>14</v>
      </c>
      <c r="B4239">
        <v>1249</v>
      </c>
      <c r="C4239" t="s">
        <v>59</v>
      </c>
      <c r="D4239">
        <v>10.38</v>
      </c>
      <c r="E4239">
        <v>16.5</v>
      </c>
      <c r="F4239">
        <v>60.1</v>
      </c>
      <c r="G4239" t="b">
        <v>0</v>
      </c>
    </row>
    <row r="4240" spans="1:7">
      <c r="A4240" t="s">
        <v>14</v>
      </c>
      <c r="B4240">
        <v>1363</v>
      </c>
      <c r="C4240" t="s">
        <v>59</v>
      </c>
      <c r="D4240">
        <v>11.92</v>
      </c>
      <c r="E4240">
        <v>15.78</v>
      </c>
      <c r="F4240">
        <v>60.1</v>
      </c>
    </row>
    <row r="4241" spans="1:7">
      <c r="A4241" t="s">
        <v>14</v>
      </c>
      <c r="B4241">
        <v>1364</v>
      </c>
      <c r="C4241" t="s">
        <v>59</v>
      </c>
      <c r="D4241">
        <v>17</v>
      </c>
      <c r="E4241">
        <v>15.78</v>
      </c>
      <c r="F4241">
        <v>60.1</v>
      </c>
    </row>
    <row r="4242" spans="1:7">
      <c r="A4242" t="s">
        <v>14</v>
      </c>
      <c r="B4242">
        <v>1373</v>
      </c>
      <c r="C4242" t="s">
        <v>59</v>
      </c>
      <c r="D4242">
        <v>17</v>
      </c>
      <c r="E4242">
        <v>11.95</v>
      </c>
      <c r="F4242">
        <v>60.1</v>
      </c>
      <c r="G4242" t="b">
        <v>0</v>
      </c>
    </row>
    <row r="4243" spans="1:7">
      <c r="A4243" t="s">
        <v>14</v>
      </c>
      <c r="B4243">
        <v>1374</v>
      </c>
      <c r="C4243" t="s">
        <v>59</v>
      </c>
      <c r="D4243">
        <v>19.649999999999999</v>
      </c>
      <c r="E4243">
        <v>11.95</v>
      </c>
      <c r="F4243">
        <v>60.1</v>
      </c>
    </row>
    <row r="4244" spans="1:7">
      <c r="A4244" t="s">
        <v>14</v>
      </c>
      <c r="B4244">
        <v>1375</v>
      </c>
      <c r="C4244" t="s">
        <v>59</v>
      </c>
      <c r="D4244">
        <v>17</v>
      </c>
      <c r="E4244">
        <v>10.11</v>
      </c>
      <c r="F4244">
        <v>60.1</v>
      </c>
    </row>
    <row r="4245" spans="1:7">
      <c r="A4245" t="s">
        <v>14</v>
      </c>
      <c r="B4245">
        <v>1376</v>
      </c>
      <c r="C4245" t="s">
        <v>59</v>
      </c>
      <c r="D4245">
        <v>19.649999999999999</v>
      </c>
      <c r="E4245">
        <v>10.11</v>
      </c>
      <c r="F4245">
        <v>60.1</v>
      </c>
      <c r="G4245" t="b">
        <v>0</v>
      </c>
    </row>
    <row r="4246" spans="1:7">
      <c r="A4246" t="s">
        <v>14</v>
      </c>
      <c r="B4246">
        <v>1888</v>
      </c>
      <c r="C4246" t="s">
        <v>59</v>
      </c>
      <c r="D4246">
        <v>9.82</v>
      </c>
      <c r="E4246">
        <v>5</v>
      </c>
      <c r="F4246">
        <v>60.1</v>
      </c>
      <c r="G4246" t="b">
        <v>0</v>
      </c>
    </row>
    <row r="4247" spans="1:7">
      <c r="A4247" t="s">
        <v>14</v>
      </c>
      <c r="B4247">
        <v>1889</v>
      </c>
      <c r="C4247" t="s">
        <v>59</v>
      </c>
      <c r="D4247">
        <v>9.82</v>
      </c>
      <c r="E4247">
        <v>8.75</v>
      </c>
      <c r="F4247">
        <v>60.1</v>
      </c>
      <c r="G4247" t="b">
        <v>0</v>
      </c>
    </row>
    <row r="4248" spans="1:7">
      <c r="A4248" t="s">
        <v>14</v>
      </c>
      <c r="B4248">
        <v>2037</v>
      </c>
      <c r="C4248" t="s">
        <v>59</v>
      </c>
      <c r="D4248">
        <v>3.5</v>
      </c>
      <c r="E4248">
        <v>16.5</v>
      </c>
      <c r="F4248">
        <v>60.1</v>
      </c>
    </row>
    <row r="4249" spans="1:7">
      <c r="A4249" t="s">
        <v>14</v>
      </c>
      <c r="B4249">
        <v>2129</v>
      </c>
      <c r="C4249" t="s">
        <v>59</v>
      </c>
      <c r="D4249">
        <v>8.3800000000000008</v>
      </c>
      <c r="E4249">
        <v>8.75</v>
      </c>
      <c r="F4249">
        <v>60.1</v>
      </c>
      <c r="G4249" t="b">
        <v>0</v>
      </c>
    </row>
    <row r="4250" spans="1:7">
      <c r="A4250" t="s">
        <v>14</v>
      </c>
      <c r="B4250">
        <v>2130</v>
      </c>
      <c r="C4250" t="s">
        <v>59</v>
      </c>
      <c r="D4250">
        <v>11.52</v>
      </c>
      <c r="E4250">
        <v>8.75</v>
      </c>
      <c r="F4250">
        <v>60.1</v>
      </c>
      <c r="G4250" t="b">
        <v>0</v>
      </c>
    </row>
    <row r="4251" spans="1:7">
      <c r="A4251" t="s">
        <v>14</v>
      </c>
      <c r="B4251">
        <v>2131</v>
      </c>
      <c r="C4251" t="s">
        <v>59</v>
      </c>
      <c r="D4251">
        <v>13.82</v>
      </c>
      <c r="E4251">
        <v>8.75</v>
      </c>
      <c r="F4251">
        <v>60.1</v>
      </c>
      <c r="G4251" t="b">
        <v>0</v>
      </c>
    </row>
    <row r="4252" spans="1:7">
      <c r="A4252" t="s">
        <v>14</v>
      </c>
      <c r="B4252">
        <v>2405</v>
      </c>
      <c r="C4252" t="s">
        <v>59</v>
      </c>
      <c r="D4252">
        <v>4.7699999999999996</v>
      </c>
      <c r="E4252">
        <v>8.5</v>
      </c>
      <c r="F4252">
        <v>60.1</v>
      </c>
    </row>
    <row r="4253" spans="1:7">
      <c r="A4253" t="s">
        <v>14</v>
      </c>
      <c r="B4253">
        <v>2406</v>
      </c>
      <c r="C4253" t="s">
        <v>59</v>
      </c>
      <c r="D4253">
        <v>7.02</v>
      </c>
      <c r="E4253">
        <v>8.5</v>
      </c>
      <c r="F4253">
        <v>60.1</v>
      </c>
    </row>
    <row r="4254" spans="1:7">
      <c r="A4254" t="s">
        <v>14</v>
      </c>
      <c r="B4254">
        <v>2407</v>
      </c>
      <c r="C4254" t="s">
        <v>59</v>
      </c>
      <c r="D4254">
        <v>7.02</v>
      </c>
      <c r="E4254">
        <v>11.2</v>
      </c>
      <c r="F4254">
        <v>60.1</v>
      </c>
      <c r="G4254" t="b">
        <v>0</v>
      </c>
    </row>
    <row r="4255" spans="1:7">
      <c r="A4255" t="s">
        <v>14</v>
      </c>
      <c r="B4255">
        <v>2408</v>
      </c>
      <c r="C4255" t="s">
        <v>59</v>
      </c>
      <c r="D4255">
        <v>4.7699999999999996</v>
      </c>
      <c r="E4255">
        <v>11.2</v>
      </c>
      <c r="F4255">
        <v>60.1</v>
      </c>
    </row>
    <row r="4256" spans="1:7">
      <c r="A4256" t="s">
        <v>14</v>
      </c>
      <c r="B4256">
        <v>2409</v>
      </c>
      <c r="C4256" t="s">
        <v>59</v>
      </c>
      <c r="D4256">
        <v>4.7699999999999996</v>
      </c>
      <c r="E4256">
        <v>13.8</v>
      </c>
      <c r="F4256">
        <v>60.1</v>
      </c>
    </row>
    <row r="4257" spans="1:7">
      <c r="A4257" t="s">
        <v>14</v>
      </c>
      <c r="B4257">
        <v>2411</v>
      </c>
      <c r="C4257" t="s">
        <v>59</v>
      </c>
      <c r="D4257">
        <v>4.7699999999999996</v>
      </c>
      <c r="E4257">
        <v>16.5</v>
      </c>
      <c r="F4257">
        <v>60.1</v>
      </c>
      <c r="G4257" t="b">
        <v>0</v>
      </c>
    </row>
    <row r="4258" spans="1:7">
      <c r="A4258" t="s">
        <v>14</v>
      </c>
      <c r="B4258">
        <v>2412</v>
      </c>
      <c r="C4258" t="s">
        <v>59</v>
      </c>
      <c r="D4258">
        <v>0</v>
      </c>
      <c r="E4258">
        <v>3.2</v>
      </c>
      <c r="F4258">
        <v>60.1</v>
      </c>
    </row>
    <row r="4259" spans="1:7">
      <c r="A4259" t="s">
        <v>14</v>
      </c>
      <c r="B4259">
        <v>2413</v>
      </c>
      <c r="C4259" t="s">
        <v>59</v>
      </c>
      <c r="D4259">
        <v>3.27</v>
      </c>
      <c r="E4259">
        <v>3.2</v>
      </c>
      <c r="F4259">
        <v>60.1</v>
      </c>
    </row>
    <row r="4260" spans="1:7">
      <c r="A4260" t="s">
        <v>14</v>
      </c>
      <c r="B4260">
        <v>2414</v>
      </c>
      <c r="C4260" t="s">
        <v>59</v>
      </c>
      <c r="D4260">
        <v>3.27</v>
      </c>
      <c r="E4260">
        <v>4.25</v>
      </c>
      <c r="F4260">
        <v>60.1</v>
      </c>
      <c r="G4260" t="b">
        <v>0</v>
      </c>
    </row>
    <row r="4261" spans="1:7">
      <c r="A4261" t="s">
        <v>14</v>
      </c>
      <c r="B4261">
        <v>2415</v>
      </c>
      <c r="C4261" t="s">
        <v>59</v>
      </c>
      <c r="D4261">
        <v>9.82</v>
      </c>
      <c r="E4261">
        <v>3.2</v>
      </c>
      <c r="F4261">
        <v>60.1</v>
      </c>
      <c r="G4261" t="b">
        <v>0</v>
      </c>
    </row>
    <row r="4262" spans="1:7">
      <c r="A4262" t="s">
        <v>14</v>
      </c>
      <c r="B4262">
        <v>2416</v>
      </c>
      <c r="C4262" t="s">
        <v>59</v>
      </c>
      <c r="D4262">
        <v>9.82</v>
      </c>
      <c r="E4262">
        <v>4.25</v>
      </c>
      <c r="F4262">
        <v>60.1</v>
      </c>
    </row>
    <row r="4263" spans="1:7">
      <c r="A4263" t="s">
        <v>14</v>
      </c>
      <c r="B4263">
        <v>2417</v>
      </c>
      <c r="C4263" t="s">
        <v>59</v>
      </c>
      <c r="D4263">
        <v>16.37</v>
      </c>
      <c r="E4263">
        <v>3.2</v>
      </c>
      <c r="F4263">
        <v>60.1</v>
      </c>
    </row>
    <row r="4264" spans="1:7">
      <c r="A4264" t="s">
        <v>14</v>
      </c>
      <c r="B4264">
        <v>2418</v>
      </c>
      <c r="C4264" t="s">
        <v>59</v>
      </c>
      <c r="D4264">
        <v>16.37</v>
      </c>
      <c r="E4264">
        <v>4.25</v>
      </c>
      <c r="F4264">
        <v>60.1</v>
      </c>
    </row>
    <row r="4265" spans="1:7">
      <c r="A4265" t="s">
        <v>14</v>
      </c>
      <c r="B4265">
        <v>2419</v>
      </c>
      <c r="C4265" t="s">
        <v>59</v>
      </c>
      <c r="D4265">
        <v>19.649999999999999</v>
      </c>
      <c r="E4265">
        <v>3.2</v>
      </c>
      <c r="F4265">
        <v>60.1</v>
      </c>
    </row>
    <row r="4266" spans="1:7">
      <c r="A4266" t="s">
        <v>14</v>
      </c>
      <c r="B4266">
        <v>2420</v>
      </c>
      <c r="C4266" t="s">
        <v>59</v>
      </c>
      <c r="D4266">
        <v>19.649999999999999</v>
      </c>
      <c r="E4266">
        <v>4.25</v>
      </c>
      <c r="F4266">
        <v>60.1</v>
      </c>
    </row>
    <row r="4267" spans="1:7">
      <c r="A4267" t="s">
        <v>14</v>
      </c>
      <c r="B4267">
        <v>2421</v>
      </c>
      <c r="C4267" t="s">
        <v>59</v>
      </c>
      <c r="D4267">
        <v>4.57</v>
      </c>
      <c r="E4267">
        <v>4.25</v>
      </c>
      <c r="F4267">
        <v>60.1</v>
      </c>
    </row>
    <row r="4268" spans="1:7">
      <c r="A4268" t="s">
        <v>14</v>
      </c>
      <c r="B4268">
        <v>2422</v>
      </c>
      <c r="C4268" t="s">
        <v>59</v>
      </c>
      <c r="D4268">
        <v>4.57</v>
      </c>
      <c r="E4268">
        <v>4.8</v>
      </c>
      <c r="F4268">
        <v>60.1</v>
      </c>
      <c r="G4268" t="b">
        <v>0</v>
      </c>
    </row>
    <row r="4269" spans="1:7">
      <c r="A4269" t="s">
        <v>14</v>
      </c>
      <c r="B4269">
        <v>2423</v>
      </c>
      <c r="C4269" t="s">
        <v>59</v>
      </c>
      <c r="D4269">
        <v>0</v>
      </c>
      <c r="E4269">
        <v>4.8</v>
      </c>
      <c r="F4269">
        <v>60.1</v>
      </c>
    </row>
    <row r="4270" spans="1:7">
      <c r="A4270" t="s">
        <v>14</v>
      </c>
      <c r="B4270">
        <v>2424</v>
      </c>
      <c r="C4270" t="s">
        <v>59</v>
      </c>
      <c r="D4270">
        <v>15.2</v>
      </c>
      <c r="E4270">
        <v>6.4</v>
      </c>
      <c r="F4270">
        <v>60.1</v>
      </c>
    </row>
    <row r="4271" spans="1:7">
      <c r="A4271" t="s">
        <v>14</v>
      </c>
      <c r="B4271">
        <v>2425</v>
      </c>
      <c r="C4271" t="s">
        <v>59</v>
      </c>
      <c r="D4271">
        <v>17.68</v>
      </c>
      <c r="E4271">
        <v>6.4</v>
      </c>
      <c r="F4271">
        <v>60.1</v>
      </c>
    </row>
    <row r="4272" spans="1:7">
      <c r="A4272" t="s">
        <v>14</v>
      </c>
      <c r="B4272">
        <v>2426</v>
      </c>
      <c r="C4272" t="s">
        <v>59</v>
      </c>
      <c r="D4272">
        <v>17.68</v>
      </c>
      <c r="E4272">
        <v>6.9</v>
      </c>
      <c r="F4272">
        <v>60.1</v>
      </c>
    </row>
    <row r="4273" spans="1:7">
      <c r="A4273" t="s">
        <v>14</v>
      </c>
      <c r="B4273">
        <v>2427</v>
      </c>
      <c r="C4273" t="s">
        <v>59</v>
      </c>
      <c r="D4273">
        <v>15.2</v>
      </c>
      <c r="E4273">
        <v>6.9</v>
      </c>
      <c r="F4273">
        <v>60.1</v>
      </c>
    </row>
    <row r="4274" spans="1:7">
      <c r="A4274" t="s">
        <v>14</v>
      </c>
      <c r="B4274">
        <v>2428</v>
      </c>
      <c r="C4274" t="s">
        <v>59</v>
      </c>
      <c r="D4274">
        <v>8.6300000000000008</v>
      </c>
      <c r="E4274">
        <v>6.4</v>
      </c>
      <c r="F4274">
        <v>60.1</v>
      </c>
    </row>
    <row r="4275" spans="1:7">
      <c r="A4275" t="s">
        <v>14</v>
      </c>
      <c r="B4275">
        <v>2429</v>
      </c>
      <c r="C4275" t="s">
        <v>59</v>
      </c>
      <c r="D4275">
        <v>11.12</v>
      </c>
      <c r="E4275">
        <v>6.4</v>
      </c>
      <c r="F4275">
        <v>60.1</v>
      </c>
      <c r="G4275" t="b">
        <v>0</v>
      </c>
    </row>
    <row r="4276" spans="1:7">
      <c r="A4276" t="s">
        <v>14</v>
      </c>
      <c r="B4276">
        <v>2430</v>
      </c>
      <c r="C4276" t="s">
        <v>59</v>
      </c>
      <c r="D4276">
        <v>11.12</v>
      </c>
      <c r="E4276">
        <v>6.9</v>
      </c>
      <c r="F4276">
        <v>60.1</v>
      </c>
      <c r="G4276" t="b">
        <v>0</v>
      </c>
    </row>
    <row r="4277" spans="1:7">
      <c r="A4277" t="s">
        <v>14</v>
      </c>
      <c r="B4277">
        <v>2431</v>
      </c>
      <c r="C4277" t="s">
        <v>59</v>
      </c>
      <c r="D4277">
        <v>8.6300000000000008</v>
      </c>
      <c r="E4277">
        <v>6.9</v>
      </c>
      <c r="F4277">
        <v>60.1</v>
      </c>
    </row>
    <row r="4278" spans="1:7">
      <c r="A4278" t="s">
        <v>14</v>
      </c>
      <c r="B4278">
        <v>2432</v>
      </c>
      <c r="C4278" t="s">
        <v>59</v>
      </c>
      <c r="D4278">
        <v>3.5</v>
      </c>
      <c r="E4278">
        <v>6.9</v>
      </c>
      <c r="F4278">
        <v>60.1</v>
      </c>
    </row>
    <row r="4279" spans="1:7">
      <c r="A4279" t="s">
        <v>14</v>
      </c>
      <c r="B4279">
        <v>2433</v>
      </c>
      <c r="C4279" t="s">
        <v>59</v>
      </c>
      <c r="D4279">
        <v>17.68</v>
      </c>
      <c r="E4279">
        <v>8.5</v>
      </c>
      <c r="F4279">
        <v>60.1</v>
      </c>
      <c r="G4279" t="b">
        <v>0</v>
      </c>
    </row>
    <row r="4280" spans="1:7">
      <c r="A4280" t="s">
        <v>14</v>
      </c>
      <c r="B4280">
        <v>2434</v>
      </c>
      <c r="C4280" t="s">
        <v>59</v>
      </c>
      <c r="D4280">
        <v>3.5</v>
      </c>
      <c r="E4280">
        <v>13.8</v>
      </c>
      <c r="F4280">
        <v>60.1</v>
      </c>
      <c r="G4280" t="b">
        <v>0</v>
      </c>
    </row>
    <row r="4281" spans="1:7">
      <c r="A4281" t="s">
        <v>14</v>
      </c>
      <c r="B4281">
        <v>2435</v>
      </c>
      <c r="C4281" t="s">
        <v>59</v>
      </c>
      <c r="D4281">
        <v>3.5</v>
      </c>
      <c r="E4281">
        <v>12.5</v>
      </c>
      <c r="F4281">
        <v>60.1</v>
      </c>
      <c r="G4281" t="b">
        <v>0</v>
      </c>
    </row>
    <row r="4282" spans="1:7">
      <c r="A4282" t="s">
        <v>14</v>
      </c>
      <c r="B4282">
        <v>2436</v>
      </c>
      <c r="C4282" t="s">
        <v>59</v>
      </c>
      <c r="D4282">
        <v>4.7699999999999996</v>
      </c>
      <c r="E4282">
        <v>12.5</v>
      </c>
      <c r="F4282">
        <v>60.1</v>
      </c>
    </row>
    <row r="4283" spans="1:7">
      <c r="A4283" t="s">
        <v>14</v>
      </c>
      <c r="B4283">
        <v>2437</v>
      </c>
      <c r="C4283" t="s">
        <v>59</v>
      </c>
      <c r="D4283">
        <v>3.5</v>
      </c>
      <c r="E4283">
        <v>11.2</v>
      </c>
      <c r="F4283">
        <v>60.1</v>
      </c>
    </row>
    <row r="4284" spans="1:7">
      <c r="A4284" t="s">
        <v>14</v>
      </c>
      <c r="B4284">
        <v>2438</v>
      </c>
      <c r="C4284" t="s">
        <v>59</v>
      </c>
      <c r="D4284">
        <v>6.8</v>
      </c>
      <c r="E4284">
        <v>11.2</v>
      </c>
      <c r="F4284">
        <v>60.1</v>
      </c>
    </row>
    <row r="4285" spans="1:7">
      <c r="A4285" t="s">
        <v>14</v>
      </c>
      <c r="B4285">
        <v>2439</v>
      </c>
      <c r="C4285" t="s">
        <v>59</v>
      </c>
      <c r="D4285">
        <v>8.3800000000000008</v>
      </c>
      <c r="E4285">
        <v>10</v>
      </c>
      <c r="F4285">
        <v>60.1</v>
      </c>
      <c r="G4285" t="b">
        <v>0</v>
      </c>
    </row>
    <row r="4286" spans="1:7">
      <c r="A4286" t="s">
        <v>14</v>
      </c>
      <c r="B4286">
        <v>2440</v>
      </c>
      <c r="C4286" t="s">
        <v>59</v>
      </c>
      <c r="D4286">
        <v>7.02</v>
      </c>
      <c r="E4286">
        <v>10</v>
      </c>
      <c r="F4286">
        <v>60.1</v>
      </c>
    </row>
    <row r="4287" spans="1:7">
      <c r="A4287" t="s">
        <v>14</v>
      </c>
      <c r="B4287">
        <v>2444</v>
      </c>
      <c r="C4287" t="s">
        <v>59</v>
      </c>
      <c r="D4287">
        <v>0</v>
      </c>
      <c r="E4287">
        <v>2.5</v>
      </c>
      <c r="F4287">
        <v>60.1</v>
      </c>
    </row>
    <row r="4288" spans="1:7">
      <c r="A4288" t="s">
        <v>14</v>
      </c>
      <c r="B4288">
        <v>2445</v>
      </c>
      <c r="C4288" t="s">
        <v>59</v>
      </c>
      <c r="D4288">
        <v>3.27</v>
      </c>
      <c r="E4288">
        <v>2.5</v>
      </c>
      <c r="F4288">
        <v>60.1</v>
      </c>
    </row>
    <row r="4289" spans="1:7">
      <c r="A4289" t="s">
        <v>14</v>
      </c>
      <c r="B4289">
        <v>2446</v>
      </c>
      <c r="C4289" t="s">
        <v>59</v>
      </c>
      <c r="D4289">
        <v>8.19</v>
      </c>
      <c r="E4289">
        <v>2.5</v>
      </c>
      <c r="F4289">
        <v>60.1</v>
      </c>
    </row>
    <row r="4290" spans="1:7">
      <c r="A4290" t="s">
        <v>14</v>
      </c>
      <c r="B4290">
        <v>2447</v>
      </c>
      <c r="C4290" t="s">
        <v>59</v>
      </c>
      <c r="D4290">
        <v>8.19</v>
      </c>
      <c r="E4290">
        <v>3.2</v>
      </c>
      <c r="F4290">
        <v>60.1</v>
      </c>
      <c r="G4290" t="b">
        <v>0</v>
      </c>
    </row>
    <row r="4291" spans="1:7">
      <c r="A4291" t="s">
        <v>14</v>
      </c>
      <c r="B4291">
        <v>2448</v>
      </c>
      <c r="C4291" t="s">
        <v>59</v>
      </c>
      <c r="D4291">
        <v>19.649999999999999</v>
      </c>
      <c r="E4291">
        <v>2.5</v>
      </c>
      <c r="F4291">
        <v>60.1</v>
      </c>
    </row>
    <row r="4292" spans="1:7">
      <c r="A4292" t="s">
        <v>14</v>
      </c>
      <c r="B4292">
        <v>2449</v>
      </c>
      <c r="C4292" t="s">
        <v>59</v>
      </c>
      <c r="D4292">
        <v>1.98</v>
      </c>
      <c r="E4292">
        <v>6.9</v>
      </c>
      <c r="F4292">
        <v>60.1</v>
      </c>
    </row>
    <row r="4293" spans="1:7">
      <c r="A4293" t="s">
        <v>14</v>
      </c>
      <c r="B4293">
        <v>2450</v>
      </c>
      <c r="C4293" t="s">
        <v>59</v>
      </c>
      <c r="D4293">
        <v>2.5</v>
      </c>
      <c r="E4293">
        <v>6.9</v>
      </c>
      <c r="F4293">
        <v>60.1</v>
      </c>
    </row>
    <row r="4294" spans="1:7">
      <c r="A4294" t="s">
        <v>14</v>
      </c>
      <c r="B4294">
        <v>2451</v>
      </c>
      <c r="C4294" t="s">
        <v>59</v>
      </c>
      <c r="D4294">
        <v>2.5</v>
      </c>
      <c r="E4294">
        <v>8.5</v>
      </c>
      <c r="F4294">
        <v>60.1</v>
      </c>
    </row>
    <row r="4295" spans="1:7">
      <c r="A4295" t="s">
        <v>14</v>
      </c>
      <c r="B4295">
        <v>2452</v>
      </c>
      <c r="C4295" t="s">
        <v>59</v>
      </c>
      <c r="D4295">
        <v>1.98</v>
      </c>
      <c r="E4295">
        <v>8.5</v>
      </c>
      <c r="F4295">
        <v>60.1</v>
      </c>
      <c r="G4295" t="b">
        <v>0</v>
      </c>
    </row>
    <row r="4296" spans="1:7">
      <c r="A4296" t="s">
        <v>14</v>
      </c>
      <c r="B4296">
        <v>2453</v>
      </c>
      <c r="C4296" t="s">
        <v>59</v>
      </c>
      <c r="D4296">
        <v>2.5</v>
      </c>
      <c r="E4296">
        <v>12.5</v>
      </c>
      <c r="F4296">
        <v>60.1</v>
      </c>
      <c r="G4296" t="b">
        <v>0</v>
      </c>
    </row>
    <row r="4297" spans="1:7">
      <c r="A4297" t="s">
        <v>14</v>
      </c>
      <c r="B4297">
        <v>2454</v>
      </c>
      <c r="C4297" t="s">
        <v>59</v>
      </c>
      <c r="D4297">
        <v>2.5</v>
      </c>
      <c r="E4297">
        <v>15.26</v>
      </c>
      <c r="F4297">
        <v>60.1</v>
      </c>
    </row>
    <row r="4298" spans="1:7">
      <c r="A4298" t="s">
        <v>14</v>
      </c>
      <c r="B4298">
        <v>2455</v>
      </c>
      <c r="C4298" t="s">
        <v>59</v>
      </c>
      <c r="D4298">
        <v>0</v>
      </c>
      <c r="E4298">
        <v>15.26</v>
      </c>
      <c r="F4298">
        <v>60.1</v>
      </c>
    </row>
    <row r="4299" spans="1:7">
      <c r="A4299" t="s">
        <v>14</v>
      </c>
      <c r="B4299">
        <v>2456</v>
      </c>
      <c r="C4299" t="s">
        <v>59</v>
      </c>
      <c r="D4299">
        <v>2.5</v>
      </c>
      <c r="E4299">
        <v>16.5</v>
      </c>
      <c r="F4299">
        <v>60.1</v>
      </c>
    </row>
    <row r="4300" spans="1:7">
      <c r="A4300" t="s">
        <v>14</v>
      </c>
      <c r="B4300">
        <v>2457</v>
      </c>
      <c r="C4300" t="s">
        <v>59</v>
      </c>
      <c r="D4300">
        <v>3.5</v>
      </c>
      <c r="E4300">
        <v>15.26</v>
      </c>
      <c r="F4300">
        <v>60.1</v>
      </c>
    </row>
    <row r="4301" spans="1:7">
      <c r="A4301" t="s">
        <v>14</v>
      </c>
      <c r="B4301">
        <v>3329</v>
      </c>
      <c r="C4301" t="s">
        <v>59</v>
      </c>
      <c r="D4301">
        <v>19.649999999999999</v>
      </c>
      <c r="E4301">
        <v>4.3</v>
      </c>
      <c r="F4301">
        <v>60.1</v>
      </c>
      <c r="G4301" t="b">
        <v>0</v>
      </c>
    </row>
    <row r="4302" spans="1:7">
      <c r="A4302" t="s">
        <v>14</v>
      </c>
      <c r="B4302">
        <v>3330</v>
      </c>
      <c r="C4302" t="s">
        <v>59</v>
      </c>
      <c r="D4302">
        <v>19.649999999999999</v>
      </c>
      <c r="E4302">
        <v>4.8</v>
      </c>
      <c r="F4302">
        <v>60.1</v>
      </c>
      <c r="G4302" t="b">
        <v>0</v>
      </c>
    </row>
    <row r="4303" spans="1:7">
      <c r="A4303" t="s">
        <v>14</v>
      </c>
      <c r="B4303">
        <v>3630</v>
      </c>
      <c r="C4303" t="s">
        <v>59</v>
      </c>
      <c r="D4303">
        <v>7.01</v>
      </c>
      <c r="E4303">
        <v>5.35</v>
      </c>
      <c r="F4303">
        <v>60.1</v>
      </c>
    </row>
    <row r="4304" spans="1:7">
      <c r="A4304" t="s">
        <v>14</v>
      </c>
      <c r="B4304">
        <v>3631</v>
      </c>
      <c r="C4304" t="s">
        <v>59</v>
      </c>
      <c r="D4304">
        <v>8.6300000000000008</v>
      </c>
      <c r="E4304">
        <v>5.35</v>
      </c>
      <c r="F4304">
        <v>60.1</v>
      </c>
    </row>
    <row r="4305" spans="1:7">
      <c r="A4305" t="s">
        <v>14</v>
      </c>
      <c r="B4305">
        <v>3632</v>
      </c>
      <c r="C4305" t="s">
        <v>59</v>
      </c>
      <c r="D4305">
        <v>7.01</v>
      </c>
      <c r="E4305">
        <v>6.9</v>
      </c>
      <c r="F4305">
        <v>60.1</v>
      </c>
    </row>
    <row r="4306" spans="1:7">
      <c r="A4306" t="s">
        <v>14</v>
      </c>
      <c r="B4306">
        <v>3633</v>
      </c>
      <c r="C4306" t="s">
        <v>59</v>
      </c>
      <c r="D4306">
        <v>7.01</v>
      </c>
      <c r="E4306">
        <v>4.25</v>
      </c>
      <c r="F4306">
        <v>60.1</v>
      </c>
    </row>
    <row r="4307" spans="1:7">
      <c r="A4307" t="s">
        <v>14</v>
      </c>
      <c r="B4307">
        <v>3634</v>
      </c>
      <c r="C4307" t="s">
        <v>59</v>
      </c>
      <c r="D4307">
        <v>11.12</v>
      </c>
      <c r="E4307">
        <v>5.35</v>
      </c>
      <c r="F4307">
        <v>60.1</v>
      </c>
    </row>
    <row r="4308" spans="1:7">
      <c r="A4308" t="s">
        <v>14</v>
      </c>
      <c r="B4308">
        <v>3635</v>
      </c>
      <c r="C4308" t="s">
        <v>59</v>
      </c>
      <c r="D4308">
        <v>11.61</v>
      </c>
      <c r="E4308">
        <v>4.25</v>
      </c>
      <c r="F4308">
        <v>60.1</v>
      </c>
      <c r="G4308" t="b">
        <v>0</v>
      </c>
    </row>
    <row r="4309" spans="1:7">
      <c r="A4309" t="s">
        <v>14</v>
      </c>
      <c r="B4309">
        <v>3636</v>
      </c>
      <c r="C4309" t="s">
        <v>59</v>
      </c>
      <c r="D4309">
        <v>11.61</v>
      </c>
      <c r="E4309">
        <v>5.35</v>
      </c>
      <c r="F4309">
        <v>60.1</v>
      </c>
      <c r="G4309" t="b">
        <v>0</v>
      </c>
    </row>
    <row r="4310" spans="1:7">
      <c r="A4310" t="s">
        <v>14</v>
      </c>
      <c r="B4310">
        <v>3637</v>
      </c>
      <c r="C4310" t="s">
        <v>59</v>
      </c>
      <c r="D4310">
        <v>11.12</v>
      </c>
      <c r="E4310">
        <v>4.25</v>
      </c>
      <c r="F4310">
        <v>60.1</v>
      </c>
      <c r="G4310" t="b">
        <v>0</v>
      </c>
    </row>
    <row r="4311" spans="1:7">
      <c r="A4311" t="s">
        <v>14</v>
      </c>
      <c r="B4311">
        <v>3638</v>
      </c>
      <c r="C4311" t="s">
        <v>59</v>
      </c>
      <c r="D4311">
        <v>18.100000000000001</v>
      </c>
      <c r="E4311">
        <v>4.25</v>
      </c>
      <c r="F4311">
        <v>60.1</v>
      </c>
    </row>
    <row r="4312" spans="1:7">
      <c r="A4312" t="s">
        <v>14</v>
      </c>
      <c r="B4312">
        <v>3639</v>
      </c>
      <c r="C4312" t="s">
        <v>59</v>
      </c>
      <c r="D4312">
        <v>18.100000000000001</v>
      </c>
      <c r="E4312">
        <v>4.8</v>
      </c>
      <c r="F4312">
        <v>60.1</v>
      </c>
    </row>
    <row r="4313" spans="1:7">
      <c r="A4313" t="s">
        <v>14</v>
      </c>
      <c r="B4313">
        <v>3640</v>
      </c>
      <c r="C4313" t="s">
        <v>59</v>
      </c>
      <c r="D4313">
        <v>15.2</v>
      </c>
      <c r="E4313">
        <v>4.8</v>
      </c>
      <c r="F4313">
        <v>60.1</v>
      </c>
    </row>
    <row r="4314" spans="1:7">
      <c r="A4314" t="s">
        <v>14</v>
      </c>
      <c r="B4314">
        <v>3642</v>
      </c>
      <c r="C4314" t="s">
        <v>59</v>
      </c>
      <c r="D4314">
        <v>17.68</v>
      </c>
      <c r="E4314">
        <v>5.35</v>
      </c>
      <c r="F4314">
        <v>60.1</v>
      </c>
    </row>
    <row r="4315" spans="1:7">
      <c r="A4315" t="s">
        <v>14</v>
      </c>
      <c r="B4315">
        <v>3643</v>
      </c>
      <c r="C4315" t="s">
        <v>59</v>
      </c>
      <c r="D4315">
        <v>18.100000000000001</v>
      </c>
      <c r="E4315">
        <v>5.35</v>
      </c>
      <c r="F4315">
        <v>60.1</v>
      </c>
      <c r="G4315" t="b">
        <v>0</v>
      </c>
    </row>
    <row r="4316" spans="1:7">
      <c r="A4316" t="s">
        <v>14</v>
      </c>
      <c r="B4316">
        <v>3644</v>
      </c>
      <c r="C4316" t="s">
        <v>59</v>
      </c>
      <c r="D4316">
        <v>17.68</v>
      </c>
      <c r="E4316">
        <v>4.8</v>
      </c>
      <c r="F4316">
        <v>60.1</v>
      </c>
    </row>
    <row r="4317" spans="1:7">
      <c r="A4317" t="s">
        <v>14</v>
      </c>
      <c r="B4317">
        <v>3645</v>
      </c>
      <c r="C4317" t="s">
        <v>59</v>
      </c>
      <c r="D4317">
        <v>0</v>
      </c>
      <c r="E4317">
        <v>5.35</v>
      </c>
      <c r="F4317">
        <v>60.1</v>
      </c>
    </row>
    <row r="4318" spans="1:7">
      <c r="A4318" t="s">
        <v>14</v>
      </c>
      <c r="B4318">
        <v>3646</v>
      </c>
      <c r="C4318" t="s">
        <v>59</v>
      </c>
      <c r="D4318">
        <v>1.98</v>
      </c>
      <c r="E4318">
        <v>5.35</v>
      </c>
      <c r="F4318">
        <v>60.1</v>
      </c>
      <c r="G4318" t="b">
        <v>0</v>
      </c>
    </row>
    <row r="4319" spans="1:7">
      <c r="A4319" t="s">
        <v>14</v>
      </c>
      <c r="B4319">
        <v>3647</v>
      </c>
      <c r="C4319" t="s">
        <v>59</v>
      </c>
      <c r="D4319">
        <v>1.98</v>
      </c>
      <c r="E4319">
        <v>4.8</v>
      </c>
      <c r="F4319">
        <v>60.1</v>
      </c>
    </row>
    <row r="4320" spans="1:7">
      <c r="A4320" t="s">
        <v>14</v>
      </c>
      <c r="B4320">
        <v>3648</v>
      </c>
      <c r="C4320" t="s">
        <v>59</v>
      </c>
      <c r="D4320">
        <v>4.57</v>
      </c>
      <c r="E4320">
        <v>5.35</v>
      </c>
      <c r="F4320">
        <v>60.1</v>
      </c>
    </row>
    <row r="4321" spans="1:7">
      <c r="A4321" t="s">
        <v>14</v>
      </c>
      <c r="B4321">
        <v>3649</v>
      </c>
      <c r="C4321" t="s">
        <v>59</v>
      </c>
      <c r="D4321">
        <v>4.57</v>
      </c>
      <c r="E4321">
        <v>6.9</v>
      </c>
      <c r="F4321">
        <v>60.1</v>
      </c>
    </row>
    <row r="4322" spans="1:7">
      <c r="A4322" t="s">
        <v>14</v>
      </c>
      <c r="B4322">
        <v>3650</v>
      </c>
      <c r="C4322" t="s">
        <v>59</v>
      </c>
      <c r="D4322">
        <v>0.2011038</v>
      </c>
      <c r="E4322">
        <v>4.2480409999999997</v>
      </c>
      <c r="F4322">
        <v>60.1</v>
      </c>
    </row>
    <row r="4323" spans="1:7">
      <c r="A4323" t="s">
        <v>14</v>
      </c>
      <c r="B4323">
        <v>3651</v>
      </c>
      <c r="C4323" t="s">
        <v>59</v>
      </c>
      <c r="D4323">
        <v>0.4</v>
      </c>
      <c r="E4323">
        <v>4.25</v>
      </c>
      <c r="F4323">
        <v>60.1</v>
      </c>
    </row>
    <row r="4324" spans="1:7">
      <c r="A4324" t="s">
        <v>14</v>
      </c>
      <c r="B4324">
        <v>3654</v>
      </c>
      <c r="C4324" t="s">
        <v>59</v>
      </c>
      <c r="D4324">
        <v>0.65</v>
      </c>
      <c r="E4324">
        <v>4.25</v>
      </c>
      <c r="F4324">
        <v>60.1</v>
      </c>
      <c r="G4324" t="b">
        <v>0</v>
      </c>
    </row>
    <row r="4325" spans="1:7">
      <c r="A4325" t="s">
        <v>14</v>
      </c>
      <c r="B4325">
        <v>3656</v>
      </c>
      <c r="C4325" t="s">
        <v>59</v>
      </c>
      <c r="D4325">
        <v>2.5</v>
      </c>
      <c r="E4325">
        <v>4.25</v>
      </c>
      <c r="F4325">
        <v>60.1</v>
      </c>
      <c r="G4325" t="b">
        <v>0</v>
      </c>
    </row>
    <row r="4326" spans="1:7">
      <c r="A4326" t="s">
        <v>14</v>
      </c>
      <c r="B4326">
        <v>3658</v>
      </c>
      <c r="C4326" t="s">
        <v>59</v>
      </c>
      <c r="D4326">
        <v>5</v>
      </c>
      <c r="E4326">
        <v>4.25</v>
      </c>
      <c r="F4326">
        <v>60.1</v>
      </c>
    </row>
    <row r="4327" spans="1:7">
      <c r="A4327" t="s">
        <v>14</v>
      </c>
      <c r="B4327">
        <v>3660</v>
      </c>
      <c r="C4327" t="s">
        <v>59</v>
      </c>
      <c r="D4327">
        <v>6.5</v>
      </c>
      <c r="E4327">
        <v>4.25</v>
      </c>
      <c r="F4327">
        <v>60.1</v>
      </c>
      <c r="G4327" t="b">
        <v>0</v>
      </c>
    </row>
    <row r="4328" spans="1:7">
      <c r="A4328" t="s">
        <v>14</v>
      </c>
      <c r="B4328">
        <v>3662</v>
      </c>
      <c r="C4328" t="s">
        <v>59</v>
      </c>
      <c r="D4328">
        <v>6.55</v>
      </c>
      <c r="E4328">
        <v>4.25</v>
      </c>
      <c r="F4328">
        <v>60.1</v>
      </c>
    </row>
    <row r="4329" spans="1:7">
      <c r="A4329" t="s">
        <v>14</v>
      </c>
      <c r="B4329">
        <v>3664</v>
      </c>
      <c r="C4329" t="s">
        <v>59</v>
      </c>
      <c r="D4329">
        <v>6.9</v>
      </c>
      <c r="E4329">
        <v>4.25</v>
      </c>
      <c r="F4329">
        <v>60.1</v>
      </c>
    </row>
    <row r="4330" spans="1:7">
      <c r="A4330" t="s">
        <v>14</v>
      </c>
      <c r="B4330">
        <v>3666</v>
      </c>
      <c r="C4330" t="s">
        <v>59</v>
      </c>
      <c r="D4330">
        <v>9.9</v>
      </c>
      <c r="E4330">
        <v>4.25</v>
      </c>
      <c r="F4330">
        <v>60.1</v>
      </c>
    </row>
    <row r="4331" spans="1:7">
      <c r="A4331" t="s">
        <v>14</v>
      </c>
      <c r="B4331">
        <v>3668</v>
      </c>
      <c r="C4331" t="s">
        <v>59</v>
      </c>
      <c r="D4331">
        <v>10.53</v>
      </c>
      <c r="E4331">
        <v>4.25</v>
      </c>
      <c r="F4331">
        <v>60.1</v>
      </c>
    </row>
    <row r="4332" spans="1:7">
      <c r="A4332" t="s">
        <v>14</v>
      </c>
      <c r="B4332">
        <v>3670</v>
      </c>
      <c r="C4332" t="s">
        <v>59</v>
      </c>
      <c r="D4332">
        <v>10.7</v>
      </c>
      <c r="E4332">
        <v>4.25</v>
      </c>
      <c r="F4332">
        <v>60.1</v>
      </c>
      <c r="G4332" t="b">
        <v>0</v>
      </c>
    </row>
    <row r="4333" spans="1:7">
      <c r="A4333" t="s">
        <v>14</v>
      </c>
      <c r="B4333">
        <v>3672</v>
      </c>
      <c r="C4333" t="s">
        <v>59</v>
      </c>
      <c r="D4333">
        <v>11.48</v>
      </c>
      <c r="E4333">
        <v>4.25</v>
      </c>
      <c r="F4333">
        <v>60.1</v>
      </c>
    </row>
    <row r="4334" spans="1:7">
      <c r="A4334" t="s">
        <v>14</v>
      </c>
      <c r="B4334">
        <v>3675</v>
      </c>
      <c r="C4334" t="s">
        <v>59</v>
      </c>
      <c r="D4334">
        <v>19.100000000000001</v>
      </c>
      <c r="E4334">
        <v>5.35</v>
      </c>
      <c r="F4334">
        <v>60.1</v>
      </c>
    </row>
    <row r="4335" spans="1:7">
      <c r="A4335" t="s">
        <v>14</v>
      </c>
      <c r="B4335">
        <v>3676</v>
      </c>
      <c r="C4335" t="s">
        <v>59</v>
      </c>
      <c r="D4335">
        <v>19.475000000000001</v>
      </c>
      <c r="E4335">
        <v>5.35</v>
      </c>
      <c r="F4335">
        <v>60.1</v>
      </c>
      <c r="G4335" t="b">
        <v>0</v>
      </c>
    </row>
    <row r="4336" spans="1:7">
      <c r="A4336" t="s">
        <v>14</v>
      </c>
      <c r="B4336">
        <v>3849</v>
      </c>
      <c r="C4336" t="s">
        <v>59</v>
      </c>
      <c r="D4336">
        <v>9.5</v>
      </c>
      <c r="E4336">
        <v>8.75</v>
      </c>
      <c r="F4336">
        <v>60.1</v>
      </c>
    </row>
    <row r="4337" spans="1:7">
      <c r="A4337" t="s">
        <v>14</v>
      </c>
      <c r="B4337">
        <v>3850</v>
      </c>
      <c r="C4337" t="s">
        <v>59</v>
      </c>
      <c r="D4337">
        <v>9.5</v>
      </c>
      <c r="E4337">
        <v>8.5</v>
      </c>
      <c r="F4337">
        <v>60.1</v>
      </c>
    </row>
    <row r="4338" spans="1:7">
      <c r="A4338" t="s">
        <v>14</v>
      </c>
      <c r="B4338">
        <v>3851</v>
      </c>
      <c r="C4338" t="s">
        <v>59</v>
      </c>
      <c r="D4338">
        <v>10.6</v>
      </c>
      <c r="E4338">
        <v>8.75</v>
      </c>
      <c r="F4338">
        <v>60.1</v>
      </c>
    </row>
    <row r="4339" spans="1:7">
      <c r="A4339" t="s">
        <v>14</v>
      </c>
      <c r="B4339">
        <v>3852</v>
      </c>
      <c r="C4339" t="s">
        <v>59</v>
      </c>
      <c r="D4339">
        <v>10.6</v>
      </c>
      <c r="E4339">
        <v>8.5</v>
      </c>
      <c r="F4339">
        <v>60.1</v>
      </c>
      <c r="G4339" t="b">
        <v>0</v>
      </c>
    </row>
    <row r="4340" spans="1:7">
      <c r="A4340" t="s">
        <v>14</v>
      </c>
      <c r="B4340">
        <v>3854</v>
      </c>
      <c r="C4340" t="s">
        <v>59</v>
      </c>
      <c r="D4340">
        <v>12.35</v>
      </c>
      <c r="E4340">
        <v>8.75</v>
      </c>
      <c r="F4340">
        <v>60.1</v>
      </c>
      <c r="G4340" t="b">
        <v>0</v>
      </c>
    </row>
    <row r="4341" spans="1:7">
      <c r="A4341" t="s">
        <v>14</v>
      </c>
      <c r="B4341">
        <v>3855</v>
      </c>
      <c r="C4341" t="s">
        <v>59</v>
      </c>
      <c r="D4341">
        <v>12.35</v>
      </c>
      <c r="E4341">
        <v>10</v>
      </c>
      <c r="F4341">
        <v>60.1</v>
      </c>
    </row>
    <row r="4342" spans="1:7">
      <c r="A4342" t="s">
        <v>14</v>
      </c>
      <c r="B4342">
        <v>3858</v>
      </c>
      <c r="C4342" t="s">
        <v>59</v>
      </c>
      <c r="D4342">
        <v>12.35</v>
      </c>
      <c r="E4342">
        <v>8.5</v>
      </c>
      <c r="F4342">
        <v>60.1</v>
      </c>
    </row>
    <row r="4343" spans="1:7">
      <c r="A4343" t="s">
        <v>14</v>
      </c>
      <c r="B4343">
        <v>3859</v>
      </c>
      <c r="C4343" t="s">
        <v>59</v>
      </c>
      <c r="D4343">
        <v>13.45</v>
      </c>
      <c r="E4343">
        <v>8.75</v>
      </c>
      <c r="F4343">
        <v>60.1</v>
      </c>
    </row>
    <row r="4344" spans="1:7">
      <c r="A4344" t="s">
        <v>14</v>
      </c>
      <c r="B4344">
        <v>3860</v>
      </c>
      <c r="C4344" t="s">
        <v>59</v>
      </c>
      <c r="D4344">
        <v>13.45</v>
      </c>
      <c r="E4344">
        <v>10</v>
      </c>
      <c r="F4344">
        <v>60.1</v>
      </c>
    </row>
    <row r="4345" spans="1:7">
      <c r="A4345" t="s">
        <v>14</v>
      </c>
      <c r="B4345">
        <v>3861</v>
      </c>
      <c r="C4345" t="s">
        <v>59</v>
      </c>
      <c r="D4345">
        <v>13.45</v>
      </c>
      <c r="E4345">
        <v>8.5</v>
      </c>
      <c r="F4345">
        <v>60.1</v>
      </c>
    </row>
    <row r="4346" spans="1:7">
      <c r="A4346" t="s">
        <v>14</v>
      </c>
      <c r="B4346">
        <v>3862</v>
      </c>
      <c r="C4346" t="s">
        <v>59</v>
      </c>
      <c r="D4346">
        <v>13.93</v>
      </c>
      <c r="E4346">
        <v>8.75</v>
      </c>
      <c r="F4346">
        <v>60.1</v>
      </c>
      <c r="G4346" t="b">
        <v>0</v>
      </c>
    </row>
    <row r="4347" spans="1:7">
      <c r="A4347" t="s">
        <v>14</v>
      </c>
      <c r="B4347">
        <v>3863</v>
      </c>
      <c r="C4347" t="s">
        <v>59</v>
      </c>
      <c r="D4347">
        <v>13.93</v>
      </c>
      <c r="E4347">
        <v>8.5</v>
      </c>
      <c r="F4347">
        <v>60.1</v>
      </c>
      <c r="G4347" t="b">
        <v>0</v>
      </c>
    </row>
    <row r="4348" spans="1:7">
      <c r="A4348" t="s">
        <v>14</v>
      </c>
      <c r="B4348">
        <v>3864</v>
      </c>
      <c r="C4348" t="s">
        <v>59</v>
      </c>
      <c r="D4348">
        <v>15.97</v>
      </c>
      <c r="E4348">
        <v>8.75</v>
      </c>
      <c r="F4348">
        <v>60.1</v>
      </c>
      <c r="G4348" t="b">
        <v>0</v>
      </c>
    </row>
    <row r="4349" spans="1:7">
      <c r="A4349" t="s">
        <v>14</v>
      </c>
      <c r="B4349">
        <v>3865</v>
      </c>
      <c r="C4349" t="s">
        <v>59</v>
      </c>
      <c r="D4349">
        <v>14.8</v>
      </c>
      <c r="E4349">
        <v>8.75</v>
      </c>
      <c r="F4349">
        <v>60.1</v>
      </c>
      <c r="G4349" t="b">
        <v>0</v>
      </c>
    </row>
    <row r="4350" spans="1:7">
      <c r="A4350" t="s">
        <v>14</v>
      </c>
      <c r="B4350">
        <v>3866</v>
      </c>
      <c r="C4350" t="s">
        <v>59</v>
      </c>
      <c r="D4350">
        <v>14.8</v>
      </c>
      <c r="E4350">
        <v>8.5</v>
      </c>
      <c r="F4350">
        <v>60.1</v>
      </c>
      <c r="G4350" t="b">
        <v>0</v>
      </c>
    </row>
    <row r="4351" spans="1:7">
      <c r="A4351" t="s">
        <v>14</v>
      </c>
      <c r="B4351">
        <v>3867</v>
      </c>
      <c r="C4351" t="s">
        <v>59</v>
      </c>
      <c r="D4351">
        <v>15.97</v>
      </c>
      <c r="E4351">
        <v>8.5</v>
      </c>
      <c r="F4351">
        <v>60.1</v>
      </c>
      <c r="G4351" t="b">
        <v>0</v>
      </c>
    </row>
    <row r="4352" spans="1:7">
      <c r="A4352" t="s">
        <v>14</v>
      </c>
      <c r="B4352">
        <v>3868</v>
      </c>
      <c r="C4352" t="s">
        <v>59</v>
      </c>
      <c r="D4352">
        <v>16.84</v>
      </c>
      <c r="E4352">
        <v>8.5</v>
      </c>
      <c r="F4352">
        <v>60.1</v>
      </c>
    </row>
    <row r="4353" spans="1:7">
      <c r="A4353" t="s">
        <v>14</v>
      </c>
      <c r="B4353">
        <v>3869</v>
      </c>
      <c r="C4353" t="s">
        <v>59</v>
      </c>
      <c r="D4353">
        <v>16.84</v>
      </c>
      <c r="E4353">
        <v>8.75</v>
      </c>
      <c r="F4353">
        <v>60.1</v>
      </c>
    </row>
    <row r="4354" spans="1:7">
      <c r="A4354" t="s">
        <v>14</v>
      </c>
      <c r="B4354">
        <v>3870</v>
      </c>
      <c r="C4354" t="s">
        <v>59</v>
      </c>
      <c r="D4354">
        <v>19.649999999999999</v>
      </c>
      <c r="E4354">
        <v>8.75</v>
      </c>
      <c r="F4354">
        <v>60.1</v>
      </c>
    </row>
    <row r="4355" spans="1:7">
      <c r="A4355" t="s">
        <v>14</v>
      </c>
      <c r="B4355">
        <v>4040</v>
      </c>
      <c r="C4355" t="s">
        <v>59</v>
      </c>
      <c r="D4355">
        <v>11.52</v>
      </c>
      <c r="E4355">
        <v>10</v>
      </c>
      <c r="F4355">
        <v>60.1</v>
      </c>
      <c r="G4355" t="b">
        <v>0</v>
      </c>
    </row>
    <row r="4356" spans="1:7">
      <c r="A4356" t="s">
        <v>14</v>
      </c>
      <c r="B4356">
        <v>4041</v>
      </c>
      <c r="C4356" t="s">
        <v>59</v>
      </c>
      <c r="D4356">
        <v>11.52</v>
      </c>
      <c r="E4356">
        <v>8.5</v>
      </c>
      <c r="F4356">
        <v>60.1</v>
      </c>
    </row>
    <row r="4357" spans="1:7">
      <c r="A4357" t="s">
        <v>14</v>
      </c>
      <c r="B4357">
        <v>4042</v>
      </c>
      <c r="C4357" t="s">
        <v>59</v>
      </c>
      <c r="D4357">
        <v>14.17</v>
      </c>
      <c r="E4357">
        <v>8.5</v>
      </c>
      <c r="F4357">
        <v>60.1</v>
      </c>
    </row>
    <row r="4358" spans="1:7">
      <c r="A4358" t="s">
        <v>14</v>
      </c>
      <c r="B4358">
        <v>4043</v>
      </c>
      <c r="C4358" t="s">
        <v>59</v>
      </c>
      <c r="D4358">
        <v>14.17</v>
      </c>
      <c r="E4358">
        <v>8.75</v>
      </c>
      <c r="F4358">
        <v>60.1</v>
      </c>
      <c r="G4358" t="b">
        <v>0</v>
      </c>
    </row>
    <row r="4359" spans="1:7">
      <c r="A4359" t="s">
        <v>14</v>
      </c>
      <c r="B4359">
        <v>4091</v>
      </c>
      <c r="C4359" t="s">
        <v>59</v>
      </c>
      <c r="D4359">
        <v>0</v>
      </c>
      <c r="E4359">
        <v>1</v>
      </c>
      <c r="F4359">
        <v>60.1</v>
      </c>
      <c r="G4359" t="b">
        <v>0</v>
      </c>
    </row>
    <row r="4360" spans="1:7">
      <c r="A4360" t="s">
        <v>14</v>
      </c>
      <c r="B4360">
        <v>4092</v>
      </c>
      <c r="C4360" t="s">
        <v>59</v>
      </c>
      <c r="D4360">
        <v>3.27</v>
      </c>
      <c r="E4360">
        <v>1</v>
      </c>
      <c r="F4360">
        <v>60.1</v>
      </c>
    </row>
    <row r="4361" spans="1:7">
      <c r="A4361" t="s">
        <v>14</v>
      </c>
      <c r="B4361">
        <v>4093</v>
      </c>
      <c r="C4361" t="s">
        <v>59</v>
      </c>
      <c r="D4361">
        <v>8.19</v>
      </c>
      <c r="E4361">
        <v>1</v>
      </c>
      <c r="F4361">
        <v>60.1</v>
      </c>
    </row>
    <row r="4362" spans="1:7">
      <c r="A4362" t="s">
        <v>14</v>
      </c>
      <c r="B4362">
        <v>4094</v>
      </c>
      <c r="C4362" t="s">
        <v>59</v>
      </c>
      <c r="D4362">
        <v>8.19</v>
      </c>
      <c r="E4362">
        <v>0</v>
      </c>
      <c r="F4362">
        <v>60.1</v>
      </c>
    </row>
    <row r="4363" spans="1:7">
      <c r="A4363" t="s">
        <v>14</v>
      </c>
      <c r="B4363">
        <v>4095</v>
      </c>
      <c r="C4363" t="s">
        <v>59</v>
      </c>
      <c r="D4363">
        <v>16.37</v>
      </c>
      <c r="E4363">
        <v>1</v>
      </c>
      <c r="F4363">
        <v>60.1</v>
      </c>
    </row>
    <row r="4364" spans="1:7">
      <c r="A4364" t="s">
        <v>14</v>
      </c>
      <c r="B4364">
        <v>4096</v>
      </c>
      <c r="C4364" t="s">
        <v>59</v>
      </c>
      <c r="D4364">
        <v>16.37</v>
      </c>
      <c r="E4364">
        <v>2.5</v>
      </c>
      <c r="F4364">
        <v>60.1</v>
      </c>
      <c r="G4364" t="b">
        <v>0</v>
      </c>
    </row>
    <row r="4365" spans="1:7">
      <c r="A4365" t="s">
        <v>14</v>
      </c>
      <c r="B4365">
        <v>4097</v>
      </c>
      <c r="C4365" t="s">
        <v>59</v>
      </c>
      <c r="D4365">
        <v>19.649999999999999</v>
      </c>
      <c r="E4365">
        <v>1</v>
      </c>
      <c r="F4365">
        <v>60.1</v>
      </c>
    </row>
    <row r="4366" spans="1:7">
      <c r="A4366" t="s">
        <v>14</v>
      </c>
      <c r="B4366">
        <v>4344</v>
      </c>
      <c r="C4366" t="s">
        <v>59</v>
      </c>
      <c r="D4366">
        <v>9.82</v>
      </c>
      <c r="E4366">
        <v>2.8</v>
      </c>
      <c r="F4366">
        <v>60.1</v>
      </c>
    </row>
    <row r="4367" spans="1:7">
      <c r="A4367" t="s">
        <v>14</v>
      </c>
      <c r="B4367">
        <v>4345</v>
      </c>
      <c r="C4367" t="s">
        <v>59</v>
      </c>
      <c r="D4367">
        <v>9.82</v>
      </c>
      <c r="E4367">
        <v>2.5</v>
      </c>
      <c r="F4367">
        <v>60.1</v>
      </c>
      <c r="G4367" t="b">
        <v>0</v>
      </c>
    </row>
    <row r="4368" spans="1:7">
      <c r="A4368" t="s">
        <v>14</v>
      </c>
      <c r="B4368">
        <v>4941</v>
      </c>
      <c r="C4368" t="s">
        <v>59</v>
      </c>
      <c r="D4368">
        <v>6.8</v>
      </c>
      <c r="E4368">
        <v>14.35</v>
      </c>
      <c r="F4368">
        <v>60.1</v>
      </c>
    </row>
    <row r="4369" spans="1:7">
      <c r="A4369" t="s">
        <v>14</v>
      </c>
      <c r="B4369">
        <v>4942</v>
      </c>
      <c r="C4369" t="s">
        <v>59</v>
      </c>
      <c r="D4369">
        <v>6.8</v>
      </c>
      <c r="E4369">
        <v>14.2</v>
      </c>
      <c r="F4369">
        <v>60.1</v>
      </c>
      <c r="G4369" t="b">
        <v>0</v>
      </c>
    </row>
    <row r="4370" spans="1:7">
      <c r="A4370" t="s">
        <v>14</v>
      </c>
      <c r="B4370">
        <v>4944</v>
      </c>
      <c r="C4370" t="s">
        <v>59</v>
      </c>
      <c r="D4370">
        <v>6.8</v>
      </c>
      <c r="E4370">
        <v>14.91</v>
      </c>
      <c r="F4370">
        <v>60.1</v>
      </c>
      <c r="G4370" t="b">
        <v>0</v>
      </c>
    </row>
    <row r="4371" spans="1:7">
      <c r="A4371" t="s">
        <v>14</v>
      </c>
      <c r="B4371">
        <v>4946</v>
      </c>
      <c r="C4371" t="s">
        <v>59</v>
      </c>
      <c r="D4371">
        <v>6.8</v>
      </c>
      <c r="E4371">
        <v>15.26</v>
      </c>
      <c r="F4371">
        <v>60.1</v>
      </c>
    </row>
    <row r="4372" spans="1:7">
      <c r="A4372" t="s">
        <v>14</v>
      </c>
      <c r="B4372">
        <v>4948</v>
      </c>
      <c r="C4372" t="s">
        <v>59</v>
      </c>
      <c r="D4372">
        <v>6.8</v>
      </c>
      <c r="E4372">
        <v>15.7</v>
      </c>
      <c r="F4372">
        <v>60.1</v>
      </c>
      <c r="G4372" t="b">
        <v>0</v>
      </c>
    </row>
    <row r="4373" spans="1:7">
      <c r="A4373" t="s">
        <v>14</v>
      </c>
      <c r="B4373">
        <v>4950</v>
      </c>
      <c r="C4373" t="s">
        <v>59</v>
      </c>
      <c r="D4373">
        <v>6.8</v>
      </c>
      <c r="E4373">
        <v>15.78</v>
      </c>
      <c r="F4373">
        <v>60.1</v>
      </c>
      <c r="G4373" t="b">
        <v>0</v>
      </c>
    </row>
    <row r="4374" spans="1:7">
      <c r="A4374" t="s">
        <v>14</v>
      </c>
      <c r="B4374">
        <v>4952</v>
      </c>
      <c r="C4374" t="s">
        <v>59</v>
      </c>
      <c r="D4374">
        <v>6.8</v>
      </c>
      <c r="E4374">
        <v>16.100000000000001</v>
      </c>
      <c r="F4374">
        <v>60.1</v>
      </c>
    </row>
    <row r="4375" spans="1:7">
      <c r="A4375" t="s">
        <v>14</v>
      </c>
      <c r="B4375">
        <v>4954</v>
      </c>
      <c r="C4375" t="s">
        <v>59</v>
      </c>
      <c r="D4375">
        <v>9.67</v>
      </c>
      <c r="E4375">
        <v>16.5</v>
      </c>
      <c r="F4375">
        <v>60.1</v>
      </c>
    </row>
    <row r="4376" spans="1:7">
      <c r="A4376" t="s">
        <v>14</v>
      </c>
      <c r="B4376">
        <v>4956</v>
      </c>
      <c r="C4376" t="s">
        <v>59</v>
      </c>
      <c r="D4376">
        <v>9.75</v>
      </c>
      <c r="E4376">
        <v>16.5</v>
      </c>
      <c r="F4376">
        <v>60.1</v>
      </c>
      <c r="G4376" t="b">
        <v>0</v>
      </c>
    </row>
    <row r="4377" spans="1:7">
      <c r="A4377" t="s">
        <v>14</v>
      </c>
      <c r="B4377">
        <v>4958</v>
      </c>
      <c r="C4377" t="s">
        <v>59</v>
      </c>
      <c r="D4377">
        <v>10.55</v>
      </c>
      <c r="E4377">
        <v>16.5</v>
      </c>
      <c r="F4377">
        <v>60.1</v>
      </c>
      <c r="G4377" t="b">
        <v>0</v>
      </c>
    </row>
    <row r="4378" spans="1:7">
      <c r="A4378" t="s">
        <v>14</v>
      </c>
      <c r="B4378">
        <v>4960</v>
      </c>
      <c r="C4378" t="s">
        <v>59</v>
      </c>
      <c r="D4378">
        <v>11.33</v>
      </c>
      <c r="E4378">
        <v>16.5</v>
      </c>
      <c r="F4378">
        <v>60.1</v>
      </c>
      <c r="G4378" t="b">
        <v>0</v>
      </c>
    </row>
    <row r="4379" spans="1:7">
      <c r="A4379" t="s">
        <v>14</v>
      </c>
      <c r="B4379">
        <v>4962</v>
      </c>
      <c r="C4379" t="s">
        <v>59</v>
      </c>
      <c r="D4379">
        <v>11.92</v>
      </c>
      <c r="E4379">
        <v>16.5</v>
      </c>
      <c r="F4379">
        <v>60.1</v>
      </c>
      <c r="G4379" t="b">
        <v>0</v>
      </c>
    </row>
    <row r="4380" spans="1:7">
      <c r="A4380" t="s">
        <v>14</v>
      </c>
      <c r="B4380">
        <v>4964</v>
      </c>
      <c r="C4380" t="s">
        <v>59</v>
      </c>
      <c r="D4380">
        <v>11.92</v>
      </c>
      <c r="E4380">
        <v>16.100000000000001</v>
      </c>
      <c r="F4380">
        <v>60.1</v>
      </c>
      <c r="G4380" t="b">
        <v>0</v>
      </c>
    </row>
    <row r="4381" spans="1:7">
      <c r="A4381" t="s">
        <v>14</v>
      </c>
      <c r="B4381">
        <v>4966</v>
      </c>
      <c r="C4381" t="s">
        <v>59</v>
      </c>
      <c r="D4381">
        <v>11.92</v>
      </c>
      <c r="E4381">
        <v>15.7</v>
      </c>
      <c r="F4381">
        <v>60.1</v>
      </c>
      <c r="G4381" t="b">
        <v>0</v>
      </c>
    </row>
    <row r="4382" spans="1:7">
      <c r="A4382" t="s">
        <v>14</v>
      </c>
      <c r="B4382">
        <v>4968</v>
      </c>
      <c r="C4382" t="s">
        <v>59</v>
      </c>
      <c r="D4382">
        <v>11.92</v>
      </c>
      <c r="E4382">
        <v>15.26</v>
      </c>
      <c r="F4382">
        <v>60.1</v>
      </c>
    </row>
    <row r="4383" spans="1:7">
      <c r="A4383" t="s">
        <v>14</v>
      </c>
      <c r="B4383">
        <v>4974</v>
      </c>
      <c r="C4383" t="s">
        <v>59</v>
      </c>
      <c r="D4383">
        <v>11.92</v>
      </c>
      <c r="E4383">
        <v>14.2</v>
      </c>
      <c r="F4383">
        <v>60.1</v>
      </c>
    </row>
    <row r="4384" spans="1:7">
      <c r="A4384" t="s">
        <v>14</v>
      </c>
      <c r="B4384">
        <v>4976</v>
      </c>
      <c r="C4384" t="s">
        <v>59</v>
      </c>
      <c r="D4384">
        <v>11.92</v>
      </c>
      <c r="E4384">
        <v>13.8</v>
      </c>
      <c r="F4384">
        <v>60.1</v>
      </c>
    </row>
    <row r="4385" spans="1:7">
      <c r="A4385" t="s">
        <v>14</v>
      </c>
      <c r="B4385">
        <v>4978</v>
      </c>
      <c r="C4385" t="s">
        <v>59</v>
      </c>
      <c r="D4385">
        <v>0</v>
      </c>
      <c r="E4385">
        <v>0.2</v>
      </c>
      <c r="F4385">
        <v>60.1</v>
      </c>
    </row>
    <row r="4386" spans="1:7">
      <c r="A4386" t="s">
        <v>14</v>
      </c>
      <c r="B4386">
        <v>4981</v>
      </c>
      <c r="C4386" t="s">
        <v>59</v>
      </c>
      <c r="D4386">
        <v>-6.0137079999999998E-17</v>
      </c>
      <c r="E4386">
        <v>0.55000000000000004</v>
      </c>
      <c r="F4386">
        <v>60.1</v>
      </c>
      <c r="G4386" t="b">
        <v>0</v>
      </c>
    </row>
    <row r="4387" spans="1:7">
      <c r="A4387" t="s">
        <v>14</v>
      </c>
      <c r="B4387">
        <v>4983</v>
      </c>
      <c r="C4387" t="s">
        <v>59</v>
      </c>
      <c r="D4387">
        <v>-2.3129650000000001E-17</v>
      </c>
      <c r="E4387">
        <v>0.7</v>
      </c>
      <c r="F4387">
        <v>60.1</v>
      </c>
    </row>
    <row r="4388" spans="1:7">
      <c r="A4388" t="s">
        <v>14</v>
      </c>
      <c r="B4388">
        <v>4985</v>
      </c>
      <c r="C4388" t="s">
        <v>59</v>
      </c>
      <c r="D4388">
        <v>0</v>
      </c>
      <c r="E4388">
        <v>1.75</v>
      </c>
      <c r="F4388">
        <v>60.1</v>
      </c>
    </row>
    <row r="4389" spans="1:7">
      <c r="A4389" t="s">
        <v>14</v>
      </c>
      <c r="B4389">
        <v>4987</v>
      </c>
      <c r="C4389" t="s">
        <v>59</v>
      </c>
      <c r="D4389">
        <v>0</v>
      </c>
      <c r="E4389">
        <v>2.2000000000000002</v>
      </c>
      <c r="F4389">
        <v>60.1</v>
      </c>
      <c r="G4389" t="b">
        <v>0</v>
      </c>
    </row>
    <row r="4390" spans="1:7">
      <c r="A4390" t="s">
        <v>14</v>
      </c>
      <c r="B4390">
        <v>4989</v>
      </c>
      <c r="C4390" t="s">
        <v>59</v>
      </c>
      <c r="D4390">
        <v>0.4</v>
      </c>
      <c r="E4390">
        <v>16.5</v>
      </c>
      <c r="F4390">
        <v>60.1</v>
      </c>
      <c r="G4390" t="b">
        <v>0</v>
      </c>
    </row>
    <row r="4391" spans="1:7">
      <c r="A4391" t="s">
        <v>14</v>
      </c>
      <c r="B4391">
        <v>4991</v>
      </c>
      <c r="C4391" t="s">
        <v>59</v>
      </c>
      <c r="D4391">
        <v>0.65</v>
      </c>
      <c r="E4391">
        <v>16.5</v>
      </c>
      <c r="F4391">
        <v>60.1</v>
      </c>
    </row>
    <row r="4392" spans="1:7">
      <c r="A4392" t="s">
        <v>14</v>
      </c>
      <c r="B4392">
        <v>4997</v>
      </c>
      <c r="C4392" t="s">
        <v>59</v>
      </c>
      <c r="D4392">
        <v>0.4</v>
      </c>
      <c r="E4392">
        <v>8.5</v>
      </c>
      <c r="F4392">
        <v>60.1</v>
      </c>
    </row>
    <row r="4393" spans="1:7">
      <c r="A4393" t="s">
        <v>14</v>
      </c>
      <c r="B4393">
        <v>4999</v>
      </c>
      <c r="C4393" t="s">
        <v>59</v>
      </c>
      <c r="D4393">
        <v>0.65</v>
      </c>
      <c r="E4393">
        <v>8.5</v>
      </c>
      <c r="F4393">
        <v>60.1</v>
      </c>
      <c r="G4393" t="b">
        <v>0</v>
      </c>
    </row>
    <row r="4394" spans="1:7">
      <c r="A4394" t="s">
        <v>14</v>
      </c>
      <c r="B4394">
        <v>5001</v>
      </c>
      <c r="C4394" t="s">
        <v>59</v>
      </c>
      <c r="D4394">
        <v>19.649999999999999</v>
      </c>
      <c r="E4394">
        <v>2.2000000000000002</v>
      </c>
      <c r="F4394">
        <v>60.1</v>
      </c>
    </row>
    <row r="4395" spans="1:7">
      <c r="A4395" t="s">
        <v>14</v>
      </c>
      <c r="B4395">
        <v>5003</v>
      </c>
      <c r="C4395" t="s">
        <v>59</v>
      </c>
      <c r="D4395">
        <v>19.649999999999999</v>
      </c>
      <c r="E4395">
        <v>2.8</v>
      </c>
      <c r="F4395">
        <v>60.1</v>
      </c>
    </row>
    <row r="4396" spans="1:7">
      <c r="A4396" t="s">
        <v>14</v>
      </c>
      <c r="B4396">
        <v>5723</v>
      </c>
      <c r="C4396" t="s">
        <v>59</v>
      </c>
      <c r="D4396">
        <v>19.649999999999999</v>
      </c>
      <c r="E4396">
        <v>4.9000000000000004</v>
      </c>
      <c r="F4396">
        <v>60.1</v>
      </c>
    </row>
    <row r="4397" spans="1:7">
      <c r="A4397" t="s">
        <v>14</v>
      </c>
      <c r="B4397">
        <v>5725</v>
      </c>
      <c r="C4397" t="s">
        <v>59</v>
      </c>
      <c r="D4397">
        <v>19.649999999999999</v>
      </c>
      <c r="E4397">
        <v>5</v>
      </c>
      <c r="F4397">
        <v>60.1</v>
      </c>
    </row>
    <row r="4398" spans="1:7">
      <c r="A4398" t="s">
        <v>14</v>
      </c>
      <c r="B4398">
        <v>5792</v>
      </c>
      <c r="C4398" t="s">
        <v>59</v>
      </c>
      <c r="D4398">
        <v>12.07</v>
      </c>
      <c r="E4398">
        <v>4.25</v>
      </c>
      <c r="F4398">
        <v>60.1</v>
      </c>
    </row>
    <row r="4399" spans="1:7">
      <c r="A4399" t="s">
        <v>14</v>
      </c>
      <c r="B4399">
        <v>5794</v>
      </c>
      <c r="C4399" t="s">
        <v>59</v>
      </c>
      <c r="D4399">
        <v>12.35</v>
      </c>
      <c r="E4399">
        <v>4.25</v>
      </c>
      <c r="F4399">
        <v>60.1</v>
      </c>
    </row>
    <row r="4400" spans="1:7">
      <c r="A4400" t="s">
        <v>14</v>
      </c>
      <c r="B4400">
        <v>5796</v>
      </c>
      <c r="C4400" t="s">
        <v>59</v>
      </c>
      <c r="D4400">
        <v>13.1</v>
      </c>
      <c r="E4400">
        <v>4.25</v>
      </c>
      <c r="F4400">
        <v>60.1</v>
      </c>
      <c r="G4400" t="b">
        <v>0</v>
      </c>
    </row>
    <row r="4401" spans="1:7">
      <c r="A4401" t="s">
        <v>14</v>
      </c>
      <c r="B4401">
        <v>5798</v>
      </c>
      <c r="C4401" t="s">
        <v>59</v>
      </c>
      <c r="D4401">
        <v>13.4</v>
      </c>
      <c r="E4401">
        <v>4.25</v>
      </c>
      <c r="F4401">
        <v>60.1</v>
      </c>
      <c r="G4401" t="b">
        <v>0</v>
      </c>
    </row>
    <row r="4402" spans="1:7">
      <c r="A4402" t="s">
        <v>14</v>
      </c>
      <c r="B4402">
        <v>5800</v>
      </c>
      <c r="C4402" t="s">
        <v>59</v>
      </c>
      <c r="D4402">
        <v>13.45</v>
      </c>
      <c r="E4402">
        <v>4.25</v>
      </c>
      <c r="F4402">
        <v>60.1</v>
      </c>
      <c r="G4402" t="b">
        <v>0</v>
      </c>
    </row>
    <row r="4403" spans="1:7">
      <c r="A4403" t="s">
        <v>14</v>
      </c>
      <c r="B4403">
        <v>5802</v>
      </c>
      <c r="C4403" t="s">
        <v>59</v>
      </c>
      <c r="D4403">
        <v>13.6</v>
      </c>
      <c r="E4403">
        <v>4.25</v>
      </c>
      <c r="F4403">
        <v>60.1</v>
      </c>
      <c r="G4403" t="b">
        <v>0</v>
      </c>
    </row>
    <row r="4404" spans="1:7">
      <c r="A4404" t="s">
        <v>14</v>
      </c>
      <c r="B4404">
        <v>5804</v>
      </c>
      <c r="C4404" t="s">
        <v>59</v>
      </c>
      <c r="D4404">
        <v>13.65</v>
      </c>
      <c r="E4404">
        <v>4.25</v>
      </c>
      <c r="F4404">
        <v>60.1</v>
      </c>
    </row>
    <row r="4405" spans="1:7">
      <c r="A4405" t="s">
        <v>14</v>
      </c>
      <c r="B4405">
        <v>5806</v>
      </c>
      <c r="C4405" t="s">
        <v>59</v>
      </c>
      <c r="D4405">
        <v>14.15</v>
      </c>
      <c r="E4405">
        <v>4.25</v>
      </c>
      <c r="F4405">
        <v>60.1</v>
      </c>
    </row>
    <row r="4406" spans="1:7">
      <c r="A4406" t="s">
        <v>14</v>
      </c>
      <c r="B4406">
        <v>5808</v>
      </c>
      <c r="C4406" t="s">
        <v>59</v>
      </c>
      <c r="D4406">
        <v>14.33</v>
      </c>
      <c r="E4406">
        <v>4.25</v>
      </c>
      <c r="F4406">
        <v>60.1</v>
      </c>
    </row>
    <row r="4407" spans="1:7">
      <c r="A4407" t="s">
        <v>14</v>
      </c>
      <c r="B4407">
        <v>5810</v>
      </c>
      <c r="C4407" t="s">
        <v>59</v>
      </c>
      <c r="D4407">
        <v>14.75</v>
      </c>
      <c r="E4407">
        <v>4.25</v>
      </c>
      <c r="F4407">
        <v>60.1</v>
      </c>
    </row>
    <row r="4408" spans="1:7">
      <c r="A4408" t="s">
        <v>14</v>
      </c>
      <c r="B4408">
        <v>5812</v>
      </c>
      <c r="C4408" t="s">
        <v>59</v>
      </c>
      <c r="D4408">
        <v>15.20382</v>
      </c>
      <c r="E4408">
        <v>4.25</v>
      </c>
      <c r="F4408">
        <v>60.1</v>
      </c>
    </row>
    <row r="4409" spans="1:7">
      <c r="A4409" t="s">
        <v>14</v>
      </c>
      <c r="B4409">
        <v>5813</v>
      </c>
      <c r="C4409" t="s">
        <v>59</v>
      </c>
      <c r="D4409">
        <v>15.20382</v>
      </c>
      <c r="E4409">
        <v>4.9000000000000004</v>
      </c>
      <c r="F4409">
        <v>60.1</v>
      </c>
    </row>
    <row r="4410" spans="1:7">
      <c r="A4410" t="s">
        <v>14</v>
      </c>
      <c r="B4410">
        <v>5815</v>
      </c>
      <c r="C4410" t="s">
        <v>59</v>
      </c>
      <c r="D4410">
        <v>15.20382</v>
      </c>
      <c r="E4410">
        <v>5</v>
      </c>
      <c r="F4410">
        <v>60.1</v>
      </c>
      <c r="G4410" t="b">
        <v>0</v>
      </c>
    </row>
    <row r="4411" spans="1:7">
      <c r="A4411" t="s">
        <v>14</v>
      </c>
      <c r="B4411">
        <v>5817</v>
      </c>
      <c r="C4411" t="s">
        <v>59</v>
      </c>
      <c r="D4411">
        <v>15.20382</v>
      </c>
      <c r="E4411">
        <v>5.3544460000000003</v>
      </c>
      <c r="F4411">
        <v>60.1</v>
      </c>
      <c r="G4411" t="b">
        <v>0</v>
      </c>
    </row>
    <row r="4412" spans="1:7">
      <c r="A4412" t="s">
        <v>14</v>
      </c>
      <c r="B4412">
        <v>5818</v>
      </c>
      <c r="C4412" t="s">
        <v>59</v>
      </c>
      <c r="D4412">
        <v>16.37</v>
      </c>
      <c r="E4412">
        <v>5.3531149999999998</v>
      </c>
      <c r="F4412">
        <v>60.1</v>
      </c>
    </row>
    <row r="4413" spans="1:7">
      <c r="A4413" t="s">
        <v>14</v>
      </c>
      <c r="B4413">
        <v>5819</v>
      </c>
      <c r="C4413" t="s">
        <v>59</v>
      </c>
      <c r="D4413">
        <v>17.100000000000001</v>
      </c>
      <c r="E4413">
        <v>5.3522819999999998</v>
      </c>
      <c r="F4413">
        <v>60.1</v>
      </c>
      <c r="G4413" t="b">
        <v>0</v>
      </c>
    </row>
    <row r="4414" spans="1:7">
      <c r="A4414" t="s">
        <v>14</v>
      </c>
      <c r="B4414">
        <v>5821</v>
      </c>
      <c r="C4414" t="s">
        <v>59</v>
      </c>
      <c r="D4414">
        <v>17.7</v>
      </c>
      <c r="E4414">
        <v>5.3515969999999999</v>
      </c>
      <c r="F4414">
        <v>60.1</v>
      </c>
    </row>
    <row r="4415" spans="1:7">
      <c r="A4415" t="s">
        <v>14</v>
      </c>
      <c r="B4415">
        <v>5823</v>
      </c>
      <c r="C4415" t="s">
        <v>59</v>
      </c>
      <c r="D4415">
        <v>18.399999999999999</v>
      </c>
      <c r="E4415">
        <v>5.35</v>
      </c>
      <c r="F4415">
        <v>60.1</v>
      </c>
    </row>
    <row r="4416" spans="1:7">
      <c r="A4416" t="s">
        <v>14</v>
      </c>
      <c r="B4416">
        <v>6081</v>
      </c>
      <c r="C4416" t="s">
        <v>59</v>
      </c>
      <c r="D4416">
        <v>8.3800000000000008</v>
      </c>
      <c r="E4416">
        <v>8.9</v>
      </c>
      <c r="F4416">
        <v>60.1</v>
      </c>
      <c r="G4416" t="b">
        <v>0</v>
      </c>
    </row>
    <row r="4417" spans="1:7">
      <c r="A4417" t="s">
        <v>14</v>
      </c>
      <c r="B4417">
        <v>6082</v>
      </c>
      <c r="C4417" t="s">
        <v>59</v>
      </c>
      <c r="D4417">
        <v>8.3800000000000008</v>
      </c>
      <c r="E4417">
        <v>9.1</v>
      </c>
      <c r="F4417">
        <v>60.1</v>
      </c>
      <c r="G4417" t="b">
        <v>0</v>
      </c>
    </row>
    <row r="4418" spans="1:7">
      <c r="A4418" t="s">
        <v>14</v>
      </c>
      <c r="B4418">
        <v>6083</v>
      </c>
      <c r="C4418" t="s">
        <v>59</v>
      </c>
      <c r="D4418">
        <v>8.3800000000000008</v>
      </c>
      <c r="E4418">
        <v>9.6999999999999993</v>
      </c>
      <c r="F4418">
        <v>60.1</v>
      </c>
      <c r="G4418" t="b">
        <v>0</v>
      </c>
    </row>
    <row r="4419" spans="1:7">
      <c r="A4419" t="s">
        <v>14</v>
      </c>
      <c r="B4419">
        <v>6084</v>
      </c>
      <c r="C4419" t="s">
        <v>59</v>
      </c>
      <c r="D4419">
        <v>8.3800000000000008</v>
      </c>
      <c r="E4419">
        <v>10.11</v>
      </c>
      <c r="F4419">
        <v>60.1</v>
      </c>
      <c r="G4419" t="b">
        <v>0</v>
      </c>
    </row>
    <row r="4420" spans="1:7">
      <c r="A4420" t="s">
        <v>14</v>
      </c>
      <c r="B4420">
        <v>6085</v>
      </c>
      <c r="C4420" t="s">
        <v>59</v>
      </c>
      <c r="D4420">
        <v>8.3800000000000008</v>
      </c>
      <c r="E4420">
        <v>10.4</v>
      </c>
      <c r="F4420">
        <v>60.1</v>
      </c>
    </row>
    <row r="4421" spans="1:7">
      <c r="A4421" t="s">
        <v>14</v>
      </c>
      <c r="B4421">
        <v>6086</v>
      </c>
      <c r="C4421" t="s">
        <v>59</v>
      </c>
      <c r="D4421">
        <v>8.3800000000000008</v>
      </c>
      <c r="E4421">
        <v>10.6</v>
      </c>
      <c r="F4421">
        <v>60.1</v>
      </c>
      <c r="G4421" t="b">
        <v>0</v>
      </c>
    </row>
    <row r="4422" spans="1:7">
      <c r="A4422" t="s">
        <v>14</v>
      </c>
      <c r="B4422">
        <v>6090</v>
      </c>
      <c r="C4422" t="s">
        <v>59</v>
      </c>
      <c r="D4422">
        <v>9.9</v>
      </c>
      <c r="E4422">
        <v>8.75</v>
      </c>
      <c r="F4422">
        <v>60.1</v>
      </c>
    </row>
    <row r="4423" spans="1:7">
      <c r="A4423" t="s">
        <v>14</v>
      </c>
      <c r="B4423">
        <v>6091</v>
      </c>
      <c r="C4423" t="s">
        <v>59</v>
      </c>
      <c r="D4423">
        <v>10.53</v>
      </c>
      <c r="E4423">
        <v>8.75</v>
      </c>
      <c r="F4423">
        <v>60.1</v>
      </c>
    </row>
    <row r="4424" spans="1:7">
      <c r="A4424" t="s">
        <v>14</v>
      </c>
      <c r="B4424">
        <v>6092</v>
      </c>
      <c r="C4424" t="s">
        <v>59</v>
      </c>
      <c r="D4424">
        <v>11.1</v>
      </c>
      <c r="E4424">
        <v>8.75</v>
      </c>
      <c r="F4424">
        <v>60.1</v>
      </c>
    </row>
    <row r="4425" spans="1:7">
      <c r="A4425" t="s">
        <v>14</v>
      </c>
      <c r="B4425">
        <v>6093</v>
      </c>
      <c r="C4425" t="s">
        <v>59</v>
      </c>
      <c r="D4425">
        <v>11.52</v>
      </c>
      <c r="E4425">
        <v>8.9</v>
      </c>
      <c r="F4425">
        <v>60.1</v>
      </c>
      <c r="G4425" t="b">
        <v>0</v>
      </c>
    </row>
    <row r="4426" spans="1:7">
      <c r="A4426" t="s">
        <v>14</v>
      </c>
      <c r="B4426">
        <v>6094</v>
      </c>
      <c r="C4426" t="s">
        <v>59</v>
      </c>
      <c r="D4426">
        <v>11.52</v>
      </c>
      <c r="E4426">
        <v>9.1</v>
      </c>
      <c r="F4426">
        <v>60.1</v>
      </c>
      <c r="G4426" t="b">
        <v>0</v>
      </c>
    </row>
    <row r="4427" spans="1:7">
      <c r="A4427" t="s">
        <v>14</v>
      </c>
      <c r="B4427">
        <v>6095</v>
      </c>
      <c r="C4427" t="s">
        <v>59</v>
      </c>
      <c r="D4427">
        <v>13.82</v>
      </c>
      <c r="E4427">
        <v>9.1</v>
      </c>
      <c r="F4427">
        <v>60.1</v>
      </c>
      <c r="G4427" t="b">
        <v>0</v>
      </c>
    </row>
    <row r="4428" spans="1:7">
      <c r="A4428" t="s">
        <v>14</v>
      </c>
      <c r="B4428">
        <v>6096</v>
      </c>
      <c r="C4428" t="s">
        <v>59</v>
      </c>
      <c r="D4428">
        <v>13.82</v>
      </c>
      <c r="E4428">
        <v>8.9</v>
      </c>
      <c r="F4428">
        <v>60.1</v>
      </c>
    </row>
    <row r="4429" spans="1:7">
      <c r="A4429" t="s">
        <v>14</v>
      </c>
      <c r="B4429">
        <v>6097</v>
      </c>
      <c r="C4429" t="s">
        <v>59</v>
      </c>
      <c r="D4429">
        <v>14.35</v>
      </c>
      <c r="E4429">
        <v>8.75</v>
      </c>
      <c r="F4429">
        <v>60.1</v>
      </c>
    </row>
    <row r="4430" spans="1:7">
      <c r="A4430" t="s">
        <v>14</v>
      </c>
      <c r="B4430">
        <v>6098</v>
      </c>
      <c r="C4430" t="s">
        <v>59</v>
      </c>
      <c r="D4430">
        <v>16.7</v>
      </c>
      <c r="E4430">
        <v>8.75</v>
      </c>
      <c r="F4430">
        <v>60.1</v>
      </c>
    </row>
    <row r="4431" spans="1:7">
      <c r="A4431" t="s">
        <v>14</v>
      </c>
      <c r="B4431">
        <v>6099</v>
      </c>
      <c r="C4431" t="s">
        <v>59</v>
      </c>
      <c r="D4431">
        <v>17</v>
      </c>
      <c r="E4431">
        <v>8.75</v>
      </c>
      <c r="F4431">
        <v>60.1</v>
      </c>
      <c r="G4431" t="b">
        <v>0</v>
      </c>
    </row>
    <row r="4432" spans="1:7">
      <c r="A4432" t="s">
        <v>14</v>
      </c>
      <c r="B4432">
        <v>6100</v>
      </c>
      <c r="C4432" t="s">
        <v>59</v>
      </c>
      <c r="D4432">
        <v>17</v>
      </c>
      <c r="E4432">
        <v>8.9</v>
      </c>
      <c r="F4432">
        <v>60.1</v>
      </c>
    </row>
    <row r="4433" spans="1:7">
      <c r="A4433" t="s">
        <v>14</v>
      </c>
      <c r="B4433">
        <v>6101</v>
      </c>
      <c r="C4433" t="s">
        <v>59</v>
      </c>
      <c r="D4433">
        <v>17</v>
      </c>
      <c r="E4433">
        <v>9.1</v>
      </c>
      <c r="F4433">
        <v>60.1</v>
      </c>
      <c r="G4433" t="b">
        <v>0</v>
      </c>
    </row>
    <row r="4434" spans="1:7">
      <c r="A4434" t="s">
        <v>14</v>
      </c>
      <c r="B4434">
        <v>6102</v>
      </c>
      <c r="C4434" t="s">
        <v>59</v>
      </c>
      <c r="D4434">
        <v>17</v>
      </c>
      <c r="E4434">
        <v>9.6999999999999993</v>
      </c>
      <c r="F4434">
        <v>60.1</v>
      </c>
    </row>
    <row r="4435" spans="1:7">
      <c r="A4435" t="s">
        <v>14</v>
      </c>
      <c r="B4435">
        <v>6103</v>
      </c>
      <c r="C4435" t="s">
        <v>59</v>
      </c>
      <c r="D4435">
        <v>17</v>
      </c>
      <c r="E4435">
        <v>10.4</v>
      </c>
      <c r="F4435">
        <v>60.1</v>
      </c>
    </row>
    <row r="4436" spans="1:7">
      <c r="A4436" t="s">
        <v>14</v>
      </c>
      <c r="B4436">
        <v>6104</v>
      </c>
      <c r="C4436" t="s">
        <v>59</v>
      </c>
      <c r="D4436">
        <v>17</v>
      </c>
      <c r="E4436">
        <v>10.6</v>
      </c>
      <c r="F4436">
        <v>60.1</v>
      </c>
    </row>
    <row r="4437" spans="1:7">
      <c r="A4437" t="s">
        <v>14</v>
      </c>
      <c r="B4437">
        <v>6105</v>
      </c>
      <c r="C4437" t="s">
        <v>59</v>
      </c>
      <c r="D4437">
        <v>17</v>
      </c>
      <c r="E4437">
        <v>11.65</v>
      </c>
      <c r="F4437">
        <v>60.1</v>
      </c>
    </row>
    <row r="4438" spans="1:7">
      <c r="A4438" t="s">
        <v>14</v>
      </c>
      <c r="B4438">
        <v>6106</v>
      </c>
      <c r="C4438" t="s">
        <v>59</v>
      </c>
      <c r="D4438">
        <v>17</v>
      </c>
      <c r="E4438">
        <v>11.9</v>
      </c>
      <c r="F4438">
        <v>60.1</v>
      </c>
    </row>
    <row r="4439" spans="1:7">
      <c r="A4439" t="s">
        <v>14</v>
      </c>
      <c r="B4439">
        <v>6107</v>
      </c>
      <c r="C4439" t="s">
        <v>59</v>
      </c>
      <c r="D4439">
        <v>17</v>
      </c>
      <c r="E4439">
        <v>12.5</v>
      </c>
      <c r="F4439">
        <v>60.1</v>
      </c>
    </row>
    <row r="4440" spans="1:7">
      <c r="A4440" t="s">
        <v>14</v>
      </c>
      <c r="B4440">
        <v>6108</v>
      </c>
      <c r="C4440" t="s">
        <v>59</v>
      </c>
      <c r="D4440">
        <v>17</v>
      </c>
      <c r="E4440">
        <v>12.8</v>
      </c>
      <c r="F4440">
        <v>60.1</v>
      </c>
    </row>
    <row r="4441" spans="1:7">
      <c r="A4441" t="s">
        <v>14</v>
      </c>
      <c r="B4441">
        <v>6109</v>
      </c>
      <c r="C4441" t="s">
        <v>59</v>
      </c>
      <c r="D4441">
        <v>17</v>
      </c>
      <c r="E4441">
        <v>12.95</v>
      </c>
      <c r="F4441">
        <v>60.1</v>
      </c>
      <c r="G4441" t="b">
        <v>0</v>
      </c>
    </row>
    <row r="4442" spans="1:7">
      <c r="A4442" t="s">
        <v>14</v>
      </c>
      <c r="B4442">
        <v>6110</v>
      </c>
      <c r="C4442" t="s">
        <v>59</v>
      </c>
      <c r="D4442">
        <v>17</v>
      </c>
      <c r="E4442">
        <v>14.2</v>
      </c>
      <c r="F4442">
        <v>60.1</v>
      </c>
    </row>
    <row r="4443" spans="1:7">
      <c r="A4443" t="s">
        <v>14</v>
      </c>
      <c r="B4443">
        <v>6111</v>
      </c>
      <c r="C4443" t="s">
        <v>59</v>
      </c>
      <c r="D4443">
        <v>17</v>
      </c>
      <c r="E4443">
        <v>14.35</v>
      </c>
      <c r="F4443">
        <v>60.1</v>
      </c>
      <c r="G4443" t="b">
        <v>0</v>
      </c>
    </row>
    <row r="4444" spans="1:7">
      <c r="A4444" t="s">
        <v>14</v>
      </c>
      <c r="B4444">
        <v>6112</v>
      </c>
      <c r="C4444" t="s">
        <v>59</v>
      </c>
      <c r="D4444">
        <v>17</v>
      </c>
      <c r="E4444">
        <v>14.91</v>
      </c>
      <c r="F4444">
        <v>60.1</v>
      </c>
    </row>
    <row r="4445" spans="1:7">
      <c r="A4445" t="s">
        <v>14</v>
      </c>
      <c r="B4445">
        <v>6113</v>
      </c>
      <c r="C4445" t="s">
        <v>59</v>
      </c>
      <c r="D4445">
        <v>17</v>
      </c>
      <c r="E4445">
        <v>15.26</v>
      </c>
      <c r="F4445">
        <v>60.1</v>
      </c>
    </row>
    <row r="4446" spans="1:7">
      <c r="A4446" t="s">
        <v>14</v>
      </c>
      <c r="B4446">
        <v>6114</v>
      </c>
      <c r="C4446" t="s">
        <v>59</v>
      </c>
      <c r="D4446">
        <v>14.17</v>
      </c>
      <c r="E4446">
        <v>11.35</v>
      </c>
      <c r="F4446">
        <v>60.1</v>
      </c>
      <c r="G4446" t="b">
        <v>0</v>
      </c>
    </row>
    <row r="4447" spans="1:7">
      <c r="A4447" t="s">
        <v>14</v>
      </c>
      <c r="B4447">
        <v>6115</v>
      </c>
      <c r="C4447" t="s">
        <v>59</v>
      </c>
      <c r="D4447">
        <v>14.35</v>
      </c>
      <c r="E4447">
        <v>11.35</v>
      </c>
      <c r="F4447">
        <v>60.1</v>
      </c>
      <c r="G4447" t="b">
        <v>0</v>
      </c>
    </row>
    <row r="4448" spans="1:7">
      <c r="A4448" t="s">
        <v>14</v>
      </c>
      <c r="B4448">
        <v>6116</v>
      </c>
      <c r="C4448" t="s">
        <v>59</v>
      </c>
      <c r="D4448">
        <v>15.97</v>
      </c>
      <c r="E4448">
        <v>11.35</v>
      </c>
      <c r="F4448">
        <v>60.1</v>
      </c>
    </row>
    <row r="4449" spans="1:7">
      <c r="A4449" t="s">
        <v>14</v>
      </c>
      <c r="B4449">
        <v>6117</v>
      </c>
      <c r="C4449" t="s">
        <v>59</v>
      </c>
      <c r="D4449">
        <v>16.7</v>
      </c>
      <c r="E4449">
        <v>11.35</v>
      </c>
      <c r="F4449">
        <v>60.1</v>
      </c>
    </row>
    <row r="4450" spans="1:7">
      <c r="A4450" t="s">
        <v>14</v>
      </c>
      <c r="B4450">
        <v>6118</v>
      </c>
      <c r="C4450" t="s">
        <v>59</v>
      </c>
      <c r="D4450">
        <v>14.17</v>
      </c>
      <c r="E4450">
        <v>11.65</v>
      </c>
      <c r="F4450">
        <v>60.1</v>
      </c>
      <c r="G4450" t="b">
        <v>0</v>
      </c>
    </row>
    <row r="4451" spans="1:7">
      <c r="A4451" t="s">
        <v>14</v>
      </c>
      <c r="B4451">
        <v>6119</v>
      </c>
      <c r="C4451" t="s">
        <v>59</v>
      </c>
      <c r="D4451">
        <v>14.17</v>
      </c>
      <c r="E4451">
        <v>11.9</v>
      </c>
      <c r="F4451">
        <v>60.1</v>
      </c>
    </row>
    <row r="4452" spans="1:7">
      <c r="A4452" t="s">
        <v>14</v>
      </c>
      <c r="B4452">
        <v>6120</v>
      </c>
      <c r="C4452" t="s">
        <v>59</v>
      </c>
      <c r="D4452">
        <v>14.17</v>
      </c>
      <c r="E4452">
        <v>11.95</v>
      </c>
      <c r="F4452">
        <v>60.1</v>
      </c>
    </row>
    <row r="4453" spans="1:7">
      <c r="A4453" t="s">
        <v>14</v>
      </c>
      <c r="B4453">
        <v>6121</v>
      </c>
      <c r="C4453" t="s">
        <v>59</v>
      </c>
      <c r="D4453">
        <v>17.3</v>
      </c>
      <c r="E4453">
        <v>15.78</v>
      </c>
      <c r="F4453">
        <v>60.1</v>
      </c>
    </row>
    <row r="4454" spans="1:7">
      <c r="A4454" t="s">
        <v>14</v>
      </c>
      <c r="B4454">
        <v>6122</v>
      </c>
      <c r="C4454" t="s">
        <v>59</v>
      </c>
      <c r="D4454">
        <v>18.399999999999999</v>
      </c>
      <c r="E4454">
        <v>15.78</v>
      </c>
      <c r="F4454">
        <v>60.1</v>
      </c>
    </row>
    <row r="4455" spans="1:7">
      <c r="A4455" t="s">
        <v>14</v>
      </c>
      <c r="B4455">
        <v>6123</v>
      </c>
      <c r="C4455" t="s">
        <v>59</v>
      </c>
      <c r="D4455">
        <v>19.100000000000001</v>
      </c>
      <c r="E4455">
        <v>15.78</v>
      </c>
      <c r="F4455">
        <v>60.1</v>
      </c>
    </row>
    <row r="4456" spans="1:7">
      <c r="A4456" t="s">
        <v>14</v>
      </c>
      <c r="B4456">
        <v>6124</v>
      </c>
      <c r="C4456" t="s">
        <v>59</v>
      </c>
      <c r="D4456">
        <v>19.475000000000001</v>
      </c>
      <c r="E4456">
        <v>15.78</v>
      </c>
      <c r="F4456">
        <v>60.1</v>
      </c>
      <c r="G4456" t="b">
        <v>0</v>
      </c>
    </row>
    <row r="4457" spans="1:7">
      <c r="A4457" t="s">
        <v>14</v>
      </c>
      <c r="B4457">
        <v>6125</v>
      </c>
      <c r="C4457" t="s">
        <v>59</v>
      </c>
      <c r="D4457">
        <v>19.649999999999999</v>
      </c>
      <c r="E4457">
        <v>15.78</v>
      </c>
      <c r="F4457">
        <v>60.1</v>
      </c>
    </row>
    <row r="4458" spans="1:7">
      <c r="A4458" t="s">
        <v>14</v>
      </c>
      <c r="B4458">
        <v>6126</v>
      </c>
      <c r="C4458" t="s">
        <v>59</v>
      </c>
      <c r="D4458">
        <v>19.649999999999999</v>
      </c>
      <c r="E4458">
        <v>15.26</v>
      </c>
      <c r="F4458">
        <v>60.1</v>
      </c>
      <c r="G4458" t="b">
        <v>0</v>
      </c>
    </row>
    <row r="4459" spans="1:7">
      <c r="A4459" t="s">
        <v>14</v>
      </c>
      <c r="B4459">
        <v>6127</v>
      </c>
      <c r="C4459" t="s">
        <v>59</v>
      </c>
      <c r="D4459">
        <v>19.649999999999999</v>
      </c>
      <c r="E4459">
        <v>14.91</v>
      </c>
      <c r="F4459">
        <v>60.1</v>
      </c>
      <c r="G4459" t="b">
        <v>0</v>
      </c>
    </row>
    <row r="4460" spans="1:7">
      <c r="A4460" t="s">
        <v>14</v>
      </c>
      <c r="B4460">
        <v>6128</v>
      </c>
      <c r="C4460" t="s">
        <v>59</v>
      </c>
      <c r="D4460">
        <v>19.649999999999999</v>
      </c>
      <c r="E4460">
        <v>14.35</v>
      </c>
      <c r="F4460">
        <v>60.1</v>
      </c>
    </row>
    <row r="4461" spans="1:7">
      <c r="A4461" t="s">
        <v>14</v>
      </c>
      <c r="B4461">
        <v>6129</v>
      </c>
      <c r="C4461" t="s">
        <v>59</v>
      </c>
      <c r="D4461">
        <v>19.649999999999999</v>
      </c>
      <c r="E4461">
        <v>14.2</v>
      </c>
      <c r="F4461">
        <v>60.1</v>
      </c>
    </row>
    <row r="4462" spans="1:7">
      <c r="A4462" t="s">
        <v>14</v>
      </c>
      <c r="B4462">
        <v>6130</v>
      </c>
      <c r="C4462" t="s">
        <v>59</v>
      </c>
      <c r="D4462">
        <v>19.649999999999999</v>
      </c>
      <c r="E4462">
        <v>12.95</v>
      </c>
      <c r="F4462">
        <v>60.1</v>
      </c>
    </row>
    <row r="4463" spans="1:7">
      <c r="A4463" t="s">
        <v>14</v>
      </c>
      <c r="B4463">
        <v>6131</v>
      </c>
      <c r="C4463" t="s">
        <v>59</v>
      </c>
      <c r="D4463">
        <v>19.649999999999999</v>
      </c>
      <c r="E4463">
        <v>12.8</v>
      </c>
      <c r="F4463">
        <v>60.1</v>
      </c>
      <c r="G4463" t="b">
        <v>0</v>
      </c>
    </row>
    <row r="4464" spans="1:7">
      <c r="A4464" t="s">
        <v>14</v>
      </c>
      <c r="B4464">
        <v>6132</v>
      </c>
      <c r="C4464" t="s">
        <v>59</v>
      </c>
      <c r="D4464">
        <v>19.649999999999999</v>
      </c>
      <c r="E4464">
        <v>12.5</v>
      </c>
      <c r="F4464">
        <v>60.1</v>
      </c>
    </row>
    <row r="4465" spans="1:7">
      <c r="A4465" t="s">
        <v>14</v>
      </c>
      <c r="B4465">
        <v>6133</v>
      </c>
      <c r="C4465" t="s">
        <v>59</v>
      </c>
      <c r="D4465">
        <v>19.649999999999999</v>
      </c>
      <c r="E4465">
        <v>11.9</v>
      </c>
      <c r="F4465">
        <v>60.1</v>
      </c>
      <c r="G4465" t="b">
        <v>0</v>
      </c>
    </row>
    <row r="4466" spans="1:7">
      <c r="A4466" t="s">
        <v>14</v>
      </c>
      <c r="B4466">
        <v>6134</v>
      </c>
      <c r="C4466" t="s">
        <v>59</v>
      </c>
      <c r="D4466">
        <v>19.649999999999999</v>
      </c>
      <c r="E4466">
        <v>11.65</v>
      </c>
      <c r="F4466">
        <v>60.1</v>
      </c>
    </row>
    <row r="4467" spans="1:7">
      <c r="A4467" t="s">
        <v>14</v>
      </c>
      <c r="B4467">
        <v>6135</v>
      </c>
      <c r="C4467" t="s">
        <v>59</v>
      </c>
      <c r="D4467">
        <v>19.649999999999999</v>
      </c>
      <c r="E4467">
        <v>10.6</v>
      </c>
      <c r="F4467">
        <v>60.1</v>
      </c>
    </row>
    <row r="4468" spans="1:7">
      <c r="A4468" t="s">
        <v>14</v>
      </c>
      <c r="B4468">
        <v>7087</v>
      </c>
      <c r="C4468" t="s">
        <v>59</v>
      </c>
      <c r="D4468">
        <v>5.2427200000000001E-17</v>
      </c>
      <c r="E4468">
        <v>4.9000000000000004</v>
      </c>
      <c r="F4468">
        <v>60.1</v>
      </c>
    </row>
    <row r="4469" spans="1:7">
      <c r="A4469" t="s">
        <v>14</v>
      </c>
      <c r="B4469">
        <v>7117</v>
      </c>
      <c r="C4469" t="s">
        <v>59</v>
      </c>
      <c r="D4469">
        <v>3.27</v>
      </c>
      <c r="E4469">
        <v>16.5</v>
      </c>
      <c r="F4469">
        <v>60.1</v>
      </c>
    </row>
    <row r="4470" spans="1:7">
      <c r="A4470" t="s">
        <v>14</v>
      </c>
      <c r="B4470">
        <v>7146</v>
      </c>
      <c r="C4470" t="s">
        <v>59</v>
      </c>
      <c r="D4470">
        <v>0</v>
      </c>
      <c r="E4470">
        <v>2.8</v>
      </c>
      <c r="F4470">
        <v>60.1</v>
      </c>
    </row>
    <row r="4471" spans="1:7">
      <c r="A4471" t="s">
        <v>14</v>
      </c>
      <c r="B4471">
        <v>7147</v>
      </c>
      <c r="C4471" t="s">
        <v>59</v>
      </c>
      <c r="D4471">
        <v>9.82</v>
      </c>
      <c r="E4471">
        <v>0.2</v>
      </c>
      <c r="F4471">
        <v>60.1</v>
      </c>
      <c r="G4471" t="b">
        <v>0</v>
      </c>
    </row>
    <row r="4472" spans="1:7">
      <c r="A4472" t="s">
        <v>14</v>
      </c>
      <c r="B4472">
        <v>7148</v>
      </c>
      <c r="C4472" t="s">
        <v>59</v>
      </c>
      <c r="D4472">
        <v>9.82</v>
      </c>
      <c r="E4472">
        <v>0.55000000000000004</v>
      </c>
      <c r="F4472">
        <v>60.1</v>
      </c>
    </row>
    <row r="4473" spans="1:7">
      <c r="A4473" t="s">
        <v>14</v>
      </c>
      <c r="B4473">
        <v>7149</v>
      </c>
      <c r="C4473" t="s">
        <v>59</v>
      </c>
      <c r="D4473">
        <v>9.82</v>
      </c>
      <c r="E4473">
        <v>0.7</v>
      </c>
      <c r="F4473">
        <v>60.1</v>
      </c>
    </row>
    <row r="4474" spans="1:7">
      <c r="A4474" t="s">
        <v>14</v>
      </c>
      <c r="B4474">
        <v>7150</v>
      </c>
      <c r="C4474" t="s">
        <v>59</v>
      </c>
      <c r="D4474">
        <v>9.82</v>
      </c>
      <c r="E4474">
        <v>1.75</v>
      </c>
      <c r="F4474">
        <v>60.1</v>
      </c>
      <c r="G4474" t="b">
        <v>0</v>
      </c>
    </row>
    <row r="4475" spans="1:7">
      <c r="A4475" t="s">
        <v>14</v>
      </c>
      <c r="B4475">
        <v>7151</v>
      </c>
      <c r="C4475" t="s">
        <v>59</v>
      </c>
      <c r="D4475">
        <v>9.82</v>
      </c>
      <c r="E4475">
        <v>2.2000000000000002</v>
      </c>
      <c r="F4475">
        <v>60.1</v>
      </c>
    </row>
    <row r="4476" spans="1:7">
      <c r="A4476" t="s">
        <v>14</v>
      </c>
      <c r="B4476">
        <v>7768</v>
      </c>
      <c r="C4476" t="s">
        <v>59</v>
      </c>
      <c r="D4476">
        <v>7.02</v>
      </c>
      <c r="E4476">
        <v>4.25</v>
      </c>
      <c r="F4476">
        <v>60.1</v>
      </c>
    </row>
    <row r="4477" spans="1:7">
      <c r="A4477" t="s">
        <v>14</v>
      </c>
      <c r="B4477">
        <v>7770</v>
      </c>
      <c r="C4477" t="s">
        <v>59</v>
      </c>
      <c r="D4477">
        <v>8</v>
      </c>
      <c r="E4477">
        <v>4.25</v>
      </c>
      <c r="F4477">
        <v>60.1</v>
      </c>
      <c r="G4477" t="b">
        <v>0</v>
      </c>
    </row>
    <row r="4478" spans="1:7">
      <c r="A4478" t="s">
        <v>14</v>
      </c>
      <c r="B4478">
        <v>7772</v>
      </c>
      <c r="C4478" t="s">
        <v>59</v>
      </c>
      <c r="D4478">
        <v>8.19</v>
      </c>
      <c r="E4478">
        <v>4.25</v>
      </c>
      <c r="F4478">
        <v>60.1</v>
      </c>
    </row>
    <row r="4479" spans="1:7">
      <c r="A4479" t="s">
        <v>14</v>
      </c>
      <c r="B4479">
        <v>7792</v>
      </c>
      <c r="C4479" t="s">
        <v>59</v>
      </c>
      <c r="D4479">
        <v>14.17</v>
      </c>
      <c r="E4479">
        <v>14.2</v>
      </c>
      <c r="F4479">
        <v>60.1</v>
      </c>
      <c r="G4479" t="b">
        <v>0</v>
      </c>
    </row>
    <row r="4480" spans="1:7">
      <c r="A4480" t="s">
        <v>14</v>
      </c>
      <c r="B4480">
        <v>7814</v>
      </c>
      <c r="C4480" t="s">
        <v>59</v>
      </c>
      <c r="D4480">
        <v>14.35</v>
      </c>
      <c r="E4480">
        <v>14.2</v>
      </c>
      <c r="F4480">
        <v>60.1</v>
      </c>
    </row>
    <row r="4481" spans="1:7">
      <c r="A4481" t="s">
        <v>14</v>
      </c>
      <c r="B4481">
        <v>7815</v>
      </c>
      <c r="C4481" t="s">
        <v>59</v>
      </c>
      <c r="D4481">
        <v>15.97</v>
      </c>
      <c r="E4481">
        <v>14.2</v>
      </c>
      <c r="F4481">
        <v>60.1</v>
      </c>
      <c r="G4481" t="b">
        <v>0</v>
      </c>
    </row>
    <row r="4482" spans="1:7">
      <c r="A4482" t="s">
        <v>14</v>
      </c>
      <c r="B4482">
        <v>7816</v>
      </c>
      <c r="C4482" t="s">
        <v>59</v>
      </c>
      <c r="D4482">
        <v>16.7</v>
      </c>
      <c r="E4482">
        <v>14.2</v>
      </c>
      <c r="F4482">
        <v>60.1</v>
      </c>
    </row>
    <row r="4483" spans="1:7">
      <c r="A4483" t="s">
        <v>14</v>
      </c>
      <c r="B4483">
        <v>7914</v>
      </c>
      <c r="C4483" t="s">
        <v>59</v>
      </c>
      <c r="D4483">
        <v>11.52</v>
      </c>
      <c r="E4483">
        <v>11.35</v>
      </c>
      <c r="F4483">
        <v>60.1</v>
      </c>
    </row>
    <row r="4484" spans="1:7">
      <c r="A4484" t="s">
        <v>14</v>
      </c>
      <c r="B4484">
        <v>7915</v>
      </c>
      <c r="C4484" t="s">
        <v>59</v>
      </c>
      <c r="D4484">
        <v>13.82</v>
      </c>
      <c r="E4484">
        <v>11.35</v>
      </c>
      <c r="F4484">
        <v>60.1</v>
      </c>
    </row>
    <row r="4485" spans="1:7">
      <c r="A4485" t="s">
        <v>14</v>
      </c>
      <c r="B4485">
        <v>7947</v>
      </c>
      <c r="C4485" t="s">
        <v>59</v>
      </c>
      <c r="D4485">
        <v>17</v>
      </c>
      <c r="E4485">
        <v>11.35</v>
      </c>
      <c r="F4485">
        <v>60.1</v>
      </c>
      <c r="G4485" t="b">
        <v>0</v>
      </c>
    </row>
    <row r="4486" spans="1:7">
      <c r="A4486" t="s">
        <v>14</v>
      </c>
      <c r="B4486">
        <v>8035</v>
      </c>
      <c r="C4486" t="s">
        <v>59</v>
      </c>
      <c r="D4486">
        <v>11.52</v>
      </c>
      <c r="E4486">
        <v>12.25</v>
      </c>
      <c r="F4486">
        <v>60.1</v>
      </c>
    </row>
    <row r="4487" spans="1:7">
      <c r="A4487" t="s">
        <v>14</v>
      </c>
      <c r="B4487">
        <v>8045</v>
      </c>
      <c r="C4487" t="s">
        <v>59</v>
      </c>
      <c r="D4487">
        <v>11.92</v>
      </c>
      <c r="E4487">
        <v>12.25</v>
      </c>
      <c r="F4487">
        <v>60.1</v>
      </c>
    </row>
    <row r="4488" spans="1:7">
      <c r="A4488" t="s">
        <v>14</v>
      </c>
      <c r="B4488">
        <v>8046</v>
      </c>
      <c r="C4488" t="s">
        <v>59</v>
      </c>
      <c r="D4488">
        <v>14.17</v>
      </c>
      <c r="E4488">
        <v>14.05</v>
      </c>
      <c r="F4488">
        <v>60.1</v>
      </c>
    </row>
    <row r="4489" spans="1:7">
      <c r="A4489" t="s">
        <v>14</v>
      </c>
      <c r="B4489">
        <v>8054</v>
      </c>
      <c r="C4489" t="s">
        <v>59</v>
      </c>
      <c r="D4489">
        <v>13.82</v>
      </c>
      <c r="E4489">
        <v>10</v>
      </c>
      <c r="F4489">
        <v>60.1</v>
      </c>
    </row>
    <row r="4490" spans="1:7">
      <c r="A4490" t="s">
        <v>14</v>
      </c>
      <c r="B4490">
        <v>8781</v>
      </c>
      <c r="C4490" t="s">
        <v>59</v>
      </c>
      <c r="D4490">
        <v>9.82</v>
      </c>
      <c r="E4490">
        <v>4.9000000000000004</v>
      </c>
      <c r="F4490">
        <v>60.1</v>
      </c>
      <c r="G4490" t="b">
        <v>0</v>
      </c>
    </row>
    <row r="4491" spans="1:7">
      <c r="A4491" t="s">
        <v>14</v>
      </c>
      <c r="B4491">
        <v>8810</v>
      </c>
      <c r="C4491" t="s">
        <v>59</v>
      </c>
      <c r="D4491">
        <v>17.100000000000001</v>
      </c>
      <c r="E4491">
        <v>5.35</v>
      </c>
      <c r="F4491">
        <v>60.1</v>
      </c>
    </row>
    <row r="4492" spans="1:7">
      <c r="A4492" t="s">
        <v>14</v>
      </c>
      <c r="B4492">
        <v>9082</v>
      </c>
      <c r="C4492" t="s">
        <v>59</v>
      </c>
      <c r="D4492">
        <v>4.82</v>
      </c>
      <c r="E4492">
        <v>13.05</v>
      </c>
      <c r="F4492">
        <v>60.1</v>
      </c>
      <c r="G4492" t="b">
        <v>0</v>
      </c>
    </row>
    <row r="4493" spans="1:7">
      <c r="A4493" t="s">
        <v>14</v>
      </c>
      <c r="B4493">
        <v>9083</v>
      </c>
      <c r="C4493" t="s">
        <v>59</v>
      </c>
      <c r="D4493">
        <v>4.82</v>
      </c>
      <c r="E4493">
        <v>14.05</v>
      </c>
      <c r="F4493">
        <v>60.1</v>
      </c>
    </row>
    <row r="4494" spans="1:7">
      <c r="A4494" t="s">
        <v>14</v>
      </c>
      <c r="B4494">
        <v>4409</v>
      </c>
      <c r="C4494" t="s">
        <v>59</v>
      </c>
      <c r="D4494">
        <v>8.3800000000000008</v>
      </c>
      <c r="E4494">
        <v>11.35</v>
      </c>
      <c r="F4494">
        <v>60.1</v>
      </c>
    </row>
    <row r="4495" spans="1:7">
      <c r="A4495" t="s">
        <v>14</v>
      </c>
      <c r="B4495">
        <v>9239</v>
      </c>
      <c r="C4495" t="s">
        <v>59</v>
      </c>
      <c r="D4495">
        <v>11.52</v>
      </c>
      <c r="E4495">
        <v>9.35</v>
      </c>
      <c r="F4495">
        <v>60.1</v>
      </c>
      <c r="G4495" t="b">
        <v>0</v>
      </c>
    </row>
    <row r="4496" spans="1:7">
      <c r="A4496" t="s">
        <v>14</v>
      </c>
      <c r="B4496">
        <v>7205</v>
      </c>
      <c r="C4496" t="s">
        <v>59</v>
      </c>
      <c r="D4496">
        <v>11.52</v>
      </c>
      <c r="E4496">
        <v>10.85</v>
      </c>
      <c r="F4496">
        <v>60.1</v>
      </c>
    </row>
    <row r="4497" spans="1:7">
      <c r="A4497" t="s">
        <v>14</v>
      </c>
      <c r="B4497">
        <v>7206</v>
      </c>
      <c r="C4497" t="s">
        <v>59</v>
      </c>
      <c r="D4497">
        <v>13.82</v>
      </c>
      <c r="E4497">
        <v>10.85</v>
      </c>
      <c r="F4497">
        <v>60.1</v>
      </c>
    </row>
    <row r="4498" spans="1:7">
      <c r="A4498" t="s">
        <v>14</v>
      </c>
      <c r="B4498">
        <v>9360</v>
      </c>
      <c r="C4498" t="s">
        <v>59</v>
      </c>
      <c r="D4498">
        <v>8.25</v>
      </c>
      <c r="E4498">
        <v>13.15</v>
      </c>
      <c r="F4498">
        <v>60.1</v>
      </c>
    </row>
    <row r="4499" spans="1:7">
      <c r="A4499" t="s">
        <v>14</v>
      </c>
      <c r="B4499">
        <v>9361</v>
      </c>
      <c r="C4499" t="s">
        <v>59</v>
      </c>
      <c r="D4499">
        <v>8.25</v>
      </c>
      <c r="E4499">
        <v>13.8</v>
      </c>
      <c r="F4499">
        <v>60.1</v>
      </c>
    </row>
    <row r="4500" spans="1:7">
      <c r="A4500" t="s">
        <v>14</v>
      </c>
      <c r="B4500">
        <v>9362</v>
      </c>
      <c r="C4500" t="s">
        <v>59</v>
      </c>
      <c r="D4500">
        <v>9.25</v>
      </c>
      <c r="E4500">
        <v>13.15</v>
      </c>
      <c r="F4500">
        <v>60.1</v>
      </c>
      <c r="G4500" t="b">
        <v>0</v>
      </c>
    </row>
    <row r="4501" spans="1:7">
      <c r="A4501" t="s">
        <v>14</v>
      </c>
      <c r="B4501">
        <v>9363</v>
      </c>
      <c r="C4501" t="s">
        <v>59</v>
      </c>
      <c r="D4501">
        <v>9.25</v>
      </c>
      <c r="E4501">
        <v>13.8</v>
      </c>
      <c r="F4501">
        <v>60.1</v>
      </c>
      <c r="G4501" t="b">
        <v>0</v>
      </c>
    </row>
    <row r="4502" spans="1:7">
      <c r="A4502" t="s">
        <v>14</v>
      </c>
      <c r="B4502">
        <v>9364</v>
      </c>
      <c r="C4502" t="s">
        <v>59</v>
      </c>
      <c r="D4502">
        <v>10.050000000000001</v>
      </c>
      <c r="E4502">
        <v>13.15</v>
      </c>
      <c r="F4502">
        <v>60.1</v>
      </c>
    </row>
    <row r="4503" spans="1:7">
      <c r="A4503" t="s">
        <v>14</v>
      </c>
      <c r="B4503">
        <v>9365</v>
      </c>
      <c r="C4503" t="s">
        <v>59</v>
      </c>
      <c r="D4503">
        <v>10.050000000000001</v>
      </c>
      <c r="E4503">
        <v>13.8</v>
      </c>
      <c r="F4503">
        <v>60.1</v>
      </c>
      <c r="G4503" t="b">
        <v>0</v>
      </c>
    </row>
    <row r="4504" spans="1:7">
      <c r="A4504" t="s">
        <v>14</v>
      </c>
      <c r="B4504">
        <v>9368</v>
      </c>
      <c r="C4504" t="s">
        <v>59</v>
      </c>
      <c r="D4504">
        <v>11.52</v>
      </c>
      <c r="E4504">
        <v>11.65</v>
      </c>
      <c r="F4504">
        <v>60.1</v>
      </c>
    </row>
    <row r="4505" spans="1:7">
      <c r="A4505" t="s">
        <v>14</v>
      </c>
      <c r="B4505">
        <v>9504</v>
      </c>
      <c r="C4505" t="s">
        <v>59</v>
      </c>
      <c r="D4505">
        <v>6.8</v>
      </c>
      <c r="E4505">
        <v>13.8</v>
      </c>
      <c r="F4505">
        <v>60.1</v>
      </c>
      <c r="G4505" t="b">
        <v>0</v>
      </c>
    </row>
    <row r="4506" spans="1:7">
      <c r="A4506" t="s">
        <v>14</v>
      </c>
      <c r="B4506">
        <v>1649</v>
      </c>
      <c r="C4506" t="s">
        <v>59</v>
      </c>
      <c r="D4506">
        <v>8.3800000000000008</v>
      </c>
      <c r="E4506">
        <v>12.25</v>
      </c>
      <c r="F4506">
        <v>60.1</v>
      </c>
      <c r="G4506" t="b">
        <v>0</v>
      </c>
    </row>
    <row r="4507" spans="1:7">
      <c r="A4507" t="s">
        <v>14</v>
      </c>
      <c r="B4507">
        <v>2100</v>
      </c>
      <c r="C4507" t="s">
        <v>59</v>
      </c>
      <c r="D4507">
        <v>8.25</v>
      </c>
      <c r="E4507">
        <v>16.5</v>
      </c>
      <c r="F4507">
        <v>60.1</v>
      </c>
      <c r="G4507" t="b">
        <v>0</v>
      </c>
    </row>
    <row r="4508" spans="1:7">
      <c r="A4508" t="s">
        <v>14</v>
      </c>
      <c r="B4508">
        <v>9516</v>
      </c>
      <c r="C4508" t="s">
        <v>59</v>
      </c>
      <c r="D4508">
        <v>11.92</v>
      </c>
      <c r="E4508">
        <v>13.15</v>
      </c>
      <c r="F4508">
        <v>60.1</v>
      </c>
    </row>
    <row r="4509" spans="1:7">
      <c r="A4509" t="s">
        <v>14</v>
      </c>
      <c r="B4509">
        <v>9517</v>
      </c>
      <c r="C4509" t="s">
        <v>59</v>
      </c>
      <c r="D4509">
        <v>8.3800000000000008</v>
      </c>
      <c r="E4509">
        <v>13.15</v>
      </c>
      <c r="F4509">
        <v>60.1</v>
      </c>
      <c r="G4509" t="b">
        <v>0</v>
      </c>
    </row>
    <row r="4510" spans="1:7">
      <c r="A4510" t="s">
        <v>14</v>
      </c>
      <c r="B4510">
        <v>1091</v>
      </c>
      <c r="C4510" t="s">
        <v>59</v>
      </c>
      <c r="D4510">
        <v>8.3800000000000008</v>
      </c>
      <c r="E4510">
        <v>11.2</v>
      </c>
      <c r="F4510">
        <v>60.1</v>
      </c>
    </row>
    <row r="4511" spans="1:7">
      <c r="A4511" t="s">
        <v>14</v>
      </c>
      <c r="B4511">
        <v>709</v>
      </c>
      <c r="C4511" t="s">
        <v>59</v>
      </c>
      <c r="D4511">
        <v>6.8</v>
      </c>
      <c r="E4511">
        <v>13.15</v>
      </c>
      <c r="F4511">
        <v>60.1</v>
      </c>
    </row>
    <row r="4512" spans="1:7">
      <c r="A4512" t="s">
        <v>14</v>
      </c>
      <c r="B4512">
        <v>9651</v>
      </c>
      <c r="C4512" t="s">
        <v>59</v>
      </c>
      <c r="D4512">
        <v>4.82</v>
      </c>
      <c r="E4512">
        <v>13.8</v>
      </c>
      <c r="F4512">
        <v>60.1</v>
      </c>
    </row>
    <row r="4513" spans="1:7">
      <c r="A4513" t="s">
        <v>14</v>
      </c>
      <c r="B4513">
        <v>9652</v>
      </c>
      <c r="C4513" t="s">
        <v>59</v>
      </c>
      <c r="D4513">
        <v>4.7699999999999996</v>
      </c>
      <c r="E4513">
        <v>14.05</v>
      </c>
      <c r="F4513">
        <v>60.1</v>
      </c>
    </row>
    <row r="4514" spans="1:7">
      <c r="A4514" t="s">
        <v>14</v>
      </c>
      <c r="B4514">
        <v>9653</v>
      </c>
      <c r="C4514" t="s">
        <v>59</v>
      </c>
      <c r="D4514">
        <v>4.82</v>
      </c>
      <c r="E4514">
        <v>16.5</v>
      </c>
      <c r="F4514">
        <v>60.1</v>
      </c>
      <c r="G4514" t="b">
        <v>0</v>
      </c>
    </row>
    <row r="4515" spans="1:7">
      <c r="A4515" t="s">
        <v>14</v>
      </c>
      <c r="B4515">
        <v>9654</v>
      </c>
      <c r="C4515" t="s">
        <v>59</v>
      </c>
      <c r="D4515">
        <v>4.7699999999999996</v>
      </c>
      <c r="E4515">
        <v>13.05</v>
      </c>
      <c r="F4515">
        <v>60.1</v>
      </c>
      <c r="G4515" t="b">
        <v>0</v>
      </c>
    </row>
    <row r="4516" spans="1:7">
      <c r="A4516" t="s">
        <v>14</v>
      </c>
      <c r="B4516">
        <v>9655</v>
      </c>
      <c r="C4516" t="s">
        <v>59</v>
      </c>
      <c r="D4516">
        <v>6.8</v>
      </c>
      <c r="E4516">
        <v>13.05</v>
      </c>
      <c r="F4516">
        <v>60.1</v>
      </c>
      <c r="G4516" t="b">
        <v>0</v>
      </c>
    </row>
    <row r="4517" spans="1:7">
      <c r="A4517" t="s">
        <v>14</v>
      </c>
      <c r="B4517">
        <v>9656</v>
      </c>
      <c r="C4517" t="s">
        <v>59</v>
      </c>
      <c r="D4517">
        <v>4.82</v>
      </c>
      <c r="E4517">
        <v>11.2</v>
      </c>
      <c r="F4517">
        <v>60.1</v>
      </c>
    </row>
    <row r="4518" spans="1:7">
      <c r="A4518" t="s">
        <v>14</v>
      </c>
      <c r="B4518">
        <v>9556</v>
      </c>
      <c r="C4518" t="s">
        <v>59</v>
      </c>
      <c r="D4518">
        <v>5.72</v>
      </c>
      <c r="E4518">
        <v>13.8</v>
      </c>
      <c r="F4518">
        <v>60.1</v>
      </c>
    </row>
    <row r="4519" spans="1:7">
      <c r="A4519" t="s">
        <v>14</v>
      </c>
      <c r="B4519">
        <v>9557</v>
      </c>
      <c r="C4519" t="s">
        <v>59</v>
      </c>
      <c r="D4519">
        <v>5.72</v>
      </c>
      <c r="E4519">
        <v>15.78</v>
      </c>
      <c r="F4519">
        <v>60.1</v>
      </c>
    </row>
    <row r="4520" spans="1:7">
      <c r="A4520" t="s">
        <v>14</v>
      </c>
      <c r="B4520">
        <v>9558</v>
      </c>
      <c r="C4520" t="s">
        <v>59</v>
      </c>
      <c r="D4520">
        <v>5.72</v>
      </c>
      <c r="E4520">
        <v>16.5</v>
      </c>
      <c r="F4520">
        <v>60.1</v>
      </c>
    </row>
    <row r="4521" spans="1:7">
      <c r="A4521" t="s">
        <v>14</v>
      </c>
      <c r="B4521">
        <v>9676</v>
      </c>
      <c r="C4521" t="s">
        <v>59</v>
      </c>
      <c r="D4521">
        <v>5.72</v>
      </c>
      <c r="E4521">
        <v>14.05</v>
      </c>
      <c r="F4521">
        <v>60.1</v>
      </c>
    </row>
    <row r="4522" spans="1:7">
      <c r="A4522" t="s">
        <v>14</v>
      </c>
      <c r="B4522">
        <v>9707</v>
      </c>
      <c r="C4522" t="s">
        <v>59</v>
      </c>
      <c r="D4522">
        <v>16.02</v>
      </c>
      <c r="E4522">
        <v>14.2</v>
      </c>
      <c r="F4522">
        <v>60.1</v>
      </c>
    </row>
    <row r="4523" spans="1:7">
      <c r="A4523" t="s">
        <v>14</v>
      </c>
      <c r="B4523">
        <v>9708</v>
      </c>
      <c r="C4523" t="s">
        <v>59</v>
      </c>
      <c r="D4523">
        <v>16.02</v>
      </c>
      <c r="E4523">
        <v>15.78</v>
      </c>
      <c r="F4523">
        <v>60.1</v>
      </c>
    </row>
    <row r="4524" spans="1:7">
      <c r="A4524" t="s">
        <v>14</v>
      </c>
      <c r="B4524">
        <v>9709</v>
      </c>
      <c r="C4524" t="s">
        <v>59</v>
      </c>
      <c r="D4524">
        <v>15.07</v>
      </c>
      <c r="E4524">
        <v>14.2</v>
      </c>
      <c r="F4524">
        <v>60.1</v>
      </c>
      <c r="G4524" t="b">
        <v>0</v>
      </c>
    </row>
    <row r="4525" spans="1:7">
      <c r="A4525" t="s">
        <v>14</v>
      </c>
      <c r="B4525">
        <v>9710</v>
      </c>
      <c r="C4525" t="s">
        <v>59</v>
      </c>
      <c r="D4525">
        <v>15.07</v>
      </c>
      <c r="E4525">
        <v>15.78</v>
      </c>
      <c r="F4525">
        <v>60.1</v>
      </c>
      <c r="G4525" t="b">
        <v>0</v>
      </c>
    </row>
    <row r="4526" spans="1:7">
      <c r="A4526" t="s">
        <v>14</v>
      </c>
      <c r="B4526">
        <v>9711</v>
      </c>
      <c r="C4526" t="s">
        <v>59</v>
      </c>
      <c r="D4526">
        <v>12.88</v>
      </c>
      <c r="E4526">
        <v>15.26</v>
      </c>
      <c r="F4526">
        <v>60.1</v>
      </c>
    </row>
    <row r="4527" spans="1:7">
      <c r="A4527" t="s">
        <v>14</v>
      </c>
      <c r="B4527">
        <v>9712</v>
      </c>
      <c r="C4527" t="s">
        <v>59</v>
      </c>
      <c r="D4527">
        <v>15.07</v>
      </c>
      <c r="E4527">
        <v>15.26</v>
      </c>
      <c r="F4527">
        <v>60.1</v>
      </c>
    </row>
    <row r="4528" spans="1:7">
      <c r="A4528" t="s">
        <v>14</v>
      </c>
      <c r="B4528">
        <v>9714</v>
      </c>
      <c r="C4528" t="s">
        <v>59</v>
      </c>
      <c r="D4528">
        <v>12.88</v>
      </c>
      <c r="E4528">
        <v>14.2</v>
      </c>
      <c r="F4528">
        <v>60.1</v>
      </c>
      <c r="G4528" t="b">
        <v>0</v>
      </c>
    </row>
    <row r="4529" spans="1:7">
      <c r="A4529" t="s">
        <v>14</v>
      </c>
      <c r="B4529">
        <v>1147</v>
      </c>
      <c r="C4529" t="s">
        <v>59</v>
      </c>
      <c r="D4529">
        <v>3.27</v>
      </c>
      <c r="E4529">
        <v>2.8</v>
      </c>
      <c r="F4529">
        <v>60.1</v>
      </c>
    </row>
    <row r="4530" spans="1:7">
      <c r="A4530" t="s">
        <v>14</v>
      </c>
      <c r="B4530">
        <v>1150</v>
      </c>
      <c r="C4530" t="s">
        <v>59</v>
      </c>
      <c r="D4530">
        <v>3.27</v>
      </c>
      <c r="E4530">
        <v>0.2</v>
      </c>
      <c r="F4530">
        <v>60.1</v>
      </c>
    </row>
    <row r="4531" spans="1:7">
      <c r="A4531" t="s">
        <v>14</v>
      </c>
      <c r="B4531">
        <v>1562</v>
      </c>
      <c r="C4531" t="s">
        <v>59</v>
      </c>
      <c r="D4531">
        <v>3.27</v>
      </c>
      <c r="E4531">
        <v>0.55000000000000004</v>
      </c>
      <c r="F4531">
        <v>60.1</v>
      </c>
    </row>
    <row r="4532" spans="1:7">
      <c r="A4532" t="s">
        <v>14</v>
      </c>
      <c r="B4532">
        <v>1563</v>
      </c>
      <c r="C4532" t="s">
        <v>59</v>
      </c>
      <c r="D4532">
        <v>3.27</v>
      </c>
      <c r="E4532">
        <v>0.7</v>
      </c>
      <c r="F4532">
        <v>60.1</v>
      </c>
      <c r="G4532" t="b">
        <v>0</v>
      </c>
    </row>
    <row r="4533" spans="1:7">
      <c r="A4533" t="s">
        <v>14</v>
      </c>
      <c r="B4533">
        <v>1564</v>
      </c>
      <c r="C4533" t="s">
        <v>59</v>
      </c>
      <c r="D4533">
        <v>3.27</v>
      </c>
      <c r="E4533">
        <v>1.75</v>
      </c>
      <c r="F4533">
        <v>60.1</v>
      </c>
    </row>
    <row r="4534" spans="1:7">
      <c r="A4534" t="s">
        <v>14</v>
      </c>
      <c r="B4534">
        <v>1566</v>
      </c>
      <c r="C4534" t="s">
        <v>59</v>
      </c>
      <c r="D4534">
        <v>3.27</v>
      </c>
      <c r="E4534">
        <v>2.2000000000000002</v>
      </c>
      <c r="F4534">
        <v>60.1</v>
      </c>
    </row>
    <row r="4535" spans="1:7">
      <c r="A4535" t="s">
        <v>14</v>
      </c>
      <c r="B4535">
        <v>9919</v>
      </c>
      <c r="C4535" t="s">
        <v>59</v>
      </c>
      <c r="D4535">
        <v>11.92</v>
      </c>
      <c r="E4535">
        <v>15.1</v>
      </c>
      <c r="F4535">
        <v>60.1</v>
      </c>
    </row>
    <row r="4536" spans="1:7">
      <c r="A4536" t="s">
        <v>14</v>
      </c>
      <c r="B4536">
        <v>4755</v>
      </c>
      <c r="C4536" t="s">
        <v>59</v>
      </c>
      <c r="D4536">
        <v>13.82</v>
      </c>
      <c r="E4536">
        <v>9.35</v>
      </c>
      <c r="F4536">
        <v>60.1</v>
      </c>
    </row>
    <row r="4537" spans="1:7">
      <c r="A4537" t="s">
        <v>14</v>
      </c>
      <c r="B4537">
        <v>1440</v>
      </c>
      <c r="C4537" t="s">
        <v>59</v>
      </c>
      <c r="D4537">
        <v>14.17</v>
      </c>
      <c r="E4537">
        <v>13.525</v>
      </c>
      <c r="F4537">
        <v>60.1</v>
      </c>
    </row>
    <row r="4538" spans="1:7">
      <c r="A4538" t="s">
        <v>14</v>
      </c>
      <c r="B4538">
        <v>5242</v>
      </c>
      <c r="C4538" t="s">
        <v>59</v>
      </c>
      <c r="D4538">
        <v>14.17</v>
      </c>
      <c r="E4538">
        <v>13.8</v>
      </c>
      <c r="F4538">
        <v>60.1</v>
      </c>
    </row>
    <row r="4539" spans="1:7">
      <c r="A4539" t="s">
        <v>14</v>
      </c>
      <c r="B4539">
        <v>404</v>
      </c>
      <c r="C4539" t="s">
        <v>59</v>
      </c>
      <c r="D4539">
        <v>16.37</v>
      </c>
      <c r="E4539">
        <v>5</v>
      </c>
      <c r="F4539">
        <v>60.1</v>
      </c>
    </row>
    <row r="4540" spans="1:7">
      <c r="A4540" t="s">
        <v>14</v>
      </c>
      <c r="B4540">
        <v>405</v>
      </c>
      <c r="C4540" t="s">
        <v>59</v>
      </c>
      <c r="D4540">
        <v>16.37</v>
      </c>
      <c r="E4540">
        <v>2.8</v>
      </c>
      <c r="F4540">
        <v>60.1</v>
      </c>
      <c r="G4540" t="b">
        <v>0</v>
      </c>
    </row>
    <row r="4541" spans="1:7">
      <c r="A4541" t="s">
        <v>14</v>
      </c>
      <c r="B4541">
        <v>416</v>
      </c>
      <c r="C4541" t="s">
        <v>59</v>
      </c>
      <c r="D4541">
        <v>16.37</v>
      </c>
      <c r="E4541">
        <v>0.2</v>
      </c>
      <c r="F4541">
        <v>60.1</v>
      </c>
    </row>
    <row r="4542" spans="1:7">
      <c r="A4542" t="s">
        <v>14</v>
      </c>
      <c r="B4542">
        <v>573</v>
      </c>
      <c r="C4542" t="s">
        <v>59</v>
      </c>
      <c r="D4542">
        <v>16.37</v>
      </c>
      <c r="E4542">
        <v>0.55000000000000004</v>
      </c>
      <c r="F4542">
        <v>60.1</v>
      </c>
    </row>
    <row r="4543" spans="1:7">
      <c r="A4543" t="s">
        <v>14</v>
      </c>
      <c r="B4543">
        <v>812</v>
      </c>
      <c r="C4543" t="s">
        <v>59</v>
      </c>
      <c r="D4543">
        <v>16.37</v>
      </c>
      <c r="E4543">
        <v>0.7</v>
      </c>
      <c r="F4543">
        <v>60.1</v>
      </c>
    </row>
    <row r="4544" spans="1:7">
      <c r="A4544" t="s">
        <v>14</v>
      </c>
      <c r="B4544">
        <v>1997</v>
      </c>
      <c r="C4544" t="s">
        <v>59</v>
      </c>
      <c r="D4544">
        <v>16.37</v>
      </c>
      <c r="E4544">
        <v>1.75</v>
      </c>
      <c r="F4544">
        <v>60.1</v>
      </c>
      <c r="G4544" t="b">
        <v>0</v>
      </c>
    </row>
    <row r="4545" spans="1:7">
      <c r="A4545" t="s">
        <v>14</v>
      </c>
      <c r="B4545">
        <v>5208</v>
      </c>
      <c r="C4545" t="s">
        <v>59</v>
      </c>
      <c r="D4545">
        <v>16.37</v>
      </c>
      <c r="E4545">
        <v>2.2000000000000002</v>
      </c>
      <c r="F4545">
        <v>60.1</v>
      </c>
      <c r="G4545" t="b">
        <v>0</v>
      </c>
    </row>
    <row r="4546" spans="1:7">
      <c r="A4546" t="s">
        <v>14</v>
      </c>
      <c r="B4546">
        <v>5273</v>
      </c>
      <c r="C4546" t="s">
        <v>59</v>
      </c>
      <c r="D4546">
        <v>16.37</v>
      </c>
      <c r="E4546">
        <v>8.75</v>
      </c>
      <c r="F4546">
        <v>60.1</v>
      </c>
    </row>
    <row r="4547" spans="1:7">
      <c r="A4547" t="s">
        <v>14</v>
      </c>
      <c r="B4547">
        <v>368</v>
      </c>
      <c r="C4547" t="s">
        <v>59</v>
      </c>
      <c r="D4547">
        <v>3.5</v>
      </c>
      <c r="E4547">
        <v>5.35</v>
      </c>
      <c r="F4547">
        <v>60.1</v>
      </c>
    </row>
    <row r="4548" spans="1:7">
      <c r="A4548" t="s">
        <v>14</v>
      </c>
      <c r="B4548">
        <v>1890</v>
      </c>
      <c r="C4548" t="s">
        <v>59</v>
      </c>
      <c r="D4548">
        <v>3.27</v>
      </c>
      <c r="E4548">
        <v>5.35</v>
      </c>
      <c r="F4548">
        <v>60.1</v>
      </c>
      <c r="G4548" t="b">
        <v>0</v>
      </c>
    </row>
    <row r="4549" spans="1:7">
      <c r="A4549" t="s">
        <v>14</v>
      </c>
      <c r="B4549">
        <v>1891</v>
      </c>
      <c r="C4549" t="s">
        <v>59</v>
      </c>
      <c r="D4549">
        <v>3.27</v>
      </c>
      <c r="E4549">
        <v>4.8</v>
      </c>
      <c r="F4549">
        <v>60.1</v>
      </c>
      <c r="G4549" t="b">
        <v>0</v>
      </c>
    </row>
    <row r="4550" spans="1:7">
      <c r="A4550" t="s">
        <v>14</v>
      </c>
      <c r="B4550">
        <v>9135</v>
      </c>
      <c r="C4550" t="s">
        <v>59</v>
      </c>
      <c r="D4550">
        <v>3.5</v>
      </c>
      <c r="E4550">
        <v>4.8</v>
      </c>
      <c r="F4550">
        <v>60.1</v>
      </c>
    </row>
    <row r="4551" spans="1:7">
      <c r="A4551" t="s">
        <v>14</v>
      </c>
      <c r="B4551">
        <v>9871</v>
      </c>
      <c r="C4551" t="s">
        <v>59</v>
      </c>
      <c r="D4551">
        <v>10.7</v>
      </c>
      <c r="E4551">
        <v>11.35</v>
      </c>
      <c r="F4551">
        <v>60.1</v>
      </c>
    </row>
    <row r="4552" spans="1:7">
      <c r="A4552" t="s">
        <v>14</v>
      </c>
      <c r="B4552">
        <v>9938</v>
      </c>
      <c r="C4552" t="s">
        <v>59</v>
      </c>
      <c r="D4552">
        <v>9.1999999999999993</v>
      </c>
      <c r="E4552">
        <v>11.35</v>
      </c>
      <c r="F4552">
        <v>60.1</v>
      </c>
    </row>
    <row r="4553" spans="1:7">
      <c r="A4553" t="s">
        <v>14</v>
      </c>
      <c r="B4553">
        <v>1423</v>
      </c>
      <c r="C4553" t="s">
        <v>59</v>
      </c>
      <c r="D4553">
        <v>9.82</v>
      </c>
      <c r="E4553">
        <v>4.6500000000000004</v>
      </c>
      <c r="F4553">
        <v>60.1</v>
      </c>
    </row>
    <row r="4554" spans="1:7">
      <c r="A4554" t="s">
        <v>14</v>
      </c>
      <c r="B4554">
        <v>1425</v>
      </c>
      <c r="C4554" t="s">
        <v>59</v>
      </c>
      <c r="D4554">
        <v>9.82</v>
      </c>
      <c r="E4554">
        <v>3.85</v>
      </c>
      <c r="F4554">
        <v>60.1</v>
      </c>
    </row>
    <row r="4555" spans="1:7">
      <c r="A4555" t="s">
        <v>14</v>
      </c>
      <c r="B4555">
        <v>1427</v>
      </c>
      <c r="C4555" t="s">
        <v>59</v>
      </c>
      <c r="D4555">
        <v>3.27</v>
      </c>
      <c r="E4555">
        <v>3.85</v>
      </c>
      <c r="F4555">
        <v>60.1</v>
      </c>
      <c r="G4555" t="b">
        <v>0</v>
      </c>
    </row>
    <row r="4556" spans="1:7">
      <c r="A4556" t="s">
        <v>14</v>
      </c>
      <c r="B4556">
        <v>1429</v>
      </c>
      <c r="C4556" t="s">
        <v>59</v>
      </c>
      <c r="D4556">
        <v>3.27</v>
      </c>
      <c r="E4556">
        <v>4.6500000000000004</v>
      </c>
      <c r="F4556">
        <v>60.1</v>
      </c>
    </row>
    <row r="4557" spans="1:7">
      <c r="A4557" t="s">
        <v>14</v>
      </c>
      <c r="B4557">
        <v>1459</v>
      </c>
      <c r="C4557" t="s">
        <v>59</v>
      </c>
      <c r="D4557">
        <v>0</v>
      </c>
      <c r="E4557">
        <v>3.85</v>
      </c>
      <c r="F4557">
        <v>60.1</v>
      </c>
      <c r="G4557" t="b">
        <v>0</v>
      </c>
    </row>
    <row r="4558" spans="1:7">
      <c r="A4558" t="s">
        <v>14</v>
      </c>
      <c r="B4558">
        <v>1595</v>
      </c>
      <c r="C4558" t="s">
        <v>59</v>
      </c>
      <c r="D4558">
        <v>16.37</v>
      </c>
      <c r="E4558">
        <v>3.85</v>
      </c>
      <c r="F4558">
        <v>60.1</v>
      </c>
      <c r="G4558" t="b">
        <v>0</v>
      </c>
    </row>
    <row r="4559" spans="1:7">
      <c r="A4559" t="s">
        <v>14</v>
      </c>
      <c r="B4559">
        <v>1674</v>
      </c>
      <c r="C4559" t="s">
        <v>59</v>
      </c>
      <c r="D4559">
        <v>4.57</v>
      </c>
      <c r="E4559">
        <v>4.6500000000000004</v>
      </c>
      <c r="F4559">
        <v>60.1</v>
      </c>
      <c r="G4559" t="b">
        <v>0</v>
      </c>
    </row>
    <row r="4560" spans="1:7">
      <c r="A4560" t="s">
        <v>14</v>
      </c>
      <c r="B4560">
        <v>1753</v>
      </c>
      <c r="C4560" t="s">
        <v>59</v>
      </c>
      <c r="D4560">
        <v>0</v>
      </c>
      <c r="E4560">
        <v>4.6500000000000004</v>
      </c>
      <c r="F4560">
        <v>60.1</v>
      </c>
      <c r="G4560" t="b">
        <v>0</v>
      </c>
    </row>
    <row r="4561" spans="1:7">
      <c r="A4561" t="s">
        <v>14</v>
      </c>
      <c r="B4561">
        <v>1832</v>
      </c>
      <c r="C4561" t="s">
        <v>59</v>
      </c>
      <c r="D4561">
        <v>7.01</v>
      </c>
      <c r="E4561">
        <v>4.6500000000000004</v>
      </c>
      <c r="F4561">
        <v>60.1</v>
      </c>
      <c r="G4561" t="b">
        <v>0</v>
      </c>
    </row>
    <row r="4562" spans="1:7">
      <c r="A4562" t="s">
        <v>14</v>
      </c>
      <c r="B4562">
        <v>9171</v>
      </c>
      <c r="C4562" t="s">
        <v>59</v>
      </c>
      <c r="D4562">
        <v>8.6300000000000008</v>
      </c>
      <c r="E4562">
        <v>4.6500000000000004</v>
      </c>
      <c r="F4562">
        <v>60.1</v>
      </c>
      <c r="G4562" t="b">
        <v>0</v>
      </c>
    </row>
    <row r="4563" spans="1:7">
      <c r="A4563" t="s">
        <v>14</v>
      </c>
      <c r="B4563">
        <v>9172</v>
      </c>
      <c r="C4563" t="s">
        <v>59</v>
      </c>
      <c r="D4563">
        <v>11.12</v>
      </c>
      <c r="E4563">
        <v>4.6500000000000004</v>
      </c>
      <c r="F4563">
        <v>60.1</v>
      </c>
    </row>
    <row r="4564" spans="1:7">
      <c r="A4564" t="s">
        <v>14</v>
      </c>
      <c r="B4564">
        <v>9173</v>
      </c>
      <c r="C4564" t="s">
        <v>59</v>
      </c>
      <c r="D4564">
        <v>11.61</v>
      </c>
      <c r="E4564">
        <v>4.6500000000000004</v>
      </c>
      <c r="F4564">
        <v>60.1</v>
      </c>
    </row>
    <row r="4565" spans="1:7">
      <c r="A4565" t="s">
        <v>14</v>
      </c>
      <c r="B4565">
        <v>9174</v>
      </c>
      <c r="C4565" t="s">
        <v>59</v>
      </c>
      <c r="D4565">
        <v>15.2</v>
      </c>
      <c r="E4565">
        <v>4.6500000000000004</v>
      </c>
      <c r="F4565">
        <v>60.1</v>
      </c>
    </row>
    <row r="4566" spans="1:7">
      <c r="A4566" t="s">
        <v>14</v>
      </c>
      <c r="B4566">
        <v>9175</v>
      </c>
      <c r="C4566" t="s">
        <v>59</v>
      </c>
      <c r="D4566">
        <v>18.100000000000001</v>
      </c>
      <c r="E4566">
        <v>4.6500000000000004</v>
      </c>
      <c r="F4566">
        <v>60.1</v>
      </c>
    </row>
    <row r="4567" spans="1:7">
      <c r="A4567" t="s">
        <v>14</v>
      </c>
      <c r="B4567">
        <v>9176</v>
      </c>
      <c r="C4567" t="s">
        <v>59</v>
      </c>
      <c r="D4567">
        <v>16.37</v>
      </c>
      <c r="E4567">
        <v>4.8</v>
      </c>
      <c r="F4567">
        <v>60.1</v>
      </c>
    </row>
    <row r="4568" spans="1:7">
      <c r="A4568" t="s">
        <v>14</v>
      </c>
      <c r="B4568">
        <v>9177</v>
      </c>
      <c r="C4568" t="s">
        <v>59</v>
      </c>
      <c r="D4568">
        <v>16.37</v>
      </c>
      <c r="E4568">
        <v>5.35</v>
      </c>
      <c r="F4568">
        <v>60.1</v>
      </c>
    </row>
    <row r="4569" spans="1:7">
      <c r="A4569" t="s">
        <v>14</v>
      </c>
      <c r="B4569">
        <v>9180</v>
      </c>
      <c r="C4569" t="s">
        <v>59</v>
      </c>
      <c r="D4569">
        <v>16.37</v>
      </c>
      <c r="E4569">
        <v>4.6500000000000004</v>
      </c>
      <c r="F4569">
        <v>60.1</v>
      </c>
      <c r="G4569" t="b">
        <v>0</v>
      </c>
    </row>
    <row r="4570" spans="1:7">
      <c r="A4570" t="s">
        <v>14</v>
      </c>
      <c r="B4570">
        <v>9181</v>
      </c>
      <c r="C4570" t="s">
        <v>59</v>
      </c>
      <c r="D4570">
        <v>15.5</v>
      </c>
      <c r="E4570">
        <v>8.75</v>
      </c>
      <c r="F4570">
        <v>60.1</v>
      </c>
    </row>
    <row r="4571" spans="1:7">
      <c r="A4571" t="s">
        <v>14</v>
      </c>
      <c r="B4571">
        <v>9204</v>
      </c>
      <c r="C4571" t="s">
        <v>59</v>
      </c>
      <c r="D4571">
        <v>15.5</v>
      </c>
      <c r="E4571">
        <v>6.4</v>
      </c>
      <c r="F4571">
        <v>60.1</v>
      </c>
    </row>
    <row r="4572" spans="1:7">
      <c r="A4572" t="s">
        <v>14</v>
      </c>
      <c r="B4572">
        <v>9205</v>
      </c>
      <c r="C4572" t="s">
        <v>59</v>
      </c>
      <c r="D4572">
        <v>15.5</v>
      </c>
      <c r="E4572">
        <v>6.9</v>
      </c>
      <c r="F4572">
        <v>60.1</v>
      </c>
      <c r="G4572" t="b">
        <v>0</v>
      </c>
    </row>
    <row r="4573" spans="1:7">
      <c r="A4573" t="s">
        <v>14</v>
      </c>
      <c r="B4573">
        <v>9206</v>
      </c>
      <c r="C4573" t="s">
        <v>59</v>
      </c>
      <c r="D4573">
        <v>17</v>
      </c>
      <c r="E4573">
        <v>6.4</v>
      </c>
      <c r="F4573">
        <v>60.1</v>
      </c>
    </row>
    <row r="4574" spans="1:7">
      <c r="A4574" t="s">
        <v>14</v>
      </c>
      <c r="B4574">
        <v>9207</v>
      </c>
      <c r="C4574" t="s">
        <v>59</v>
      </c>
      <c r="D4574">
        <v>17</v>
      </c>
      <c r="E4574">
        <v>6.9</v>
      </c>
      <c r="F4574">
        <v>60.1</v>
      </c>
    </row>
    <row r="4575" spans="1:7">
      <c r="A4575" t="s">
        <v>14</v>
      </c>
      <c r="B4575">
        <v>9208</v>
      </c>
      <c r="C4575" t="s">
        <v>59</v>
      </c>
      <c r="D4575">
        <v>15.5</v>
      </c>
      <c r="E4575">
        <v>8.5</v>
      </c>
      <c r="F4575">
        <v>60.1</v>
      </c>
      <c r="G4575" t="b">
        <v>0</v>
      </c>
    </row>
    <row r="4576" spans="1:7">
      <c r="A4576" t="s">
        <v>14</v>
      </c>
      <c r="B4576">
        <v>9209</v>
      </c>
      <c r="C4576" t="s">
        <v>59</v>
      </c>
      <c r="D4576">
        <v>17</v>
      </c>
      <c r="E4576">
        <v>8.5</v>
      </c>
      <c r="F4576">
        <v>60.1</v>
      </c>
      <c r="G4576" t="b">
        <v>0</v>
      </c>
    </row>
    <row r="4577" spans="1:7">
      <c r="A4577" t="s">
        <v>14</v>
      </c>
      <c r="B4577">
        <v>9210</v>
      </c>
      <c r="C4577" t="s">
        <v>59</v>
      </c>
      <c r="D4577">
        <v>15.5</v>
      </c>
      <c r="E4577">
        <v>2.5</v>
      </c>
      <c r="F4577">
        <v>60.1</v>
      </c>
    </row>
    <row r="4578" spans="1:7">
      <c r="A4578" t="s">
        <v>14</v>
      </c>
      <c r="B4578">
        <v>9211</v>
      </c>
      <c r="C4578" t="s">
        <v>59</v>
      </c>
      <c r="D4578">
        <v>15.5</v>
      </c>
      <c r="E4578">
        <v>3.2</v>
      </c>
      <c r="F4578">
        <v>60.1</v>
      </c>
      <c r="G4578" t="b">
        <v>0</v>
      </c>
    </row>
    <row r="4579" spans="1:7">
      <c r="A4579" t="s">
        <v>14</v>
      </c>
      <c r="B4579">
        <v>9212</v>
      </c>
      <c r="C4579" t="s">
        <v>59</v>
      </c>
      <c r="D4579">
        <v>17</v>
      </c>
      <c r="E4579">
        <v>2.5</v>
      </c>
      <c r="F4579">
        <v>60.1</v>
      </c>
    </row>
    <row r="4580" spans="1:7">
      <c r="A4580" t="s">
        <v>14</v>
      </c>
      <c r="B4580">
        <v>9213</v>
      </c>
      <c r="C4580" t="s">
        <v>59</v>
      </c>
      <c r="D4580">
        <v>17</v>
      </c>
      <c r="E4580">
        <v>3.2</v>
      </c>
      <c r="F4580">
        <v>60.1</v>
      </c>
    </row>
    <row r="4581" spans="1:7">
      <c r="A4581" t="s">
        <v>14</v>
      </c>
      <c r="B4581">
        <v>9214</v>
      </c>
      <c r="C4581" t="s">
        <v>59</v>
      </c>
      <c r="D4581">
        <v>15.5</v>
      </c>
      <c r="E4581">
        <v>5.35</v>
      </c>
      <c r="F4581">
        <v>60.1</v>
      </c>
      <c r="G4581" t="b">
        <v>0</v>
      </c>
    </row>
    <row r="4582" spans="1:7">
      <c r="A4582" t="s">
        <v>14</v>
      </c>
      <c r="B4582">
        <v>9215</v>
      </c>
      <c r="C4582" t="s">
        <v>59</v>
      </c>
      <c r="D4582">
        <v>17</v>
      </c>
      <c r="E4582">
        <v>5.35</v>
      </c>
      <c r="F4582">
        <v>60.1</v>
      </c>
    </row>
    <row r="4583" spans="1:7">
      <c r="A4583" t="s">
        <v>14</v>
      </c>
      <c r="B4583">
        <v>9216</v>
      </c>
      <c r="C4583" t="s">
        <v>59</v>
      </c>
      <c r="D4583">
        <v>15.5</v>
      </c>
      <c r="E4583">
        <v>1</v>
      </c>
      <c r="F4583">
        <v>60.1</v>
      </c>
      <c r="G4583" t="b">
        <v>0</v>
      </c>
    </row>
    <row r="4584" spans="1:7">
      <c r="A4584" t="s">
        <v>14</v>
      </c>
      <c r="B4584">
        <v>9217</v>
      </c>
      <c r="C4584" t="s">
        <v>59</v>
      </c>
      <c r="D4584">
        <v>17</v>
      </c>
      <c r="E4584">
        <v>1</v>
      </c>
      <c r="F4584">
        <v>60.1</v>
      </c>
    </row>
    <row r="4585" spans="1:7">
      <c r="A4585" t="s">
        <v>14</v>
      </c>
      <c r="B4585">
        <v>9218</v>
      </c>
      <c r="C4585" t="s">
        <v>59</v>
      </c>
      <c r="D4585">
        <v>15.5</v>
      </c>
      <c r="E4585">
        <v>3.85</v>
      </c>
      <c r="F4585">
        <v>60.1</v>
      </c>
    </row>
    <row r="4586" spans="1:7">
      <c r="A4586" t="s">
        <v>14</v>
      </c>
      <c r="B4586">
        <v>9219</v>
      </c>
      <c r="C4586" t="s">
        <v>59</v>
      </c>
      <c r="D4586">
        <v>15.5</v>
      </c>
      <c r="E4586">
        <v>4.25</v>
      </c>
      <c r="F4586">
        <v>60.1</v>
      </c>
      <c r="G4586" t="b">
        <v>0</v>
      </c>
    </row>
    <row r="4587" spans="1:7">
      <c r="A4587" t="s">
        <v>14</v>
      </c>
      <c r="B4587">
        <v>9220</v>
      </c>
      <c r="C4587" t="s">
        <v>59</v>
      </c>
      <c r="D4587">
        <v>15.5</v>
      </c>
      <c r="E4587">
        <v>4.8</v>
      </c>
      <c r="F4587">
        <v>60.1</v>
      </c>
    </row>
    <row r="4588" spans="1:7">
      <c r="A4588" t="s">
        <v>14</v>
      </c>
      <c r="B4588">
        <v>9221</v>
      </c>
      <c r="C4588" t="s">
        <v>59</v>
      </c>
      <c r="D4588">
        <v>15.5</v>
      </c>
      <c r="E4588">
        <v>4.6500000000000004</v>
      </c>
      <c r="F4588">
        <v>60.1</v>
      </c>
    </row>
    <row r="4589" spans="1:7">
      <c r="A4589" t="s">
        <v>14</v>
      </c>
      <c r="B4589">
        <v>9223</v>
      </c>
      <c r="C4589" t="s">
        <v>59</v>
      </c>
      <c r="D4589">
        <v>17</v>
      </c>
      <c r="E4589">
        <v>4.25</v>
      </c>
      <c r="F4589">
        <v>60.1</v>
      </c>
    </row>
    <row r="4590" spans="1:7">
      <c r="A4590" t="s">
        <v>14</v>
      </c>
      <c r="B4590">
        <v>9224</v>
      </c>
      <c r="C4590" t="s">
        <v>59</v>
      </c>
      <c r="D4590">
        <v>17</v>
      </c>
      <c r="E4590">
        <v>4.8</v>
      </c>
      <c r="F4590">
        <v>60.1</v>
      </c>
    </row>
    <row r="4591" spans="1:7">
      <c r="A4591" t="s">
        <v>14</v>
      </c>
      <c r="B4591">
        <v>9225</v>
      </c>
      <c r="C4591" t="s">
        <v>59</v>
      </c>
      <c r="D4591">
        <v>17</v>
      </c>
      <c r="E4591">
        <v>4.6500000000000004</v>
      </c>
      <c r="F4591">
        <v>60.1</v>
      </c>
      <c r="G4591" t="b">
        <v>0</v>
      </c>
    </row>
    <row r="4592" spans="1:7">
      <c r="A4592" t="s">
        <v>14</v>
      </c>
      <c r="B4592">
        <v>9226</v>
      </c>
      <c r="C4592" t="s">
        <v>59</v>
      </c>
      <c r="D4592">
        <v>9.82</v>
      </c>
      <c r="E4592">
        <v>6.4</v>
      </c>
      <c r="F4592">
        <v>60.1</v>
      </c>
      <c r="G4592" t="b">
        <v>0</v>
      </c>
    </row>
    <row r="4593" spans="1:7">
      <c r="A4593" t="s">
        <v>14</v>
      </c>
      <c r="B4593">
        <v>9227</v>
      </c>
      <c r="C4593" t="s">
        <v>59</v>
      </c>
      <c r="D4593">
        <v>9.82</v>
      </c>
      <c r="E4593">
        <v>6.9</v>
      </c>
      <c r="F4593">
        <v>60.1</v>
      </c>
    </row>
    <row r="4594" spans="1:7">
      <c r="A4594" t="s">
        <v>14</v>
      </c>
      <c r="B4594">
        <v>9228</v>
      </c>
      <c r="C4594" t="s">
        <v>59</v>
      </c>
      <c r="D4594">
        <v>9.82</v>
      </c>
      <c r="E4594">
        <v>5.35</v>
      </c>
      <c r="F4594">
        <v>60.1</v>
      </c>
      <c r="G4594" t="b">
        <v>0</v>
      </c>
    </row>
    <row r="4595" spans="1:7">
      <c r="A4595" t="s">
        <v>14</v>
      </c>
      <c r="B4595">
        <v>9229</v>
      </c>
      <c r="C4595" t="s">
        <v>59</v>
      </c>
      <c r="D4595">
        <v>9.82</v>
      </c>
      <c r="E4595">
        <v>8.5</v>
      </c>
      <c r="F4595">
        <v>60.1</v>
      </c>
      <c r="G4595" t="b">
        <v>0</v>
      </c>
    </row>
    <row r="4596" spans="1:7">
      <c r="A4596" t="s">
        <v>14</v>
      </c>
      <c r="B4596">
        <v>9230</v>
      </c>
      <c r="C4596" t="s">
        <v>59</v>
      </c>
      <c r="D4596">
        <v>16.37</v>
      </c>
      <c r="E4596">
        <v>8.5</v>
      </c>
      <c r="F4596">
        <v>60.1</v>
      </c>
    </row>
    <row r="4597" spans="1:7">
      <c r="A4597" t="s">
        <v>14</v>
      </c>
      <c r="B4597">
        <v>9231</v>
      </c>
      <c r="C4597" t="s">
        <v>59</v>
      </c>
      <c r="D4597">
        <v>16.37</v>
      </c>
      <c r="E4597">
        <v>6.4</v>
      </c>
      <c r="F4597">
        <v>60.1</v>
      </c>
    </row>
    <row r="4598" spans="1:7">
      <c r="A4598" t="s">
        <v>14</v>
      </c>
      <c r="B4598">
        <v>9232</v>
      </c>
      <c r="C4598" t="s">
        <v>59</v>
      </c>
      <c r="D4598">
        <v>16.37</v>
      </c>
      <c r="E4598">
        <v>6.9</v>
      </c>
      <c r="F4598">
        <v>60.1</v>
      </c>
    </row>
    <row r="4599" spans="1:7">
      <c r="A4599" t="s">
        <v>14</v>
      </c>
      <c r="B4599">
        <v>9202</v>
      </c>
      <c r="C4599" t="s">
        <v>59</v>
      </c>
      <c r="D4599">
        <v>10.220000000000001</v>
      </c>
      <c r="E4599">
        <v>3.85</v>
      </c>
      <c r="F4599">
        <v>60.1</v>
      </c>
    </row>
    <row r="4600" spans="1:7">
      <c r="A4600" t="s">
        <v>14</v>
      </c>
      <c r="B4600">
        <v>9203</v>
      </c>
      <c r="C4600" t="s">
        <v>59</v>
      </c>
      <c r="D4600">
        <v>9.42</v>
      </c>
      <c r="E4600">
        <v>3.85</v>
      </c>
      <c r="F4600">
        <v>60.1</v>
      </c>
    </row>
    <row r="4601" spans="1:7">
      <c r="A4601" t="s">
        <v>14</v>
      </c>
      <c r="B4601">
        <v>9286</v>
      </c>
      <c r="C4601" t="s">
        <v>59</v>
      </c>
      <c r="D4601">
        <v>9.42</v>
      </c>
      <c r="E4601">
        <v>8.5</v>
      </c>
      <c r="F4601">
        <v>60.1</v>
      </c>
    </row>
    <row r="4602" spans="1:7">
      <c r="A4602" t="s">
        <v>14</v>
      </c>
      <c r="B4602">
        <v>9288</v>
      </c>
      <c r="C4602" t="s">
        <v>59</v>
      </c>
      <c r="D4602">
        <v>9.42</v>
      </c>
      <c r="E4602">
        <v>8.75</v>
      </c>
      <c r="F4602">
        <v>60.1</v>
      </c>
    </row>
    <row r="4603" spans="1:7">
      <c r="A4603" t="s">
        <v>14</v>
      </c>
      <c r="B4603">
        <v>9291</v>
      </c>
      <c r="C4603" t="s">
        <v>59</v>
      </c>
      <c r="D4603">
        <v>9.42</v>
      </c>
      <c r="E4603">
        <v>3.2</v>
      </c>
      <c r="F4603">
        <v>60.1</v>
      </c>
    </row>
    <row r="4604" spans="1:7">
      <c r="A4604" t="s">
        <v>14</v>
      </c>
      <c r="B4604">
        <v>9295</v>
      </c>
      <c r="C4604" t="s">
        <v>59</v>
      </c>
      <c r="D4604">
        <v>9.42</v>
      </c>
      <c r="E4604">
        <v>2.5</v>
      </c>
      <c r="F4604">
        <v>60.1</v>
      </c>
      <c r="G4604" t="b">
        <v>0</v>
      </c>
    </row>
    <row r="4605" spans="1:7">
      <c r="A4605" t="s">
        <v>14</v>
      </c>
      <c r="B4605">
        <v>9298</v>
      </c>
      <c r="C4605" t="s">
        <v>59</v>
      </c>
      <c r="D4605">
        <v>10.220000000000001</v>
      </c>
      <c r="E4605">
        <v>2.5</v>
      </c>
      <c r="F4605">
        <v>60.1</v>
      </c>
      <c r="G4605" t="b">
        <v>0</v>
      </c>
    </row>
    <row r="4606" spans="1:7">
      <c r="A4606" t="s">
        <v>14</v>
      </c>
      <c r="B4606">
        <v>9496</v>
      </c>
      <c r="C4606" t="s">
        <v>59</v>
      </c>
      <c r="D4606">
        <v>10.220000000000001</v>
      </c>
      <c r="E4606">
        <v>3.2</v>
      </c>
      <c r="F4606">
        <v>60.1</v>
      </c>
    </row>
    <row r="4607" spans="1:7">
      <c r="A4607" t="s">
        <v>14</v>
      </c>
      <c r="B4607">
        <v>9525</v>
      </c>
      <c r="C4607" t="s">
        <v>59</v>
      </c>
      <c r="D4607">
        <v>9.42</v>
      </c>
      <c r="E4607">
        <v>1</v>
      </c>
      <c r="F4607">
        <v>60.1</v>
      </c>
    </row>
    <row r="4608" spans="1:7">
      <c r="A4608" t="s">
        <v>14</v>
      </c>
      <c r="B4608">
        <v>9529</v>
      </c>
      <c r="C4608" t="s">
        <v>59</v>
      </c>
      <c r="D4608">
        <v>10.220000000000001</v>
      </c>
      <c r="E4608">
        <v>1</v>
      </c>
      <c r="F4608">
        <v>60.1</v>
      </c>
    </row>
    <row r="4609" spans="1:7">
      <c r="A4609" t="s">
        <v>14</v>
      </c>
      <c r="B4609">
        <v>9579</v>
      </c>
      <c r="C4609" t="s">
        <v>59</v>
      </c>
      <c r="D4609">
        <v>9.42</v>
      </c>
      <c r="E4609">
        <v>6.4</v>
      </c>
      <c r="F4609">
        <v>60.1</v>
      </c>
      <c r="G4609" t="b">
        <v>0</v>
      </c>
    </row>
    <row r="4610" spans="1:7">
      <c r="A4610" t="s">
        <v>14</v>
      </c>
      <c r="B4610">
        <v>9667</v>
      </c>
      <c r="C4610" t="s">
        <v>59</v>
      </c>
      <c r="D4610">
        <v>9.42</v>
      </c>
      <c r="E4610">
        <v>6.9</v>
      </c>
      <c r="F4610">
        <v>60.1</v>
      </c>
      <c r="G4610" t="b">
        <v>0</v>
      </c>
    </row>
    <row r="4611" spans="1:7">
      <c r="A4611" t="s">
        <v>14</v>
      </c>
      <c r="B4611">
        <v>9684</v>
      </c>
      <c r="C4611" t="s">
        <v>59</v>
      </c>
      <c r="D4611">
        <v>10.220000000000001</v>
      </c>
      <c r="E4611">
        <v>6.4</v>
      </c>
      <c r="F4611">
        <v>60.1</v>
      </c>
    </row>
    <row r="4612" spans="1:7">
      <c r="A4612" t="s">
        <v>14</v>
      </c>
      <c r="B4612">
        <v>9695</v>
      </c>
      <c r="C4612" t="s">
        <v>59</v>
      </c>
      <c r="D4612">
        <v>10.220000000000001</v>
      </c>
      <c r="E4612">
        <v>6.9</v>
      </c>
      <c r="F4612">
        <v>60.1</v>
      </c>
    </row>
    <row r="4613" spans="1:7">
      <c r="A4613" t="s">
        <v>14</v>
      </c>
      <c r="B4613">
        <v>9697</v>
      </c>
      <c r="C4613" t="s">
        <v>59</v>
      </c>
      <c r="D4613">
        <v>9.42</v>
      </c>
      <c r="E4613">
        <v>5.35</v>
      </c>
      <c r="F4613">
        <v>60.1</v>
      </c>
    </row>
    <row r="4614" spans="1:7">
      <c r="A4614" t="s">
        <v>14</v>
      </c>
      <c r="B4614">
        <v>9704</v>
      </c>
      <c r="C4614" t="s">
        <v>59</v>
      </c>
      <c r="D4614">
        <v>10.220000000000001</v>
      </c>
      <c r="E4614">
        <v>5.35</v>
      </c>
      <c r="F4614">
        <v>60.1</v>
      </c>
    </row>
    <row r="4615" spans="1:7">
      <c r="A4615" t="s">
        <v>14</v>
      </c>
      <c r="B4615">
        <v>9706</v>
      </c>
      <c r="C4615" t="s">
        <v>59</v>
      </c>
      <c r="D4615">
        <v>10.220000000000001</v>
      </c>
      <c r="E4615">
        <v>8.5</v>
      </c>
      <c r="F4615">
        <v>60.1</v>
      </c>
      <c r="G4615" t="b">
        <v>0</v>
      </c>
    </row>
    <row r="4616" spans="1:7">
      <c r="A4616" t="s">
        <v>14</v>
      </c>
      <c r="B4616">
        <v>9713</v>
      </c>
      <c r="C4616" t="s">
        <v>59</v>
      </c>
      <c r="D4616">
        <v>10.220000000000001</v>
      </c>
      <c r="E4616">
        <v>8.75</v>
      </c>
      <c r="F4616">
        <v>60.1</v>
      </c>
    </row>
    <row r="4617" spans="1:7">
      <c r="A4617" t="s">
        <v>14</v>
      </c>
      <c r="B4617">
        <v>9715</v>
      </c>
      <c r="C4617" t="s">
        <v>59</v>
      </c>
      <c r="D4617">
        <v>9.42</v>
      </c>
      <c r="E4617">
        <v>4.6500000000000004</v>
      </c>
      <c r="F4617">
        <v>60.1</v>
      </c>
    </row>
    <row r="4618" spans="1:7">
      <c r="A4618" t="s">
        <v>14</v>
      </c>
      <c r="B4618">
        <v>9722</v>
      </c>
      <c r="C4618" t="s">
        <v>59</v>
      </c>
      <c r="D4618">
        <v>10.220000000000001</v>
      </c>
      <c r="E4618">
        <v>4.6500000000000004</v>
      </c>
      <c r="F4618">
        <v>60.1</v>
      </c>
    </row>
    <row r="4619" spans="1:7">
      <c r="A4619" t="s">
        <v>14</v>
      </c>
      <c r="B4619">
        <v>9724</v>
      </c>
      <c r="C4619" t="s">
        <v>59</v>
      </c>
      <c r="D4619">
        <v>9.82</v>
      </c>
      <c r="E4619">
        <v>1</v>
      </c>
      <c r="F4619">
        <v>60.1</v>
      </c>
    </row>
    <row r="4620" spans="1:7">
      <c r="A4620" t="s">
        <v>14</v>
      </c>
      <c r="B4620">
        <v>9731</v>
      </c>
      <c r="C4620" t="s">
        <v>59</v>
      </c>
      <c r="D4620">
        <v>3.72</v>
      </c>
      <c r="E4620">
        <v>2.5</v>
      </c>
      <c r="F4620">
        <v>60.1</v>
      </c>
      <c r="G4620" t="b">
        <v>0</v>
      </c>
    </row>
    <row r="4621" spans="1:7">
      <c r="A4621" t="s">
        <v>14</v>
      </c>
      <c r="B4621">
        <v>9733</v>
      </c>
      <c r="C4621" t="s">
        <v>59</v>
      </c>
      <c r="D4621">
        <v>2.82</v>
      </c>
      <c r="E4621">
        <v>2.5</v>
      </c>
      <c r="F4621">
        <v>60.1</v>
      </c>
    </row>
    <row r="4622" spans="1:7">
      <c r="A4622" t="s">
        <v>14</v>
      </c>
      <c r="B4622">
        <v>9749</v>
      </c>
      <c r="C4622" t="s">
        <v>59</v>
      </c>
      <c r="D4622">
        <v>2.82</v>
      </c>
      <c r="E4622">
        <v>3.2</v>
      </c>
      <c r="F4622">
        <v>60.1</v>
      </c>
      <c r="G4622" t="b">
        <v>0</v>
      </c>
    </row>
    <row r="4623" spans="1:7">
      <c r="A4623" t="s">
        <v>14</v>
      </c>
      <c r="B4623">
        <v>9751</v>
      </c>
      <c r="C4623" t="s">
        <v>59</v>
      </c>
      <c r="D4623">
        <v>3.72</v>
      </c>
      <c r="E4623">
        <v>3.2</v>
      </c>
      <c r="F4623">
        <v>60.1</v>
      </c>
    </row>
    <row r="4624" spans="1:7">
      <c r="A4624" t="s">
        <v>14</v>
      </c>
      <c r="B4624">
        <v>9758</v>
      </c>
      <c r="C4624" t="s">
        <v>59</v>
      </c>
      <c r="D4624">
        <v>2.82</v>
      </c>
      <c r="E4624">
        <v>1</v>
      </c>
      <c r="F4624">
        <v>60.1</v>
      </c>
    </row>
    <row r="4625" spans="1:7">
      <c r="A4625" t="s">
        <v>14</v>
      </c>
      <c r="B4625">
        <v>9760</v>
      </c>
      <c r="C4625" t="s">
        <v>59</v>
      </c>
      <c r="D4625">
        <v>3.72</v>
      </c>
      <c r="E4625">
        <v>1</v>
      </c>
      <c r="F4625">
        <v>60.1</v>
      </c>
    </row>
    <row r="4626" spans="1:7">
      <c r="A4626" t="s">
        <v>14</v>
      </c>
      <c r="B4626">
        <v>9767</v>
      </c>
      <c r="C4626" t="s">
        <v>59</v>
      </c>
      <c r="D4626">
        <v>2.82</v>
      </c>
      <c r="E4626">
        <v>3.85</v>
      </c>
      <c r="F4626">
        <v>60.1</v>
      </c>
    </row>
    <row r="4627" spans="1:7">
      <c r="A4627" t="s">
        <v>14</v>
      </c>
      <c r="B4627">
        <v>9769</v>
      </c>
      <c r="C4627" t="s">
        <v>59</v>
      </c>
      <c r="D4627">
        <v>3.72</v>
      </c>
      <c r="E4627">
        <v>3.85</v>
      </c>
      <c r="F4627">
        <v>60.1</v>
      </c>
    </row>
    <row r="4628" spans="1:7">
      <c r="A4628" t="s">
        <v>14</v>
      </c>
      <c r="B4628">
        <v>9776</v>
      </c>
      <c r="C4628" t="s">
        <v>59</v>
      </c>
      <c r="D4628">
        <v>2.82</v>
      </c>
      <c r="E4628">
        <v>4.8</v>
      </c>
      <c r="F4628">
        <v>60.1</v>
      </c>
    </row>
    <row r="4629" spans="1:7">
      <c r="A4629" t="s">
        <v>14</v>
      </c>
      <c r="B4629">
        <v>9778</v>
      </c>
      <c r="C4629" t="s">
        <v>59</v>
      </c>
      <c r="D4629">
        <v>2.82</v>
      </c>
      <c r="E4629">
        <v>5.35</v>
      </c>
      <c r="F4629">
        <v>60.1</v>
      </c>
      <c r="G4629" t="b">
        <v>0</v>
      </c>
    </row>
    <row r="4630" spans="1:7">
      <c r="A4630" t="s">
        <v>14</v>
      </c>
      <c r="B4630">
        <v>9785</v>
      </c>
      <c r="C4630" t="s">
        <v>59</v>
      </c>
      <c r="D4630">
        <v>3.72</v>
      </c>
      <c r="E4630">
        <v>4.8</v>
      </c>
      <c r="F4630">
        <v>60.1</v>
      </c>
    </row>
    <row r="4631" spans="1:7">
      <c r="A4631" t="s">
        <v>14</v>
      </c>
      <c r="B4631">
        <v>9787</v>
      </c>
      <c r="C4631" t="s">
        <v>59</v>
      </c>
      <c r="D4631">
        <v>3.72</v>
      </c>
      <c r="E4631">
        <v>5.35</v>
      </c>
      <c r="F4631">
        <v>60.1</v>
      </c>
      <c r="G4631" t="b">
        <v>0</v>
      </c>
    </row>
    <row r="4632" spans="1:7">
      <c r="A4632" t="s">
        <v>14</v>
      </c>
      <c r="B4632">
        <v>9794</v>
      </c>
      <c r="C4632" t="s">
        <v>59</v>
      </c>
      <c r="D4632">
        <v>2.82</v>
      </c>
      <c r="E4632">
        <v>4.6500000000000004</v>
      </c>
      <c r="F4632">
        <v>60.1</v>
      </c>
      <c r="G4632" t="b">
        <v>0</v>
      </c>
    </row>
    <row r="4633" spans="1:7">
      <c r="A4633" t="s">
        <v>14</v>
      </c>
      <c r="B4633">
        <v>9796</v>
      </c>
      <c r="C4633" t="s">
        <v>59</v>
      </c>
      <c r="D4633">
        <v>3.72</v>
      </c>
      <c r="E4633">
        <v>4.6500000000000004</v>
      </c>
      <c r="F4633">
        <v>60.1</v>
      </c>
      <c r="G4633" t="b">
        <v>0</v>
      </c>
    </row>
    <row r="4634" spans="1:7">
      <c r="A4634" t="s">
        <v>14</v>
      </c>
      <c r="B4634">
        <v>9803</v>
      </c>
      <c r="C4634" t="s">
        <v>59</v>
      </c>
      <c r="D4634">
        <v>4.2699999999999996</v>
      </c>
      <c r="E4634">
        <v>4.6500000000000004</v>
      </c>
      <c r="F4634">
        <v>60.1</v>
      </c>
      <c r="G4634" t="b">
        <v>0</v>
      </c>
    </row>
    <row r="4635" spans="1:7">
      <c r="A4635" t="s">
        <v>14</v>
      </c>
      <c r="B4635">
        <v>9805</v>
      </c>
      <c r="C4635" t="s">
        <v>59</v>
      </c>
      <c r="D4635">
        <v>4.2699999999999996</v>
      </c>
      <c r="E4635">
        <v>8.5</v>
      </c>
      <c r="F4635">
        <v>60.1</v>
      </c>
    </row>
    <row r="4636" spans="1:7">
      <c r="A4636" t="s">
        <v>14</v>
      </c>
      <c r="B4636">
        <v>9812</v>
      </c>
      <c r="C4636" t="s">
        <v>59</v>
      </c>
      <c r="D4636">
        <v>18.68</v>
      </c>
      <c r="E4636">
        <v>6.9</v>
      </c>
      <c r="F4636">
        <v>60.1</v>
      </c>
      <c r="G4636" t="b">
        <v>0</v>
      </c>
    </row>
    <row r="4637" spans="1:7">
      <c r="A4637" t="s">
        <v>14</v>
      </c>
      <c r="B4637">
        <v>9814</v>
      </c>
      <c r="C4637" t="s">
        <v>59</v>
      </c>
      <c r="D4637">
        <v>18.68</v>
      </c>
      <c r="E4637">
        <v>8.75</v>
      </c>
      <c r="F4637">
        <v>60.1</v>
      </c>
      <c r="G4637" t="b">
        <v>0</v>
      </c>
    </row>
    <row r="4638" spans="1:7">
      <c r="A4638" t="s">
        <v>14</v>
      </c>
      <c r="B4638">
        <v>9821</v>
      </c>
      <c r="C4638" t="s">
        <v>59</v>
      </c>
      <c r="D4638">
        <v>19.649999999999999</v>
      </c>
      <c r="E4638">
        <v>6.9</v>
      </c>
      <c r="F4638">
        <v>60.1</v>
      </c>
    </row>
    <row r="4639" spans="1:7">
      <c r="A4639" t="s">
        <v>14</v>
      </c>
      <c r="B4639">
        <v>9823</v>
      </c>
      <c r="C4639" t="s">
        <v>59</v>
      </c>
      <c r="D4639">
        <v>18.68</v>
      </c>
      <c r="E4639">
        <v>8.5</v>
      </c>
      <c r="F4639">
        <v>60.1</v>
      </c>
      <c r="G4639" t="b">
        <v>0</v>
      </c>
    </row>
    <row r="4640" spans="1:7">
      <c r="A4640" t="s">
        <v>14</v>
      </c>
      <c r="B4640">
        <v>9830</v>
      </c>
      <c r="C4640" t="s">
        <v>59</v>
      </c>
      <c r="D4640">
        <v>18.68</v>
      </c>
      <c r="E4640">
        <v>5.35</v>
      </c>
      <c r="F4640">
        <v>60.1</v>
      </c>
    </row>
    <row r="4641" spans="1:7">
      <c r="A4641" t="s">
        <v>14</v>
      </c>
      <c r="B4641">
        <v>9832</v>
      </c>
      <c r="C4641" t="s">
        <v>59</v>
      </c>
      <c r="D4641">
        <v>4.7699999999999996</v>
      </c>
      <c r="E4641">
        <v>9</v>
      </c>
      <c r="F4641">
        <v>60.1</v>
      </c>
    </row>
    <row r="4642" spans="1:7">
      <c r="A4642" t="s">
        <v>14</v>
      </c>
      <c r="B4642">
        <v>9835</v>
      </c>
      <c r="C4642" t="s">
        <v>59</v>
      </c>
      <c r="D4642">
        <v>4.7699999999999996</v>
      </c>
      <c r="E4642">
        <v>8.15</v>
      </c>
      <c r="F4642">
        <v>60.1</v>
      </c>
      <c r="G4642" t="b">
        <v>0</v>
      </c>
    </row>
    <row r="4643" spans="1:7">
      <c r="A4643" t="s">
        <v>14</v>
      </c>
      <c r="B4643">
        <v>9839</v>
      </c>
      <c r="C4643" t="s">
        <v>59</v>
      </c>
      <c r="D4643">
        <v>7.02</v>
      </c>
      <c r="E4643">
        <v>9</v>
      </c>
      <c r="F4643">
        <v>60.1</v>
      </c>
      <c r="G4643" t="b">
        <v>0</v>
      </c>
    </row>
    <row r="4644" spans="1:7">
      <c r="A4644" t="s">
        <v>14</v>
      </c>
      <c r="B4644">
        <v>9840</v>
      </c>
      <c r="C4644" t="s">
        <v>59</v>
      </c>
      <c r="D4644">
        <v>3.5</v>
      </c>
      <c r="E4644">
        <v>9</v>
      </c>
      <c r="F4644">
        <v>60.1</v>
      </c>
      <c r="G4644" t="b">
        <v>0</v>
      </c>
    </row>
    <row r="4645" spans="1:7">
      <c r="A4645" t="s">
        <v>14</v>
      </c>
      <c r="B4645">
        <v>9841</v>
      </c>
      <c r="C4645" t="s">
        <v>59</v>
      </c>
      <c r="D4645">
        <v>8.3800000000000008</v>
      </c>
      <c r="E4645">
        <v>9</v>
      </c>
      <c r="F4645">
        <v>60.1</v>
      </c>
    </row>
    <row r="4646" spans="1:7">
      <c r="A4646" t="s">
        <v>14</v>
      </c>
      <c r="B4646">
        <v>9842</v>
      </c>
      <c r="C4646" t="s">
        <v>59</v>
      </c>
      <c r="D4646">
        <v>1.98</v>
      </c>
      <c r="E4646">
        <v>8.15</v>
      </c>
      <c r="F4646">
        <v>60.1</v>
      </c>
      <c r="G4646" t="b">
        <v>0</v>
      </c>
    </row>
    <row r="4647" spans="1:7">
      <c r="A4647" t="s">
        <v>14</v>
      </c>
      <c r="B4647">
        <v>9844</v>
      </c>
      <c r="C4647" t="s">
        <v>59</v>
      </c>
      <c r="D4647">
        <v>2.5</v>
      </c>
      <c r="E4647">
        <v>8.15</v>
      </c>
      <c r="F4647">
        <v>60.1</v>
      </c>
    </row>
    <row r="4648" spans="1:7">
      <c r="A4648" t="s">
        <v>14</v>
      </c>
      <c r="B4648">
        <v>9845</v>
      </c>
      <c r="C4648" t="s">
        <v>59</v>
      </c>
      <c r="D4648">
        <v>3.5</v>
      </c>
      <c r="E4648">
        <v>8.15</v>
      </c>
      <c r="F4648">
        <v>60.1</v>
      </c>
      <c r="G4648" t="b">
        <v>0</v>
      </c>
    </row>
    <row r="4649" spans="1:7">
      <c r="A4649" t="s">
        <v>14</v>
      </c>
      <c r="B4649">
        <v>9846</v>
      </c>
      <c r="C4649" t="s">
        <v>59</v>
      </c>
      <c r="D4649">
        <v>0</v>
      </c>
      <c r="E4649">
        <v>9</v>
      </c>
      <c r="F4649">
        <v>60.1</v>
      </c>
      <c r="G4649" t="b">
        <v>0</v>
      </c>
    </row>
    <row r="4650" spans="1:7">
      <c r="A4650" t="s">
        <v>14</v>
      </c>
      <c r="B4650">
        <v>9847</v>
      </c>
      <c r="C4650" t="s">
        <v>59</v>
      </c>
      <c r="D4650">
        <v>2.5</v>
      </c>
      <c r="E4650">
        <v>9</v>
      </c>
      <c r="F4650">
        <v>60.1</v>
      </c>
    </row>
    <row r="4651" spans="1:7">
      <c r="A4651" t="s">
        <v>14</v>
      </c>
      <c r="B4651">
        <v>9850</v>
      </c>
      <c r="C4651" t="s">
        <v>59</v>
      </c>
      <c r="D4651">
        <v>0</v>
      </c>
      <c r="E4651">
        <v>8.15</v>
      </c>
      <c r="F4651">
        <v>60.1</v>
      </c>
    </row>
    <row r="4652" spans="1:7">
      <c r="A4652" t="s">
        <v>14</v>
      </c>
      <c r="B4652">
        <v>9856</v>
      </c>
      <c r="C4652" t="s">
        <v>59</v>
      </c>
      <c r="D4652">
        <v>9.42</v>
      </c>
      <c r="E4652">
        <v>8.15</v>
      </c>
      <c r="F4652">
        <v>60.1</v>
      </c>
      <c r="G4652" t="b">
        <v>0</v>
      </c>
    </row>
    <row r="4653" spans="1:7">
      <c r="A4653" t="s">
        <v>14</v>
      </c>
      <c r="B4653">
        <v>9859</v>
      </c>
      <c r="C4653" t="s">
        <v>59</v>
      </c>
      <c r="D4653">
        <v>12.88</v>
      </c>
      <c r="E4653">
        <v>16.5</v>
      </c>
      <c r="F4653">
        <v>60.1</v>
      </c>
    </row>
    <row r="4654" spans="1:7">
      <c r="A4654" t="s">
        <v>14</v>
      </c>
      <c r="B4654">
        <v>9865</v>
      </c>
      <c r="C4654" t="s">
        <v>59</v>
      </c>
      <c r="D4654">
        <v>12.88</v>
      </c>
      <c r="E4654">
        <v>15.78</v>
      </c>
      <c r="F4654">
        <v>60.1</v>
      </c>
      <c r="G4654" t="b">
        <v>0</v>
      </c>
    </row>
    <row r="4655" spans="1:7">
      <c r="A4655" t="s">
        <v>14</v>
      </c>
      <c r="B4655">
        <v>1169</v>
      </c>
      <c r="C4655" t="s">
        <v>59</v>
      </c>
      <c r="D4655">
        <v>0</v>
      </c>
      <c r="E4655">
        <v>0.5</v>
      </c>
      <c r="F4655">
        <v>60.1</v>
      </c>
      <c r="G4655" t="b">
        <v>0</v>
      </c>
    </row>
    <row r="4656" spans="1:7">
      <c r="A4656" t="s">
        <v>14</v>
      </c>
      <c r="B4656">
        <v>1170</v>
      </c>
      <c r="C4656" t="s">
        <v>59</v>
      </c>
      <c r="D4656">
        <v>3.27</v>
      </c>
      <c r="E4656">
        <v>0.5</v>
      </c>
      <c r="F4656">
        <v>60.1</v>
      </c>
    </row>
    <row r="4657" spans="1:7">
      <c r="A4657" t="s">
        <v>14</v>
      </c>
      <c r="B4657">
        <v>1195</v>
      </c>
      <c r="C4657" t="s">
        <v>59</v>
      </c>
      <c r="D4657">
        <v>9.82</v>
      </c>
      <c r="E4657">
        <v>0.5</v>
      </c>
      <c r="F4657">
        <v>60.1</v>
      </c>
    </row>
    <row r="4658" spans="1:7">
      <c r="A4658" t="s">
        <v>14</v>
      </c>
      <c r="B4658">
        <v>3641</v>
      </c>
      <c r="C4658" t="s">
        <v>59</v>
      </c>
      <c r="D4658">
        <v>16.37</v>
      </c>
      <c r="E4658">
        <v>0.5</v>
      </c>
      <c r="F4658">
        <v>60.1</v>
      </c>
    </row>
    <row r="4659" spans="1:7">
      <c r="A4659" t="s">
        <v>14</v>
      </c>
      <c r="B4659">
        <v>5215</v>
      </c>
      <c r="C4659" t="s">
        <v>59</v>
      </c>
      <c r="D4659">
        <v>19.649999999999999</v>
      </c>
      <c r="E4659">
        <v>0.5</v>
      </c>
      <c r="F4659">
        <v>60.1</v>
      </c>
    </row>
    <row r="4660" spans="1:7">
      <c r="A4660" t="s">
        <v>14</v>
      </c>
      <c r="B4660">
        <v>5220</v>
      </c>
      <c r="C4660" t="s">
        <v>59</v>
      </c>
      <c r="D4660">
        <v>0</v>
      </c>
      <c r="E4660">
        <v>8.5749999999999993</v>
      </c>
      <c r="F4660">
        <v>60.1</v>
      </c>
    </row>
    <row r="4661" spans="1:7">
      <c r="A4661" t="s">
        <v>14</v>
      </c>
      <c r="B4661">
        <v>5221</v>
      </c>
      <c r="C4661" t="s">
        <v>59</v>
      </c>
      <c r="D4661">
        <v>8.3800000000000008</v>
      </c>
      <c r="E4661">
        <v>8.5749999999999993</v>
      </c>
      <c r="F4661">
        <v>60.1</v>
      </c>
    </row>
    <row r="4662" spans="1:7">
      <c r="A4662" t="s">
        <v>14</v>
      </c>
      <c r="B4662">
        <v>5839</v>
      </c>
      <c r="C4662" t="s">
        <v>59</v>
      </c>
      <c r="D4662">
        <v>17</v>
      </c>
      <c r="E4662">
        <v>0</v>
      </c>
      <c r="F4662">
        <v>60.1</v>
      </c>
    </row>
    <row r="4663" spans="1:7">
      <c r="A4663" t="s">
        <v>14</v>
      </c>
      <c r="B4663">
        <v>5949</v>
      </c>
      <c r="C4663" t="s">
        <v>59</v>
      </c>
      <c r="D4663">
        <v>16.25</v>
      </c>
      <c r="E4663">
        <v>0</v>
      </c>
      <c r="F4663">
        <v>60.1</v>
      </c>
    </row>
    <row r="4664" spans="1:7">
      <c r="A4664" t="s">
        <v>14</v>
      </c>
      <c r="B4664">
        <v>5951</v>
      </c>
      <c r="C4664" t="s">
        <v>59</v>
      </c>
      <c r="D4664">
        <v>16.25</v>
      </c>
      <c r="E4664">
        <v>8.75</v>
      </c>
      <c r="F4664">
        <v>60.1</v>
      </c>
    </row>
    <row r="4665" spans="1:7">
      <c r="A4665" t="s">
        <v>14</v>
      </c>
      <c r="B4665">
        <v>6143</v>
      </c>
      <c r="C4665" t="s">
        <v>59</v>
      </c>
      <c r="D4665">
        <v>4.2699999999999996</v>
      </c>
      <c r="E4665">
        <v>4.25</v>
      </c>
      <c r="F4665">
        <v>60.1</v>
      </c>
    </row>
    <row r="4666" spans="1:7">
      <c r="A4666" t="s">
        <v>14</v>
      </c>
      <c r="B4666">
        <v>10252</v>
      </c>
      <c r="C4666" t="s">
        <v>59</v>
      </c>
      <c r="D4666">
        <v>3.27</v>
      </c>
      <c r="E4666">
        <v>5.5</v>
      </c>
      <c r="F4666">
        <v>60.1</v>
      </c>
    </row>
    <row r="4667" spans="1:7">
      <c r="A4667" t="s">
        <v>14</v>
      </c>
      <c r="B4667">
        <v>10278</v>
      </c>
      <c r="C4667" t="s">
        <v>59</v>
      </c>
      <c r="D4667">
        <v>3.27</v>
      </c>
      <c r="E4667">
        <v>7.2</v>
      </c>
      <c r="F4667">
        <v>60.1</v>
      </c>
    </row>
    <row r="4668" spans="1:7">
      <c r="A4668" t="s">
        <v>14</v>
      </c>
      <c r="B4668">
        <v>10304</v>
      </c>
      <c r="C4668" t="s">
        <v>59</v>
      </c>
      <c r="D4668">
        <v>3.27</v>
      </c>
      <c r="E4668">
        <v>7</v>
      </c>
      <c r="F4668">
        <v>60.1</v>
      </c>
    </row>
    <row r="4669" spans="1:7">
      <c r="A4669" t="s">
        <v>14</v>
      </c>
      <c r="B4669">
        <v>10226</v>
      </c>
      <c r="C4669" t="s">
        <v>59</v>
      </c>
      <c r="D4669">
        <v>5.5511149999999998E-17</v>
      </c>
      <c r="E4669">
        <v>3.5</v>
      </c>
      <c r="F4669">
        <v>60.1</v>
      </c>
    </row>
    <row r="4670" spans="1:7">
      <c r="A4670" t="s">
        <v>14</v>
      </c>
      <c r="B4670">
        <v>10243</v>
      </c>
      <c r="C4670" t="s">
        <v>59</v>
      </c>
      <c r="D4670">
        <v>2.82</v>
      </c>
      <c r="E4670">
        <v>3.5</v>
      </c>
      <c r="F4670">
        <v>60.1</v>
      </c>
    </row>
    <row r="4671" spans="1:7">
      <c r="A4671" t="s">
        <v>14</v>
      </c>
      <c r="B4671">
        <v>1840</v>
      </c>
      <c r="C4671" t="s">
        <v>59</v>
      </c>
      <c r="D4671">
        <v>18.45</v>
      </c>
      <c r="E4671">
        <v>0</v>
      </c>
      <c r="F4671">
        <v>60.1</v>
      </c>
      <c r="G4671" t="b">
        <v>0</v>
      </c>
    </row>
    <row r="4672" spans="1:7">
      <c r="A4672" t="s">
        <v>14</v>
      </c>
      <c r="B4672">
        <v>3785</v>
      </c>
      <c r="C4672" t="s">
        <v>59</v>
      </c>
      <c r="D4672">
        <v>18.45</v>
      </c>
      <c r="E4672">
        <v>5.35</v>
      </c>
      <c r="F4672">
        <v>60.1</v>
      </c>
      <c r="G4672" t="b">
        <v>0</v>
      </c>
    </row>
    <row r="4673" spans="1:7">
      <c r="A4673" t="s">
        <v>14</v>
      </c>
      <c r="B4673">
        <v>1989</v>
      </c>
      <c r="C4673" t="s">
        <v>59</v>
      </c>
      <c r="D4673">
        <v>18.45</v>
      </c>
      <c r="E4673">
        <v>5</v>
      </c>
      <c r="F4673">
        <v>60.1</v>
      </c>
      <c r="G4673" t="b">
        <v>0</v>
      </c>
    </row>
    <row r="4674" spans="1:7">
      <c r="A4674" t="s">
        <v>14</v>
      </c>
      <c r="B4674">
        <v>8475</v>
      </c>
      <c r="C4674" t="s">
        <v>59</v>
      </c>
      <c r="D4674">
        <v>18.45</v>
      </c>
      <c r="E4674">
        <v>4.9000000000000004</v>
      </c>
      <c r="F4674">
        <v>60.1</v>
      </c>
      <c r="G4674" t="b">
        <v>0</v>
      </c>
    </row>
    <row r="4675" spans="1:7">
      <c r="A4675" t="s">
        <v>14</v>
      </c>
      <c r="B4675">
        <v>10231</v>
      </c>
      <c r="C4675" t="s">
        <v>59</v>
      </c>
      <c r="D4675">
        <v>18.45</v>
      </c>
      <c r="E4675">
        <v>2.8</v>
      </c>
      <c r="F4675">
        <v>60.1</v>
      </c>
    </row>
    <row r="4676" spans="1:7">
      <c r="A4676" t="s">
        <v>14</v>
      </c>
      <c r="B4676">
        <v>10233</v>
      </c>
      <c r="C4676" t="s">
        <v>59</v>
      </c>
      <c r="D4676">
        <v>18.45</v>
      </c>
      <c r="E4676">
        <v>2.5</v>
      </c>
      <c r="F4676">
        <v>60.1</v>
      </c>
    </row>
    <row r="4677" spans="1:7">
      <c r="A4677" t="s">
        <v>14</v>
      </c>
      <c r="B4677">
        <v>10235</v>
      </c>
      <c r="C4677" t="s">
        <v>59</v>
      </c>
      <c r="D4677">
        <v>18.45</v>
      </c>
      <c r="E4677">
        <v>2.2000000000000002</v>
      </c>
      <c r="F4677">
        <v>60.1</v>
      </c>
      <c r="G4677" t="b">
        <v>0</v>
      </c>
    </row>
    <row r="4678" spans="1:7">
      <c r="A4678" t="s">
        <v>14</v>
      </c>
      <c r="B4678">
        <v>10237</v>
      </c>
      <c r="C4678" t="s">
        <v>59</v>
      </c>
      <c r="D4678">
        <v>18.45</v>
      </c>
      <c r="E4678">
        <v>1.75</v>
      </c>
      <c r="F4678">
        <v>60.1</v>
      </c>
      <c r="G4678" t="b">
        <v>0</v>
      </c>
    </row>
    <row r="4679" spans="1:7">
      <c r="A4679" t="s">
        <v>14</v>
      </c>
      <c r="B4679">
        <v>10239</v>
      </c>
      <c r="C4679" t="s">
        <v>59</v>
      </c>
      <c r="D4679">
        <v>18.45</v>
      </c>
      <c r="E4679">
        <v>0.7</v>
      </c>
      <c r="F4679">
        <v>60.1</v>
      </c>
    </row>
    <row r="4680" spans="1:7">
      <c r="A4680" t="s">
        <v>14</v>
      </c>
      <c r="B4680">
        <v>10241</v>
      </c>
      <c r="C4680" t="s">
        <v>59</v>
      </c>
      <c r="D4680">
        <v>18.45</v>
      </c>
      <c r="E4680">
        <v>0.54999999999999905</v>
      </c>
      <c r="F4680">
        <v>60.1</v>
      </c>
    </row>
    <row r="4681" spans="1:7">
      <c r="A4681" t="s">
        <v>14</v>
      </c>
      <c r="B4681">
        <v>10244</v>
      </c>
      <c r="C4681" t="s">
        <v>59</v>
      </c>
      <c r="D4681">
        <v>18.45</v>
      </c>
      <c r="E4681">
        <v>0.4</v>
      </c>
      <c r="F4681">
        <v>60.1</v>
      </c>
    </row>
    <row r="4682" spans="1:7">
      <c r="A4682" t="s">
        <v>14</v>
      </c>
      <c r="B4682">
        <v>10264</v>
      </c>
      <c r="C4682" t="s">
        <v>59</v>
      </c>
      <c r="D4682">
        <v>18.45</v>
      </c>
      <c r="E4682">
        <v>0.2</v>
      </c>
      <c r="F4682">
        <v>60.1</v>
      </c>
    </row>
    <row r="4683" spans="1:7">
      <c r="A4683" t="s">
        <v>14</v>
      </c>
      <c r="B4683">
        <v>10427</v>
      </c>
      <c r="C4683" t="s">
        <v>59</v>
      </c>
      <c r="D4683">
        <v>2.95</v>
      </c>
      <c r="E4683">
        <v>8.5</v>
      </c>
      <c r="F4683">
        <v>60.1</v>
      </c>
    </row>
    <row r="4684" spans="1:7">
      <c r="A4684" t="s">
        <v>14</v>
      </c>
      <c r="B4684">
        <v>864</v>
      </c>
      <c r="C4684" t="s">
        <v>59</v>
      </c>
      <c r="D4684">
        <v>0</v>
      </c>
      <c r="E4684">
        <v>6.9</v>
      </c>
      <c r="F4684">
        <v>60.1</v>
      </c>
    </row>
    <row r="4685" spans="1:7">
      <c r="A4685" t="s">
        <v>14</v>
      </c>
      <c r="B4685">
        <v>866</v>
      </c>
      <c r="C4685" t="s">
        <v>59</v>
      </c>
      <c r="D4685">
        <v>5.5511149999999998E-17</v>
      </c>
      <c r="E4685">
        <v>6.05</v>
      </c>
      <c r="F4685">
        <v>60.1</v>
      </c>
      <c r="G4685" t="b">
        <v>0</v>
      </c>
    </row>
    <row r="4686" spans="1:7">
      <c r="A4686" t="s">
        <v>14</v>
      </c>
      <c r="B4686">
        <v>868</v>
      </c>
      <c r="C4686" t="s">
        <v>59</v>
      </c>
      <c r="D4686">
        <v>0</v>
      </c>
      <c r="E4686">
        <v>7.7</v>
      </c>
      <c r="F4686">
        <v>60.1</v>
      </c>
    </row>
    <row r="4687" spans="1:7">
      <c r="A4687" t="s">
        <v>14</v>
      </c>
      <c r="B4687">
        <v>2545</v>
      </c>
      <c r="C4687" t="s">
        <v>59</v>
      </c>
      <c r="D4687">
        <v>4.82</v>
      </c>
      <c r="E4687">
        <v>11.85</v>
      </c>
      <c r="F4687">
        <v>60.1</v>
      </c>
      <c r="G4687" t="b">
        <v>0</v>
      </c>
    </row>
    <row r="4688" spans="1:7">
      <c r="A4688" t="s">
        <v>14</v>
      </c>
      <c r="B4688">
        <v>2546</v>
      </c>
      <c r="C4688" t="s">
        <v>59</v>
      </c>
      <c r="D4688">
        <v>4.82</v>
      </c>
      <c r="E4688">
        <v>12.5</v>
      </c>
      <c r="F4688">
        <v>60.1</v>
      </c>
    </row>
    <row r="4689" spans="1:7">
      <c r="A4689" t="s">
        <v>14</v>
      </c>
      <c r="B4689">
        <v>2551</v>
      </c>
      <c r="C4689" t="s">
        <v>59</v>
      </c>
      <c r="D4689">
        <v>4.82</v>
      </c>
      <c r="E4689">
        <v>11.45</v>
      </c>
      <c r="F4689">
        <v>60.1</v>
      </c>
    </row>
    <row r="4690" spans="1:7">
      <c r="A4690" t="s">
        <v>14</v>
      </c>
      <c r="B4690">
        <v>2594</v>
      </c>
      <c r="C4690" t="s">
        <v>59</v>
      </c>
      <c r="D4690">
        <v>4.95</v>
      </c>
      <c r="E4690">
        <v>8.5</v>
      </c>
      <c r="F4690">
        <v>60.1</v>
      </c>
    </row>
    <row r="4691" spans="1:7">
      <c r="A4691" t="s">
        <v>14</v>
      </c>
      <c r="B4691">
        <v>1050</v>
      </c>
      <c r="C4691" t="s">
        <v>59</v>
      </c>
      <c r="D4691">
        <v>1.2</v>
      </c>
      <c r="E4691">
        <v>4.6500000000000004</v>
      </c>
      <c r="F4691">
        <v>60.1</v>
      </c>
    </row>
    <row r="4692" spans="1:7">
      <c r="A4692" t="s">
        <v>14</v>
      </c>
      <c r="B4692">
        <v>1051</v>
      </c>
      <c r="C4692" t="s">
        <v>59</v>
      </c>
      <c r="D4692">
        <v>1.2</v>
      </c>
      <c r="E4692">
        <v>8.5</v>
      </c>
      <c r="F4692">
        <v>60.1</v>
      </c>
      <c r="G4692" t="b">
        <v>0</v>
      </c>
    </row>
    <row r="4693" spans="1:7">
      <c r="A4693" t="s">
        <v>14</v>
      </c>
      <c r="B4693">
        <v>1053</v>
      </c>
      <c r="C4693" t="s">
        <v>59</v>
      </c>
      <c r="D4693">
        <v>1.2</v>
      </c>
      <c r="E4693">
        <v>4.8</v>
      </c>
      <c r="F4693">
        <v>60.1</v>
      </c>
    </row>
    <row r="4694" spans="1:7">
      <c r="A4694" t="s">
        <v>14</v>
      </c>
      <c r="B4694">
        <v>1476</v>
      </c>
      <c r="C4694" t="s">
        <v>59</v>
      </c>
      <c r="D4694">
        <v>1.2</v>
      </c>
      <c r="E4694">
        <v>5.35</v>
      </c>
      <c r="F4694">
        <v>60.1</v>
      </c>
    </row>
    <row r="4695" spans="1:7">
      <c r="A4695" t="s">
        <v>14</v>
      </c>
      <c r="B4695">
        <v>2618</v>
      </c>
      <c r="C4695" t="s">
        <v>59</v>
      </c>
      <c r="D4695">
        <v>1.2</v>
      </c>
      <c r="E4695">
        <v>8.15</v>
      </c>
      <c r="F4695">
        <v>60.1</v>
      </c>
    </row>
    <row r="4696" spans="1:7">
      <c r="A4696" t="s">
        <v>14</v>
      </c>
      <c r="B4696">
        <v>2794</v>
      </c>
      <c r="C4696" t="s">
        <v>59</v>
      </c>
      <c r="D4696">
        <v>4.2699999999999996</v>
      </c>
      <c r="E4696">
        <v>5.35</v>
      </c>
      <c r="F4696">
        <v>60.1</v>
      </c>
      <c r="G4696" t="b">
        <v>0</v>
      </c>
    </row>
    <row r="4697" spans="1:7">
      <c r="A4697" t="s">
        <v>14</v>
      </c>
      <c r="B4697">
        <v>2854</v>
      </c>
      <c r="C4697" t="s">
        <v>59</v>
      </c>
      <c r="D4697">
        <v>4.2699999999999996</v>
      </c>
      <c r="E4697">
        <v>6.9</v>
      </c>
      <c r="F4697">
        <v>60.1</v>
      </c>
    </row>
    <row r="4698" spans="1:7">
      <c r="A4698" t="s">
        <v>14</v>
      </c>
      <c r="B4698">
        <v>2865</v>
      </c>
      <c r="C4698" t="s">
        <v>59</v>
      </c>
      <c r="D4698">
        <v>4.2699999999999996</v>
      </c>
      <c r="E4698">
        <v>4.8</v>
      </c>
      <c r="F4698">
        <v>60.1</v>
      </c>
    </row>
    <row r="4699" spans="1:7">
      <c r="A4699" t="s">
        <v>14</v>
      </c>
      <c r="B4699">
        <v>2867</v>
      </c>
      <c r="C4699" t="s">
        <v>59</v>
      </c>
      <c r="D4699">
        <v>4.2699999999999996</v>
      </c>
      <c r="E4699">
        <v>8.15</v>
      </c>
      <c r="F4699">
        <v>60.1</v>
      </c>
    </row>
    <row r="4700" spans="1:7">
      <c r="A4700" t="s">
        <v>14</v>
      </c>
      <c r="B4700">
        <v>2868</v>
      </c>
      <c r="C4700" t="s">
        <v>59</v>
      </c>
      <c r="D4700">
        <v>0.6</v>
      </c>
      <c r="E4700">
        <v>4.6500000000000004</v>
      </c>
      <c r="F4700">
        <v>60.1</v>
      </c>
      <c r="G4700" t="b">
        <v>0</v>
      </c>
    </row>
    <row r="4701" spans="1:7">
      <c r="A4701" t="s">
        <v>14</v>
      </c>
      <c r="B4701">
        <v>3141</v>
      </c>
      <c r="C4701" t="s">
        <v>59</v>
      </c>
      <c r="D4701">
        <v>0.6</v>
      </c>
      <c r="E4701">
        <v>8.15</v>
      </c>
      <c r="F4701">
        <v>60.1</v>
      </c>
    </row>
    <row r="4702" spans="1:7">
      <c r="A4702" t="s">
        <v>14</v>
      </c>
      <c r="B4702">
        <v>843</v>
      </c>
      <c r="C4702" t="s">
        <v>59</v>
      </c>
      <c r="D4702">
        <v>9.9671759094506207</v>
      </c>
      <c r="E4702">
        <v>7.5951091843396297</v>
      </c>
      <c r="F4702">
        <v>60.1</v>
      </c>
      <c r="G4702" t="b">
        <v>0</v>
      </c>
    </row>
    <row r="4703" spans="1:7">
      <c r="A4703" t="s">
        <v>14</v>
      </c>
      <c r="B4703">
        <v>845</v>
      </c>
      <c r="C4703" t="s">
        <v>59</v>
      </c>
      <c r="D4703">
        <v>9.8544269580359796</v>
      </c>
      <c r="E4703">
        <v>6.9487438149976199</v>
      </c>
      <c r="F4703">
        <v>60.1</v>
      </c>
    </row>
    <row r="4704" spans="1:7">
      <c r="A4704" t="s">
        <v>14</v>
      </c>
      <c r="B4704">
        <v>959</v>
      </c>
      <c r="C4704" t="s">
        <v>59</v>
      </c>
      <c r="D4704">
        <v>9.9304847840566701</v>
      </c>
      <c r="E4704">
        <v>7.1240418890783301</v>
      </c>
      <c r="F4704">
        <v>60.1</v>
      </c>
      <c r="G4704" t="b">
        <v>0</v>
      </c>
    </row>
    <row r="4705" spans="1:7">
      <c r="A4705" t="s">
        <v>14</v>
      </c>
      <c r="B4705">
        <v>403</v>
      </c>
      <c r="C4705" t="s">
        <v>59</v>
      </c>
      <c r="D4705">
        <v>9.8249999999999993</v>
      </c>
      <c r="E4705">
        <v>8.25</v>
      </c>
      <c r="F4705">
        <v>60.1</v>
      </c>
    </row>
    <row r="4706" spans="1:7">
      <c r="A4706" t="s">
        <v>14</v>
      </c>
      <c r="B4706">
        <v>580</v>
      </c>
      <c r="C4706" t="s">
        <v>59</v>
      </c>
      <c r="D4706">
        <v>9.8249999999999993</v>
      </c>
      <c r="E4706">
        <v>8.25</v>
      </c>
      <c r="F4706">
        <v>60.1</v>
      </c>
    </row>
    <row r="4707" spans="1:7">
      <c r="A4707" t="s">
        <v>15</v>
      </c>
      <c r="B4707">
        <v>344</v>
      </c>
      <c r="C4707" t="s">
        <v>59</v>
      </c>
      <c r="D4707">
        <v>0</v>
      </c>
      <c r="E4707">
        <v>0</v>
      </c>
      <c r="F4707">
        <v>56.8</v>
      </c>
    </row>
    <row r="4708" spans="1:7">
      <c r="A4708" t="s">
        <v>15</v>
      </c>
      <c r="B4708">
        <v>345</v>
      </c>
      <c r="C4708" t="s">
        <v>59</v>
      </c>
      <c r="D4708">
        <v>3.27</v>
      </c>
      <c r="E4708">
        <v>0</v>
      </c>
      <c r="F4708">
        <v>56.8</v>
      </c>
      <c r="G4708" t="b">
        <v>0</v>
      </c>
    </row>
    <row r="4709" spans="1:7">
      <c r="A4709" t="s">
        <v>15</v>
      </c>
      <c r="B4709">
        <v>346</v>
      </c>
      <c r="C4709" t="s">
        <v>59</v>
      </c>
      <c r="D4709">
        <v>9.82</v>
      </c>
      <c r="E4709">
        <v>0</v>
      </c>
      <c r="F4709">
        <v>56.8</v>
      </c>
    </row>
    <row r="4710" spans="1:7">
      <c r="A4710" t="s">
        <v>15</v>
      </c>
      <c r="B4710">
        <v>347</v>
      </c>
      <c r="C4710" t="s">
        <v>59</v>
      </c>
      <c r="D4710">
        <v>16.37</v>
      </c>
      <c r="E4710">
        <v>0</v>
      </c>
      <c r="F4710">
        <v>56.8</v>
      </c>
    </row>
    <row r="4711" spans="1:7">
      <c r="A4711" t="s">
        <v>15</v>
      </c>
      <c r="B4711">
        <v>348</v>
      </c>
      <c r="C4711" t="s">
        <v>59</v>
      </c>
      <c r="D4711">
        <v>19.649999999999999</v>
      </c>
      <c r="E4711">
        <v>0</v>
      </c>
      <c r="F4711">
        <v>56.8</v>
      </c>
      <c r="G4711" t="b">
        <v>0</v>
      </c>
    </row>
    <row r="4712" spans="1:7">
      <c r="A4712" t="s">
        <v>15</v>
      </c>
      <c r="B4712">
        <v>349</v>
      </c>
      <c r="C4712" t="s">
        <v>59</v>
      </c>
      <c r="D4712">
        <v>19.649999999999999</v>
      </c>
      <c r="E4712">
        <v>1.8</v>
      </c>
      <c r="F4712">
        <v>56.8</v>
      </c>
      <c r="G4712" t="b">
        <v>0</v>
      </c>
    </row>
    <row r="4713" spans="1:7">
      <c r="A4713" t="s">
        <v>15</v>
      </c>
      <c r="B4713">
        <v>350</v>
      </c>
      <c r="C4713" t="s">
        <v>59</v>
      </c>
      <c r="D4713">
        <v>0</v>
      </c>
      <c r="E4713">
        <v>8.5</v>
      </c>
      <c r="F4713">
        <v>56.8</v>
      </c>
      <c r="G4713" t="b">
        <v>0</v>
      </c>
    </row>
    <row r="4714" spans="1:7">
      <c r="A4714" t="s">
        <v>15</v>
      </c>
      <c r="B4714">
        <v>351</v>
      </c>
      <c r="C4714" t="s">
        <v>59</v>
      </c>
      <c r="D4714">
        <v>0</v>
      </c>
      <c r="E4714">
        <v>12.5</v>
      </c>
      <c r="F4714">
        <v>56.8</v>
      </c>
    </row>
    <row r="4715" spans="1:7">
      <c r="A4715" t="s">
        <v>15</v>
      </c>
      <c r="B4715">
        <v>352</v>
      </c>
      <c r="C4715" t="s">
        <v>59</v>
      </c>
      <c r="D4715">
        <v>0</v>
      </c>
      <c r="E4715">
        <v>16.5</v>
      </c>
      <c r="F4715">
        <v>56.8</v>
      </c>
      <c r="G4715" t="b">
        <v>0</v>
      </c>
    </row>
    <row r="4716" spans="1:7">
      <c r="A4716" t="s">
        <v>15</v>
      </c>
      <c r="B4716">
        <v>353</v>
      </c>
      <c r="C4716" t="s">
        <v>59</v>
      </c>
      <c r="D4716">
        <v>6.8</v>
      </c>
      <c r="E4716">
        <v>16.5</v>
      </c>
      <c r="F4716">
        <v>56.8</v>
      </c>
    </row>
    <row r="4717" spans="1:7">
      <c r="A4717" t="s">
        <v>15</v>
      </c>
      <c r="B4717">
        <v>354</v>
      </c>
      <c r="C4717" t="s">
        <v>59</v>
      </c>
      <c r="D4717">
        <v>8.1</v>
      </c>
      <c r="E4717">
        <v>16.5</v>
      </c>
      <c r="F4717">
        <v>56.8</v>
      </c>
      <c r="G4717" t="b">
        <v>0</v>
      </c>
    </row>
    <row r="4718" spans="1:7">
      <c r="A4718" t="s">
        <v>15</v>
      </c>
      <c r="B4718">
        <v>355</v>
      </c>
      <c r="C4718" t="s">
        <v>59</v>
      </c>
      <c r="D4718">
        <v>2.5</v>
      </c>
      <c r="E4718">
        <v>8.5</v>
      </c>
      <c r="F4718">
        <v>56.8</v>
      </c>
    </row>
    <row r="4719" spans="1:7">
      <c r="A4719" t="s">
        <v>15</v>
      </c>
      <c r="B4719">
        <v>356</v>
      </c>
      <c r="C4719" t="s">
        <v>59</v>
      </c>
      <c r="D4719">
        <v>7.02</v>
      </c>
      <c r="E4719">
        <v>8.5</v>
      </c>
      <c r="F4719">
        <v>56.8</v>
      </c>
      <c r="G4719" t="b">
        <v>0</v>
      </c>
    </row>
    <row r="4720" spans="1:7">
      <c r="A4720" t="s">
        <v>15</v>
      </c>
      <c r="B4720">
        <v>357</v>
      </c>
      <c r="C4720" t="s">
        <v>59</v>
      </c>
      <c r="D4720">
        <v>4.57</v>
      </c>
      <c r="E4720">
        <v>6.9</v>
      </c>
      <c r="F4720">
        <v>56.8</v>
      </c>
    </row>
    <row r="4721" spans="1:7">
      <c r="A4721" t="s">
        <v>15</v>
      </c>
      <c r="B4721">
        <v>358</v>
      </c>
      <c r="C4721" t="s">
        <v>59</v>
      </c>
      <c r="D4721">
        <v>8.6300000000000008</v>
      </c>
      <c r="E4721">
        <v>6.9</v>
      </c>
      <c r="F4721">
        <v>56.8</v>
      </c>
      <c r="G4721" t="b">
        <v>0</v>
      </c>
    </row>
    <row r="4722" spans="1:7">
      <c r="A4722" t="s">
        <v>15</v>
      </c>
      <c r="B4722">
        <v>359</v>
      </c>
      <c r="C4722" t="s">
        <v>59</v>
      </c>
      <c r="D4722">
        <v>9.82</v>
      </c>
      <c r="E4722">
        <v>4.25</v>
      </c>
      <c r="F4722">
        <v>56.8</v>
      </c>
    </row>
    <row r="4723" spans="1:7">
      <c r="A4723" t="s">
        <v>15</v>
      </c>
      <c r="B4723">
        <v>360</v>
      </c>
      <c r="C4723" t="s">
        <v>59</v>
      </c>
      <c r="D4723">
        <v>13.9</v>
      </c>
      <c r="E4723">
        <v>4.25</v>
      </c>
      <c r="F4723">
        <v>56.8</v>
      </c>
      <c r="G4723" t="b">
        <v>0</v>
      </c>
    </row>
    <row r="4724" spans="1:7">
      <c r="A4724" t="s">
        <v>15</v>
      </c>
      <c r="B4724">
        <v>361</v>
      </c>
      <c r="C4724" t="s">
        <v>59</v>
      </c>
      <c r="D4724">
        <v>9.82</v>
      </c>
      <c r="E4724">
        <v>6.4</v>
      </c>
      <c r="F4724">
        <v>56.8</v>
      </c>
    </row>
    <row r="4725" spans="1:7">
      <c r="A4725" t="s">
        <v>15</v>
      </c>
      <c r="B4725">
        <v>362</v>
      </c>
      <c r="C4725" t="s">
        <v>59</v>
      </c>
      <c r="D4725">
        <v>13.9</v>
      </c>
      <c r="E4725">
        <v>6.4</v>
      </c>
      <c r="F4725">
        <v>56.8</v>
      </c>
    </row>
    <row r="4726" spans="1:7">
      <c r="A4726" t="s">
        <v>15</v>
      </c>
      <c r="B4726">
        <v>363</v>
      </c>
      <c r="C4726" t="s">
        <v>59</v>
      </c>
      <c r="D4726">
        <v>17.68</v>
      </c>
      <c r="E4726">
        <v>4.8</v>
      </c>
      <c r="F4726">
        <v>56.8</v>
      </c>
      <c r="G4726" t="b">
        <v>0</v>
      </c>
    </row>
    <row r="4727" spans="1:7">
      <c r="A4727" t="s">
        <v>15</v>
      </c>
      <c r="B4727">
        <v>364</v>
      </c>
      <c r="C4727" t="s">
        <v>59</v>
      </c>
      <c r="D4727">
        <v>19.649999999999999</v>
      </c>
      <c r="E4727">
        <v>4.8</v>
      </c>
      <c r="F4727">
        <v>56.8</v>
      </c>
      <c r="G4727" t="b">
        <v>0</v>
      </c>
    </row>
    <row r="4728" spans="1:7">
      <c r="A4728" t="s">
        <v>15</v>
      </c>
      <c r="B4728">
        <v>365</v>
      </c>
      <c r="C4728" t="s">
        <v>59</v>
      </c>
      <c r="D4728">
        <v>0</v>
      </c>
      <c r="E4728">
        <v>4.8</v>
      </c>
      <c r="F4728">
        <v>56.8</v>
      </c>
    </row>
    <row r="4729" spans="1:7">
      <c r="A4729" t="s">
        <v>15</v>
      </c>
      <c r="B4729">
        <v>366</v>
      </c>
      <c r="C4729" t="s">
        <v>59</v>
      </c>
      <c r="D4729">
        <v>1.98</v>
      </c>
      <c r="E4729">
        <v>4.8</v>
      </c>
      <c r="F4729">
        <v>56.8</v>
      </c>
      <c r="G4729" t="b">
        <v>0</v>
      </c>
    </row>
    <row r="4730" spans="1:7">
      <c r="A4730" t="s">
        <v>15</v>
      </c>
      <c r="B4730">
        <v>767</v>
      </c>
      <c r="C4730" t="s">
        <v>59</v>
      </c>
      <c r="D4730">
        <v>13.9</v>
      </c>
      <c r="E4730">
        <v>6.9</v>
      </c>
      <c r="F4730">
        <v>56.8</v>
      </c>
    </row>
    <row r="4731" spans="1:7">
      <c r="A4731" t="s">
        <v>15</v>
      </c>
      <c r="B4731">
        <v>768</v>
      </c>
      <c r="C4731" t="s">
        <v>59</v>
      </c>
      <c r="D4731">
        <v>17.68</v>
      </c>
      <c r="E4731">
        <v>6.9</v>
      </c>
      <c r="F4731">
        <v>56.8</v>
      </c>
      <c r="G4731" t="b">
        <v>0</v>
      </c>
    </row>
    <row r="4732" spans="1:7">
      <c r="A4732" t="s">
        <v>15</v>
      </c>
      <c r="B4732">
        <v>769</v>
      </c>
      <c r="C4732" t="s">
        <v>59</v>
      </c>
      <c r="D4732">
        <v>1.98</v>
      </c>
      <c r="E4732">
        <v>6.9</v>
      </c>
      <c r="F4732">
        <v>56.8</v>
      </c>
      <c r="G4732" t="b">
        <v>0</v>
      </c>
    </row>
    <row r="4733" spans="1:7">
      <c r="A4733" t="s">
        <v>15</v>
      </c>
      <c r="B4733">
        <v>770</v>
      </c>
      <c r="C4733" t="s">
        <v>59</v>
      </c>
      <c r="D4733">
        <v>11.8</v>
      </c>
      <c r="E4733">
        <v>0</v>
      </c>
      <c r="F4733">
        <v>56.8</v>
      </c>
    </row>
    <row r="4734" spans="1:7">
      <c r="A4734" t="s">
        <v>15</v>
      </c>
      <c r="B4734">
        <v>771</v>
      </c>
      <c r="C4734" t="s">
        <v>59</v>
      </c>
      <c r="D4734">
        <v>11.8</v>
      </c>
      <c r="E4734">
        <v>6.4</v>
      </c>
      <c r="F4734">
        <v>56.8</v>
      </c>
      <c r="G4734" t="b">
        <v>0</v>
      </c>
    </row>
    <row r="4735" spans="1:7">
      <c r="A4735" t="s">
        <v>15</v>
      </c>
      <c r="B4735">
        <v>772</v>
      </c>
      <c r="C4735" t="s">
        <v>59</v>
      </c>
      <c r="D4735">
        <v>4.57</v>
      </c>
      <c r="E4735">
        <v>4.25</v>
      </c>
      <c r="F4735">
        <v>56.8</v>
      </c>
    </row>
    <row r="4736" spans="1:7">
      <c r="A4736" t="s">
        <v>15</v>
      </c>
      <c r="B4736">
        <v>773</v>
      </c>
      <c r="C4736" t="s">
        <v>59</v>
      </c>
      <c r="D4736">
        <v>8.6300000000000008</v>
      </c>
      <c r="E4736">
        <v>4.25</v>
      </c>
      <c r="F4736">
        <v>56.8</v>
      </c>
    </row>
    <row r="4737" spans="1:7">
      <c r="A4737" t="s">
        <v>15</v>
      </c>
      <c r="B4737">
        <v>774</v>
      </c>
      <c r="C4737" t="s">
        <v>59</v>
      </c>
      <c r="D4737">
        <v>4.57</v>
      </c>
      <c r="E4737">
        <v>6.4</v>
      </c>
      <c r="F4737">
        <v>56.8</v>
      </c>
    </row>
    <row r="4738" spans="1:7">
      <c r="A4738" t="s">
        <v>15</v>
      </c>
      <c r="B4738">
        <v>775</v>
      </c>
      <c r="C4738" t="s">
        <v>59</v>
      </c>
      <c r="D4738">
        <v>8.6300000000000008</v>
      </c>
      <c r="E4738">
        <v>6.4</v>
      </c>
      <c r="F4738">
        <v>56.8</v>
      </c>
    </row>
    <row r="4739" spans="1:7">
      <c r="A4739" t="s">
        <v>15</v>
      </c>
      <c r="B4739">
        <v>859</v>
      </c>
      <c r="C4739" t="s">
        <v>59</v>
      </c>
      <c r="D4739">
        <v>19.649999999999999</v>
      </c>
      <c r="E4739">
        <v>6.9</v>
      </c>
      <c r="F4739">
        <v>56.8</v>
      </c>
    </row>
    <row r="4740" spans="1:7">
      <c r="A4740" t="s">
        <v>15</v>
      </c>
      <c r="B4740">
        <v>878</v>
      </c>
      <c r="C4740" t="s">
        <v>59</v>
      </c>
      <c r="D4740">
        <v>18.68</v>
      </c>
      <c r="E4740">
        <v>6.9</v>
      </c>
      <c r="F4740">
        <v>56.8</v>
      </c>
      <c r="G4740" t="b">
        <v>0</v>
      </c>
    </row>
    <row r="4741" spans="1:7">
      <c r="A4741" t="s">
        <v>15</v>
      </c>
      <c r="B4741">
        <v>879</v>
      </c>
      <c r="C4741" t="s">
        <v>59</v>
      </c>
      <c r="D4741">
        <v>18.68</v>
      </c>
      <c r="E4741">
        <v>8.5</v>
      </c>
      <c r="F4741">
        <v>56.8</v>
      </c>
    </row>
    <row r="4742" spans="1:7">
      <c r="A4742" t="s">
        <v>15</v>
      </c>
      <c r="B4742">
        <v>938</v>
      </c>
      <c r="C4742" t="s">
        <v>59</v>
      </c>
      <c r="D4742">
        <v>0.98</v>
      </c>
      <c r="E4742">
        <v>6.9</v>
      </c>
      <c r="F4742">
        <v>56.8</v>
      </c>
      <c r="G4742" t="b">
        <v>0</v>
      </c>
    </row>
    <row r="4743" spans="1:7">
      <c r="A4743" t="s">
        <v>15</v>
      </c>
      <c r="B4743">
        <v>939</v>
      </c>
      <c r="C4743" t="s">
        <v>59</v>
      </c>
      <c r="D4743">
        <v>0.98</v>
      </c>
      <c r="E4743">
        <v>8.5</v>
      </c>
      <c r="F4743">
        <v>56.8</v>
      </c>
    </row>
    <row r="4744" spans="1:7">
      <c r="A4744" t="s">
        <v>15</v>
      </c>
      <c r="B4744">
        <v>988</v>
      </c>
      <c r="C4744" t="s">
        <v>59</v>
      </c>
      <c r="D4744">
        <v>14.17</v>
      </c>
      <c r="E4744">
        <v>12.25</v>
      </c>
      <c r="F4744">
        <v>56.8</v>
      </c>
      <c r="G4744" t="b">
        <v>0</v>
      </c>
    </row>
    <row r="4745" spans="1:7">
      <c r="A4745" t="s">
        <v>15</v>
      </c>
      <c r="B4745">
        <v>1106</v>
      </c>
      <c r="C4745" t="s">
        <v>59</v>
      </c>
      <c r="D4745">
        <v>6.8</v>
      </c>
      <c r="E4745">
        <v>14.05</v>
      </c>
      <c r="F4745">
        <v>56.8</v>
      </c>
    </row>
    <row r="4746" spans="1:7">
      <c r="A4746" t="s">
        <v>15</v>
      </c>
      <c r="B4746">
        <v>1152</v>
      </c>
      <c r="C4746" t="s">
        <v>59</v>
      </c>
      <c r="D4746">
        <v>9.82</v>
      </c>
      <c r="E4746">
        <v>6.9</v>
      </c>
      <c r="F4746">
        <v>56.8</v>
      </c>
      <c r="G4746" t="b">
        <v>0</v>
      </c>
    </row>
    <row r="4747" spans="1:7">
      <c r="A4747" t="s">
        <v>15</v>
      </c>
      <c r="B4747">
        <v>1153</v>
      </c>
      <c r="C4747" t="s">
        <v>59</v>
      </c>
      <c r="D4747">
        <v>5.5511149999999998E-17</v>
      </c>
      <c r="E4747">
        <v>5</v>
      </c>
      <c r="F4747">
        <v>56.8</v>
      </c>
      <c r="G4747" t="b">
        <v>0</v>
      </c>
    </row>
    <row r="4748" spans="1:7">
      <c r="A4748" t="s">
        <v>15</v>
      </c>
      <c r="B4748">
        <v>1154</v>
      </c>
      <c r="C4748" t="s">
        <v>59</v>
      </c>
      <c r="D4748">
        <v>0</v>
      </c>
      <c r="E4748">
        <v>6.9</v>
      </c>
      <c r="F4748">
        <v>56.8</v>
      </c>
    </row>
    <row r="4749" spans="1:7">
      <c r="A4749" t="s">
        <v>15</v>
      </c>
      <c r="B4749">
        <v>1215</v>
      </c>
      <c r="C4749" t="s">
        <v>59</v>
      </c>
      <c r="D4749">
        <v>4.18</v>
      </c>
      <c r="E4749">
        <v>14.35</v>
      </c>
      <c r="F4749">
        <v>56.8</v>
      </c>
    </row>
    <row r="4750" spans="1:7">
      <c r="A4750" t="s">
        <v>15</v>
      </c>
      <c r="B4750">
        <v>1216</v>
      </c>
      <c r="C4750" t="s">
        <v>59</v>
      </c>
      <c r="D4750">
        <v>4.18</v>
      </c>
      <c r="E4750">
        <v>16.5</v>
      </c>
      <c r="F4750">
        <v>56.8</v>
      </c>
    </row>
    <row r="4751" spans="1:7">
      <c r="A4751" t="s">
        <v>15</v>
      </c>
      <c r="B4751">
        <v>1217</v>
      </c>
      <c r="C4751" t="s">
        <v>59</v>
      </c>
      <c r="D4751">
        <v>6.8</v>
      </c>
      <c r="E4751">
        <v>14.35</v>
      </c>
      <c r="F4751">
        <v>56.8</v>
      </c>
    </row>
    <row r="4752" spans="1:7">
      <c r="A4752" t="s">
        <v>15</v>
      </c>
      <c r="B4752">
        <v>1251</v>
      </c>
      <c r="C4752" t="s">
        <v>59</v>
      </c>
      <c r="D4752">
        <v>10.38</v>
      </c>
      <c r="E4752">
        <v>16.5</v>
      </c>
      <c r="F4752">
        <v>56.8</v>
      </c>
      <c r="G4752" t="b">
        <v>0</v>
      </c>
    </row>
    <row r="4753" spans="1:7">
      <c r="A4753" t="s">
        <v>15</v>
      </c>
      <c r="B4753">
        <v>1273</v>
      </c>
      <c r="C4753" t="s">
        <v>59</v>
      </c>
      <c r="D4753">
        <v>7.02</v>
      </c>
      <c r="E4753">
        <v>12.5</v>
      </c>
      <c r="F4753">
        <v>56.8</v>
      </c>
      <c r="G4753" t="b">
        <v>0</v>
      </c>
    </row>
    <row r="4754" spans="1:7">
      <c r="A4754" t="s">
        <v>15</v>
      </c>
      <c r="B4754">
        <v>1275</v>
      </c>
      <c r="C4754" t="s">
        <v>59</v>
      </c>
      <c r="D4754">
        <v>6.5</v>
      </c>
      <c r="E4754">
        <v>12.5</v>
      </c>
      <c r="F4754">
        <v>56.8</v>
      </c>
      <c r="G4754" t="b">
        <v>0</v>
      </c>
    </row>
    <row r="4755" spans="1:7">
      <c r="A4755" t="s">
        <v>15</v>
      </c>
      <c r="B4755">
        <v>1276</v>
      </c>
      <c r="C4755" t="s">
        <v>59</v>
      </c>
      <c r="D4755">
        <v>4.25</v>
      </c>
      <c r="E4755">
        <v>10.45</v>
      </c>
      <c r="F4755">
        <v>56.8</v>
      </c>
      <c r="G4755" t="b">
        <v>0</v>
      </c>
    </row>
    <row r="4756" spans="1:7">
      <c r="A4756" t="s">
        <v>15</v>
      </c>
      <c r="B4756">
        <v>1277</v>
      </c>
      <c r="C4756" t="s">
        <v>59</v>
      </c>
      <c r="D4756">
        <v>4.25</v>
      </c>
      <c r="E4756">
        <v>12.5</v>
      </c>
      <c r="F4756">
        <v>56.8</v>
      </c>
      <c r="G4756" t="b">
        <v>0</v>
      </c>
    </row>
    <row r="4757" spans="1:7">
      <c r="A4757" t="s">
        <v>15</v>
      </c>
      <c r="B4757">
        <v>1278</v>
      </c>
      <c r="C4757" t="s">
        <v>59</v>
      </c>
      <c r="D4757">
        <v>6.5</v>
      </c>
      <c r="E4757">
        <v>10.45</v>
      </c>
      <c r="F4757">
        <v>56.8</v>
      </c>
    </row>
    <row r="4758" spans="1:7">
      <c r="A4758" t="s">
        <v>15</v>
      </c>
      <c r="B4758">
        <v>1279</v>
      </c>
      <c r="C4758" t="s">
        <v>59</v>
      </c>
      <c r="D4758">
        <v>7.02</v>
      </c>
      <c r="E4758">
        <v>10.45</v>
      </c>
      <c r="F4758">
        <v>56.8</v>
      </c>
      <c r="G4758" t="b">
        <v>0</v>
      </c>
    </row>
    <row r="4759" spans="1:7">
      <c r="A4759" t="s">
        <v>15</v>
      </c>
      <c r="B4759">
        <v>1337</v>
      </c>
      <c r="C4759" t="s">
        <v>59</v>
      </c>
      <c r="D4759">
        <v>3.5</v>
      </c>
      <c r="E4759">
        <v>12.5</v>
      </c>
      <c r="F4759">
        <v>56.8</v>
      </c>
    </row>
    <row r="4760" spans="1:7">
      <c r="A4760" t="s">
        <v>15</v>
      </c>
      <c r="B4760">
        <v>1345</v>
      </c>
      <c r="C4760" t="s">
        <v>59</v>
      </c>
      <c r="D4760">
        <v>11.92</v>
      </c>
      <c r="E4760">
        <v>15.78</v>
      </c>
      <c r="F4760">
        <v>56.8</v>
      </c>
    </row>
    <row r="4761" spans="1:7">
      <c r="A4761" t="s">
        <v>15</v>
      </c>
      <c r="B4761">
        <v>1346</v>
      </c>
      <c r="C4761" t="s">
        <v>59</v>
      </c>
      <c r="D4761">
        <v>17</v>
      </c>
      <c r="E4761">
        <v>15.78</v>
      </c>
      <c r="F4761">
        <v>56.8</v>
      </c>
      <c r="G4761" t="b">
        <v>0</v>
      </c>
    </row>
    <row r="4762" spans="1:7">
      <c r="A4762" t="s">
        <v>15</v>
      </c>
      <c r="B4762">
        <v>1377</v>
      </c>
      <c r="C4762" t="s">
        <v>59</v>
      </c>
      <c r="D4762">
        <v>17</v>
      </c>
      <c r="E4762">
        <v>11.95</v>
      </c>
      <c r="F4762">
        <v>56.8</v>
      </c>
    </row>
    <row r="4763" spans="1:7">
      <c r="A4763" t="s">
        <v>15</v>
      </c>
      <c r="B4763">
        <v>1378</v>
      </c>
      <c r="C4763" t="s">
        <v>59</v>
      </c>
      <c r="D4763">
        <v>19.649999999999999</v>
      </c>
      <c r="E4763">
        <v>11.95</v>
      </c>
      <c r="F4763">
        <v>56.8</v>
      </c>
    </row>
    <row r="4764" spans="1:7">
      <c r="A4764" t="s">
        <v>15</v>
      </c>
      <c r="B4764">
        <v>1379</v>
      </c>
      <c r="C4764" t="s">
        <v>59</v>
      </c>
      <c r="D4764">
        <v>17</v>
      </c>
      <c r="E4764">
        <v>10.11</v>
      </c>
      <c r="F4764">
        <v>56.8</v>
      </c>
    </row>
    <row r="4765" spans="1:7">
      <c r="A4765" t="s">
        <v>15</v>
      </c>
      <c r="B4765">
        <v>1380</v>
      </c>
      <c r="C4765" t="s">
        <v>59</v>
      </c>
      <c r="D4765">
        <v>19.649999999999999</v>
      </c>
      <c r="E4765">
        <v>10.11</v>
      </c>
      <c r="F4765">
        <v>56.8</v>
      </c>
    </row>
    <row r="4766" spans="1:7">
      <c r="A4766" t="s">
        <v>15</v>
      </c>
      <c r="B4766">
        <v>1414</v>
      </c>
      <c r="C4766" t="s">
        <v>59</v>
      </c>
      <c r="D4766">
        <v>19.649999999999999</v>
      </c>
      <c r="E4766">
        <v>10.4</v>
      </c>
      <c r="F4766">
        <v>56.8</v>
      </c>
    </row>
    <row r="4767" spans="1:7">
      <c r="A4767" t="s">
        <v>15</v>
      </c>
      <c r="B4767">
        <v>1880</v>
      </c>
      <c r="C4767" t="s">
        <v>59</v>
      </c>
      <c r="D4767">
        <v>9.82</v>
      </c>
      <c r="E4767">
        <v>5</v>
      </c>
      <c r="F4767">
        <v>56.8</v>
      </c>
      <c r="G4767" t="b">
        <v>0</v>
      </c>
    </row>
    <row r="4768" spans="1:7">
      <c r="A4768" t="s">
        <v>15</v>
      </c>
      <c r="B4768">
        <v>2038</v>
      </c>
      <c r="C4768" t="s">
        <v>59</v>
      </c>
      <c r="D4768">
        <v>3.5</v>
      </c>
      <c r="E4768">
        <v>16.5</v>
      </c>
      <c r="F4768">
        <v>56.8</v>
      </c>
      <c r="G4768" t="b">
        <v>0</v>
      </c>
    </row>
    <row r="4769" spans="1:7">
      <c r="A4769" t="s">
        <v>15</v>
      </c>
      <c r="B4769">
        <v>2458</v>
      </c>
      <c r="C4769" t="s">
        <v>59</v>
      </c>
      <c r="D4769">
        <v>0</v>
      </c>
      <c r="E4769">
        <v>3.2</v>
      </c>
      <c r="F4769">
        <v>56.8</v>
      </c>
    </row>
    <row r="4770" spans="1:7">
      <c r="A4770" t="s">
        <v>15</v>
      </c>
      <c r="B4770">
        <v>2459</v>
      </c>
      <c r="C4770" t="s">
        <v>59</v>
      </c>
      <c r="D4770">
        <v>3.27</v>
      </c>
      <c r="E4770">
        <v>3.2</v>
      </c>
      <c r="F4770">
        <v>56.8</v>
      </c>
    </row>
    <row r="4771" spans="1:7">
      <c r="A4771" t="s">
        <v>15</v>
      </c>
      <c r="B4771">
        <v>2460</v>
      </c>
      <c r="C4771" t="s">
        <v>59</v>
      </c>
      <c r="D4771">
        <v>3.27</v>
      </c>
      <c r="E4771">
        <v>4.25</v>
      </c>
      <c r="F4771">
        <v>56.8</v>
      </c>
    </row>
    <row r="4772" spans="1:7">
      <c r="A4772" t="s">
        <v>15</v>
      </c>
      <c r="B4772">
        <v>2461</v>
      </c>
      <c r="C4772" t="s">
        <v>59</v>
      </c>
      <c r="D4772">
        <v>0</v>
      </c>
      <c r="E4772">
        <v>4.25</v>
      </c>
      <c r="F4772">
        <v>56.8</v>
      </c>
    </row>
    <row r="4773" spans="1:7">
      <c r="A4773" t="s">
        <v>15</v>
      </c>
      <c r="B4773">
        <v>2462</v>
      </c>
      <c r="C4773" t="s">
        <v>59</v>
      </c>
      <c r="D4773">
        <v>9.82</v>
      </c>
      <c r="E4773">
        <v>3.2</v>
      </c>
      <c r="F4773">
        <v>56.8</v>
      </c>
    </row>
    <row r="4774" spans="1:7">
      <c r="A4774" t="s">
        <v>15</v>
      </c>
      <c r="B4774">
        <v>2463</v>
      </c>
      <c r="C4774" t="s">
        <v>59</v>
      </c>
      <c r="D4774">
        <v>16.37</v>
      </c>
      <c r="E4774">
        <v>3.2</v>
      </c>
      <c r="F4774">
        <v>56.8</v>
      </c>
    </row>
    <row r="4775" spans="1:7">
      <c r="A4775" t="s">
        <v>15</v>
      </c>
      <c r="B4775">
        <v>2464</v>
      </c>
      <c r="C4775" t="s">
        <v>59</v>
      </c>
      <c r="D4775">
        <v>16.37</v>
      </c>
      <c r="E4775">
        <v>4.25</v>
      </c>
      <c r="F4775">
        <v>56.8</v>
      </c>
      <c r="G4775" t="b">
        <v>0</v>
      </c>
    </row>
    <row r="4776" spans="1:7">
      <c r="A4776" t="s">
        <v>15</v>
      </c>
      <c r="B4776">
        <v>2465</v>
      </c>
      <c r="C4776" t="s">
        <v>59</v>
      </c>
      <c r="D4776">
        <v>19.649999999999999</v>
      </c>
      <c r="E4776">
        <v>3.2</v>
      </c>
      <c r="F4776">
        <v>56.8</v>
      </c>
    </row>
    <row r="4777" spans="1:7">
      <c r="A4777" t="s">
        <v>15</v>
      </c>
      <c r="B4777">
        <v>2466</v>
      </c>
      <c r="C4777" t="s">
        <v>59</v>
      </c>
      <c r="D4777">
        <v>19.649999999999999</v>
      </c>
      <c r="E4777">
        <v>4.25</v>
      </c>
      <c r="F4777">
        <v>56.8</v>
      </c>
    </row>
    <row r="4778" spans="1:7">
      <c r="A4778" t="s">
        <v>15</v>
      </c>
      <c r="B4778">
        <v>2467</v>
      </c>
      <c r="C4778" t="s">
        <v>59</v>
      </c>
      <c r="D4778">
        <v>13.9</v>
      </c>
      <c r="E4778">
        <v>4.8</v>
      </c>
      <c r="F4778">
        <v>56.8</v>
      </c>
    </row>
    <row r="4779" spans="1:7">
      <c r="A4779" t="s">
        <v>15</v>
      </c>
      <c r="B4779">
        <v>2468</v>
      </c>
      <c r="C4779" t="s">
        <v>59</v>
      </c>
      <c r="D4779">
        <v>4.57</v>
      </c>
      <c r="E4779">
        <v>4.8</v>
      </c>
      <c r="F4779">
        <v>56.8</v>
      </c>
    </row>
    <row r="4780" spans="1:7">
      <c r="A4780" t="s">
        <v>15</v>
      </c>
      <c r="B4780">
        <v>2469</v>
      </c>
      <c r="C4780" t="s">
        <v>59</v>
      </c>
      <c r="D4780">
        <v>17.68</v>
      </c>
      <c r="E4780">
        <v>6.4</v>
      </c>
      <c r="F4780">
        <v>56.8</v>
      </c>
      <c r="G4780" t="b">
        <v>0</v>
      </c>
    </row>
    <row r="4781" spans="1:7">
      <c r="A4781" t="s">
        <v>15</v>
      </c>
      <c r="B4781">
        <v>2470</v>
      </c>
      <c r="C4781" t="s">
        <v>59</v>
      </c>
      <c r="D4781">
        <v>3.5</v>
      </c>
      <c r="E4781">
        <v>6.9</v>
      </c>
      <c r="F4781">
        <v>56.8</v>
      </c>
      <c r="G4781" t="b">
        <v>0</v>
      </c>
    </row>
    <row r="4782" spans="1:7">
      <c r="A4782" t="s">
        <v>15</v>
      </c>
      <c r="B4782">
        <v>2471</v>
      </c>
      <c r="C4782" t="s">
        <v>59</v>
      </c>
      <c r="D4782">
        <v>3.5</v>
      </c>
      <c r="E4782">
        <v>8.5</v>
      </c>
      <c r="F4782">
        <v>56.8</v>
      </c>
    </row>
    <row r="4783" spans="1:7">
      <c r="A4783" t="s">
        <v>15</v>
      </c>
      <c r="B4783">
        <v>2472</v>
      </c>
      <c r="C4783" t="s">
        <v>59</v>
      </c>
      <c r="D4783">
        <v>8.3800000000000008</v>
      </c>
      <c r="E4783">
        <v>8.5</v>
      </c>
      <c r="F4783">
        <v>56.8</v>
      </c>
    </row>
    <row r="4784" spans="1:7">
      <c r="A4784" t="s">
        <v>15</v>
      </c>
      <c r="B4784">
        <v>2473</v>
      </c>
      <c r="C4784" t="s">
        <v>59</v>
      </c>
      <c r="D4784">
        <v>8.3800000000000008</v>
      </c>
      <c r="E4784">
        <v>10</v>
      </c>
      <c r="F4784">
        <v>56.8</v>
      </c>
      <c r="G4784" t="b">
        <v>0</v>
      </c>
    </row>
    <row r="4785" spans="1:7">
      <c r="A4785" t="s">
        <v>15</v>
      </c>
      <c r="B4785">
        <v>2474</v>
      </c>
      <c r="C4785" t="s">
        <v>59</v>
      </c>
      <c r="D4785">
        <v>7.02</v>
      </c>
      <c r="E4785">
        <v>10</v>
      </c>
      <c r="F4785">
        <v>56.8</v>
      </c>
    </row>
    <row r="4786" spans="1:7">
      <c r="A4786" t="s">
        <v>15</v>
      </c>
      <c r="B4786">
        <v>2476</v>
      </c>
      <c r="C4786" t="s">
        <v>59</v>
      </c>
      <c r="D4786">
        <v>3.27</v>
      </c>
      <c r="E4786">
        <v>2.5</v>
      </c>
      <c r="F4786">
        <v>56.8</v>
      </c>
    </row>
    <row r="4787" spans="1:7">
      <c r="A4787" t="s">
        <v>15</v>
      </c>
      <c r="B4787">
        <v>2477</v>
      </c>
      <c r="C4787" t="s">
        <v>59</v>
      </c>
      <c r="D4787">
        <v>0</v>
      </c>
      <c r="E4787">
        <v>2.5</v>
      </c>
      <c r="F4787">
        <v>56.8</v>
      </c>
    </row>
    <row r="4788" spans="1:7">
      <c r="A4788" t="s">
        <v>15</v>
      </c>
      <c r="B4788">
        <v>2478</v>
      </c>
      <c r="C4788" t="s">
        <v>59</v>
      </c>
      <c r="D4788">
        <v>8.19</v>
      </c>
      <c r="E4788">
        <v>0</v>
      </c>
      <c r="F4788">
        <v>56.8</v>
      </c>
      <c r="G4788" t="b">
        <v>0</v>
      </c>
    </row>
    <row r="4789" spans="1:7">
      <c r="A4789" t="s">
        <v>15</v>
      </c>
      <c r="B4789">
        <v>2479</v>
      </c>
      <c r="C4789" t="s">
        <v>59</v>
      </c>
      <c r="D4789">
        <v>8.19</v>
      </c>
      <c r="E4789">
        <v>2.5</v>
      </c>
      <c r="F4789">
        <v>56.8</v>
      </c>
    </row>
    <row r="4790" spans="1:7">
      <c r="A4790" t="s">
        <v>15</v>
      </c>
      <c r="B4790">
        <v>2480</v>
      </c>
      <c r="C4790" t="s">
        <v>59</v>
      </c>
      <c r="D4790">
        <v>8.19</v>
      </c>
      <c r="E4790">
        <v>3.2</v>
      </c>
      <c r="F4790">
        <v>56.8</v>
      </c>
    </row>
    <row r="4791" spans="1:7">
      <c r="A4791" t="s">
        <v>15</v>
      </c>
      <c r="B4791">
        <v>2481</v>
      </c>
      <c r="C4791" t="s">
        <v>59</v>
      </c>
      <c r="D4791">
        <v>19.649999999999999</v>
      </c>
      <c r="E4791">
        <v>2.5</v>
      </c>
      <c r="F4791">
        <v>56.8</v>
      </c>
    </row>
    <row r="4792" spans="1:7">
      <c r="A4792" t="s">
        <v>15</v>
      </c>
      <c r="B4792">
        <v>2482</v>
      </c>
      <c r="C4792" t="s">
        <v>59</v>
      </c>
      <c r="D4792">
        <v>2.5</v>
      </c>
      <c r="E4792">
        <v>6.9</v>
      </c>
      <c r="F4792">
        <v>56.8</v>
      </c>
      <c r="G4792" t="b">
        <v>0</v>
      </c>
    </row>
    <row r="4793" spans="1:7">
      <c r="A4793" t="s">
        <v>15</v>
      </c>
      <c r="B4793">
        <v>2483</v>
      </c>
      <c r="C4793" t="s">
        <v>59</v>
      </c>
      <c r="D4793">
        <v>2.5</v>
      </c>
      <c r="E4793">
        <v>12.5</v>
      </c>
      <c r="F4793">
        <v>56.8</v>
      </c>
    </row>
    <row r="4794" spans="1:7">
      <c r="A4794" t="s">
        <v>15</v>
      </c>
      <c r="B4794">
        <v>2484</v>
      </c>
      <c r="C4794" t="s">
        <v>59</v>
      </c>
      <c r="D4794">
        <v>2.5</v>
      </c>
      <c r="E4794">
        <v>15.26</v>
      </c>
      <c r="F4794">
        <v>56.8</v>
      </c>
      <c r="G4794" t="b">
        <v>0</v>
      </c>
    </row>
    <row r="4795" spans="1:7">
      <c r="A4795" t="s">
        <v>15</v>
      </c>
      <c r="B4795">
        <v>2485</v>
      </c>
      <c r="C4795" t="s">
        <v>59</v>
      </c>
      <c r="D4795">
        <v>0</v>
      </c>
      <c r="E4795">
        <v>15.26</v>
      </c>
      <c r="F4795">
        <v>56.8</v>
      </c>
    </row>
    <row r="4796" spans="1:7">
      <c r="A4796" t="s">
        <v>15</v>
      </c>
      <c r="B4796">
        <v>2486</v>
      </c>
      <c r="C4796" t="s">
        <v>59</v>
      </c>
      <c r="D4796">
        <v>2.5</v>
      </c>
      <c r="E4796">
        <v>16.5</v>
      </c>
      <c r="F4796">
        <v>56.8</v>
      </c>
    </row>
    <row r="4797" spans="1:7">
      <c r="A4797" t="s">
        <v>15</v>
      </c>
      <c r="B4797">
        <v>2487</v>
      </c>
      <c r="C4797" t="s">
        <v>59</v>
      </c>
      <c r="D4797">
        <v>3.5</v>
      </c>
      <c r="E4797">
        <v>15.26</v>
      </c>
      <c r="F4797">
        <v>56.8</v>
      </c>
    </row>
    <row r="4798" spans="1:7">
      <c r="A4798" t="s">
        <v>15</v>
      </c>
      <c r="B4798">
        <v>3333</v>
      </c>
      <c r="C4798" t="s">
        <v>59</v>
      </c>
      <c r="D4798">
        <v>19.649999999999999</v>
      </c>
      <c r="E4798">
        <v>4.3</v>
      </c>
      <c r="F4798">
        <v>56.8</v>
      </c>
    </row>
    <row r="4799" spans="1:7">
      <c r="A4799" t="s">
        <v>15</v>
      </c>
      <c r="B4799">
        <v>3629</v>
      </c>
      <c r="C4799" t="s">
        <v>59</v>
      </c>
      <c r="D4799">
        <v>16.37</v>
      </c>
      <c r="E4799">
        <v>2.5</v>
      </c>
      <c r="F4799">
        <v>56.8</v>
      </c>
    </row>
    <row r="4800" spans="1:7">
      <c r="A4800" t="s">
        <v>15</v>
      </c>
      <c r="B4800">
        <v>3871</v>
      </c>
      <c r="C4800" t="s">
        <v>59</v>
      </c>
      <c r="D4800">
        <v>9.5</v>
      </c>
      <c r="E4800">
        <v>8.75</v>
      </c>
      <c r="F4800">
        <v>56.8</v>
      </c>
    </row>
    <row r="4801" spans="1:7">
      <c r="A4801" t="s">
        <v>15</v>
      </c>
      <c r="B4801">
        <v>3872</v>
      </c>
      <c r="C4801" t="s">
        <v>59</v>
      </c>
      <c r="D4801">
        <v>8.3800000000000008</v>
      </c>
      <c r="E4801">
        <v>8.75</v>
      </c>
      <c r="F4801">
        <v>56.8</v>
      </c>
    </row>
    <row r="4802" spans="1:7">
      <c r="A4802" t="s">
        <v>15</v>
      </c>
      <c r="B4802">
        <v>3873</v>
      </c>
      <c r="C4802" t="s">
        <v>59</v>
      </c>
      <c r="D4802">
        <v>9.5</v>
      </c>
      <c r="E4802">
        <v>8.5</v>
      </c>
      <c r="F4802">
        <v>56.8</v>
      </c>
      <c r="G4802" t="b">
        <v>0</v>
      </c>
    </row>
    <row r="4803" spans="1:7">
      <c r="A4803" t="s">
        <v>15</v>
      </c>
      <c r="B4803">
        <v>3874</v>
      </c>
      <c r="C4803" t="s">
        <v>59</v>
      </c>
      <c r="D4803">
        <v>10.6</v>
      </c>
      <c r="E4803">
        <v>8.75</v>
      </c>
      <c r="F4803">
        <v>56.8</v>
      </c>
      <c r="G4803" t="b">
        <v>0</v>
      </c>
    </row>
    <row r="4804" spans="1:7">
      <c r="A4804" t="s">
        <v>15</v>
      </c>
      <c r="B4804">
        <v>3875</v>
      </c>
      <c r="C4804" t="s">
        <v>59</v>
      </c>
      <c r="D4804">
        <v>10.6</v>
      </c>
      <c r="E4804">
        <v>8.5</v>
      </c>
      <c r="F4804">
        <v>56.8</v>
      </c>
    </row>
    <row r="4805" spans="1:7">
      <c r="A4805" t="s">
        <v>15</v>
      </c>
      <c r="B4805">
        <v>3877</v>
      </c>
      <c r="C4805" t="s">
        <v>59</v>
      </c>
      <c r="D4805">
        <v>12.35</v>
      </c>
      <c r="E4805">
        <v>8.75</v>
      </c>
      <c r="F4805">
        <v>56.8</v>
      </c>
    </row>
    <row r="4806" spans="1:7">
      <c r="A4806" t="s">
        <v>15</v>
      </c>
      <c r="B4806">
        <v>3878</v>
      </c>
      <c r="C4806" t="s">
        <v>59</v>
      </c>
      <c r="D4806">
        <v>12.35</v>
      </c>
      <c r="E4806">
        <v>10</v>
      </c>
      <c r="F4806">
        <v>56.8</v>
      </c>
    </row>
    <row r="4807" spans="1:7">
      <c r="A4807" t="s">
        <v>15</v>
      </c>
      <c r="B4807">
        <v>3881</v>
      </c>
      <c r="C4807" t="s">
        <v>59</v>
      </c>
      <c r="D4807">
        <v>12.35</v>
      </c>
      <c r="E4807">
        <v>8.5</v>
      </c>
      <c r="F4807">
        <v>56.8</v>
      </c>
      <c r="G4807" t="b">
        <v>0</v>
      </c>
    </row>
    <row r="4808" spans="1:7">
      <c r="A4808" t="s">
        <v>15</v>
      </c>
      <c r="B4808">
        <v>3882</v>
      </c>
      <c r="C4808" t="s">
        <v>59</v>
      </c>
      <c r="D4808">
        <v>13.45</v>
      </c>
      <c r="E4808">
        <v>8.75</v>
      </c>
      <c r="F4808">
        <v>56.8</v>
      </c>
    </row>
    <row r="4809" spans="1:7">
      <c r="A4809" t="s">
        <v>15</v>
      </c>
      <c r="B4809">
        <v>3883</v>
      </c>
      <c r="C4809" t="s">
        <v>59</v>
      </c>
      <c r="D4809">
        <v>13.45</v>
      </c>
      <c r="E4809">
        <v>10</v>
      </c>
      <c r="F4809">
        <v>56.8</v>
      </c>
    </row>
    <row r="4810" spans="1:7">
      <c r="A4810" t="s">
        <v>15</v>
      </c>
      <c r="B4810">
        <v>3884</v>
      </c>
      <c r="C4810" t="s">
        <v>59</v>
      </c>
      <c r="D4810">
        <v>13.45</v>
      </c>
      <c r="E4810">
        <v>8.5</v>
      </c>
      <c r="F4810">
        <v>56.8</v>
      </c>
    </row>
    <row r="4811" spans="1:7">
      <c r="A4811" t="s">
        <v>15</v>
      </c>
      <c r="B4811">
        <v>3885</v>
      </c>
      <c r="C4811" t="s">
        <v>59</v>
      </c>
      <c r="D4811">
        <v>13.93</v>
      </c>
      <c r="E4811">
        <v>8.75</v>
      </c>
      <c r="F4811">
        <v>56.8</v>
      </c>
      <c r="G4811" t="b">
        <v>0</v>
      </c>
    </row>
    <row r="4812" spans="1:7">
      <c r="A4812" t="s">
        <v>15</v>
      </c>
      <c r="B4812">
        <v>3886</v>
      </c>
      <c r="C4812" t="s">
        <v>59</v>
      </c>
      <c r="D4812">
        <v>13.93</v>
      </c>
      <c r="E4812">
        <v>8.5</v>
      </c>
      <c r="F4812">
        <v>56.8</v>
      </c>
    </row>
    <row r="4813" spans="1:7">
      <c r="A4813" t="s">
        <v>15</v>
      </c>
      <c r="B4813">
        <v>3887</v>
      </c>
      <c r="C4813" t="s">
        <v>59</v>
      </c>
      <c r="D4813">
        <v>15.97</v>
      </c>
      <c r="E4813">
        <v>8.75</v>
      </c>
      <c r="F4813">
        <v>56.8</v>
      </c>
    </row>
    <row r="4814" spans="1:7">
      <c r="A4814" t="s">
        <v>15</v>
      </c>
      <c r="B4814">
        <v>3888</v>
      </c>
      <c r="C4814" t="s">
        <v>59</v>
      </c>
      <c r="D4814">
        <v>14.8</v>
      </c>
      <c r="E4814">
        <v>8.75</v>
      </c>
      <c r="F4814">
        <v>56.8</v>
      </c>
    </row>
    <row r="4815" spans="1:7">
      <c r="A4815" t="s">
        <v>15</v>
      </c>
      <c r="B4815">
        <v>3889</v>
      </c>
      <c r="C4815" t="s">
        <v>59</v>
      </c>
      <c r="D4815">
        <v>14.8</v>
      </c>
      <c r="E4815">
        <v>8.5</v>
      </c>
      <c r="F4815">
        <v>56.8</v>
      </c>
    </row>
    <row r="4816" spans="1:7">
      <c r="A4816" t="s">
        <v>15</v>
      </c>
      <c r="B4816">
        <v>3890</v>
      </c>
      <c r="C4816" t="s">
        <v>59</v>
      </c>
      <c r="D4816">
        <v>15.97</v>
      </c>
      <c r="E4816">
        <v>8.5</v>
      </c>
      <c r="F4816">
        <v>56.8</v>
      </c>
    </row>
    <row r="4817" spans="1:7">
      <c r="A4817" t="s">
        <v>15</v>
      </c>
      <c r="B4817">
        <v>3891</v>
      </c>
      <c r="C4817" t="s">
        <v>59</v>
      </c>
      <c r="D4817">
        <v>16.84</v>
      </c>
      <c r="E4817">
        <v>8.5</v>
      </c>
      <c r="F4817">
        <v>56.8</v>
      </c>
    </row>
    <row r="4818" spans="1:7">
      <c r="A4818" t="s">
        <v>15</v>
      </c>
      <c r="B4818">
        <v>3892</v>
      </c>
      <c r="C4818" t="s">
        <v>59</v>
      </c>
      <c r="D4818">
        <v>16.84</v>
      </c>
      <c r="E4818">
        <v>8.75</v>
      </c>
      <c r="F4818">
        <v>56.8</v>
      </c>
    </row>
    <row r="4819" spans="1:7">
      <c r="A4819" t="s">
        <v>15</v>
      </c>
      <c r="B4819">
        <v>3893</v>
      </c>
      <c r="C4819" t="s">
        <v>59</v>
      </c>
      <c r="D4819">
        <v>19.649999999999999</v>
      </c>
      <c r="E4819">
        <v>8.75</v>
      </c>
      <c r="F4819">
        <v>56.8</v>
      </c>
    </row>
    <row r="4820" spans="1:7">
      <c r="A4820" t="s">
        <v>15</v>
      </c>
      <c r="B4820">
        <v>4044</v>
      </c>
      <c r="C4820" t="s">
        <v>59</v>
      </c>
      <c r="D4820">
        <v>11.52</v>
      </c>
      <c r="E4820">
        <v>10</v>
      </c>
      <c r="F4820">
        <v>56.8</v>
      </c>
      <c r="G4820" t="b">
        <v>0</v>
      </c>
    </row>
    <row r="4821" spans="1:7">
      <c r="A4821" t="s">
        <v>15</v>
      </c>
      <c r="B4821">
        <v>4045</v>
      </c>
      <c r="C4821" t="s">
        <v>59</v>
      </c>
      <c r="D4821">
        <v>11.52</v>
      </c>
      <c r="E4821">
        <v>8.75</v>
      </c>
      <c r="F4821">
        <v>56.8</v>
      </c>
    </row>
    <row r="4822" spans="1:7">
      <c r="A4822" t="s">
        <v>15</v>
      </c>
      <c r="B4822">
        <v>4046</v>
      </c>
      <c r="C4822" t="s">
        <v>59</v>
      </c>
      <c r="D4822">
        <v>11.52</v>
      </c>
      <c r="E4822">
        <v>8.5</v>
      </c>
      <c r="F4822">
        <v>56.8</v>
      </c>
    </row>
    <row r="4823" spans="1:7">
      <c r="A4823" t="s">
        <v>15</v>
      </c>
      <c r="B4823">
        <v>4047</v>
      </c>
      <c r="C4823" t="s">
        <v>59</v>
      </c>
      <c r="D4823">
        <v>14.17</v>
      </c>
      <c r="E4823">
        <v>8.5</v>
      </c>
      <c r="F4823">
        <v>56.8</v>
      </c>
      <c r="G4823" t="b">
        <v>0</v>
      </c>
    </row>
    <row r="4824" spans="1:7">
      <c r="A4824" t="s">
        <v>15</v>
      </c>
      <c r="B4824">
        <v>4048</v>
      </c>
      <c r="C4824" t="s">
        <v>59</v>
      </c>
      <c r="D4824">
        <v>14.17</v>
      </c>
      <c r="E4824">
        <v>8.75</v>
      </c>
      <c r="F4824">
        <v>56.8</v>
      </c>
      <c r="G4824" t="b">
        <v>0</v>
      </c>
    </row>
    <row r="4825" spans="1:7">
      <c r="A4825" t="s">
        <v>15</v>
      </c>
      <c r="B4825">
        <v>4340</v>
      </c>
      <c r="C4825" t="s">
        <v>59</v>
      </c>
      <c r="D4825">
        <v>9.82</v>
      </c>
      <c r="E4825">
        <v>2.8</v>
      </c>
      <c r="F4825">
        <v>56.8</v>
      </c>
    </row>
    <row r="4826" spans="1:7">
      <c r="A4826" t="s">
        <v>15</v>
      </c>
      <c r="B4826">
        <v>4341</v>
      </c>
      <c r="C4826" t="s">
        <v>59</v>
      </c>
      <c r="D4826">
        <v>9.82</v>
      </c>
      <c r="E4826">
        <v>2.5</v>
      </c>
      <c r="F4826">
        <v>56.8</v>
      </c>
      <c r="G4826" t="b">
        <v>0</v>
      </c>
    </row>
    <row r="4827" spans="1:7">
      <c r="A4827" t="s">
        <v>15</v>
      </c>
      <c r="B4827">
        <v>4940</v>
      </c>
      <c r="C4827" t="s">
        <v>59</v>
      </c>
      <c r="D4827">
        <v>6.8</v>
      </c>
      <c r="E4827">
        <v>14.2</v>
      </c>
      <c r="F4827">
        <v>56.8</v>
      </c>
      <c r="G4827" t="b">
        <v>0</v>
      </c>
    </row>
    <row r="4828" spans="1:7">
      <c r="A4828" t="s">
        <v>15</v>
      </c>
      <c r="B4828">
        <v>4943</v>
      </c>
      <c r="C4828" t="s">
        <v>59</v>
      </c>
      <c r="D4828">
        <v>6.8</v>
      </c>
      <c r="E4828">
        <v>14.91</v>
      </c>
      <c r="F4828">
        <v>56.8</v>
      </c>
    </row>
    <row r="4829" spans="1:7">
      <c r="A4829" t="s">
        <v>15</v>
      </c>
      <c r="B4829">
        <v>4945</v>
      </c>
      <c r="C4829" t="s">
        <v>59</v>
      </c>
      <c r="D4829">
        <v>6.8</v>
      </c>
      <c r="E4829">
        <v>15.26</v>
      </c>
      <c r="F4829">
        <v>56.8</v>
      </c>
    </row>
    <row r="4830" spans="1:7">
      <c r="A4830" t="s">
        <v>15</v>
      </c>
      <c r="B4830">
        <v>4947</v>
      </c>
      <c r="C4830" t="s">
        <v>59</v>
      </c>
      <c r="D4830">
        <v>6.8</v>
      </c>
      <c r="E4830">
        <v>15.7</v>
      </c>
      <c r="F4830">
        <v>56.8</v>
      </c>
    </row>
    <row r="4831" spans="1:7">
      <c r="A4831" t="s">
        <v>15</v>
      </c>
      <c r="B4831">
        <v>4949</v>
      </c>
      <c r="C4831" t="s">
        <v>59</v>
      </c>
      <c r="D4831">
        <v>6.8</v>
      </c>
      <c r="E4831">
        <v>15.78</v>
      </c>
      <c r="F4831">
        <v>56.8</v>
      </c>
      <c r="G4831" t="b">
        <v>0</v>
      </c>
    </row>
    <row r="4832" spans="1:7">
      <c r="A4832" t="s">
        <v>15</v>
      </c>
      <c r="B4832">
        <v>4951</v>
      </c>
      <c r="C4832" t="s">
        <v>59</v>
      </c>
      <c r="D4832">
        <v>6.8</v>
      </c>
      <c r="E4832">
        <v>16.100000000000001</v>
      </c>
      <c r="F4832">
        <v>56.8</v>
      </c>
      <c r="G4832" t="b">
        <v>0</v>
      </c>
    </row>
    <row r="4833" spans="1:7">
      <c r="A4833" t="s">
        <v>15</v>
      </c>
      <c r="B4833">
        <v>4953</v>
      </c>
      <c r="C4833" t="s">
        <v>59</v>
      </c>
      <c r="D4833">
        <v>9.67</v>
      </c>
      <c r="E4833">
        <v>16.5</v>
      </c>
      <c r="F4833">
        <v>56.8</v>
      </c>
    </row>
    <row r="4834" spans="1:7">
      <c r="A4834" t="s">
        <v>15</v>
      </c>
      <c r="B4834">
        <v>4955</v>
      </c>
      <c r="C4834" t="s">
        <v>59</v>
      </c>
      <c r="D4834">
        <v>9.75</v>
      </c>
      <c r="E4834">
        <v>16.5</v>
      </c>
      <c r="F4834">
        <v>56.8</v>
      </c>
      <c r="G4834" t="b">
        <v>0</v>
      </c>
    </row>
    <row r="4835" spans="1:7">
      <c r="A4835" t="s">
        <v>15</v>
      </c>
      <c r="B4835">
        <v>4957</v>
      </c>
      <c r="C4835" t="s">
        <v>59</v>
      </c>
      <c r="D4835">
        <v>10.55</v>
      </c>
      <c r="E4835">
        <v>16.5</v>
      </c>
      <c r="F4835">
        <v>56.8</v>
      </c>
    </row>
    <row r="4836" spans="1:7">
      <c r="A4836" t="s">
        <v>15</v>
      </c>
      <c r="B4836">
        <v>4959</v>
      </c>
      <c r="C4836" t="s">
        <v>59</v>
      </c>
      <c r="D4836">
        <v>11.33</v>
      </c>
      <c r="E4836">
        <v>16.5</v>
      </c>
      <c r="F4836">
        <v>56.8</v>
      </c>
    </row>
    <row r="4837" spans="1:7">
      <c r="A4837" t="s">
        <v>15</v>
      </c>
      <c r="B4837">
        <v>4961</v>
      </c>
      <c r="C4837" t="s">
        <v>59</v>
      </c>
      <c r="D4837">
        <v>11.92</v>
      </c>
      <c r="E4837">
        <v>16.5</v>
      </c>
      <c r="F4837">
        <v>56.8</v>
      </c>
    </row>
    <row r="4838" spans="1:7">
      <c r="A4838" t="s">
        <v>15</v>
      </c>
      <c r="B4838">
        <v>4963</v>
      </c>
      <c r="C4838" t="s">
        <v>59</v>
      </c>
      <c r="D4838">
        <v>11.92</v>
      </c>
      <c r="E4838">
        <v>16.100000000000001</v>
      </c>
      <c r="F4838">
        <v>56.8</v>
      </c>
      <c r="G4838" t="b">
        <v>0</v>
      </c>
    </row>
    <row r="4839" spans="1:7">
      <c r="A4839" t="s">
        <v>15</v>
      </c>
      <c r="B4839">
        <v>4965</v>
      </c>
      <c r="C4839" t="s">
        <v>59</v>
      </c>
      <c r="D4839">
        <v>11.92</v>
      </c>
      <c r="E4839">
        <v>15.7</v>
      </c>
      <c r="F4839">
        <v>56.8</v>
      </c>
    </row>
    <row r="4840" spans="1:7">
      <c r="A4840" t="s">
        <v>15</v>
      </c>
      <c r="B4840">
        <v>4967</v>
      </c>
      <c r="C4840" t="s">
        <v>59</v>
      </c>
      <c r="D4840">
        <v>11.92</v>
      </c>
      <c r="E4840">
        <v>15.26</v>
      </c>
      <c r="F4840">
        <v>56.8</v>
      </c>
      <c r="G4840" t="b">
        <v>0</v>
      </c>
    </row>
    <row r="4841" spans="1:7">
      <c r="A4841" t="s">
        <v>15</v>
      </c>
      <c r="B4841">
        <v>4973</v>
      </c>
      <c r="C4841" t="s">
        <v>59</v>
      </c>
      <c r="D4841">
        <v>11.92</v>
      </c>
      <c r="E4841">
        <v>14.2</v>
      </c>
      <c r="F4841">
        <v>56.8</v>
      </c>
    </row>
    <row r="4842" spans="1:7">
      <c r="A4842" t="s">
        <v>15</v>
      </c>
      <c r="B4842">
        <v>4975</v>
      </c>
      <c r="C4842" t="s">
        <v>59</v>
      </c>
      <c r="D4842">
        <v>11.92</v>
      </c>
      <c r="E4842">
        <v>13.8</v>
      </c>
      <c r="F4842">
        <v>56.8</v>
      </c>
    </row>
    <row r="4843" spans="1:7">
      <c r="A4843" t="s">
        <v>15</v>
      </c>
      <c r="B4843">
        <v>4977</v>
      </c>
      <c r="C4843" t="s">
        <v>59</v>
      </c>
      <c r="D4843">
        <v>0</v>
      </c>
      <c r="E4843">
        <v>0.2</v>
      </c>
      <c r="F4843">
        <v>56.8</v>
      </c>
      <c r="G4843" t="b">
        <v>0</v>
      </c>
    </row>
    <row r="4844" spans="1:7">
      <c r="A4844" t="s">
        <v>15</v>
      </c>
      <c r="B4844">
        <v>4979</v>
      </c>
      <c r="C4844" t="s">
        <v>59</v>
      </c>
      <c r="D4844">
        <v>0</v>
      </c>
      <c r="E4844">
        <v>0.4</v>
      </c>
      <c r="F4844">
        <v>56.8</v>
      </c>
    </row>
    <row r="4845" spans="1:7">
      <c r="A4845" t="s">
        <v>15</v>
      </c>
      <c r="B4845">
        <v>4980</v>
      </c>
      <c r="C4845" t="s">
        <v>59</v>
      </c>
      <c r="D4845">
        <v>-6.0137079999999998E-17</v>
      </c>
      <c r="E4845">
        <v>0.55000000000000004</v>
      </c>
      <c r="F4845">
        <v>56.8</v>
      </c>
    </row>
    <row r="4846" spans="1:7">
      <c r="A4846" t="s">
        <v>15</v>
      </c>
      <c r="B4846">
        <v>4982</v>
      </c>
      <c r="C4846" t="s">
        <v>59</v>
      </c>
      <c r="D4846">
        <v>-2.3129650000000001E-17</v>
      </c>
      <c r="E4846">
        <v>0.7</v>
      </c>
      <c r="F4846">
        <v>56.8</v>
      </c>
    </row>
    <row r="4847" spans="1:7">
      <c r="A4847" t="s">
        <v>15</v>
      </c>
      <c r="B4847">
        <v>4984</v>
      </c>
      <c r="C4847" t="s">
        <v>59</v>
      </c>
      <c r="D4847">
        <v>0</v>
      </c>
      <c r="E4847">
        <v>1.75</v>
      </c>
      <c r="F4847">
        <v>56.8</v>
      </c>
      <c r="G4847" t="b">
        <v>0</v>
      </c>
    </row>
    <row r="4848" spans="1:7">
      <c r="A4848" t="s">
        <v>15</v>
      </c>
      <c r="B4848">
        <v>4986</v>
      </c>
      <c r="C4848" t="s">
        <v>59</v>
      </c>
      <c r="D4848">
        <v>0</v>
      </c>
      <c r="E4848">
        <v>2.2000000000000002</v>
      </c>
      <c r="F4848">
        <v>56.8</v>
      </c>
    </row>
    <row r="4849" spans="1:7">
      <c r="A4849" t="s">
        <v>15</v>
      </c>
      <c r="B4849">
        <v>4988</v>
      </c>
      <c r="C4849" t="s">
        <v>59</v>
      </c>
      <c r="D4849">
        <v>0.4</v>
      </c>
      <c r="E4849">
        <v>16.5</v>
      </c>
      <c r="F4849">
        <v>56.8</v>
      </c>
    </row>
    <row r="4850" spans="1:7">
      <c r="A4850" t="s">
        <v>15</v>
      </c>
      <c r="B4850">
        <v>4990</v>
      </c>
      <c r="C4850" t="s">
        <v>59</v>
      </c>
      <c r="D4850">
        <v>0.65</v>
      </c>
      <c r="E4850">
        <v>16.5</v>
      </c>
      <c r="F4850">
        <v>56.8</v>
      </c>
    </row>
    <row r="4851" spans="1:7">
      <c r="A4851" t="s">
        <v>15</v>
      </c>
      <c r="B4851">
        <v>4996</v>
      </c>
      <c r="C4851" t="s">
        <v>59</v>
      </c>
      <c r="D4851">
        <v>0.4</v>
      </c>
      <c r="E4851">
        <v>8.5</v>
      </c>
      <c r="F4851">
        <v>56.8</v>
      </c>
    </row>
    <row r="4852" spans="1:7">
      <c r="A4852" t="s">
        <v>15</v>
      </c>
      <c r="B4852">
        <v>4998</v>
      </c>
      <c r="C4852" t="s">
        <v>59</v>
      </c>
      <c r="D4852">
        <v>0.65</v>
      </c>
      <c r="E4852">
        <v>8.5</v>
      </c>
      <c r="F4852">
        <v>56.8</v>
      </c>
    </row>
    <row r="4853" spans="1:7">
      <c r="A4853" t="s">
        <v>15</v>
      </c>
      <c r="B4853">
        <v>5000</v>
      </c>
      <c r="C4853" t="s">
        <v>59</v>
      </c>
      <c r="D4853">
        <v>19.649999999999999</v>
      </c>
      <c r="E4853">
        <v>2.2000000000000002</v>
      </c>
      <c r="F4853">
        <v>56.8</v>
      </c>
      <c r="G4853" t="b">
        <v>0</v>
      </c>
    </row>
    <row r="4854" spans="1:7">
      <c r="A4854" t="s">
        <v>15</v>
      </c>
      <c r="B4854">
        <v>5002</v>
      </c>
      <c r="C4854" t="s">
        <v>59</v>
      </c>
      <c r="D4854">
        <v>19.649999999999999</v>
      </c>
      <c r="E4854">
        <v>2.8</v>
      </c>
      <c r="F4854">
        <v>56.8</v>
      </c>
    </row>
    <row r="4855" spans="1:7">
      <c r="A4855" t="s">
        <v>15</v>
      </c>
      <c r="B4855">
        <v>5727</v>
      </c>
      <c r="C4855" t="s">
        <v>59</v>
      </c>
      <c r="D4855">
        <v>19.649999999999999</v>
      </c>
      <c r="E4855">
        <v>4.9000000000000004</v>
      </c>
      <c r="F4855">
        <v>56.8</v>
      </c>
    </row>
    <row r="4856" spans="1:7">
      <c r="A4856" t="s">
        <v>15</v>
      </c>
      <c r="B4856">
        <v>5728</v>
      </c>
      <c r="C4856" t="s">
        <v>59</v>
      </c>
      <c r="D4856">
        <v>19.649999999999999</v>
      </c>
      <c r="E4856">
        <v>5</v>
      </c>
      <c r="F4856">
        <v>56.8</v>
      </c>
      <c r="G4856" t="b">
        <v>0</v>
      </c>
    </row>
    <row r="4857" spans="1:7">
      <c r="A4857" t="s">
        <v>15</v>
      </c>
      <c r="B4857">
        <v>6136</v>
      </c>
      <c r="C4857" t="s">
        <v>59</v>
      </c>
      <c r="D4857">
        <v>8.3800000000000008</v>
      </c>
      <c r="E4857">
        <v>8.9</v>
      </c>
      <c r="F4857">
        <v>56.8</v>
      </c>
    </row>
    <row r="4858" spans="1:7">
      <c r="A4858" t="s">
        <v>15</v>
      </c>
      <c r="B4858">
        <v>6137</v>
      </c>
      <c r="C4858" t="s">
        <v>59</v>
      </c>
      <c r="D4858">
        <v>8.3800000000000008</v>
      </c>
      <c r="E4858">
        <v>9.1</v>
      </c>
      <c r="F4858">
        <v>56.8</v>
      </c>
    </row>
    <row r="4859" spans="1:7">
      <c r="A4859" t="s">
        <v>15</v>
      </c>
      <c r="B4859">
        <v>6138</v>
      </c>
      <c r="C4859" t="s">
        <v>59</v>
      </c>
      <c r="D4859">
        <v>8.3800000000000008</v>
      </c>
      <c r="E4859">
        <v>9.6999999999999993</v>
      </c>
      <c r="F4859">
        <v>56.8</v>
      </c>
    </row>
    <row r="4860" spans="1:7">
      <c r="A4860" t="s">
        <v>15</v>
      </c>
      <c r="B4860">
        <v>6139</v>
      </c>
      <c r="C4860" t="s">
        <v>59</v>
      </c>
      <c r="D4860">
        <v>8.3800000000000008</v>
      </c>
      <c r="E4860">
        <v>10.11</v>
      </c>
      <c r="F4860">
        <v>56.8</v>
      </c>
    </row>
    <row r="4861" spans="1:7">
      <c r="A4861" t="s">
        <v>15</v>
      </c>
      <c r="B4861">
        <v>6140</v>
      </c>
      <c r="C4861" t="s">
        <v>59</v>
      </c>
      <c r="D4861">
        <v>8.3800000000000008</v>
      </c>
      <c r="E4861">
        <v>10.4</v>
      </c>
      <c r="F4861">
        <v>56.8</v>
      </c>
      <c r="G4861" t="b">
        <v>0</v>
      </c>
    </row>
    <row r="4862" spans="1:7">
      <c r="A4862" t="s">
        <v>15</v>
      </c>
      <c r="B4862">
        <v>6141</v>
      </c>
      <c r="C4862" t="s">
        <v>59</v>
      </c>
      <c r="D4862">
        <v>8.3800000000000008</v>
      </c>
      <c r="E4862">
        <v>10.6</v>
      </c>
      <c r="F4862">
        <v>56.8</v>
      </c>
    </row>
    <row r="4863" spans="1:7">
      <c r="A4863" t="s">
        <v>15</v>
      </c>
      <c r="B4863">
        <v>6145</v>
      </c>
      <c r="C4863" t="s">
        <v>59</v>
      </c>
      <c r="D4863">
        <v>9.82</v>
      </c>
      <c r="E4863">
        <v>8.75</v>
      </c>
      <c r="F4863">
        <v>56.8</v>
      </c>
      <c r="G4863" t="b">
        <v>0</v>
      </c>
    </row>
    <row r="4864" spans="1:7">
      <c r="A4864" t="s">
        <v>15</v>
      </c>
      <c r="B4864">
        <v>6146</v>
      </c>
      <c r="C4864" t="s">
        <v>59</v>
      </c>
      <c r="D4864">
        <v>9.9</v>
      </c>
      <c r="E4864">
        <v>8.75</v>
      </c>
      <c r="F4864">
        <v>56.8</v>
      </c>
    </row>
    <row r="4865" spans="1:7">
      <c r="A4865" t="s">
        <v>15</v>
      </c>
      <c r="B4865">
        <v>6147</v>
      </c>
      <c r="C4865" t="s">
        <v>59</v>
      </c>
      <c r="D4865">
        <v>10.53</v>
      </c>
      <c r="E4865">
        <v>8.75</v>
      </c>
      <c r="F4865">
        <v>56.8</v>
      </c>
    </row>
    <row r="4866" spans="1:7">
      <c r="A4866" t="s">
        <v>15</v>
      </c>
      <c r="B4866">
        <v>6148</v>
      </c>
      <c r="C4866" t="s">
        <v>59</v>
      </c>
      <c r="D4866">
        <v>11.1</v>
      </c>
      <c r="E4866">
        <v>8.75</v>
      </c>
      <c r="F4866">
        <v>56.8</v>
      </c>
    </row>
    <row r="4867" spans="1:7">
      <c r="A4867" t="s">
        <v>15</v>
      </c>
      <c r="B4867">
        <v>6149</v>
      </c>
      <c r="C4867" t="s">
        <v>59</v>
      </c>
      <c r="D4867">
        <v>11.52</v>
      </c>
      <c r="E4867">
        <v>8.9</v>
      </c>
      <c r="F4867">
        <v>56.8</v>
      </c>
    </row>
    <row r="4868" spans="1:7">
      <c r="A4868" t="s">
        <v>15</v>
      </c>
      <c r="B4868">
        <v>6150</v>
      </c>
      <c r="C4868" t="s">
        <v>59</v>
      </c>
      <c r="D4868">
        <v>11.52</v>
      </c>
      <c r="E4868">
        <v>9.1</v>
      </c>
      <c r="F4868">
        <v>56.8</v>
      </c>
      <c r="G4868" t="b">
        <v>0</v>
      </c>
    </row>
    <row r="4869" spans="1:7">
      <c r="A4869" t="s">
        <v>15</v>
      </c>
      <c r="B4869">
        <v>6151</v>
      </c>
      <c r="C4869" t="s">
        <v>59</v>
      </c>
      <c r="D4869">
        <v>13.82</v>
      </c>
      <c r="E4869">
        <v>9.1</v>
      </c>
      <c r="F4869">
        <v>56.8</v>
      </c>
    </row>
    <row r="4870" spans="1:7">
      <c r="A4870" t="s">
        <v>15</v>
      </c>
      <c r="B4870">
        <v>6152</v>
      </c>
      <c r="C4870" t="s">
        <v>59</v>
      </c>
      <c r="D4870">
        <v>13.82</v>
      </c>
      <c r="E4870">
        <v>8.9</v>
      </c>
      <c r="F4870">
        <v>56.8</v>
      </c>
      <c r="G4870" t="b">
        <v>0</v>
      </c>
    </row>
    <row r="4871" spans="1:7">
      <c r="A4871" t="s">
        <v>15</v>
      </c>
      <c r="B4871">
        <v>6153</v>
      </c>
      <c r="C4871" t="s">
        <v>59</v>
      </c>
      <c r="D4871">
        <v>13.82</v>
      </c>
      <c r="E4871">
        <v>8.75</v>
      </c>
      <c r="F4871">
        <v>56.8</v>
      </c>
      <c r="G4871" t="b">
        <v>0</v>
      </c>
    </row>
    <row r="4872" spans="1:7">
      <c r="A4872" t="s">
        <v>15</v>
      </c>
      <c r="B4872">
        <v>6154</v>
      </c>
      <c r="C4872" t="s">
        <v>59</v>
      </c>
      <c r="D4872">
        <v>14.35</v>
      </c>
      <c r="E4872">
        <v>8.75</v>
      </c>
      <c r="F4872">
        <v>56.8</v>
      </c>
      <c r="G4872" t="b">
        <v>0</v>
      </c>
    </row>
    <row r="4873" spans="1:7">
      <c r="A4873" t="s">
        <v>15</v>
      </c>
      <c r="B4873">
        <v>6155</v>
      </c>
      <c r="C4873" t="s">
        <v>59</v>
      </c>
      <c r="D4873">
        <v>16.7</v>
      </c>
      <c r="E4873">
        <v>8.75</v>
      </c>
      <c r="F4873">
        <v>56.8</v>
      </c>
      <c r="G4873" t="b">
        <v>0</v>
      </c>
    </row>
    <row r="4874" spans="1:7">
      <c r="A4874" t="s">
        <v>15</v>
      </c>
      <c r="B4874">
        <v>6156</v>
      </c>
      <c r="C4874" t="s">
        <v>59</v>
      </c>
      <c r="D4874">
        <v>17</v>
      </c>
      <c r="E4874">
        <v>8.75</v>
      </c>
      <c r="F4874">
        <v>56.8</v>
      </c>
    </row>
    <row r="4875" spans="1:7">
      <c r="A4875" t="s">
        <v>15</v>
      </c>
      <c r="B4875">
        <v>6157</v>
      </c>
      <c r="C4875" t="s">
        <v>59</v>
      </c>
      <c r="D4875">
        <v>17</v>
      </c>
      <c r="E4875">
        <v>8.9</v>
      </c>
      <c r="F4875">
        <v>56.8</v>
      </c>
      <c r="G4875" t="b">
        <v>0</v>
      </c>
    </row>
    <row r="4876" spans="1:7">
      <c r="A4876" t="s">
        <v>15</v>
      </c>
      <c r="B4876">
        <v>6158</v>
      </c>
      <c r="C4876" t="s">
        <v>59</v>
      </c>
      <c r="D4876">
        <v>17</v>
      </c>
      <c r="E4876">
        <v>9.1</v>
      </c>
      <c r="F4876">
        <v>56.8</v>
      </c>
      <c r="G4876" t="b">
        <v>0</v>
      </c>
    </row>
    <row r="4877" spans="1:7">
      <c r="A4877" t="s">
        <v>15</v>
      </c>
      <c r="B4877">
        <v>6159</v>
      </c>
      <c r="C4877" t="s">
        <v>59</v>
      </c>
      <c r="D4877">
        <v>17</v>
      </c>
      <c r="E4877">
        <v>9.6999999999999993</v>
      </c>
      <c r="F4877">
        <v>56.8</v>
      </c>
    </row>
    <row r="4878" spans="1:7">
      <c r="A4878" t="s">
        <v>15</v>
      </c>
      <c r="B4878">
        <v>6160</v>
      </c>
      <c r="C4878" t="s">
        <v>59</v>
      </c>
      <c r="D4878">
        <v>17</v>
      </c>
      <c r="E4878">
        <v>10.4</v>
      </c>
      <c r="F4878">
        <v>56.8</v>
      </c>
      <c r="G4878" t="b">
        <v>0</v>
      </c>
    </row>
    <row r="4879" spans="1:7">
      <c r="A4879" t="s">
        <v>15</v>
      </c>
      <c r="B4879">
        <v>6161</v>
      </c>
      <c r="C4879" t="s">
        <v>59</v>
      </c>
      <c r="D4879">
        <v>17</v>
      </c>
      <c r="E4879">
        <v>10.6</v>
      </c>
      <c r="F4879">
        <v>56.8</v>
      </c>
    </row>
    <row r="4880" spans="1:7">
      <c r="A4880" t="s">
        <v>15</v>
      </c>
      <c r="B4880">
        <v>6162</v>
      </c>
      <c r="C4880" t="s">
        <v>59</v>
      </c>
      <c r="D4880">
        <v>17</v>
      </c>
      <c r="E4880">
        <v>11.65</v>
      </c>
      <c r="F4880">
        <v>56.8</v>
      </c>
    </row>
    <row r="4881" spans="1:7">
      <c r="A4881" t="s">
        <v>15</v>
      </c>
      <c r="B4881">
        <v>6163</v>
      </c>
      <c r="C4881" t="s">
        <v>59</v>
      </c>
      <c r="D4881">
        <v>17</v>
      </c>
      <c r="E4881">
        <v>11.9</v>
      </c>
      <c r="F4881">
        <v>56.8</v>
      </c>
    </row>
    <row r="4882" spans="1:7">
      <c r="A4882" t="s">
        <v>15</v>
      </c>
      <c r="B4882">
        <v>6164</v>
      </c>
      <c r="C4882" t="s">
        <v>59</v>
      </c>
      <c r="D4882">
        <v>17</v>
      </c>
      <c r="E4882">
        <v>12.5</v>
      </c>
      <c r="F4882">
        <v>56.8</v>
      </c>
    </row>
    <row r="4883" spans="1:7">
      <c r="A4883" t="s">
        <v>15</v>
      </c>
      <c r="B4883">
        <v>6165</v>
      </c>
      <c r="C4883" t="s">
        <v>59</v>
      </c>
      <c r="D4883">
        <v>17</v>
      </c>
      <c r="E4883">
        <v>12.8</v>
      </c>
      <c r="F4883">
        <v>56.8</v>
      </c>
    </row>
    <row r="4884" spans="1:7">
      <c r="A4884" t="s">
        <v>15</v>
      </c>
      <c r="B4884">
        <v>6166</v>
      </c>
      <c r="C4884" t="s">
        <v>59</v>
      </c>
      <c r="D4884">
        <v>17</v>
      </c>
      <c r="E4884">
        <v>12.95</v>
      </c>
      <c r="F4884">
        <v>56.8</v>
      </c>
      <c r="G4884" t="b">
        <v>0</v>
      </c>
    </row>
    <row r="4885" spans="1:7">
      <c r="A4885" t="s">
        <v>15</v>
      </c>
      <c r="B4885">
        <v>6167</v>
      </c>
      <c r="C4885" t="s">
        <v>59</v>
      </c>
      <c r="D4885">
        <v>17</v>
      </c>
      <c r="E4885">
        <v>14.2</v>
      </c>
      <c r="F4885">
        <v>56.8</v>
      </c>
    </row>
    <row r="4886" spans="1:7">
      <c r="A4886" t="s">
        <v>15</v>
      </c>
      <c r="B4886">
        <v>6168</v>
      </c>
      <c r="C4886" t="s">
        <v>59</v>
      </c>
      <c r="D4886">
        <v>17</v>
      </c>
      <c r="E4886">
        <v>14.35</v>
      </c>
      <c r="F4886">
        <v>56.8</v>
      </c>
    </row>
    <row r="4887" spans="1:7">
      <c r="A4887" t="s">
        <v>15</v>
      </c>
      <c r="B4887">
        <v>6169</v>
      </c>
      <c r="C4887" t="s">
        <v>59</v>
      </c>
      <c r="D4887">
        <v>17</v>
      </c>
      <c r="E4887">
        <v>14.91</v>
      </c>
      <c r="F4887">
        <v>56.8</v>
      </c>
    </row>
    <row r="4888" spans="1:7">
      <c r="A4888" t="s">
        <v>15</v>
      </c>
      <c r="B4888">
        <v>6170</v>
      </c>
      <c r="C4888" t="s">
        <v>59</v>
      </c>
      <c r="D4888">
        <v>17</v>
      </c>
      <c r="E4888">
        <v>15.26</v>
      </c>
      <c r="F4888">
        <v>56.8</v>
      </c>
    </row>
    <row r="4889" spans="1:7">
      <c r="A4889" t="s">
        <v>15</v>
      </c>
      <c r="B4889">
        <v>6171</v>
      </c>
      <c r="C4889" t="s">
        <v>59</v>
      </c>
      <c r="D4889">
        <v>14.17</v>
      </c>
      <c r="E4889">
        <v>11.35</v>
      </c>
      <c r="F4889">
        <v>56.8</v>
      </c>
    </row>
    <row r="4890" spans="1:7">
      <c r="A4890" t="s">
        <v>15</v>
      </c>
      <c r="B4890">
        <v>6172</v>
      </c>
      <c r="C4890" t="s">
        <v>59</v>
      </c>
      <c r="D4890">
        <v>14.35</v>
      </c>
      <c r="E4890">
        <v>11.35</v>
      </c>
      <c r="F4890">
        <v>56.8</v>
      </c>
    </row>
    <row r="4891" spans="1:7">
      <c r="A4891" t="s">
        <v>15</v>
      </c>
      <c r="B4891">
        <v>6173</v>
      </c>
      <c r="C4891" t="s">
        <v>59</v>
      </c>
      <c r="D4891">
        <v>15.97</v>
      </c>
      <c r="E4891">
        <v>11.35</v>
      </c>
      <c r="F4891">
        <v>56.8</v>
      </c>
      <c r="G4891" t="b">
        <v>0</v>
      </c>
    </row>
    <row r="4892" spans="1:7">
      <c r="A4892" t="s">
        <v>15</v>
      </c>
      <c r="B4892">
        <v>6174</v>
      </c>
      <c r="C4892" t="s">
        <v>59</v>
      </c>
      <c r="D4892">
        <v>16.7</v>
      </c>
      <c r="E4892">
        <v>11.35</v>
      </c>
      <c r="F4892">
        <v>56.8</v>
      </c>
      <c r="G4892" t="b">
        <v>0</v>
      </c>
    </row>
    <row r="4893" spans="1:7">
      <c r="A4893" t="s">
        <v>15</v>
      </c>
      <c r="B4893">
        <v>6175</v>
      </c>
      <c r="C4893" t="s">
        <v>59</v>
      </c>
      <c r="D4893">
        <v>14.17</v>
      </c>
      <c r="E4893">
        <v>11.65</v>
      </c>
      <c r="F4893">
        <v>56.8</v>
      </c>
      <c r="G4893" t="b">
        <v>0</v>
      </c>
    </row>
    <row r="4894" spans="1:7">
      <c r="A4894" t="s">
        <v>15</v>
      </c>
      <c r="B4894">
        <v>6176</v>
      </c>
      <c r="C4894" t="s">
        <v>59</v>
      </c>
      <c r="D4894">
        <v>14.17</v>
      </c>
      <c r="E4894">
        <v>11.9</v>
      </c>
      <c r="F4894">
        <v>56.8</v>
      </c>
      <c r="G4894" t="b">
        <v>0</v>
      </c>
    </row>
    <row r="4895" spans="1:7">
      <c r="A4895" t="s">
        <v>15</v>
      </c>
      <c r="B4895">
        <v>6177</v>
      </c>
      <c r="C4895" t="s">
        <v>59</v>
      </c>
      <c r="D4895">
        <v>14.17</v>
      </c>
      <c r="E4895">
        <v>11.95</v>
      </c>
      <c r="F4895">
        <v>56.8</v>
      </c>
    </row>
    <row r="4896" spans="1:7">
      <c r="A4896" t="s">
        <v>15</v>
      </c>
      <c r="B4896">
        <v>6178</v>
      </c>
      <c r="C4896" t="s">
        <v>59</v>
      </c>
      <c r="D4896">
        <v>17.3</v>
      </c>
      <c r="E4896">
        <v>15.78</v>
      </c>
      <c r="F4896">
        <v>56.8</v>
      </c>
      <c r="G4896" t="b">
        <v>0</v>
      </c>
    </row>
    <row r="4897" spans="1:7">
      <c r="A4897" t="s">
        <v>15</v>
      </c>
      <c r="B4897">
        <v>6179</v>
      </c>
      <c r="C4897" t="s">
        <v>59</v>
      </c>
      <c r="D4897">
        <v>18.399999999999999</v>
      </c>
      <c r="E4897">
        <v>15.78</v>
      </c>
      <c r="F4897">
        <v>56.8</v>
      </c>
    </row>
    <row r="4898" spans="1:7">
      <c r="A4898" t="s">
        <v>15</v>
      </c>
      <c r="B4898">
        <v>6180</v>
      </c>
      <c r="C4898" t="s">
        <v>59</v>
      </c>
      <c r="D4898">
        <v>19.100000000000001</v>
      </c>
      <c r="E4898">
        <v>15.78</v>
      </c>
      <c r="F4898">
        <v>56.8</v>
      </c>
      <c r="G4898" t="b">
        <v>0</v>
      </c>
    </row>
    <row r="4899" spans="1:7">
      <c r="A4899" t="s">
        <v>15</v>
      </c>
      <c r="B4899">
        <v>6181</v>
      </c>
      <c r="C4899" t="s">
        <v>59</v>
      </c>
      <c r="D4899">
        <v>19.475000000000001</v>
      </c>
      <c r="E4899">
        <v>15.78</v>
      </c>
      <c r="F4899">
        <v>56.8</v>
      </c>
    </row>
    <row r="4900" spans="1:7">
      <c r="A4900" t="s">
        <v>15</v>
      </c>
      <c r="B4900">
        <v>6182</v>
      </c>
      <c r="C4900" t="s">
        <v>59</v>
      </c>
      <c r="D4900">
        <v>19.649999999999999</v>
      </c>
      <c r="E4900">
        <v>15.78</v>
      </c>
      <c r="F4900">
        <v>56.8</v>
      </c>
    </row>
    <row r="4901" spans="1:7">
      <c r="A4901" t="s">
        <v>15</v>
      </c>
      <c r="B4901">
        <v>6183</v>
      </c>
      <c r="C4901" t="s">
        <v>59</v>
      </c>
      <c r="D4901">
        <v>19.649999999999999</v>
      </c>
      <c r="E4901">
        <v>15.26</v>
      </c>
      <c r="F4901">
        <v>56.8</v>
      </c>
      <c r="G4901" t="b">
        <v>0</v>
      </c>
    </row>
    <row r="4902" spans="1:7">
      <c r="A4902" t="s">
        <v>15</v>
      </c>
      <c r="B4902">
        <v>6184</v>
      </c>
      <c r="C4902" t="s">
        <v>59</v>
      </c>
      <c r="D4902">
        <v>19.649999999999999</v>
      </c>
      <c r="E4902">
        <v>14.91</v>
      </c>
      <c r="F4902">
        <v>56.8</v>
      </c>
      <c r="G4902" t="b">
        <v>0</v>
      </c>
    </row>
    <row r="4903" spans="1:7">
      <c r="A4903" t="s">
        <v>15</v>
      </c>
      <c r="B4903">
        <v>6185</v>
      </c>
      <c r="C4903" t="s">
        <v>59</v>
      </c>
      <c r="D4903">
        <v>19.649999999999999</v>
      </c>
      <c r="E4903">
        <v>14.35</v>
      </c>
      <c r="F4903">
        <v>56.8</v>
      </c>
      <c r="G4903" t="b">
        <v>0</v>
      </c>
    </row>
    <row r="4904" spans="1:7">
      <c r="A4904" t="s">
        <v>15</v>
      </c>
      <c r="B4904">
        <v>6186</v>
      </c>
      <c r="C4904" t="s">
        <v>59</v>
      </c>
      <c r="D4904">
        <v>19.649999999999999</v>
      </c>
      <c r="E4904">
        <v>14.2</v>
      </c>
      <c r="F4904">
        <v>56.8</v>
      </c>
      <c r="G4904" t="b">
        <v>0</v>
      </c>
    </row>
    <row r="4905" spans="1:7">
      <c r="A4905" t="s">
        <v>15</v>
      </c>
      <c r="B4905">
        <v>6187</v>
      </c>
      <c r="C4905" t="s">
        <v>59</v>
      </c>
      <c r="D4905">
        <v>19.649999999999999</v>
      </c>
      <c r="E4905">
        <v>12.95</v>
      </c>
      <c r="F4905">
        <v>56.8</v>
      </c>
      <c r="G4905" t="b">
        <v>0</v>
      </c>
    </row>
    <row r="4906" spans="1:7">
      <c r="A4906" t="s">
        <v>15</v>
      </c>
      <c r="B4906">
        <v>6188</v>
      </c>
      <c r="C4906" t="s">
        <v>59</v>
      </c>
      <c r="D4906">
        <v>19.649999999999999</v>
      </c>
      <c r="E4906">
        <v>12.8</v>
      </c>
      <c r="F4906">
        <v>56.8</v>
      </c>
      <c r="G4906" t="b">
        <v>0</v>
      </c>
    </row>
    <row r="4907" spans="1:7">
      <c r="A4907" t="s">
        <v>15</v>
      </c>
      <c r="B4907">
        <v>6189</v>
      </c>
      <c r="C4907" t="s">
        <v>59</v>
      </c>
      <c r="D4907">
        <v>19.649999999999999</v>
      </c>
      <c r="E4907">
        <v>12.5</v>
      </c>
      <c r="F4907">
        <v>56.8</v>
      </c>
    </row>
    <row r="4908" spans="1:7">
      <c r="A4908" t="s">
        <v>15</v>
      </c>
      <c r="B4908">
        <v>6190</v>
      </c>
      <c r="C4908" t="s">
        <v>59</v>
      </c>
      <c r="D4908">
        <v>19.649999999999999</v>
      </c>
      <c r="E4908">
        <v>11.9</v>
      </c>
      <c r="F4908">
        <v>56.8</v>
      </c>
    </row>
    <row r="4909" spans="1:7">
      <c r="A4909" t="s">
        <v>15</v>
      </c>
      <c r="B4909">
        <v>6191</v>
      </c>
      <c r="C4909" t="s">
        <v>59</v>
      </c>
      <c r="D4909">
        <v>19.649999999999999</v>
      </c>
      <c r="E4909">
        <v>11.65</v>
      </c>
      <c r="F4909">
        <v>56.8</v>
      </c>
      <c r="G4909" t="b">
        <v>0</v>
      </c>
    </row>
    <row r="4910" spans="1:7">
      <c r="A4910" t="s">
        <v>15</v>
      </c>
      <c r="B4910">
        <v>6192</v>
      </c>
      <c r="C4910" t="s">
        <v>59</v>
      </c>
      <c r="D4910">
        <v>19.649999999999999</v>
      </c>
      <c r="E4910">
        <v>10.6</v>
      </c>
      <c r="F4910">
        <v>56.8</v>
      </c>
    </row>
    <row r="4911" spans="1:7">
      <c r="A4911" t="s">
        <v>15</v>
      </c>
      <c r="B4911">
        <v>7089</v>
      </c>
      <c r="C4911" t="s">
        <v>59</v>
      </c>
      <c r="D4911">
        <v>5.2427200000000001E-17</v>
      </c>
      <c r="E4911">
        <v>4.9000000000000004</v>
      </c>
      <c r="F4911">
        <v>56.8</v>
      </c>
    </row>
    <row r="4912" spans="1:7">
      <c r="A4912" t="s">
        <v>15</v>
      </c>
      <c r="B4912">
        <v>7120</v>
      </c>
      <c r="C4912" t="s">
        <v>59</v>
      </c>
      <c r="D4912">
        <v>3.27</v>
      </c>
      <c r="E4912">
        <v>16.5</v>
      </c>
      <c r="F4912">
        <v>56.8</v>
      </c>
      <c r="G4912" t="b">
        <v>0</v>
      </c>
    </row>
    <row r="4913" spans="1:7">
      <c r="A4913" t="s">
        <v>15</v>
      </c>
      <c r="B4913">
        <v>7131</v>
      </c>
      <c r="C4913" t="s">
        <v>59</v>
      </c>
      <c r="D4913">
        <v>9.82</v>
      </c>
      <c r="E4913">
        <v>0.2</v>
      </c>
      <c r="F4913">
        <v>56.8</v>
      </c>
      <c r="G4913" t="b">
        <v>0</v>
      </c>
    </row>
    <row r="4914" spans="1:7">
      <c r="A4914" t="s">
        <v>15</v>
      </c>
      <c r="B4914">
        <v>7132</v>
      </c>
      <c r="C4914" t="s">
        <v>59</v>
      </c>
      <c r="D4914">
        <v>9.82</v>
      </c>
      <c r="E4914">
        <v>0.4</v>
      </c>
      <c r="F4914">
        <v>56.8</v>
      </c>
      <c r="G4914" t="b">
        <v>0</v>
      </c>
    </row>
    <row r="4915" spans="1:7">
      <c r="A4915" t="s">
        <v>15</v>
      </c>
      <c r="B4915">
        <v>7133</v>
      </c>
      <c r="C4915" t="s">
        <v>59</v>
      </c>
      <c r="D4915">
        <v>9.82</v>
      </c>
      <c r="E4915">
        <v>0.55000000000000004</v>
      </c>
      <c r="F4915">
        <v>56.8</v>
      </c>
    </row>
    <row r="4916" spans="1:7">
      <c r="A4916" t="s">
        <v>15</v>
      </c>
      <c r="B4916">
        <v>7134</v>
      </c>
      <c r="C4916" t="s">
        <v>59</v>
      </c>
      <c r="D4916">
        <v>9.82</v>
      </c>
      <c r="E4916">
        <v>0.7</v>
      </c>
      <c r="F4916">
        <v>56.8</v>
      </c>
    </row>
    <row r="4917" spans="1:7">
      <c r="A4917" t="s">
        <v>15</v>
      </c>
      <c r="B4917">
        <v>7135</v>
      </c>
      <c r="C4917" t="s">
        <v>59</v>
      </c>
      <c r="D4917">
        <v>9.82</v>
      </c>
      <c r="E4917">
        <v>1.75</v>
      </c>
      <c r="F4917">
        <v>56.8</v>
      </c>
    </row>
    <row r="4918" spans="1:7">
      <c r="A4918" t="s">
        <v>15</v>
      </c>
      <c r="B4918">
        <v>7136</v>
      </c>
      <c r="C4918" t="s">
        <v>59</v>
      </c>
      <c r="D4918">
        <v>9.82</v>
      </c>
      <c r="E4918">
        <v>2.2000000000000002</v>
      </c>
      <c r="F4918">
        <v>56.8</v>
      </c>
    </row>
    <row r="4919" spans="1:7">
      <c r="A4919" t="s">
        <v>15</v>
      </c>
      <c r="B4919">
        <v>7145</v>
      </c>
      <c r="C4919" t="s">
        <v>59</v>
      </c>
      <c r="D4919">
        <v>0</v>
      </c>
      <c r="E4919">
        <v>2.8</v>
      </c>
      <c r="F4919">
        <v>56.8</v>
      </c>
    </row>
    <row r="4920" spans="1:7">
      <c r="A4920" t="s">
        <v>15</v>
      </c>
      <c r="B4920">
        <v>7793</v>
      </c>
      <c r="C4920" t="s">
        <v>59</v>
      </c>
      <c r="D4920">
        <v>14.17</v>
      </c>
      <c r="E4920">
        <v>14.2</v>
      </c>
      <c r="F4920">
        <v>56.8</v>
      </c>
      <c r="G4920" t="b">
        <v>0</v>
      </c>
    </row>
    <row r="4921" spans="1:7">
      <c r="A4921" t="s">
        <v>15</v>
      </c>
      <c r="B4921">
        <v>7817</v>
      </c>
      <c r="C4921" t="s">
        <v>59</v>
      </c>
      <c r="D4921">
        <v>14.35</v>
      </c>
      <c r="E4921">
        <v>14.2</v>
      </c>
      <c r="F4921">
        <v>56.8</v>
      </c>
      <c r="G4921" t="b">
        <v>0</v>
      </c>
    </row>
    <row r="4922" spans="1:7">
      <c r="A4922" t="s">
        <v>15</v>
      </c>
      <c r="B4922">
        <v>7818</v>
      </c>
      <c r="C4922" t="s">
        <v>59</v>
      </c>
      <c r="D4922">
        <v>15.97</v>
      </c>
      <c r="E4922">
        <v>14.2</v>
      </c>
      <c r="F4922">
        <v>56.8</v>
      </c>
    </row>
    <row r="4923" spans="1:7">
      <c r="A4923" t="s">
        <v>15</v>
      </c>
      <c r="B4923">
        <v>7819</v>
      </c>
      <c r="C4923" t="s">
        <v>59</v>
      </c>
      <c r="D4923">
        <v>16.7</v>
      </c>
      <c r="E4923">
        <v>14.2</v>
      </c>
      <c r="F4923">
        <v>56.8</v>
      </c>
    </row>
    <row r="4924" spans="1:7">
      <c r="A4924" t="s">
        <v>15</v>
      </c>
      <c r="B4924">
        <v>7916</v>
      </c>
      <c r="C4924" t="s">
        <v>59</v>
      </c>
      <c r="D4924">
        <v>11.52</v>
      </c>
      <c r="E4924">
        <v>11.35</v>
      </c>
      <c r="F4924">
        <v>56.8</v>
      </c>
    </row>
    <row r="4925" spans="1:7">
      <c r="A4925" t="s">
        <v>15</v>
      </c>
      <c r="B4925">
        <v>7917</v>
      </c>
      <c r="C4925" t="s">
        <v>59</v>
      </c>
      <c r="D4925">
        <v>13.82</v>
      </c>
      <c r="E4925">
        <v>11.35</v>
      </c>
      <c r="F4925">
        <v>56.8</v>
      </c>
    </row>
    <row r="4926" spans="1:7">
      <c r="A4926" t="s">
        <v>15</v>
      </c>
      <c r="B4926">
        <v>7948</v>
      </c>
      <c r="C4926" t="s">
        <v>59</v>
      </c>
      <c r="D4926">
        <v>17</v>
      </c>
      <c r="E4926">
        <v>11.35</v>
      </c>
      <c r="F4926">
        <v>56.8</v>
      </c>
      <c r="G4926" t="b">
        <v>0</v>
      </c>
    </row>
    <row r="4927" spans="1:7">
      <c r="A4927" t="s">
        <v>15</v>
      </c>
      <c r="B4927">
        <v>7960</v>
      </c>
      <c r="C4927" t="s">
        <v>59</v>
      </c>
      <c r="D4927">
        <v>3.5</v>
      </c>
      <c r="E4927">
        <v>14.35</v>
      </c>
      <c r="F4927">
        <v>56.8</v>
      </c>
    </row>
    <row r="4928" spans="1:7">
      <c r="A4928" t="s">
        <v>15</v>
      </c>
      <c r="B4928">
        <v>7961</v>
      </c>
      <c r="C4928" t="s">
        <v>59</v>
      </c>
      <c r="D4928">
        <v>4.7699999999999996</v>
      </c>
      <c r="E4928">
        <v>12.5</v>
      </c>
      <c r="F4928">
        <v>56.8</v>
      </c>
    </row>
    <row r="4929" spans="1:7">
      <c r="A4929" t="s">
        <v>15</v>
      </c>
      <c r="B4929">
        <v>7962</v>
      </c>
      <c r="C4929" t="s">
        <v>59</v>
      </c>
      <c r="D4929">
        <v>4.7699999999999996</v>
      </c>
      <c r="E4929">
        <v>14.35</v>
      </c>
      <c r="F4929">
        <v>56.8</v>
      </c>
    </row>
    <row r="4930" spans="1:7">
      <c r="A4930" t="s">
        <v>15</v>
      </c>
      <c r="B4930">
        <v>7987</v>
      </c>
      <c r="C4930" t="s">
        <v>59</v>
      </c>
      <c r="D4930">
        <v>3.5</v>
      </c>
      <c r="E4930">
        <v>10.45</v>
      </c>
      <c r="F4930">
        <v>56.8</v>
      </c>
      <c r="G4930" t="b">
        <v>0</v>
      </c>
    </row>
    <row r="4931" spans="1:7">
      <c r="A4931" t="s">
        <v>15</v>
      </c>
      <c r="B4931">
        <v>7996</v>
      </c>
      <c r="C4931" t="s">
        <v>59</v>
      </c>
      <c r="D4931">
        <v>11.92</v>
      </c>
      <c r="E4931">
        <v>12.25</v>
      </c>
      <c r="F4931">
        <v>56.8</v>
      </c>
    </row>
    <row r="4932" spans="1:7">
      <c r="A4932" t="s">
        <v>15</v>
      </c>
      <c r="B4932">
        <v>7997</v>
      </c>
      <c r="C4932" t="s">
        <v>59</v>
      </c>
      <c r="D4932">
        <v>14.17</v>
      </c>
      <c r="E4932">
        <v>13.8</v>
      </c>
      <c r="F4932">
        <v>56.8</v>
      </c>
      <c r="G4932" t="b">
        <v>0</v>
      </c>
    </row>
    <row r="4933" spans="1:7">
      <c r="A4933" t="s">
        <v>15</v>
      </c>
      <c r="B4933">
        <v>8036</v>
      </c>
      <c r="C4933" t="s">
        <v>59</v>
      </c>
      <c r="D4933">
        <v>11.52</v>
      </c>
      <c r="E4933">
        <v>12.25</v>
      </c>
      <c r="F4933">
        <v>56.8</v>
      </c>
    </row>
    <row r="4934" spans="1:7">
      <c r="A4934" t="s">
        <v>15</v>
      </c>
      <c r="B4934">
        <v>8055</v>
      </c>
      <c r="C4934" t="s">
        <v>59</v>
      </c>
      <c r="D4934">
        <v>13.82</v>
      </c>
      <c r="E4934">
        <v>10</v>
      </c>
      <c r="F4934">
        <v>56.8</v>
      </c>
    </row>
    <row r="4935" spans="1:7">
      <c r="A4935" t="s">
        <v>15</v>
      </c>
      <c r="B4935">
        <v>8780</v>
      </c>
      <c r="C4935" t="s">
        <v>59</v>
      </c>
      <c r="D4935">
        <v>9.82</v>
      </c>
      <c r="E4935">
        <v>4.9000000000000004</v>
      </c>
      <c r="F4935">
        <v>56.8</v>
      </c>
    </row>
    <row r="4936" spans="1:7">
      <c r="A4936" t="s">
        <v>15</v>
      </c>
      <c r="B4936">
        <v>8982</v>
      </c>
      <c r="C4936" t="s">
        <v>59</v>
      </c>
      <c r="D4936">
        <v>6.5</v>
      </c>
      <c r="E4936">
        <v>6.4</v>
      </c>
      <c r="F4936">
        <v>56.8</v>
      </c>
      <c r="G4936" t="b">
        <v>0</v>
      </c>
    </row>
    <row r="4937" spans="1:7">
      <c r="A4937" t="s">
        <v>15</v>
      </c>
      <c r="B4937">
        <v>9084</v>
      </c>
      <c r="C4937" t="s">
        <v>59</v>
      </c>
      <c r="D4937">
        <v>4.82</v>
      </c>
      <c r="E4937">
        <v>13.05</v>
      </c>
      <c r="F4937">
        <v>56.8</v>
      </c>
    </row>
    <row r="4938" spans="1:7">
      <c r="A4938" t="s">
        <v>15</v>
      </c>
      <c r="B4938">
        <v>9085</v>
      </c>
      <c r="C4938" t="s">
        <v>59</v>
      </c>
      <c r="D4938">
        <v>4.82</v>
      </c>
      <c r="E4938">
        <v>14.05</v>
      </c>
      <c r="F4938">
        <v>56.8</v>
      </c>
    </row>
    <row r="4939" spans="1:7">
      <c r="A4939" t="s">
        <v>15</v>
      </c>
      <c r="B4939">
        <v>4909</v>
      </c>
      <c r="C4939" t="s">
        <v>59</v>
      </c>
      <c r="D4939">
        <v>8.3800000000000008</v>
      </c>
      <c r="E4939">
        <v>11.35</v>
      </c>
      <c r="F4939">
        <v>56.8</v>
      </c>
    </row>
    <row r="4940" spans="1:7">
      <c r="A4940" t="s">
        <v>15</v>
      </c>
      <c r="B4940">
        <v>9240</v>
      </c>
      <c r="C4940" t="s">
        <v>59</v>
      </c>
      <c r="D4940">
        <v>11.52</v>
      </c>
      <c r="E4940">
        <v>9.35</v>
      </c>
      <c r="F4940">
        <v>56.8</v>
      </c>
    </row>
    <row r="4941" spans="1:7">
      <c r="A4941" t="s">
        <v>15</v>
      </c>
      <c r="B4941">
        <v>7207</v>
      </c>
      <c r="C4941" t="s">
        <v>59</v>
      </c>
      <c r="D4941">
        <v>11.52</v>
      </c>
      <c r="E4941">
        <v>10.85</v>
      </c>
      <c r="F4941">
        <v>56.8</v>
      </c>
    </row>
    <row r="4942" spans="1:7">
      <c r="A4942" t="s">
        <v>15</v>
      </c>
      <c r="B4942">
        <v>7208</v>
      </c>
      <c r="C4942" t="s">
        <v>59</v>
      </c>
      <c r="D4942">
        <v>13.82</v>
      </c>
      <c r="E4942">
        <v>10.85</v>
      </c>
      <c r="F4942">
        <v>56.8</v>
      </c>
    </row>
    <row r="4943" spans="1:7">
      <c r="A4943" t="s">
        <v>15</v>
      </c>
      <c r="B4943">
        <v>9369</v>
      </c>
      <c r="C4943" t="s">
        <v>59</v>
      </c>
      <c r="D4943">
        <v>8.25</v>
      </c>
      <c r="E4943">
        <v>13.15</v>
      </c>
      <c r="F4943">
        <v>56.8</v>
      </c>
    </row>
    <row r="4944" spans="1:7">
      <c r="A4944" t="s">
        <v>15</v>
      </c>
      <c r="B4944">
        <v>9370</v>
      </c>
      <c r="C4944" t="s">
        <v>59</v>
      </c>
      <c r="D4944">
        <v>8.25</v>
      </c>
      <c r="E4944">
        <v>13.8</v>
      </c>
      <c r="F4944">
        <v>56.8</v>
      </c>
    </row>
    <row r="4945" spans="1:7">
      <c r="A4945" t="s">
        <v>15</v>
      </c>
      <c r="B4945">
        <v>9371</v>
      </c>
      <c r="C4945" t="s">
        <v>59</v>
      </c>
      <c r="D4945">
        <v>9.25</v>
      </c>
      <c r="E4945">
        <v>13.15</v>
      </c>
      <c r="F4945">
        <v>56.8</v>
      </c>
      <c r="G4945" t="b">
        <v>0</v>
      </c>
    </row>
    <row r="4946" spans="1:7">
      <c r="A4946" t="s">
        <v>15</v>
      </c>
      <c r="B4946">
        <v>9372</v>
      </c>
      <c r="C4946" t="s">
        <v>59</v>
      </c>
      <c r="D4946">
        <v>9.25</v>
      </c>
      <c r="E4946">
        <v>13.8</v>
      </c>
      <c r="F4946">
        <v>56.8</v>
      </c>
      <c r="G4946" t="b">
        <v>0</v>
      </c>
    </row>
    <row r="4947" spans="1:7">
      <c r="A4947" t="s">
        <v>15</v>
      </c>
      <c r="B4947">
        <v>9373</v>
      </c>
      <c r="C4947" t="s">
        <v>59</v>
      </c>
      <c r="D4947">
        <v>10.050000000000001</v>
      </c>
      <c r="E4947">
        <v>13.15</v>
      </c>
      <c r="F4947">
        <v>56.8</v>
      </c>
      <c r="G4947" t="b">
        <v>0</v>
      </c>
    </row>
    <row r="4948" spans="1:7">
      <c r="A4948" t="s">
        <v>15</v>
      </c>
      <c r="B4948">
        <v>9374</v>
      </c>
      <c r="C4948" t="s">
        <v>59</v>
      </c>
      <c r="D4948">
        <v>10.050000000000001</v>
      </c>
      <c r="E4948">
        <v>13.8</v>
      </c>
      <c r="F4948">
        <v>56.8</v>
      </c>
    </row>
    <row r="4949" spans="1:7">
      <c r="A4949" t="s">
        <v>15</v>
      </c>
      <c r="B4949">
        <v>9377</v>
      </c>
      <c r="C4949" t="s">
        <v>59</v>
      </c>
      <c r="D4949">
        <v>11.52</v>
      </c>
      <c r="E4949">
        <v>11.65</v>
      </c>
      <c r="F4949">
        <v>56.8</v>
      </c>
    </row>
    <row r="4950" spans="1:7">
      <c r="A4950" t="s">
        <v>15</v>
      </c>
      <c r="B4950">
        <v>9505</v>
      </c>
      <c r="C4950" t="s">
        <v>59</v>
      </c>
      <c r="D4950">
        <v>6.8</v>
      </c>
      <c r="E4950">
        <v>13.8</v>
      </c>
      <c r="F4950">
        <v>56.8</v>
      </c>
    </row>
    <row r="4951" spans="1:7">
      <c r="A4951" t="s">
        <v>15</v>
      </c>
      <c r="B4951">
        <v>1093</v>
      </c>
      <c r="C4951" t="s">
        <v>59</v>
      </c>
      <c r="D4951">
        <v>8.3800000000000008</v>
      </c>
      <c r="E4951">
        <v>12.5</v>
      </c>
      <c r="F4951">
        <v>56.8</v>
      </c>
    </row>
    <row r="4952" spans="1:7">
      <c r="A4952" t="s">
        <v>15</v>
      </c>
      <c r="B4952">
        <v>1658</v>
      </c>
      <c r="C4952" t="s">
        <v>59</v>
      </c>
      <c r="D4952">
        <v>8.3800000000000008</v>
      </c>
      <c r="E4952">
        <v>12.25</v>
      </c>
      <c r="F4952">
        <v>56.8</v>
      </c>
      <c r="G4952" t="b">
        <v>0</v>
      </c>
    </row>
    <row r="4953" spans="1:7">
      <c r="A4953" t="s">
        <v>15</v>
      </c>
      <c r="B4953">
        <v>2101</v>
      </c>
      <c r="C4953" t="s">
        <v>59</v>
      </c>
      <c r="D4953">
        <v>8.25</v>
      </c>
      <c r="E4953">
        <v>16.5</v>
      </c>
      <c r="F4953">
        <v>56.8</v>
      </c>
    </row>
    <row r="4954" spans="1:7">
      <c r="A4954" t="s">
        <v>15</v>
      </c>
      <c r="B4954">
        <v>2121</v>
      </c>
      <c r="C4954" t="s">
        <v>59</v>
      </c>
      <c r="D4954">
        <v>8.3800000000000008</v>
      </c>
      <c r="E4954">
        <v>13.15</v>
      </c>
      <c r="F4954">
        <v>56.8</v>
      </c>
    </row>
    <row r="4955" spans="1:7">
      <c r="A4955" t="s">
        <v>15</v>
      </c>
      <c r="B4955">
        <v>2756</v>
      </c>
      <c r="C4955" t="s">
        <v>59</v>
      </c>
      <c r="D4955">
        <v>11.92</v>
      </c>
      <c r="E4955">
        <v>13.15</v>
      </c>
      <c r="F4955">
        <v>56.8</v>
      </c>
    </row>
    <row r="4956" spans="1:7">
      <c r="A4956" t="s">
        <v>15</v>
      </c>
      <c r="B4956">
        <v>2522</v>
      </c>
      <c r="C4956" t="s">
        <v>59</v>
      </c>
      <c r="D4956">
        <v>4.82</v>
      </c>
      <c r="E4956">
        <v>14.35</v>
      </c>
      <c r="F4956">
        <v>56.8</v>
      </c>
      <c r="G4956" t="b">
        <v>0</v>
      </c>
    </row>
    <row r="4957" spans="1:7">
      <c r="A4957" t="s">
        <v>15</v>
      </c>
      <c r="B4957">
        <v>2556</v>
      </c>
      <c r="C4957" t="s">
        <v>59</v>
      </c>
      <c r="D4957">
        <v>4.82</v>
      </c>
      <c r="E4957">
        <v>13.8</v>
      </c>
      <c r="F4957">
        <v>56.8</v>
      </c>
    </row>
    <row r="4958" spans="1:7">
      <c r="A4958" t="s">
        <v>15</v>
      </c>
      <c r="B4958">
        <v>7164</v>
      </c>
      <c r="C4958" t="s">
        <v>59</v>
      </c>
      <c r="D4958">
        <v>3.5</v>
      </c>
      <c r="E4958">
        <v>14.05</v>
      </c>
      <c r="F4958">
        <v>56.8</v>
      </c>
      <c r="G4958" t="b">
        <v>0</v>
      </c>
    </row>
    <row r="4959" spans="1:7">
      <c r="A4959" t="s">
        <v>15</v>
      </c>
      <c r="B4959">
        <v>7166</v>
      </c>
      <c r="C4959" t="s">
        <v>59</v>
      </c>
      <c r="D4959">
        <v>3.5</v>
      </c>
      <c r="E4959">
        <v>13.05</v>
      </c>
      <c r="F4959">
        <v>56.8</v>
      </c>
    </row>
    <row r="4960" spans="1:7">
      <c r="A4960" t="s">
        <v>15</v>
      </c>
      <c r="B4960">
        <v>7167</v>
      </c>
      <c r="C4960" t="s">
        <v>59</v>
      </c>
      <c r="D4960">
        <v>4.7699999999999996</v>
      </c>
      <c r="E4960">
        <v>13.05</v>
      </c>
      <c r="F4960">
        <v>56.8</v>
      </c>
    </row>
    <row r="4961" spans="1:7">
      <c r="A4961" t="s">
        <v>15</v>
      </c>
      <c r="B4961">
        <v>9567</v>
      </c>
      <c r="C4961" t="s">
        <v>59</v>
      </c>
      <c r="D4961">
        <v>8.25</v>
      </c>
      <c r="E4961">
        <v>13.05</v>
      </c>
      <c r="F4961">
        <v>56.8</v>
      </c>
    </row>
    <row r="4962" spans="1:7">
      <c r="A4962" t="s">
        <v>15</v>
      </c>
      <c r="B4962">
        <v>7074</v>
      </c>
      <c r="C4962" t="s">
        <v>59</v>
      </c>
      <c r="D4962">
        <v>6.8</v>
      </c>
      <c r="E4962">
        <v>12.5</v>
      </c>
      <c r="F4962">
        <v>56.8</v>
      </c>
    </row>
    <row r="4963" spans="1:7">
      <c r="A4963" t="s">
        <v>15</v>
      </c>
      <c r="B4963">
        <v>1732</v>
      </c>
      <c r="C4963" t="s">
        <v>59</v>
      </c>
      <c r="D4963">
        <v>6.8</v>
      </c>
      <c r="E4963">
        <v>10.45</v>
      </c>
      <c r="F4963">
        <v>56.8</v>
      </c>
      <c r="G4963" t="b">
        <v>0</v>
      </c>
    </row>
    <row r="4964" spans="1:7">
      <c r="A4964" t="s">
        <v>15</v>
      </c>
      <c r="B4964">
        <v>1138</v>
      </c>
      <c r="C4964" t="s">
        <v>59</v>
      </c>
      <c r="D4964">
        <v>6.8</v>
      </c>
      <c r="E4964">
        <v>8.5</v>
      </c>
      <c r="F4964">
        <v>56.8</v>
      </c>
    </row>
    <row r="4965" spans="1:7">
      <c r="A4965" t="s">
        <v>15</v>
      </c>
      <c r="B4965">
        <v>9559</v>
      </c>
      <c r="C4965" t="s">
        <v>59</v>
      </c>
      <c r="D4965">
        <v>4.82</v>
      </c>
      <c r="E4965">
        <v>16.5</v>
      </c>
      <c r="F4965">
        <v>56.8</v>
      </c>
    </row>
    <row r="4966" spans="1:7">
      <c r="A4966" t="s">
        <v>15</v>
      </c>
      <c r="B4966">
        <v>9560</v>
      </c>
      <c r="C4966" t="s">
        <v>59</v>
      </c>
      <c r="D4966">
        <v>5.72</v>
      </c>
      <c r="E4966">
        <v>13.8</v>
      </c>
      <c r="F4966">
        <v>56.8</v>
      </c>
      <c r="G4966" t="b">
        <v>0</v>
      </c>
    </row>
    <row r="4967" spans="1:7">
      <c r="A4967" t="s">
        <v>15</v>
      </c>
      <c r="B4967">
        <v>9561</v>
      </c>
      <c r="C4967" t="s">
        <v>59</v>
      </c>
      <c r="D4967">
        <v>5.72</v>
      </c>
      <c r="E4967">
        <v>15.78</v>
      </c>
      <c r="F4967">
        <v>56.8</v>
      </c>
      <c r="G4967" t="b">
        <v>0</v>
      </c>
    </row>
    <row r="4968" spans="1:7">
      <c r="A4968" t="s">
        <v>15</v>
      </c>
      <c r="B4968">
        <v>9562</v>
      </c>
      <c r="C4968" t="s">
        <v>59</v>
      </c>
      <c r="D4968">
        <v>5.72</v>
      </c>
      <c r="E4968">
        <v>16.5</v>
      </c>
      <c r="F4968">
        <v>56.8</v>
      </c>
      <c r="G4968" t="b">
        <v>0</v>
      </c>
    </row>
    <row r="4969" spans="1:7">
      <c r="A4969" t="s">
        <v>15</v>
      </c>
      <c r="B4969">
        <v>9632</v>
      </c>
      <c r="C4969" t="s">
        <v>59</v>
      </c>
      <c r="D4969">
        <v>5.72</v>
      </c>
      <c r="E4969">
        <v>14.05</v>
      </c>
      <c r="F4969">
        <v>56.8</v>
      </c>
    </row>
    <row r="4970" spans="1:7">
      <c r="A4970" t="s">
        <v>15</v>
      </c>
      <c r="B4970">
        <v>9633</v>
      </c>
      <c r="C4970" t="s">
        <v>59</v>
      </c>
      <c r="D4970">
        <v>5.72</v>
      </c>
      <c r="E4970">
        <v>14.35</v>
      </c>
      <c r="F4970">
        <v>56.8</v>
      </c>
    </row>
    <row r="4971" spans="1:7">
      <c r="A4971" t="s">
        <v>15</v>
      </c>
      <c r="B4971">
        <v>9716</v>
      </c>
      <c r="C4971" t="s">
        <v>59</v>
      </c>
      <c r="D4971">
        <v>16.02</v>
      </c>
      <c r="E4971">
        <v>14.2</v>
      </c>
      <c r="F4971">
        <v>56.8</v>
      </c>
    </row>
    <row r="4972" spans="1:7">
      <c r="A4972" t="s">
        <v>15</v>
      </c>
      <c r="B4972">
        <v>9717</v>
      </c>
      <c r="C4972" t="s">
        <v>59</v>
      </c>
      <c r="D4972">
        <v>16.02</v>
      </c>
      <c r="E4972">
        <v>15.78</v>
      </c>
      <c r="F4972">
        <v>56.8</v>
      </c>
    </row>
    <row r="4973" spans="1:7">
      <c r="A4973" t="s">
        <v>15</v>
      </c>
      <c r="B4973">
        <v>9718</v>
      </c>
      <c r="C4973" t="s">
        <v>59</v>
      </c>
      <c r="D4973">
        <v>15.07</v>
      </c>
      <c r="E4973">
        <v>14.2</v>
      </c>
      <c r="F4973">
        <v>56.8</v>
      </c>
    </row>
    <row r="4974" spans="1:7">
      <c r="A4974" t="s">
        <v>15</v>
      </c>
      <c r="B4974">
        <v>9719</v>
      </c>
      <c r="C4974" t="s">
        <v>59</v>
      </c>
      <c r="D4974">
        <v>15.07</v>
      </c>
      <c r="E4974">
        <v>15.78</v>
      </c>
      <c r="F4974">
        <v>56.8</v>
      </c>
    </row>
    <row r="4975" spans="1:7">
      <c r="A4975" t="s">
        <v>15</v>
      </c>
      <c r="B4975">
        <v>9720</v>
      </c>
      <c r="C4975" t="s">
        <v>59</v>
      </c>
      <c r="D4975">
        <v>12.88</v>
      </c>
      <c r="E4975">
        <v>15.26</v>
      </c>
      <c r="F4975">
        <v>56.8</v>
      </c>
    </row>
    <row r="4976" spans="1:7">
      <c r="A4976" t="s">
        <v>15</v>
      </c>
      <c r="B4976">
        <v>9721</v>
      </c>
      <c r="C4976" t="s">
        <v>59</v>
      </c>
      <c r="D4976">
        <v>15.07</v>
      </c>
      <c r="E4976">
        <v>15.26</v>
      </c>
      <c r="F4976">
        <v>56.8</v>
      </c>
    </row>
    <row r="4977" spans="1:7">
      <c r="A4977" t="s">
        <v>15</v>
      </c>
      <c r="B4977">
        <v>9723</v>
      </c>
      <c r="C4977" t="s">
        <v>59</v>
      </c>
      <c r="D4977">
        <v>12.88</v>
      </c>
      <c r="E4977">
        <v>14.2</v>
      </c>
      <c r="F4977">
        <v>56.8</v>
      </c>
    </row>
    <row r="4978" spans="1:7">
      <c r="A4978" t="s">
        <v>15</v>
      </c>
      <c r="B4978">
        <v>1642</v>
      </c>
      <c r="C4978" t="s">
        <v>59</v>
      </c>
      <c r="D4978">
        <v>3.27</v>
      </c>
      <c r="E4978">
        <v>0.2</v>
      </c>
      <c r="F4978">
        <v>56.8</v>
      </c>
    </row>
    <row r="4979" spans="1:7">
      <c r="A4979" t="s">
        <v>15</v>
      </c>
      <c r="B4979">
        <v>1721</v>
      </c>
      <c r="C4979" t="s">
        <v>59</v>
      </c>
      <c r="D4979">
        <v>3.27</v>
      </c>
      <c r="E4979">
        <v>0.4</v>
      </c>
      <c r="F4979">
        <v>56.8</v>
      </c>
      <c r="G4979" t="b">
        <v>0</v>
      </c>
    </row>
    <row r="4980" spans="1:7">
      <c r="A4980" t="s">
        <v>15</v>
      </c>
      <c r="B4980">
        <v>1800</v>
      </c>
      <c r="C4980" t="s">
        <v>59</v>
      </c>
      <c r="D4980">
        <v>3.27</v>
      </c>
      <c r="E4980">
        <v>0.55000000000000004</v>
      </c>
      <c r="F4980">
        <v>56.8</v>
      </c>
      <c r="G4980" t="b">
        <v>0</v>
      </c>
    </row>
    <row r="4981" spans="1:7">
      <c r="A4981" t="s">
        <v>15</v>
      </c>
      <c r="B4981">
        <v>1886</v>
      </c>
      <c r="C4981" t="s">
        <v>59</v>
      </c>
      <c r="D4981">
        <v>3.27</v>
      </c>
      <c r="E4981">
        <v>0.7</v>
      </c>
      <c r="F4981">
        <v>56.8</v>
      </c>
    </row>
    <row r="4982" spans="1:7">
      <c r="A4982" t="s">
        <v>15</v>
      </c>
      <c r="B4982">
        <v>1901</v>
      </c>
      <c r="C4982" t="s">
        <v>59</v>
      </c>
      <c r="D4982">
        <v>3.27</v>
      </c>
      <c r="E4982">
        <v>1.75</v>
      </c>
      <c r="F4982">
        <v>56.8</v>
      </c>
    </row>
    <row r="4983" spans="1:7">
      <c r="A4983" t="s">
        <v>15</v>
      </c>
      <c r="B4983">
        <v>2141</v>
      </c>
      <c r="C4983" t="s">
        <v>59</v>
      </c>
      <c r="D4983">
        <v>3.27</v>
      </c>
      <c r="E4983">
        <v>2.2000000000000002</v>
      </c>
      <c r="F4983">
        <v>56.8</v>
      </c>
    </row>
    <row r="4984" spans="1:7">
      <c r="A4984" t="s">
        <v>15</v>
      </c>
      <c r="B4984">
        <v>2149</v>
      </c>
      <c r="C4984" t="s">
        <v>59</v>
      </c>
      <c r="D4984">
        <v>3.27</v>
      </c>
      <c r="E4984">
        <v>2.8</v>
      </c>
      <c r="F4984">
        <v>56.8</v>
      </c>
    </row>
    <row r="4985" spans="1:7">
      <c r="A4985" t="s">
        <v>15</v>
      </c>
      <c r="B4985">
        <v>4272</v>
      </c>
      <c r="C4985" t="s">
        <v>59</v>
      </c>
      <c r="D4985">
        <v>6.5</v>
      </c>
      <c r="E4985">
        <v>0</v>
      </c>
      <c r="F4985">
        <v>56.8</v>
      </c>
      <c r="G4985" t="b">
        <v>0</v>
      </c>
    </row>
    <row r="4986" spans="1:7">
      <c r="A4986" t="s">
        <v>15</v>
      </c>
      <c r="B4986">
        <v>9920</v>
      </c>
      <c r="C4986" t="s">
        <v>59</v>
      </c>
      <c r="D4986">
        <v>11.92</v>
      </c>
      <c r="E4986">
        <v>15.1</v>
      </c>
      <c r="F4986">
        <v>56.8</v>
      </c>
      <c r="G4986" t="b">
        <v>0</v>
      </c>
    </row>
    <row r="4987" spans="1:7">
      <c r="A4987" t="s">
        <v>15</v>
      </c>
      <c r="B4987">
        <v>9989</v>
      </c>
      <c r="C4987" t="s">
        <v>59</v>
      </c>
      <c r="D4987">
        <v>6.8</v>
      </c>
      <c r="E4987">
        <v>13.05</v>
      </c>
      <c r="F4987">
        <v>56.8</v>
      </c>
      <c r="G4987" t="b">
        <v>0</v>
      </c>
    </row>
    <row r="4988" spans="1:7">
      <c r="A4988" t="s">
        <v>15</v>
      </c>
      <c r="B4988">
        <v>4756</v>
      </c>
      <c r="C4988" t="s">
        <v>59</v>
      </c>
      <c r="D4988">
        <v>13.82</v>
      </c>
      <c r="E4988">
        <v>9.35</v>
      </c>
      <c r="F4988">
        <v>56.8</v>
      </c>
    </row>
    <row r="4989" spans="1:7">
      <c r="A4989" t="s">
        <v>15</v>
      </c>
      <c r="B4989">
        <v>1445</v>
      </c>
      <c r="C4989" t="s">
        <v>59</v>
      </c>
      <c r="D4989">
        <v>14.17</v>
      </c>
      <c r="E4989">
        <v>13.525</v>
      </c>
      <c r="F4989">
        <v>56.8</v>
      </c>
      <c r="G4989" t="b">
        <v>0</v>
      </c>
    </row>
    <row r="4990" spans="1:7">
      <c r="A4990" t="s">
        <v>15</v>
      </c>
      <c r="B4990">
        <v>5209</v>
      </c>
      <c r="C4990" t="s">
        <v>59</v>
      </c>
      <c r="D4990">
        <v>16.37</v>
      </c>
      <c r="E4990">
        <v>0.2</v>
      </c>
      <c r="F4990">
        <v>56.8</v>
      </c>
    </row>
    <row r="4991" spans="1:7">
      <c r="A4991" t="s">
        <v>15</v>
      </c>
      <c r="B4991">
        <v>5213</v>
      </c>
      <c r="C4991" t="s">
        <v>59</v>
      </c>
      <c r="D4991">
        <v>16.37</v>
      </c>
      <c r="E4991">
        <v>0.4</v>
      </c>
      <c r="F4991">
        <v>56.8</v>
      </c>
      <c r="G4991" t="b">
        <v>0</v>
      </c>
    </row>
    <row r="4992" spans="1:7">
      <c r="A4992" t="s">
        <v>15</v>
      </c>
      <c r="B4992">
        <v>5217</v>
      </c>
      <c r="C4992" t="s">
        <v>59</v>
      </c>
      <c r="D4992">
        <v>16.37</v>
      </c>
      <c r="E4992">
        <v>0.55000000000000004</v>
      </c>
      <c r="F4992">
        <v>56.8</v>
      </c>
    </row>
    <row r="4993" spans="1:7">
      <c r="A4993" t="s">
        <v>15</v>
      </c>
      <c r="B4993">
        <v>5236</v>
      </c>
      <c r="C4993" t="s">
        <v>59</v>
      </c>
      <c r="D4993">
        <v>16.37</v>
      </c>
      <c r="E4993">
        <v>0.7</v>
      </c>
      <c r="F4993">
        <v>56.8</v>
      </c>
      <c r="G4993" t="b">
        <v>0</v>
      </c>
    </row>
    <row r="4994" spans="1:7">
      <c r="A4994" t="s">
        <v>15</v>
      </c>
      <c r="B4994">
        <v>5237</v>
      </c>
      <c r="C4994" t="s">
        <v>59</v>
      </c>
      <c r="D4994">
        <v>16.37</v>
      </c>
      <c r="E4994">
        <v>1.75</v>
      </c>
      <c r="F4994">
        <v>56.8</v>
      </c>
      <c r="G4994" t="b">
        <v>0</v>
      </c>
    </row>
    <row r="4995" spans="1:7">
      <c r="A4995" t="s">
        <v>15</v>
      </c>
      <c r="B4995">
        <v>5238</v>
      </c>
      <c r="C4995" t="s">
        <v>59</v>
      </c>
      <c r="D4995">
        <v>16.37</v>
      </c>
      <c r="E4995">
        <v>2.2000000000000002</v>
      </c>
      <c r="F4995">
        <v>56.8</v>
      </c>
    </row>
    <row r="4996" spans="1:7">
      <c r="A4996" t="s">
        <v>15</v>
      </c>
      <c r="B4996">
        <v>5243</v>
      </c>
      <c r="C4996" t="s">
        <v>59</v>
      </c>
      <c r="D4996">
        <v>16.37</v>
      </c>
      <c r="E4996">
        <v>2.8</v>
      </c>
      <c r="F4996">
        <v>56.8</v>
      </c>
      <c r="G4996" t="b">
        <v>0</v>
      </c>
    </row>
    <row r="4997" spans="1:7">
      <c r="A4997" t="s">
        <v>15</v>
      </c>
      <c r="B4997">
        <v>5244</v>
      </c>
      <c r="C4997" t="s">
        <v>59</v>
      </c>
      <c r="D4997">
        <v>16.37</v>
      </c>
      <c r="E4997">
        <v>5</v>
      </c>
      <c r="F4997">
        <v>56.8</v>
      </c>
    </row>
    <row r="4998" spans="1:7">
      <c r="A4998" t="s">
        <v>15</v>
      </c>
      <c r="B4998">
        <v>7114</v>
      </c>
      <c r="C4998" t="s">
        <v>59</v>
      </c>
      <c r="D4998">
        <v>0</v>
      </c>
      <c r="E4998">
        <v>0.6</v>
      </c>
      <c r="F4998">
        <v>56.8</v>
      </c>
    </row>
    <row r="4999" spans="1:7">
      <c r="A4999" t="s">
        <v>15</v>
      </c>
      <c r="B4999">
        <v>7118</v>
      </c>
      <c r="C4999" t="s">
        <v>59</v>
      </c>
      <c r="D4999">
        <v>3.27</v>
      </c>
      <c r="E4999">
        <v>0.6</v>
      </c>
      <c r="F4999">
        <v>56.8</v>
      </c>
    </row>
    <row r="5000" spans="1:7">
      <c r="A5000" t="s">
        <v>15</v>
      </c>
      <c r="B5000">
        <v>7119</v>
      </c>
      <c r="C5000" t="s">
        <v>59</v>
      </c>
      <c r="D5000">
        <v>9.82</v>
      </c>
      <c r="E5000">
        <v>0.6</v>
      </c>
      <c r="F5000">
        <v>56.8</v>
      </c>
    </row>
    <row r="5001" spans="1:7">
      <c r="A5001" t="s">
        <v>15</v>
      </c>
      <c r="B5001">
        <v>7121</v>
      </c>
      <c r="C5001" t="s">
        <v>59</v>
      </c>
      <c r="D5001">
        <v>16.37</v>
      </c>
      <c r="E5001">
        <v>0.6</v>
      </c>
      <c r="F5001">
        <v>56.8</v>
      </c>
    </row>
    <row r="5002" spans="1:7">
      <c r="A5002" t="s">
        <v>15</v>
      </c>
      <c r="B5002">
        <v>7123</v>
      </c>
      <c r="C5002" t="s">
        <v>59</v>
      </c>
      <c r="D5002">
        <v>19.649999999999999</v>
      </c>
      <c r="E5002">
        <v>0.6</v>
      </c>
      <c r="F5002">
        <v>56.8</v>
      </c>
    </row>
    <row r="5003" spans="1:7">
      <c r="A5003" t="s">
        <v>15</v>
      </c>
      <c r="B5003">
        <v>8283</v>
      </c>
      <c r="C5003" t="s">
        <v>59</v>
      </c>
      <c r="D5003">
        <v>11.8</v>
      </c>
      <c r="E5003">
        <v>0.6</v>
      </c>
      <c r="F5003">
        <v>56.8</v>
      </c>
      <c r="G5003" t="b">
        <v>0</v>
      </c>
    </row>
    <row r="5004" spans="1:7">
      <c r="A5004" t="s">
        <v>15</v>
      </c>
      <c r="B5004">
        <v>8953</v>
      </c>
      <c r="C5004" t="s">
        <v>59</v>
      </c>
      <c r="D5004">
        <v>8.19</v>
      </c>
      <c r="E5004">
        <v>0.6</v>
      </c>
      <c r="F5004">
        <v>56.8</v>
      </c>
    </row>
    <row r="5005" spans="1:7">
      <c r="A5005" t="s">
        <v>15</v>
      </c>
      <c r="B5005">
        <v>9134</v>
      </c>
      <c r="C5005" t="s">
        <v>59</v>
      </c>
      <c r="D5005">
        <v>6.5</v>
      </c>
      <c r="E5005">
        <v>0.6</v>
      </c>
      <c r="F5005">
        <v>56.8</v>
      </c>
    </row>
    <row r="5006" spans="1:7">
      <c r="A5006" t="s">
        <v>15</v>
      </c>
      <c r="B5006">
        <v>9152</v>
      </c>
      <c r="C5006" t="s">
        <v>59</v>
      </c>
      <c r="D5006">
        <v>0.6</v>
      </c>
      <c r="E5006">
        <v>8.5</v>
      </c>
      <c r="F5006">
        <v>56.8</v>
      </c>
      <c r="G5006" t="b">
        <v>0</v>
      </c>
    </row>
    <row r="5007" spans="1:7">
      <c r="A5007" t="s">
        <v>15</v>
      </c>
      <c r="B5007">
        <v>9153</v>
      </c>
      <c r="C5007" t="s">
        <v>59</v>
      </c>
      <c r="D5007">
        <v>0.6</v>
      </c>
      <c r="E5007">
        <v>16.5</v>
      </c>
      <c r="F5007">
        <v>56.8</v>
      </c>
      <c r="G5007" t="b">
        <v>0</v>
      </c>
    </row>
    <row r="5008" spans="1:7">
      <c r="A5008" t="s">
        <v>15</v>
      </c>
      <c r="B5008">
        <v>9872</v>
      </c>
      <c r="C5008" t="s">
        <v>59</v>
      </c>
      <c r="D5008">
        <v>10.7</v>
      </c>
      <c r="E5008">
        <v>11.35</v>
      </c>
      <c r="F5008">
        <v>56.8</v>
      </c>
      <c r="G5008" t="b">
        <v>0</v>
      </c>
    </row>
    <row r="5009" spans="1:7">
      <c r="A5009" t="s">
        <v>15</v>
      </c>
      <c r="B5009">
        <v>9940</v>
      </c>
      <c r="C5009" t="s">
        <v>59</v>
      </c>
      <c r="D5009">
        <v>9.1999999999999993</v>
      </c>
      <c r="E5009">
        <v>11.35</v>
      </c>
      <c r="F5009">
        <v>56.8</v>
      </c>
    </row>
    <row r="5010" spans="1:7">
      <c r="A5010" t="s">
        <v>15</v>
      </c>
      <c r="B5010">
        <v>10018</v>
      </c>
      <c r="C5010" t="s">
        <v>59</v>
      </c>
      <c r="D5010">
        <v>8.25</v>
      </c>
      <c r="E5010">
        <v>12.5</v>
      </c>
      <c r="F5010">
        <v>56.8</v>
      </c>
      <c r="G5010" t="b">
        <v>0</v>
      </c>
    </row>
    <row r="5011" spans="1:7">
      <c r="A5011" t="s">
        <v>15</v>
      </c>
      <c r="B5011">
        <v>2475</v>
      </c>
      <c r="C5011" t="s">
        <v>59</v>
      </c>
      <c r="D5011">
        <v>18.68</v>
      </c>
      <c r="E5011">
        <v>8.75</v>
      </c>
      <c r="F5011">
        <v>56.8</v>
      </c>
    </row>
    <row r="5012" spans="1:7">
      <c r="A5012" t="s">
        <v>15</v>
      </c>
      <c r="B5012">
        <v>4343</v>
      </c>
      <c r="C5012" t="s">
        <v>59</v>
      </c>
      <c r="D5012">
        <v>12.88</v>
      </c>
      <c r="E5012">
        <v>16.5</v>
      </c>
      <c r="F5012">
        <v>56.8</v>
      </c>
    </row>
    <row r="5013" spans="1:7">
      <c r="A5013" t="s">
        <v>15</v>
      </c>
      <c r="B5013">
        <v>1419</v>
      </c>
      <c r="C5013" t="s">
        <v>59</v>
      </c>
      <c r="D5013">
        <v>12.88</v>
      </c>
      <c r="E5013">
        <v>15.78</v>
      </c>
      <c r="F5013">
        <v>56.8</v>
      </c>
      <c r="G5013" t="b">
        <v>0</v>
      </c>
    </row>
    <row r="5014" spans="1:7">
      <c r="A5014" t="s">
        <v>15</v>
      </c>
      <c r="B5014">
        <v>10253</v>
      </c>
      <c r="C5014" t="s">
        <v>59</v>
      </c>
      <c r="D5014">
        <v>3.27</v>
      </c>
      <c r="E5014">
        <v>5.5</v>
      </c>
      <c r="F5014">
        <v>56.8</v>
      </c>
    </row>
    <row r="5015" spans="1:7">
      <c r="A5015" t="s">
        <v>15</v>
      </c>
      <c r="B5015">
        <v>10279</v>
      </c>
      <c r="C5015" t="s">
        <v>59</v>
      </c>
      <c r="D5015">
        <v>3.27</v>
      </c>
      <c r="E5015">
        <v>7.2</v>
      </c>
      <c r="F5015">
        <v>56.8</v>
      </c>
    </row>
    <row r="5016" spans="1:7">
      <c r="A5016" t="s">
        <v>15</v>
      </c>
      <c r="B5016">
        <v>10305</v>
      </c>
      <c r="C5016" t="s">
        <v>59</v>
      </c>
      <c r="D5016">
        <v>3.27</v>
      </c>
      <c r="E5016">
        <v>7</v>
      </c>
      <c r="F5016">
        <v>56.8</v>
      </c>
      <c r="G5016" t="b">
        <v>0</v>
      </c>
    </row>
    <row r="5017" spans="1:7">
      <c r="A5017" t="s">
        <v>15</v>
      </c>
      <c r="B5017">
        <v>10245</v>
      </c>
      <c r="C5017" t="s">
        <v>59</v>
      </c>
      <c r="D5017">
        <v>0</v>
      </c>
      <c r="E5017">
        <v>0.5</v>
      </c>
      <c r="F5017">
        <v>56.8</v>
      </c>
    </row>
    <row r="5018" spans="1:7">
      <c r="A5018" t="s">
        <v>15</v>
      </c>
      <c r="B5018">
        <v>10246</v>
      </c>
      <c r="C5018" t="s">
        <v>59</v>
      </c>
      <c r="D5018">
        <v>0</v>
      </c>
      <c r="E5018">
        <v>1</v>
      </c>
      <c r="F5018">
        <v>56.8</v>
      </c>
    </row>
    <row r="5019" spans="1:7">
      <c r="A5019" t="s">
        <v>15</v>
      </c>
      <c r="B5019">
        <v>10247</v>
      </c>
      <c r="C5019" t="s">
        <v>59</v>
      </c>
      <c r="D5019">
        <v>5.5511149999999998E-17</v>
      </c>
      <c r="E5019">
        <v>3.5</v>
      </c>
      <c r="F5019">
        <v>56.8</v>
      </c>
    </row>
    <row r="5020" spans="1:7">
      <c r="A5020" t="s">
        <v>15</v>
      </c>
      <c r="B5020">
        <v>10261</v>
      </c>
      <c r="C5020" t="s">
        <v>59</v>
      </c>
      <c r="D5020">
        <v>0</v>
      </c>
      <c r="E5020">
        <v>3.85</v>
      </c>
      <c r="F5020">
        <v>56.8</v>
      </c>
    </row>
    <row r="5021" spans="1:7">
      <c r="A5021" t="s">
        <v>15</v>
      </c>
      <c r="B5021">
        <v>10262</v>
      </c>
      <c r="C5021" t="s">
        <v>59</v>
      </c>
      <c r="D5021">
        <v>0</v>
      </c>
      <c r="E5021">
        <v>4.6500000000000004</v>
      </c>
      <c r="F5021">
        <v>56.8</v>
      </c>
      <c r="G5021" t="b">
        <v>0</v>
      </c>
    </row>
    <row r="5022" spans="1:7">
      <c r="A5022" t="s">
        <v>15</v>
      </c>
      <c r="B5022">
        <v>3984</v>
      </c>
      <c r="C5022" t="s">
        <v>59</v>
      </c>
      <c r="D5022">
        <v>3.27</v>
      </c>
      <c r="E5022">
        <v>6.9</v>
      </c>
      <c r="F5022">
        <v>56.8</v>
      </c>
    </row>
    <row r="5023" spans="1:7">
      <c r="A5023" t="s">
        <v>15</v>
      </c>
      <c r="B5023">
        <v>1844</v>
      </c>
      <c r="C5023" t="s">
        <v>59</v>
      </c>
      <c r="D5023">
        <v>4.25</v>
      </c>
      <c r="E5023">
        <v>8.5</v>
      </c>
      <c r="F5023">
        <v>56.8</v>
      </c>
    </row>
    <row r="5024" spans="1:7">
      <c r="A5024" t="s">
        <v>15</v>
      </c>
      <c r="B5024">
        <v>1852</v>
      </c>
      <c r="C5024" t="s">
        <v>59</v>
      </c>
      <c r="D5024">
        <v>4.25</v>
      </c>
      <c r="E5024">
        <v>11.35</v>
      </c>
      <c r="F5024">
        <v>56.8</v>
      </c>
    </row>
    <row r="5025" spans="1:7">
      <c r="A5025" t="s">
        <v>15</v>
      </c>
      <c r="B5025">
        <v>1985</v>
      </c>
      <c r="C5025" t="s">
        <v>59</v>
      </c>
      <c r="D5025">
        <v>6.05</v>
      </c>
      <c r="E5025">
        <v>10</v>
      </c>
      <c r="F5025">
        <v>56.8</v>
      </c>
    </row>
    <row r="5026" spans="1:7">
      <c r="A5026" t="s">
        <v>15</v>
      </c>
      <c r="B5026">
        <v>1986</v>
      </c>
      <c r="C5026" t="s">
        <v>59</v>
      </c>
      <c r="D5026">
        <v>6.05</v>
      </c>
      <c r="E5026">
        <v>11.35</v>
      </c>
      <c r="F5026">
        <v>56.8</v>
      </c>
    </row>
    <row r="5027" spans="1:7">
      <c r="A5027" t="s">
        <v>15</v>
      </c>
      <c r="B5027">
        <v>1988</v>
      </c>
      <c r="C5027" t="s">
        <v>59</v>
      </c>
      <c r="D5027">
        <v>0</v>
      </c>
      <c r="E5027">
        <v>13.05</v>
      </c>
      <c r="F5027">
        <v>56.8</v>
      </c>
    </row>
    <row r="5028" spans="1:7">
      <c r="A5028" t="s">
        <v>15</v>
      </c>
      <c r="B5028">
        <v>1990</v>
      </c>
      <c r="C5028" t="s">
        <v>59</v>
      </c>
      <c r="D5028">
        <v>6.8</v>
      </c>
      <c r="E5028">
        <v>10</v>
      </c>
      <c r="F5028">
        <v>56.8</v>
      </c>
      <c r="G5028" t="b">
        <v>0</v>
      </c>
    </row>
    <row r="5029" spans="1:7">
      <c r="A5029" t="s">
        <v>15</v>
      </c>
      <c r="B5029">
        <v>2079</v>
      </c>
      <c r="C5029" t="s">
        <v>59</v>
      </c>
      <c r="D5029">
        <v>6.8</v>
      </c>
      <c r="E5029">
        <v>11.35</v>
      </c>
      <c r="F5029">
        <v>56.8</v>
      </c>
    </row>
    <row r="5030" spans="1:7">
      <c r="A5030" t="s">
        <v>15</v>
      </c>
      <c r="B5030">
        <v>4862</v>
      </c>
      <c r="C5030" t="s">
        <v>59</v>
      </c>
      <c r="D5030">
        <v>4.82</v>
      </c>
      <c r="E5030">
        <v>11.35</v>
      </c>
      <c r="F5030">
        <v>56.8</v>
      </c>
      <c r="G5030" t="b">
        <v>0</v>
      </c>
    </row>
    <row r="5031" spans="1:7">
      <c r="A5031" t="s">
        <v>15</v>
      </c>
      <c r="B5031">
        <v>10429</v>
      </c>
      <c r="C5031" t="s">
        <v>59</v>
      </c>
      <c r="D5031">
        <v>2.95</v>
      </c>
      <c r="E5031">
        <v>8.5</v>
      </c>
      <c r="F5031">
        <v>56.8</v>
      </c>
      <c r="G5031" t="b">
        <v>0</v>
      </c>
    </row>
    <row r="5032" spans="1:7">
      <c r="A5032" t="s">
        <v>15</v>
      </c>
      <c r="B5032">
        <v>7982</v>
      </c>
      <c r="C5032" t="s">
        <v>59</v>
      </c>
      <c r="D5032">
        <v>6.05</v>
      </c>
      <c r="E5032">
        <v>10.45</v>
      </c>
      <c r="F5032">
        <v>56.8</v>
      </c>
    </row>
    <row r="5033" spans="1:7">
      <c r="A5033" t="s">
        <v>15</v>
      </c>
      <c r="B5033">
        <v>7985</v>
      </c>
      <c r="C5033" t="s">
        <v>59</v>
      </c>
      <c r="D5033">
        <v>6.05</v>
      </c>
      <c r="E5033">
        <v>8.5</v>
      </c>
      <c r="F5033">
        <v>56.8</v>
      </c>
    </row>
    <row r="5034" spans="1:7">
      <c r="A5034" t="s">
        <v>15</v>
      </c>
      <c r="B5034">
        <v>7986</v>
      </c>
      <c r="C5034" t="s">
        <v>59</v>
      </c>
      <c r="D5034">
        <v>4.25</v>
      </c>
      <c r="E5034">
        <v>10</v>
      </c>
      <c r="F5034">
        <v>56.8</v>
      </c>
    </row>
    <row r="5035" spans="1:7">
      <c r="A5035" t="s">
        <v>15</v>
      </c>
      <c r="B5035">
        <v>8442</v>
      </c>
      <c r="C5035" t="s">
        <v>59</v>
      </c>
      <c r="D5035">
        <v>3.5</v>
      </c>
      <c r="E5035">
        <v>10</v>
      </c>
      <c r="F5035">
        <v>56.8</v>
      </c>
    </row>
    <row r="5036" spans="1:7">
      <c r="A5036" t="s">
        <v>15</v>
      </c>
      <c r="B5036">
        <v>10420</v>
      </c>
      <c r="C5036" t="s">
        <v>59</v>
      </c>
      <c r="D5036">
        <v>6.5</v>
      </c>
      <c r="E5036">
        <v>11.35</v>
      </c>
      <c r="F5036">
        <v>56.8</v>
      </c>
      <c r="G5036" t="b">
        <v>0</v>
      </c>
    </row>
    <row r="5037" spans="1:7">
      <c r="A5037" t="s">
        <v>15</v>
      </c>
      <c r="B5037">
        <v>10430</v>
      </c>
      <c r="C5037" t="s">
        <v>59</v>
      </c>
      <c r="D5037">
        <v>4.82</v>
      </c>
      <c r="E5037">
        <v>12.5</v>
      </c>
      <c r="F5037">
        <v>56.8</v>
      </c>
    </row>
    <row r="5038" spans="1:7">
      <c r="A5038" t="s">
        <v>15</v>
      </c>
      <c r="B5038">
        <v>2592</v>
      </c>
      <c r="C5038" t="s">
        <v>59</v>
      </c>
      <c r="D5038">
        <v>16.37</v>
      </c>
      <c r="E5038">
        <v>6.9</v>
      </c>
      <c r="F5038">
        <v>56.8</v>
      </c>
    </row>
    <row r="5039" spans="1:7">
      <c r="A5039" t="s">
        <v>15</v>
      </c>
      <c r="B5039">
        <v>870</v>
      </c>
      <c r="C5039" t="s">
        <v>59</v>
      </c>
      <c r="D5039">
        <v>5.5511149999999998E-17</v>
      </c>
      <c r="E5039">
        <v>6.05</v>
      </c>
      <c r="F5039">
        <v>56.8</v>
      </c>
    </row>
    <row r="5040" spans="1:7">
      <c r="A5040" t="s">
        <v>15</v>
      </c>
      <c r="B5040">
        <v>872</v>
      </c>
      <c r="C5040" t="s">
        <v>59</v>
      </c>
      <c r="D5040">
        <v>0</v>
      </c>
      <c r="E5040">
        <v>7.7</v>
      </c>
      <c r="F5040">
        <v>56.8</v>
      </c>
      <c r="G5040" t="b">
        <v>0</v>
      </c>
    </row>
    <row r="5041" spans="1:7">
      <c r="A5041" t="s">
        <v>15</v>
      </c>
      <c r="B5041">
        <v>2547</v>
      </c>
      <c r="C5041" t="s">
        <v>59</v>
      </c>
      <c r="D5041">
        <v>4.82</v>
      </c>
      <c r="E5041">
        <v>11.45</v>
      </c>
      <c r="F5041">
        <v>56.8</v>
      </c>
    </row>
    <row r="5042" spans="1:7">
      <c r="A5042" t="s">
        <v>15</v>
      </c>
      <c r="B5042">
        <v>2550</v>
      </c>
      <c r="C5042" t="s">
        <v>59</v>
      </c>
      <c r="D5042">
        <v>4.82</v>
      </c>
      <c r="E5042">
        <v>11.85</v>
      </c>
      <c r="F5042">
        <v>56.8</v>
      </c>
      <c r="G5042" t="b">
        <v>0</v>
      </c>
    </row>
    <row r="5043" spans="1:7">
      <c r="A5043" t="s">
        <v>15</v>
      </c>
      <c r="B5043">
        <v>2596</v>
      </c>
      <c r="C5043" t="s">
        <v>59</v>
      </c>
      <c r="D5043">
        <v>4.95</v>
      </c>
      <c r="E5043">
        <v>8.5</v>
      </c>
      <c r="F5043">
        <v>56.8</v>
      </c>
    </row>
    <row r="5044" spans="1:7">
      <c r="A5044" t="s">
        <v>15</v>
      </c>
      <c r="B5044">
        <v>965</v>
      </c>
      <c r="C5044" t="s">
        <v>59</v>
      </c>
      <c r="D5044">
        <v>9.9380681698716504</v>
      </c>
      <c r="E5044">
        <v>8.1910892959150399</v>
      </c>
      <c r="F5044">
        <v>56.8</v>
      </c>
      <c r="G5044" t="b">
        <v>0</v>
      </c>
    </row>
    <row r="5045" spans="1:7">
      <c r="A5045" t="s">
        <v>15</v>
      </c>
      <c r="B5045">
        <v>968</v>
      </c>
      <c r="C5045" t="s">
        <v>59</v>
      </c>
      <c r="D5045">
        <v>9.5440639763735007</v>
      </c>
      <c r="E5045">
        <v>7.5511968778179002</v>
      </c>
      <c r="F5045">
        <v>56.8</v>
      </c>
      <c r="G5045" t="b">
        <v>0</v>
      </c>
    </row>
    <row r="5046" spans="1:7">
      <c r="A5046" t="s">
        <v>15</v>
      </c>
      <c r="B5046">
        <v>969</v>
      </c>
      <c r="C5046" t="s">
        <v>59</v>
      </c>
      <c r="D5046">
        <v>9.5317609824583602</v>
      </c>
      <c r="E5046">
        <v>7.5368704844709704</v>
      </c>
      <c r="F5046">
        <v>56.8</v>
      </c>
    </row>
    <row r="5047" spans="1:7">
      <c r="A5047" t="s">
        <v>15</v>
      </c>
      <c r="B5047">
        <v>419</v>
      </c>
      <c r="C5047" t="s">
        <v>59</v>
      </c>
      <c r="D5047">
        <v>9.8249999999999993</v>
      </c>
      <c r="E5047">
        <v>8.25</v>
      </c>
      <c r="F5047">
        <v>56.8</v>
      </c>
    </row>
    <row r="5048" spans="1:7">
      <c r="A5048" t="s">
        <v>15</v>
      </c>
      <c r="B5048">
        <v>581</v>
      </c>
      <c r="C5048" t="s">
        <v>59</v>
      </c>
      <c r="D5048">
        <v>9.8249999999999993</v>
      </c>
      <c r="E5048">
        <v>8.25</v>
      </c>
      <c r="F5048">
        <v>56.8</v>
      </c>
      <c r="G5048" t="b">
        <v>0</v>
      </c>
    </row>
    <row r="5049" spans="1:7">
      <c r="A5049" t="s">
        <v>16</v>
      </c>
      <c r="B5049">
        <v>308</v>
      </c>
      <c r="C5049" t="s">
        <v>59</v>
      </c>
      <c r="D5049">
        <v>0</v>
      </c>
      <c r="E5049">
        <v>0</v>
      </c>
      <c r="F5049">
        <v>53.5</v>
      </c>
    </row>
    <row r="5050" spans="1:7">
      <c r="A5050" t="s">
        <v>16</v>
      </c>
      <c r="B5050">
        <v>309</v>
      </c>
      <c r="C5050" t="s">
        <v>59</v>
      </c>
      <c r="D5050">
        <v>3.27</v>
      </c>
      <c r="E5050">
        <v>0</v>
      </c>
      <c r="F5050">
        <v>53.5</v>
      </c>
      <c r="G5050" t="b">
        <v>0</v>
      </c>
    </row>
    <row r="5051" spans="1:7">
      <c r="A5051" t="s">
        <v>16</v>
      </c>
      <c r="B5051">
        <v>310</v>
      </c>
      <c r="C5051" t="s">
        <v>59</v>
      </c>
      <c r="D5051">
        <v>9.82</v>
      </c>
      <c r="E5051">
        <v>0</v>
      </c>
      <c r="F5051">
        <v>53.5</v>
      </c>
      <c r="G5051" t="b">
        <v>0</v>
      </c>
    </row>
    <row r="5052" spans="1:7">
      <c r="A5052" t="s">
        <v>16</v>
      </c>
      <c r="B5052">
        <v>311</v>
      </c>
      <c r="C5052" t="s">
        <v>59</v>
      </c>
      <c r="D5052">
        <v>16.37</v>
      </c>
      <c r="E5052">
        <v>0</v>
      </c>
      <c r="F5052">
        <v>53.5</v>
      </c>
    </row>
    <row r="5053" spans="1:7">
      <c r="A5053" t="s">
        <v>16</v>
      </c>
      <c r="B5053">
        <v>312</v>
      </c>
      <c r="C5053" t="s">
        <v>59</v>
      </c>
      <c r="D5053">
        <v>19.649999999999999</v>
      </c>
      <c r="E5053">
        <v>0</v>
      </c>
      <c r="F5053">
        <v>53.5</v>
      </c>
    </row>
    <row r="5054" spans="1:7">
      <c r="A5054" t="s">
        <v>16</v>
      </c>
      <c r="B5054">
        <v>313</v>
      </c>
      <c r="C5054" t="s">
        <v>59</v>
      </c>
      <c r="D5054">
        <v>19.649999999999999</v>
      </c>
      <c r="E5054">
        <v>1.8</v>
      </c>
      <c r="F5054">
        <v>53.5</v>
      </c>
    </row>
    <row r="5055" spans="1:7">
      <c r="A5055" t="s">
        <v>16</v>
      </c>
      <c r="B5055">
        <v>314</v>
      </c>
      <c r="C5055" t="s">
        <v>59</v>
      </c>
      <c r="D5055">
        <v>0</v>
      </c>
      <c r="E5055">
        <v>8.5</v>
      </c>
      <c r="F5055">
        <v>53.5</v>
      </c>
      <c r="G5055" t="b">
        <v>0</v>
      </c>
    </row>
    <row r="5056" spans="1:7">
      <c r="A5056" t="s">
        <v>16</v>
      </c>
      <c r="B5056">
        <v>315</v>
      </c>
      <c r="C5056" t="s">
        <v>59</v>
      </c>
      <c r="D5056">
        <v>0</v>
      </c>
      <c r="E5056">
        <v>12.5</v>
      </c>
      <c r="F5056">
        <v>53.5</v>
      </c>
      <c r="G5056" t="b">
        <v>0</v>
      </c>
    </row>
    <row r="5057" spans="1:7">
      <c r="A5057" t="s">
        <v>16</v>
      </c>
      <c r="B5057">
        <v>316</v>
      </c>
      <c r="C5057" t="s">
        <v>59</v>
      </c>
      <c r="D5057">
        <v>0</v>
      </c>
      <c r="E5057">
        <v>16.5</v>
      </c>
      <c r="F5057">
        <v>53.5</v>
      </c>
      <c r="G5057" t="b">
        <v>0</v>
      </c>
    </row>
    <row r="5058" spans="1:7">
      <c r="A5058" t="s">
        <v>16</v>
      </c>
      <c r="B5058">
        <v>317</v>
      </c>
      <c r="C5058" t="s">
        <v>59</v>
      </c>
      <c r="D5058">
        <v>6.8</v>
      </c>
      <c r="E5058">
        <v>16.5</v>
      </c>
      <c r="F5058">
        <v>53.5</v>
      </c>
      <c r="G5058" t="b">
        <v>0</v>
      </c>
    </row>
    <row r="5059" spans="1:7">
      <c r="A5059" t="s">
        <v>16</v>
      </c>
      <c r="B5059">
        <v>318</v>
      </c>
      <c r="C5059" t="s">
        <v>59</v>
      </c>
      <c r="D5059">
        <v>8.1</v>
      </c>
      <c r="E5059">
        <v>16.5</v>
      </c>
      <c r="F5059">
        <v>53.5</v>
      </c>
    </row>
    <row r="5060" spans="1:7">
      <c r="A5060" t="s">
        <v>16</v>
      </c>
      <c r="B5060">
        <v>319</v>
      </c>
      <c r="C5060" t="s">
        <v>59</v>
      </c>
      <c r="D5060">
        <v>2.5</v>
      </c>
      <c r="E5060">
        <v>8.5</v>
      </c>
      <c r="F5060">
        <v>53.5</v>
      </c>
      <c r="G5060" t="b">
        <v>0</v>
      </c>
    </row>
    <row r="5061" spans="1:7">
      <c r="A5061" t="s">
        <v>16</v>
      </c>
      <c r="B5061">
        <v>320</v>
      </c>
      <c r="C5061" t="s">
        <v>59</v>
      </c>
      <c r="D5061">
        <v>7.02</v>
      </c>
      <c r="E5061">
        <v>8.5</v>
      </c>
      <c r="F5061">
        <v>53.5</v>
      </c>
    </row>
    <row r="5062" spans="1:7">
      <c r="A5062" t="s">
        <v>16</v>
      </c>
      <c r="B5062">
        <v>321</v>
      </c>
      <c r="C5062" t="s">
        <v>59</v>
      </c>
      <c r="D5062">
        <v>4.57</v>
      </c>
      <c r="E5062">
        <v>6.9</v>
      </c>
      <c r="F5062">
        <v>53.5</v>
      </c>
    </row>
    <row r="5063" spans="1:7">
      <c r="A5063" t="s">
        <v>16</v>
      </c>
      <c r="B5063">
        <v>322</v>
      </c>
      <c r="C5063" t="s">
        <v>59</v>
      </c>
      <c r="D5063">
        <v>8.6300000000000008</v>
      </c>
      <c r="E5063">
        <v>6.9</v>
      </c>
      <c r="F5063">
        <v>53.5</v>
      </c>
    </row>
    <row r="5064" spans="1:7">
      <c r="A5064" t="s">
        <v>16</v>
      </c>
      <c r="B5064">
        <v>323</v>
      </c>
      <c r="C5064" t="s">
        <v>59</v>
      </c>
      <c r="D5064">
        <v>9.82</v>
      </c>
      <c r="E5064">
        <v>4.25</v>
      </c>
      <c r="F5064">
        <v>53.5</v>
      </c>
    </row>
    <row r="5065" spans="1:7">
      <c r="A5065" t="s">
        <v>16</v>
      </c>
      <c r="B5065">
        <v>324</v>
      </c>
      <c r="C5065" t="s">
        <v>59</v>
      </c>
      <c r="D5065">
        <v>13.9</v>
      </c>
      <c r="E5065">
        <v>4.25</v>
      </c>
      <c r="F5065">
        <v>53.5</v>
      </c>
      <c r="G5065" t="b">
        <v>0</v>
      </c>
    </row>
    <row r="5066" spans="1:7">
      <c r="A5066" t="s">
        <v>16</v>
      </c>
      <c r="B5066">
        <v>325</v>
      </c>
      <c r="C5066" t="s">
        <v>59</v>
      </c>
      <c r="D5066">
        <v>9.82</v>
      </c>
      <c r="E5066">
        <v>6.9</v>
      </c>
      <c r="F5066">
        <v>53.5</v>
      </c>
      <c r="G5066" t="b">
        <v>0</v>
      </c>
    </row>
    <row r="5067" spans="1:7">
      <c r="A5067" t="s">
        <v>16</v>
      </c>
      <c r="B5067">
        <v>326</v>
      </c>
      <c r="C5067" t="s">
        <v>59</v>
      </c>
      <c r="D5067">
        <v>13.9</v>
      </c>
      <c r="E5067">
        <v>6.9</v>
      </c>
      <c r="F5067">
        <v>53.5</v>
      </c>
    </row>
    <row r="5068" spans="1:7">
      <c r="A5068" t="s">
        <v>16</v>
      </c>
      <c r="B5068">
        <v>327</v>
      </c>
      <c r="C5068" t="s">
        <v>59</v>
      </c>
      <c r="D5068">
        <v>9.82</v>
      </c>
      <c r="E5068">
        <v>6.4</v>
      </c>
      <c r="F5068">
        <v>53.5</v>
      </c>
      <c r="G5068" t="b">
        <v>0</v>
      </c>
    </row>
    <row r="5069" spans="1:7">
      <c r="A5069" t="s">
        <v>16</v>
      </c>
      <c r="B5069">
        <v>328</v>
      </c>
      <c r="C5069" t="s">
        <v>59</v>
      </c>
      <c r="D5069">
        <v>13.9</v>
      </c>
      <c r="E5069">
        <v>6.4</v>
      </c>
      <c r="F5069">
        <v>53.5</v>
      </c>
      <c r="G5069" t="b">
        <v>0</v>
      </c>
    </row>
    <row r="5070" spans="1:7">
      <c r="A5070" t="s">
        <v>16</v>
      </c>
      <c r="B5070">
        <v>329</v>
      </c>
      <c r="C5070" t="s">
        <v>59</v>
      </c>
      <c r="D5070">
        <v>17.68</v>
      </c>
      <c r="E5070">
        <v>4.8</v>
      </c>
      <c r="F5070">
        <v>53.5</v>
      </c>
      <c r="G5070" t="b">
        <v>0</v>
      </c>
    </row>
    <row r="5071" spans="1:7">
      <c r="A5071" t="s">
        <v>16</v>
      </c>
      <c r="B5071">
        <v>330</v>
      </c>
      <c r="C5071" t="s">
        <v>59</v>
      </c>
      <c r="D5071">
        <v>19.649999999999999</v>
      </c>
      <c r="E5071">
        <v>4.8</v>
      </c>
      <c r="F5071">
        <v>53.5</v>
      </c>
    </row>
    <row r="5072" spans="1:7">
      <c r="A5072" t="s">
        <v>16</v>
      </c>
      <c r="B5072">
        <v>331</v>
      </c>
      <c r="C5072" t="s">
        <v>59</v>
      </c>
      <c r="D5072">
        <v>0</v>
      </c>
      <c r="E5072">
        <v>4.8</v>
      </c>
      <c r="F5072">
        <v>53.5</v>
      </c>
      <c r="G5072" t="b">
        <v>0</v>
      </c>
    </row>
    <row r="5073" spans="1:7">
      <c r="A5073" t="s">
        <v>16</v>
      </c>
      <c r="B5073">
        <v>332</v>
      </c>
      <c r="C5073" t="s">
        <v>59</v>
      </c>
      <c r="D5073">
        <v>1.98</v>
      </c>
      <c r="E5073">
        <v>4.8</v>
      </c>
      <c r="F5073">
        <v>53.5</v>
      </c>
    </row>
    <row r="5074" spans="1:7">
      <c r="A5074" t="s">
        <v>16</v>
      </c>
      <c r="B5074">
        <v>763</v>
      </c>
      <c r="C5074" t="s">
        <v>59</v>
      </c>
      <c r="D5074">
        <v>17.68</v>
      </c>
      <c r="E5074">
        <v>6.9</v>
      </c>
      <c r="F5074">
        <v>53.5</v>
      </c>
      <c r="G5074" t="b">
        <v>0</v>
      </c>
    </row>
    <row r="5075" spans="1:7">
      <c r="A5075" t="s">
        <v>16</v>
      </c>
      <c r="B5075">
        <v>764</v>
      </c>
      <c r="C5075" t="s">
        <v>59</v>
      </c>
      <c r="D5075">
        <v>1.98</v>
      </c>
      <c r="E5075">
        <v>6.9</v>
      </c>
      <c r="F5075">
        <v>53.5</v>
      </c>
      <c r="G5075" t="b">
        <v>0</v>
      </c>
    </row>
    <row r="5076" spans="1:7">
      <c r="A5076" t="s">
        <v>16</v>
      </c>
      <c r="B5076">
        <v>765</v>
      </c>
      <c r="C5076" t="s">
        <v>59</v>
      </c>
      <c r="D5076">
        <v>11.8</v>
      </c>
      <c r="E5076">
        <v>0</v>
      </c>
      <c r="F5076">
        <v>53.5</v>
      </c>
      <c r="G5076" t="b">
        <v>0</v>
      </c>
    </row>
    <row r="5077" spans="1:7">
      <c r="A5077" t="s">
        <v>16</v>
      </c>
      <c r="B5077">
        <v>766</v>
      </c>
      <c r="C5077" t="s">
        <v>59</v>
      </c>
      <c r="D5077">
        <v>11.8</v>
      </c>
      <c r="E5077">
        <v>6.4</v>
      </c>
      <c r="F5077">
        <v>53.5</v>
      </c>
    </row>
    <row r="5078" spans="1:7">
      <c r="A5078" t="s">
        <v>16</v>
      </c>
      <c r="B5078">
        <v>861</v>
      </c>
      <c r="C5078" t="s">
        <v>59</v>
      </c>
      <c r="D5078">
        <v>19.649999999999999</v>
      </c>
      <c r="E5078">
        <v>6.9</v>
      </c>
      <c r="F5078">
        <v>53.5</v>
      </c>
    </row>
    <row r="5079" spans="1:7">
      <c r="A5079" t="s">
        <v>16</v>
      </c>
      <c r="B5079">
        <v>880</v>
      </c>
      <c r="C5079" t="s">
        <v>59</v>
      </c>
      <c r="D5079">
        <v>18.68</v>
      </c>
      <c r="E5079">
        <v>6.9</v>
      </c>
      <c r="F5079">
        <v>53.5</v>
      </c>
    </row>
    <row r="5080" spans="1:7">
      <c r="A5080" t="s">
        <v>16</v>
      </c>
      <c r="B5080">
        <v>881</v>
      </c>
      <c r="C5080" t="s">
        <v>59</v>
      </c>
      <c r="D5080">
        <v>18.68</v>
      </c>
      <c r="E5080">
        <v>8.5</v>
      </c>
      <c r="F5080">
        <v>53.5</v>
      </c>
      <c r="G5080" t="b">
        <v>0</v>
      </c>
    </row>
    <row r="5081" spans="1:7">
      <c r="A5081" t="s">
        <v>16</v>
      </c>
      <c r="B5081">
        <v>915</v>
      </c>
      <c r="C5081" t="s">
        <v>59</v>
      </c>
      <c r="D5081">
        <v>4.57</v>
      </c>
      <c r="E5081">
        <v>4.25</v>
      </c>
      <c r="F5081">
        <v>53.5</v>
      </c>
      <c r="G5081" t="b">
        <v>0</v>
      </c>
    </row>
    <row r="5082" spans="1:7">
      <c r="A5082" t="s">
        <v>16</v>
      </c>
      <c r="B5082">
        <v>916</v>
      </c>
      <c r="C5082" t="s">
        <v>59</v>
      </c>
      <c r="D5082">
        <v>4.57</v>
      </c>
      <c r="E5082">
        <v>6.4</v>
      </c>
      <c r="F5082">
        <v>53.5</v>
      </c>
      <c r="G5082" t="b">
        <v>0</v>
      </c>
    </row>
    <row r="5083" spans="1:7">
      <c r="A5083" t="s">
        <v>16</v>
      </c>
      <c r="B5083">
        <v>940</v>
      </c>
      <c r="C5083" t="s">
        <v>59</v>
      </c>
      <c r="D5083">
        <v>0.98</v>
      </c>
      <c r="E5083">
        <v>6.9</v>
      </c>
      <c r="F5083">
        <v>53.5</v>
      </c>
    </row>
    <row r="5084" spans="1:7">
      <c r="A5084" t="s">
        <v>16</v>
      </c>
      <c r="B5084">
        <v>941</v>
      </c>
      <c r="C5084" t="s">
        <v>59</v>
      </c>
      <c r="D5084">
        <v>0.98</v>
      </c>
      <c r="E5084">
        <v>8.5</v>
      </c>
      <c r="F5084">
        <v>53.5</v>
      </c>
    </row>
    <row r="5085" spans="1:7">
      <c r="A5085" t="s">
        <v>16</v>
      </c>
      <c r="B5085">
        <v>996</v>
      </c>
      <c r="C5085" t="s">
        <v>59</v>
      </c>
      <c r="D5085">
        <v>14.17</v>
      </c>
      <c r="E5085">
        <v>12.25</v>
      </c>
      <c r="F5085">
        <v>53.5</v>
      </c>
      <c r="G5085" t="b">
        <v>0</v>
      </c>
    </row>
    <row r="5086" spans="1:7">
      <c r="A5086" t="s">
        <v>16</v>
      </c>
      <c r="B5086">
        <v>1102</v>
      </c>
      <c r="C5086" t="s">
        <v>59</v>
      </c>
      <c r="D5086">
        <v>6.8</v>
      </c>
      <c r="E5086">
        <v>14.05</v>
      </c>
      <c r="F5086">
        <v>53.5</v>
      </c>
    </row>
    <row r="5087" spans="1:7">
      <c r="A5087" t="s">
        <v>16</v>
      </c>
      <c r="B5087">
        <v>1144</v>
      </c>
      <c r="C5087" t="s">
        <v>59</v>
      </c>
      <c r="D5087">
        <v>5.5511149999999998E-17</v>
      </c>
      <c r="E5087">
        <v>5</v>
      </c>
      <c r="F5087">
        <v>53.5</v>
      </c>
    </row>
    <row r="5088" spans="1:7">
      <c r="A5088" t="s">
        <v>16</v>
      </c>
      <c r="B5088">
        <v>1145</v>
      </c>
      <c r="C5088" t="s">
        <v>59</v>
      </c>
      <c r="D5088">
        <v>0</v>
      </c>
      <c r="E5088">
        <v>6.9</v>
      </c>
      <c r="F5088">
        <v>53.5</v>
      </c>
      <c r="G5088" t="b">
        <v>0</v>
      </c>
    </row>
    <row r="5089" spans="1:7">
      <c r="A5089" t="s">
        <v>16</v>
      </c>
      <c r="B5089">
        <v>1146</v>
      </c>
      <c r="C5089" t="s">
        <v>59</v>
      </c>
      <c r="D5089">
        <v>8.6300000000000008</v>
      </c>
      <c r="E5089">
        <v>6.4</v>
      </c>
      <c r="F5089">
        <v>53.5</v>
      </c>
      <c r="G5089" t="b">
        <v>0</v>
      </c>
    </row>
    <row r="5090" spans="1:7">
      <c r="A5090" t="s">
        <v>16</v>
      </c>
      <c r="B5090">
        <v>1149</v>
      </c>
      <c r="C5090" t="s">
        <v>59</v>
      </c>
      <c r="D5090">
        <v>8.6300000000000008</v>
      </c>
      <c r="E5090">
        <v>4.25</v>
      </c>
      <c r="F5090">
        <v>53.5</v>
      </c>
      <c r="G5090" t="b">
        <v>0</v>
      </c>
    </row>
    <row r="5091" spans="1:7">
      <c r="A5091" t="s">
        <v>16</v>
      </c>
      <c r="B5091">
        <v>1218</v>
      </c>
      <c r="C5091" t="s">
        <v>59</v>
      </c>
      <c r="D5091">
        <v>4.18</v>
      </c>
      <c r="E5091">
        <v>14.35</v>
      </c>
      <c r="F5091">
        <v>53.5</v>
      </c>
      <c r="G5091" t="b">
        <v>0</v>
      </c>
    </row>
    <row r="5092" spans="1:7">
      <c r="A5092" t="s">
        <v>16</v>
      </c>
      <c r="B5092">
        <v>1219</v>
      </c>
      <c r="C5092" t="s">
        <v>59</v>
      </c>
      <c r="D5092">
        <v>4.18</v>
      </c>
      <c r="E5092">
        <v>16.5</v>
      </c>
      <c r="F5092">
        <v>53.5</v>
      </c>
    </row>
    <row r="5093" spans="1:7">
      <c r="A5093" t="s">
        <v>16</v>
      </c>
      <c r="B5093">
        <v>1220</v>
      </c>
      <c r="C5093" t="s">
        <v>59</v>
      </c>
      <c r="D5093">
        <v>6.8</v>
      </c>
      <c r="E5093">
        <v>14.35</v>
      </c>
      <c r="F5093">
        <v>53.5</v>
      </c>
      <c r="G5093" t="b">
        <v>0</v>
      </c>
    </row>
    <row r="5094" spans="1:7">
      <c r="A5094" t="s">
        <v>16</v>
      </c>
      <c r="B5094">
        <v>1253</v>
      </c>
      <c r="C5094" t="s">
        <v>59</v>
      </c>
      <c r="D5094">
        <v>10.38</v>
      </c>
      <c r="E5094">
        <v>16.5</v>
      </c>
      <c r="F5094">
        <v>53.5</v>
      </c>
      <c r="G5094" t="b">
        <v>0</v>
      </c>
    </row>
    <row r="5095" spans="1:7">
      <c r="A5095" t="s">
        <v>16</v>
      </c>
      <c r="B5095">
        <v>1280</v>
      </c>
      <c r="C5095" t="s">
        <v>59</v>
      </c>
      <c r="D5095">
        <v>7.02</v>
      </c>
      <c r="E5095">
        <v>12.5</v>
      </c>
      <c r="F5095">
        <v>53.5</v>
      </c>
    </row>
    <row r="5096" spans="1:7">
      <c r="A5096" t="s">
        <v>16</v>
      </c>
      <c r="B5096">
        <v>1282</v>
      </c>
      <c r="C5096" t="s">
        <v>59</v>
      </c>
      <c r="D5096">
        <v>6.5</v>
      </c>
      <c r="E5096">
        <v>12.5</v>
      </c>
      <c r="F5096">
        <v>53.5</v>
      </c>
      <c r="G5096" t="b">
        <v>0</v>
      </c>
    </row>
    <row r="5097" spans="1:7">
      <c r="A5097" t="s">
        <v>16</v>
      </c>
      <c r="B5097">
        <v>1283</v>
      </c>
      <c r="C5097" t="s">
        <v>59</v>
      </c>
      <c r="D5097">
        <v>4.25</v>
      </c>
      <c r="E5097">
        <v>10.45</v>
      </c>
      <c r="F5097">
        <v>53.5</v>
      </c>
    </row>
    <row r="5098" spans="1:7">
      <c r="A5098" t="s">
        <v>16</v>
      </c>
      <c r="B5098">
        <v>1284</v>
      </c>
      <c r="C5098" t="s">
        <v>59</v>
      </c>
      <c r="D5098">
        <v>4.25</v>
      </c>
      <c r="E5098">
        <v>12.5</v>
      </c>
      <c r="F5098">
        <v>53.5</v>
      </c>
    </row>
    <row r="5099" spans="1:7">
      <c r="A5099" t="s">
        <v>16</v>
      </c>
      <c r="B5099">
        <v>1285</v>
      </c>
      <c r="C5099" t="s">
        <v>59</v>
      </c>
      <c r="D5099">
        <v>6.5</v>
      </c>
      <c r="E5099">
        <v>10.45</v>
      </c>
      <c r="F5099">
        <v>53.5</v>
      </c>
    </row>
    <row r="5100" spans="1:7">
      <c r="A5100" t="s">
        <v>16</v>
      </c>
      <c r="B5100">
        <v>1286</v>
      </c>
      <c r="C5100" t="s">
        <v>59</v>
      </c>
      <c r="D5100">
        <v>7.02</v>
      </c>
      <c r="E5100">
        <v>10.45</v>
      </c>
      <c r="F5100">
        <v>53.5</v>
      </c>
    </row>
    <row r="5101" spans="1:7">
      <c r="A5101" t="s">
        <v>16</v>
      </c>
      <c r="B5101">
        <v>1338</v>
      </c>
      <c r="C5101" t="s">
        <v>59</v>
      </c>
      <c r="D5101">
        <v>3.5</v>
      </c>
      <c r="E5101">
        <v>12.5</v>
      </c>
      <c r="F5101">
        <v>53.5</v>
      </c>
    </row>
    <row r="5102" spans="1:7">
      <c r="A5102" t="s">
        <v>16</v>
      </c>
      <c r="B5102">
        <v>1347</v>
      </c>
      <c r="C5102" t="s">
        <v>59</v>
      </c>
      <c r="D5102">
        <v>11.92</v>
      </c>
      <c r="E5102">
        <v>15.78</v>
      </c>
      <c r="F5102">
        <v>53.5</v>
      </c>
      <c r="G5102" t="b">
        <v>0</v>
      </c>
    </row>
    <row r="5103" spans="1:7">
      <c r="A5103" t="s">
        <v>16</v>
      </c>
      <c r="B5103">
        <v>1348</v>
      </c>
      <c r="C5103" t="s">
        <v>59</v>
      </c>
      <c r="D5103">
        <v>17</v>
      </c>
      <c r="E5103">
        <v>15.78</v>
      </c>
      <c r="F5103">
        <v>53.5</v>
      </c>
    </row>
    <row r="5104" spans="1:7">
      <c r="A5104" t="s">
        <v>16</v>
      </c>
      <c r="B5104">
        <v>1381</v>
      </c>
      <c r="C5104" t="s">
        <v>59</v>
      </c>
      <c r="D5104">
        <v>17</v>
      </c>
      <c r="E5104">
        <v>11.95</v>
      </c>
      <c r="F5104">
        <v>53.5</v>
      </c>
    </row>
    <row r="5105" spans="1:7">
      <c r="A5105" t="s">
        <v>16</v>
      </c>
      <c r="B5105">
        <v>1382</v>
      </c>
      <c r="C5105" t="s">
        <v>59</v>
      </c>
      <c r="D5105">
        <v>19.649999999999999</v>
      </c>
      <c r="E5105">
        <v>11.95</v>
      </c>
      <c r="F5105">
        <v>53.5</v>
      </c>
    </row>
    <row r="5106" spans="1:7">
      <c r="A5106" t="s">
        <v>16</v>
      </c>
      <c r="B5106">
        <v>1383</v>
      </c>
      <c r="C5106" t="s">
        <v>59</v>
      </c>
      <c r="D5106">
        <v>17</v>
      </c>
      <c r="E5106">
        <v>10.11</v>
      </c>
      <c r="F5106">
        <v>53.5</v>
      </c>
    </row>
    <row r="5107" spans="1:7">
      <c r="A5107" t="s">
        <v>16</v>
      </c>
      <c r="B5107">
        <v>1384</v>
      </c>
      <c r="C5107" t="s">
        <v>59</v>
      </c>
      <c r="D5107">
        <v>19.649999999999999</v>
      </c>
      <c r="E5107">
        <v>10.11</v>
      </c>
      <c r="F5107">
        <v>53.5</v>
      </c>
    </row>
    <row r="5108" spans="1:7">
      <c r="A5108" t="s">
        <v>16</v>
      </c>
      <c r="B5108">
        <v>1416</v>
      </c>
      <c r="C5108" t="s">
        <v>59</v>
      </c>
      <c r="D5108">
        <v>19.649999999999999</v>
      </c>
      <c r="E5108">
        <v>10.4</v>
      </c>
      <c r="F5108">
        <v>53.5</v>
      </c>
    </row>
    <row r="5109" spans="1:7">
      <c r="A5109" t="s">
        <v>16</v>
      </c>
      <c r="B5109">
        <v>1883</v>
      </c>
      <c r="C5109" t="s">
        <v>59</v>
      </c>
      <c r="D5109">
        <v>9.82</v>
      </c>
      <c r="E5109">
        <v>5</v>
      </c>
      <c r="F5109">
        <v>53.5</v>
      </c>
      <c r="G5109" t="b">
        <v>0</v>
      </c>
    </row>
    <row r="5110" spans="1:7">
      <c r="A5110" t="s">
        <v>16</v>
      </c>
      <c r="B5110">
        <v>2036</v>
      </c>
      <c r="C5110" t="s">
        <v>59</v>
      </c>
      <c r="D5110">
        <v>3.5</v>
      </c>
      <c r="E5110">
        <v>16.5</v>
      </c>
      <c r="F5110">
        <v>53.5</v>
      </c>
    </row>
    <row r="5111" spans="1:7">
      <c r="A5111" t="s">
        <v>16</v>
      </c>
      <c r="B5111">
        <v>2279</v>
      </c>
      <c r="C5111" t="s">
        <v>59</v>
      </c>
      <c r="D5111">
        <v>0</v>
      </c>
      <c r="E5111">
        <v>3.2</v>
      </c>
      <c r="F5111">
        <v>53.5</v>
      </c>
    </row>
    <row r="5112" spans="1:7">
      <c r="A5112" t="s">
        <v>16</v>
      </c>
      <c r="B5112">
        <v>2280</v>
      </c>
      <c r="C5112" t="s">
        <v>59</v>
      </c>
      <c r="D5112">
        <v>3.27</v>
      </c>
      <c r="E5112">
        <v>3.2</v>
      </c>
      <c r="F5112">
        <v>53.5</v>
      </c>
      <c r="G5112" t="b">
        <v>0</v>
      </c>
    </row>
    <row r="5113" spans="1:7">
      <c r="A5113" t="s">
        <v>16</v>
      </c>
      <c r="B5113">
        <v>2281</v>
      </c>
      <c r="C5113" t="s">
        <v>59</v>
      </c>
      <c r="D5113">
        <v>3.27</v>
      </c>
      <c r="E5113">
        <v>4.25</v>
      </c>
      <c r="F5113">
        <v>53.5</v>
      </c>
    </row>
    <row r="5114" spans="1:7">
      <c r="A5114" t="s">
        <v>16</v>
      </c>
      <c r="B5114">
        <v>2282</v>
      </c>
      <c r="C5114" t="s">
        <v>59</v>
      </c>
      <c r="D5114">
        <v>0</v>
      </c>
      <c r="E5114">
        <v>4.25</v>
      </c>
      <c r="F5114">
        <v>53.5</v>
      </c>
    </row>
    <row r="5115" spans="1:7">
      <c r="A5115" t="s">
        <v>16</v>
      </c>
      <c r="B5115">
        <v>2283</v>
      </c>
      <c r="C5115" t="s">
        <v>59</v>
      </c>
      <c r="D5115">
        <v>9.82</v>
      </c>
      <c r="E5115">
        <v>3.2</v>
      </c>
      <c r="F5115">
        <v>53.5</v>
      </c>
      <c r="G5115" t="b">
        <v>0</v>
      </c>
    </row>
    <row r="5116" spans="1:7">
      <c r="A5116" t="s">
        <v>16</v>
      </c>
      <c r="B5116">
        <v>2284</v>
      </c>
      <c r="C5116" t="s">
        <v>59</v>
      </c>
      <c r="D5116">
        <v>16.37</v>
      </c>
      <c r="E5116">
        <v>3.2</v>
      </c>
      <c r="F5116">
        <v>53.5</v>
      </c>
    </row>
    <row r="5117" spans="1:7">
      <c r="A5117" t="s">
        <v>16</v>
      </c>
      <c r="B5117">
        <v>2285</v>
      </c>
      <c r="C5117" t="s">
        <v>59</v>
      </c>
      <c r="D5117">
        <v>16.37</v>
      </c>
      <c r="E5117">
        <v>4.25</v>
      </c>
      <c r="F5117">
        <v>53.5</v>
      </c>
    </row>
    <row r="5118" spans="1:7">
      <c r="A5118" t="s">
        <v>16</v>
      </c>
      <c r="B5118">
        <v>2286</v>
      </c>
      <c r="C5118" t="s">
        <v>59</v>
      </c>
      <c r="D5118">
        <v>19.649999999999999</v>
      </c>
      <c r="E5118">
        <v>3.2</v>
      </c>
      <c r="F5118">
        <v>53.5</v>
      </c>
    </row>
    <row r="5119" spans="1:7">
      <c r="A5119" t="s">
        <v>16</v>
      </c>
      <c r="B5119">
        <v>2287</v>
      </c>
      <c r="C5119" t="s">
        <v>59</v>
      </c>
      <c r="D5119">
        <v>19.649999999999999</v>
      </c>
      <c r="E5119">
        <v>4.25</v>
      </c>
      <c r="F5119">
        <v>53.5</v>
      </c>
    </row>
    <row r="5120" spans="1:7">
      <c r="A5120" t="s">
        <v>16</v>
      </c>
      <c r="B5120">
        <v>2288</v>
      </c>
      <c r="C5120" t="s">
        <v>59</v>
      </c>
      <c r="D5120">
        <v>13.9</v>
      </c>
      <c r="E5120">
        <v>4.8</v>
      </c>
      <c r="F5120">
        <v>53.5</v>
      </c>
    </row>
    <row r="5121" spans="1:7">
      <c r="A5121" t="s">
        <v>16</v>
      </c>
      <c r="B5121">
        <v>2289</v>
      </c>
      <c r="C5121" t="s">
        <v>59</v>
      </c>
      <c r="D5121">
        <v>4.57</v>
      </c>
      <c r="E5121">
        <v>4.8</v>
      </c>
      <c r="F5121">
        <v>53.5</v>
      </c>
    </row>
    <row r="5122" spans="1:7">
      <c r="A5122" t="s">
        <v>16</v>
      </c>
      <c r="B5122">
        <v>2290</v>
      </c>
      <c r="C5122" t="s">
        <v>59</v>
      </c>
      <c r="D5122">
        <v>17.68</v>
      </c>
      <c r="E5122">
        <v>6.4</v>
      </c>
      <c r="F5122">
        <v>53.5</v>
      </c>
    </row>
    <row r="5123" spans="1:7">
      <c r="A5123" t="s">
        <v>16</v>
      </c>
      <c r="B5123">
        <v>2291</v>
      </c>
      <c r="C5123" t="s">
        <v>59</v>
      </c>
      <c r="D5123">
        <v>3.5</v>
      </c>
      <c r="E5123">
        <v>6.9</v>
      </c>
      <c r="F5123">
        <v>53.5</v>
      </c>
      <c r="G5123" t="b">
        <v>0</v>
      </c>
    </row>
    <row r="5124" spans="1:7">
      <c r="A5124" t="s">
        <v>16</v>
      </c>
      <c r="B5124">
        <v>2292</v>
      </c>
      <c r="C5124" t="s">
        <v>59</v>
      </c>
      <c r="D5124">
        <v>3.5</v>
      </c>
      <c r="E5124">
        <v>8.5</v>
      </c>
      <c r="F5124">
        <v>53.5</v>
      </c>
    </row>
    <row r="5125" spans="1:7">
      <c r="A5125" t="s">
        <v>16</v>
      </c>
      <c r="B5125">
        <v>2293</v>
      </c>
      <c r="C5125" t="s">
        <v>59</v>
      </c>
      <c r="D5125">
        <v>8.3800000000000008</v>
      </c>
      <c r="E5125">
        <v>8.5</v>
      </c>
      <c r="F5125">
        <v>53.5</v>
      </c>
      <c r="G5125" t="b">
        <v>0</v>
      </c>
    </row>
    <row r="5126" spans="1:7">
      <c r="A5126" t="s">
        <v>16</v>
      </c>
      <c r="B5126">
        <v>2294</v>
      </c>
      <c r="C5126" t="s">
        <v>59</v>
      </c>
      <c r="D5126">
        <v>8.3800000000000008</v>
      </c>
      <c r="E5126">
        <v>10</v>
      </c>
      <c r="F5126">
        <v>53.5</v>
      </c>
    </row>
    <row r="5127" spans="1:7">
      <c r="A5127" t="s">
        <v>16</v>
      </c>
      <c r="B5127">
        <v>2295</v>
      </c>
      <c r="C5127" t="s">
        <v>59</v>
      </c>
      <c r="D5127">
        <v>7.02</v>
      </c>
      <c r="E5127">
        <v>10</v>
      </c>
      <c r="F5127">
        <v>53.5</v>
      </c>
      <c r="G5127" t="b">
        <v>0</v>
      </c>
    </row>
    <row r="5128" spans="1:7">
      <c r="A5128" t="s">
        <v>16</v>
      </c>
      <c r="B5128">
        <v>2331</v>
      </c>
      <c r="C5128" t="s">
        <v>59</v>
      </c>
      <c r="D5128">
        <v>3.27</v>
      </c>
      <c r="E5128">
        <v>2.5</v>
      </c>
      <c r="F5128">
        <v>53.5</v>
      </c>
      <c r="G5128" t="b">
        <v>0</v>
      </c>
    </row>
    <row r="5129" spans="1:7">
      <c r="A5129" t="s">
        <v>16</v>
      </c>
      <c r="B5129">
        <v>2332</v>
      </c>
      <c r="C5129" t="s">
        <v>59</v>
      </c>
      <c r="D5129">
        <v>0</v>
      </c>
      <c r="E5129">
        <v>2.5</v>
      </c>
      <c r="F5129">
        <v>53.5</v>
      </c>
    </row>
    <row r="5130" spans="1:7">
      <c r="A5130" t="s">
        <v>16</v>
      </c>
      <c r="B5130">
        <v>2333</v>
      </c>
      <c r="C5130" t="s">
        <v>59</v>
      </c>
      <c r="D5130">
        <v>8.19</v>
      </c>
      <c r="E5130">
        <v>0</v>
      </c>
      <c r="F5130">
        <v>53.5</v>
      </c>
      <c r="G5130" t="b">
        <v>0</v>
      </c>
    </row>
    <row r="5131" spans="1:7">
      <c r="A5131" t="s">
        <v>16</v>
      </c>
      <c r="B5131">
        <v>2334</v>
      </c>
      <c r="C5131" t="s">
        <v>59</v>
      </c>
      <c r="D5131">
        <v>8.19</v>
      </c>
      <c r="E5131">
        <v>2.5</v>
      </c>
      <c r="F5131">
        <v>53.5</v>
      </c>
    </row>
    <row r="5132" spans="1:7">
      <c r="A5132" t="s">
        <v>16</v>
      </c>
      <c r="B5132">
        <v>2335</v>
      </c>
      <c r="C5132" t="s">
        <v>59</v>
      </c>
      <c r="D5132">
        <v>8.19</v>
      </c>
      <c r="E5132">
        <v>3.2</v>
      </c>
      <c r="F5132">
        <v>53.5</v>
      </c>
    </row>
    <row r="5133" spans="1:7">
      <c r="A5133" t="s">
        <v>16</v>
      </c>
      <c r="B5133">
        <v>2336</v>
      </c>
      <c r="C5133" t="s">
        <v>59</v>
      </c>
      <c r="D5133">
        <v>19.649999999999999</v>
      </c>
      <c r="E5133">
        <v>2.5</v>
      </c>
      <c r="F5133">
        <v>53.5</v>
      </c>
    </row>
    <row r="5134" spans="1:7">
      <c r="A5134" t="s">
        <v>16</v>
      </c>
      <c r="B5134">
        <v>2379</v>
      </c>
      <c r="C5134" t="s">
        <v>59</v>
      </c>
      <c r="D5134">
        <v>2.5</v>
      </c>
      <c r="E5134">
        <v>6.9</v>
      </c>
      <c r="F5134">
        <v>53.5</v>
      </c>
      <c r="G5134" t="b">
        <v>0</v>
      </c>
    </row>
    <row r="5135" spans="1:7">
      <c r="A5135" t="s">
        <v>16</v>
      </c>
      <c r="B5135">
        <v>2380</v>
      </c>
      <c r="C5135" t="s">
        <v>59</v>
      </c>
      <c r="D5135">
        <v>2.5</v>
      </c>
      <c r="E5135">
        <v>12.5</v>
      </c>
      <c r="F5135">
        <v>53.5</v>
      </c>
      <c r="G5135" t="b">
        <v>0</v>
      </c>
    </row>
    <row r="5136" spans="1:7">
      <c r="A5136" t="s">
        <v>16</v>
      </c>
      <c r="B5136">
        <v>2381</v>
      </c>
      <c r="C5136" t="s">
        <v>59</v>
      </c>
      <c r="D5136">
        <v>2.5</v>
      </c>
      <c r="E5136">
        <v>15.26</v>
      </c>
      <c r="F5136">
        <v>53.5</v>
      </c>
    </row>
    <row r="5137" spans="1:7">
      <c r="A5137" t="s">
        <v>16</v>
      </c>
      <c r="B5137">
        <v>2382</v>
      </c>
      <c r="C5137" t="s">
        <v>59</v>
      </c>
      <c r="D5137">
        <v>0</v>
      </c>
      <c r="E5137">
        <v>15.26</v>
      </c>
      <c r="F5137">
        <v>53.5</v>
      </c>
      <c r="G5137" t="b">
        <v>0</v>
      </c>
    </row>
    <row r="5138" spans="1:7">
      <c r="A5138" t="s">
        <v>16</v>
      </c>
      <c r="B5138">
        <v>2383</v>
      </c>
      <c r="C5138" t="s">
        <v>59</v>
      </c>
      <c r="D5138">
        <v>2.5</v>
      </c>
      <c r="E5138">
        <v>16.5</v>
      </c>
      <c r="F5138">
        <v>53.5</v>
      </c>
      <c r="G5138" t="b">
        <v>0</v>
      </c>
    </row>
    <row r="5139" spans="1:7">
      <c r="A5139" t="s">
        <v>16</v>
      </c>
      <c r="B5139">
        <v>2384</v>
      </c>
      <c r="C5139" t="s">
        <v>59</v>
      </c>
      <c r="D5139">
        <v>3.5</v>
      </c>
      <c r="E5139">
        <v>15.26</v>
      </c>
      <c r="F5139">
        <v>53.5</v>
      </c>
      <c r="G5139" t="b">
        <v>0</v>
      </c>
    </row>
    <row r="5140" spans="1:7">
      <c r="A5140" t="s">
        <v>16</v>
      </c>
      <c r="B5140">
        <v>3328</v>
      </c>
      <c r="C5140" t="s">
        <v>59</v>
      </c>
      <c r="D5140">
        <v>19.649999999999999</v>
      </c>
      <c r="E5140">
        <v>4.3</v>
      </c>
      <c r="F5140">
        <v>53.5</v>
      </c>
      <c r="G5140" t="b">
        <v>0</v>
      </c>
    </row>
    <row r="5141" spans="1:7">
      <c r="A5141" t="s">
        <v>16</v>
      </c>
      <c r="B5141">
        <v>3628</v>
      </c>
      <c r="C5141" t="s">
        <v>59</v>
      </c>
      <c r="D5141">
        <v>16.37</v>
      </c>
      <c r="E5141">
        <v>2.5</v>
      </c>
      <c r="F5141">
        <v>53.5</v>
      </c>
    </row>
    <row r="5142" spans="1:7">
      <c r="A5142" t="s">
        <v>16</v>
      </c>
      <c r="B5142">
        <v>3826</v>
      </c>
      <c r="C5142" t="s">
        <v>59</v>
      </c>
      <c r="D5142">
        <v>9.5</v>
      </c>
      <c r="E5142">
        <v>8.75</v>
      </c>
      <c r="F5142">
        <v>53.5</v>
      </c>
    </row>
    <row r="5143" spans="1:7">
      <c r="A5143" t="s">
        <v>16</v>
      </c>
      <c r="B5143">
        <v>3827</v>
      </c>
      <c r="C5143" t="s">
        <v>59</v>
      </c>
      <c r="D5143">
        <v>8.3800000000000008</v>
      </c>
      <c r="E5143">
        <v>8.75</v>
      </c>
      <c r="F5143">
        <v>53.5</v>
      </c>
    </row>
    <row r="5144" spans="1:7">
      <c r="A5144" t="s">
        <v>16</v>
      </c>
      <c r="B5144">
        <v>3828</v>
      </c>
      <c r="C5144" t="s">
        <v>59</v>
      </c>
      <c r="D5144">
        <v>9.5</v>
      </c>
      <c r="E5144">
        <v>8.5</v>
      </c>
      <c r="F5144">
        <v>53.5</v>
      </c>
      <c r="G5144" t="b">
        <v>0</v>
      </c>
    </row>
    <row r="5145" spans="1:7">
      <c r="A5145" t="s">
        <v>16</v>
      </c>
      <c r="B5145">
        <v>3829</v>
      </c>
      <c r="C5145" t="s">
        <v>59</v>
      </c>
      <c r="D5145">
        <v>10.6</v>
      </c>
      <c r="E5145">
        <v>8.75</v>
      </c>
      <c r="F5145">
        <v>53.5</v>
      </c>
      <c r="G5145" t="b">
        <v>0</v>
      </c>
    </row>
    <row r="5146" spans="1:7">
      <c r="A5146" t="s">
        <v>16</v>
      </c>
      <c r="B5146">
        <v>3830</v>
      </c>
      <c r="C5146" t="s">
        <v>59</v>
      </c>
      <c r="D5146">
        <v>10.6</v>
      </c>
      <c r="E5146">
        <v>8.5</v>
      </c>
      <c r="F5146">
        <v>53.5</v>
      </c>
    </row>
    <row r="5147" spans="1:7">
      <c r="A5147" t="s">
        <v>16</v>
      </c>
      <c r="B5147">
        <v>3832</v>
      </c>
      <c r="C5147" t="s">
        <v>59</v>
      </c>
      <c r="D5147">
        <v>12.35</v>
      </c>
      <c r="E5147">
        <v>8.75</v>
      </c>
      <c r="F5147">
        <v>53.5</v>
      </c>
      <c r="G5147" t="b">
        <v>0</v>
      </c>
    </row>
    <row r="5148" spans="1:7">
      <c r="A5148" t="s">
        <v>16</v>
      </c>
      <c r="B5148">
        <v>3833</v>
      </c>
      <c r="C5148" t="s">
        <v>59</v>
      </c>
      <c r="D5148">
        <v>12.35</v>
      </c>
      <c r="E5148">
        <v>10</v>
      </c>
      <c r="F5148">
        <v>53.5</v>
      </c>
    </row>
    <row r="5149" spans="1:7">
      <c r="A5149" t="s">
        <v>16</v>
      </c>
      <c r="B5149">
        <v>3836</v>
      </c>
      <c r="C5149" t="s">
        <v>59</v>
      </c>
      <c r="D5149">
        <v>12.35</v>
      </c>
      <c r="E5149">
        <v>8.5</v>
      </c>
      <c r="F5149">
        <v>53.5</v>
      </c>
    </row>
    <row r="5150" spans="1:7">
      <c r="A5150" t="s">
        <v>16</v>
      </c>
      <c r="B5150">
        <v>3837</v>
      </c>
      <c r="C5150" t="s">
        <v>59</v>
      </c>
      <c r="D5150">
        <v>13.45</v>
      </c>
      <c r="E5150">
        <v>8.75</v>
      </c>
      <c r="F5150">
        <v>53.5</v>
      </c>
    </row>
    <row r="5151" spans="1:7">
      <c r="A5151" t="s">
        <v>16</v>
      </c>
      <c r="B5151">
        <v>3838</v>
      </c>
      <c r="C5151" t="s">
        <v>59</v>
      </c>
      <c r="D5151">
        <v>13.45</v>
      </c>
      <c r="E5151">
        <v>10</v>
      </c>
      <c r="F5151">
        <v>53.5</v>
      </c>
      <c r="G5151" t="b">
        <v>0</v>
      </c>
    </row>
    <row r="5152" spans="1:7">
      <c r="A5152" t="s">
        <v>16</v>
      </c>
      <c r="B5152">
        <v>3839</v>
      </c>
      <c r="C5152" t="s">
        <v>59</v>
      </c>
      <c r="D5152">
        <v>13.45</v>
      </c>
      <c r="E5152">
        <v>8.5</v>
      </c>
      <c r="F5152">
        <v>53.5</v>
      </c>
    </row>
    <row r="5153" spans="1:7">
      <c r="A5153" t="s">
        <v>16</v>
      </c>
      <c r="B5153">
        <v>3840</v>
      </c>
      <c r="C5153" t="s">
        <v>59</v>
      </c>
      <c r="D5153">
        <v>13.93</v>
      </c>
      <c r="E5153">
        <v>8.75</v>
      </c>
      <c r="F5153">
        <v>53.5</v>
      </c>
    </row>
    <row r="5154" spans="1:7">
      <c r="A5154" t="s">
        <v>16</v>
      </c>
      <c r="B5154">
        <v>3841</v>
      </c>
      <c r="C5154" t="s">
        <v>59</v>
      </c>
      <c r="D5154">
        <v>13.93</v>
      </c>
      <c r="E5154">
        <v>8.5</v>
      </c>
      <c r="F5154">
        <v>53.5</v>
      </c>
      <c r="G5154" t="b">
        <v>0</v>
      </c>
    </row>
    <row r="5155" spans="1:7">
      <c r="A5155" t="s">
        <v>16</v>
      </c>
      <c r="B5155">
        <v>3842</v>
      </c>
      <c r="C5155" t="s">
        <v>59</v>
      </c>
      <c r="D5155">
        <v>15.97</v>
      </c>
      <c r="E5155">
        <v>8.75</v>
      </c>
      <c r="F5155">
        <v>53.5</v>
      </c>
    </row>
    <row r="5156" spans="1:7">
      <c r="A5156" t="s">
        <v>16</v>
      </c>
      <c r="B5156">
        <v>3843</v>
      </c>
      <c r="C5156" t="s">
        <v>59</v>
      </c>
      <c r="D5156">
        <v>14.8</v>
      </c>
      <c r="E5156">
        <v>8.75</v>
      </c>
      <c r="F5156">
        <v>53.5</v>
      </c>
    </row>
    <row r="5157" spans="1:7">
      <c r="A5157" t="s">
        <v>16</v>
      </c>
      <c r="B5157">
        <v>3844</v>
      </c>
      <c r="C5157" t="s">
        <v>59</v>
      </c>
      <c r="D5157">
        <v>14.8</v>
      </c>
      <c r="E5157">
        <v>8.5</v>
      </c>
      <c r="F5157">
        <v>53.5</v>
      </c>
    </row>
    <row r="5158" spans="1:7">
      <c r="A5158" t="s">
        <v>16</v>
      </c>
      <c r="B5158">
        <v>3845</v>
      </c>
      <c r="C5158" t="s">
        <v>59</v>
      </c>
      <c r="D5158">
        <v>15.97</v>
      </c>
      <c r="E5158">
        <v>8.5</v>
      </c>
      <c r="F5158">
        <v>53.5</v>
      </c>
    </row>
    <row r="5159" spans="1:7">
      <c r="A5159" t="s">
        <v>16</v>
      </c>
      <c r="B5159">
        <v>3846</v>
      </c>
      <c r="C5159" t="s">
        <v>59</v>
      </c>
      <c r="D5159">
        <v>16.84</v>
      </c>
      <c r="E5159">
        <v>8.5</v>
      </c>
      <c r="F5159">
        <v>53.5</v>
      </c>
      <c r="G5159" t="b">
        <v>0</v>
      </c>
    </row>
    <row r="5160" spans="1:7">
      <c r="A5160" t="s">
        <v>16</v>
      </c>
      <c r="B5160">
        <v>3847</v>
      </c>
      <c r="C5160" t="s">
        <v>59</v>
      </c>
      <c r="D5160">
        <v>16.84</v>
      </c>
      <c r="E5160">
        <v>8.75</v>
      </c>
      <c r="F5160">
        <v>53.5</v>
      </c>
    </row>
    <row r="5161" spans="1:7">
      <c r="A5161" t="s">
        <v>16</v>
      </c>
      <c r="B5161">
        <v>3848</v>
      </c>
      <c r="C5161" t="s">
        <v>59</v>
      </c>
      <c r="D5161">
        <v>19.649999999999999</v>
      </c>
      <c r="E5161">
        <v>8.75</v>
      </c>
      <c r="F5161">
        <v>53.5</v>
      </c>
    </row>
    <row r="5162" spans="1:7">
      <c r="A5162" t="s">
        <v>16</v>
      </c>
      <c r="B5162">
        <v>4035</v>
      </c>
      <c r="C5162" t="s">
        <v>59</v>
      </c>
      <c r="D5162">
        <v>11.52</v>
      </c>
      <c r="E5162">
        <v>10</v>
      </c>
      <c r="F5162">
        <v>53.5</v>
      </c>
      <c r="G5162" t="b">
        <v>0</v>
      </c>
    </row>
    <row r="5163" spans="1:7">
      <c r="A5163" t="s">
        <v>16</v>
      </c>
      <c r="B5163">
        <v>4036</v>
      </c>
      <c r="C5163" t="s">
        <v>59</v>
      </c>
      <c r="D5163">
        <v>11.52</v>
      </c>
      <c r="E5163">
        <v>8.75</v>
      </c>
      <c r="F5163">
        <v>53.5</v>
      </c>
      <c r="G5163" t="b">
        <v>0</v>
      </c>
    </row>
    <row r="5164" spans="1:7">
      <c r="A5164" t="s">
        <v>16</v>
      </c>
      <c r="B5164">
        <v>4037</v>
      </c>
      <c r="C5164" t="s">
        <v>59</v>
      </c>
      <c r="D5164">
        <v>11.52</v>
      </c>
      <c r="E5164">
        <v>8.5</v>
      </c>
      <c r="F5164">
        <v>53.5</v>
      </c>
    </row>
    <row r="5165" spans="1:7">
      <c r="A5165" t="s">
        <v>16</v>
      </c>
      <c r="B5165">
        <v>4038</v>
      </c>
      <c r="C5165" t="s">
        <v>59</v>
      </c>
      <c r="D5165">
        <v>14.17</v>
      </c>
      <c r="E5165">
        <v>8.5</v>
      </c>
      <c r="F5165">
        <v>53.5</v>
      </c>
    </row>
    <row r="5166" spans="1:7">
      <c r="A5166" t="s">
        <v>16</v>
      </c>
      <c r="B5166">
        <v>4039</v>
      </c>
      <c r="C5166" t="s">
        <v>59</v>
      </c>
      <c r="D5166">
        <v>14.17</v>
      </c>
      <c r="E5166">
        <v>8.75</v>
      </c>
      <c r="F5166">
        <v>53.5</v>
      </c>
      <c r="G5166" t="b">
        <v>0</v>
      </c>
    </row>
    <row r="5167" spans="1:7">
      <c r="A5167" t="s">
        <v>16</v>
      </c>
      <c r="B5167">
        <v>4338</v>
      </c>
      <c r="C5167" t="s">
        <v>59</v>
      </c>
      <c r="D5167">
        <v>9.82</v>
      </c>
      <c r="E5167">
        <v>2.5</v>
      </c>
      <c r="F5167">
        <v>53.5</v>
      </c>
    </row>
    <row r="5168" spans="1:7">
      <c r="A5168" t="s">
        <v>16</v>
      </c>
      <c r="B5168">
        <v>4339</v>
      </c>
      <c r="C5168" t="s">
        <v>59</v>
      </c>
      <c r="D5168">
        <v>9.82</v>
      </c>
      <c r="E5168">
        <v>2.8</v>
      </c>
      <c r="F5168">
        <v>53.5</v>
      </c>
    </row>
    <row r="5169" spans="1:7">
      <c r="A5169" t="s">
        <v>16</v>
      </c>
      <c r="B5169">
        <v>4777</v>
      </c>
      <c r="C5169" t="s">
        <v>59</v>
      </c>
      <c r="D5169">
        <v>6.8</v>
      </c>
      <c r="E5169">
        <v>14.2</v>
      </c>
      <c r="F5169">
        <v>53.5</v>
      </c>
    </row>
    <row r="5170" spans="1:7">
      <c r="A5170" t="s">
        <v>16</v>
      </c>
      <c r="B5170">
        <v>4778</v>
      </c>
      <c r="C5170" t="s">
        <v>59</v>
      </c>
      <c r="D5170">
        <v>6.8</v>
      </c>
      <c r="E5170">
        <v>14.91</v>
      </c>
      <c r="F5170">
        <v>53.5</v>
      </c>
    </row>
    <row r="5171" spans="1:7">
      <c r="A5171" t="s">
        <v>16</v>
      </c>
      <c r="B5171">
        <v>4779</v>
      </c>
      <c r="C5171" t="s">
        <v>59</v>
      </c>
      <c r="D5171">
        <v>6.8</v>
      </c>
      <c r="E5171">
        <v>15.26</v>
      </c>
      <c r="F5171">
        <v>53.5</v>
      </c>
    </row>
    <row r="5172" spans="1:7">
      <c r="A5172" t="s">
        <v>16</v>
      </c>
      <c r="B5172">
        <v>4780</v>
      </c>
      <c r="C5172" t="s">
        <v>59</v>
      </c>
      <c r="D5172">
        <v>6.8</v>
      </c>
      <c r="E5172">
        <v>15.7</v>
      </c>
      <c r="F5172">
        <v>53.5</v>
      </c>
    </row>
    <row r="5173" spans="1:7">
      <c r="A5173" t="s">
        <v>16</v>
      </c>
      <c r="B5173">
        <v>4781</v>
      </c>
      <c r="C5173" t="s">
        <v>59</v>
      </c>
      <c r="D5173">
        <v>6.8</v>
      </c>
      <c r="E5173">
        <v>15.78</v>
      </c>
      <c r="F5173">
        <v>53.5</v>
      </c>
    </row>
    <row r="5174" spans="1:7">
      <c r="A5174" t="s">
        <v>16</v>
      </c>
      <c r="B5174">
        <v>4782</v>
      </c>
      <c r="C5174" t="s">
        <v>59</v>
      </c>
      <c r="D5174">
        <v>6.8</v>
      </c>
      <c r="E5174">
        <v>16.100000000000001</v>
      </c>
      <c r="F5174">
        <v>53.5</v>
      </c>
    </row>
    <row r="5175" spans="1:7">
      <c r="A5175" t="s">
        <v>16</v>
      </c>
      <c r="B5175">
        <v>4783</v>
      </c>
      <c r="C5175" t="s">
        <v>59</v>
      </c>
      <c r="D5175">
        <v>9.67</v>
      </c>
      <c r="E5175">
        <v>16.5</v>
      </c>
      <c r="F5175">
        <v>53.5</v>
      </c>
      <c r="G5175" t="b">
        <v>0</v>
      </c>
    </row>
    <row r="5176" spans="1:7">
      <c r="A5176" t="s">
        <v>16</v>
      </c>
      <c r="B5176">
        <v>4784</v>
      </c>
      <c r="C5176" t="s">
        <v>59</v>
      </c>
      <c r="D5176">
        <v>9.75</v>
      </c>
      <c r="E5176">
        <v>16.5</v>
      </c>
      <c r="F5176">
        <v>53.5</v>
      </c>
      <c r="G5176" t="b">
        <v>0</v>
      </c>
    </row>
    <row r="5177" spans="1:7">
      <c r="A5177" t="s">
        <v>16</v>
      </c>
      <c r="B5177">
        <v>4785</v>
      </c>
      <c r="C5177" t="s">
        <v>59</v>
      </c>
      <c r="D5177">
        <v>10.55</v>
      </c>
      <c r="E5177">
        <v>16.5</v>
      </c>
      <c r="F5177">
        <v>53.5</v>
      </c>
    </row>
    <row r="5178" spans="1:7">
      <c r="A5178" t="s">
        <v>16</v>
      </c>
      <c r="B5178">
        <v>4786</v>
      </c>
      <c r="C5178" t="s">
        <v>59</v>
      </c>
      <c r="D5178">
        <v>11.33</v>
      </c>
      <c r="E5178">
        <v>16.5</v>
      </c>
      <c r="F5178">
        <v>53.5</v>
      </c>
    </row>
    <row r="5179" spans="1:7">
      <c r="A5179" t="s">
        <v>16</v>
      </c>
      <c r="B5179">
        <v>4787</v>
      </c>
      <c r="C5179" t="s">
        <v>59</v>
      </c>
      <c r="D5179">
        <v>11.92</v>
      </c>
      <c r="E5179">
        <v>16.5</v>
      </c>
      <c r="F5179">
        <v>53.5</v>
      </c>
      <c r="G5179" t="b">
        <v>0</v>
      </c>
    </row>
    <row r="5180" spans="1:7">
      <c r="A5180" t="s">
        <v>16</v>
      </c>
      <c r="B5180">
        <v>4788</v>
      </c>
      <c r="C5180" t="s">
        <v>59</v>
      </c>
      <c r="D5180">
        <v>11.92</v>
      </c>
      <c r="E5180">
        <v>16.100000000000001</v>
      </c>
      <c r="F5180">
        <v>53.5</v>
      </c>
      <c r="G5180" t="b">
        <v>0</v>
      </c>
    </row>
    <row r="5181" spans="1:7">
      <c r="A5181" t="s">
        <v>16</v>
      </c>
      <c r="B5181">
        <v>4789</v>
      </c>
      <c r="C5181" t="s">
        <v>59</v>
      </c>
      <c r="D5181">
        <v>11.92</v>
      </c>
      <c r="E5181">
        <v>15.7</v>
      </c>
      <c r="F5181">
        <v>53.5</v>
      </c>
    </row>
    <row r="5182" spans="1:7">
      <c r="A5182" t="s">
        <v>16</v>
      </c>
      <c r="B5182">
        <v>4790</v>
      </c>
      <c r="C5182" t="s">
        <v>59</v>
      </c>
      <c r="D5182">
        <v>11.92</v>
      </c>
      <c r="E5182">
        <v>15.26</v>
      </c>
      <c r="F5182">
        <v>53.5</v>
      </c>
      <c r="G5182" t="b">
        <v>0</v>
      </c>
    </row>
    <row r="5183" spans="1:7">
      <c r="A5183" t="s">
        <v>16</v>
      </c>
      <c r="B5183">
        <v>4793</v>
      </c>
      <c r="C5183" t="s">
        <v>59</v>
      </c>
      <c r="D5183">
        <v>11.92</v>
      </c>
      <c r="E5183">
        <v>14.2</v>
      </c>
      <c r="F5183">
        <v>53.5</v>
      </c>
    </row>
    <row r="5184" spans="1:7">
      <c r="A5184" t="s">
        <v>16</v>
      </c>
      <c r="B5184">
        <v>4794</v>
      </c>
      <c r="C5184" t="s">
        <v>59</v>
      </c>
      <c r="D5184">
        <v>11.92</v>
      </c>
      <c r="E5184">
        <v>13.8</v>
      </c>
      <c r="F5184">
        <v>53.5</v>
      </c>
      <c r="G5184" t="b">
        <v>0</v>
      </c>
    </row>
    <row r="5185" spans="1:7">
      <c r="A5185" t="s">
        <v>16</v>
      </c>
      <c r="B5185">
        <v>4845</v>
      </c>
      <c r="C5185" t="s">
        <v>59</v>
      </c>
      <c r="D5185">
        <v>0</v>
      </c>
      <c r="E5185">
        <v>0.2</v>
      </c>
      <c r="F5185">
        <v>53.5</v>
      </c>
    </row>
    <row r="5186" spans="1:7">
      <c r="A5186" t="s">
        <v>16</v>
      </c>
      <c r="B5186">
        <v>4846</v>
      </c>
      <c r="C5186" t="s">
        <v>59</v>
      </c>
      <c r="D5186">
        <v>0</v>
      </c>
      <c r="E5186">
        <v>0.4</v>
      </c>
      <c r="F5186">
        <v>53.5</v>
      </c>
    </row>
    <row r="5187" spans="1:7">
      <c r="A5187" t="s">
        <v>16</v>
      </c>
      <c r="B5187">
        <v>4847</v>
      </c>
      <c r="C5187" t="s">
        <v>59</v>
      </c>
      <c r="D5187">
        <v>-6.0137079999999998E-17</v>
      </c>
      <c r="E5187">
        <v>0.55000000000000004</v>
      </c>
      <c r="F5187">
        <v>53.5</v>
      </c>
      <c r="G5187" t="b">
        <v>0</v>
      </c>
    </row>
    <row r="5188" spans="1:7">
      <c r="A5188" t="s">
        <v>16</v>
      </c>
      <c r="B5188">
        <v>4848</v>
      </c>
      <c r="C5188" t="s">
        <v>59</v>
      </c>
      <c r="D5188">
        <v>-2.3129650000000001E-17</v>
      </c>
      <c r="E5188">
        <v>0.7</v>
      </c>
      <c r="F5188">
        <v>53.5</v>
      </c>
      <c r="G5188" t="b">
        <v>0</v>
      </c>
    </row>
    <row r="5189" spans="1:7">
      <c r="A5189" t="s">
        <v>16</v>
      </c>
      <c r="B5189">
        <v>4849</v>
      </c>
      <c r="C5189" t="s">
        <v>59</v>
      </c>
      <c r="D5189">
        <v>0</v>
      </c>
      <c r="E5189">
        <v>1.75</v>
      </c>
      <c r="F5189">
        <v>53.5</v>
      </c>
    </row>
    <row r="5190" spans="1:7">
      <c r="A5190" t="s">
        <v>16</v>
      </c>
      <c r="B5190">
        <v>4850</v>
      </c>
      <c r="C5190" t="s">
        <v>59</v>
      </c>
      <c r="D5190">
        <v>0</v>
      </c>
      <c r="E5190">
        <v>2.2000000000000002</v>
      </c>
      <c r="F5190">
        <v>53.5</v>
      </c>
      <c r="G5190" t="b">
        <v>0</v>
      </c>
    </row>
    <row r="5191" spans="1:7">
      <c r="A5191" t="s">
        <v>16</v>
      </c>
      <c r="B5191">
        <v>4918</v>
      </c>
      <c r="C5191" t="s">
        <v>59</v>
      </c>
      <c r="D5191">
        <v>0.4</v>
      </c>
      <c r="E5191">
        <v>16.5</v>
      </c>
      <c r="F5191">
        <v>53.5</v>
      </c>
    </row>
    <row r="5192" spans="1:7">
      <c r="A5192" t="s">
        <v>16</v>
      </c>
      <c r="B5192">
        <v>4919</v>
      </c>
      <c r="C5192" t="s">
        <v>59</v>
      </c>
      <c r="D5192">
        <v>0.65</v>
      </c>
      <c r="E5192">
        <v>16.5</v>
      </c>
      <c r="F5192">
        <v>53.5</v>
      </c>
      <c r="G5192" t="b">
        <v>0</v>
      </c>
    </row>
    <row r="5193" spans="1:7">
      <c r="A5193" t="s">
        <v>16</v>
      </c>
      <c r="B5193">
        <v>4922</v>
      </c>
      <c r="C5193" t="s">
        <v>59</v>
      </c>
      <c r="D5193">
        <v>0.4</v>
      </c>
      <c r="E5193">
        <v>8.5</v>
      </c>
      <c r="F5193">
        <v>53.5</v>
      </c>
    </row>
    <row r="5194" spans="1:7">
      <c r="A5194" t="s">
        <v>16</v>
      </c>
      <c r="B5194">
        <v>4923</v>
      </c>
      <c r="C5194" t="s">
        <v>59</v>
      </c>
      <c r="D5194">
        <v>0.65</v>
      </c>
      <c r="E5194">
        <v>8.5</v>
      </c>
      <c r="F5194">
        <v>53.5</v>
      </c>
      <c r="G5194" t="b">
        <v>0</v>
      </c>
    </row>
    <row r="5195" spans="1:7">
      <c r="A5195" t="s">
        <v>16</v>
      </c>
      <c r="B5195">
        <v>4938</v>
      </c>
      <c r="C5195" t="s">
        <v>59</v>
      </c>
      <c r="D5195">
        <v>19.649999999999999</v>
      </c>
      <c r="E5195">
        <v>2.2000000000000002</v>
      </c>
      <c r="F5195">
        <v>53.5</v>
      </c>
    </row>
    <row r="5196" spans="1:7">
      <c r="A5196" t="s">
        <v>16</v>
      </c>
      <c r="B5196">
        <v>4939</v>
      </c>
      <c r="C5196" t="s">
        <v>59</v>
      </c>
      <c r="D5196">
        <v>19.649999999999999</v>
      </c>
      <c r="E5196">
        <v>2.8</v>
      </c>
      <c r="F5196">
        <v>53.5</v>
      </c>
    </row>
    <row r="5197" spans="1:7">
      <c r="A5197" t="s">
        <v>16</v>
      </c>
      <c r="B5197">
        <v>5729</v>
      </c>
      <c r="C5197" t="s">
        <v>59</v>
      </c>
      <c r="D5197">
        <v>19.649999999999999</v>
      </c>
      <c r="E5197">
        <v>4.9000000000000004</v>
      </c>
      <c r="F5197">
        <v>53.5</v>
      </c>
    </row>
    <row r="5198" spans="1:7">
      <c r="A5198" t="s">
        <v>16</v>
      </c>
      <c r="B5198">
        <v>5730</v>
      </c>
      <c r="C5198" t="s">
        <v>59</v>
      </c>
      <c r="D5198">
        <v>19.649999999999999</v>
      </c>
      <c r="E5198">
        <v>5</v>
      </c>
      <c r="F5198">
        <v>53.5</v>
      </c>
    </row>
    <row r="5199" spans="1:7">
      <c r="A5199" t="s">
        <v>16</v>
      </c>
      <c r="B5199">
        <v>6193</v>
      </c>
      <c r="C5199" t="s">
        <v>59</v>
      </c>
      <c r="D5199">
        <v>8.3800000000000008</v>
      </c>
      <c r="E5199">
        <v>8.9</v>
      </c>
      <c r="F5199">
        <v>53.5</v>
      </c>
      <c r="G5199" t="b">
        <v>0</v>
      </c>
    </row>
    <row r="5200" spans="1:7">
      <c r="A5200" t="s">
        <v>16</v>
      </c>
      <c r="B5200">
        <v>6194</v>
      </c>
      <c r="C5200" t="s">
        <v>59</v>
      </c>
      <c r="D5200">
        <v>8.3800000000000008</v>
      </c>
      <c r="E5200">
        <v>9.1</v>
      </c>
      <c r="F5200">
        <v>53.5</v>
      </c>
      <c r="G5200" t="b">
        <v>0</v>
      </c>
    </row>
    <row r="5201" spans="1:7">
      <c r="A5201" t="s">
        <v>16</v>
      </c>
      <c r="B5201">
        <v>6195</v>
      </c>
      <c r="C5201" t="s">
        <v>59</v>
      </c>
      <c r="D5201">
        <v>8.3800000000000008</v>
      </c>
      <c r="E5201">
        <v>9.6999999999999993</v>
      </c>
      <c r="F5201">
        <v>53.5</v>
      </c>
    </row>
    <row r="5202" spans="1:7">
      <c r="A5202" t="s">
        <v>16</v>
      </c>
      <c r="B5202">
        <v>6196</v>
      </c>
      <c r="C5202" t="s">
        <v>59</v>
      </c>
      <c r="D5202">
        <v>8.3800000000000008</v>
      </c>
      <c r="E5202">
        <v>10.11</v>
      </c>
      <c r="F5202">
        <v>53.5</v>
      </c>
    </row>
    <row r="5203" spans="1:7">
      <c r="A5203" t="s">
        <v>16</v>
      </c>
      <c r="B5203">
        <v>6197</v>
      </c>
      <c r="C5203" t="s">
        <v>59</v>
      </c>
      <c r="D5203">
        <v>8.3800000000000008</v>
      </c>
      <c r="E5203">
        <v>10.4</v>
      </c>
      <c r="F5203">
        <v>53.5</v>
      </c>
    </row>
    <row r="5204" spans="1:7">
      <c r="A5204" t="s">
        <v>16</v>
      </c>
      <c r="B5204">
        <v>6198</v>
      </c>
      <c r="C5204" t="s">
        <v>59</v>
      </c>
      <c r="D5204">
        <v>8.3800000000000008</v>
      </c>
      <c r="E5204">
        <v>10.6</v>
      </c>
      <c r="F5204">
        <v>53.5</v>
      </c>
    </row>
    <row r="5205" spans="1:7">
      <c r="A5205" t="s">
        <v>16</v>
      </c>
      <c r="B5205">
        <v>6202</v>
      </c>
      <c r="C5205" t="s">
        <v>59</v>
      </c>
      <c r="D5205">
        <v>9.82</v>
      </c>
      <c r="E5205">
        <v>8.75</v>
      </c>
      <c r="F5205">
        <v>53.5</v>
      </c>
    </row>
    <row r="5206" spans="1:7">
      <c r="A5206" t="s">
        <v>16</v>
      </c>
      <c r="B5206">
        <v>6203</v>
      </c>
      <c r="C5206" t="s">
        <v>59</v>
      </c>
      <c r="D5206">
        <v>9.9</v>
      </c>
      <c r="E5206">
        <v>8.75</v>
      </c>
      <c r="F5206">
        <v>53.5</v>
      </c>
      <c r="G5206" t="b">
        <v>0</v>
      </c>
    </row>
    <row r="5207" spans="1:7">
      <c r="A5207" t="s">
        <v>16</v>
      </c>
      <c r="B5207">
        <v>6204</v>
      </c>
      <c r="C5207" t="s">
        <v>59</v>
      </c>
      <c r="D5207">
        <v>10.53</v>
      </c>
      <c r="E5207">
        <v>8.75</v>
      </c>
      <c r="F5207">
        <v>53.5</v>
      </c>
    </row>
    <row r="5208" spans="1:7">
      <c r="A5208" t="s">
        <v>16</v>
      </c>
      <c r="B5208">
        <v>6205</v>
      </c>
      <c r="C5208" t="s">
        <v>59</v>
      </c>
      <c r="D5208">
        <v>11.1</v>
      </c>
      <c r="E5208">
        <v>8.75</v>
      </c>
      <c r="F5208">
        <v>53.5</v>
      </c>
    </row>
    <row r="5209" spans="1:7">
      <c r="A5209" t="s">
        <v>16</v>
      </c>
      <c r="B5209">
        <v>6206</v>
      </c>
      <c r="C5209" t="s">
        <v>59</v>
      </c>
      <c r="D5209">
        <v>11.52</v>
      </c>
      <c r="E5209">
        <v>8.9</v>
      </c>
      <c r="F5209">
        <v>53.5</v>
      </c>
    </row>
    <row r="5210" spans="1:7">
      <c r="A5210" t="s">
        <v>16</v>
      </c>
      <c r="B5210">
        <v>6207</v>
      </c>
      <c r="C5210" t="s">
        <v>59</v>
      </c>
      <c r="D5210">
        <v>11.52</v>
      </c>
      <c r="E5210">
        <v>9.1</v>
      </c>
      <c r="F5210">
        <v>53.5</v>
      </c>
      <c r="G5210" t="b">
        <v>0</v>
      </c>
    </row>
    <row r="5211" spans="1:7">
      <c r="A5211" t="s">
        <v>16</v>
      </c>
      <c r="B5211">
        <v>6208</v>
      </c>
      <c r="C5211" t="s">
        <v>59</v>
      </c>
      <c r="D5211">
        <v>13.82</v>
      </c>
      <c r="E5211">
        <v>9.1</v>
      </c>
      <c r="F5211">
        <v>53.5</v>
      </c>
    </row>
    <row r="5212" spans="1:7">
      <c r="A5212" t="s">
        <v>16</v>
      </c>
      <c r="B5212">
        <v>6209</v>
      </c>
      <c r="C5212" t="s">
        <v>59</v>
      </c>
      <c r="D5212">
        <v>13.82</v>
      </c>
      <c r="E5212">
        <v>8.9</v>
      </c>
      <c r="F5212">
        <v>53.5</v>
      </c>
    </row>
    <row r="5213" spans="1:7">
      <c r="A5213" t="s">
        <v>16</v>
      </c>
      <c r="B5213">
        <v>6210</v>
      </c>
      <c r="C5213" t="s">
        <v>59</v>
      </c>
      <c r="D5213">
        <v>13.82</v>
      </c>
      <c r="E5213">
        <v>8.75</v>
      </c>
      <c r="F5213">
        <v>53.5</v>
      </c>
      <c r="G5213" t="b">
        <v>0</v>
      </c>
    </row>
    <row r="5214" spans="1:7">
      <c r="A5214" t="s">
        <v>16</v>
      </c>
      <c r="B5214">
        <v>6211</v>
      </c>
      <c r="C5214" t="s">
        <v>59</v>
      </c>
      <c r="D5214">
        <v>14.35</v>
      </c>
      <c r="E5214">
        <v>8.75</v>
      </c>
      <c r="F5214">
        <v>53.5</v>
      </c>
      <c r="G5214" t="b">
        <v>0</v>
      </c>
    </row>
    <row r="5215" spans="1:7">
      <c r="A5215" t="s">
        <v>16</v>
      </c>
      <c r="B5215">
        <v>6212</v>
      </c>
      <c r="C5215" t="s">
        <v>59</v>
      </c>
      <c r="D5215">
        <v>16.7</v>
      </c>
      <c r="E5215">
        <v>8.75</v>
      </c>
      <c r="F5215">
        <v>53.5</v>
      </c>
    </row>
    <row r="5216" spans="1:7">
      <c r="A5216" t="s">
        <v>16</v>
      </c>
      <c r="B5216">
        <v>6213</v>
      </c>
      <c r="C5216" t="s">
        <v>59</v>
      </c>
      <c r="D5216">
        <v>17</v>
      </c>
      <c r="E5216">
        <v>8.75</v>
      </c>
      <c r="F5216">
        <v>53.5</v>
      </c>
      <c r="G5216" t="b">
        <v>0</v>
      </c>
    </row>
    <row r="5217" spans="1:7">
      <c r="A5217" t="s">
        <v>16</v>
      </c>
      <c r="B5217">
        <v>6214</v>
      </c>
      <c r="C5217" t="s">
        <v>59</v>
      </c>
      <c r="D5217">
        <v>17</v>
      </c>
      <c r="E5217">
        <v>8.9</v>
      </c>
      <c r="F5217">
        <v>53.5</v>
      </c>
      <c r="G5217" t="b">
        <v>0</v>
      </c>
    </row>
    <row r="5218" spans="1:7">
      <c r="A5218" t="s">
        <v>16</v>
      </c>
      <c r="B5218">
        <v>6215</v>
      </c>
      <c r="C5218" t="s">
        <v>59</v>
      </c>
      <c r="D5218">
        <v>17</v>
      </c>
      <c r="E5218">
        <v>9.1</v>
      </c>
      <c r="F5218">
        <v>53.5</v>
      </c>
    </row>
    <row r="5219" spans="1:7">
      <c r="A5219" t="s">
        <v>16</v>
      </c>
      <c r="B5219">
        <v>6216</v>
      </c>
      <c r="C5219" t="s">
        <v>59</v>
      </c>
      <c r="D5219">
        <v>17</v>
      </c>
      <c r="E5219">
        <v>9.6999999999999993</v>
      </c>
      <c r="F5219">
        <v>53.5</v>
      </c>
    </row>
    <row r="5220" spans="1:7">
      <c r="A5220" t="s">
        <v>16</v>
      </c>
      <c r="B5220">
        <v>6217</v>
      </c>
      <c r="C5220" t="s">
        <v>59</v>
      </c>
      <c r="D5220">
        <v>17</v>
      </c>
      <c r="E5220">
        <v>10.4</v>
      </c>
      <c r="F5220">
        <v>53.5</v>
      </c>
    </row>
    <row r="5221" spans="1:7">
      <c r="A5221" t="s">
        <v>16</v>
      </c>
      <c r="B5221">
        <v>6218</v>
      </c>
      <c r="C5221" t="s">
        <v>59</v>
      </c>
      <c r="D5221">
        <v>17</v>
      </c>
      <c r="E5221">
        <v>10.6</v>
      </c>
      <c r="F5221">
        <v>53.5</v>
      </c>
      <c r="G5221" t="b">
        <v>0</v>
      </c>
    </row>
    <row r="5222" spans="1:7">
      <c r="A5222" t="s">
        <v>16</v>
      </c>
      <c r="B5222">
        <v>6219</v>
      </c>
      <c r="C5222" t="s">
        <v>59</v>
      </c>
      <c r="D5222">
        <v>17</v>
      </c>
      <c r="E5222">
        <v>11.65</v>
      </c>
      <c r="F5222">
        <v>53.5</v>
      </c>
      <c r="G5222" t="b">
        <v>0</v>
      </c>
    </row>
    <row r="5223" spans="1:7">
      <c r="A5223" t="s">
        <v>16</v>
      </c>
      <c r="B5223">
        <v>6220</v>
      </c>
      <c r="C5223" t="s">
        <v>59</v>
      </c>
      <c r="D5223">
        <v>17</v>
      </c>
      <c r="E5223">
        <v>11.9</v>
      </c>
      <c r="F5223">
        <v>53.5</v>
      </c>
    </row>
    <row r="5224" spans="1:7">
      <c r="A5224" t="s">
        <v>16</v>
      </c>
      <c r="B5224">
        <v>6221</v>
      </c>
      <c r="C5224" t="s">
        <v>59</v>
      </c>
      <c r="D5224">
        <v>17</v>
      </c>
      <c r="E5224">
        <v>12.5</v>
      </c>
      <c r="F5224">
        <v>53.5</v>
      </c>
    </row>
    <row r="5225" spans="1:7">
      <c r="A5225" t="s">
        <v>16</v>
      </c>
      <c r="B5225">
        <v>6222</v>
      </c>
      <c r="C5225" t="s">
        <v>59</v>
      </c>
      <c r="D5225">
        <v>17</v>
      </c>
      <c r="E5225">
        <v>12.8</v>
      </c>
      <c r="F5225">
        <v>53.5</v>
      </c>
    </row>
    <row r="5226" spans="1:7">
      <c r="A5226" t="s">
        <v>16</v>
      </c>
      <c r="B5226">
        <v>6223</v>
      </c>
      <c r="C5226" t="s">
        <v>59</v>
      </c>
      <c r="D5226">
        <v>17</v>
      </c>
      <c r="E5226">
        <v>12.95</v>
      </c>
      <c r="F5226">
        <v>53.5</v>
      </c>
      <c r="G5226" t="b">
        <v>0</v>
      </c>
    </row>
    <row r="5227" spans="1:7">
      <c r="A5227" t="s">
        <v>16</v>
      </c>
      <c r="B5227">
        <v>6224</v>
      </c>
      <c r="C5227" t="s">
        <v>59</v>
      </c>
      <c r="D5227">
        <v>17</v>
      </c>
      <c r="E5227">
        <v>14.2</v>
      </c>
      <c r="F5227">
        <v>53.5</v>
      </c>
    </row>
    <row r="5228" spans="1:7">
      <c r="A5228" t="s">
        <v>16</v>
      </c>
      <c r="B5228">
        <v>6225</v>
      </c>
      <c r="C5228" t="s">
        <v>59</v>
      </c>
      <c r="D5228">
        <v>17</v>
      </c>
      <c r="E5228">
        <v>14.35</v>
      </c>
      <c r="F5228">
        <v>53.5</v>
      </c>
      <c r="G5228" t="b">
        <v>0</v>
      </c>
    </row>
    <row r="5229" spans="1:7">
      <c r="A5229" t="s">
        <v>16</v>
      </c>
      <c r="B5229">
        <v>6226</v>
      </c>
      <c r="C5229" t="s">
        <v>59</v>
      </c>
      <c r="D5229">
        <v>17</v>
      </c>
      <c r="E5229">
        <v>14.91</v>
      </c>
      <c r="F5229">
        <v>53.5</v>
      </c>
    </row>
    <row r="5230" spans="1:7">
      <c r="A5230" t="s">
        <v>16</v>
      </c>
      <c r="B5230">
        <v>6227</v>
      </c>
      <c r="C5230" t="s">
        <v>59</v>
      </c>
      <c r="D5230">
        <v>17</v>
      </c>
      <c r="E5230">
        <v>15.26</v>
      </c>
      <c r="F5230">
        <v>53.5</v>
      </c>
      <c r="G5230" t="b">
        <v>0</v>
      </c>
    </row>
    <row r="5231" spans="1:7">
      <c r="A5231" t="s">
        <v>16</v>
      </c>
      <c r="B5231">
        <v>6228</v>
      </c>
      <c r="C5231" t="s">
        <v>59</v>
      </c>
      <c r="D5231">
        <v>14.17</v>
      </c>
      <c r="E5231">
        <v>11.35</v>
      </c>
      <c r="F5231">
        <v>53.5</v>
      </c>
    </row>
    <row r="5232" spans="1:7">
      <c r="A5232" t="s">
        <v>16</v>
      </c>
      <c r="B5232">
        <v>6229</v>
      </c>
      <c r="C5232" t="s">
        <v>59</v>
      </c>
      <c r="D5232">
        <v>14.35</v>
      </c>
      <c r="E5232">
        <v>11.35</v>
      </c>
      <c r="F5232">
        <v>53.5</v>
      </c>
      <c r="G5232" t="b">
        <v>0</v>
      </c>
    </row>
    <row r="5233" spans="1:7">
      <c r="A5233" t="s">
        <v>16</v>
      </c>
      <c r="B5233">
        <v>6230</v>
      </c>
      <c r="C5233" t="s">
        <v>59</v>
      </c>
      <c r="D5233">
        <v>15.97</v>
      </c>
      <c r="E5233">
        <v>11.35</v>
      </c>
      <c r="F5233">
        <v>53.5</v>
      </c>
    </row>
    <row r="5234" spans="1:7">
      <c r="A5234" t="s">
        <v>16</v>
      </c>
      <c r="B5234">
        <v>6231</v>
      </c>
      <c r="C5234" t="s">
        <v>59</v>
      </c>
      <c r="D5234">
        <v>16.7</v>
      </c>
      <c r="E5234">
        <v>11.35</v>
      </c>
      <c r="F5234">
        <v>53.5</v>
      </c>
    </row>
    <row r="5235" spans="1:7">
      <c r="A5235" t="s">
        <v>16</v>
      </c>
      <c r="B5235">
        <v>6232</v>
      </c>
      <c r="C5235" t="s">
        <v>59</v>
      </c>
      <c r="D5235">
        <v>14.17</v>
      </c>
      <c r="E5235">
        <v>11.65</v>
      </c>
      <c r="F5235">
        <v>53.5</v>
      </c>
    </row>
    <row r="5236" spans="1:7">
      <c r="A5236" t="s">
        <v>16</v>
      </c>
      <c r="B5236">
        <v>6233</v>
      </c>
      <c r="C5236" t="s">
        <v>59</v>
      </c>
      <c r="D5236">
        <v>14.17</v>
      </c>
      <c r="E5236">
        <v>11.9</v>
      </c>
      <c r="F5236">
        <v>53.5</v>
      </c>
    </row>
    <row r="5237" spans="1:7">
      <c r="A5237" t="s">
        <v>16</v>
      </c>
      <c r="B5237">
        <v>6234</v>
      </c>
      <c r="C5237" t="s">
        <v>59</v>
      </c>
      <c r="D5237">
        <v>14.17</v>
      </c>
      <c r="E5237">
        <v>11.95</v>
      </c>
      <c r="F5237">
        <v>53.5</v>
      </c>
      <c r="G5237" t="b">
        <v>0</v>
      </c>
    </row>
    <row r="5238" spans="1:7">
      <c r="A5238" t="s">
        <v>16</v>
      </c>
      <c r="B5238">
        <v>6235</v>
      </c>
      <c r="C5238" t="s">
        <v>59</v>
      </c>
      <c r="D5238">
        <v>17.3</v>
      </c>
      <c r="E5238">
        <v>15.78</v>
      </c>
      <c r="F5238">
        <v>53.5</v>
      </c>
    </row>
    <row r="5239" spans="1:7">
      <c r="A5239" t="s">
        <v>16</v>
      </c>
      <c r="B5239">
        <v>6236</v>
      </c>
      <c r="C5239" t="s">
        <v>59</v>
      </c>
      <c r="D5239">
        <v>18.399999999999999</v>
      </c>
      <c r="E5239">
        <v>15.78</v>
      </c>
      <c r="F5239">
        <v>53.5</v>
      </c>
      <c r="G5239" t="b">
        <v>0</v>
      </c>
    </row>
    <row r="5240" spans="1:7">
      <c r="A5240" t="s">
        <v>16</v>
      </c>
      <c r="B5240">
        <v>6237</v>
      </c>
      <c r="C5240" t="s">
        <v>59</v>
      </c>
      <c r="D5240">
        <v>19.100000000000001</v>
      </c>
      <c r="E5240">
        <v>15.78</v>
      </c>
      <c r="F5240">
        <v>53.5</v>
      </c>
    </row>
    <row r="5241" spans="1:7">
      <c r="A5241" t="s">
        <v>16</v>
      </c>
      <c r="B5241">
        <v>6238</v>
      </c>
      <c r="C5241" t="s">
        <v>59</v>
      </c>
      <c r="D5241">
        <v>19.475000000000001</v>
      </c>
      <c r="E5241">
        <v>15.78</v>
      </c>
      <c r="F5241">
        <v>53.5</v>
      </c>
    </row>
    <row r="5242" spans="1:7">
      <c r="A5242" t="s">
        <v>16</v>
      </c>
      <c r="B5242">
        <v>6239</v>
      </c>
      <c r="C5242" t="s">
        <v>59</v>
      </c>
      <c r="D5242">
        <v>19.649999999999999</v>
      </c>
      <c r="E5242">
        <v>15.78</v>
      </c>
      <c r="F5242">
        <v>53.5</v>
      </c>
    </row>
    <row r="5243" spans="1:7">
      <c r="A5243" t="s">
        <v>16</v>
      </c>
      <c r="B5243">
        <v>6240</v>
      </c>
      <c r="C5243" t="s">
        <v>59</v>
      </c>
      <c r="D5243">
        <v>19.649999999999999</v>
      </c>
      <c r="E5243">
        <v>15.26</v>
      </c>
      <c r="F5243">
        <v>53.5</v>
      </c>
    </row>
    <row r="5244" spans="1:7">
      <c r="A5244" t="s">
        <v>16</v>
      </c>
      <c r="B5244">
        <v>6241</v>
      </c>
      <c r="C5244" t="s">
        <v>59</v>
      </c>
      <c r="D5244">
        <v>19.649999999999999</v>
      </c>
      <c r="E5244">
        <v>14.91</v>
      </c>
      <c r="F5244">
        <v>53.5</v>
      </c>
    </row>
    <row r="5245" spans="1:7">
      <c r="A5245" t="s">
        <v>16</v>
      </c>
      <c r="B5245">
        <v>6242</v>
      </c>
      <c r="C5245" t="s">
        <v>59</v>
      </c>
      <c r="D5245">
        <v>19.649999999999999</v>
      </c>
      <c r="E5245">
        <v>14.35</v>
      </c>
      <c r="F5245">
        <v>53.5</v>
      </c>
    </row>
    <row r="5246" spans="1:7">
      <c r="A5246" t="s">
        <v>16</v>
      </c>
      <c r="B5246">
        <v>6243</v>
      </c>
      <c r="C5246" t="s">
        <v>59</v>
      </c>
      <c r="D5246">
        <v>19.649999999999999</v>
      </c>
      <c r="E5246">
        <v>14.2</v>
      </c>
      <c r="F5246">
        <v>53.5</v>
      </c>
    </row>
    <row r="5247" spans="1:7">
      <c r="A5247" t="s">
        <v>16</v>
      </c>
      <c r="B5247">
        <v>6244</v>
      </c>
      <c r="C5247" t="s">
        <v>59</v>
      </c>
      <c r="D5247">
        <v>19.649999999999999</v>
      </c>
      <c r="E5247">
        <v>12.95</v>
      </c>
      <c r="F5247">
        <v>53.5</v>
      </c>
    </row>
    <row r="5248" spans="1:7">
      <c r="A5248" t="s">
        <v>16</v>
      </c>
      <c r="B5248">
        <v>6245</v>
      </c>
      <c r="C5248" t="s">
        <v>59</v>
      </c>
      <c r="D5248">
        <v>19.649999999999999</v>
      </c>
      <c r="E5248">
        <v>12.8</v>
      </c>
      <c r="F5248">
        <v>53.5</v>
      </c>
      <c r="G5248" t="b">
        <v>0</v>
      </c>
    </row>
    <row r="5249" spans="1:7">
      <c r="A5249" t="s">
        <v>16</v>
      </c>
      <c r="B5249">
        <v>6246</v>
      </c>
      <c r="C5249" t="s">
        <v>59</v>
      </c>
      <c r="D5249">
        <v>19.649999999999999</v>
      </c>
      <c r="E5249">
        <v>12.5</v>
      </c>
      <c r="F5249">
        <v>53.5</v>
      </c>
      <c r="G5249" t="b">
        <v>0</v>
      </c>
    </row>
    <row r="5250" spans="1:7">
      <c r="A5250" t="s">
        <v>16</v>
      </c>
      <c r="B5250">
        <v>6247</v>
      </c>
      <c r="C5250" t="s">
        <v>59</v>
      </c>
      <c r="D5250">
        <v>19.649999999999999</v>
      </c>
      <c r="E5250">
        <v>11.9</v>
      </c>
      <c r="F5250">
        <v>53.5</v>
      </c>
    </row>
    <row r="5251" spans="1:7">
      <c r="A5251" t="s">
        <v>16</v>
      </c>
      <c r="B5251">
        <v>6248</v>
      </c>
      <c r="C5251" t="s">
        <v>59</v>
      </c>
      <c r="D5251">
        <v>19.649999999999999</v>
      </c>
      <c r="E5251">
        <v>11.65</v>
      </c>
      <c r="F5251">
        <v>53.5</v>
      </c>
      <c r="G5251" t="b">
        <v>0</v>
      </c>
    </row>
    <row r="5252" spans="1:7">
      <c r="A5252" t="s">
        <v>16</v>
      </c>
      <c r="B5252">
        <v>6249</v>
      </c>
      <c r="C5252" t="s">
        <v>59</v>
      </c>
      <c r="D5252">
        <v>19.649999999999999</v>
      </c>
      <c r="E5252">
        <v>10.6</v>
      </c>
      <c r="F5252">
        <v>53.5</v>
      </c>
    </row>
    <row r="5253" spans="1:7">
      <c r="A5253" t="s">
        <v>16</v>
      </c>
      <c r="B5253">
        <v>7090</v>
      </c>
      <c r="C5253" t="s">
        <v>59</v>
      </c>
      <c r="D5253">
        <v>5.2427200000000001E-17</v>
      </c>
      <c r="E5253">
        <v>4.9000000000000004</v>
      </c>
      <c r="F5253">
        <v>53.5</v>
      </c>
    </row>
    <row r="5254" spans="1:7">
      <c r="A5254" t="s">
        <v>16</v>
      </c>
      <c r="B5254">
        <v>7122</v>
      </c>
      <c r="C5254" t="s">
        <v>59</v>
      </c>
      <c r="D5254">
        <v>3.27</v>
      </c>
      <c r="E5254">
        <v>16.5</v>
      </c>
      <c r="F5254">
        <v>53.5</v>
      </c>
    </row>
    <row r="5255" spans="1:7">
      <c r="A5255" t="s">
        <v>16</v>
      </c>
      <c r="B5255">
        <v>7124</v>
      </c>
      <c r="C5255" t="s">
        <v>59</v>
      </c>
      <c r="D5255">
        <v>9.82</v>
      </c>
      <c r="E5255">
        <v>0.2</v>
      </c>
      <c r="F5255">
        <v>53.5</v>
      </c>
    </row>
    <row r="5256" spans="1:7">
      <c r="A5256" t="s">
        <v>16</v>
      </c>
      <c r="B5256">
        <v>7125</v>
      </c>
      <c r="C5256" t="s">
        <v>59</v>
      </c>
      <c r="D5256">
        <v>9.82</v>
      </c>
      <c r="E5256">
        <v>0.4</v>
      </c>
      <c r="F5256">
        <v>53.5</v>
      </c>
    </row>
    <row r="5257" spans="1:7">
      <c r="A5257" t="s">
        <v>16</v>
      </c>
      <c r="B5257">
        <v>7126</v>
      </c>
      <c r="C5257" t="s">
        <v>59</v>
      </c>
      <c r="D5257">
        <v>9.82</v>
      </c>
      <c r="E5257">
        <v>0.55000000000000004</v>
      </c>
      <c r="F5257">
        <v>53.5</v>
      </c>
      <c r="G5257" t="b">
        <v>0</v>
      </c>
    </row>
    <row r="5258" spans="1:7">
      <c r="A5258" t="s">
        <v>16</v>
      </c>
      <c r="B5258">
        <v>7127</v>
      </c>
      <c r="C5258" t="s">
        <v>59</v>
      </c>
      <c r="D5258">
        <v>9.82</v>
      </c>
      <c r="E5258">
        <v>0.7</v>
      </c>
      <c r="F5258">
        <v>53.5</v>
      </c>
      <c r="G5258" t="b">
        <v>0</v>
      </c>
    </row>
    <row r="5259" spans="1:7">
      <c r="A5259" t="s">
        <v>16</v>
      </c>
      <c r="B5259">
        <v>7128</v>
      </c>
      <c r="C5259" t="s">
        <v>59</v>
      </c>
      <c r="D5259">
        <v>9.82</v>
      </c>
      <c r="E5259">
        <v>1.75</v>
      </c>
      <c r="F5259">
        <v>53.5</v>
      </c>
    </row>
    <row r="5260" spans="1:7">
      <c r="A5260" t="s">
        <v>16</v>
      </c>
      <c r="B5260">
        <v>7129</v>
      </c>
      <c r="C5260" t="s">
        <v>59</v>
      </c>
      <c r="D5260">
        <v>9.82</v>
      </c>
      <c r="E5260">
        <v>2.2000000000000002</v>
      </c>
      <c r="F5260">
        <v>53.5</v>
      </c>
    </row>
    <row r="5261" spans="1:7">
      <c r="A5261" t="s">
        <v>16</v>
      </c>
      <c r="B5261">
        <v>7130</v>
      </c>
      <c r="C5261" t="s">
        <v>59</v>
      </c>
      <c r="D5261">
        <v>0</v>
      </c>
      <c r="E5261">
        <v>2.8</v>
      </c>
      <c r="F5261">
        <v>53.5</v>
      </c>
    </row>
    <row r="5262" spans="1:7">
      <c r="A5262" t="s">
        <v>16</v>
      </c>
      <c r="B5262">
        <v>7794</v>
      </c>
      <c r="C5262" t="s">
        <v>59</v>
      </c>
      <c r="D5262">
        <v>14.17</v>
      </c>
      <c r="E5262">
        <v>14.2</v>
      </c>
      <c r="F5262">
        <v>53.5</v>
      </c>
    </row>
    <row r="5263" spans="1:7">
      <c r="A5263" t="s">
        <v>16</v>
      </c>
      <c r="B5263">
        <v>7820</v>
      </c>
      <c r="C5263" t="s">
        <v>59</v>
      </c>
      <c r="D5263">
        <v>14.35</v>
      </c>
      <c r="E5263">
        <v>14.2</v>
      </c>
      <c r="F5263">
        <v>53.5</v>
      </c>
      <c r="G5263" t="b">
        <v>0</v>
      </c>
    </row>
    <row r="5264" spans="1:7">
      <c r="A5264" t="s">
        <v>16</v>
      </c>
      <c r="B5264">
        <v>7821</v>
      </c>
      <c r="C5264" t="s">
        <v>59</v>
      </c>
      <c r="D5264">
        <v>15.97</v>
      </c>
      <c r="E5264">
        <v>14.2</v>
      </c>
      <c r="F5264">
        <v>53.5</v>
      </c>
    </row>
    <row r="5265" spans="1:7">
      <c r="A5265" t="s">
        <v>16</v>
      </c>
      <c r="B5265">
        <v>7822</v>
      </c>
      <c r="C5265" t="s">
        <v>59</v>
      </c>
      <c r="D5265">
        <v>16.7</v>
      </c>
      <c r="E5265">
        <v>14.2</v>
      </c>
      <c r="F5265">
        <v>53.5</v>
      </c>
    </row>
    <row r="5266" spans="1:7">
      <c r="A5266" t="s">
        <v>16</v>
      </c>
      <c r="B5266">
        <v>7918</v>
      </c>
      <c r="C5266" t="s">
        <v>59</v>
      </c>
      <c r="D5266">
        <v>11.52</v>
      </c>
      <c r="E5266">
        <v>11.35</v>
      </c>
      <c r="F5266">
        <v>53.5</v>
      </c>
      <c r="G5266" t="b">
        <v>0</v>
      </c>
    </row>
    <row r="5267" spans="1:7">
      <c r="A5267" t="s">
        <v>16</v>
      </c>
      <c r="B5267">
        <v>7919</v>
      </c>
      <c r="C5267" t="s">
        <v>59</v>
      </c>
      <c r="D5267">
        <v>13.82</v>
      </c>
      <c r="E5267">
        <v>11.35</v>
      </c>
      <c r="F5267">
        <v>53.5</v>
      </c>
      <c r="G5267" t="b">
        <v>0</v>
      </c>
    </row>
    <row r="5268" spans="1:7">
      <c r="A5268" t="s">
        <v>16</v>
      </c>
      <c r="B5268">
        <v>7949</v>
      </c>
      <c r="C5268" t="s">
        <v>59</v>
      </c>
      <c r="D5268">
        <v>17</v>
      </c>
      <c r="E5268">
        <v>11.35</v>
      </c>
      <c r="F5268">
        <v>53.5</v>
      </c>
    </row>
    <row r="5269" spans="1:7">
      <c r="A5269" t="s">
        <v>16</v>
      </c>
      <c r="B5269">
        <v>7963</v>
      </c>
      <c r="C5269" t="s">
        <v>59</v>
      </c>
      <c r="D5269">
        <v>3.5</v>
      </c>
      <c r="E5269">
        <v>14.35</v>
      </c>
      <c r="F5269">
        <v>53.5</v>
      </c>
    </row>
    <row r="5270" spans="1:7">
      <c r="A5270" t="s">
        <v>16</v>
      </c>
      <c r="B5270">
        <v>7964</v>
      </c>
      <c r="C5270" t="s">
        <v>59</v>
      </c>
      <c r="D5270">
        <v>4.7699999999999996</v>
      </c>
      <c r="E5270">
        <v>12.5</v>
      </c>
      <c r="F5270">
        <v>53.5</v>
      </c>
    </row>
    <row r="5271" spans="1:7">
      <c r="A5271" t="s">
        <v>16</v>
      </c>
      <c r="B5271">
        <v>7965</v>
      </c>
      <c r="C5271" t="s">
        <v>59</v>
      </c>
      <c r="D5271">
        <v>4.7699999999999996</v>
      </c>
      <c r="E5271">
        <v>14.35</v>
      </c>
      <c r="F5271">
        <v>53.5</v>
      </c>
      <c r="G5271" t="b">
        <v>0</v>
      </c>
    </row>
    <row r="5272" spans="1:7">
      <c r="A5272" t="s">
        <v>16</v>
      </c>
      <c r="B5272">
        <v>7988</v>
      </c>
      <c r="C5272" t="s">
        <v>59</v>
      </c>
      <c r="D5272">
        <v>3.5</v>
      </c>
      <c r="E5272">
        <v>10.45</v>
      </c>
      <c r="F5272">
        <v>53.5</v>
      </c>
    </row>
    <row r="5273" spans="1:7">
      <c r="A5273" t="s">
        <v>16</v>
      </c>
      <c r="B5273">
        <v>8000</v>
      </c>
      <c r="C5273" t="s">
        <v>59</v>
      </c>
      <c r="D5273">
        <v>11.92</v>
      </c>
      <c r="E5273">
        <v>12.25</v>
      </c>
      <c r="F5273">
        <v>53.5</v>
      </c>
    </row>
    <row r="5274" spans="1:7">
      <c r="A5274" t="s">
        <v>16</v>
      </c>
      <c r="B5274">
        <v>8001</v>
      </c>
      <c r="C5274" t="s">
        <v>59</v>
      </c>
      <c r="D5274">
        <v>14.17</v>
      </c>
      <c r="E5274">
        <v>13.8</v>
      </c>
      <c r="F5274">
        <v>53.5</v>
      </c>
    </row>
    <row r="5275" spans="1:7">
      <c r="A5275" t="s">
        <v>16</v>
      </c>
      <c r="B5275">
        <v>8037</v>
      </c>
      <c r="C5275" t="s">
        <v>59</v>
      </c>
      <c r="D5275">
        <v>11.52</v>
      </c>
      <c r="E5275">
        <v>12.25</v>
      </c>
      <c r="F5275">
        <v>53.5</v>
      </c>
    </row>
    <row r="5276" spans="1:7">
      <c r="A5276" t="s">
        <v>16</v>
      </c>
      <c r="B5276">
        <v>8056</v>
      </c>
      <c r="C5276" t="s">
        <v>59</v>
      </c>
      <c r="D5276">
        <v>13.82</v>
      </c>
      <c r="E5276">
        <v>10</v>
      </c>
      <c r="F5276">
        <v>53.5</v>
      </c>
    </row>
    <row r="5277" spans="1:7">
      <c r="A5277" t="s">
        <v>16</v>
      </c>
      <c r="B5277">
        <v>8783</v>
      </c>
      <c r="C5277" t="s">
        <v>59</v>
      </c>
      <c r="D5277">
        <v>9.82</v>
      </c>
      <c r="E5277">
        <v>4.9000000000000004</v>
      </c>
      <c r="F5277">
        <v>53.5</v>
      </c>
      <c r="G5277" t="b">
        <v>0</v>
      </c>
    </row>
    <row r="5278" spans="1:7">
      <c r="A5278" t="s">
        <v>16</v>
      </c>
      <c r="B5278">
        <v>8983</v>
      </c>
      <c r="C5278" t="s">
        <v>59</v>
      </c>
      <c r="D5278">
        <v>6.5</v>
      </c>
      <c r="E5278">
        <v>6.4</v>
      </c>
      <c r="F5278">
        <v>53.5</v>
      </c>
    </row>
    <row r="5279" spans="1:7">
      <c r="A5279" t="s">
        <v>16</v>
      </c>
      <c r="B5279">
        <v>8984</v>
      </c>
      <c r="C5279" t="s">
        <v>59</v>
      </c>
      <c r="D5279">
        <v>3.27</v>
      </c>
      <c r="E5279">
        <v>6.9</v>
      </c>
      <c r="F5279">
        <v>53.5</v>
      </c>
    </row>
    <row r="5280" spans="1:7">
      <c r="A5280" t="s">
        <v>16</v>
      </c>
      <c r="B5280">
        <v>9086</v>
      </c>
      <c r="C5280" t="s">
        <v>59</v>
      </c>
      <c r="D5280">
        <v>4.82</v>
      </c>
      <c r="E5280">
        <v>13.05</v>
      </c>
      <c r="F5280">
        <v>53.5</v>
      </c>
      <c r="G5280" t="b">
        <v>0</v>
      </c>
    </row>
    <row r="5281" spans="1:7">
      <c r="A5281" t="s">
        <v>16</v>
      </c>
      <c r="B5281">
        <v>9087</v>
      </c>
      <c r="C5281" t="s">
        <v>59</v>
      </c>
      <c r="D5281">
        <v>4.82</v>
      </c>
      <c r="E5281">
        <v>14.05</v>
      </c>
      <c r="F5281">
        <v>53.5</v>
      </c>
    </row>
    <row r="5282" spans="1:7">
      <c r="A5282" t="s">
        <v>16</v>
      </c>
      <c r="B5282">
        <v>4911</v>
      </c>
      <c r="C5282" t="s">
        <v>59</v>
      </c>
      <c r="D5282">
        <v>8.3800000000000008</v>
      </c>
      <c r="E5282">
        <v>11.35</v>
      </c>
      <c r="F5282">
        <v>53.5</v>
      </c>
    </row>
    <row r="5283" spans="1:7">
      <c r="A5283" t="s">
        <v>16</v>
      </c>
      <c r="B5283">
        <v>9241</v>
      </c>
      <c r="C5283" t="s">
        <v>59</v>
      </c>
      <c r="D5283">
        <v>11.52</v>
      </c>
      <c r="E5283">
        <v>9.35</v>
      </c>
      <c r="F5283">
        <v>53.5</v>
      </c>
      <c r="G5283" t="b">
        <v>0</v>
      </c>
    </row>
    <row r="5284" spans="1:7">
      <c r="A5284" t="s">
        <v>16</v>
      </c>
      <c r="B5284">
        <v>7435</v>
      </c>
      <c r="C5284" t="s">
        <v>59</v>
      </c>
      <c r="D5284">
        <v>11.52</v>
      </c>
      <c r="E5284">
        <v>10.85</v>
      </c>
      <c r="F5284">
        <v>53.5</v>
      </c>
      <c r="G5284" t="b">
        <v>0</v>
      </c>
    </row>
    <row r="5285" spans="1:7">
      <c r="A5285" t="s">
        <v>16</v>
      </c>
      <c r="B5285">
        <v>7436</v>
      </c>
      <c r="C5285" t="s">
        <v>59</v>
      </c>
      <c r="D5285">
        <v>13.82</v>
      </c>
      <c r="E5285">
        <v>10.85</v>
      </c>
      <c r="F5285">
        <v>53.5</v>
      </c>
    </row>
    <row r="5286" spans="1:7">
      <c r="A5286" t="s">
        <v>16</v>
      </c>
      <c r="B5286">
        <v>9378</v>
      </c>
      <c r="C5286" t="s">
        <v>59</v>
      </c>
      <c r="D5286">
        <v>8.25</v>
      </c>
      <c r="E5286">
        <v>13.15</v>
      </c>
      <c r="F5286">
        <v>53.5</v>
      </c>
    </row>
    <row r="5287" spans="1:7">
      <c r="A5287" t="s">
        <v>16</v>
      </c>
      <c r="B5287">
        <v>9379</v>
      </c>
      <c r="C5287" t="s">
        <v>59</v>
      </c>
      <c r="D5287">
        <v>8.25</v>
      </c>
      <c r="E5287">
        <v>13.8</v>
      </c>
      <c r="F5287">
        <v>53.5</v>
      </c>
      <c r="G5287" t="b">
        <v>0</v>
      </c>
    </row>
    <row r="5288" spans="1:7">
      <c r="A5288" t="s">
        <v>16</v>
      </c>
      <c r="B5288">
        <v>9380</v>
      </c>
      <c r="C5288" t="s">
        <v>59</v>
      </c>
      <c r="D5288">
        <v>9.25</v>
      </c>
      <c r="E5288">
        <v>13.15</v>
      </c>
      <c r="F5288">
        <v>53.5</v>
      </c>
    </row>
    <row r="5289" spans="1:7">
      <c r="A5289" t="s">
        <v>16</v>
      </c>
      <c r="B5289">
        <v>9381</v>
      </c>
      <c r="C5289" t="s">
        <v>59</v>
      </c>
      <c r="D5289">
        <v>9.25</v>
      </c>
      <c r="E5289">
        <v>13.8</v>
      </c>
      <c r="F5289">
        <v>53.5</v>
      </c>
      <c r="G5289" t="b">
        <v>0</v>
      </c>
    </row>
    <row r="5290" spans="1:7">
      <c r="A5290" t="s">
        <v>16</v>
      </c>
      <c r="B5290">
        <v>9382</v>
      </c>
      <c r="C5290" t="s">
        <v>59</v>
      </c>
      <c r="D5290">
        <v>10.050000000000001</v>
      </c>
      <c r="E5290">
        <v>13.15</v>
      </c>
      <c r="F5290">
        <v>53.5</v>
      </c>
    </row>
    <row r="5291" spans="1:7">
      <c r="A5291" t="s">
        <v>16</v>
      </c>
      <c r="B5291">
        <v>9383</v>
      </c>
      <c r="C5291" t="s">
        <v>59</v>
      </c>
      <c r="D5291">
        <v>10.050000000000001</v>
      </c>
      <c r="E5291">
        <v>13.8</v>
      </c>
      <c r="F5291">
        <v>53.5</v>
      </c>
      <c r="G5291" t="b">
        <v>0</v>
      </c>
    </row>
    <row r="5292" spans="1:7">
      <c r="A5292" t="s">
        <v>16</v>
      </c>
      <c r="B5292">
        <v>9386</v>
      </c>
      <c r="C5292" t="s">
        <v>59</v>
      </c>
      <c r="D5292">
        <v>11.52</v>
      </c>
      <c r="E5292">
        <v>11.65</v>
      </c>
      <c r="F5292">
        <v>53.5</v>
      </c>
      <c r="G5292" t="b">
        <v>0</v>
      </c>
    </row>
    <row r="5293" spans="1:7">
      <c r="A5293" t="s">
        <v>16</v>
      </c>
      <c r="B5293">
        <v>9503</v>
      </c>
      <c r="C5293" t="s">
        <v>59</v>
      </c>
      <c r="D5293">
        <v>6.8</v>
      </c>
      <c r="E5293">
        <v>13.8</v>
      </c>
      <c r="F5293">
        <v>53.5</v>
      </c>
      <c r="G5293" t="b">
        <v>0</v>
      </c>
    </row>
    <row r="5294" spans="1:7">
      <c r="A5294" t="s">
        <v>16</v>
      </c>
      <c r="B5294">
        <v>1097</v>
      </c>
      <c r="C5294" t="s">
        <v>59</v>
      </c>
      <c r="D5294">
        <v>8.3800000000000008</v>
      </c>
      <c r="E5294">
        <v>12.5</v>
      </c>
      <c r="F5294">
        <v>53.5</v>
      </c>
    </row>
    <row r="5295" spans="1:7">
      <c r="A5295" t="s">
        <v>16</v>
      </c>
      <c r="B5295">
        <v>1661</v>
      </c>
      <c r="C5295" t="s">
        <v>59</v>
      </c>
      <c r="D5295">
        <v>8.3800000000000008</v>
      </c>
      <c r="E5295">
        <v>12.25</v>
      </c>
      <c r="F5295">
        <v>53.5</v>
      </c>
    </row>
    <row r="5296" spans="1:7">
      <c r="A5296" t="s">
        <v>16</v>
      </c>
      <c r="B5296">
        <v>2102</v>
      </c>
      <c r="C5296" t="s">
        <v>59</v>
      </c>
      <c r="D5296">
        <v>8.25</v>
      </c>
      <c r="E5296">
        <v>16.5</v>
      </c>
      <c r="F5296">
        <v>53.5</v>
      </c>
    </row>
    <row r="5297" spans="1:7">
      <c r="A5297" t="s">
        <v>16</v>
      </c>
      <c r="B5297">
        <v>2123</v>
      </c>
      <c r="C5297" t="s">
        <v>59</v>
      </c>
      <c r="D5297">
        <v>8.3800000000000008</v>
      </c>
      <c r="E5297">
        <v>13.15</v>
      </c>
      <c r="F5297">
        <v>53.5</v>
      </c>
    </row>
    <row r="5298" spans="1:7">
      <c r="A5298" t="s">
        <v>16</v>
      </c>
      <c r="B5298">
        <v>4858</v>
      </c>
      <c r="C5298" t="s">
        <v>59</v>
      </c>
      <c r="D5298">
        <v>11.92</v>
      </c>
      <c r="E5298">
        <v>13.15</v>
      </c>
      <c r="F5298">
        <v>53.5</v>
      </c>
    </row>
    <row r="5299" spans="1:7">
      <c r="A5299" t="s">
        <v>16</v>
      </c>
      <c r="B5299">
        <v>2585</v>
      </c>
      <c r="C5299" t="s">
        <v>59</v>
      </c>
      <c r="D5299">
        <v>4.82</v>
      </c>
      <c r="E5299">
        <v>14.35</v>
      </c>
      <c r="F5299">
        <v>53.5</v>
      </c>
      <c r="G5299" t="b">
        <v>0</v>
      </c>
    </row>
    <row r="5300" spans="1:7">
      <c r="A5300" t="s">
        <v>16</v>
      </c>
      <c r="B5300">
        <v>2603</v>
      </c>
      <c r="C5300" t="s">
        <v>59</v>
      </c>
      <c r="D5300">
        <v>4.82</v>
      </c>
      <c r="E5300">
        <v>13.8</v>
      </c>
      <c r="F5300">
        <v>53.5</v>
      </c>
      <c r="G5300" t="b">
        <v>0</v>
      </c>
    </row>
    <row r="5301" spans="1:7">
      <c r="A5301" t="s">
        <v>16</v>
      </c>
      <c r="B5301">
        <v>7168</v>
      </c>
      <c r="C5301" t="s">
        <v>59</v>
      </c>
      <c r="D5301">
        <v>3.5</v>
      </c>
      <c r="E5301">
        <v>14.05</v>
      </c>
      <c r="F5301">
        <v>53.5</v>
      </c>
      <c r="G5301" t="b">
        <v>0</v>
      </c>
    </row>
    <row r="5302" spans="1:7">
      <c r="A5302" t="s">
        <v>16</v>
      </c>
      <c r="B5302">
        <v>7170</v>
      </c>
      <c r="C5302" t="s">
        <v>59</v>
      </c>
      <c r="D5302">
        <v>3.5</v>
      </c>
      <c r="E5302">
        <v>13.05</v>
      </c>
      <c r="F5302">
        <v>53.5</v>
      </c>
    </row>
    <row r="5303" spans="1:7">
      <c r="A5303" t="s">
        <v>16</v>
      </c>
      <c r="B5303">
        <v>7171</v>
      </c>
      <c r="C5303" t="s">
        <v>59</v>
      </c>
      <c r="D5303">
        <v>4.7699999999999996</v>
      </c>
      <c r="E5303">
        <v>13.05</v>
      </c>
      <c r="F5303">
        <v>53.5</v>
      </c>
    </row>
    <row r="5304" spans="1:7">
      <c r="A5304" t="s">
        <v>16</v>
      </c>
      <c r="B5304">
        <v>9568</v>
      </c>
      <c r="C5304" t="s">
        <v>59</v>
      </c>
      <c r="D5304">
        <v>8.25</v>
      </c>
      <c r="E5304">
        <v>13.05</v>
      </c>
      <c r="F5304">
        <v>53.5</v>
      </c>
      <c r="G5304" t="b">
        <v>0</v>
      </c>
    </row>
    <row r="5305" spans="1:7">
      <c r="A5305" t="s">
        <v>16</v>
      </c>
      <c r="B5305">
        <v>7075</v>
      </c>
      <c r="C5305" t="s">
        <v>59</v>
      </c>
      <c r="D5305">
        <v>6.8</v>
      </c>
      <c r="E5305">
        <v>12.5</v>
      </c>
      <c r="F5305">
        <v>53.5</v>
      </c>
    </row>
    <row r="5306" spans="1:7">
      <c r="A5306" t="s">
        <v>16</v>
      </c>
      <c r="B5306">
        <v>1991</v>
      </c>
      <c r="C5306" t="s">
        <v>59</v>
      </c>
      <c r="D5306">
        <v>6.8</v>
      </c>
      <c r="E5306">
        <v>10.45</v>
      </c>
      <c r="F5306">
        <v>53.5</v>
      </c>
    </row>
    <row r="5307" spans="1:7">
      <c r="A5307" t="s">
        <v>16</v>
      </c>
      <c r="B5307">
        <v>1139</v>
      </c>
      <c r="C5307" t="s">
        <v>59</v>
      </c>
      <c r="D5307">
        <v>6.8</v>
      </c>
      <c r="E5307">
        <v>8.5</v>
      </c>
      <c r="F5307">
        <v>53.5</v>
      </c>
    </row>
    <row r="5308" spans="1:7">
      <c r="A5308" t="s">
        <v>16</v>
      </c>
      <c r="B5308">
        <v>9563</v>
      </c>
      <c r="C5308" t="s">
        <v>59</v>
      </c>
      <c r="D5308">
        <v>4.82</v>
      </c>
      <c r="E5308">
        <v>16.5</v>
      </c>
      <c r="F5308">
        <v>53.5</v>
      </c>
      <c r="G5308" t="b">
        <v>0</v>
      </c>
    </row>
    <row r="5309" spans="1:7">
      <c r="A5309" t="s">
        <v>16</v>
      </c>
      <c r="B5309">
        <v>9577</v>
      </c>
      <c r="C5309" t="s">
        <v>59</v>
      </c>
      <c r="D5309">
        <v>5.72</v>
      </c>
      <c r="E5309">
        <v>13.8</v>
      </c>
      <c r="F5309">
        <v>53.5</v>
      </c>
      <c r="G5309" t="b">
        <v>0</v>
      </c>
    </row>
    <row r="5310" spans="1:7">
      <c r="A5310" t="s">
        <v>16</v>
      </c>
      <c r="B5310">
        <v>9578</v>
      </c>
      <c r="C5310" t="s">
        <v>59</v>
      </c>
      <c r="D5310">
        <v>5.72</v>
      </c>
      <c r="E5310">
        <v>15.78</v>
      </c>
      <c r="F5310">
        <v>53.5</v>
      </c>
      <c r="G5310" t="b">
        <v>0</v>
      </c>
    </row>
    <row r="5311" spans="1:7">
      <c r="A5311" t="s">
        <v>16</v>
      </c>
      <c r="B5311">
        <v>9634</v>
      </c>
      <c r="C5311" t="s">
        <v>59</v>
      </c>
      <c r="D5311">
        <v>5.72</v>
      </c>
      <c r="E5311">
        <v>14.05</v>
      </c>
      <c r="F5311">
        <v>53.5</v>
      </c>
    </row>
    <row r="5312" spans="1:7">
      <c r="A5312" t="s">
        <v>16</v>
      </c>
      <c r="B5312">
        <v>9635</v>
      </c>
      <c r="C5312" t="s">
        <v>59</v>
      </c>
      <c r="D5312">
        <v>5.72</v>
      </c>
      <c r="E5312">
        <v>14.35</v>
      </c>
      <c r="F5312">
        <v>53.5</v>
      </c>
    </row>
    <row r="5313" spans="1:7">
      <c r="A5313" t="s">
        <v>16</v>
      </c>
      <c r="B5313">
        <v>9725</v>
      </c>
      <c r="C5313" t="s">
        <v>59</v>
      </c>
      <c r="D5313">
        <v>16.02</v>
      </c>
      <c r="E5313">
        <v>14.2</v>
      </c>
      <c r="F5313">
        <v>53.5</v>
      </c>
    </row>
    <row r="5314" spans="1:7">
      <c r="A5314" t="s">
        <v>16</v>
      </c>
      <c r="B5314">
        <v>9726</v>
      </c>
      <c r="C5314" t="s">
        <v>59</v>
      </c>
      <c r="D5314">
        <v>16.02</v>
      </c>
      <c r="E5314">
        <v>15.78</v>
      </c>
      <c r="F5314">
        <v>53.5</v>
      </c>
    </row>
    <row r="5315" spans="1:7">
      <c r="A5315" t="s">
        <v>16</v>
      </c>
      <c r="B5315">
        <v>9727</v>
      </c>
      <c r="C5315" t="s">
        <v>59</v>
      </c>
      <c r="D5315">
        <v>15.07</v>
      </c>
      <c r="E5315">
        <v>14.2</v>
      </c>
      <c r="F5315">
        <v>53.5</v>
      </c>
      <c r="G5315" t="b">
        <v>0</v>
      </c>
    </row>
    <row r="5316" spans="1:7">
      <c r="A5316" t="s">
        <v>16</v>
      </c>
      <c r="B5316">
        <v>9728</v>
      </c>
      <c r="C5316" t="s">
        <v>59</v>
      </c>
      <c r="D5316">
        <v>15.07</v>
      </c>
      <c r="E5316">
        <v>15.78</v>
      </c>
      <c r="F5316">
        <v>53.5</v>
      </c>
    </row>
    <row r="5317" spans="1:7">
      <c r="A5317" t="s">
        <v>16</v>
      </c>
      <c r="B5317">
        <v>9729</v>
      </c>
      <c r="C5317" t="s">
        <v>59</v>
      </c>
      <c r="D5317">
        <v>12.88</v>
      </c>
      <c r="E5317">
        <v>15.26</v>
      </c>
      <c r="F5317">
        <v>53.5</v>
      </c>
    </row>
    <row r="5318" spans="1:7">
      <c r="A5318" t="s">
        <v>16</v>
      </c>
      <c r="B5318">
        <v>9730</v>
      </c>
      <c r="C5318" t="s">
        <v>59</v>
      </c>
      <c r="D5318">
        <v>15.07</v>
      </c>
      <c r="E5318">
        <v>15.26</v>
      </c>
      <c r="F5318">
        <v>53.5</v>
      </c>
      <c r="G5318" t="b">
        <v>0</v>
      </c>
    </row>
    <row r="5319" spans="1:7">
      <c r="A5319" t="s">
        <v>16</v>
      </c>
      <c r="B5319">
        <v>9732</v>
      </c>
      <c r="C5319" t="s">
        <v>59</v>
      </c>
      <c r="D5319">
        <v>12.88</v>
      </c>
      <c r="E5319">
        <v>14.2</v>
      </c>
      <c r="F5319">
        <v>53.5</v>
      </c>
      <c r="G5319" t="b">
        <v>0</v>
      </c>
    </row>
    <row r="5320" spans="1:7">
      <c r="A5320" t="s">
        <v>16</v>
      </c>
      <c r="B5320">
        <v>3685</v>
      </c>
      <c r="C5320" t="s">
        <v>59</v>
      </c>
      <c r="D5320">
        <v>3.27</v>
      </c>
      <c r="E5320">
        <v>0.2</v>
      </c>
      <c r="F5320">
        <v>53.5</v>
      </c>
    </row>
    <row r="5321" spans="1:7">
      <c r="A5321" t="s">
        <v>16</v>
      </c>
      <c r="B5321">
        <v>4080</v>
      </c>
      <c r="C5321" t="s">
        <v>59</v>
      </c>
      <c r="D5321">
        <v>3.27</v>
      </c>
      <c r="E5321">
        <v>0.4</v>
      </c>
      <c r="F5321">
        <v>53.5</v>
      </c>
    </row>
    <row r="5322" spans="1:7">
      <c r="A5322" t="s">
        <v>16</v>
      </c>
      <c r="B5322">
        <v>4082</v>
      </c>
      <c r="C5322" t="s">
        <v>59</v>
      </c>
      <c r="D5322">
        <v>3.27</v>
      </c>
      <c r="E5322">
        <v>0.55000000000000004</v>
      </c>
      <c r="F5322">
        <v>53.5</v>
      </c>
      <c r="G5322" t="b">
        <v>0</v>
      </c>
    </row>
    <row r="5323" spans="1:7">
      <c r="A5323" t="s">
        <v>16</v>
      </c>
      <c r="B5323">
        <v>4261</v>
      </c>
      <c r="C5323" t="s">
        <v>59</v>
      </c>
      <c r="D5323">
        <v>3.27</v>
      </c>
      <c r="E5323">
        <v>0.7</v>
      </c>
      <c r="F5323">
        <v>53.5</v>
      </c>
    </row>
    <row r="5324" spans="1:7">
      <c r="A5324" t="s">
        <v>16</v>
      </c>
      <c r="B5324">
        <v>4262</v>
      </c>
      <c r="C5324" t="s">
        <v>59</v>
      </c>
      <c r="D5324">
        <v>3.27</v>
      </c>
      <c r="E5324">
        <v>1.75</v>
      </c>
      <c r="F5324">
        <v>53.5</v>
      </c>
    </row>
    <row r="5325" spans="1:7">
      <c r="A5325" t="s">
        <v>16</v>
      </c>
      <c r="B5325">
        <v>4264</v>
      </c>
      <c r="C5325" t="s">
        <v>59</v>
      </c>
      <c r="D5325">
        <v>3.27</v>
      </c>
      <c r="E5325">
        <v>2.2000000000000002</v>
      </c>
      <c r="F5325">
        <v>53.5</v>
      </c>
      <c r="G5325" t="b">
        <v>0</v>
      </c>
    </row>
    <row r="5326" spans="1:7">
      <c r="A5326" t="s">
        <v>16</v>
      </c>
      <c r="B5326">
        <v>4265</v>
      </c>
      <c r="C5326" t="s">
        <v>59</v>
      </c>
      <c r="D5326">
        <v>3.27</v>
      </c>
      <c r="E5326">
        <v>2.8</v>
      </c>
      <c r="F5326">
        <v>53.5</v>
      </c>
    </row>
    <row r="5327" spans="1:7">
      <c r="A5327" t="s">
        <v>16</v>
      </c>
      <c r="B5327">
        <v>4271</v>
      </c>
      <c r="C5327" t="s">
        <v>59</v>
      </c>
      <c r="D5327">
        <v>6.5</v>
      </c>
      <c r="E5327">
        <v>0</v>
      </c>
      <c r="F5327">
        <v>53.5</v>
      </c>
      <c r="G5327" t="b">
        <v>0</v>
      </c>
    </row>
    <row r="5328" spans="1:7">
      <c r="A5328" t="s">
        <v>16</v>
      </c>
      <c r="B5328">
        <v>9921</v>
      </c>
      <c r="C5328" t="s">
        <v>59</v>
      </c>
      <c r="D5328">
        <v>11.92</v>
      </c>
      <c r="E5328">
        <v>15.1</v>
      </c>
      <c r="F5328">
        <v>53.5</v>
      </c>
    </row>
    <row r="5329" spans="1:7">
      <c r="A5329" t="s">
        <v>16</v>
      </c>
      <c r="B5329">
        <v>9990</v>
      </c>
      <c r="C5329" t="s">
        <v>59</v>
      </c>
      <c r="D5329">
        <v>6.8</v>
      </c>
      <c r="E5329">
        <v>13.05</v>
      </c>
      <c r="F5329">
        <v>53.5</v>
      </c>
    </row>
    <row r="5330" spans="1:7">
      <c r="A5330" t="s">
        <v>16</v>
      </c>
      <c r="B5330">
        <v>4773</v>
      </c>
      <c r="C5330" t="s">
        <v>59</v>
      </c>
      <c r="D5330">
        <v>13.82</v>
      </c>
      <c r="E5330">
        <v>9.35</v>
      </c>
      <c r="F5330">
        <v>53.5</v>
      </c>
      <c r="G5330" t="b">
        <v>0</v>
      </c>
    </row>
    <row r="5331" spans="1:7">
      <c r="A5331" t="s">
        <v>16</v>
      </c>
      <c r="B5331">
        <v>1447</v>
      </c>
      <c r="C5331" t="s">
        <v>59</v>
      </c>
      <c r="D5331">
        <v>14.17</v>
      </c>
      <c r="E5331">
        <v>13.525</v>
      </c>
      <c r="F5331">
        <v>53.5</v>
      </c>
      <c r="G5331" t="b">
        <v>0</v>
      </c>
    </row>
    <row r="5332" spans="1:7">
      <c r="A5332" t="s">
        <v>16</v>
      </c>
      <c r="B5332">
        <v>5254</v>
      </c>
      <c r="C5332" t="s">
        <v>59</v>
      </c>
      <c r="D5332">
        <v>16.37</v>
      </c>
      <c r="E5332">
        <v>0.2</v>
      </c>
      <c r="F5332">
        <v>53.5</v>
      </c>
    </row>
    <row r="5333" spans="1:7">
      <c r="A5333" t="s">
        <v>16</v>
      </c>
      <c r="B5333">
        <v>5255</v>
      </c>
      <c r="C5333" t="s">
        <v>59</v>
      </c>
      <c r="D5333">
        <v>16.37</v>
      </c>
      <c r="E5333">
        <v>0.4</v>
      </c>
      <c r="F5333">
        <v>53.5</v>
      </c>
    </row>
    <row r="5334" spans="1:7">
      <c r="A5334" t="s">
        <v>16</v>
      </c>
      <c r="B5334">
        <v>5260</v>
      </c>
      <c r="C5334" t="s">
        <v>59</v>
      </c>
      <c r="D5334">
        <v>16.37</v>
      </c>
      <c r="E5334">
        <v>0.55000000000000004</v>
      </c>
      <c r="F5334">
        <v>53.5</v>
      </c>
    </row>
    <row r="5335" spans="1:7">
      <c r="A5335" t="s">
        <v>16</v>
      </c>
      <c r="B5335">
        <v>5261</v>
      </c>
      <c r="C5335" t="s">
        <v>59</v>
      </c>
      <c r="D5335">
        <v>16.37</v>
      </c>
      <c r="E5335">
        <v>0.7</v>
      </c>
      <c r="F5335">
        <v>53.5</v>
      </c>
      <c r="G5335" t="b">
        <v>0</v>
      </c>
    </row>
    <row r="5336" spans="1:7">
      <c r="A5336" t="s">
        <v>16</v>
      </c>
      <c r="B5336">
        <v>5262</v>
      </c>
      <c r="C5336" t="s">
        <v>59</v>
      </c>
      <c r="D5336">
        <v>16.37</v>
      </c>
      <c r="E5336">
        <v>1.75</v>
      </c>
      <c r="F5336">
        <v>53.5</v>
      </c>
      <c r="G5336" t="b">
        <v>0</v>
      </c>
    </row>
    <row r="5337" spans="1:7">
      <c r="A5337" t="s">
        <v>16</v>
      </c>
      <c r="B5337">
        <v>5270</v>
      </c>
      <c r="C5337" t="s">
        <v>59</v>
      </c>
      <c r="D5337">
        <v>16.37</v>
      </c>
      <c r="E5337">
        <v>2.2000000000000002</v>
      </c>
      <c r="F5337">
        <v>53.5</v>
      </c>
    </row>
    <row r="5338" spans="1:7">
      <c r="A5338" t="s">
        <v>16</v>
      </c>
      <c r="B5338">
        <v>5271</v>
      </c>
      <c r="C5338" t="s">
        <v>59</v>
      </c>
      <c r="D5338">
        <v>16.37</v>
      </c>
      <c r="E5338">
        <v>2.8</v>
      </c>
      <c r="F5338">
        <v>53.5</v>
      </c>
      <c r="G5338" t="b">
        <v>0</v>
      </c>
    </row>
    <row r="5339" spans="1:7">
      <c r="A5339" t="s">
        <v>16</v>
      </c>
      <c r="B5339">
        <v>5272</v>
      </c>
      <c r="C5339" t="s">
        <v>59</v>
      </c>
      <c r="D5339">
        <v>16.37</v>
      </c>
      <c r="E5339">
        <v>5</v>
      </c>
      <c r="F5339">
        <v>53.5</v>
      </c>
    </row>
    <row r="5340" spans="1:7">
      <c r="A5340" t="s">
        <v>16</v>
      </c>
      <c r="B5340">
        <v>7109</v>
      </c>
      <c r="C5340" t="s">
        <v>59</v>
      </c>
      <c r="D5340">
        <v>0</v>
      </c>
      <c r="E5340">
        <v>0.6</v>
      </c>
      <c r="F5340">
        <v>53.5</v>
      </c>
      <c r="G5340" t="b">
        <v>0</v>
      </c>
    </row>
    <row r="5341" spans="1:7">
      <c r="A5341" t="s">
        <v>16</v>
      </c>
      <c r="B5341">
        <v>7110</v>
      </c>
      <c r="C5341" t="s">
        <v>59</v>
      </c>
      <c r="D5341">
        <v>3.27</v>
      </c>
      <c r="E5341">
        <v>0.6</v>
      </c>
      <c r="F5341">
        <v>53.5</v>
      </c>
      <c r="G5341" t="b">
        <v>0</v>
      </c>
    </row>
    <row r="5342" spans="1:7">
      <c r="A5342" t="s">
        <v>16</v>
      </c>
      <c r="B5342">
        <v>7111</v>
      </c>
      <c r="C5342" t="s">
        <v>59</v>
      </c>
      <c r="D5342">
        <v>9.82</v>
      </c>
      <c r="E5342">
        <v>0.6</v>
      </c>
      <c r="F5342">
        <v>53.5</v>
      </c>
    </row>
    <row r="5343" spans="1:7">
      <c r="A5343" t="s">
        <v>16</v>
      </c>
      <c r="B5343">
        <v>7112</v>
      </c>
      <c r="C5343" t="s">
        <v>59</v>
      </c>
      <c r="D5343">
        <v>16.37</v>
      </c>
      <c r="E5343">
        <v>0.6</v>
      </c>
      <c r="F5343">
        <v>53.5</v>
      </c>
    </row>
    <row r="5344" spans="1:7">
      <c r="A5344" t="s">
        <v>16</v>
      </c>
      <c r="B5344">
        <v>7113</v>
      </c>
      <c r="C5344" t="s">
        <v>59</v>
      </c>
      <c r="D5344">
        <v>19.649999999999999</v>
      </c>
      <c r="E5344">
        <v>0.6</v>
      </c>
      <c r="F5344">
        <v>53.5</v>
      </c>
    </row>
    <row r="5345" spans="1:7">
      <c r="A5345" t="s">
        <v>16</v>
      </c>
      <c r="B5345">
        <v>8281</v>
      </c>
      <c r="C5345" t="s">
        <v>59</v>
      </c>
      <c r="D5345">
        <v>11.8</v>
      </c>
      <c r="E5345">
        <v>0.6</v>
      </c>
      <c r="F5345">
        <v>53.5</v>
      </c>
      <c r="G5345" t="b">
        <v>0</v>
      </c>
    </row>
    <row r="5346" spans="1:7">
      <c r="A5346" t="s">
        <v>16</v>
      </c>
      <c r="B5346">
        <v>8938</v>
      </c>
      <c r="C5346" t="s">
        <v>59</v>
      </c>
      <c r="D5346">
        <v>8.19</v>
      </c>
      <c r="E5346">
        <v>0.6</v>
      </c>
      <c r="F5346">
        <v>53.5</v>
      </c>
    </row>
    <row r="5347" spans="1:7">
      <c r="A5347" t="s">
        <v>16</v>
      </c>
      <c r="B5347">
        <v>9131</v>
      </c>
      <c r="C5347" t="s">
        <v>59</v>
      </c>
      <c r="D5347">
        <v>6.5</v>
      </c>
      <c r="E5347">
        <v>0.6</v>
      </c>
      <c r="F5347">
        <v>53.5</v>
      </c>
      <c r="G5347" t="b">
        <v>0</v>
      </c>
    </row>
    <row r="5348" spans="1:7">
      <c r="A5348" t="s">
        <v>16</v>
      </c>
      <c r="B5348">
        <v>9150</v>
      </c>
      <c r="C5348" t="s">
        <v>59</v>
      </c>
      <c r="D5348">
        <v>0.6</v>
      </c>
      <c r="E5348">
        <v>8.5</v>
      </c>
      <c r="F5348">
        <v>53.5</v>
      </c>
    </row>
    <row r="5349" spans="1:7">
      <c r="A5349" t="s">
        <v>16</v>
      </c>
      <c r="B5349">
        <v>9151</v>
      </c>
      <c r="C5349" t="s">
        <v>59</v>
      </c>
      <c r="D5349">
        <v>0.6</v>
      </c>
      <c r="E5349">
        <v>16.5</v>
      </c>
      <c r="F5349">
        <v>53.5</v>
      </c>
    </row>
    <row r="5350" spans="1:7">
      <c r="A5350" t="s">
        <v>16</v>
      </c>
      <c r="B5350">
        <v>9882</v>
      </c>
      <c r="C5350" t="s">
        <v>59</v>
      </c>
      <c r="D5350">
        <v>10.7</v>
      </c>
      <c r="E5350">
        <v>11.35</v>
      </c>
      <c r="F5350">
        <v>53.5</v>
      </c>
    </row>
    <row r="5351" spans="1:7">
      <c r="A5351" t="s">
        <v>16</v>
      </c>
      <c r="B5351">
        <v>9941</v>
      </c>
      <c r="C5351" t="s">
        <v>59</v>
      </c>
      <c r="D5351">
        <v>9.1999999999999993</v>
      </c>
      <c r="E5351">
        <v>11.35</v>
      </c>
      <c r="F5351">
        <v>53.5</v>
      </c>
      <c r="G5351" t="b">
        <v>0</v>
      </c>
    </row>
    <row r="5352" spans="1:7">
      <c r="A5352" t="s">
        <v>16</v>
      </c>
      <c r="B5352">
        <v>10030</v>
      </c>
      <c r="C5352" t="s">
        <v>59</v>
      </c>
      <c r="D5352">
        <v>8.25</v>
      </c>
      <c r="E5352">
        <v>13.1463988919668</v>
      </c>
      <c r="F5352">
        <v>53.5</v>
      </c>
      <c r="G5352" t="b">
        <v>0</v>
      </c>
    </row>
    <row r="5353" spans="1:7">
      <c r="A5353" t="s">
        <v>16</v>
      </c>
      <c r="B5353">
        <v>10031</v>
      </c>
      <c r="C5353" t="s">
        <v>59</v>
      </c>
      <c r="D5353">
        <v>8.25</v>
      </c>
      <c r="E5353">
        <v>12.5</v>
      </c>
      <c r="F5353">
        <v>53.5</v>
      </c>
    </row>
    <row r="5354" spans="1:7">
      <c r="A5354" t="s">
        <v>16</v>
      </c>
      <c r="B5354">
        <v>2442</v>
      </c>
      <c r="C5354" t="s">
        <v>59</v>
      </c>
      <c r="D5354">
        <v>18.68</v>
      </c>
      <c r="E5354">
        <v>8.75</v>
      </c>
      <c r="F5354">
        <v>53.5</v>
      </c>
    </row>
    <row r="5355" spans="1:7">
      <c r="A5355" t="s">
        <v>16</v>
      </c>
      <c r="B5355">
        <v>4346</v>
      </c>
      <c r="C5355" t="s">
        <v>59</v>
      </c>
      <c r="D5355">
        <v>12.88</v>
      </c>
      <c r="E5355">
        <v>16.5</v>
      </c>
      <c r="F5355">
        <v>53.5</v>
      </c>
      <c r="G5355" t="b">
        <v>0</v>
      </c>
    </row>
    <row r="5356" spans="1:7">
      <c r="A5356" t="s">
        <v>16</v>
      </c>
      <c r="B5356">
        <v>1417</v>
      </c>
      <c r="C5356" t="s">
        <v>59</v>
      </c>
      <c r="D5356">
        <v>12.88</v>
      </c>
      <c r="E5356">
        <v>15.78</v>
      </c>
      <c r="F5356">
        <v>53.5</v>
      </c>
      <c r="G5356" t="b">
        <v>0</v>
      </c>
    </row>
    <row r="5357" spans="1:7">
      <c r="A5357" t="s">
        <v>16</v>
      </c>
      <c r="B5357">
        <v>1421</v>
      </c>
      <c r="C5357" t="s">
        <v>59</v>
      </c>
      <c r="D5357">
        <v>5.72</v>
      </c>
      <c r="E5357">
        <v>16.5</v>
      </c>
      <c r="F5357">
        <v>53.5</v>
      </c>
      <c r="G5357" t="b">
        <v>0</v>
      </c>
    </row>
    <row r="5358" spans="1:7">
      <c r="A5358" t="s">
        <v>16</v>
      </c>
      <c r="B5358">
        <v>10254</v>
      </c>
      <c r="C5358" t="s">
        <v>59</v>
      </c>
      <c r="D5358">
        <v>3.27</v>
      </c>
      <c r="E5358">
        <v>5.5</v>
      </c>
      <c r="F5358">
        <v>53.5</v>
      </c>
      <c r="G5358" t="b">
        <v>0</v>
      </c>
    </row>
    <row r="5359" spans="1:7">
      <c r="A5359" t="s">
        <v>16</v>
      </c>
      <c r="B5359">
        <v>10280</v>
      </c>
      <c r="C5359" t="s">
        <v>59</v>
      </c>
      <c r="D5359">
        <v>3.27</v>
      </c>
      <c r="E5359">
        <v>7.2</v>
      </c>
      <c r="F5359">
        <v>53.5</v>
      </c>
    </row>
    <row r="5360" spans="1:7">
      <c r="A5360" t="s">
        <v>16</v>
      </c>
      <c r="B5360">
        <v>10306</v>
      </c>
      <c r="C5360" t="s">
        <v>59</v>
      </c>
      <c r="D5360">
        <v>3.27</v>
      </c>
      <c r="E5360">
        <v>7</v>
      </c>
      <c r="F5360">
        <v>53.5</v>
      </c>
    </row>
    <row r="5361" spans="1:7">
      <c r="A5361" t="s">
        <v>16</v>
      </c>
      <c r="B5361">
        <v>912</v>
      </c>
      <c r="C5361" t="s">
        <v>59</v>
      </c>
      <c r="D5361">
        <v>0</v>
      </c>
      <c r="E5361">
        <v>11.42</v>
      </c>
      <c r="F5361">
        <v>53.5</v>
      </c>
      <c r="G5361" t="b">
        <v>0</v>
      </c>
    </row>
    <row r="5362" spans="1:7">
      <c r="A5362" t="s">
        <v>16</v>
      </c>
      <c r="B5362">
        <v>1109</v>
      </c>
      <c r="C5362" t="s">
        <v>59</v>
      </c>
      <c r="D5362">
        <v>3.15</v>
      </c>
      <c r="E5362">
        <v>11.42</v>
      </c>
      <c r="F5362">
        <v>53.5</v>
      </c>
      <c r="G5362" t="b">
        <v>0</v>
      </c>
    </row>
    <row r="5363" spans="1:7">
      <c r="A5363" t="s">
        <v>16</v>
      </c>
      <c r="B5363">
        <v>1497</v>
      </c>
      <c r="C5363" t="s">
        <v>59</v>
      </c>
      <c r="D5363">
        <v>4.82</v>
      </c>
      <c r="E5363">
        <v>11.45</v>
      </c>
      <c r="F5363">
        <v>53.5</v>
      </c>
      <c r="G5363" t="b">
        <v>0</v>
      </c>
    </row>
    <row r="5364" spans="1:7">
      <c r="A5364" t="s">
        <v>16</v>
      </c>
      <c r="B5364">
        <v>1992</v>
      </c>
      <c r="C5364" t="s">
        <v>59</v>
      </c>
      <c r="D5364">
        <v>6.8</v>
      </c>
      <c r="E5364">
        <v>11.45</v>
      </c>
      <c r="F5364">
        <v>53.5</v>
      </c>
    </row>
    <row r="5365" spans="1:7">
      <c r="A5365" t="s">
        <v>16</v>
      </c>
      <c r="B5365">
        <v>1994</v>
      </c>
      <c r="C5365" t="s">
        <v>59</v>
      </c>
      <c r="D5365">
        <v>4.82</v>
      </c>
      <c r="E5365">
        <v>10.45</v>
      </c>
      <c r="F5365">
        <v>53.5</v>
      </c>
    </row>
    <row r="5366" spans="1:7">
      <c r="A5366" t="s">
        <v>16</v>
      </c>
      <c r="B5366">
        <v>2067</v>
      </c>
      <c r="C5366" t="s">
        <v>59</v>
      </c>
      <c r="D5366">
        <v>3.15</v>
      </c>
      <c r="E5366">
        <v>13.35</v>
      </c>
      <c r="F5366">
        <v>53.5</v>
      </c>
    </row>
    <row r="5367" spans="1:7">
      <c r="A5367" t="s">
        <v>16</v>
      </c>
      <c r="B5367">
        <v>2069</v>
      </c>
      <c r="C5367" t="s">
        <v>59</v>
      </c>
      <c r="D5367">
        <v>0</v>
      </c>
      <c r="E5367">
        <v>13.35</v>
      </c>
      <c r="F5367">
        <v>53.5</v>
      </c>
    </row>
    <row r="5368" spans="1:7">
      <c r="A5368" t="s">
        <v>16</v>
      </c>
      <c r="B5368">
        <v>2075</v>
      </c>
      <c r="C5368" t="s">
        <v>59</v>
      </c>
      <c r="D5368">
        <v>4.82</v>
      </c>
      <c r="E5368">
        <v>13.35</v>
      </c>
      <c r="F5368">
        <v>53.5</v>
      </c>
    </row>
    <row r="5369" spans="1:7">
      <c r="A5369" t="s">
        <v>16</v>
      </c>
      <c r="B5369">
        <v>9366</v>
      </c>
      <c r="C5369" t="s">
        <v>59</v>
      </c>
      <c r="D5369">
        <v>6.5</v>
      </c>
      <c r="E5369">
        <v>11.45</v>
      </c>
      <c r="F5369">
        <v>53.5</v>
      </c>
      <c r="G5369" t="b">
        <v>0</v>
      </c>
    </row>
    <row r="5370" spans="1:7">
      <c r="A5370" t="s">
        <v>16</v>
      </c>
      <c r="B5370">
        <v>9367</v>
      </c>
      <c r="C5370" t="s">
        <v>59</v>
      </c>
      <c r="D5370">
        <v>4.82</v>
      </c>
      <c r="E5370">
        <v>12.5</v>
      </c>
      <c r="F5370">
        <v>53.5</v>
      </c>
    </row>
    <row r="5371" spans="1:7">
      <c r="A5371" t="s">
        <v>16</v>
      </c>
      <c r="B5371">
        <v>9375</v>
      </c>
      <c r="C5371" t="s">
        <v>59</v>
      </c>
      <c r="D5371">
        <v>4.25</v>
      </c>
      <c r="E5371">
        <v>11.45</v>
      </c>
      <c r="F5371">
        <v>53.5</v>
      </c>
    </row>
    <row r="5372" spans="1:7">
      <c r="A5372" t="s">
        <v>16</v>
      </c>
      <c r="B5372">
        <v>10406</v>
      </c>
      <c r="C5372" t="s">
        <v>59</v>
      </c>
      <c r="D5372">
        <v>2.5</v>
      </c>
      <c r="E5372">
        <v>11.42</v>
      </c>
      <c r="F5372">
        <v>53.5</v>
      </c>
      <c r="G5372" t="b">
        <v>0</v>
      </c>
    </row>
    <row r="5373" spans="1:7">
      <c r="A5373" t="s">
        <v>16</v>
      </c>
      <c r="B5373">
        <v>10407</v>
      </c>
      <c r="C5373" t="s">
        <v>59</v>
      </c>
      <c r="D5373">
        <v>3.15</v>
      </c>
      <c r="E5373">
        <v>12.5</v>
      </c>
      <c r="F5373">
        <v>53.5</v>
      </c>
      <c r="G5373" t="b">
        <v>0</v>
      </c>
    </row>
    <row r="5374" spans="1:7">
      <c r="A5374" t="s">
        <v>16</v>
      </c>
      <c r="B5374">
        <v>10408</v>
      </c>
      <c r="C5374" t="s">
        <v>59</v>
      </c>
      <c r="D5374">
        <v>3.15</v>
      </c>
      <c r="E5374">
        <v>8.5</v>
      </c>
      <c r="F5374">
        <v>53.5</v>
      </c>
    </row>
    <row r="5375" spans="1:7">
      <c r="A5375" t="s">
        <v>16</v>
      </c>
      <c r="B5375">
        <v>10409</v>
      </c>
      <c r="C5375" t="s">
        <v>59</v>
      </c>
      <c r="D5375">
        <v>3.5</v>
      </c>
      <c r="E5375">
        <v>11.42</v>
      </c>
      <c r="F5375">
        <v>53.5</v>
      </c>
    </row>
    <row r="5376" spans="1:7">
      <c r="A5376" t="s">
        <v>16</v>
      </c>
      <c r="B5376">
        <v>10410</v>
      </c>
      <c r="C5376" t="s">
        <v>59</v>
      </c>
      <c r="D5376">
        <v>2.5</v>
      </c>
      <c r="E5376">
        <v>13.35</v>
      </c>
      <c r="F5376">
        <v>53.5</v>
      </c>
      <c r="G5376" t="b">
        <v>0</v>
      </c>
    </row>
    <row r="5377" spans="1:7">
      <c r="A5377" t="s">
        <v>16</v>
      </c>
      <c r="B5377">
        <v>10411</v>
      </c>
      <c r="C5377" t="s">
        <v>59</v>
      </c>
      <c r="D5377">
        <v>3.5</v>
      </c>
      <c r="E5377">
        <v>13.35</v>
      </c>
      <c r="F5377">
        <v>53.5</v>
      </c>
      <c r="G5377" t="b">
        <v>0</v>
      </c>
    </row>
    <row r="5378" spans="1:7">
      <c r="A5378" t="s">
        <v>16</v>
      </c>
      <c r="B5378">
        <v>10412</v>
      </c>
      <c r="C5378" t="s">
        <v>59</v>
      </c>
      <c r="D5378">
        <v>3.15</v>
      </c>
      <c r="E5378">
        <v>15.26</v>
      </c>
      <c r="F5378">
        <v>53.5</v>
      </c>
      <c r="G5378" t="b">
        <v>0</v>
      </c>
    </row>
    <row r="5379" spans="1:7">
      <c r="A5379" t="s">
        <v>16</v>
      </c>
      <c r="B5379">
        <v>10425</v>
      </c>
      <c r="C5379" t="s">
        <v>59</v>
      </c>
      <c r="D5379">
        <v>2.95</v>
      </c>
      <c r="E5379">
        <v>8.5</v>
      </c>
      <c r="F5379">
        <v>53.5</v>
      </c>
    </row>
    <row r="5380" spans="1:7">
      <c r="A5380" t="s">
        <v>16</v>
      </c>
      <c r="B5380">
        <v>2593</v>
      </c>
      <c r="C5380" t="s">
        <v>59</v>
      </c>
      <c r="D5380">
        <v>16.37</v>
      </c>
      <c r="E5380">
        <v>6.9</v>
      </c>
      <c r="F5380">
        <v>53.5</v>
      </c>
      <c r="G5380" t="b">
        <v>0</v>
      </c>
    </row>
    <row r="5381" spans="1:7">
      <c r="A5381" t="s">
        <v>16</v>
      </c>
      <c r="B5381">
        <v>874</v>
      </c>
      <c r="C5381" t="s">
        <v>59</v>
      </c>
      <c r="D5381">
        <v>5.5511149999999998E-17</v>
      </c>
      <c r="E5381">
        <v>6.05</v>
      </c>
      <c r="F5381">
        <v>53.5</v>
      </c>
      <c r="G5381" t="b">
        <v>0</v>
      </c>
    </row>
    <row r="5382" spans="1:7">
      <c r="A5382" t="s">
        <v>16</v>
      </c>
      <c r="B5382">
        <v>1055</v>
      </c>
      <c r="C5382" t="s">
        <v>59</v>
      </c>
      <c r="D5382">
        <v>0</v>
      </c>
      <c r="E5382">
        <v>7.7</v>
      </c>
      <c r="F5382">
        <v>53.5</v>
      </c>
      <c r="G5382" t="b">
        <v>0</v>
      </c>
    </row>
    <row r="5383" spans="1:7">
      <c r="A5383" t="s">
        <v>16</v>
      </c>
      <c r="B5383">
        <v>2552</v>
      </c>
      <c r="C5383" t="s">
        <v>59</v>
      </c>
      <c r="D5383">
        <v>4.82</v>
      </c>
      <c r="E5383">
        <v>11.85</v>
      </c>
      <c r="F5383">
        <v>53.5</v>
      </c>
    </row>
    <row r="5384" spans="1:7">
      <c r="A5384" t="s">
        <v>16</v>
      </c>
      <c r="B5384">
        <v>2597</v>
      </c>
      <c r="C5384" t="s">
        <v>59</v>
      </c>
      <c r="D5384">
        <v>4.95</v>
      </c>
      <c r="E5384">
        <v>8.5</v>
      </c>
      <c r="F5384">
        <v>53.5</v>
      </c>
      <c r="G5384" t="b">
        <v>0</v>
      </c>
    </row>
    <row r="5385" spans="1:7">
      <c r="A5385" t="s">
        <v>16</v>
      </c>
      <c r="B5385">
        <v>971</v>
      </c>
      <c r="C5385" t="s">
        <v>59</v>
      </c>
      <c r="D5385">
        <v>9.9623781554429502</v>
      </c>
      <c r="E5385">
        <v>8.1765420786555705</v>
      </c>
      <c r="F5385">
        <v>53.5</v>
      </c>
    </row>
    <row r="5386" spans="1:7">
      <c r="A5386" t="s">
        <v>16</v>
      </c>
      <c r="B5386">
        <v>979</v>
      </c>
      <c r="C5386" t="s">
        <v>59</v>
      </c>
      <c r="D5386">
        <v>9.57137031858462</v>
      </c>
      <c r="E5386">
        <v>7.5366838924002204</v>
      </c>
      <c r="F5386">
        <v>53.5</v>
      </c>
    </row>
    <row r="5387" spans="1:7">
      <c r="A5387" t="s">
        <v>16</v>
      </c>
      <c r="B5387">
        <v>981</v>
      </c>
      <c r="C5387" t="s">
        <v>59</v>
      </c>
      <c r="D5387">
        <v>9.5594568092069991</v>
      </c>
      <c r="E5387">
        <v>7.5221153633906699</v>
      </c>
      <c r="F5387">
        <v>53.5</v>
      </c>
    </row>
    <row r="5388" spans="1:7">
      <c r="A5388" t="s">
        <v>16</v>
      </c>
      <c r="B5388">
        <v>463</v>
      </c>
      <c r="C5388" t="s">
        <v>59</v>
      </c>
      <c r="D5388">
        <v>9.8249999999999993</v>
      </c>
      <c r="E5388">
        <v>8.25</v>
      </c>
      <c r="F5388">
        <v>53.5</v>
      </c>
    </row>
    <row r="5389" spans="1:7">
      <c r="A5389" t="s">
        <v>16</v>
      </c>
      <c r="B5389">
        <v>583</v>
      </c>
      <c r="C5389" t="s">
        <v>59</v>
      </c>
      <c r="D5389">
        <v>9.8249999999999993</v>
      </c>
      <c r="E5389">
        <v>8.25</v>
      </c>
      <c r="F5389">
        <v>53.5</v>
      </c>
      <c r="G5389" t="b">
        <v>0</v>
      </c>
    </row>
    <row r="5390" spans="1:7">
      <c r="A5390" t="s">
        <v>17</v>
      </c>
      <c r="B5390">
        <v>146</v>
      </c>
      <c r="C5390" t="s">
        <v>59</v>
      </c>
      <c r="D5390">
        <v>0</v>
      </c>
      <c r="E5390">
        <v>0</v>
      </c>
      <c r="F5390">
        <v>50.2</v>
      </c>
      <c r="G5390" t="b">
        <v>0</v>
      </c>
    </row>
    <row r="5391" spans="1:7">
      <c r="A5391" t="s">
        <v>17</v>
      </c>
      <c r="B5391">
        <v>147</v>
      </c>
      <c r="C5391" t="s">
        <v>59</v>
      </c>
      <c r="D5391">
        <v>3.27</v>
      </c>
      <c r="E5391">
        <v>0</v>
      </c>
      <c r="F5391">
        <v>50.2</v>
      </c>
    </row>
    <row r="5392" spans="1:7">
      <c r="A5392" t="s">
        <v>17</v>
      </c>
      <c r="B5392">
        <v>148</v>
      </c>
      <c r="C5392" t="s">
        <v>59</v>
      </c>
      <c r="D5392">
        <v>9.82</v>
      </c>
      <c r="E5392">
        <v>0</v>
      </c>
      <c r="F5392">
        <v>50.2</v>
      </c>
    </row>
    <row r="5393" spans="1:7">
      <c r="A5393" t="s">
        <v>17</v>
      </c>
      <c r="B5393">
        <v>149</v>
      </c>
      <c r="C5393" t="s">
        <v>59</v>
      </c>
      <c r="D5393">
        <v>16.37</v>
      </c>
      <c r="E5393">
        <v>0</v>
      </c>
      <c r="F5393">
        <v>50.2</v>
      </c>
    </row>
    <row r="5394" spans="1:7">
      <c r="A5394" t="s">
        <v>17</v>
      </c>
      <c r="B5394">
        <v>150</v>
      </c>
      <c r="C5394" t="s">
        <v>59</v>
      </c>
      <c r="D5394">
        <v>19.649999999999999</v>
      </c>
      <c r="E5394">
        <v>0</v>
      </c>
      <c r="F5394">
        <v>50.2</v>
      </c>
    </row>
    <row r="5395" spans="1:7">
      <c r="A5395" t="s">
        <v>17</v>
      </c>
      <c r="B5395">
        <v>151</v>
      </c>
      <c r="C5395" t="s">
        <v>59</v>
      </c>
      <c r="D5395">
        <v>19.649999999999999</v>
      </c>
      <c r="E5395">
        <v>1.8</v>
      </c>
      <c r="F5395">
        <v>50.2</v>
      </c>
    </row>
    <row r="5396" spans="1:7">
      <c r="A5396" t="s">
        <v>17</v>
      </c>
      <c r="B5396">
        <v>152</v>
      </c>
      <c r="C5396" t="s">
        <v>59</v>
      </c>
      <c r="D5396">
        <v>0</v>
      </c>
      <c r="E5396">
        <v>8.5</v>
      </c>
      <c r="F5396">
        <v>50.2</v>
      </c>
      <c r="G5396" t="b">
        <v>0</v>
      </c>
    </row>
    <row r="5397" spans="1:7">
      <c r="A5397" t="s">
        <v>17</v>
      </c>
      <c r="B5397">
        <v>153</v>
      </c>
      <c r="C5397" t="s">
        <v>59</v>
      </c>
      <c r="D5397">
        <v>0</v>
      </c>
      <c r="E5397">
        <v>12.5</v>
      </c>
      <c r="F5397">
        <v>50.2</v>
      </c>
    </row>
    <row r="5398" spans="1:7">
      <c r="A5398" t="s">
        <v>17</v>
      </c>
      <c r="B5398">
        <v>154</v>
      </c>
      <c r="C5398" t="s">
        <v>59</v>
      </c>
      <c r="D5398">
        <v>0</v>
      </c>
      <c r="E5398">
        <v>16.5</v>
      </c>
      <c r="F5398">
        <v>50.2</v>
      </c>
    </row>
    <row r="5399" spans="1:7">
      <c r="A5399" t="s">
        <v>17</v>
      </c>
      <c r="B5399">
        <v>155</v>
      </c>
      <c r="C5399" t="s">
        <v>59</v>
      </c>
      <c r="D5399">
        <v>6.8</v>
      </c>
      <c r="E5399">
        <v>16.5</v>
      </c>
      <c r="F5399">
        <v>50.2</v>
      </c>
    </row>
    <row r="5400" spans="1:7">
      <c r="A5400" t="s">
        <v>17</v>
      </c>
      <c r="B5400">
        <v>156</v>
      </c>
      <c r="C5400" t="s">
        <v>59</v>
      </c>
      <c r="D5400">
        <v>8.1</v>
      </c>
      <c r="E5400">
        <v>16.5</v>
      </c>
      <c r="F5400">
        <v>50.2</v>
      </c>
      <c r="G5400" t="b">
        <v>0</v>
      </c>
    </row>
    <row r="5401" spans="1:7">
      <c r="A5401" t="s">
        <v>17</v>
      </c>
      <c r="B5401">
        <v>157</v>
      </c>
      <c r="C5401" t="s">
        <v>59</v>
      </c>
      <c r="D5401">
        <v>4.57</v>
      </c>
      <c r="E5401">
        <v>4.25</v>
      </c>
      <c r="F5401">
        <v>50.2</v>
      </c>
      <c r="G5401" t="b">
        <v>0</v>
      </c>
    </row>
    <row r="5402" spans="1:7">
      <c r="A5402" t="s">
        <v>17</v>
      </c>
      <c r="B5402">
        <v>158</v>
      </c>
      <c r="C5402" t="s">
        <v>59</v>
      </c>
      <c r="D5402">
        <v>8.6300000000000008</v>
      </c>
      <c r="E5402">
        <v>4.25</v>
      </c>
      <c r="F5402">
        <v>50.2</v>
      </c>
    </row>
    <row r="5403" spans="1:7">
      <c r="A5403" t="s">
        <v>17</v>
      </c>
      <c r="B5403">
        <v>159</v>
      </c>
      <c r="C5403" t="s">
        <v>59</v>
      </c>
      <c r="D5403">
        <v>4.57</v>
      </c>
      <c r="E5403">
        <v>6.9</v>
      </c>
      <c r="F5403">
        <v>50.2</v>
      </c>
      <c r="G5403" t="b">
        <v>0</v>
      </c>
    </row>
    <row r="5404" spans="1:7">
      <c r="A5404" t="s">
        <v>17</v>
      </c>
      <c r="B5404">
        <v>160</v>
      </c>
      <c r="C5404" t="s">
        <v>59</v>
      </c>
      <c r="D5404">
        <v>8.6300000000000008</v>
      </c>
      <c r="E5404">
        <v>6.9</v>
      </c>
      <c r="F5404">
        <v>50.2</v>
      </c>
    </row>
    <row r="5405" spans="1:7">
      <c r="A5405" t="s">
        <v>17</v>
      </c>
      <c r="B5405">
        <v>161</v>
      </c>
      <c r="C5405" t="s">
        <v>59</v>
      </c>
      <c r="D5405">
        <v>4.57</v>
      </c>
      <c r="E5405">
        <v>6.4</v>
      </c>
      <c r="F5405">
        <v>50.2</v>
      </c>
    </row>
    <row r="5406" spans="1:7">
      <c r="A5406" t="s">
        <v>17</v>
      </c>
      <c r="B5406">
        <v>162</v>
      </c>
      <c r="C5406" t="s">
        <v>59</v>
      </c>
      <c r="D5406">
        <v>8.6300000000000008</v>
      </c>
      <c r="E5406">
        <v>6.4</v>
      </c>
      <c r="F5406">
        <v>50.2</v>
      </c>
    </row>
    <row r="5407" spans="1:7">
      <c r="A5407" t="s">
        <v>17</v>
      </c>
      <c r="B5407">
        <v>163</v>
      </c>
      <c r="C5407" t="s">
        <v>59</v>
      </c>
      <c r="D5407">
        <v>11.12</v>
      </c>
      <c r="E5407">
        <v>4.25</v>
      </c>
      <c r="F5407">
        <v>50.2</v>
      </c>
    </row>
    <row r="5408" spans="1:7">
      <c r="A5408" t="s">
        <v>17</v>
      </c>
      <c r="B5408">
        <v>164</v>
      </c>
      <c r="C5408" t="s">
        <v>59</v>
      </c>
      <c r="D5408">
        <v>15.2</v>
      </c>
      <c r="E5408">
        <v>4.25</v>
      </c>
      <c r="F5408">
        <v>50.2</v>
      </c>
    </row>
    <row r="5409" spans="1:7">
      <c r="A5409" t="s">
        <v>17</v>
      </c>
      <c r="B5409">
        <v>165</v>
      </c>
      <c r="C5409" t="s">
        <v>59</v>
      </c>
      <c r="D5409">
        <v>11.12</v>
      </c>
      <c r="E5409">
        <v>6.9</v>
      </c>
      <c r="F5409">
        <v>50.2</v>
      </c>
      <c r="G5409" t="b">
        <v>0</v>
      </c>
    </row>
    <row r="5410" spans="1:7">
      <c r="A5410" t="s">
        <v>17</v>
      </c>
      <c r="B5410">
        <v>166</v>
      </c>
      <c r="C5410" t="s">
        <v>59</v>
      </c>
      <c r="D5410">
        <v>15.2</v>
      </c>
      <c r="E5410">
        <v>6.9</v>
      </c>
      <c r="F5410">
        <v>50.2</v>
      </c>
      <c r="G5410" t="b">
        <v>0</v>
      </c>
    </row>
    <row r="5411" spans="1:7">
      <c r="A5411" t="s">
        <v>17</v>
      </c>
      <c r="B5411">
        <v>167</v>
      </c>
      <c r="C5411" t="s">
        <v>59</v>
      </c>
      <c r="D5411">
        <v>11.12</v>
      </c>
      <c r="E5411">
        <v>6.4</v>
      </c>
      <c r="F5411">
        <v>50.2</v>
      </c>
    </row>
    <row r="5412" spans="1:7">
      <c r="A5412" t="s">
        <v>17</v>
      </c>
      <c r="B5412">
        <v>168</v>
      </c>
      <c r="C5412" t="s">
        <v>59</v>
      </c>
      <c r="D5412">
        <v>15.2</v>
      </c>
      <c r="E5412">
        <v>6.4</v>
      </c>
      <c r="F5412">
        <v>50.2</v>
      </c>
    </row>
    <row r="5413" spans="1:7">
      <c r="A5413" t="s">
        <v>17</v>
      </c>
      <c r="B5413">
        <v>169</v>
      </c>
      <c r="C5413" t="s">
        <v>59</v>
      </c>
      <c r="D5413">
        <v>17.68</v>
      </c>
      <c r="E5413">
        <v>4.8</v>
      </c>
      <c r="F5413">
        <v>50.2</v>
      </c>
    </row>
    <row r="5414" spans="1:7">
      <c r="A5414" t="s">
        <v>17</v>
      </c>
      <c r="B5414">
        <v>170</v>
      </c>
      <c r="C5414" t="s">
        <v>59</v>
      </c>
      <c r="D5414">
        <v>19.649999999999999</v>
      </c>
      <c r="E5414">
        <v>4.8</v>
      </c>
      <c r="F5414">
        <v>50.2</v>
      </c>
      <c r="G5414" t="b">
        <v>0</v>
      </c>
    </row>
    <row r="5415" spans="1:7">
      <c r="A5415" t="s">
        <v>17</v>
      </c>
      <c r="B5415">
        <v>171</v>
      </c>
      <c r="C5415" t="s">
        <v>59</v>
      </c>
      <c r="D5415">
        <v>0</v>
      </c>
      <c r="E5415">
        <v>4.8</v>
      </c>
      <c r="F5415">
        <v>50.2</v>
      </c>
      <c r="G5415" t="b">
        <v>0</v>
      </c>
    </row>
    <row r="5416" spans="1:7">
      <c r="A5416" t="s">
        <v>17</v>
      </c>
      <c r="B5416">
        <v>172</v>
      </c>
      <c r="C5416" t="s">
        <v>59</v>
      </c>
      <c r="D5416">
        <v>1.98</v>
      </c>
      <c r="E5416">
        <v>4.8</v>
      </c>
      <c r="F5416">
        <v>50.2</v>
      </c>
    </row>
    <row r="5417" spans="1:7">
      <c r="A5417" t="s">
        <v>17</v>
      </c>
      <c r="B5417">
        <v>726</v>
      </c>
      <c r="C5417" t="s">
        <v>59</v>
      </c>
      <c r="D5417">
        <v>17.68</v>
      </c>
      <c r="E5417">
        <v>6.9</v>
      </c>
      <c r="F5417">
        <v>50.2</v>
      </c>
    </row>
    <row r="5418" spans="1:7">
      <c r="A5418" t="s">
        <v>17</v>
      </c>
      <c r="B5418">
        <v>727</v>
      </c>
      <c r="C5418" t="s">
        <v>59</v>
      </c>
      <c r="D5418">
        <v>1.98</v>
      </c>
      <c r="E5418">
        <v>6.9</v>
      </c>
      <c r="F5418">
        <v>50.2</v>
      </c>
    </row>
    <row r="5419" spans="1:7">
      <c r="A5419" t="s">
        <v>17</v>
      </c>
      <c r="B5419">
        <v>728</v>
      </c>
      <c r="C5419" t="s">
        <v>59</v>
      </c>
      <c r="D5419">
        <v>13.1</v>
      </c>
      <c r="E5419">
        <v>0</v>
      </c>
      <c r="F5419">
        <v>50.2</v>
      </c>
      <c r="G5419" t="b">
        <v>0</v>
      </c>
    </row>
    <row r="5420" spans="1:7">
      <c r="A5420" t="s">
        <v>17</v>
      </c>
      <c r="B5420">
        <v>729</v>
      </c>
      <c r="C5420" t="s">
        <v>59</v>
      </c>
      <c r="D5420">
        <v>13.1</v>
      </c>
      <c r="E5420">
        <v>6.4</v>
      </c>
      <c r="F5420">
        <v>50.2</v>
      </c>
    </row>
    <row r="5421" spans="1:7">
      <c r="A5421" t="s">
        <v>17</v>
      </c>
      <c r="B5421">
        <v>730</v>
      </c>
      <c r="C5421" t="s">
        <v>59</v>
      </c>
      <c r="D5421">
        <v>6.5</v>
      </c>
      <c r="E5421">
        <v>0</v>
      </c>
      <c r="F5421">
        <v>50.2</v>
      </c>
      <c r="G5421" t="b">
        <v>0</v>
      </c>
    </row>
    <row r="5422" spans="1:7">
      <c r="A5422" t="s">
        <v>17</v>
      </c>
      <c r="B5422">
        <v>731</v>
      </c>
      <c r="C5422" t="s">
        <v>59</v>
      </c>
      <c r="D5422">
        <v>6.5</v>
      </c>
      <c r="E5422">
        <v>6.4</v>
      </c>
      <c r="F5422">
        <v>50.2</v>
      </c>
    </row>
    <row r="5423" spans="1:7">
      <c r="A5423" t="s">
        <v>17</v>
      </c>
      <c r="B5423">
        <v>863</v>
      </c>
      <c r="C5423" t="s">
        <v>59</v>
      </c>
      <c r="D5423">
        <v>19.649999999999999</v>
      </c>
      <c r="E5423">
        <v>6.9</v>
      </c>
      <c r="F5423">
        <v>50.2</v>
      </c>
      <c r="G5423" t="b">
        <v>0</v>
      </c>
    </row>
    <row r="5424" spans="1:7">
      <c r="A5424" t="s">
        <v>17</v>
      </c>
      <c r="B5424">
        <v>882</v>
      </c>
      <c r="C5424" t="s">
        <v>59</v>
      </c>
      <c r="D5424">
        <v>18.68</v>
      </c>
      <c r="E5424">
        <v>6.9</v>
      </c>
      <c r="F5424">
        <v>50.2</v>
      </c>
    </row>
    <row r="5425" spans="1:7">
      <c r="A5425" t="s">
        <v>17</v>
      </c>
      <c r="B5425">
        <v>883</v>
      </c>
      <c r="C5425" t="s">
        <v>59</v>
      </c>
      <c r="D5425">
        <v>18.68</v>
      </c>
      <c r="E5425">
        <v>8.5</v>
      </c>
      <c r="F5425">
        <v>50.2</v>
      </c>
      <c r="G5425" t="b">
        <v>0</v>
      </c>
    </row>
    <row r="5426" spans="1:7">
      <c r="A5426" t="s">
        <v>17</v>
      </c>
      <c r="B5426">
        <v>896</v>
      </c>
      <c r="C5426" t="s">
        <v>59</v>
      </c>
      <c r="D5426">
        <v>3.5</v>
      </c>
      <c r="E5426">
        <v>8.5</v>
      </c>
      <c r="F5426">
        <v>50.2</v>
      </c>
    </row>
    <row r="5427" spans="1:7">
      <c r="A5427" t="s">
        <v>17</v>
      </c>
      <c r="B5427">
        <v>898</v>
      </c>
      <c r="C5427" t="s">
        <v>59</v>
      </c>
      <c r="D5427">
        <v>7.02</v>
      </c>
      <c r="E5427">
        <v>8.5</v>
      </c>
      <c r="F5427">
        <v>50.2</v>
      </c>
      <c r="G5427" t="b">
        <v>0</v>
      </c>
    </row>
    <row r="5428" spans="1:7">
      <c r="A5428" t="s">
        <v>17</v>
      </c>
      <c r="B5428">
        <v>942</v>
      </c>
      <c r="C5428" t="s">
        <v>59</v>
      </c>
      <c r="D5428">
        <v>0.98</v>
      </c>
      <c r="E5428">
        <v>6.9</v>
      </c>
      <c r="F5428">
        <v>50.2</v>
      </c>
      <c r="G5428" t="b">
        <v>0</v>
      </c>
    </row>
    <row r="5429" spans="1:7">
      <c r="A5429" t="s">
        <v>17</v>
      </c>
      <c r="B5429">
        <v>943</v>
      </c>
      <c r="C5429" t="s">
        <v>59</v>
      </c>
      <c r="D5429">
        <v>0.98</v>
      </c>
      <c r="E5429">
        <v>8.5</v>
      </c>
      <c r="F5429">
        <v>50.2</v>
      </c>
    </row>
    <row r="5430" spans="1:7">
      <c r="A5430" t="s">
        <v>17</v>
      </c>
      <c r="B5430">
        <v>1004</v>
      </c>
      <c r="C5430" t="s">
        <v>59</v>
      </c>
      <c r="D5430">
        <v>14.17</v>
      </c>
      <c r="E5430">
        <v>12.25</v>
      </c>
      <c r="F5430">
        <v>50.2</v>
      </c>
      <c r="G5430" t="b">
        <v>0</v>
      </c>
    </row>
    <row r="5431" spans="1:7">
      <c r="A5431" t="s">
        <v>17</v>
      </c>
      <c r="B5431">
        <v>1090</v>
      </c>
      <c r="C5431" t="s">
        <v>59</v>
      </c>
      <c r="D5431">
        <v>6.8</v>
      </c>
      <c r="E5431">
        <v>14.05</v>
      </c>
      <c r="F5431">
        <v>50.2</v>
      </c>
      <c r="G5431" t="b">
        <v>0</v>
      </c>
    </row>
    <row r="5432" spans="1:7">
      <c r="A5432" t="s">
        <v>17</v>
      </c>
      <c r="B5432">
        <v>1124</v>
      </c>
      <c r="C5432" t="s">
        <v>59</v>
      </c>
      <c r="D5432">
        <v>5.5511149999999998E-17</v>
      </c>
      <c r="E5432">
        <v>5</v>
      </c>
      <c r="F5432">
        <v>50.2</v>
      </c>
    </row>
    <row r="5433" spans="1:7">
      <c r="A5433" t="s">
        <v>17</v>
      </c>
      <c r="B5433">
        <v>1125</v>
      </c>
      <c r="C5433" t="s">
        <v>59</v>
      </c>
      <c r="D5433">
        <v>0</v>
      </c>
      <c r="E5433">
        <v>6.9</v>
      </c>
      <c r="F5433">
        <v>50.2</v>
      </c>
      <c r="G5433" t="b">
        <v>0</v>
      </c>
    </row>
    <row r="5434" spans="1:7">
      <c r="A5434" t="s">
        <v>17</v>
      </c>
      <c r="B5434">
        <v>1221</v>
      </c>
      <c r="C5434" t="s">
        <v>59</v>
      </c>
      <c r="D5434">
        <v>4.18</v>
      </c>
      <c r="E5434">
        <v>14.35</v>
      </c>
      <c r="F5434">
        <v>50.2</v>
      </c>
      <c r="G5434" t="b">
        <v>0</v>
      </c>
    </row>
    <row r="5435" spans="1:7">
      <c r="A5435" t="s">
        <v>17</v>
      </c>
      <c r="B5435">
        <v>1222</v>
      </c>
      <c r="C5435" t="s">
        <v>59</v>
      </c>
      <c r="D5435">
        <v>4.18</v>
      </c>
      <c r="E5435">
        <v>16.5</v>
      </c>
      <c r="F5435">
        <v>50.2</v>
      </c>
    </row>
    <row r="5436" spans="1:7">
      <c r="A5436" t="s">
        <v>17</v>
      </c>
      <c r="B5436">
        <v>1223</v>
      </c>
      <c r="C5436" t="s">
        <v>59</v>
      </c>
      <c r="D5436">
        <v>6.8</v>
      </c>
      <c r="E5436">
        <v>14.35</v>
      </c>
      <c r="F5436">
        <v>50.2</v>
      </c>
      <c r="G5436" t="b">
        <v>0</v>
      </c>
    </row>
    <row r="5437" spans="1:7">
      <c r="A5437" t="s">
        <v>17</v>
      </c>
      <c r="B5437">
        <v>1255</v>
      </c>
      <c r="C5437" t="s">
        <v>59</v>
      </c>
      <c r="D5437">
        <v>10.38</v>
      </c>
      <c r="E5437">
        <v>16.5</v>
      </c>
      <c r="F5437">
        <v>50.2</v>
      </c>
    </row>
    <row r="5438" spans="1:7">
      <c r="A5438" t="s">
        <v>17</v>
      </c>
      <c r="B5438">
        <v>1287</v>
      </c>
      <c r="C5438" t="s">
        <v>59</v>
      </c>
      <c r="D5438">
        <v>7.02</v>
      </c>
      <c r="E5438">
        <v>12.5</v>
      </c>
      <c r="F5438">
        <v>50.2</v>
      </c>
      <c r="G5438" t="b">
        <v>0</v>
      </c>
    </row>
    <row r="5439" spans="1:7">
      <c r="A5439" t="s">
        <v>17</v>
      </c>
      <c r="B5439">
        <v>1289</v>
      </c>
      <c r="C5439" t="s">
        <v>59</v>
      </c>
      <c r="D5439">
        <v>6.5</v>
      </c>
      <c r="E5439">
        <v>12.5</v>
      </c>
      <c r="F5439">
        <v>50.2</v>
      </c>
      <c r="G5439" t="b">
        <v>0</v>
      </c>
    </row>
    <row r="5440" spans="1:7">
      <c r="A5440" t="s">
        <v>17</v>
      </c>
      <c r="B5440">
        <v>1290</v>
      </c>
      <c r="C5440" t="s">
        <v>59</v>
      </c>
      <c r="D5440">
        <v>4.25</v>
      </c>
      <c r="E5440">
        <v>10.45</v>
      </c>
      <c r="F5440">
        <v>50.2</v>
      </c>
      <c r="G5440" t="b">
        <v>0</v>
      </c>
    </row>
    <row r="5441" spans="1:7">
      <c r="A5441" t="s">
        <v>17</v>
      </c>
      <c r="B5441">
        <v>1291</v>
      </c>
      <c r="C5441" t="s">
        <v>59</v>
      </c>
      <c r="D5441">
        <v>4.25</v>
      </c>
      <c r="E5441">
        <v>12.5</v>
      </c>
      <c r="F5441">
        <v>50.2</v>
      </c>
      <c r="G5441" t="b">
        <v>0</v>
      </c>
    </row>
    <row r="5442" spans="1:7">
      <c r="A5442" t="s">
        <v>17</v>
      </c>
      <c r="B5442">
        <v>1292</v>
      </c>
      <c r="C5442" t="s">
        <v>59</v>
      </c>
      <c r="D5442">
        <v>6.5</v>
      </c>
      <c r="E5442">
        <v>10.45</v>
      </c>
      <c r="F5442">
        <v>50.2</v>
      </c>
      <c r="G5442" t="b">
        <v>0</v>
      </c>
    </row>
    <row r="5443" spans="1:7">
      <c r="A5443" t="s">
        <v>17</v>
      </c>
      <c r="B5443">
        <v>1293</v>
      </c>
      <c r="C5443" t="s">
        <v>59</v>
      </c>
      <c r="D5443">
        <v>7.02</v>
      </c>
      <c r="E5443">
        <v>10.45</v>
      </c>
      <c r="F5443">
        <v>50.2</v>
      </c>
    </row>
    <row r="5444" spans="1:7">
      <c r="A5444" t="s">
        <v>17</v>
      </c>
      <c r="B5444">
        <v>1339</v>
      </c>
      <c r="C5444" t="s">
        <v>59</v>
      </c>
      <c r="D5444">
        <v>3.5</v>
      </c>
      <c r="E5444">
        <v>12.5</v>
      </c>
      <c r="F5444">
        <v>50.2</v>
      </c>
      <c r="G5444" t="b">
        <v>0</v>
      </c>
    </row>
    <row r="5445" spans="1:7">
      <c r="A5445" t="s">
        <v>17</v>
      </c>
      <c r="B5445">
        <v>1349</v>
      </c>
      <c r="C5445" t="s">
        <v>59</v>
      </c>
      <c r="D5445">
        <v>11.92</v>
      </c>
      <c r="E5445">
        <v>15.78</v>
      </c>
      <c r="F5445">
        <v>50.2</v>
      </c>
      <c r="G5445" t="b">
        <v>0</v>
      </c>
    </row>
    <row r="5446" spans="1:7">
      <c r="A5446" t="s">
        <v>17</v>
      </c>
      <c r="B5446">
        <v>1350</v>
      </c>
      <c r="C5446" t="s">
        <v>59</v>
      </c>
      <c r="D5446">
        <v>17</v>
      </c>
      <c r="E5446">
        <v>15.78</v>
      </c>
      <c r="F5446">
        <v>50.2</v>
      </c>
      <c r="G5446" t="b">
        <v>0</v>
      </c>
    </row>
    <row r="5447" spans="1:7">
      <c r="A5447" t="s">
        <v>17</v>
      </c>
      <c r="B5447">
        <v>1385</v>
      </c>
      <c r="C5447" t="s">
        <v>59</v>
      </c>
      <c r="D5447">
        <v>17</v>
      </c>
      <c r="E5447">
        <v>11.95</v>
      </c>
      <c r="F5447">
        <v>50.2</v>
      </c>
    </row>
    <row r="5448" spans="1:7">
      <c r="A5448" t="s">
        <v>17</v>
      </c>
      <c r="B5448">
        <v>1386</v>
      </c>
      <c r="C5448" t="s">
        <v>59</v>
      </c>
      <c r="D5448">
        <v>19.649999999999999</v>
      </c>
      <c r="E5448">
        <v>11.95</v>
      </c>
      <c r="F5448">
        <v>50.2</v>
      </c>
    </row>
    <row r="5449" spans="1:7">
      <c r="A5449" t="s">
        <v>17</v>
      </c>
      <c r="B5449">
        <v>1387</v>
      </c>
      <c r="C5449" t="s">
        <v>59</v>
      </c>
      <c r="D5449">
        <v>17</v>
      </c>
      <c r="E5449">
        <v>10.11</v>
      </c>
      <c r="F5449">
        <v>50.2</v>
      </c>
    </row>
    <row r="5450" spans="1:7">
      <c r="A5450" t="s">
        <v>17</v>
      </c>
      <c r="B5450">
        <v>1388</v>
      </c>
      <c r="C5450" t="s">
        <v>59</v>
      </c>
      <c r="D5450">
        <v>19.649999999999999</v>
      </c>
      <c r="E5450">
        <v>10.11</v>
      </c>
      <c r="F5450">
        <v>50.2</v>
      </c>
      <c r="G5450" t="b">
        <v>0</v>
      </c>
    </row>
    <row r="5451" spans="1:7">
      <c r="A5451" t="s">
        <v>17</v>
      </c>
      <c r="B5451">
        <v>1418</v>
      </c>
      <c r="C5451" t="s">
        <v>59</v>
      </c>
      <c r="D5451">
        <v>19.649999999999999</v>
      </c>
      <c r="E5451">
        <v>10.4</v>
      </c>
      <c r="F5451">
        <v>50.2</v>
      </c>
    </row>
    <row r="5452" spans="1:7">
      <c r="A5452" t="s">
        <v>17</v>
      </c>
      <c r="B5452">
        <v>1834</v>
      </c>
      <c r="C5452" t="s">
        <v>59</v>
      </c>
      <c r="D5452">
        <v>9.82</v>
      </c>
      <c r="E5452">
        <v>5</v>
      </c>
      <c r="F5452">
        <v>50.2</v>
      </c>
    </row>
    <row r="5453" spans="1:7">
      <c r="A5453" t="s">
        <v>17</v>
      </c>
      <c r="B5453">
        <v>1835</v>
      </c>
      <c r="C5453" t="s">
        <v>59</v>
      </c>
      <c r="D5453">
        <v>9.82</v>
      </c>
      <c r="E5453">
        <v>6.9</v>
      </c>
      <c r="F5453">
        <v>50.2</v>
      </c>
    </row>
    <row r="5454" spans="1:7">
      <c r="A5454" t="s">
        <v>17</v>
      </c>
      <c r="B5454">
        <v>1836</v>
      </c>
      <c r="C5454" t="s">
        <v>59</v>
      </c>
      <c r="D5454">
        <v>3.27</v>
      </c>
      <c r="E5454">
        <v>5</v>
      </c>
      <c r="F5454">
        <v>50.2</v>
      </c>
    </row>
    <row r="5455" spans="1:7">
      <c r="A5455" t="s">
        <v>17</v>
      </c>
      <c r="B5455">
        <v>1837</v>
      </c>
      <c r="C5455" t="s">
        <v>59</v>
      </c>
      <c r="D5455">
        <v>3.27</v>
      </c>
      <c r="E5455">
        <v>6.9</v>
      </c>
      <c r="F5455">
        <v>50.2</v>
      </c>
    </row>
    <row r="5456" spans="1:7">
      <c r="A5456" t="s">
        <v>17</v>
      </c>
      <c r="B5456">
        <v>1858</v>
      </c>
      <c r="C5456" t="s">
        <v>59</v>
      </c>
      <c r="D5456">
        <v>16.37</v>
      </c>
      <c r="E5456">
        <v>5</v>
      </c>
      <c r="F5456">
        <v>50.2</v>
      </c>
      <c r="G5456" t="b">
        <v>0</v>
      </c>
    </row>
    <row r="5457" spans="1:7">
      <c r="A5457" t="s">
        <v>17</v>
      </c>
      <c r="B5457">
        <v>1859</v>
      </c>
      <c r="C5457" t="s">
        <v>59</v>
      </c>
      <c r="D5457">
        <v>16.37</v>
      </c>
      <c r="E5457">
        <v>6.9</v>
      </c>
      <c r="F5457">
        <v>50.2</v>
      </c>
    </row>
    <row r="5458" spans="1:7">
      <c r="A5458" t="s">
        <v>17</v>
      </c>
      <c r="B5458">
        <v>2022</v>
      </c>
      <c r="C5458" t="s">
        <v>59</v>
      </c>
      <c r="D5458">
        <v>3.5</v>
      </c>
      <c r="E5458">
        <v>16.5</v>
      </c>
      <c r="F5458">
        <v>50.2</v>
      </c>
    </row>
    <row r="5459" spans="1:7">
      <c r="A5459" t="s">
        <v>17</v>
      </c>
      <c r="B5459">
        <v>2172</v>
      </c>
      <c r="C5459" t="s">
        <v>59</v>
      </c>
      <c r="D5459">
        <v>0</v>
      </c>
      <c r="E5459">
        <v>3.2</v>
      </c>
      <c r="F5459">
        <v>50.2</v>
      </c>
    </row>
    <row r="5460" spans="1:7">
      <c r="A5460" t="s">
        <v>17</v>
      </c>
      <c r="B5460">
        <v>2173</v>
      </c>
      <c r="C5460" t="s">
        <v>59</v>
      </c>
      <c r="D5460">
        <v>3.27</v>
      </c>
      <c r="E5460">
        <v>3.2</v>
      </c>
      <c r="F5460">
        <v>50.2</v>
      </c>
    </row>
    <row r="5461" spans="1:7">
      <c r="A5461" t="s">
        <v>17</v>
      </c>
      <c r="B5461">
        <v>2174</v>
      </c>
      <c r="C5461" t="s">
        <v>59</v>
      </c>
      <c r="D5461">
        <v>3.27</v>
      </c>
      <c r="E5461">
        <v>4.25</v>
      </c>
      <c r="F5461">
        <v>50.2</v>
      </c>
    </row>
    <row r="5462" spans="1:7">
      <c r="A5462" t="s">
        <v>17</v>
      </c>
      <c r="B5462">
        <v>2175</v>
      </c>
      <c r="C5462" t="s">
        <v>59</v>
      </c>
      <c r="D5462">
        <v>0</v>
      </c>
      <c r="E5462">
        <v>4.25</v>
      </c>
      <c r="F5462">
        <v>50.2</v>
      </c>
      <c r="G5462" t="b">
        <v>0</v>
      </c>
    </row>
    <row r="5463" spans="1:7">
      <c r="A5463" t="s">
        <v>17</v>
      </c>
      <c r="B5463">
        <v>2176</v>
      </c>
      <c r="C5463" t="s">
        <v>59</v>
      </c>
      <c r="D5463">
        <v>9.82</v>
      </c>
      <c r="E5463">
        <v>3.2</v>
      </c>
      <c r="F5463">
        <v>50.2</v>
      </c>
      <c r="G5463" t="b">
        <v>0</v>
      </c>
    </row>
    <row r="5464" spans="1:7">
      <c r="A5464" t="s">
        <v>17</v>
      </c>
      <c r="B5464">
        <v>2177</v>
      </c>
      <c r="C5464" t="s">
        <v>59</v>
      </c>
      <c r="D5464">
        <v>9.82</v>
      </c>
      <c r="E5464">
        <v>4.25</v>
      </c>
      <c r="F5464">
        <v>50.2</v>
      </c>
    </row>
    <row r="5465" spans="1:7">
      <c r="A5465" t="s">
        <v>17</v>
      </c>
      <c r="B5465">
        <v>2178</v>
      </c>
      <c r="C5465" t="s">
        <v>59</v>
      </c>
      <c r="D5465">
        <v>16.37</v>
      </c>
      <c r="E5465">
        <v>3.2</v>
      </c>
      <c r="F5465">
        <v>50.2</v>
      </c>
      <c r="G5465" t="b">
        <v>0</v>
      </c>
    </row>
    <row r="5466" spans="1:7">
      <c r="A5466" t="s">
        <v>17</v>
      </c>
      <c r="B5466">
        <v>2179</v>
      </c>
      <c r="C5466" t="s">
        <v>59</v>
      </c>
      <c r="D5466">
        <v>16.37</v>
      </c>
      <c r="E5466">
        <v>4.25</v>
      </c>
      <c r="F5466">
        <v>50.2</v>
      </c>
      <c r="G5466" t="b">
        <v>0</v>
      </c>
    </row>
    <row r="5467" spans="1:7">
      <c r="A5467" t="s">
        <v>17</v>
      </c>
      <c r="B5467">
        <v>2180</v>
      </c>
      <c r="C5467" t="s">
        <v>59</v>
      </c>
      <c r="D5467">
        <v>19.649999999999999</v>
      </c>
      <c r="E5467">
        <v>3.2</v>
      </c>
      <c r="F5467">
        <v>50.2</v>
      </c>
      <c r="G5467" t="b">
        <v>0</v>
      </c>
    </row>
    <row r="5468" spans="1:7">
      <c r="A5468" t="s">
        <v>17</v>
      </c>
      <c r="B5468">
        <v>2181</v>
      </c>
      <c r="C5468" t="s">
        <v>59</v>
      </c>
      <c r="D5468">
        <v>19.649999999999999</v>
      </c>
      <c r="E5468">
        <v>4.25</v>
      </c>
      <c r="F5468">
        <v>50.2</v>
      </c>
      <c r="G5468" t="b">
        <v>0</v>
      </c>
    </row>
    <row r="5469" spans="1:7">
      <c r="A5469" t="s">
        <v>17</v>
      </c>
      <c r="B5469">
        <v>2182</v>
      </c>
      <c r="C5469" t="s">
        <v>59</v>
      </c>
      <c r="D5469">
        <v>15.2</v>
      </c>
      <c r="E5469">
        <v>4.8</v>
      </c>
      <c r="F5469">
        <v>50.2</v>
      </c>
      <c r="G5469" t="b">
        <v>0</v>
      </c>
    </row>
    <row r="5470" spans="1:7">
      <c r="A5470" t="s">
        <v>17</v>
      </c>
      <c r="B5470">
        <v>2183</v>
      </c>
      <c r="C5470" t="s">
        <v>59</v>
      </c>
      <c r="D5470">
        <v>17.68</v>
      </c>
      <c r="E5470">
        <v>6.4</v>
      </c>
      <c r="F5470">
        <v>50.2</v>
      </c>
    </row>
    <row r="5471" spans="1:7">
      <c r="A5471" t="s">
        <v>17</v>
      </c>
      <c r="B5471">
        <v>2184</v>
      </c>
      <c r="C5471" t="s">
        <v>59</v>
      </c>
      <c r="D5471">
        <v>3.5</v>
      </c>
      <c r="E5471">
        <v>6.9</v>
      </c>
      <c r="F5471">
        <v>50.2</v>
      </c>
      <c r="G5471" t="b">
        <v>0</v>
      </c>
    </row>
    <row r="5472" spans="1:7">
      <c r="A5472" t="s">
        <v>17</v>
      </c>
      <c r="B5472">
        <v>2185</v>
      </c>
      <c r="C5472" t="s">
        <v>59</v>
      </c>
      <c r="D5472">
        <v>8.3800000000000008</v>
      </c>
      <c r="E5472">
        <v>8.5</v>
      </c>
      <c r="F5472">
        <v>50.2</v>
      </c>
      <c r="G5472" t="b">
        <v>0</v>
      </c>
    </row>
    <row r="5473" spans="1:7">
      <c r="A5473" t="s">
        <v>17</v>
      </c>
      <c r="B5473">
        <v>2186</v>
      </c>
      <c r="C5473" t="s">
        <v>59</v>
      </c>
      <c r="D5473">
        <v>8.3800000000000008</v>
      </c>
      <c r="E5473">
        <v>10</v>
      </c>
      <c r="F5473">
        <v>50.2</v>
      </c>
      <c r="G5473" t="b">
        <v>0</v>
      </c>
    </row>
    <row r="5474" spans="1:7">
      <c r="A5474" t="s">
        <v>17</v>
      </c>
      <c r="B5474">
        <v>2187</v>
      </c>
      <c r="C5474" t="s">
        <v>59</v>
      </c>
      <c r="D5474">
        <v>7.02</v>
      </c>
      <c r="E5474">
        <v>10</v>
      </c>
      <c r="F5474">
        <v>50.2</v>
      </c>
      <c r="G5474" t="b">
        <v>0</v>
      </c>
    </row>
    <row r="5475" spans="1:7">
      <c r="A5475" t="s">
        <v>17</v>
      </c>
      <c r="B5475">
        <v>2297</v>
      </c>
      <c r="C5475" t="s">
        <v>59</v>
      </c>
      <c r="D5475">
        <v>3.27</v>
      </c>
      <c r="E5475">
        <v>2.5</v>
      </c>
      <c r="F5475">
        <v>50.2</v>
      </c>
    </row>
    <row r="5476" spans="1:7">
      <c r="A5476" t="s">
        <v>17</v>
      </c>
      <c r="B5476">
        <v>2298</v>
      </c>
      <c r="C5476" t="s">
        <v>59</v>
      </c>
      <c r="D5476">
        <v>0</v>
      </c>
      <c r="E5476">
        <v>2.5</v>
      </c>
      <c r="F5476">
        <v>50.2</v>
      </c>
    </row>
    <row r="5477" spans="1:7">
      <c r="A5477" t="s">
        <v>17</v>
      </c>
      <c r="B5477">
        <v>2299</v>
      </c>
      <c r="C5477" t="s">
        <v>59</v>
      </c>
      <c r="D5477">
        <v>8.19</v>
      </c>
      <c r="E5477">
        <v>0</v>
      </c>
      <c r="F5477">
        <v>50.2</v>
      </c>
      <c r="G5477" t="b">
        <v>0</v>
      </c>
    </row>
    <row r="5478" spans="1:7">
      <c r="A5478" t="s">
        <v>17</v>
      </c>
      <c r="B5478">
        <v>2300</v>
      </c>
      <c r="C5478" t="s">
        <v>59</v>
      </c>
      <c r="D5478">
        <v>8.19</v>
      </c>
      <c r="E5478">
        <v>2.5</v>
      </c>
      <c r="F5478">
        <v>50.2</v>
      </c>
    </row>
    <row r="5479" spans="1:7">
      <c r="A5479" t="s">
        <v>17</v>
      </c>
      <c r="B5479">
        <v>2337</v>
      </c>
      <c r="C5479" t="s">
        <v>59</v>
      </c>
      <c r="D5479">
        <v>2.5</v>
      </c>
      <c r="E5479">
        <v>6.9</v>
      </c>
      <c r="F5479">
        <v>50.2</v>
      </c>
    </row>
    <row r="5480" spans="1:7">
      <c r="A5480" t="s">
        <v>17</v>
      </c>
      <c r="B5480">
        <v>2338</v>
      </c>
      <c r="C5480" t="s">
        <v>59</v>
      </c>
      <c r="D5480">
        <v>2.5</v>
      </c>
      <c r="E5480">
        <v>8.5</v>
      </c>
      <c r="F5480">
        <v>50.2</v>
      </c>
    </row>
    <row r="5481" spans="1:7">
      <c r="A5481" t="s">
        <v>17</v>
      </c>
      <c r="B5481">
        <v>2339</v>
      </c>
      <c r="C5481" t="s">
        <v>59</v>
      </c>
      <c r="D5481">
        <v>2.5</v>
      </c>
      <c r="E5481">
        <v>12.5</v>
      </c>
      <c r="F5481">
        <v>50.2</v>
      </c>
    </row>
    <row r="5482" spans="1:7">
      <c r="A5482" t="s">
        <v>17</v>
      </c>
      <c r="B5482">
        <v>2340</v>
      </c>
      <c r="C5482" t="s">
        <v>59</v>
      </c>
      <c r="D5482">
        <v>2.5</v>
      </c>
      <c r="E5482">
        <v>15.26</v>
      </c>
      <c r="F5482">
        <v>50.2</v>
      </c>
    </row>
    <row r="5483" spans="1:7">
      <c r="A5483" t="s">
        <v>17</v>
      </c>
      <c r="B5483">
        <v>2341</v>
      </c>
      <c r="C5483" t="s">
        <v>59</v>
      </c>
      <c r="D5483">
        <v>0</v>
      </c>
      <c r="E5483">
        <v>15.26</v>
      </c>
      <c r="F5483">
        <v>50.2</v>
      </c>
    </row>
    <row r="5484" spans="1:7">
      <c r="A5484" t="s">
        <v>17</v>
      </c>
      <c r="B5484">
        <v>2342</v>
      </c>
      <c r="C5484" t="s">
        <v>59</v>
      </c>
      <c r="D5484">
        <v>2.5</v>
      </c>
      <c r="E5484">
        <v>16.5</v>
      </c>
      <c r="F5484">
        <v>50.2</v>
      </c>
    </row>
    <row r="5485" spans="1:7">
      <c r="A5485" t="s">
        <v>17</v>
      </c>
      <c r="B5485">
        <v>2343</v>
      </c>
      <c r="C5485" t="s">
        <v>59</v>
      </c>
      <c r="D5485">
        <v>3.5</v>
      </c>
      <c r="E5485">
        <v>15.26</v>
      </c>
      <c r="F5485">
        <v>50.2</v>
      </c>
    </row>
    <row r="5486" spans="1:7">
      <c r="A5486" t="s">
        <v>17</v>
      </c>
      <c r="B5486">
        <v>2386</v>
      </c>
      <c r="C5486" t="s">
        <v>59</v>
      </c>
      <c r="D5486">
        <v>19.649999999999999</v>
      </c>
      <c r="E5486">
        <v>4.3</v>
      </c>
      <c r="F5486">
        <v>50.2</v>
      </c>
    </row>
    <row r="5487" spans="1:7">
      <c r="A5487" t="s">
        <v>17</v>
      </c>
      <c r="B5487">
        <v>2392</v>
      </c>
      <c r="C5487" t="s">
        <v>59</v>
      </c>
      <c r="D5487">
        <v>2.5</v>
      </c>
      <c r="E5487">
        <v>2.5</v>
      </c>
      <c r="F5487">
        <v>50.2</v>
      </c>
    </row>
    <row r="5488" spans="1:7">
      <c r="A5488" t="s">
        <v>17</v>
      </c>
      <c r="B5488">
        <v>2393</v>
      </c>
      <c r="C5488" t="s">
        <v>59</v>
      </c>
      <c r="D5488">
        <v>2.5</v>
      </c>
      <c r="E5488">
        <v>2.8</v>
      </c>
      <c r="F5488">
        <v>50.2</v>
      </c>
    </row>
    <row r="5489" spans="1:7">
      <c r="A5489" t="s">
        <v>17</v>
      </c>
      <c r="B5489">
        <v>2394</v>
      </c>
      <c r="C5489" t="s">
        <v>59</v>
      </c>
      <c r="D5489">
        <v>0</v>
      </c>
      <c r="E5489">
        <v>2.8</v>
      </c>
      <c r="F5489">
        <v>50.2</v>
      </c>
    </row>
    <row r="5490" spans="1:7">
      <c r="A5490" t="s">
        <v>17</v>
      </c>
      <c r="B5490">
        <v>2395</v>
      </c>
      <c r="C5490" t="s">
        <v>59</v>
      </c>
      <c r="D5490">
        <v>2.5</v>
      </c>
      <c r="E5490">
        <v>3.2</v>
      </c>
      <c r="F5490">
        <v>50.2</v>
      </c>
    </row>
    <row r="5491" spans="1:7">
      <c r="A5491" t="s">
        <v>17</v>
      </c>
      <c r="B5491">
        <v>2396</v>
      </c>
      <c r="C5491" t="s">
        <v>59</v>
      </c>
      <c r="D5491">
        <v>3.27</v>
      </c>
      <c r="E5491">
        <v>2.8</v>
      </c>
      <c r="F5491">
        <v>50.2</v>
      </c>
      <c r="G5491" t="b">
        <v>0</v>
      </c>
    </row>
    <row r="5492" spans="1:7">
      <c r="A5492" t="s">
        <v>17</v>
      </c>
      <c r="B5492">
        <v>2397</v>
      </c>
      <c r="C5492" t="s">
        <v>59</v>
      </c>
      <c r="D5492">
        <v>8.19</v>
      </c>
      <c r="E5492">
        <v>2.8</v>
      </c>
      <c r="F5492">
        <v>50.2</v>
      </c>
      <c r="G5492" t="b">
        <v>0</v>
      </c>
    </row>
    <row r="5493" spans="1:7">
      <c r="A5493" t="s">
        <v>17</v>
      </c>
      <c r="B5493">
        <v>2398</v>
      </c>
      <c r="C5493" t="s">
        <v>59</v>
      </c>
      <c r="D5493">
        <v>8.19</v>
      </c>
      <c r="E5493">
        <v>3.2</v>
      </c>
      <c r="F5493">
        <v>50.2</v>
      </c>
    </row>
    <row r="5494" spans="1:7">
      <c r="A5494" t="s">
        <v>17</v>
      </c>
      <c r="B5494">
        <v>2399</v>
      </c>
      <c r="C5494" t="s">
        <v>59</v>
      </c>
      <c r="D5494">
        <v>9.82</v>
      </c>
      <c r="E5494">
        <v>2.5</v>
      </c>
      <c r="F5494">
        <v>50.2</v>
      </c>
      <c r="G5494" t="b">
        <v>0</v>
      </c>
    </row>
    <row r="5495" spans="1:7">
      <c r="A5495" t="s">
        <v>17</v>
      </c>
      <c r="B5495">
        <v>2400</v>
      </c>
      <c r="C5495" t="s">
        <v>59</v>
      </c>
      <c r="D5495">
        <v>9.82</v>
      </c>
      <c r="E5495">
        <v>2.8</v>
      </c>
      <c r="F5495">
        <v>50.2</v>
      </c>
      <c r="G5495" t="b">
        <v>0</v>
      </c>
    </row>
    <row r="5496" spans="1:7">
      <c r="A5496" t="s">
        <v>17</v>
      </c>
      <c r="B5496">
        <v>2401</v>
      </c>
      <c r="C5496" t="s">
        <v>59</v>
      </c>
      <c r="D5496">
        <v>16.37</v>
      </c>
      <c r="E5496">
        <v>2.5</v>
      </c>
      <c r="F5496">
        <v>50.2</v>
      </c>
      <c r="G5496" t="b">
        <v>0</v>
      </c>
    </row>
    <row r="5497" spans="1:7">
      <c r="A5497" t="s">
        <v>17</v>
      </c>
      <c r="B5497">
        <v>2402</v>
      </c>
      <c r="C5497" t="s">
        <v>59</v>
      </c>
      <c r="D5497">
        <v>16.37</v>
      </c>
      <c r="E5497">
        <v>2.8</v>
      </c>
      <c r="F5497">
        <v>50.2</v>
      </c>
      <c r="G5497" t="b">
        <v>0</v>
      </c>
    </row>
    <row r="5498" spans="1:7">
      <c r="A5498" t="s">
        <v>17</v>
      </c>
      <c r="B5498">
        <v>2403</v>
      </c>
      <c r="C5498" t="s">
        <v>59</v>
      </c>
      <c r="D5498">
        <v>19.649999999999999</v>
      </c>
      <c r="E5498">
        <v>2.5</v>
      </c>
      <c r="F5498">
        <v>50.2</v>
      </c>
    </row>
    <row r="5499" spans="1:7">
      <c r="A5499" t="s">
        <v>17</v>
      </c>
      <c r="B5499">
        <v>2404</v>
      </c>
      <c r="C5499" t="s">
        <v>59</v>
      </c>
      <c r="D5499">
        <v>19.649999999999999</v>
      </c>
      <c r="E5499">
        <v>2.8</v>
      </c>
      <c r="F5499">
        <v>50.2</v>
      </c>
    </row>
    <row r="5500" spans="1:7">
      <c r="A5500" t="s">
        <v>17</v>
      </c>
      <c r="B5500">
        <v>3688</v>
      </c>
      <c r="C5500" t="s">
        <v>59</v>
      </c>
      <c r="D5500">
        <v>9.5</v>
      </c>
      <c r="E5500">
        <v>8.75</v>
      </c>
      <c r="F5500">
        <v>50.2</v>
      </c>
      <c r="G5500" t="b">
        <v>0</v>
      </c>
    </row>
    <row r="5501" spans="1:7">
      <c r="A5501" t="s">
        <v>17</v>
      </c>
      <c r="B5501">
        <v>3689</v>
      </c>
      <c r="C5501" t="s">
        <v>59</v>
      </c>
      <c r="D5501">
        <v>8.3800000000000008</v>
      </c>
      <c r="E5501">
        <v>8.75</v>
      </c>
      <c r="F5501">
        <v>50.2</v>
      </c>
    </row>
    <row r="5502" spans="1:7">
      <c r="A5502" t="s">
        <v>17</v>
      </c>
      <c r="B5502">
        <v>3690</v>
      </c>
      <c r="C5502" t="s">
        <v>59</v>
      </c>
      <c r="D5502">
        <v>9.5</v>
      </c>
      <c r="E5502">
        <v>8.5</v>
      </c>
      <c r="F5502">
        <v>50.2</v>
      </c>
    </row>
    <row r="5503" spans="1:7">
      <c r="A5503" t="s">
        <v>17</v>
      </c>
      <c r="B5503">
        <v>3691</v>
      </c>
      <c r="C5503" t="s">
        <v>59</v>
      </c>
      <c r="D5503">
        <v>10.6</v>
      </c>
      <c r="E5503">
        <v>8.75</v>
      </c>
      <c r="F5503">
        <v>50.2</v>
      </c>
    </row>
    <row r="5504" spans="1:7">
      <c r="A5504" t="s">
        <v>17</v>
      </c>
      <c r="B5504">
        <v>3692</v>
      </c>
      <c r="C5504" t="s">
        <v>59</v>
      </c>
      <c r="D5504">
        <v>10.6</v>
      </c>
      <c r="E5504">
        <v>8.5</v>
      </c>
      <c r="F5504">
        <v>50.2</v>
      </c>
    </row>
    <row r="5505" spans="1:7">
      <c r="A5505" t="s">
        <v>17</v>
      </c>
      <c r="B5505">
        <v>3694</v>
      </c>
      <c r="C5505" t="s">
        <v>59</v>
      </c>
      <c r="D5505">
        <v>12.35</v>
      </c>
      <c r="E5505">
        <v>8.75</v>
      </c>
      <c r="F5505">
        <v>50.2</v>
      </c>
      <c r="G5505" t="b">
        <v>0</v>
      </c>
    </row>
    <row r="5506" spans="1:7">
      <c r="A5506" t="s">
        <v>17</v>
      </c>
      <c r="B5506">
        <v>3695</v>
      </c>
      <c r="C5506" t="s">
        <v>59</v>
      </c>
      <c r="D5506">
        <v>12.35</v>
      </c>
      <c r="E5506">
        <v>10</v>
      </c>
      <c r="F5506">
        <v>50.2</v>
      </c>
    </row>
    <row r="5507" spans="1:7">
      <c r="A5507" t="s">
        <v>17</v>
      </c>
      <c r="B5507">
        <v>3698</v>
      </c>
      <c r="C5507" t="s">
        <v>59</v>
      </c>
      <c r="D5507">
        <v>12.35</v>
      </c>
      <c r="E5507">
        <v>8.5</v>
      </c>
      <c r="F5507">
        <v>50.2</v>
      </c>
    </row>
    <row r="5508" spans="1:7">
      <c r="A5508" t="s">
        <v>17</v>
      </c>
      <c r="B5508">
        <v>3699</v>
      </c>
      <c r="C5508" t="s">
        <v>59</v>
      </c>
      <c r="D5508">
        <v>13.45</v>
      </c>
      <c r="E5508">
        <v>8.75</v>
      </c>
      <c r="F5508">
        <v>50.2</v>
      </c>
      <c r="G5508" t="b">
        <v>0</v>
      </c>
    </row>
    <row r="5509" spans="1:7">
      <c r="A5509" t="s">
        <v>17</v>
      </c>
      <c r="B5509">
        <v>3700</v>
      </c>
      <c r="C5509" t="s">
        <v>59</v>
      </c>
      <c r="D5509">
        <v>13.45</v>
      </c>
      <c r="E5509">
        <v>10</v>
      </c>
      <c r="F5509">
        <v>50.2</v>
      </c>
    </row>
    <row r="5510" spans="1:7">
      <c r="A5510" t="s">
        <v>17</v>
      </c>
      <c r="B5510">
        <v>3701</v>
      </c>
      <c r="C5510" t="s">
        <v>59</v>
      </c>
      <c r="D5510">
        <v>13.45</v>
      </c>
      <c r="E5510">
        <v>8.5</v>
      </c>
      <c r="F5510">
        <v>50.2</v>
      </c>
    </row>
    <row r="5511" spans="1:7">
      <c r="A5511" t="s">
        <v>17</v>
      </c>
      <c r="B5511">
        <v>3702</v>
      </c>
      <c r="C5511" t="s">
        <v>59</v>
      </c>
      <c r="D5511">
        <v>13.93</v>
      </c>
      <c r="E5511">
        <v>8.75</v>
      </c>
      <c r="F5511">
        <v>50.2</v>
      </c>
      <c r="G5511" t="b">
        <v>0</v>
      </c>
    </row>
    <row r="5512" spans="1:7">
      <c r="A5512" t="s">
        <v>17</v>
      </c>
      <c r="B5512">
        <v>3703</v>
      </c>
      <c r="C5512" t="s">
        <v>59</v>
      </c>
      <c r="D5512">
        <v>13.93</v>
      </c>
      <c r="E5512">
        <v>8.5</v>
      </c>
      <c r="F5512">
        <v>50.2</v>
      </c>
      <c r="G5512" t="b">
        <v>0</v>
      </c>
    </row>
    <row r="5513" spans="1:7">
      <c r="A5513" t="s">
        <v>17</v>
      </c>
      <c r="B5513">
        <v>3704</v>
      </c>
      <c r="C5513" t="s">
        <v>59</v>
      </c>
      <c r="D5513">
        <v>15.97</v>
      </c>
      <c r="E5513">
        <v>8.75</v>
      </c>
      <c r="F5513">
        <v>50.2</v>
      </c>
      <c r="G5513" t="b">
        <v>0</v>
      </c>
    </row>
    <row r="5514" spans="1:7">
      <c r="A5514" t="s">
        <v>17</v>
      </c>
      <c r="B5514">
        <v>3705</v>
      </c>
      <c r="C5514" t="s">
        <v>59</v>
      </c>
      <c r="D5514">
        <v>14.8</v>
      </c>
      <c r="E5514">
        <v>8.75</v>
      </c>
      <c r="F5514">
        <v>50.2</v>
      </c>
      <c r="G5514" t="b">
        <v>0</v>
      </c>
    </row>
    <row r="5515" spans="1:7">
      <c r="A5515" t="s">
        <v>17</v>
      </c>
      <c r="B5515">
        <v>3706</v>
      </c>
      <c r="C5515" t="s">
        <v>59</v>
      </c>
      <c r="D5515">
        <v>14.8</v>
      </c>
      <c r="E5515">
        <v>8.5</v>
      </c>
      <c r="F5515">
        <v>50.2</v>
      </c>
      <c r="G5515" t="b">
        <v>0</v>
      </c>
    </row>
    <row r="5516" spans="1:7">
      <c r="A5516" t="s">
        <v>17</v>
      </c>
      <c r="B5516">
        <v>3707</v>
      </c>
      <c r="C5516" t="s">
        <v>59</v>
      </c>
      <c r="D5516">
        <v>15.97</v>
      </c>
      <c r="E5516">
        <v>8.5</v>
      </c>
      <c r="F5516">
        <v>50.2</v>
      </c>
    </row>
    <row r="5517" spans="1:7">
      <c r="A5517" t="s">
        <v>17</v>
      </c>
      <c r="B5517">
        <v>3708</v>
      </c>
      <c r="C5517" t="s">
        <v>59</v>
      </c>
      <c r="D5517">
        <v>16.84</v>
      </c>
      <c r="E5517">
        <v>8.5</v>
      </c>
      <c r="F5517">
        <v>50.2</v>
      </c>
    </row>
    <row r="5518" spans="1:7">
      <c r="A5518" t="s">
        <v>17</v>
      </c>
      <c r="B5518">
        <v>3709</v>
      </c>
      <c r="C5518" t="s">
        <v>59</v>
      </c>
      <c r="D5518">
        <v>16.84</v>
      </c>
      <c r="E5518">
        <v>8.75</v>
      </c>
      <c r="F5518">
        <v>50.2</v>
      </c>
    </row>
    <row r="5519" spans="1:7">
      <c r="A5519" t="s">
        <v>17</v>
      </c>
      <c r="B5519">
        <v>3710</v>
      </c>
      <c r="C5519" t="s">
        <v>59</v>
      </c>
      <c r="D5519">
        <v>19.649999999999999</v>
      </c>
      <c r="E5519">
        <v>8.75</v>
      </c>
      <c r="F5519">
        <v>50.2</v>
      </c>
      <c r="G5519" t="b">
        <v>0</v>
      </c>
    </row>
    <row r="5520" spans="1:7">
      <c r="A5520" t="s">
        <v>17</v>
      </c>
      <c r="B5520">
        <v>4005</v>
      </c>
      <c r="C5520" t="s">
        <v>59</v>
      </c>
      <c r="D5520">
        <v>11.52</v>
      </c>
      <c r="E5520">
        <v>10</v>
      </c>
      <c r="F5520">
        <v>50.2</v>
      </c>
    </row>
    <row r="5521" spans="1:7">
      <c r="A5521" t="s">
        <v>17</v>
      </c>
      <c r="B5521">
        <v>4006</v>
      </c>
      <c r="C5521" t="s">
        <v>59</v>
      </c>
      <c r="D5521">
        <v>11.52</v>
      </c>
      <c r="E5521">
        <v>8.75</v>
      </c>
      <c r="F5521">
        <v>50.2</v>
      </c>
    </row>
    <row r="5522" spans="1:7">
      <c r="A5522" t="s">
        <v>17</v>
      </c>
      <c r="B5522">
        <v>4007</v>
      </c>
      <c r="C5522" t="s">
        <v>59</v>
      </c>
      <c r="D5522">
        <v>11.52</v>
      </c>
      <c r="E5522">
        <v>8.5</v>
      </c>
      <c r="F5522">
        <v>50.2</v>
      </c>
    </row>
    <row r="5523" spans="1:7">
      <c r="A5523" t="s">
        <v>17</v>
      </c>
      <c r="B5523">
        <v>4008</v>
      </c>
      <c r="C5523" t="s">
        <v>59</v>
      </c>
      <c r="D5523">
        <v>14.17</v>
      </c>
      <c r="E5523">
        <v>8.5</v>
      </c>
      <c r="F5523">
        <v>50.2</v>
      </c>
    </row>
    <row r="5524" spans="1:7">
      <c r="A5524" t="s">
        <v>17</v>
      </c>
      <c r="B5524">
        <v>4009</v>
      </c>
      <c r="C5524" t="s">
        <v>59</v>
      </c>
      <c r="D5524">
        <v>14.17</v>
      </c>
      <c r="E5524">
        <v>8.75</v>
      </c>
      <c r="F5524">
        <v>50.2</v>
      </c>
    </row>
    <row r="5525" spans="1:7">
      <c r="A5525" t="s">
        <v>17</v>
      </c>
      <c r="B5525">
        <v>4099</v>
      </c>
      <c r="C5525" t="s">
        <v>59</v>
      </c>
      <c r="D5525">
        <v>9.82</v>
      </c>
      <c r="E5525">
        <v>0.2</v>
      </c>
      <c r="F5525">
        <v>50.2</v>
      </c>
    </row>
    <row r="5526" spans="1:7">
      <c r="A5526" t="s">
        <v>17</v>
      </c>
      <c r="B5526">
        <v>4101</v>
      </c>
      <c r="C5526" t="s">
        <v>59</v>
      </c>
      <c r="D5526">
        <v>9.82</v>
      </c>
      <c r="E5526">
        <v>0.4</v>
      </c>
      <c r="F5526">
        <v>50.2</v>
      </c>
      <c r="G5526" t="b">
        <v>0</v>
      </c>
    </row>
    <row r="5527" spans="1:7">
      <c r="A5527" t="s">
        <v>17</v>
      </c>
      <c r="B5527">
        <v>4103</v>
      </c>
      <c r="C5527" t="s">
        <v>59</v>
      </c>
      <c r="D5527">
        <v>9.82</v>
      </c>
      <c r="E5527">
        <v>0.55000000000000004</v>
      </c>
      <c r="F5527">
        <v>50.2</v>
      </c>
      <c r="G5527" t="b">
        <v>0</v>
      </c>
    </row>
    <row r="5528" spans="1:7">
      <c r="A5528" t="s">
        <v>17</v>
      </c>
      <c r="B5528">
        <v>4105</v>
      </c>
      <c r="C5528" t="s">
        <v>59</v>
      </c>
      <c r="D5528">
        <v>9.82</v>
      </c>
      <c r="E5528">
        <v>0.7</v>
      </c>
      <c r="F5528">
        <v>50.2</v>
      </c>
    </row>
    <row r="5529" spans="1:7">
      <c r="A5529" t="s">
        <v>17</v>
      </c>
      <c r="B5529">
        <v>4107</v>
      </c>
      <c r="C5529" t="s">
        <v>59</v>
      </c>
      <c r="D5529">
        <v>9.82</v>
      </c>
      <c r="E5529">
        <v>1.75</v>
      </c>
      <c r="F5529">
        <v>50.2</v>
      </c>
    </row>
    <row r="5530" spans="1:7">
      <c r="A5530" t="s">
        <v>17</v>
      </c>
      <c r="B5530">
        <v>4109</v>
      </c>
      <c r="C5530" t="s">
        <v>59</v>
      </c>
      <c r="D5530">
        <v>9.82</v>
      </c>
      <c r="E5530">
        <v>2.2000000000000002</v>
      </c>
      <c r="F5530">
        <v>50.2</v>
      </c>
    </row>
    <row r="5531" spans="1:7">
      <c r="A5531" t="s">
        <v>17</v>
      </c>
      <c r="B5531">
        <v>4154</v>
      </c>
      <c r="C5531" t="s">
        <v>59</v>
      </c>
      <c r="D5531">
        <v>3.27</v>
      </c>
      <c r="E5531">
        <v>0.2</v>
      </c>
      <c r="F5531">
        <v>50.2</v>
      </c>
    </row>
    <row r="5532" spans="1:7">
      <c r="A5532" t="s">
        <v>17</v>
      </c>
      <c r="B5532">
        <v>4156</v>
      </c>
      <c r="C5532" t="s">
        <v>59</v>
      </c>
      <c r="D5532">
        <v>3.27</v>
      </c>
      <c r="E5532">
        <v>0.4</v>
      </c>
      <c r="F5532">
        <v>50.2</v>
      </c>
    </row>
    <row r="5533" spans="1:7">
      <c r="A5533" t="s">
        <v>17</v>
      </c>
      <c r="B5533">
        <v>4158</v>
      </c>
      <c r="C5533" t="s">
        <v>59</v>
      </c>
      <c r="D5533">
        <v>3.27</v>
      </c>
      <c r="E5533">
        <v>0.55000000000000004</v>
      </c>
      <c r="F5533">
        <v>50.2</v>
      </c>
    </row>
    <row r="5534" spans="1:7">
      <c r="A5534" t="s">
        <v>17</v>
      </c>
      <c r="B5534">
        <v>4160</v>
      </c>
      <c r="C5534" t="s">
        <v>59</v>
      </c>
      <c r="D5534">
        <v>3.27</v>
      </c>
      <c r="E5534">
        <v>0.7</v>
      </c>
      <c r="F5534">
        <v>50.2</v>
      </c>
      <c r="G5534" t="b">
        <v>0</v>
      </c>
    </row>
    <row r="5535" spans="1:7">
      <c r="A5535" t="s">
        <v>17</v>
      </c>
      <c r="B5535">
        <v>4162</v>
      </c>
      <c r="C5535" t="s">
        <v>59</v>
      </c>
      <c r="D5535">
        <v>3.27</v>
      </c>
      <c r="E5535">
        <v>1.75</v>
      </c>
      <c r="F5535">
        <v>50.2</v>
      </c>
      <c r="G5535" t="b">
        <v>0</v>
      </c>
    </row>
    <row r="5536" spans="1:7">
      <c r="A5536" t="s">
        <v>17</v>
      </c>
      <c r="B5536">
        <v>4164</v>
      </c>
      <c r="C5536" t="s">
        <v>59</v>
      </c>
      <c r="D5536">
        <v>3.27</v>
      </c>
      <c r="E5536">
        <v>2.2000000000000002</v>
      </c>
      <c r="F5536">
        <v>50.2</v>
      </c>
    </row>
    <row r="5537" spans="1:7">
      <c r="A5537" t="s">
        <v>17</v>
      </c>
      <c r="B5537">
        <v>4167</v>
      </c>
      <c r="C5537" t="s">
        <v>59</v>
      </c>
      <c r="D5537">
        <v>16.37</v>
      </c>
      <c r="E5537">
        <v>0.2</v>
      </c>
      <c r="F5537">
        <v>50.2</v>
      </c>
      <c r="G5537" t="b">
        <v>0</v>
      </c>
    </row>
    <row r="5538" spans="1:7">
      <c r="A5538" t="s">
        <v>17</v>
      </c>
      <c r="B5538">
        <v>4169</v>
      </c>
      <c r="C5538" t="s">
        <v>59</v>
      </c>
      <c r="D5538">
        <v>16.37</v>
      </c>
      <c r="E5538">
        <v>0.4</v>
      </c>
      <c r="F5538">
        <v>50.2</v>
      </c>
    </row>
    <row r="5539" spans="1:7">
      <c r="A5539" t="s">
        <v>17</v>
      </c>
      <c r="B5539">
        <v>4171</v>
      </c>
      <c r="C5539" t="s">
        <v>59</v>
      </c>
      <c r="D5539">
        <v>16.37</v>
      </c>
      <c r="E5539">
        <v>0.55000000000000004</v>
      </c>
      <c r="F5539">
        <v>50.2</v>
      </c>
      <c r="G5539" t="b">
        <v>0</v>
      </c>
    </row>
    <row r="5540" spans="1:7">
      <c r="A5540" t="s">
        <v>17</v>
      </c>
      <c r="B5540">
        <v>4173</v>
      </c>
      <c r="C5540" t="s">
        <v>59</v>
      </c>
      <c r="D5540">
        <v>16.37</v>
      </c>
      <c r="E5540">
        <v>0.7</v>
      </c>
      <c r="F5540">
        <v>50.2</v>
      </c>
      <c r="G5540" t="b">
        <v>0</v>
      </c>
    </row>
    <row r="5541" spans="1:7">
      <c r="A5541" t="s">
        <v>17</v>
      </c>
      <c r="B5541">
        <v>4175</v>
      </c>
      <c r="C5541" t="s">
        <v>59</v>
      </c>
      <c r="D5541">
        <v>16.37</v>
      </c>
      <c r="E5541">
        <v>1.75</v>
      </c>
      <c r="F5541">
        <v>50.2</v>
      </c>
    </row>
    <row r="5542" spans="1:7">
      <c r="A5542" t="s">
        <v>17</v>
      </c>
      <c r="B5542">
        <v>4177</v>
      </c>
      <c r="C5542" t="s">
        <v>59</v>
      </c>
      <c r="D5542">
        <v>16.37</v>
      </c>
      <c r="E5542">
        <v>2.2000000000000002</v>
      </c>
      <c r="F5542">
        <v>50.2</v>
      </c>
      <c r="G5542" t="b">
        <v>0</v>
      </c>
    </row>
    <row r="5543" spans="1:7">
      <c r="A5543" t="s">
        <v>17</v>
      </c>
      <c r="B5543">
        <v>4652</v>
      </c>
      <c r="C5543" t="s">
        <v>59</v>
      </c>
      <c r="D5543">
        <v>6.8</v>
      </c>
      <c r="E5543">
        <v>14.2</v>
      </c>
      <c r="F5543">
        <v>50.2</v>
      </c>
    </row>
    <row r="5544" spans="1:7">
      <c r="A5544" t="s">
        <v>17</v>
      </c>
      <c r="B5544">
        <v>4654</v>
      </c>
      <c r="C5544" t="s">
        <v>59</v>
      </c>
      <c r="D5544">
        <v>6.8</v>
      </c>
      <c r="E5544">
        <v>14.91</v>
      </c>
      <c r="F5544">
        <v>50.2</v>
      </c>
    </row>
    <row r="5545" spans="1:7">
      <c r="A5545" t="s">
        <v>17</v>
      </c>
      <c r="B5545">
        <v>4656</v>
      </c>
      <c r="C5545" t="s">
        <v>59</v>
      </c>
      <c r="D5545">
        <v>6.8</v>
      </c>
      <c r="E5545">
        <v>15.26</v>
      </c>
      <c r="F5545">
        <v>50.2</v>
      </c>
    </row>
    <row r="5546" spans="1:7">
      <c r="A5546" t="s">
        <v>17</v>
      </c>
      <c r="B5546">
        <v>4658</v>
      </c>
      <c r="C5546" t="s">
        <v>59</v>
      </c>
      <c r="D5546">
        <v>6.8</v>
      </c>
      <c r="E5546">
        <v>15.7</v>
      </c>
      <c r="F5546">
        <v>50.2</v>
      </c>
    </row>
    <row r="5547" spans="1:7">
      <c r="A5547" t="s">
        <v>17</v>
      </c>
      <c r="B5547">
        <v>4660</v>
      </c>
      <c r="C5547" t="s">
        <v>59</v>
      </c>
      <c r="D5547">
        <v>6.8</v>
      </c>
      <c r="E5547">
        <v>15.78</v>
      </c>
      <c r="F5547">
        <v>50.2</v>
      </c>
    </row>
    <row r="5548" spans="1:7">
      <c r="A5548" t="s">
        <v>17</v>
      </c>
      <c r="B5548">
        <v>4662</v>
      </c>
      <c r="C5548" t="s">
        <v>59</v>
      </c>
      <c r="D5548">
        <v>6.8</v>
      </c>
      <c r="E5548">
        <v>16.100000000000001</v>
      </c>
      <c r="F5548">
        <v>50.2</v>
      </c>
    </row>
    <row r="5549" spans="1:7">
      <c r="A5549" t="s">
        <v>17</v>
      </c>
      <c r="B5549">
        <v>4664</v>
      </c>
      <c r="C5549" t="s">
        <v>59</v>
      </c>
      <c r="D5549">
        <v>9.67</v>
      </c>
      <c r="E5549">
        <v>16.5</v>
      </c>
      <c r="F5549">
        <v>50.2</v>
      </c>
    </row>
    <row r="5550" spans="1:7">
      <c r="A5550" t="s">
        <v>17</v>
      </c>
      <c r="B5550">
        <v>4666</v>
      </c>
      <c r="C5550" t="s">
        <v>59</v>
      </c>
      <c r="D5550">
        <v>9.75</v>
      </c>
      <c r="E5550">
        <v>16.5</v>
      </c>
      <c r="F5550">
        <v>50.2</v>
      </c>
    </row>
    <row r="5551" spans="1:7">
      <c r="A5551" t="s">
        <v>17</v>
      </c>
      <c r="B5551">
        <v>4668</v>
      </c>
      <c r="C5551" t="s">
        <v>59</v>
      </c>
      <c r="D5551">
        <v>10.55</v>
      </c>
      <c r="E5551">
        <v>16.5</v>
      </c>
      <c r="F5551">
        <v>50.2</v>
      </c>
    </row>
    <row r="5552" spans="1:7">
      <c r="A5552" t="s">
        <v>17</v>
      </c>
      <c r="B5552">
        <v>4670</v>
      </c>
      <c r="C5552" t="s">
        <v>59</v>
      </c>
      <c r="D5552">
        <v>11.33</v>
      </c>
      <c r="E5552">
        <v>16.5</v>
      </c>
      <c r="F5552">
        <v>50.2</v>
      </c>
    </row>
    <row r="5553" spans="1:7">
      <c r="A5553" t="s">
        <v>17</v>
      </c>
      <c r="B5553">
        <v>4672</v>
      </c>
      <c r="C5553" t="s">
        <v>59</v>
      </c>
      <c r="D5553">
        <v>11.92</v>
      </c>
      <c r="E5553">
        <v>16.5</v>
      </c>
      <c r="F5553">
        <v>50.2</v>
      </c>
      <c r="G5553" t="b">
        <v>0</v>
      </c>
    </row>
    <row r="5554" spans="1:7">
      <c r="A5554" t="s">
        <v>17</v>
      </c>
      <c r="B5554">
        <v>4674</v>
      </c>
      <c r="C5554" t="s">
        <v>59</v>
      </c>
      <c r="D5554">
        <v>11.92</v>
      </c>
      <c r="E5554">
        <v>16.100000000000001</v>
      </c>
      <c r="F5554">
        <v>50.2</v>
      </c>
    </row>
    <row r="5555" spans="1:7">
      <c r="A5555" t="s">
        <v>17</v>
      </c>
      <c r="B5555">
        <v>4676</v>
      </c>
      <c r="C5555" t="s">
        <v>59</v>
      </c>
      <c r="D5555">
        <v>11.92</v>
      </c>
      <c r="E5555">
        <v>15.7</v>
      </c>
      <c r="F5555">
        <v>50.2</v>
      </c>
    </row>
    <row r="5556" spans="1:7">
      <c r="A5556" t="s">
        <v>17</v>
      </c>
      <c r="B5556">
        <v>4678</v>
      </c>
      <c r="C5556" t="s">
        <v>59</v>
      </c>
      <c r="D5556">
        <v>11.92</v>
      </c>
      <c r="E5556">
        <v>15.26</v>
      </c>
      <c r="F5556">
        <v>50.2</v>
      </c>
    </row>
    <row r="5557" spans="1:7">
      <c r="A5557" t="s">
        <v>17</v>
      </c>
      <c r="B5557">
        <v>4684</v>
      </c>
      <c r="C5557" t="s">
        <v>59</v>
      </c>
      <c r="D5557">
        <v>11.92</v>
      </c>
      <c r="E5557">
        <v>14.2</v>
      </c>
      <c r="F5557">
        <v>50.2</v>
      </c>
    </row>
    <row r="5558" spans="1:7">
      <c r="A5558" t="s">
        <v>17</v>
      </c>
      <c r="B5558">
        <v>4686</v>
      </c>
      <c r="C5558" t="s">
        <v>59</v>
      </c>
      <c r="D5558">
        <v>11.92</v>
      </c>
      <c r="E5558">
        <v>13.8</v>
      </c>
      <c r="F5558">
        <v>50.2</v>
      </c>
    </row>
    <row r="5559" spans="1:7">
      <c r="A5559" t="s">
        <v>17</v>
      </c>
      <c r="B5559">
        <v>4796</v>
      </c>
      <c r="C5559" t="s">
        <v>59</v>
      </c>
      <c r="D5559">
        <v>0</v>
      </c>
      <c r="E5559">
        <v>0.2</v>
      </c>
      <c r="F5559">
        <v>50.2</v>
      </c>
      <c r="G5559" t="b">
        <v>0</v>
      </c>
    </row>
    <row r="5560" spans="1:7">
      <c r="A5560" t="s">
        <v>17</v>
      </c>
      <c r="B5560">
        <v>4798</v>
      </c>
      <c r="C5560" t="s">
        <v>59</v>
      </c>
      <c r="D5560">
        <v>0</v>
      </c>
      <c r="E5560">
        <v>0.4</v>
      </c>
      <c r="F5560">
        <v>50.2</v>
      </c>
    </row>
    <row r="5561" spans="1:7">
      <c r="A5561" t="s">
        <v>17</v>
      </c>
      <c r="B5561">
        <v>4800</v>
      </c>
      <c r="C5561" t="s">
        <v>59</v>
      </c>
      <c r="D5561">
        <v>-6.0137079999999998E-17</v>
      </c>
      <c r="E5561">
        <v>0.55000000000000004</v>
      </c>
      <c r="F5561">
        <v>50.2</v>
      </c>
      <c r="G5561" t="b">
        <v>0</v>
      </c>
    </row>
    <row r="5562" spans="1:7">
      <c r="A5562" t="s">
        <v>17</v>
      </c>
      <c r="B5562">
        <v>4802</v>
      </c>
      <c r="C5562" t="s">
        <v>59</v>
      </c>
      <c r="D5562">
        <v>-2.3129650000000001E-17</v>
      </c>
      <c r="E5562">
        <v>0.7</v>
      </c>
      <c r="F5562">
        <v>50.2</v>
      </c>
    </row>
    <row r="5563" spans="1:7">
      <c r="A5563" t="s">
        <v>17</v>
      </c>
      <c r="B5563">
        <v>4804</v>
      </c>
      <c r="C5563" t="s">
        <v>59</v>
      </c>
      <c r="D5563">
        <v>0</v>
      </c>
      <c r="E5563">
        <v>1.75</v>
      </c>
      <c r="F5563">
        <v>50.2</v>
      </c>
      <c r="G5563" t="b">
        <v>0</v>
      </c>
    </row>
    <row r="5564" spans="1:7">
      <c r="A5564" t="s">
        <v>17</v>
      </c>
      <c r="B5564">
        <v>4806</v>
      </c>
      <c r="C5564" t="s">
        <v>59</v>
      </c>
      <c r="D5564">
        <v>0</v>
      </c>
      <c r="E5564">
        <v>2.2000000000000002</v>
      </c>
      <c r="F5564">
        <v>50.2</v>
      </c>
    </row>
    <row r="5565" spans="1:7">
      <c r="A5565" t="s">
        <v>17</v>
      </c>
      <c r="B5565">
        <v>4852</v>
      </c>
      <c r="C5565" t="s">
        <v>59</v>
      </c>
      <c r="D5565">
        <v>0.4</v>
      </c>
      <c r="E5565">
        <v>16.5</v>
      </c>
      <c r="F5565">
        <v>50.2</v>
      </c>
      <c r="G5565" t="b">
        <v>0</v>
      </c>
    </row>
    <row r="5566" spans="1:7">
      <c r="A5566" t="s">
        <v>17</v>
      </c>
      <c r="B5566">
        <v>4854</v>
      </c>
      <c r="C5566" t="s">
        <v>59</v>
      </c>
      <c r="D5566">
        <v>0.65</v>
      </c>
      <c r="E5566">
        <v>16.5</v>
      </c>
      <c r="F5566">
        <v>50.2</v>
      </c>
    </row>
    <row r="5567" spans="1:7">
      <c r="A5567" t="s">
        <v>17</v>
      </c>
      <c r="B5567">
        <v>4856</v>
      </c>
      <c r="C5567" t="s">
        <v>59</v>
      </c>
      <c r="D5567">
        <v>3.27</v>
      </c>
      <c r="E5567">
        <v>16.5</v>
      </c>
      <c r="F5567">
        <v>50.2</v>
      </c>
      <c r="G5567" t="b">
        <v>0</v>
      </c>
    </row>
    <row r="5568" spans="1:7">
      <c r="A5568" t="s">
        <v>17</v>
      </c>
      <c r="B5568">
        <v>4864</v>
      </c>
      <c r="C5568" t="s">
        <v>59</v>
      </c>
      <c r="D5568">
        <v>0.4</v>
      </c>
      <c r="E5568">
        <v>8.5</v>
      </c>
      <c r="F5568">
        <v>50.2</v>
      </c>
      <c r="G5568" t="b">
        <v>0</v>
      </c>
    </row>
    <row r="5569" spans="1:7">
      <c r="A5569" t="s">
        <v>17</v>
      </c>
      <c r="B5569">
        <v>4866</v>
      </c>
      <c r="C5569" t="s">
        <v>59</v>
      </c>
      <c r="D5569">
        <v>0.65</v>
      </c>
      <c r="E5569">
        <v>8.5</v>
      </c>
      <c r="F5569">
        <v>50.2</v>
      </c>
    </row>
    <row r="5570" spans="1:7">
      <c r="A5570" t="s">
        <v>17</v>
      </c>
      <c r="B5570">
        <v>4925</v>
      </c>
      <c r="C5570" t="s">
        <v>59</v>
      </c>
      <c r="D5570">
        <v>19.649999999999999</v>
      </c>
      <c r="E5570">
        <v>2.2000000000000002</v>
      </c>
      <c r="F5570">
        <v>50.2</v>
      </c>
    </row>
    <row r="5571" spans="1:7">
      <c r="A5571" t="s">
        <v>17</v>
      </c>
      <c r="B5571">
        <v>5731</v>
      </c>
      <c r="C5571" t="s">
        <v>59</v>
      </c>
      <c r="D5571">
        <v>19.649999999999999</v>
      </c>
      <c r="E5571">
        <v>4.9000000000000004</v>
      </c>
      <c r="F5571">
        <v>50.2</v>
      </c>
    </row>
    <row r="5572" spans="1:7">
      <c r="A5572" t="s">
        <v>17</v>
      </c>
      <c r="B5572">
        <v>5732</v>
      </c>
      <c r="C5572" t="s">
        <v>59</v>
      </c>
      <c r="D5572">
        <v>19.649999999999999</v>
      </c>
      <c r="E5572">
        <v>5</v>
      </c>
      <c r="F5572">
        <v>50.2</v>
      </c>
    </row>
    <row r="5573" spans="1:7">
      <c r="A5573" t="s">
        <v>17</v>
      </c>
      <c r="B5573">
        <v>6250</v>
      </c>
      <c r="C5573" t="s">
        <v>59</v>
      </c>
      <c r="D5573">
        <v>8.3800000000000008</v>
      </c>
      <c r="E5573">
        <v>8.9</v>
      </c>
      <c r="F5573">
        <v>50.2</v>
      </c>
    </row>
    <row r="5574" spans="1:7">
      <c r="A5574" t="s">
        <v>17</v>
      </c>
      <c r="B5574">
        <v>6251</v>
      </c>
      <c r="C5574" t="s">
        <v>59</v>
      </c>
      <c r="D5574">
        <v>8.3800000000000008</v>
      </c>
      <c r="E5574">
        <v>9.1</v>
      </c>
      <c r="F5574">
        <v>50.2</v>
      </c>
      <c r="G5574" t="b">
        <v>0</v>
      </c>
    </row>
    <row r="5575" spans="1:7">
      <c r="A5575" t="s">
        <v>17</v>
      </c>
      <c r="B5575">
        <v>6252</v>
      </c>
      <c r="C5575" t="s">
        <v>59</v>
      </c>
      <c r="D5575">
        <v>8.3800000000000008</v>
      </c>
      <c r="E5575">
        <v>9.6999999999999993</v>
      </c>
      <c r="F5575">
        <v>50.2</v>
      </c>
    </row>
    <row r="5576" spans="1:7">
      <c r="A5576" t="s">
        <v>17</v>
      </c>
      <c r="B5576">
        <v>6253</v>
      </c>
      <c r="C5576" t="s">
        <v>59</v>
      </c>
      <c r="D5576">
        <v>8.3800000000000008</v>
      </c>
      <c r="E5576">
        <v>10.11</v>
      </c>
      <c r="F5576">
        <v>50.2</v>
      </c>
      <c r="G5576" t="b">
        <v>0</v>
      </c>
    </row>
    <row r="5577" spans="1:7">
      <c r="A5577" t="s">
        <v>17</v>
      </c>
      <c r="B5577">
        <v>6254</v>
      </c>
      <c r="C5577" t="s">
        <v>59</v>
      </c>
      <c r="D5577">
        <v>8.3800000000000008</v>
      </c>
      <c r="E5577">
        <v>10.4</v>
      </c>
      <c r="F5577">
        <v>50.2</v>
      </c>
      <c r="G5577" t="b">
        <v>0</v>
      </c>
    </row>
    <row r="5578" spans="1:7">
      <c r="A5578" t="s">
        <v>17</v>
      </c>
      <c r="B5578">
        <v>6255</v>
      </c>
      <c r="C5578" t="s">
        <v>59</v>
      </c>
      <c r="D5578">
        <v>8.3800000000000008</v>
      </c>
      <c r="E5578">
        <v>10.6</v>
      </c>
      <c r="F5578">
        <v>50.2</v>
      </c>
      <c r="G5578" t="b">
        <v>0</v>
      </c>
    </row>
    <row r="5579" spans="1:7">
      <c r="A5579" t="s">
        <v>17</v>
      </c>
      <c r="B5579">
        <v>6259</v>
      </c>
      <c r="C5579" t="s">
        <v>59</v>
      </c>
      <c r="D5579">
        <v>9.82</v>
      </c>
      <c r="E5579">
        <v>8.75</v>
      </c>
      <c r="F5579">
        <v>50.2</v>
      </c>
      <c r="G5579" t="b">
        <v>0</v>
      </c>
    </row>
    <row r="5580" spans="1:7">
      <c r="A5580" t="s">
        <v>17</v>
      </c>
      <c r="B5580">
        <v>6260</v>
      </c>
      <c r="C5580" t="s">
        <v>59</v>
      </c>
      <c r="D5580">
        <v>9.9</v>
      </c>
      <c r="E5580">
        <v>8.75</v>
      </c>
      <c r="F5580">
        <v>50.2</v>
      </c>
    </row>
    <row r="5581" spans="1:7">
      <c r="A5581" t="s">
        <v>17</v>
      </c>
      <c r="B5581">
        <v>6261</v>
      </c>
      <c r="C5581" t="s">
        <v>59</v>
      </c>
      <c r="D5581">
        <v>10.53</v>
      </c>
      <c r="E5581">
        <v>8.75</v>
      </c>
      <c r="F5581">
        <v>50.2</v>
      </c>
    </row>
    <row r="5582" spans="1:7">
      <c r="A5582" t="s">
        <v>17</v>
      </c>
      <c r="B5582">
        <v>6262</v>
      </c>
      <c r="C5582" t="s">
        <v>59</v>
      </c>
      <c r="D5582">
        <v>11.1</v>
      </c>
      <c r="E5582">
        <v>8.75</v>
      </c>
      <c r="F5582">
        <v>50.2</v>
      </c>
      <c r="G5582" t="b">
        <v>0</v>
      </c>
    </row>
    <row r="5583" spans="1:7">
      <c r="A5583" t="s">
        <v>17</v>
      </c>
      <c r="B5583">
        <v>6263</v>
      </c>
      <c r="C5583" t="s">
        <v>59</v>
      </c>
      <c r="D5583">
        <v>11.52</v>
      </c>
      <c r="E5583">
        <v>8.9</v>
      </c>
      <c r="F5583">
        <v>50.2</v>
      </c>
      <c r="G5583" t="b">
        <v>0</v>
      </c>
    </row>
    <row r="5584" spans="1:7">
      <c r="A5584" t="s">
        <v>17</v>
      </c>
      <c r="B5584">
        <v>6264</v>
      </c>
      <c r="C5584" t="s">
        <v>59</v>
      </c>
      <c r="D5584">
        <v>11.52</v>
      </c>
      <c r="E5584">
        <v>9.1</v>
      </c>
      <c r="F5584">
        <v>50.2</v>
      </c>
    </row>
    <row r="5585" spans="1:7">
      <c r="A5585" t="s">
        <v>17</v>
      </c>
      <c r="B5585">
        <v>6265</v>
      </c>
      <c r="C5585" t="s">
        <v>59</v>
      </c>
      <c r="D5585">
        <v>13.82</v>
      </c>
      <c r="E5585">
        <v>9.1</v>
      </c>
      <c r="F5585">
        <v>50.2</v>
      </c>
    </row>
    <row r="5586" spans="1:7">
      <c r="A5586" t="s">
        <v>17</v>
      </c>
      <c r="B5586">
        <v>6266</v>
      </c>
      <c r="C5586" t="s">
        <v>59</v>
      </c>
      <c r="D5586">
        <v>13.82</v>
      </c>
      <c r="E5586">
        <v>8.9</v>
      </c>
      <c r="F5586">
        <v>50.2</v>
      </c>
    </row>
    <row r="5587" spans="1:7">
      <c r="A5587" t="s">
        <v>17</v>
      </c>
      <c r="B5587">
        <v>6267</v>
      </c>
      <c r="C5587" t="s">
        <v>59</v>
      </c>
      <c r="D5587">
        <v>13.82</v>
      </c>
      <c r="E5587">
        <v>8.75</v>
      </c>
      <c r="F5587">
        <v>50.2</v>
      </c>
    </row>
    <row r="5588" spans="1:7">
      <c r="A5588" t="s">
        <v>17</v>
      </c>
      <c r="B5588">
        <v>6268</v>
      </c>
      <c r="C5588" t="s">
        <v>59</v>
      </c>
      <c r="D5588">
        <v>14.35</v>
      </c>
      <c r="E5588">
        <v>8.75</v>
      </c>
      <c r="F5588">
        <v>50.2</v>
      </c>
      <c r="G5588" t="b">
        <v>0</v>
      </c>
    </row>
    <row r="5589" spans="1:7">
      <c r="A5589" t="s">
        <v>17</v>
      </c>
      <c r="B5589">
        <v>6269</v>
      </c>
      <c r="C5589" t="s">
        <v>59</v>
      </c>
      <c r="D5589">
        <v>16.7</v>
      </c>
      <c r="E5589">
        <v>8.75</v>
      </c>
      <c r="F5589">
        <v>50.2</v>
      </c>
    </row>
    <row r="5590" spans="1:7">
      <c r="A5590" t="s">
        <v>17</v>
      </c>
      <c r="B5590">
        <v>6270</v>
      </c>
      <c r="C5590" t="s">
        <v>59</v>
      </c>
      <c r="D5590">
        <v>17</v>
      </c>
      <c r="E5590">
        <v>8.75</v>
      </c>
      <c r="F5590">
        <v>50.2</v>
      </c>
    </row>
    <row r="5591" spans="1:7">
      <c r="A5591" t="s">
        <v>17</v>
      </c>
      <c r="B5591">
        <v>6271</v>
      </c>
      <c r="C5591" t="s">
        <v>59</v>
      </c>
      <c r="D5591">
        <v>17</v>
      </c>
      <c r="E5591">
        <v>8.9</v>
      </c>
      <c r="F5591">
        <v>50.2</v>
      </c>
      <c r="G5591" t="b">
        <v>0</v>
      </c>
    </row>
    <row r="5592" spans="1:7">
      <c r="A5592" t="s">
        <v>17</v>
      </c>
      <c r="B5592">
        <v>6272</v>
      </c>
      <c r="C5592" t="s">
        <v>59</v>
      </c>
      <c r="D5592">
        <v>17</v>
      </c>
      <c r="E5592">
        <v>9.1</v>
      </c>
      <c r="F5592">
        <v>50.2</v>
      </c>
    </row>
    <row r="5593" spans="1:7">
      <c r="A5593" t="s">
        <v>17</v>
      </c>
      <c r="B5593">
        <v>6273</v>
      </c>
      <c r="C5593" t="s">
        <v>59</v>
      </c>
      <c r="D5593">
        <v>17</v>
      </c>
      <c r="E5593">
        <v>9.6999999999999993</v>
      </c>
      <c r="F5593">
        <v>50.2</v>
      </c>
    </row>
    <row r="5594" spans="1:7">
      <c r="A5594" t="s">
        <v>17</v>
      </c>
      <c r="B5594">
        <v>6274</v>
      </c>
      <c r="C5594" t="s">
        <v>59</v>
      </c>
      <c r="D5594">
        <v>17</v>
      </c>
      <c r="E5594">
        <v>10.4</v>
      </c>
      <c r="F5594">
        <v>50.2</v>
      </c>
    </row>
    <row r="5595" spans="1:7">
      <c r="A5595" t="s">
        <v>17</v>
      </c>
      <c r="B5595">
        <v>6275</v>
      </c>
      <c r="C5595" t="s">
        <v>59</v>
      </c>
      <c r="D5595">
        <v>17</v>
      </c>
      <c r="E5595">
        <v>10.6</v>
      </c>
      <c r="F5595">
        <v>50.2</v>
      </c>
    </row>
    <row r="5596" spans="1:7">
      <c r="A5596" t="s">
        <v>17</v>
      </c>
      <c r="B5596">
        <v>6276</v>
      </c>
      <c r="C5596" t="s">
        <v>59</v>
      </c>
      <c r="D5596">
        <v>17</v>
      </c>
      <c r="E5596">
        <v>11.65</v>
      </c>
      <c r="F5596">
        <v>50.2</v>
      </c>
    </row>
    <row r="5597" spans="1:7">
      <c r="A5597" t="s">
        <v>17</v>
      </c>
      <c r="B5597">
        <v>6277</v>
      </c>
      <c r="C5597" t="s">
        <v>59</v>
      </c>
      <c r="D5597">
        <v>17</v>
      </c>
      <c r="E5597">
        <v>11.9</v>
      </c>
      <c r="F5597">
        <v>50.2</v>
      </c>
    </row>
    <row r="5598" spans="1:7">
      <c r="A5598" t="s">
        <v>17</v>
      </c>
      <c r="B5598">
        <v>6278</v>
      </c>
      <c r="C5598" t="s">
        <v>59</v>
      </c>
      <c r="D5598">
        <v>17</v>
      </c>
      <c r="E5598">
        <v>12.5</v>
      </c>
      <c r="F5598">
        <v>50.2</v>
      </c>
    </row>
    <row r="5599" spans="1:7">
      <c r="A5599" t="s">
        <v>17</v>
      </c>
      <c r="B5599">
        <v>6279</v>
      </c>
      <c r="C5599" t="s">
        <v>59</v>
      </c>
      <c r="D5599">
        <v>17</v>
      </c>
      <c r="E5599">
        <v>12.8</v>
      </c>
      <c r="F5599">
        <v>50.2</v>
      </c>
    </row>
    <row r="5600" spans="1:7">
      <c r="A5600" t="s">
        <v>17</v>
      </c>
      <c r="B5600">
        <v>6280</v>
      </c>
      <c r="C5600" t="s">
        <v>59</v>
      </c>
      <c r="D5600">
        <v>17</v>
      </c>
      <c r="E5600">
        <v>12.95</v>
      </c>
      <c r="F5600">
        <v>50.2</v>
      </c>
    </row>
    <row r="5601" spans="1:7">
      <c r="A5601" t="s">
        <v>17</v>
      </c>
      <c r="B5601">
        <v>6281</v>
      </c>
      <c r="C5601" t="s">
        <v>59</v>
      </c>
      <c r="D5601">
        <v>17</v>
      </c>
      <c r="E5601">
        <v>14.2</v>
      </c>
      <c r="F5601">
        <v>50.2</v>
      </c>
    </row>
    <row r="5602" spans="1:7">
      <c r="A5602" t="s">
        <v>17</v>
      </c>
      <c r="B5602">
        <v>6282</v>
      </c>
      <c r="C5602" t="s">
        <v>59</v>
      </c>
      <c r="D5602">
        <v>17</v>
      </c>
      <c r="E5602">
        <v>14.35</v>
      </c>
      <c r="F5602">
        <v>50.2</v>
      </c>
      <c r="G5602" t="b">
        <v>0</v>
      </c>
    </row>
    <row r="5603" spans="1:7">
      <c r="A5603" t="s">
        <v>17</v>
      </c>
      <c r="B5603">
        <v>6283</v>
      </c>
      <c r="C5603" t="s">
        <v>59</v>
      </c>
      <c r="D5603">
        <v>17</v>
      </c>
      <c r="E5603">
        <v>14.91</v>
      </c>
      <c r="F5603">
        <v>50.2</v>
      </c>
    </row>
    <row r="5604" spans="1:7">
      <c r="A5604" t="s">
        <v>17</v>
      </c>
      <c r="B5604">
        <v>6284</v>
      </c>
      <c r="C5604" t="s">
        <v>59</v>
      </c>
      <c r="D5604">
        <v>17</v>
      </c>
      <c r="E5604">
        <v>15.26</v>
      </c>
      <c r="F5604">
        <v>50.2</v>
      </c>
    </row>
    <row r="5605" spans="1:7">
      <c r="A5605" t="s">
        <v>17</v>
      </c>
      <c r="B5605">
        <v>6285</v>
      </c>
      <c r="C5605" t="s">
        <v>59</v>
      </c>
      <c r="D5605">
        <v>14.17</v>
      </c>
      <c r="E5605">
        <v>11.35</v>
      </c>
      <c r="F5605">
        <v>50.2</v>
      </c>
    </row>
    <row r="5606" spans="1:7">
      <c r="A5606" t="s">
        <v>17</v>
      </c>
      <c r="B5606">
        <v>6286</v>
      </c>
      <c r="C5606" t="s">
        <v>59</v>
      </c>
      <c r="D5606">
        <v>14.35</v>
      </c>
      <c r="E5606">
        <v>11.35</v>
      </c>
      <c r="F5606">
        <v>50.2</v>
      </c>
    </row>
    <row r="5607" spans="1:7">
      <c r="A5607" t="s">
        <v>17</v>
      </c>
      <c r="B5607">
        <v>6287</v>
      </c>
      <c r="C5607" t="s">
        <v>59</v>
      </c>
      <c r="D5607">
        <v>15.97</v>
      </c>
      <c r="E5607">
        <v>11.35</v>
      </c>
      <c r="F5607">
        <v>50.2</v>
      </c>
      <c r="G5607" t="b">
        <v>0</v>
      </c>
    </row>
    <row r="5608" spans="1:7">
      <c r="A5608" t="s">
        <v>17</v>
      </c>
      <c r="B5608">
        <v>6288</v>
      </c>
      <c r="C5608" t="s">
        <v>59</v>
      </c>
      <c r="D5608">
        <v>16.7</v>
      </c>
      <c r="E5608">
        <v>11.35</v>
      </c>
      <c r="F5608">
        <v>50.2</v>
      </c>
    </row>
    <row r="5609" spans="1:7">
      <c r="A5609" t="s">
        <v>17</v>
      </c>
      <c r="B5609">
        <v>6289</v>
      </c>
      <c r="C5609" t="s">
        <v>59</v>
      </c>
      <c r="D5609">
        <v>14.17</v>
      </c>
      <c r="E5609">
        <v>11.65</v>
      </c>
      <c r="F5609">
        <v>50.2</v>
      </c>
    </row>
    <row r="5610" spans="1:7">
      <c r="A5610" t="s">
        <v>17</v>
      </c>
      <c r="B5610">
        <v>6290</v>
      </c>
      <c r="C5610" t="s">
        <v>59</v>
      </c>
      <c r="D5610">
        <v>14.17</v>
      </c>
      <c r="E5610">
        <v>11.9</v>
      </c>
      <c r="F5610">
        <v>50.2</v>
      </c>
    </row>
    <row r="5611" spans="1:7">
      <c r="A5611" t="s">
        <v>17</v>
      </c>
      <c r="B5611">
        <v>6291</v>
      </c>
      <c r="C5611" t="s">
        <v>59</v>
      </c>
      <c r="D5611">
        <v>14.17</v>
      </c>
      <c r="E5611">
        <v>11.95</v>
      </c>
      <c r="F5611">
        <v>50.2</v>
      </c>
      <c r="G5611" t="b">
        <v>0</v>
      </c>
    </row>
    <row r="5612" spans="1:7">
      <c r="A5612" t="s">
        <v>17</v>
      </c>
      <c r="B5612">
        <v>6292</v>
      </c>
      <c r="C5612" t="s">
        <v>59</v>
      </c>
      <c r="D5612">
        <v>17.3</v>
      </c>
      <c r="E5612">
        <v>15.78</v>
      </c>
      <c r="F5612">
        <v>50.2</v>
      </c>
    </row>
    <row r="5613" spans="1:7">
      <c r="A5613" t="s">
        <v>17</v>
      </c>
      <c r="B5613">
        <v>6293</v>
      </c>
      <c r="C5613" t="s">
        <v>59</v>
      </c>
      <c r="D5613">
        <v>18.399999999999999</v>
      </c>
      <c r="E5613">
        <v>15.78</v>
      </c>
      <c r="F5613">
        <v>50.2</v>
      </c>
    </row>
    <row r="5614" spans="1:7">
      <c r="A5614" t="s">
        <v>17</v>
      </c>
      <c r="B5614">
        <v>6294</v>
      </c>
      <c r="C5614" t="s">
        <v>59</v>
      </c>
      <c r="D5614">
        <v>19.100000000000001</v>
      </c>
      <c r="E5614">
        <v>15.78</v>
      </c>
      <c r="F5614">
        <v>50.2</v>
      </c>
    </row>
    <row r="5615" spans="1:7">
      <c r="A5615" t="s">
        <v>17</v>
      </c>
      <c r="B5615">
        <v>6295</v>
      </c>
      <c r="C5615" t="s">
        <v>59</v>
      </c>
      <c r="D5615">
        <v>19.475000000000001</v>
      </c>
      <c r="E5615">
        <v>15.78</v>
      </c>
      <c r="F5615">
        <v>50.2</v>
      </c>
    </row>
    <row r="5616" spans="1:7">
      <c r="A5616" t="s">
        <v>17</v>
      </c>
      <c r="B5616">
        <v>6296</v>
      </c>
      <c r="C5616" t="s">
        <v>59</v>
      </c>
      <c r="D5616">
        <v>19.649999999999999</v>
      </c>
      <c r="E5616">
        <v>15.78</v>
      </c>
      <c r="F5616">
        <v>50.2</v>
      </c>
      <c r="G5616" t="b">
        <v>0</v>
      </c>
    </row>
    <row r="5617" spans="1:7">
      <c r="A5617" t="s">
        <v>17</v>
      </c>
      <c r="B5617">
        <v>6297</v>
      </c>
      <c r="C5617" t="s">
        <v>59</v>
      </c>
      <c r="D5617">
        <v>19.649999999999999</v>
      </c>
      <c r="E5617">
        <v>15.26</v>
      </c>
      <c r="F5617">
        <v>50.2</v>
      </c>
    </row>
    <row r="5618" spans="1:7">
      <c r="A5618" t="s">
        <v>17</v>
      </c>
      <c r="B5618">
        <v>6298</v>
      </c>
      <c r="C5618" t="s">
        <v>59</v>
      </c>
      <c r="D5618">
        <v>19.649999999999999</v>
      </c>
      <c r="E5618">
        <v>14.91</v>
      </c>
      <c r="F5618">
        <v>50.2</v>
      </c>
    </row>
    <row r="5619" spans="1:7">
      <c r="A5619" t="s">
        <v>17</v>
      </c>
      <c r="B5619">
        <v>6299</v>
      </c>
      <c r="C5619" t="s">
        <v>59</v>
      </c>
      <c r="D5619">
        <v>19.649999999999999</v>
      </c>
      <c r="E5619">
        <v>14.35</v>
      </c>
      <c r="F5619">
        <v>50.2</v>
      </c>
    </row>
    <row r="5620" spans="1:7">
      <c r="A5620" t="s">
        <v>17</v>
      </c>
      <c r="B5620">
        <v>6300</v>
      </c>
      <c r="C5620" t="s">
        <v>59</v>
      </c>
      <c r="D5620">
        <v>19.649999999999999</v>
      </c>
      <c r="E5620">
        <v>14.2</v>
      </c>
      <c r="F5620">
        <v>50.2</v>
      </c>
    </row>
    <row r="5621" spans="1:7">
      <c r="A5621" t="s">
        <v>17</v>
      </c>
      <c r="B5621">
        <v>6301</v>
      </c>
      <c r="C5621" t="s">
        <v>59</v>
      </c>
      <c r="D5621">
        <v>19.649999999999999</v>
      </c>
      <c r="E5621">
        <v>12.95</v>
      </c>
      <c r="F5621">
        <v>50.2</v>
      </c>
    </row>
    <row r="5622" spans="1:7">
      <c r="A5622" t="s">
        <v>17</v>
      </c>
      <c r="B5622">
        <v>6302</v>
      </c>
      <c r="C5622" t="s">
        <v>59</v>
      </c>
      <c r="D5622">
        <v>19.649999999999999</v>
      </c>
      <c r="E5622">
        <v>12.8</v>
      </c>
      <c r="F5622">
        <v>50.2</v>
      </c>
    </row>
    <row r="5623" spans="1:7">
      <c r="A5623" t="s">
        <v>17</v>
      </c>
      <c r="B5623">
        <v>6303</v>
      </c>
      <c r="C5623" t="s">
        <v>59</v>
      </c>
      <c r="D5623">
        <v>19.649999999999999</v>
      </c>
      <c r="E5623">
        <v>12.5</v>
      </c>
      <c r="F5623">
        <v>50.2</v>
      </c>
      <c r="G5623" t="b">
        <v>0</v>
      </c>
    </row>
    <row r="5624" spans="1:7">
      <c r="A5624" t="s">
        <v>17</v>
      </c>
      <c r="B5624">
        <v>6304</v>
      </c>
      <c r="C5624" t="s">
        <v>59</v>
      </c>
      <c r="D5624">
        <v>19.649999999999999</v>
      </c>
      <c r="E5624">
        <v>11.9</v>
      </c>
      <c r="F5624">
        <v>50.2</v>
      </c>
    </row>
    <row r="5625" spans="1:7">
      <c r="A5625" t="s">
        <v>17</v>
      </c>
      <c r="B5625">
        <v>6305</v>
      </c>
      <c r="C5625" t="s">
        <v>59</v>
      </c>
      <c r="D5625">
        <v>19.649999999999999</v>
      </c>
      <c r="E5625">
        <v>11.65</v>
      </c>
      <c r="F5625">
        <v>50.2</v>
      </c>
      <c r="G5625" t="b">
        <v>0</v>
      </c>
    </row>
    <row r="5626" spans="1:7">
      <c r="A5626" t="s">
        <v>17</v>
      </c>
      <c r="B5626">
        <v>6306</v>
      </c>
      <c r="C5626" t="s">
        <v>59</v>
      </c>
      <c r="D5626">
        <v>19.649999999999999</v>
      </c>
      <c r="E5626">
        <v>10.6</v>
      </c>
      <c r="F5626">
        <v>50.2</v>
      </c>
      <c r="G5626" t="b">
        <v>0</v>
      </c>
    </row>
    <row r="5627" spans="1:7">
      <c r="A5627" t="s">
        <v>17</v>
      </c>
      <c r="B5627">
        <v>7091</v>
      </c>
      <c r="C5627" t="s">
        <v>59</v>
      </c>
      <c r="D5627">
        <v>5.2427200000000001E-17</v>
      </c>
      <c r="E5627">
        <v>4.9000000000000004</v>
      </c>
      <c r="F5627">
        <v>50.2</v>
      </c>
    </row>
    <row r="5628" spans="1:7">
      <c r="A5628" t="s">
        <v>17</v>
      </c>
      <c r="B5628">
        <v>7795</v>
      </c>
      <c r="C5628" t="s">
        <v>59</v>
      </c>
      <c r="D5628">
        <v>14.17</v>
      </c>
      <c r="E5628">
        <v>14.2</v>
      </c>
      <c r="F5628">
        <v>50.2</v>
      </c>
    </row>
    <row r="5629" spans="1:7">
      <c r="A5629" t="s">
        <v>17</v>
      </c>
      <c r="B5629">
        <v>7823</v>
      </c>
      <c r="C5629" t="s">
        <v>59</v>
      </c>
      <c r="D5629">
        <v>14.35</v>
      </c>
      <c r="E5629">
        <v>14.2</v>
      </c>
      <c r="F5629">
        <v>50.2</v>
      </c>
    </row>
    <row r="5630" spans="1:7">
      <c r="A5630" t="s">
        <v>17</v>
      </c>
      <c r="B5630">
        <v>7824</v>
      </c>
      <c r="C5630" t="s">
        <v>59</v>
      </c>
      <c r="D5630">
        <v>15.97</v>
      </c>
      <c r="E5630">
        <v>14.2</v>
      </c>
      <c r="F5630">
        <v>50.2</v>
      </c>
    </row>
    <row r="5631" spans="1:7">
      <c r="A5631" t="s">
        <v>17</v>
      </c>
      <c r="B5631">
        <v>7825</v>
      </c>
      <c r="C5631" t="s">
        <v>59</v>
      </c>
      <c r="D5631">
        <v>16.7</v>
      </c>
      <c r="E5631">
        <v>14.2</v>
      </c>
      <c r="F5631">
        <v>50.2</v>
      </c>
      <c r="G5631" t="b">
        <v>0</v>
      </c>
    </row>
    <row r="5632" spans="1:7">
      <c r="A5632" t="s">
        <v>17</v>
      </c>
      <c r="B5632">
        <v>7920</v>
      </c>
      <c r="C5632" t="s">
        <v>59</v>
      </c>
      <c r="D5632">
        <v>11.52</v>
      </c>
      <c r="E5632">
        <v>11.35</v>
      </c>
      <c r="F5632">
        <v>50.2</v>
      </c>
    </row>
    <row r="5633" spans="1:7">
      <c r="A5633" t="s">
        <v>17</v>
      </c>
      <c r="B5633">
        <v>7921</v>
      </c>
      <c r="C5633" t="s">
        <v>59</v>
      </c>
      <c r="D5633">
        <v>13.82</v>
      </c>
      <c r="E5633">
        <v>11.35</v>
      </c>
      <c r="F5633">
        <v>50.2</v>
      </c>
    </row>
    <row r="5634" spans="1:7">
      <c r="A5634" t="s">
        <v>17</v>
      </c>
      <c r="B5634">
        <v>7950</v>
      </c>
      <c r="C5634" t="s">
        <v>59</v>
      </c>
      <c r="D5634">
        <v>17</v>
      </c>
      <c r="E5634">
        <v>11.35</v>
      </c>
      <c r="F5634">
        <v>50.2</v>
      </c>
    </row>
    <row r="5635" spans="1:7">
      <c r="A5635" t="s">
        <v>17</v>
      </c>
      <c r="B5635">
        <v>7966</v>
      </c>
      <c r="C5635" t="s">
        <v>59</v>
      </c>
      <c r="D5635">
        <v>3.5</v>
      </c>
      <c r="E5635">
        <v>14.35</v>
      </c>
      <c r="F5635">
        <v>50.2</v>
      </c>
    </row>
    <row r="5636" spans="1:7">
      <c r="A5636" t="s">
        <v>17</v>
      </c>
      <c r="B5636">
        <v>7967</v>
      </c>
      <c r="C5636" t="s">
        <v>59</v>
      </c>
      <c r="D5636">
        <v>4.7699999999999996</v>
      </c>
      <c r="E5636">
        <v>12.5</v>
      </c>
      <c r="F5636">
        <v>50.2</v>
      </c>
      <c r="G5636" t="b">
        <v>0</v>
      </c>
    </row>
    <row r="5637" spans="1:7">
      <c r="A5637" t="s">
        <v>17</v>
      </c>
      <c r="B5637">
        <v>7968</v>
      </c>
      <c r="C5637" t="s">
        <v>59</v>
      </c>
      <c r="D5637">
        <v>4.7699999999999996</v>
      </c>
      <c r="E5637">
        <v>14.35</v>
      </c>
      <c r="F5637">
        <v>50.2</v>
      </c>
    </row>
    <row r="5638" spans="1:7">
      <c r="A5638" t="s">
        <v>17</v>
      </c>
      <c r="B5638">
        <v>7989</v>
      </c>
      <c r="C5638" t="s">
        <v>59</v>
      </c>
      <c r="D5638">
        <v>3.5</v>
      </c>
      <c r="E5638">
        <v>10.45</v>
      </c>
      <c r="F5638">
        <v>50.2</v>
      </c>
      <c r="G5638" t="b">
        <v>0</v>
      </c>
    </row>
    <row r="5639" spans="1:7">
      <c r="A5639" t="s">
        <v>17</v>
      </c>
      <c r="B5639">
        <v>8004</v>
      </c>
      <c r="C5639" t="s">
        <v>59</v>
      </c>
      <c r="D5639">
        <v>11.92</v>
      </c>
      <c r="E5639">
        <v>12.25</v>
      </c>
      <c r="F5639">
        <v>50.2</v>
      </c>
    </row>
    <row r="5640" spans="1:7">
      <c r="A5640" t="s">
        <v>17</v>
      </c>
      <c r="B5640">
        <v>8005</v>
      </c>
      <c r="C5640" t="s">
        <v>59</v>
      </c>
      <c r="D5640">
        <v>14.17</v>
      </c>
      <c r="E5640">
        <v>13.8</v>
      </c>
      <c r="F5640">
        <v>50.2</v>
      </c>
    </row>
    <row r="5641" spans="1:7">
      <c r="A5641" t="s">
        <v>17</v>
      </c>
      <c r="B5641">
        <v>8038</v>
      </c>
      <c r="C5641" t="s">
        <v>59</v>
      </c>
      <c r="D5641">
        <v>11.52</v>
      </c>
      <c r="E5641">
        <v>12.25</v>
      </c>
      <c r="F5641">
        <v>50.2</v>
      </c>
      <c r="G5641" t="b">
        <v>0</v>
      </c>
    </row>
    <row r="5642" spans="1:7">
      <c r="A5642" t="s">
        <v>17</v>
      </c>
      <c r="B5642">
        <v>8057</v>
      </c>
      <c r="C5642" t="s">
        <v>59</v>
      </c>
      <c r="D5642">
        <v>13.82</v>
      </c>
      <c r="E5642">
        <v>10</v>
      </c>
      <c r="F5642">
        <v>50.2</v>
      </c>
    </row>
    <row r="5643" spans="1:7">
      <c r="A5643" t="s">
        <v>17</v>
      </c>
      <c r="B5643">
        <v>8769</v>
      </c>
      <c r="C5643" t="s">
        <v>59</v>
      </c>
      <c r="D5643">
        <v>9.82</v>
      </c>
      <c r="E5643">
        <v>4.9000000000000004</v>
      </c>
      <c r="F5643">
        <v>50.2</v>
      </c>
      <c r="G5643" t="b">
        <v>0</v>
      </c>
    </row>
    <row r="5644" spans="1:7">
      <c r="A5644" t="s">
        <v>17</v>
      </c>
      <c r="B5644">
        <v>8799</v>
      </c>
      <c r="C5644" t="s">
        <v>59</v>
      </c>
      <c r="D5644">
        <v>8.6300000000000008</v>
      </c>
      <c r="E5644">
        <v>5</v>
      </c>
      <c r="F5644">
        <v>50.2</v>
      </c>
    </row>
    <row r="5645" spans="1:7">
      <c r="A5645" t="s">
        <v>17</v>
      </c>
      <c r="B5645">
        <v>8800</v>
      </c>
      <c r="C5645" t="s">
        <v>59</v>
      </c>
      <c r="D5645">
        <v>4.57</v>
      </c>
      <c r="E5645">
        <v>5</v>
      </c>
      <c r="F5645">
        <v>50.2</v>
      </c>
    </row>
    <row r="5646" spans="1:7">
      <c r="A5646" t="s">
        <v>17</v>
      </c>
      <c r="B5646">
        <v>8801</v>
      </c>
      <c r="C5646" t="s">
        <v>59</v>
      </c>
      <c r="D5646">
        <v>11.12</v>
      </c>
      <c r="E5646">
        <v>5</v>
      </c>
      <c r="F5646">
        <v>50.2</v>
      </c>
      <c r="G5646" t="b">
        <v>0</v>
      </c>
    </row>
    <row r="5647" spans="1:7">
      <c r="A5647" t="s">
        <v>17</v>
      </c>
      <c r="B5647">
        <v>8802</v>
      </c>
      <c r="C5647" t="s">
        <v>59</v>
      </c>
      <c r="D5647">
        <v>15.2</v>
      </c>
      <c r="E5647">
        <v>5</v>
      </c>
      <c r="F5647">
        <v>50.2</v>
      </c>
    </row>
    <row r="5648" spans="1:7">
      <c r="A5648" t="s">
        <v>17</v>
      </c>
      <c r="B5648">
        <v>8803</v>
      </c>
      <c r="C5648" t="s">
        <v>59</v>
      </c>
      <c r="D5648">
        <v>17.68</v>
      </c>
      <c r="E5648">
        <v>5</v>
      </c>
      <c r="F5648">
        <v>50.2</v>
      </c>
    </row>
    <row r="5649" spans="1:7">
      <c r="A5649" t="s">
        <v>17</v>
      </c>
      <c r="B5649">
        <v>8804</v>
      </c>
      <c r="C5649" t="s">
        <v>59</v>
      </c>
      <c r="D5649">
        <v>1.98</v>
      </c>
      <c r="E5649">
        <v>5</v>
      </c>
      <c r="F5649">
        <v>50.2</v>
      </c>
    </row>
    <row r="5650" spans="1:7">
      <c r="A5650" t="s">
        <v>17</v>
      </c>
      <c r="B5650">
        <v>8805</v>
      </c>
      <c r="C5650" t="s">
        <v>59</v>
      </c>
      <c r="D5650">
        <v>3.27</v>
      </c>
      <c r="E5650">
        <v>4.8</v>
      </c>
      <c r="F5650">
        <v>50.2</v>
      </c>
      <c r="G5650" t="b">
        <v>0</v>
      </c>
    </row>
    <row r="5651" spans="1:7">
      <c r="A5651" t="s">
        <v>17</v>
      </c>
      <c r="B5651">
        <v>8806</v>
      </c>
      <c r="C5651" t="s">
        <v>59</v>
      </c>
      <c r="D5651">
        <v>4.57</v>
      </c>
      <c r="E5651">
        <v>4.8</v>
      </c>
      <c r="F5651">
        <v>50.2</v>
      </c>
      <c r="G5651" t="b">
        <v>0</v>
      </c>
    </row>
    <row r="5652" spans="1:7">
      <c r="A5652" t="s">
        <v>17</v>
      </c>
      <c r="B5652">
        <v>9088</v>
      </c>
      <c r="C5652" t="s">
        <v>59</v>
      </c>
      <c r="D5652">
        <v>4.82</v>
      </c>
      <c r="E5652">
        <v>13.05</v>
      </c>
      <c r="F5652">
        <v>50.2</v>
      </c>
    </row>
    <row r="5653" spans="1:7">
      <c r="A5653" t="s">
        <v>17</v>
      </c>
      <c r="B5653">
        <v>9089</v>
      </c>
      <c r="C5653" t="s">
        <v>59</v>
      </c>
      <c r="D5653">
        <v>4.82</v>
      </c>
      <c r="E5653">
        <v>14.05</v>
      </c>
      <c r="F5653">
        <v>50.2</v>
      </c>
    </row>
    <row r="5654" spans="1:7">
      <c r="A5654" t="s">
        <v>17</v>
      </c>
      <c r="B5654">
        <v>4920</v>
      </c>
      <c r="C5654" t="s">
        <v>59</v>
      </c>
      <c r="D5654">
        <v>8.3800000000000008</v>
      </c>
      <c r="E5654">
        <v>11.35</v>
      </c>
      <c r="F5654">
        <v>50.2</v>
      </c>
    </row>
    <row r="5655" spans="1:7">
      <c r="A5655" t="s">
        <v>17</v>
      </c>
      <c r="B5655">
        <v>9242</v>
      </c>
      <c r="C5655" t="s">
        <v>59</v>
      </c>
      <c r="D5655">
        <v>11.52</v>
      </c>
      <c r="E5655">
        <v>9.35</v>
      </c>
      <c r="F5655">
        <v>50.2</v>
      </c>
      <c r="G5655" t="b">
        <v>0</v>
      </c>
    </row>
    <row r="5656" spans="1:7">
      <c r="A5656" t="s">
        <v>17</v>
      </c>
      <c r="B5656">
        <v>7861</v>
      </c>
      <c r="C5656" t="s">
        <v>59</v>
      </c>
      <c r="D5656">
        <v>11.52</v>
      </c>
      <c r="E5656">
        <v>10.85</v>
      </c>
      <c r="F5656">
        <v>50.2</v>
      </c>
      <c r="G5656" t="b">
        <v>0</v>
      </c>
    </row>
    <row r="5657" spans="1:7">
      <c r="A5657" t="s">
        <v>17</v>
      </c>
      <c r="B5657">
        <v>7886</v>
      </c>
      <c r="C5657" t="s">
        <v>59</v>
      </c>
      <c r="D5657">
        <v>13.82</v>
      </c>
      <c r="E5657">
        <v>10.85</v>
      </c>
      <c r="F5657">
        <v>50.2</v>
      </c>
    </row>
    <row r="5658" spans="1:7">
      <c r="A5658" t="s">
        <v>17</v>
      </c>
      <c r="B5658">
        <v>9387</v>
      </c>
      <c r="C5658" t="s">
        <v>59</v>
      </c>
      <c r="D5658">
        <v>8.25</v>
      </c>
      <c r="E5658">
        <v>13.15</v>
      </c>
      <c r="F5658">
        <v>50.2</v>
      </c>
    </row>
    <row r="5659" spans="1:7">
      <c r="A5659" t="s">
        <v>17</v>
      </c>
      <c r="B5659">
        <v>9388</v>
      </c>
      <c r="C5659" t="s">
        <v>59</v>
      </c>
      <c r="D5659">
        <v>8.25</v>
      </c>
      <c r="E5659">
        <v>13.8</v>
      </c>
      <c r="F5659">
        <v>50.2</v>
      </c>
    </row>
    <row r="5660" spans="1:7">
      <c r="A5660" t="s">
        <v>17</v>
      </c>
      <c r="B5660">
        <v>9389</v>
      </c>
      <c r="C5660" t="s">
        <v>59</v>
      </c>
      <c r="D5660">
        <v>9.25</v>
      </c>
      <c r="E5660">
        <v>13.15</v>
      </c>
      <c r="F5660">
        <v>50.2</v>
      </c>
    </row>
    <row r="5661" spans="1:7">
      <c r="A5661" t="s">
        <v>17</v>
      </c>
      <c r="B5661">
        <v>9390</v>
      </c>
      <c r="C5661" t="s">
        <v>59</v>
      </c>
      <c r="D5661">
        <v>9.25</v>
      </c>
      <c r="E5661">
        <v>13.8</v>
      </c>
      <c r="F5661">
        <v>50.2</v>
      </c>
    </row>
    <row r="5662" spans="1:7">
      <c r="A5662" t="s">
        <v>17</v>
      </c>
      <c r="B5662">
        <v>9391</v>
      </c>
      <c r="C5662" t="s">
        <v>59</v>
      </c>
      <c r="D5662">
        <v>10.050000000000001</v>
      </c>
      <c r="E5662">
        <v>13.15</v>
      </c>
      <c r="F5662">
        <v>50.2</v>
      </c>
    </row>
    <row r="5663" spans="1:7">
      <c r="A5663" t="s">
        <v>17</v>
      </c>
      <c r="B5663">
        <v>9392</v>
      </c>
      <c r="C5663" t="s">
        <v>59</v>
      </c>
      <c r="D5663">
        <v>10.050000000000001</v>
      </c>
      <c r="E5663">
        <v>13.8</v>
      </c>
      <c r="F5663">
        <v>50.2</v>
      </c>
      <c r="G5663" t="b">
        <v>0</v>
      </c>
    </row>
    <row r="5664" spans="1:7">
      <c r="A5664" t="s">
        <v>17</v>
      </c>
      <c r="B5664">
        <v>9395</v>
      </c>
      <c r="C5664" t="s">
        <v>59</v>
      </c>
      <c r="D5664">
        <v>11.52</v>
      </c>
      <c r="E5664">
        <v>11.65</v>
      </c>
      <c r="F5664">
        <v>50.2</v>
      </c>
    </row>
    <row r="5665" spans="1:7">
      <c r="A5665" t="s">
        <v>17</v>
      </c>
      <c r="B5665">
        <v>9497</v>
      </c>
      <c r="C5665" t="s">
        <v>59</v>
      </c>
      <c r="D5665">
        <v>6.8</v>
      </c>
      <c r="E5665">
        <v>13.8</v>
      </c>
      <c r="F5665">
        <v>50.2</v>
      </c>
      <c r="G5665" t="b">
        <v>0</v>
      </c>
    </row>
    <row r="5666" spans="1:7">
      <c r="A5666" t="s">
        <v>17</v>
      </c>
      <c r="B5666">
        <v>1101</v>
      </c>
      <c r="C5666" t="s">
        <v>59</v>
      </c>
      <c r="D5666">
        <v>8.3800000000000008</v>
      </c>
      <c r="E5666">
        <v>12.5</v>
      </c>
      <c r="F5666">
        <v>50.2</v>
      </c>
      <c r="G5666" t="b">
        <v>0</v>
      </c>
    </row>
    <row r="5667" spans="1:7">
      <c r="A5667" t="s">
        <v>17</v>
      </c>
      <c r="B5667">
        <v>1728</v>
      </c>
      <c r="C5667" t="s">
        <v>59</v>
      </c>
      <c r="D5667">
        <v>8.3800000000000008</v>
      </c>
      <c r="E5667">
        <v>12.25</v>
      </c>
      <c r="F5667">
        <v>50.2</v>
      </c>
    </row>
    <row r="5668" spans="1:7">
      <c r="A5668" t="s">
        <v>17</v>
      </c>
      <c r="B5668">
        <v>2103</v>
      </c>
      <c r="C5668" t="s">
        <v>59</v>
      </c>
      <c r="D5668">
        <v>8.25</v>
      </c>
      <c r="E5668">
        <v>16.5</v>
      </c>
      <c r="F5668">
        <v>50.2</v>
      </c>
      <c r="G5668" t="b">
        <v>0</v>
      </c>
    </row>
    <row r="5669" spans="1:7">
      <c r="A5669" t="s">
        <v>17</v>
      </c>
      <c r="B5669">
        <v>2125</v>
      </c>
      <c r="C5669" t="s">
        <v>59</v>
      </c>
      <c r="D5669">
        <v>8.3800000000000008</v>
      </c>
      <c r="E5669">
        <v>13.15</v>
      </c>
      <c r="F5669">
        <v>50.2</v>
      </c>
    </row>
    <row r="5670" spans="1:7">
      <c r="A5670" t="s">
        <v>17</v>
      </c>
      <c r="B5670">
        <v>4900</v>
      </c>
      <c r="C5670" t="s">
        <v>59</v>
      </c>
      <c r="D5670">
        <v>11.92</v>
      </c>
      <c r="E5670">
        <v>13.15</v>
      </c>
      <c r="F5670">
        <v>50.2</v>
      </c>
    </row>
    <row r="5671" spans="1:7">
      <c r="A5671" t="s">
        <v>17</v>
      </c>
      <c r="B5671">
        <v>2624</v>
      </c>
      <c r="C5671" t="s">
        <v>59</v>
      </c>
      <c r="D5671">
        <v>4.82</v>
      </c>
      <c r="E5671">
        <v>14.35</v>
      </c>
      <c r="F5671">
        <v>50.2</v>
      </c>
    </row>
    <row r="5672" spans="1:7">
      <c r="A5672" t="s">
        <v>17</v>
      </c>
      <c r="B5672">
        <v>2654</v>
      </c>
      <c r="C5672" t="s">
        <v>59</v>
      </c>
      <c r="D5672">
        <v>4.82</v>
      </c>
      <c r="E5672">
        <v>13.8</v>
      </c>
      <c r="F5672">
        <v>50.2</v>
      </c>
    </row>
    <row r="5673" spans="1:7">
      <c r="A5673" t="s">
        <v>17</v>
      </c>
      <c r="B5673">
        <v>7202</v>
      </c>
      <c r="C5673" t="s">
        <v>59</v>
      </c>
      <c r="D5673">
        <v>3.5</v>
      </c>
      <c r="E5673">
        <v>14.05</v>
      </c>
      <c r="F5673">
        <v>50.2</v>
      </c>
    </row>
    <row r="5674" spans="1:7">
      <c r="A5674" t="s">
        <v>17</v>
      </c>
      <c r="B5674">
        <v>7601</v>
      </c>
      <c r="C5674" t="s">
        <v>59</v>
      </c>
      <c r="D5674">
        <v>3.5</v>
      </c>
      <c r="E5674">
        <v>13.05</v>
      </c>
      <c r="F5674">
        <v>50.2</v>
      </c>
    </row>
    <row r="5675" spans="1:7">
      <c r="A5675" t="s">
        <v>17</v>
      </c>
      <c r="B5675">
        <v>7602</v>
      </c>
      <c r="C5675" t="s">
        <v>59</v>
      </c>
      <c r="D5675">
        <v>4.7699999999999996</v>
      </c>
      <c r="E5675">
        <v>13.05</v>
      </c>
      <c r="F5675">
        <v>50.2</v>
      </c>
    </row>
    <row r="5676" spans="1:7">
      <c r="A5676" t="s">
        <v>17</v>
      </c>
      <c r="B5676">
        <v>9569</v>
      </c>
      <c r="C5676" t="s">
        <v>59</v>
      </c>
      <c r="D5676">
        <v>8.25</v>
      </c>
      <c r="E5676">
        <v>13.05</v>
      </c>
      <c r="F5676">
        <v>50.2</v>
      </c>
    </row>
    <row r="5677" spans="1:7">
      <c r="A5677" t="s">
        <v>17</v>
      </c>
      <c r="B5677">
        <v>4872</v>
      </c>
      <c r="C5677" t="s">
        <v>59</v>
      </c>
      <c r="D5677">
        <v>6.8</v>
      </c>
      <c r="E5677">
        <v>8.5</v>
      </c>
      <c r="F5677">
        <v>50.2</v>
      </c>
    </row>
    <row r="5678" spans="1:7">
      <c r="A5678" t="s">
        <v>17</v>
      </c>
      <c r="B5678">
        <v>4882</v>
      </c>
      <c r="C5678" t="s">
        <v>59</v>
      </c>
      <c r="D5678">
        <v>6.8</v>
      </c>
      <c r="E5678">
        <v>12.5</v>
      </c>
      <c r="F5678">
        <v>50.2</v>
      </c>
    </row>
    <row r="5679" spans="1:7">
      <c r="A5679" t="s">
        <v>17</v>
      </c>
      <c r="B5679">
        <v>7076</v>
      </c>
      <c r="C5679" t="s">
        <v>59</v>
      </c>
      <c r="D5679">
        <v>6.8</v>
      </c>
      <c r="E5679">
        <v>10.45</v>
      </c>
      <c r="F5679">
        <v>50.2</v>
      </c>
    </row>
    <row r="5680" spans="1:7">
      <c r="A5680" t="s">
        <v>17</v>
      </c>
      <c r="B5680">
        <v>9580</v>
      </c>
      <c r="C5680" t="s">
        <v>59</v>
      </c>
      <c r="D5680">
        <v>4.82</v>
      </c>
      <c r="E5680">
        <v>16.5</v>
      </c>
      <c r="F5680">
        <v>50.2</v>
      </c>
    </row>
    <row r="5681" spans="1:7">
      <c r="A5681" t="s">
        <v>17</v>
      </c>
      <c r="B5681">
        <v>9581</v>
      </c>
      <c r="C5681" t="s">
        <v>59</v>
      </c>
      <c r="D5681">
        <v>5.72</v>
      </c>
      <c r="E5681">
        <v>13.8</v>
      </c>
      <c r="F5681">
        <v>50.2</v>
      </c>
    </row>
    <row r="5682" spans="1:7">
      <c r="A5682" t="s">
        <v>17</v>
      </c>
      <c r="B5682">
        <v>9582</v>
      </c>
      <c r="C5682" t="s">
        <v>59</v>
      </c>
      <c r="D5682">
        <v>5.72</v>
      </c>
      <c r="E5682">
        <v>15.78</v>
      </c>
      <c r="F5682">
        <v>50.2</v>
      </c>
    </row>
    <row r="5683" spans="1:7">
      <c r="A5683" t="s">
        <v>17</v>
      </c>
      <c r="B5683">
        <v>9583</v>
      </c>
      <c r="C5683" t="s">
        <v>59</v>
      </c>
      <c r="D5683">
        <v>5.72</v>
      </c>
      <c r="E5683">
        <v>16.5</v>
      </c>
      <c r="F5683">
        <v>50.2</v>
      </c>
    </row>
    <row r="5684" spans="1:7">
      <c r="A5684" t="s">
        <v>17</v>
      </c>
      <c r="B5684">
        <v>9636</v>
      </c>
      <c r="C5684" t="s">
        <v>59</v>
      </c>
      <c r="D5684">
        <v>5.72</v>
      </c>
      <c r="E5684">
        <v>14.05</v>
      </c>
      <c r="F5684">
        <v>50.2</v>
      </c>
    </row>
    <row r="5685" spans="1:7">
      <c r="A5685" t="s">
        <v>17</v>
      </c>
      <c r="B5685">
        <v>9637</v>
      </c>
      <c r="C5685" t="s">
        <v>59</v>
      </c>
      <c r="D5685">
        <v>5.72</v>
      </c>
      <c r="E5685">
        <v>14.35</v>
      </c>
      <c r="F5685">
        <v>50.2</v>
      </c>
      <c r="G5685" t="b">
        <v>0</v>
      </c>
    </row>
    <row r="5686" spans="1:7">
      <c r="A5686" t="s">
        <v>17</v>
      </c>
      <c r="B5686">
        <v>9734</v>
      </c>
      <c r="C5686" t="s">
        <v>59</v>
      </c>
      <c r="D5686">
        <v>16.02</v>
      </c>
      <c r="E5686">
        <v>14.2</v>
      </c>
      <c r="F5686">
        <v>50.2</v>
      </c>
    </row>
    <row r="5687" spans="1:7">
      <c r="A5687" t="s">
        <v>17</v>
      </c>
      <c r="B5687">
        <v>9735</v>
      </c>
      <c r="C5687" t="s">
        <v>59</v>
      </c>
      <c r="D5687">
        <v>16.02</v>
      </c>
      <c r="E5687">
        <v>15.78</v>
      </c>
      <c r="F5687">
        <v>50.2</v>
      </c>
    </row>
    <row r="5688" spans="1:7">
      <c r="A5688" t="s">
        <v>17</v>
      </c>
      <c r="B5688">
        <v>9736</v>
      </c>
      <c r="C5688" t="s">
        <v>59</v>
      </c>
      <c r="D5688">
        <v>15.07</v>
      </c>
      <c r="E5688">
        <v>14.2</v>
      </c>
      <c r="F5688">
        <v>50.2</v>
      </c>
      <c r="G5688" t="b">
        <v>0</v>
      </c>
    </row>
    <row r="5689" spans="1:7">
      <c r="A5689" t="s">
        <v>17</v>
      </c>
      <c r="B5689">
        <v>9737</v>
      </c>
      <c r="C5689" t="s">
        <v>59</v>
      </c>
      <c r="D5689">
        <v>15.07</v>
      </c>
      <c r="E5689">
        <v>15.78</v>
      </c>
      <c r="F5689">
        <v>50.2</v>
      </c>
    </row>
    <row r="5690" spans="1:7">
      <c r="A5690" t="s">
        <v>17</v>
      </c>
      <c r="B5690">
        <v>9738</v>
      </c>
      <c r="C5690" t="s">
        <v>59</v>
      </c>
      <c r="D5690">
        <v>12.88</v>
      </c>
      <c r="E5690">
        <v>15.26</v>
      </c>
      <c r="F5690">
        <v>50.2</v>
      </c>
    </row>
    <row r="5691" spans="1:7">
      <c r="A5691" t="s">
        <v>17</v>
      </c>
      <c r="B5691">
        <v>9739</v>
      </c>
      <c r="C5691" t="s">
        <v>59</v>
      </c>
      <c r="D5691">
        <v>15.07</v>
      </c>
      <c r="E5691">
        <v>15.26</v>
      </c>
      <c r="F5691">
        <v>50.2</v>
      </c>
    </row>
    <row r="5692" spans="1:7">
      <c r="A5692" t="s">
        <v>17</v>
      </c>
      <c r="B5692">
        <v>9741</v>
      </c>
      <c r="C5692" t="s">
        <v>59</v>
      </c>
      <c r="D5692">
        <v>12.88</v>
      </c>
      <c r="E5692">
        <v>14.2</v>
      </c>
      <c r="F5692">
        <v>50.2</v>
      </c>
    </row>
    <row r="5693" spans="1:7">
      <c r="A5693" t="s">
        <v>17</v>
      </c>
      <c r="B5693">
        <v>9922</v>
      </c>
      <c r="C5693" t="s">
        <v>59</v>
      </c>
      <c r="D5693">
        <v>11.92</v>
      </c>
      <c r="E5693">
        <v>15.1</v>
      </c>
      <c r="F5693">
        <v>50.2</v>
      </c>
      <c r="G5693" t="b">
        <v>0</v>
      </c>
    </row>
    <row r="5694" spans="1:7">
      <c r="A5694" t="s">
        <v>17</v>
      </c>
      <c r="B5694">
        <v>9991</v>
      </c>
      <c r="C5694" t="s">
        <v>59</v>
      </c>
      <c r="D5694">
        <v>6.8</v>
      </c>
      <c r="E5694">
        <v>13.05</v>
      </c>
      <c r="F5694">
        <v>50.2</v>
      </c>
      <c r="G5694" t="b">
        <v>0</v>
      </c>
    </row>
    <row r="5695" spans="1:7">
      <c r="A5695" t="s">
        <v>17</v>
      </c>
      <c r="B5695">
        <v>4774</v>
      </c>
      <c r="C5695" t="s">
        <v>59</v>
      </c>
      <c r="D5695">
        <v>13.82</v>
      </c>
      <c r="E5695">
        <v>9.35</v>
      </c>
      <c r="F5695">
        <v>50.2</v>
      </c>
      <c r="G5695" t="b">
        <v>0</v>
      </c>
    </row>
    <row r="5696" spans="1:7">
      <c r="A5696" t="s">
        <v>17</v>
      </c>
      <c r="B5696">
        <v>1448</v>
      </c>
      <c r="C5696" t="s">
        <v>59</v>
      </c>
      <c r="D5696">
        <v>14.17</v>
      </c>
      <c r="E5696">
        <v>13.525</v>
      </c>
      <c r="F5696">
        <v>50.2</v>
      </c>
      <c r="G5696" t="b">
        <v>0</v>
      </c>
    </row>
    <row r="5697" spans="1:7">
      <c r="A5697" t="s">
        <v>17</v>
      </c>
      <c r="B5697">
        <v>5274</v>
      </c>
      <c r="C5697" t="s">
        <v>59</v>
      </c>
      <c r="D5697">
        <v>0</v>
      </c>
      <c r="E5697">
        <v>0.6</v>
      </c>
      <c r="F5697">
        <v>50.2</v>
      </c>
    </row>
    <row r="5698" spans="1:7">
      <c r="A5698" t="s">
        <v>17</v>
      </c>
      <c r="B5698">
        <v>5275</v>
      </c>
      <c r="C5698" t="s">
        <v>59</v>
      </c>
      <c r="D5698">
        <v>3.27</v>
      </c>
      <c r="E5698">
        <v>0.6</v>
      </c>
      <c r="F5698">
        <v>50.2</v>
      </c>
    </row>
    <row r="5699" spans="1:7">
      <c r="A5699" t="s">
        <v>17</v>
      </c>
      <c r="B5699">
        <v>5276</v>
      </c>
      <c r="C5699" t="s">
        <v>59</v>
      </c>
      <c r="D5699">
        <v>9.82</v>
      </c>
      <c r="E5699">
        <v>0.6</v>
      </c>
      <c r="F5699">
        <v>50.2</v>
      </c>
    </row>
    <row r="5700" spans="1:7">
      <c r="A5700" t="s">
        <v>17</v>
      </c>
      <c r="B5700">
        <v>5283</v>
      </c>
      <c r="C5700" t="s">
        <v>59</v>
      </c>
      <c r="D5700">
        <v>16.37</v>
      </c>
      <c r="E5700">
        <v>0.6</v>
      </c>
      <c r="F5700">
        <v>50.2</v>
      </c>
      <c r="G5700" t="b">
        <v>0</v>
      </c>
    </row>
    <row r="5701" spans="1:7">
      <c r="A5701" t="s">
        <v>17</v>
      </c>
      <c r="B5701">
        <v>5284</v>
      </c>
      <c r="C5701" t="s">
        <v>59</v>
      </c>
      <c r="D5701">
        <v>19.649999999999999</v>
      </c>
      <c r="E5701">
        <v>0.6</v>
      </c>
      <c r="F5701">
        <v>50.2</v>
      </c>
      <c r="G5701" t="b">
        <v>0</v>
      </c>
    </row>
    <row r="5702" spans="1:7">
      <c r="A5702" t="s">
        <v>17</v>
      </c>
      <c r="B5702">
        <v>7158</v>
      </c>
      <c r="C5702" t="s">
        <v>59</v>
      </c>
      <c r="D5702">
        <v>13.1</v>
      </c>
      <c r="E5702">
        <v>0.6</v>
      </c>
      <c r="F5702">
        <v>50.2</v>
      </c>
      <c r="G5702" t="b">
        <v>0</v>
      </c>
    </row>
    <row r="5703" spans="1:7">
      <c r="A5703" t="s">
        <v>17</v>
      </c>
      <c r="B5703">
        <v>7159</v>
      </c>
      <c r="C5703" t="s">
        <v>59</v>
      </c>
      <c r="D5703">
        <v>6.5</v>
      </c>
      <c r="E5703">
        <v>0.6</v>
      </c>
      <c r="F5703">
        <v>50.2</v>
      </c>
      <c r="G5703" t="b">
        <v>0</v>
      </c>
    </row>
    <row r="5704" spans="1:7">
      <c r="A5704" t="s">
        <v>17</v>
      </c>
      <c r="B5704">
        <v>8796</v>
      </c>
      <c r="C5704" t="s">
        <v>59</v>
      </c>
      <c r="D5704">
        <v>8.19</v>
      </c>
      <c r="E5704">
        <v>0.6</v>
      </c>
      <c r="F5704">
        <v>50.2</v>
      </c>
    </row>
    <row r="5705" spans="1:7">
      <c r="A5705" t="s">
        <v>17</v>
      </c>
      <c r="B5705">
        <v>9136</v>
      </c>
      <c r="C5705" t="s">
        <v>59</v>
      </c>
      <c r="D5705">
        <v>0.6</v>
      </c>
      <c r="E5705">
        <v>8.5</v>
      </c>
      <c r="F5705">
        <v>50.2</v>
      </c>
    </row>
    <row r="5706" spans="1:7">
      <c r="A5706" t="s">
        <v>17</v>
      </c>
      <c r="B5706">
        <v>9139</v>
      </c>
      <c r="C5706" t="s">
        <v>59</v>
      </c>
      <c r="D5706">
        <v>0.6</v>
      </c>
      <c r="E5706">
        <v>16.5</v>
      </c>
      <c r="F5706">
        <v>50.2</v>
      </c>
    </row>
    <row r="5707" spans="1:7">
      <c r="A5707" t="s">
        <v>17</v>
      </c>
      <c r="B5707">
        <v>9883</v>
      </c>
      <c r="C5707" t="s">
        <v>59</v>
      </c>
      <c r="D5707">
        <v>10.7</v>
      </c>
      <c r="E5707">
        <v>11.35</v>
      </c>
      <c r="F5707">
        <v>50.2</v>
      </c>
    </row>
    <row r="5708" spans="1:7">
      <c r="A5708" t="s">
        <v>17</v>
      </c>
      <c r="B5708">
        <v>9943</v>
      </c>
      <c r="C5708" t="s">
        <v>59</v>
      </c>
      <c r="D5708">
        <v>9.1999999999999993</v>
      </c>
      <c r="E5708">
        <v>11.35</v>
      </c>
      <c r="F5708">
        <v>50.2</v>
      </c>
    </row>
    <row r="5709" spans="1:7">
      <c r="A5709" t="s">
        <v>17</v>
      </c>
      <c r="B5709">
        <v>10032</v>
      </c>
      <c r="C5709" t="s">
        <v>59</v>
      </c>
      <c r="D5709">
        <v>8.25</v>
      </c>
      <c r="E5709">
        <v>13.1463988919668</v>
      </c>
      <c r="F5709">
        <v>50.2</v>
      </c>
    </row>
    <row r="5710" spans="1:7">
      <c r="A5710" t="s">
        <v>17</v>
      </c>
      <c r="B5710">
        <v>10033</v>
      </c>
      <c r="C5710" t="s">
        <v>59</v>
      </c>
      <c r="D5710">
        <v>8.25</v>
      </c>
      <c r="E5710">
        <v>12.5</v>
      </c>
      <c r="F5710">
        <v>50.2</v>
      </c>
    </row>
    <row r="5711" spans="1:7">
      <c r="A5711" t="s">
        <v>17</v>
      </c>
      <c r="B5711">
        <v>2278</v>
      </c>
      <c r="C5711" t="s">
        <v>59</v>
      </c>
      <c r="D5711">
        <v>18.68</v>
      </c>
      <c r="E5711">
        <v>8.75</v>
      </c>
      <c r="F5711">
        <v>50.2</v>
      </c>
    </row>
    <row r="5712" spans="1:7">
      <c r="A5712" t="s">
        <v>17</v>
      </c>
      <c r="B5712">
        <v>4857</v>
      </c>
      <c r="C5712" t="s">
        <v>59</v>
      </c>
      <c r="D5712">
        <v>12.88</v>
      </c>
      <c r="E5712">
        <v>16.5</v>
      </c>
      <c r="F5712">
        <v>50.2</v>
      </c>
    </row>
    <row r="5713" spans="1:7">
      <c r="A5713" t="s">
        <v>17</v>
      </c>
      <c r="B5713">
        <v>1415</v>
      </c>
      <c r="C5713" t="s">
        <v>59</v>
      </c>
      <c r="D5713">
        <v>12.88</v>
      </c>
      <c r="E5713">
        <v>15.78</v>
      </c>
      <c r="F5713">
        <v>50.2</v>
      </c>
    </row>
    <row r="5714" spans="1:7">
      <c r="A5714" t="s">
        <v>17</v>
      </c>
      <c r="B5714">
        <v>10255</v>
      </c>
      <c r="C5714" t="s">
        <v>59</v>
      </c>
      <c r="D5714">
        <v>3.27</v>
      </c>
      <c r="E5714">
        <v>5.5</v>
      </c>
      <c r="F5714">
        <v>50.2</v>
      </c>
      <c r="G5714" t="b">
        <v>0</v>
      </c>
    </row>
    <row r="5715" spans="1:7">
      <c r="A5715" t="s">
        <v>17</v>
      </c>
      <c r="B5715">
        <v>10281</v>
      </c>
      <c r="C5715" t="s">
        <v>59</v>
      </c>
      <c r="D5715">
        <v>3.27</v>
      </c>
      <c r="E5715">
        <v>7.2</v>
      </c>
      <c r="F5715">
        <v>50.2</v>
      </c>
      <c r="G5715" t="b">
        <v>0</v>
      </c>
    </row>
    <row r="5716" spans="1:7">
      <c r="A5716" t="s">
        <v>17</v>
      </c>
      <c r="B5716">
        <v>10307</v>
      </c>
      <c r="C5716" t="s">
        <v>59</v>
      </c>
      <c r="D5716">
        <v>3.27</v>
      </c>
      <c r="E5716">
        <v>7</v>
      </c>
      <c r="F5716">
        <v>50.2</v>
      </c>
    </row>
    <row r="5717" spans="1:7">
      <c r="A5717" t="s">
        <v>17</v>
      </c>
      <c r="B5717">
        <v>2162</v>
      </c>
      <c r="C5717" t="s">
        <v>59</v>
      </c>
      <c r="D5717">
        <v>4.25</v>
      </c>
      <c r="E5717">
        <v>8.5</v>
      </c>
      <c r="F5717">
        <v>50.2</v>
      </c>
      <c r="G5717" t="b">
        <v>0</v>
      </c>
    </row>
    <row r="5718" spans="1:7">
      <c r="A5718" t="s">
        <v>17</v>
      </c>
      <c r="B5718">
        <v>3743</v>
      </c>
      <c r="C5718" t="s">
        <v>59</v>
      </c>
      <c r="D5718">
        <v>4.25</v>
      </c>
      <c r="E5718">
        <v>11.35</v>
      </c>
      <c r="F5718">
        <v>50.2</v>
      </c>
    </row>
    <row r="5719" spans="1:7">
      <c r="A5719" t="s">
        <v>17</v>
      </c>
      <c r="B5719">
        <v>3762</v>
      </c>
      <c r="C5719" t="s">
        <v>59</v>
      </c>
      <c r="D5719">
        <v>6.05</v>
      </c>
      <c r="E5719">
        <v>10</v>
      </c>
      <c r="F5719">
        <v>50.2</v>
      </c>
    </row>
    <row r="5720" spans="1:7">
      <c r="A5720" t="s">
        <v>17</v>
      </c>
      <c r="B5720">
        <v>3765</v>
      </c>
      <c r="C5720" t="s">
        <v>59</v>
      </c>
      <c r="D5720">
        <v>6.05</v>
      </c>
      <c r="E5720">
        <v>11.35</v>
      </c>
      <c r="F5720">
        <v>50.2</v>
      </c>
    </row>
    <row r="5721" spans="1:7">
      <c r="A5721" t="s">
        <v>17</v>
      </c>
      <c r="B5721">
        <v>3766</v>
      </c>
      <c r="C5721" t="s">
        <v>59</v>
      </c>
      <c r="D5721">
        <v>0</v>
      </c>
      <c r="E5721">
        <v>13.05</v>
      </c>
      <c r="F5721">
        <v>50.2</v>
      </c>
    </row>
    <row r="5722" spans="1:7">
      <c r="A5722" t="s">
        <v>17</v>
      </c>
      <c r="B5722">
        <v>3898</v>
      </c>
      <c r="C5722" t="s">
        <v>59</v>
      </c>
      <c r="D5722">
        <v>6.8</v>
      </c>
      <c r="E5722">
        <v>10</v>
      </c>
      <c r="F5722">
        <v>50.2</v>
      </c>
    </row>
    <row r="5723" spans="1:7">
      <c r="A5723" t="s">
        <v>17</v>
      </c>
      <c r="B5723">
        <v>3902</v>
      </c>
      <c r="C5723" t="s">
        <v>59</v>
      </c>
      <c r="D5723">
        <v>6.8</v>
      </c>
      <c r="E5723">
        <v>11.35</v>
      </c>
      <c r="F5723">
        <v>50.2</v>
      </c>
      <c r="G5723" t="b">
        <v>0</v>
      </c>
    </row>
    <row r="5724" spans="1:7">
      <c r="A5724" t="s">
        <v>17</v>
      </c>
      <c r="B5724">
        <v>4880</v>
      </c>
      <c r="C5724" t="s">
        <v>59</v>
      </c>
      <c r="D5724">
        <v>4.82</v>
      </c>
      <c r="E5724">
        <v>11.35</v>
      </c>
      <c r="F5724">
        <v>50.2</v>
      </c>
      <c r="G5724" t="b">
        <v>0</v>
      </c>
    </row>
    <row r="5725" spans="1:7">
      <c r="A5725" t="s">
        <v>17</v>
      </c>
      <c r="B5725">
        <v>10413</v>
      </c>
      <c r="C5725" t="s">
        <v>59</v>
      </c>
      <c r="D5725">
        <v>2.95</v>
      </c>
      <c r="E5725">
        <v>8.5</v>
      </c>
      <c r="F5725">
        <v>50.2</v>
      </c>
      <c r="G5725" t="b">
        <v>0</v>
      </c>
    </row>
    <row r="5726" spans="1:7">
      <c r="A5726" t="s">
        <v>17</v>
      </c>
      <c r="B5726">
        <v>8443</v>
      </c>
      <c r="C5726" t="s">
        <v>59</v>
      </c>
      <c r="D5726">
        <v>6.05</v>
      </c>
      <c r="E5726">
        <v>10.45</v>
      </c>
      <c r="F5726">
        <v>50.2</v>
      </c>
    </row>
    <row r="5727" spans="1:7">
      <c r="A5727" t="s">
        <v>17</v>
      </c>
      <c r="B5727">
        <v>8699</v>
      </c>
      <c r="C5727" t="s">
        <v>59</v>
      </c>
      <c r="D5727">
        <v>6.05</v>
      </c>
      <c r="E5727">
        <v>8.5</v>
      </c>
      <c r="F5727">
        <v>50.2</v>
      </c>
    </row>
    <row r="5728" spans="1:7">
      <c r="A5728" t="s">
        <v>17</v>
      </c>
      <c r="B5728">
        <v>8700</v>
      </c>
      <c r="C5728" t="s">
        <v>59</v>
      </c>
      <c r="D5728">
        <v>4.25</v>
      </c>
      <c r="E5728">
        <v>10</v>
      </c>
      <c r="F5728">
        <v>50.2</v>
      </c>
    </row>
    <row r="5729" spans="1:7">
      <c r="A5729" t="s">
        <v>17</v>
      </c>
      <c r="B5729">
        <v>8757</v>
      </c>
      <c r="C5729" t="s">
        <v>59</v>
      </c>
      <c r="D5729">
        <v>3.5</v>
      </c>
      <c r="E5729">
        <v>10</v>
      </c>
      <c r="F5729">
        <v>50.2</v>
      </c>
    </row>
    <row r="5730" spans="1:7">
      <c r="A5730" t="s">
        <v>17</v>
      </c>
      <c r="B5730">
        <v>10422</v>
      </c>
      <c r="C5730" t="s">
        <v>59</v>
      </c>
      <c r="D5730">
        <v>6.5</v>
      </c>
      <c r="E5730">
        <v>11.35</v>
      </c>
      <c r="F5730">
        <v>50.2</v>
      </c>
    </row>
    <row r="5731" spans="1:7">
      <c r="A5731" t="s">
        <v>17</v>
      </c>
      <c r="B5731">
        <v>10432</v>
      </c>
      <c r="C5731" t="s">
        <v>59</v>
      </c>
      <c r="D5731">
        <v>4.82</v>
      </c>
      <c r="E5731">
        <v>12.5</v>
      </c>
      <c r="F5731">
        <v>50.2</v>
      </c>
      <c r="G5731" t="b">
        <v>0</v>
      </c>
    </row>
    <row r="5732" spans="1:7">
      <c r="A5732" t="s">
        <v>17</v>
      </c>
      <c r="B5732">
        <v>1158</v>
      </c>
      <c r="C5732" t="s">
        <v>59</v>
      </c>
      <c r="D5732">
        <v>5.5511149999999998E-17</v>
      </c>
      <c r="E5732">
        <v>6.05</v>
      </c>
      <c r="F5732">
        <v>50.2</v>
      </c>
      <c r="G5732" t="b">
        <v>0</v>
      </c>
    </row>
    <row r="5733" spans="1:7">
      <c r="A5733" t="s">
        <v>17</v>
      </c>
      <c r="B5733">
        <v>1309</v>
      </c>
      <c r="C5733" t="s">
        <v>59</v>
      </c>
      <c r="D5733">
        <v>0</v>
      </c>
      <c r="E5733">
        <v>7.7</v>
      </c>
      <c r="F5733">
        <v>50.2</v>
      </c>
      <c r="G5733" t="b">
        <v>0</v>
      </c>
    </row>
    <row r="5734" spans="1:7">
      <c r="A5734" t="s">
        <v>17</v>
      </c>
      <c r="B5734">
        <v>2559</v>
      </c>
      <c r="C5734" t="s">
        <v>59</v>
      </c>
      <c r="D5734">
        <v>4.82</v>
      </c>
      <c r="E5734">
        <v>11.45</v>
      </c>
      <c r="F5734">
        <v>50.2</v>
      </c>
    </row>
    <row r="5735" spans="1:7">
      <c r="A5735" t="s">
        <v>17</v>
      </c>
      <c r="B5735">
        <v>2562</v>
      </c>
      <c r="C5735" t="s">
        <v>59</v>
      </c>
      <c r="D5735">
        <v>4.82</v>
      </c>
      <c r="E5735">
        <v>11.85</v>
      </c>
      <c r="F5735">
        <v>50.2</v>
      </c>
    </row>
    <row r="5736" spans="1:7">
      <c r="A5736" t="s">
        <v>17</v>
      </c>
      <c r="B5736">
        <v>2715</v>
      </c>
      <c r="C5736" t="s">
        <v>59</v>
      </c>
      <c r="D5736">
        <v>4.95</v>
      </c>
      <c r="E5736">
        <v>8.5</v>
      </c>
      <c r="F5736">
        <v>50.2</v>
      </c>
    </row>
    <row r="5737" spans="1:7">
      <c r="A5737" t="s">
        <v>17</v>
      </c>
      <c r="B5737">
        <v>982</v>
      </c>
      <c r="C5737" t="s">
        <v>59</v>
      </c>
      <c r="D5737">
        <v>9.9430456065367192</v>
      </c>
      <c r="E5737">
        <v>8.1790818580085602</v>
      </c>
      <c r="F5737">
        <v>50.2</v>
      </c>
    </row>
    <row r="5738" spans="1:7">
      <c r="A5738" t="s">
        <v>17</v>
      </c>
      <c r="B5738">
        <v>983</v>
      </c>
      <c r="C5738" t="s">
        <v>59</v>
      </c>
      <c r="D5738">
        <v>9.6046764543848209</v>
      </c>
      <c r="E5738">
        <v>7.5287452698154098</v>
      </c>
      <c r="F5738">
        <v>50.2</v>
      </c>
      <c r="G5738" t="b">
        <v>0</v>
      </c>
    </row>
    <row r="5739" spans="1:7">
      <c r="A5739" t="s">
        <v>17</v>
      </c>
      <c r="B5739">
        <v>984</v>
      </c>
      <c r="C5739" t="s">
        <v>59</v>
      </c>
      <c r="D5739">
        <v>9.5931232353179308</v>
      </c>
      <c r="E5739">
        <v>7.5151390574160004</v>
      </c>
      <c r="F5739">
        <v>50.2</v>
      </c>
    </row>
    <row r="5740" spans="1:7">
      <c r="A5740" t="s">
        <v>17</v>
      </c>
      <c r="B5740">
        <v>464</v>
      </c>
      <c r="C5740" t="s">
        <v>59</v>
      </c>
      <c r="D5740">
        <v>9.8249999999999993</v>
      </c>
      <c r="E5740">
        <v>8.25</v>
      </c>
      <c r="F5740">
        <v>50.2</v>
      </c>
      <c r="G5740" t="b">
        <v>0</v>
      </c>
    </row>
    <row r="5741" spans="1:7">
      <c r="A5741" t="s">
        <v>17</v>
      </c>
      <c r="B5741">
        <v>584</v>
      </c>
      <c r="C5741" t="s">
        <v>59</v>
      </c>
      <c r="D5741">
        <v>9.8249999999999993</v>
      </c>
      <c r="E5741">
        <v>8.25</v>
      </c>
      <c r="F5741">
        <v>50.2</v>
      </c>
      <c r="G5741" t="b">
        <v>0</v>
      </c>
    </row>
    <row r="5742" spans="1:7">
      <c r="A5742" t="s">
        <v>18</v>
      </c>
      <c r="B5742">
        <v>173</v>
      </c>
      <c r="C5742" t="s">
        <v>59</v>
      </c>
      <c r="D5742">
        <v>0</v>
      </c>
      <c r="E5742">
        <v>0</v>
      </c>
      <c r="F5742">
        <v>46.9</v>
      </c>
      <c r="G5742" t="b">
        <v>0</v>
      </c>
    </row>
    <row r="5743" spans="1:7">
      <c r="A5743" t="s">
        <v>18</v>
      </c>
      <c r="B5743">
        <v>174</v>
      </c>
      <c r="C5743" t="s">
        <v>59</v>
      </c>
      <c r="D5743">
        <v>3.27</v>
      </c>
      <c r="E5743">
        <v>0</v>
      </c>
      <c r="F5743">
        <v>46.9</v>
      </c>
    </row>
    <row r="5744" spans="1:7">
      <c r="A5744" t="s">
        <v>18</v>
      </c>
      <c r="B5744">
        <v>175</v>
      </c>
      <c r="C5744" t="s">
        <v>59</v>
      </c>
      <c r="D5744">
        <v>9.82</v>
      </c>
      <c r="E5744">
        <v>0</v>
      </c>
      <c r="F5744">
        <v>46.9</v>
      </c>
      <c r="G5744" t="b">
        <v>0</v>
      </c>
    </row>
    <row r="5745" spans="1:7">
      <c r="A5745" t="s">
        <v>18</v>
      </c>
      <c r="B5745">
        <v>176</v>
      </c>
      <c r="C5745" t="s">
        <v>59</v>
      </c>
      <c r="D5745">
        <v>16.37</v>
      </c>
      <c r="E5745">
        <v>0</v>
      </c>
      <c r="F5745">
        <v>46.9</v>
      </c>
      <c r="G5745" t="b">
        <v>0</v>
      </c>
    </row>
    <row r="5746" spans="1:7">
      <c r="A5746" t="s">
        <v>18</v>
      </c>
      <c r="B5746">
        <v>177</v>
      </c>
      <c r="C5746" t="s">
        <v>59</v>
      </c>
      <c r="D5746">
        <v>19.649999999999999</v>
      </c>
      <c r="E5746">
        <v>0</v>
      </c>
      <c r="F5746">
        <v>46.9</v>
      </c>
    </row>
    <row r="5747" spans="1:7">
      <c r="A5747" t="s">
        <v>18</v>
      </c>
      <c r="B5747">
        <v>178</v>
      </c>
      <c r="C5747" t="s">
        <v>59</v>
      </c>
      <c r="D5747">
        <v>19.649999999999999</v>
      </c>
      <c r="E5747">
        <v>1.8</v>
      </c>
      <c r="F5747">
        <v>46.9</v>
      </c>
    </row>
    <row r="5748" spans="1:7">
      <c r="A5748" t="s">
        <v>18</v>
      </c>
      <c r="B5748">
        <v>179</v>
      </c>
      <c r="C5748" t="s">
        <v>59</v>
      </c>
      <c r="D5748">
        <v>0</v>
      </c>
      <c r="E5748">
        <v>8.5</v>
      </c>
      <c r="F5748">
        <v>46.9</v>
      </c>
      <c r="G5748" t="b">
        <v>0</v>
      </c>
    </row>
    <row r="5749" spans="1:7">
      <c r="A5749" t="s">
        <v>18</v>
      </c>
      <c r="B5749">
        <v>180</v>
      </c>
      <c r="C5749" t="s">
        <v>59</v>
      </c>
      <c r="D5749">
        <v>0</v>
      </c>
      <c r="E5749">
        <v>12.5</v>
      </c>
      <c r="F5749">
        <v>46.9</v>
      </c>
      <c r="G5749" t="b">
        <v>0</v>
      </c>
    </row>
    <row r="5750" spans="1:7">
      <c r="A5750" t="s">
        <v>18</v>
      </c>
      <c r="B5750">
        <v>181</v>
      </c>
      <c r="C5750" t="s">
        <v>59</v>
      </c>
      <c r="D5750">
        <v>0</v>
      </c>
      <c r="E5750">
        <v>16.5</v>
      </c>
      <c r="F5750">
        <v>46.9</v>
      </c>
    </row>
    <row r="5751" spans="1:7">
      <c r="A5751" t="s">
        <v>18</v>
      </c>
      <c r="B5751">
        <v>182</v>
      </c>
      <c r="C5751" t="s">
        <v>59</v>
      </c>
      <c r="D5751">
        <v>6.8</v>
      </c>
      <c r="E5751">
        <v>16.5</v>
      </c>
      <c r="F5751">
        <v>46.9</v>
      </c>
    </row>
    <row r="5752" spans="1:7">
      <c r="A5752" t="s">
        <v>18</v>
      </c>
      <c r="B5752">
        <v>183</v>
      </c>
      <c r="C5752" t="s">
        <v>59</v>
      </c>
      <c r="D5752">
        <v>8.1</v>
      </c>
      <c r="E5752">
        <v>16.5</v>
      </c>
      <c r="F5752">
        <v>46.9</v>
      </c>
    </row>
    <row r="5753" spans="1:7">
      <c r="A5753" t="s">
        <v>18</v>
      </c>
      <c r="B5753">
        <v>184</v>
      </c>
      <c r="C5753" t="s">
        <v>59</v>
      </c>
      <c r="D5753">
        <v>4.57</v>
      </c>
      <c r="E5753">
        <v>4.25</v>
      </c>
      <c r="F5753">
        <v>46.9</v>
      </c>
    </row>
    <row r="5754" spans="1:7">
      <c r="A5754" t="s">
        <v>18</v>
      </c>
      <c r="B5754">
        <v>185</v>
      </c>
      <c r="C5754" t="s">
        <v>59</v>
      </c>
      <c r="D5754">
        <v>8.6300000000000008</v>
      </c>
      <c r="E5754">
        <v>4.25</v>
      </c>
      <c r="F5754">
        <v>46.9</v>
      </c>
    </row>
    <row r="5755" spans="1:7">
      <c r="A5755" t="s">
        <v>18</v>
      </c>
      <c r="B5755">
        <v>186</v>
      </c>
      <c r="C5755" t="s">
        <v>59</v>
      </c>
      <c r="D5755">
        <v>4.57</v>
      </c>
      <c r="E5755">
        <v>6.9</v>
      </c>
      <c r="F5755">
        <v>46.9</v>
      </c>
    </row>
    <row r="5756" spans="1:7">
      <c r="A5756" t="s">
        <v>18</v>
      </c>
      <c r="B5756">
        <v>187</v>
      </c>
      <c r="C5756" t="s">
        <v>59</v>
      </c>
      <c r="D5756">
        <v>8.6300000000000008</v>
      </c>
      <c r="E5756">
        <v>6.9</v>
      </c>
      <c r="F5756">
        <v>46.9</v>
      </c>
      <c r="G5756" t="b">
        <v>0</v>
      </c>
    </row>
    <row r="5757" spans="1:7">
      <c r="A5757" t="s">
        <v>18</v>
      </c>
      <c r="B5757">
        <v>188</v>
      </c>
      <c r="C5757" t="s">
        <v>59</v>
      </c>
      <c r="D5757">
        <v>4.57</v>
      </c>
      <c r="E5757">
        <v>6.4</v>
      </c>
      <c r="F5757">
        <v>46.9</v>
      </c>
    </row>
    <row r="5758" spans="1:7">
      <c r="A5758" t="s">
        <v>18</v>
      </c>
      <c r="B5758">
        <v>189</v>
      </c>
      <c r="C5758" t="s">
        <v>59</v>
      </c>
      <c r="D5758">
        <v>8.6300000000000008</v>
      </c>
      <c r="E5758">
        <v>6.4</v>
      </c>
      <c r="F5758">
        <v>46.9</v>
      </c>
    </row>
    <row r="5759" spans="1:7">
      <c r="A5759" t="s">
        <v>18</v>
      </c>
      <c r="B5759">
        <v>190</v>
      </c>
      <c r="C5759" t="s">
        <v>59</v>
      </c>
      <c r="D5759">
        <v>11.12</v>
      </c>
      <c r="E5759">
        <v>4.25</v>
      </c>
      <c r="F5759">
        <v>46.9</v>
      </c>
    </row>
    <row r="5760" spans="1:7">
      <c r="A5760" t="s">
        <v>18</v>
      </c>
      <c r="B5760">
        <v>191</v>
      </c>
      <c r="C5760" t="s">
        <v>59</v>
      </c>
      <c r="D5760">
        <v>15.2</v>
      </c>
      <c r="E5760">
        <v>4.25</v>
      </c>
      <c r="F5760">
        <v>46.9</v>
      </c>
    </row>
    <row r="5761" spans="1:7">
      <c r="A5761" t="s">
        <v>18</v>
      </c>
      <c r="B5761">
        <v>192</v>
      </c>
      <c r="C5761" t="s">
        <v>59</v>
      </c>
      <c r="D5761">
        <v>11.12</v>
      </c>
      <c r="E5761">
        <v>6.9</v>
      </c>
      <c r="F5761">
        <v>46.9</v>
      </c>
    </row>
    <row r="5762" spans="1:7">
      <c r="A5762" t="s">
        <v>18</v>
      </c>
      <c r="B5762">
        <v>193</v>
      </c>
      <c r="C5762" t="s">
        <v>59</v>
      </c>
      <c r="D5762">
        <v>15.2</v>
      </c>
      <c r="E5762">
        <v>6.9</v>
      </c>
      <c r="F5762">
        <v>46.9</v>
      </c>
    </row>
    <row r="5763" spans="1:7">
      <c r="A5763" t="s">
        <v>18</v>
      </c>
      <c r="B5763">
        <v>194</v>
      </c>
      <c r="C5763" t="s">
        <v>59</v>
      </c>
      <c r="D5763">
        <v>11.12</v>
      </c>
      <c r="E5763">
        <v>6.4</v>
      </c>
      <c r="F5763">
        <v>46.9</v>
      </c>
    </row>
    <row r="5764" spans="1:7">
      <c r="A5764" t="s">
        <v>18</v>
      </c>
      <c r="B5764">
        <v>195</v>
      </c>
      <c r="C5764" t="s">
        <v>59</v>
      </c>
      <c r="D5764">
        <v>15.2</v>
      </c>
      <c r="E5764">
        <v>6.4</v>
      </c>
      <c r="F5764">
        <v>46.9</v>
      </c>
    </row>
    <row r="5765" spans="1:7">
      <c r="A5765" t="s">
        <v>18</v>
      </c>
      <c r="B5765">
        <v>196</v>
      </c>
      <c r="C5765" t="s">
        <v>59</v>
      </c>
      <c r="D5765">
        <v>17.68</v>
      </c>
      <c r="E5765">
        <v>4.8</v>
      </c>
      <c r="F5765">
        <v>46.9</v>
      </c>
    </row>
    <row r="5766" spans="1:7">
      <c r="A5766" t="s">
        <v>18</v>
      </c>
      <c r="B5766">
        <v>197</v>
      </c>
      <c r="C5766" t="s">
        <v>59</v>
      </c>
      <c r="D5766">
        <v>19.649999999999999</v>
      </c>
      <c r="E5766">
        <v>4.8</v>
      </c>
      <c r="F5766">
        <v>46.9</v>
      </c>
    </row>
    <row r="5767" spans="1:7">
      <c r="A5767" t="s">
        <v>18</v>
      </c>
      <c r="B5767">
        <v>198</v>
      </c>
      <c r="C5767" t="s">
        <v>59</v>
      </c>
      <c r="D5767">
        <v>0</v>
      </c>
      <c r="E5767">
        <v>4.8</v>
      </c>
      <c r="F5767">
        <v>46.9</v>
      </c>
      <c r="G5767" t="b">
        <v>0</v>
      </c>
    </row>
    <row r="5768" spans="1:7">
      <c r="A5768" t="s">
        <v>18</v>
      </c>
      <c r="B5768">
        <v>199</v>
      </c>
      <c r="C5768" t="s">
        <v>59</v>
      </c>
      <c r="D5768">
        <v>1.98</v>
      </c>
      <c r="E5768">
        <v>4.8</v>
      </c>
      <c r="F5768">
        <v>46.9</v>
      </c>
    </row>
    <row r="5769" spans="1:7">
      <c r="A5769" t="s">
        <v>18</v>
      </c>
      <c r="B5769">
        <v>732</v>
      </c>
      <c r="C5769" t="s">
        <v>59</v>
      </c>
      <c r="D5769">
        <v>17.68</v>
      </c>
      <c r="E5769">
        <v>6.9</v>
      </c>
      <c r="F5769">
        <v>46.9</v>
      </c>
    </row>
    <row r="5770" spans="1:7">
      <c r="A5770" t="s">
        <v>18</v>
      </c>
      <c r="B5770">
        <v>733</v>
      </c>
      <c r="C5770" t="s">
        <v>59</v>
      </c>
      <c r="D5770">
        <v>1.98</v>
      </c>
      <c r="E5770">
        <v>6.9</v>
      </c>
      <c r="F5770">
        <v>46.9</v>
      </c>
    </row>
    <row r="5771" spans="1:7">
      <c r="A5771" t="s">
        <v>18</v>
      </c>
      <c r="B5771">
        <v>734</v>
      </c>
      <c r="C5771" t="s">
        <v>59</v>
      </c>
      <c r="D5771">
        <v>13.1</v>
      </c>
      <c r="E5771">
        <v>0</v>
      </c>
      <c r="F5771">
        <v>46.9</v>
      </c>
      <c r="G5771" t="b">
        <v>0</v>
      </c>
    </row>
    <row r="5772" spans="1:7">
      <c r="A5772" t="s">
        <v>18</v>
      </c>
      <c r="B5772">
        <v>735</v>
      </c>
      <c r="C5772" t="s">
        <v>59</v>
      </c>
      <c r="D5772">
        <v>13.1</v>
      </c>
      <c r="E5772">
        <v>6.4</v>
      </c>
      <c r="F5772">
        <v>46.9</v>
      </c>
    </row>
    <row r="5773" spans="1:7">
      <c r="A5773" t="s">
        <v>18</v>
      </c>
      <c r="B5773">
        <v>736</v>
      </c>
      <c r="C5773" t="s">
        <v>59</v>
      </c>
      <c r="D5773">
        <v>6.5</v>
      </c>
      <c r="E5773">
        <v>0</v>
      </c>
      <c r="F5773">
        <v>46.9</v>
      </c>
      <c r="G5773" t="b">
        <v>0</v>
      </c>
    </row>
    <row r="5774" spans="1:7">
      <c r="A5774" t="s">
        <v>18</v>
      </c>
      <c r="B5774">
        <v>737</v>
      </c>
      <c r="C5774" t="s">
        <v>59</v>
      </c>
      <c r="D5774">
        <v>6.5</v>
      </c>
      <c r="E5774">
        <v>6.4</v>
      </c>
      <c r="F5774">
        <v>46.9</v>
      </c>
      <c r="G5774" t="b">
        <v>0</v>
      </c>
    </row>
    <row r="5775" spans="1:7">
      <c r="A5775" t="s">
        <v>18</v>
      </c>
      <c r="B5775">
        <v>865</v>
      </c>
      <c r="C5775" t="s">
        <v>59</v>
      </c>
      <c r="D5775">
        <v>19.649999999999999</v>
      </c>
      <c r="E5775">
        <v>6.9</v>
      </c>
      <c r="F5775">
        <v>46.9</v>
      </c>
      <c r="G5775" t="b">
        <v>0</v>
      </c>
    </row>
    <row r="5776" spans="1:7">
      <c r="A5776" t="s">
        <v>18</v>
      </c>
      <c r="B5776">
        <v>884</v>
      </c>
      <c r="C5776" t="s">
        <v>59</v>
      </c>
      <c r="D5776">
        <v>18.68</v>
      </c>
      <c r="E5776">
        <v>6.9</v>
      </c>
      <c r="F5776">
        <v>46.9</v>
      </c>
      <c r="G5776" t="b">
        <v>0</v>
      </c>
    </row>
    <row r="5777" spans="1:7">
      <c r="A5777" t="s">
        <v>18</v>
      </c>
      <c r="B5777">
        <v>885</v>
      </c>
      <c r="C5777" t="s">
        <v>59</v>
      </c>
      <c r="D5777">
        <v>18.68</v>
      </c>
      <c r="E5777">
        <v>8.5</v>
      </c>
      <c r="F5777">
        <v>46.9</v>
      </c>
    </row>
    <row r="5778" spans="1:7">
      <c r="A5778" t="s">
        <v>18</v>
      </c>
      <c r="B5778">
        <v>899</v>
      </c>
      <c r="C5778" t="s">
        <v>59</v>
      </c>
      <c r="D5778">
        <v>3.5</v>
      </c>
      <c r="E5778">
        <v>8.5</v>
      </c>
      <c r="F5778">
        <v>46.9</v>
      </c>
      <c r="G5778" t="b">
        <v>0</v>
      </c>
    </row>
    <row r="5779" spans="1:7">
      <c r="A5779" t="s">
        <v>18</v>
      </c>
      <c r="B5779">
        <v>901</v>
      </c>
      <c r="C5779" t="s">
        <v>59</v>
      </c>
      <c r="D5779">
        <v>7.02</v>
      </c>
      <c r="E5779">
        <v>8.5</v>
      </c>
      <c r="F5779">
        <v>46.9</v>
      </c>
    </row>
    <row r="5780" spans="1:7">
      <c r="A5780" t="s">
        <v>18</v>
      </c>
      <c r="B5780">
        <v>944</v>
      </c>
      <c r="C5780" t="s">
        <v>59</v>
      </c>
      <c r="D5780">
        <v>0.98</v>
      </c>
      <c r="E5780">
        <v>6.9</v>
      </c>
      <c r="F5780">
        <v>46.9</v>
      </c>
    </row>
    <row r="5781" spans="1:7">
      <c r="A5781" t="s">
        <v>18</v>
      </c>
      <c r="B5781">
        <v>945</v>
      </c>
      <c r="C5781" t="s">
        <v>59</v>
      </c>
      <c r="D5781">
        <v>0.98</v>
      </c>
      <c r="E5781">
        <v>8.5</v>
      </c>
      <c r="F5781">
        <v>46.9</v>
      </c>
      <c r="G5781" t="b">
        <v>0</v>
      </c>
    </row>
    <row r="5782" spans="1:7">
      <c r="A5782" t="s">
        <v>18</v>
      </c>
      <c r="B5782">
        <v>1012</v>
      </c>
      <c r="C5782" t="s">
        <v>59</v>
      </c>
      <c r="D5782">
        <v>14.17</v>
      </c>
      <c r="E5782">
        <v>12.25</v>
      </c>
      <c r="F5782">
        <v>46.9</v>
      </c>
    </row>
    <row r="5783" spans="1:7">
      <c r="A5783" t="s">
        <v>18</v>
      </c>
      <c r="B5783">
        <v>1092</v>
      </c>
      <c r="C5783" t="s">
        <v>59</v>
      </c>
      <c r="D5783">
        <v>6.8</v>
      </c>
      <c r="E5783">
        <v>14.05</v>
      </c>
      <c r="F5783">
        <v>46.9</v>
      </c>
      <c r="G5783" t="b">
        <v>0</v>
      </c>
    </row>
    <row r="5784" spans="1:7">
      <c r="A5784" t="s">
        <v>18</v>
      </c>
      <c r="B5784">
        <v>1126</v>
      </c>
      <c r="C5784" t="s">
        <v>59</v>
      </c>
      <c r="D5784">
        <v>5.5511149999999998E-17</v>
      </c>
      <c r="E5784">
        <v>5</v>
      </c>
      <c r="F5784">
        <v>46.9</v>
      </c>
      <c r="G5784" t="b">
        <v>0</v>
      </c>
    </row>
    <row r="5785" spans="1:7">
      <c r="A5785" t="s">
        <v>18</v>
      </c>
      <c r="B5785">
        <v>1127</v>
      </c>
      <c r="C5785" t="s">
        <v>59</v>
      </c>
      <c r="D5785">
        <v>0</v>
      </c>
      <c r="E5785">
        <v>6.9</v>
      </c>
      <c r="F5785">
        <v>46.9</v>
      </c>
    </row>
    <row r="5786" spans="1:7">
      <c r="A5786" t="s">
        <v>18</v>
      </c>
      <c r="B5786">
        <v>1224</v>
      </c>
      <c r="C5786" t="s">
        <v>59</v>
      </c>
      <c r="D5786">
        <v>4.18</v>
      </c>
      <c r="E5786">
        <v>14.35</v>
      </c>
      <c r="F5786">
        <v>46.9</v>
      </c>
    </row>
    <row r="5787" spans="1:7">
      <c r="A5787" t="s">
        <v>18</v>
      </c>
      <c r="B5787">
        <v>1225</v>
      </c>
      <c r="C5787" t="s">
        <v>59</v>
      </c>
      <c r="D5787">
        <v>4.18</v>
      </c>
      <c r="E5787">
        <v>16.5</v>
      </c>
      <c r="F5787">
        <v>46.9</v>
      </c>
    </row>
    <row r="5788" spans="1:7">
      <c r="A5788" t="s">
        <v>18</v>
      </c>
      <c r="B5788">
        <v>1226</v>
      </c>
      <c r="C5788" t="s">
        <v>59</v>
      </c>
      <c r="D5788">
        <v>6.8</v>
      </c>
      <c r="E5788">
        <v>14.35</v>
      </c>
      <c r="F5788">
        <v>46.9</v>
      </c>
      <c r="G5788" t="b">
        <v>0</v>
      </c>
    </row>
    <row r="5789" spans="1:7">
      <c r="A5789" t="s">
        <v>18</v>
      </c>
      <c r="B5789">
        <v>1257</v>
      </c>
      <c r="C5789" t="s">
        <v>59</v>
      </c>
      <c r="D5789">
        <v>10.38</v>
      </c>
      <c r="E5789">
        <v>16.5</v>
      </c>
      <c r="F5789">
        <v>46.9</v>
      </c>
    </row>
    <row r="5790" spans="1:7">
      <c r="A5790" t="s">
        <v>18</v>
      </c>
      <c r="B5790">
        <v>1294</v>
      </c>
      <c r="C5790" t="s">
        <v>59</v>
      </c>
      <c r="D5790">
        <v>7.02</v>
      </c>
      <c r="E5790">
        <v>12.5</v>
      </c>
      <c r="F5790">
        <v>46.9</v>
      </c>
    </row>
    <row r="5791" spans="1:7">
      <c r="A5791" t="s">
        <v>18</v>
      </c>
      <c r="B5791">
        <v>1296</v>
      </c>
      <c r="C5791" t="s">
        <v>59</v>
      </c>
      <c r="D5791">
        <v>6.5</v>
      </c>
      <c r="E5791">
        <v>12.5</v>
      </c>
      <c r="F5791">
        <v>46.9</v>
      </c>
    </row>
    <row r="5792" spans="1:7">
      <c r="A5792" t="s">
        <v>18</v>
      </c>
      <c r="B5792">
        <v>1297</v>
      </c>
      <c r="C5792" t="s">
        <v>59</v>
      </c>
      <c r="D5792">
        <v>4.25</v>
      </c>
      <c r="E5792">
        <v>10.45</v>
      </c>
      <c r="F5792">
        <v>46.9</v>
      </c>
    </row>
    <row r="5793" spans="1:7">
      <c r="A5793" t="s">
        <v>18</v>
      </c>
      <c r="B5793">
        <v>1298</v>
      </c>
      <c r="C5793" t="s">
        <v>59</v>
      </c>
      <c r="D5793">
        <v>4.25</v>
      </c>
      <c r="E5793">
        <v>12.5</v>
      </c>
      <c r="F5793">
        <v>46.9</v>
      </c>
    </row>
    <row r="5794" spans="1:7">
      <c r="A5794" t="s">
        <v>18</v>
      </c>
      <c r="B5794">
        <v>1299</v>
      </c>
      <c r="C5794" t="s">
        <v>59</v>
      </c>
      <c r="D5794">
        <v>6.5</v>
      </c>
      <c r="E5794">
        <v>10.45</v>
      </c>
      <c r="F5794">
        <v>46.9</v>
      </c>
    </row>
    <row r="5795" spans="1:7">
      <c r="A5795" t="s">
        <v>18</v>
      </c>
      <c r="B5795">
        <v>1300</v>
      </c>
      <c r="C5795" t="s">
        <v>59</v>
      </c>
      <c r="D5795">
        <v>7.02</v>
      </c>
      <c r="E5795">
        <v>10.45</v>
      </c>
      <c r="F5795">
        <v>46.9</v>
      </c>
    </row>
    <row r="5796" spans="1:7">
      <c r="A5796" t="s">
        <v>18</v>
      </c>
      <c r="B5796">
        <v>1340</v>
      </c>
      <c r="C5796" t="s">
        <v>59</v>
      </c>
      <c r="D5796">
        <v>3.5</v>
      </c>
      <c r="E5796">
        <v>12.5</v>
      </c>
      <c r="F5796">
        <v>46.9</v>
      </c>
    </row>
    <row r="5797" spans="1:7">
      <c r="A5797" t="s">
        <v>18</v>
      </c>
      <c r="B5797">
        <v>1351</v>
      </c>
      <c r="C5797" t="s">
        <v>59</v>
      </c>
      <c r="D5797">
        <v>11.92</v>
      </c>
      <c r="E5797">
        <v>15.78</v>
      </c>
      <c r="F5797">
        <v>46.9</v>
      </c>
      <c r="G5797" t="b">
        <v>0</v>
      </c>
    </row>
    <row r="5798" spans="1:7">
      <c r="A5798" t="s">
        <v>18</v>
      </c>
      <c r="B5798">
        <v>1352</v>
      </c>
      <c r="C5798" t="s">
        <v>59</v>
      </c>
      <c r="D5798">
        <v>17</v>
      </c>
      <c r="E5798">
        <v>15.78</v>
      </c>
      <c r="F5798">
        <v>46.9</v>
      </c>
    </row>
    <row r="5799" spans="1:7">
      <c r="A5799" t="s">
        <v>18</v>
      </c>
      <c r="B5799">
        <v>1389</v>
      </c>
      <c r="C5799" t="s">
        <v>59</v>
      </c>
      <c r="D5799">
        <v>17</v>
      </c>
      <c r="E5799">
        <v>11.95</v>
      </c>
      <c r="F5799">
        <v>46.9</v>
      </c>
    </row>
    <row r="5800" spans="1:7">
      <c r="A5800" t="s">
        <v>18</v>
      </c>
      <c r="B5800">
        <v>1390</v>
      </c>
      <c r="C5800" t="s">
        <v>59</v>
      </c>
      <c r="D5800">
        <v>19.649999999999999</v>
      </c>
      <c r="E5800">
        <v>11.95</v>
      </c>
      <c r="F5800">
        <v>46.9</v>
      </c>
      <c r="G5800" t="b">
        <v>0</v>
      </c>
    </row>
    <row r="5801" spans="1:7">
      <c r="A5801" t="s">
        <v>18</v>
      </c>
      <c r="B5801">
        <v>1391</v>
      </c>
      <c r="C5801" t="s">
        <v>59</v>
      </c>
      <c r="D5801">
        <v>17</v>
      </c>
      <c r="E5801">
        <v>10.11</v>
      </c>
      <c r="F5801">
        <v>46.9</v>
      </c>
    </row>
    <row r="5802" spans="1:7">
      <c r="A5802" t="s">
        <v>18</v>
      </c>
      <c r="B5802">
        <v>1392</v>
      </c>
      <c r="C5802" t="s">
        <v>59</v>
      </c>
      <c r="D5802">
        <v>19.649999999999999</v>
      </c>
      <c r="E5802">
        <v>10.11</v>
      </c>
      <c r="F5802">
        <v>46.9</v>
      </c>
      <c r="G5802" t="b">
        <v>0</v>
      </c>
    </row>
    <row r="5803" spans="1:7">
      <c r="A5803" t="s">
        <v>18</v>
      </c>
      <c r="B5803">
        <v>1420</v>
      </c>
      <c r="C5803" t="s">
        <v>59</v>
      </c>
      <c r="D5803">
        <v>19.649999999999999</v>
      </c>
      <c r="E5803">
        <v>10.4</v>
      </c>
      <c r="F5803">
        <v>46.9</v>
      </c>
    </row>
    <row r="5804" spans="1:7">
      <c r="A5804" t="s">
        <v>18</v>
      </c>
      <c r="B5804">
        <v>1838</v>
      </c>
      <c r="C5804" t="s">
        <v>59</v>
      </c>
      <c r="D5804">
        <v>9.82</v>
      </c>
      <c r="E5804">
        <v>5</v>
      </c>
      <c r="F5804">
        <v>46.9</v>
      </c>
    </row>
    <row r="5805" spans="1:7">
      <c r="A5805" t="s">
        <v>18</v>
      </c>
      <c r="B5805">
        <v>1839</v>
      </c>
      <c r="C5805" t="s">
        <v>59</v>
      </c>
      <c r="D5805">
        <v>9.82</v>
      </c>
      <c r="E5805">
        <v>6.9</v>
      </c>
      <c r="F5805">
        <v>46.9</v>
      </c>
      <c r="G5805" t="b">
        <v>0</v>
      </c>
    </row>
    <row r="5806" spans="1:7">
      <c r="A5806" t="s">
        <v>18</v>
      </c>
      <c r="B5806">
        <v>1841</v>
      </c>
      <c r="C5806" t="s">
        <v>59</v>
      </c>
      <c r="D5806">
        <v>3.27</v>
      </c>
      <c r="E5806">
        <v>6.9</v>
      </c>
      <c r="F5806">
        <v>46.9</v>
      </c>
    </row>
    <row r="5807" spans="1:7">
      <c r="A5807" t="s">
        <v>18</v>
      </c>
      <c r="B5807">
        <v>1860</v>
      </c>
      <c r="C5807" t="s">
        <v>59</v>
      </c>
      <c r="D5807">
        <v>16.37</v>
      </c>
      <c r="E5807">
        <v>5</v>
      </c>
      <c r="F5807">
        <v>46.9</v>
      </c>
      <c r="G5807" t="b">
        <v>0</v>
      </c>
    </row>
    <row r="5808" spans="1:7">
      <c r="A5808" t="s">
        <v>18</v>
      </c>
      <c r="B5808">
        <v>1861</v>
      </c>
      <c r="C5808" t="s">
        <v>59</v>
      </c>
      <c r="D5808">
        <v>16.37</v>
      </c>
      <c r="E5808">
        <v>6.9</v>
      </c>
      <c r="F5808">
        <v>46.9</v>
      </c>
    </row>
    <row r="5809" spans="1:7">
      <c r="A5809" t="s">
        <v>18</v>
      </c>
      <c r="B5809">
        <v>2023</v>
      </c>
      <c r="C5809" t="s">
        <v>59</v>
      </c>
      <c r="D5809">
        <v>3.5</v>
      </c>
      <c r="E5809">
        <v>16.5</v>
      </c>
      <c r="F5809">
        <v>46.9</v>
      </c>
    </row>
    <row r="5810" spans="1:7">
      <c r="A5810" t="s">
        <v>18</v>
      </c>
      <c r="B5810">
        <v>2189</v>
      </c>
      <c r="C5810" t="s">
        <v>59</v>
      </c>
      <c r="D5810">
        <v>0</v>
      </c>
      <c r="E5810">
        <v>3.2</v>
      </c>
      <c r="F5810">
        <v>46.9</v>
      </c>
      <c r="G5810" t="b">
        <v>0</v>
      </c>
    </row>
    <row r="5811" spans="1:7">
      <c r="A5811" t="s">
        <v>18</v>
      </c>
      <c r="B5811">
        <v>2190</v>
      </c>
      <c r="C5811" t="s">
        <v>59</v>
      </c>
      <c r="D5811">
        <v>3.27</v>
      </c>
      <c r="E5811">
        <v>3.2</v>
      </c>
      <c r="F5811">
        <v>46.9</v>
      </c>
      <c r="G5811" t="b">
        <v>0</v>
      </c>
    </row>
    <row r="5812" spans="1:7">
      <c r="A5812" t="s">
        <v>18</v>
      </c>
      <c r="B5812">
        <v>2191</v>
      </c>
      <c r="C5812" t="s">
        <v>59</v>
      </c>
      <c r="D5812">
        <v>3.27</v>
      </c>
      <c r="E5812">
        <v>4.25</v>
      </c>
      <c r="F5812">
        <v>46.9</v>
      </c>
      <c r="G5812" t="b">
        <v>0</v>
      </c>
    </row>
    <row r="5813" spans="1:7">
      <c r="A5813" t="s">
        <v>18</v>
      </c>
      <c r="B5813">
        <v>2192</v>
      </c>
      <c r="C5813" t="s">
        <v>59</v>
      </c>
      <c r="D5813">
        <v>0</v>
      </c>
      <c r="E5813">
        <v>4.25</v>
      </c>
      <c r="F5813">
        <v>46.9</v>
      </c>
    </row>
    <row r="5814" spans="1:7">
      <c r="A5814" t="s">
        <v>18</v>
      </c>
      <c r="B5814">
        <v>2193</v>
      </c>
      <c r="C5814" t="s">
        <v>59</v>
      </c>
      <c r="D5814">
        <v>9.82</v>
      </c>
      <c r="E5814">
        <v>3.2</v>
      </c>
      <c r="F5814">
        <v>46.9</v>
      </c>
    </row>
    <row r="5815" spans="1:7">
      <c r="A5815" t="s">
        <v>18</v>
      </c>
      <c r="B5815">
        <v>2194</v>
      </c>
      <c r="C5815" t="s">
        <v>59</v>
      </c>
      <c r="D5815">
        <v>9.82</v>
      </c>
      <c r="E5815">
        <v>4.25</v>
      </c>
      <c r="F5815">
        <v>46.9</v>
      </c>
    </row>
    <row r="5816" spans="1:7">
      <c r="A5816" t="s">
        <v>18</v>
      </c>
      <c r="B5816">
        <v>2195</v>
      </c>
      <c r="C5816" t="s">
        <v>59</v>
      </c>
      <c r="D5816">
        <v>16.37</v>
      </c>
      <c r="E5816">
        <v>3.2</v>
      </c>
      <c r="F5816">
        <v>46.9</v>
      </c>
    </row>
    <row r="5817" spans="1:7">
      <c r="A5817" t="s">
        <v>18</v>
      </c>
      <c r="B5817">
        <v>2196</v>
      </c>
      <c r="C5817" t="s">
        <v>59</v>
      </c>
      <c r="D5817">
        <v>16.37</v>
      </c>
      <c r="E5817">
        <v>4.25</v>
      </c>
      <c r="F5817">
        <v>46.9</v>
      </c>
    </row>
    <row r="5818" spans="1:7">
      <c r="A5818" t="s">
        <v>18</v>
      </c>
      <c r="B5818">
        <v>2197</v>
      </c>
      <c r="C5818" t="s">
        <v>59</v>
      </c>
      <c r="D5818">
        <v>19.649999999999999</v>
      </c>
      <c r="E5818">
        <v>3.2</v>
      </c>
      <c r="F5818">
        <v>46.9</v>
      </c>
    </row>
    <row r="5819" spans="1:7">
      <c r="A5819" t="s">
        <v>18</v>
      </c>
      <c r="B5819">
        <v>2198</v>
      </c>
      <c r="C5819" t="s">
        <v>59</v>
      </c>
      <c r="D5819">
        <v>19.649999999999999</v>
      </c>
      <c r="E5819">
        <v>4.25</v>
      </c>
      <c r="F5819">
        <v>46.9</v>
      </c>
      <c r="G5819" t="b">
        <v>0</v>
      </c>
    </row>
    <row r="5820" spans="1:7">
      <c r="A5820" t="s">
        <v>18</v>
      </c>
      <c r="B5820">
        <v>2199</v>
      </c>
      <c r="C5820" t="s">
        <v>59</v>
      </c>
      <c r="D5820">
        <v>15.2</v>
      </c>
      <c r="E5820">
        <v>4.8</v>
      </c>
      <c r="F5820">
        <v>46.9</v>
      </c>
      <c r="G5820" t="b">
        <v>0</v>
      </c>
    </row>
    <row r="5821" spans="1:7">
      <c r="A5821" t="s">
        <v>18</v>
      </c>
      <c r="B5821">
        <v>2200</v>
      </c>
      <c r="C5821" t="s">
        <v>59</v>
      </c>
      <c r="D5821">
        <v>4.57</v>
      </c>
      <c r="E5821">
        <v>4.8</v>
      </c>
      <c r="F5821">
        <v>46.9</v>
      </c>
    </row>
    <row r="5822" spans="1:7">
      <c r="A5822" t="s">
        <v>18</v>
      </c>
      <c r="B5822">
        <v>2201</v>
      </c>
      <c r="C5822" t="s">
        <v>59</v>
      </c>
      <c r="D5822">
        <v>17.68</v>
      </c>
      <c r="E5822">
        <v>6.4</v>
      </c>
      <c r="F5822">
        <v>46.9</v>
      </c>
    </row>
    <row r="5823" spans="1:7">
      <c r="A5823" t="s">
        <v>18</v>
      </c>
      <c r="B5823">
        <v>2202</v>
      </c>
      <c r="C5823" t="s">
        <v>59</v>
      </c>
      <c r="D5823">
        <v>3.5</v>
      </c>
      <c r="E5823">
        <v>6.9</v>
      </c>
      <c r="F5823">
        <v>46.9</v>
      </c>
      <c r="G5823" t="b">
        <v>0</v>
      </c>
    </row>
    <row r="5824" spans="1:7">
      <c r="A5824" t="s">
        <v>18</v>
      </c>
      <c r="B5824">
        <v>2203</v>
      </c>
      <c r="C5824" t="s">
        <v>59</v>
      </c>
      <c r="D5824">
        <v>8.3800000000000008</v>
      </c>
      <c r="E5824">
        <v>8.5</v>
      </c>
      <c r="F5824">
        <v>46.9</v>
      </c>
    </row>
    <row r="5825" spans="1:7">
      <c r="A5825" t="s">
        <v>18</v>
      </c>
      <c r="B5825">
        <v>2204</v>
      </c>
      <c r="C5825" t="s">
        <v>59</v>
      </c>
      <c r="D5825">
        <v>8.3800000000000008</v>
      </c>
      <c r="E5825">
        <v>10</v>
      </c>
      <c r="F5825">
        <v>46.9</v>
      </c>
    </row>
    <row r="5826" spans="1:7">
      <c r="A5826" t="s">
        <v>18</v>
      </c>
      <c r="B5826">
        <v>2205</v>
      </c>
      <c r="C5826" t="s">
        <v>59</v>
      </c>
      <c r="D5826">
        <v>7.02</v>
      </c>
      <c r="E5826">
        <v>10</v>
      </c>
      <c r="F5826">
        <v>46.9</v>
      </c>
      <c r="G5826" t="b">
        <v>0</v>
      </c>
    </row>
    <row r="5827" spans="1:7">
      <c r="A5827" t="s">
        <v>18</v>
      </c>
      <c r="B5827">
        <v>2301</v>
      </c>
      <c r="C5827" t="s">
        <v>59</v>
      </c>
      <c r="D5827">
        <v>3.27</v>
      </c>
      <c r="E5827">
        <v>2.5</v>
      </c>
      <c r="F5827">
        <v>46.9</v>
      </c>
      <c r="G5827" t="b">
        <v>0</v>
      </c>
    </row>
    <row r="5828" spans="1:7">
      <c r="A5828" t="s">
        <v>18</v>
      </c>
      <c r="B5828">
        <v>2302</v>
      </c>
      <c r="C5828" t="s">
        <v>59</v>
      </c>
      <c r="D5828">
        <v>0</v>
      </c>
      <c r="E5828">
        <v>2.5</v>
      </c>
      <c r="F5828">
        <v>46.9</v>
      </c>
    </row>
    <row r="5829" spans="1:7">
      <c r="A5829" t="s">
        <v>18</v>
      </c>
      <c r="B5829">
        <v>2303</v>
      </c>
      <c r="C5829" t="s">
        <v>59</v>
      </c>
      <c r="D5829">
        <v>8.19</v>
      </c>
      <c r="E5829">
        <v>0</v>
      </c>
      <c r="F5829">
        <v>46.9</v>
      </c>
      <c r="G5829" t="b">
        <v>0</v>
      </c>
    </row>
    <row r="5830" spans="1:7">
      <c r="A5830" t="s">
        <v>18</v>
      </c>
      <c r="B5830">
        <v>2304</v>
      </c>
      <c r="C5830" t="s">
        <v>59</v>
      </c>
      <c r="D5830">
        <v>8.19</v>
      </c>
      <c r="E5830">
        <v>2.5</v>
      </c>
      <c r="F5830">
        <v>46.9</v>
      </c>
      <c r="G5830" t="b">
        <v>0</v>
      </c>
    </row>
    <row r="5831" spans="1:7">
      <c r="A5831" t="s">
        <v>18</v>
      </c>
      <c r="B5831">
        <v>2305</v>
      </c>
      <c r="C5831" t="s">
        <v>59</v>
      </c>
      <c r="D5831">
        <v>8.19</v>
      </c>
      <c r="E5831">
        <v>3.2</v>
      </c>
      <c r="F5831">
        <v>46.9</v>
      </c>
      <c r="G5831" t="b">
        <v>0</v>
      </c>
    </row>
    <row r="5832" spans="1:7">
      <c r="A5832" t="s">
        <v>18</v>
      </c>
      <c r="B5832">
        <v>2306</v>
      </c>
      <c r="C5832" t="s">
        <v>59</v>
      </c>
      <c r="D5832">
        <v>19.649999999999999</v>
      </c>
      <c r="E5832">
        <v>2.5</v>
      </c>
      <c r="F5832">
        <v>46.9</v>
      </c>
      <c r="G5832" t="b">
        <v>0</v>
      </c>
    </row>
    <row r="5833" spans="1:7">
      <c r="A5833" t="s">
        <v>18</v>
      </c>
      <c r="B5833">
        <v>2344</v>
      </c>
      <c r="C5833" t="s">
        <v>59</v>
      </c>
      <c r="D5833">
        <v>2.5</v>
      </c>
      <c r="E5833">
        <v>6.9</v>
      </c>
      <c r="F5833">
        <v>46.9</v>
      </c>
      <c r="G5833" t="b">
        <v>0</v>
      </c>
    </row>
    <row r="5834" spans="1:7">
      <c r="A5834" t="s">
        <v>18</v>
      </c>
      <c r="B5834">
        <v>2345</v>
      </c>
      <c r="C5834" t="s">
        <v>59</v>
      </c>
      <c r="D5834">
        <v>2.5</v>
      </c>
      <c r="E5834">
        <v>8.5</v>
      </c>
      <c r="F5834">
        <v>46.9</v>
      </c>
    </row>
    <row r="5835" spans="1:7">
      <c r="A5835" t="s">
        <v>18</v>
      </c>
      <c r="B5835">
        <v>2346</v>
      </c>
      <c r="C5835" t="s">
        <v>59</v>
      </c>
      <c r="D5835">
        <v>2.5</v>
      </c>
      <c r="E5835">
        <v>12.5</v>
      </c>
      <c r="F5835">
        <v>46.9</v>
      </c>
    </row>
    <row r="5836" spans="1:7">
      <c r="A5836" t="s">
        <v>18</v>
      </c>
      <c r="B5836">
        <v>2347</v>
      </c>
      <c r="C5836" t="s">
        <v>59</v>
      </c>
      <c r="D5836">
        <v>2.5</v>
      </c>
      <c r="E5836">
        <v>15.26</v>
      </c>
      <c r="F5836">
        <v>46.9</v>
      </c>
    </row>
    <row r="5837" spans="1:7">
      <c r="A5837" t="s">
        <v>18</v>
      </c>
      <c r="B5837">
        <v>2348</v>
      </c>
      <c r="C5837" t="s">
        <v>59</v>
      </c>
      <c r="D5837">
        <v>0</v>
      </c>
      <c r="E5837">
        <v>15.26</v>
      </c>
      <c r="F5837">
        <v>46.9</v>
      </c>
    </row>
    <row r="5838" spans="1:7">
      <c r="A5838" t="s">
        <v>18</v>
      </c>
      <c r="B5838">
        <v>2349</v>
      </c>
      <c r="C5838" t="s">
        <v>59</v>
      </c>
      <c r="D5838">
        <v>2.5</v>
      </c>
      <c r="E5838">
        <v>16.5</v>
      </c>
      <c r="F5838">
        <v>46.9</v>
      </c>
    </row>
    <row r="5839" spans="1:7">
      <c r="A5839" t="s">
        <v>18</v>
      </c>
      <c r="B5839">
        <v>2350</v>
      </c>
      <c r="C5839" t="s">
        <v>59</v>
      </c>
      <c r="D5839">
        <v>3.5</v>
      </c>
      <c r="E5839">
        <v>15.26</v>
      </c>
      <c r="F5839">
        <v>46.9</v>
      </c>
      <c r="G5839" t="b">
        <v>0</v>
      </c>
    </row>
    <row r="5840" spans="1:7">
      <c r="A5840" t="s">
        <v>18</v>
      </c>
      <c r="B5840">
        <v>2385</v>
      </c>
      <c r="C5840" t="s">
        <v>59</v>
      </c>
      <c r="D5840">
        <v>19.649999999999999</v>
      </c>
      <c r="E5840">
        <v>4.3</v>
      </c>
      <c r="F5840">
        <v>46.9</v>
      </c>
    </row>
    <row r="5841" spans="1:7">
      <c r="A5841" t="s">
        <v>18</v>
      </c>
      <c r="B5841">
        <v>3711</v>
      </c>
      <c r="C5841" t="s">
        <v>59</v>
      </c>
      <c r="D5841">
        <v>9.5</v>
      </c>
      <c r="E5841">
        <v>8.75</v>
      </c>
      <c r="F5841">
        <v>46.9</v>
      </c>
      <c r="G5841" t="b">
        <v>0</v>
      </c>
    </row>
    <row r="5842" spans="1:7">
      <c r="A5842" t="s">
        <v>18</v>
      </c>
      <c r="B5842">
        <v>3712</v>
      </c>
      <c r="C5842" t="s">
        <v>59</v>
      </c>
      <c r="D5842">
        <v>8.3800000000000008</v>
      </c>
      <c r="E5842">
        <v>8.75</v>
      </c>
      <c r="F5842">
        <v>46.9</v>
      </c>
      <c r="G5842" t="b">
        <v>0</v>
      </c>
    </row>
    <row r="5843" spans="1:7">
      <c r="A5843" t="s">
        <v>18</v>
      </c>
      <c r="B5843">
        <v>3713</v>
      </c>
      <c r="C5843" t="s">
        <v>59</v>
      </c>
      <c r="D5843">
        <v>9.5</v>
      </c>
      <c r="E5843">
        <v>8.5</v>
      </c>
      <c r="F5843">
        <v>46.9</v>
      </c>
      <c r="G5843" t="b">
        <v>0</v>
      </c>
    </row>
    <row r="5844" spans="1:7">
      <c r="A5844" t="s">
        <v>18</v>
      </c>
      <c r="B5844">
        <v>3714</v>
      </c>
      <c r="C5844" t="s">
        <v>59</v>
      </c>
      <c r="D5844">
        <v>10.6</v>
      </c>
      <c r="E5844">
        <v>8.75</v>
      </c>
      <c r="F5844">
        <v>46.9</v>
      </c>
    </row>
    <row r="5845" spans="1:7">
      <c r="A5845" t="s">
        <v>18</v>
      </c>
      <c r="B5845">
        <v>3715</v>
      </c>
      <c r="C5845" t="s">
        <v>59</v>
      </c>
      <c r="D5845">
        <v>10.6</v>
      </c>
      <c r="E5845">
        <v>8.5</v>
      </c>
      <c r="F5845">
        <v>46.9</v>
      </c>
    </row>
    <row r="5846" spans="1:7">
      <c r="A5846" t="s">
        <v>18</v>
      </c>
      <c r="B5846">
        <v>3717</v>
      </c>
      <c r="C5846" t="s">
        <v>59</v>
      </c>
      <c r="D5846">
        <v>12.35</v>
      </c>
      <c r="E5846">
        <v>8.75</v>
      </c>
      <c r="F5846">
        <v>46.9</v>
      </c>
    </row>
    <row r="5847" spans="1:7">
      <c r="A5847" t="s">
        <v>18</v>
      </c>
      <c r="B5847">
        <v>3718</v>
      </c>
      <c r="C5847" t="s">
        <v>59</v>
      </c>
      <c r="D5847">
        <v>12.35</v>
      </c>
      <c r="E5847">
        <v>10</v>
      </c>
      <c r="F5847">
        <v>46.9</v>
      </c>
    </row>
    <row r="5848" spans="1:7">
      <c r="A5848" t="s">
        <v>18</v>
      </c>
      <c r="B5848">
        <v>3721</v>
      </c>
      <c r="C5848" t="s">
        <v>59</v>
      </c>
      <c r="D5848">
        <v>12.35</v>
      </c>
      <c r="E5848">
        <v>8.5</v>
      </c>
      <c r="F5848">
        <v>46.9</v>
      </c>
    </row>
    <row r="5849" spans="1:7">
      <c r="A5849" t="s">
        <v>18</v>
      </c>
      <c r="B5849">
        <v>3722</v>
      </c>
      <c r="C5849" t="s">
        <v>59</v>
      </c>
      <c r="D5849">
        <v>13.45</v>
      </c>
      <c r="E5849">
        <v>8.75</v>
      </c>
      <c r="F5849">
        <v>46.9</v>
      </c>
    </row>
    <row r="5850" spans="1:7">
      <c r="A5850" t="s">
        <v>18</v>
      </c>
      <c r="B5850">
        <v>3723</v>
      </c>
      <c r="C5850" t="s">
        <v>59</v>
      </c>
      <c r="D5850">
        <v>13.45</v>
      </c>
      <c r="E5850">
        <v>10</v>
      </c>
      <c r="F5850">
        <v>46.9</v>
      </c>
    </row>
    <row r="5851" spans="1:7">
      <c r="A5851" t="s">
        <v>18</v>
      </c>
      <c r="B5851">
        <v>3724</v>
      </c>
      <c r="C5851" t="s">
        <v>59</v>
      </c>
      <c r="D5851">
        <v>13.45</v>
      </c>
      <c r="E5851">
        <v>8.5</v>
      </c>
      <c r="F5851">
        <v>46.9</v>
      </c>
    </row>
    <row r="5852" spans="1:7">
      <c r="A5852" t="s">
        <v>18</v>
      </c>
      <c r="B5852">
        <v>3725</v>
      </c>
      <c r="C5852" t="s">
        <v>59</v>
      </c>
      <c r="D5852">
        <v>13.93</v>
      </c>
      <c r="E5852">
        <v>8.75</v>
      </c>
      <c r="F5852">
        <v>46.9</v>
      </c>
    </row>
    <row r="5853" spans="1:7">
      <c r="A5853" t="s">
        <v>18</v>
      </c>
      <c r="B5853">
        <v>3726</v>
      </c>
      <c r="C5853" t="s">
        <v>59</v>
      </c>
      <c r="D5853">
        <v>13.93</v>
      </c>
      <c r="E5853">
        <v>8.5</v>
      </c>
      <c r="F5853">
        <v>46.9</v>
      </c>
    </row>
    <row r="5854" spans="1:7">
      <c r="A5854" t="s">
        <v>18</v>
      </c>
      <c r="B5854">
        <v>3727</v>
      </c>
      <c r="C5854" t="s">
        <v>59</v>
      </c>
      <c r="D5854">
        <v>15.97</v>
      </c>
      <c r="E5854">
        <v>8.75</v>
      </c>
      <c r="F5854">
        <v>46.9</v>
      </c>
      <c r="G5854" t="b">
        <v>0</v>
      </c>
    </row>
    <row r="5855" spans="1:7">
      <c r="A5855" t="s">
        <v>18</v>
      </c>
      <c r="B5855">
        <v>3728</v>
      </c>
      <c r="C5855" t="s">
        <v>59</v>
      </c>
      <c r="D5855">
        <v>14.8</v>
      </c>
      <c r="E5855">
        <v>8.75</v>
      </c>
      <c r="F5855">
        <v>46.9</v>
      </c>
    </row>
    <row r="5856" spans="1:7">
      <c r="A5856" t="s">
        <v>18</v>
      </c>
      <c r="B5856">
        <v>3729</v>
      </c>
      <c r="C5856" t="s">
        <v>59</v>
      </c>
      <c r="D5856">
        <v>14.8</v>
      </c>
      <c r="E5856">
        <v>8.5</v>
      </c>
      <c r="F5856">
        <v>46.9</v>
      </c>
    </row>
    <row r="5857" spans="1:7">
      <c r="A5857" t="s">
        <v>18</v>
      </c>
      <c r="B5857">
        <v>3730</v>
      </c>
      <c r="C5857" t="s">
        <v>59</v>
      </c>
      <c r="D5857">
        <v>15.97</v>
      </c>
      <c r="E5857">
        <v>8.5</v>
      </c>
      <c r="F5857">
        <v>46.9</v>
      </c>
    </row>
    <row r="5858" spans="1:7">
      <c r="A5858" t="s">
        <v>18</v>
      </c>
      <c r="B5858">
        <v>3731</v>
      </c>
      <c r="C5858" t="s">
        <v>59</v>
      </c>
      <c r="D5858">
        <v>16.84</v>
      </c>
      <c r="E5858">
        <v>8.5</v>
      </c>
      <c r="F5858">
        <v>46.9</v>
      </c>
    </row>
    <row r="5859" spans="1:7">
      <c r="A5859" t="s">
        <v>18</v>
      </c>
      <c r="B5859">
        <v>3732</v>
      </c>
      <c r="C5859" t="s">
        <v>59</v>
      </c>
      <c r="D5859">
        <v>16.84</v>
      </c>
      <c r="E5859">
        <v>8.75</v>
      </c>
      <c r="F5859">
        <v>46.9</v>
      </c>
      <c r="G5859" t="b">
        <v>0</v>
      </c>
    </row>
    <row r="5860" spans="1:7">
      <c r="A5860" t="s">
        <v>18</v>
      </c>
      <c r="B5860">
        <v>3733</v>
      </c>
      <c r="C5860" t="s">
        <v>59</v>
      </c>
      <c r="D5860">
        <v>19.649999999999999</v>
      </c>
      <c r="E5860">
        <v>8.75</v>
      </c>
      <c r="F5860">
        <v>46.9</v>
      </c>
    </row>
    <row r="5861" spans="1:7">
      <c r="A5861" t="s">
        <v>18</v>
      </c>
      <c r="B5861">
        <v>4010</v>
      </c>
      <c r="C5861" t="s">
        <v>59</v>
      </c>
      <c r="D5861">
        <v>11.52</v>
      </c>
      <c r="E5861">
        <v>10</v>
      </c>
      <c r="F5861">
        <v>46.9</v>
      </c>
    </row>
    <row r="5862" spans="1:7">
      <c r="A5862" t="s">
        <v>18</v>
      </c>
      <c r="B5862">
        <v>4011</v>
      </c>
      <c r="C5862" t="s">
        <v>59</v>
      </c>
      <c r="D5862">
        <v>11.52</v>
      </c>
      <c r="E5862">
        <v>8.75</v>
      </c>
      <c r="F5862">
        <v>46.9</v>
      </c>
    </row>
    <row r="5863" spans="1:7">
      <c r="A5863" t="s">
        <v>18</v>
      </c>
      <c r="B5863">
        <v>4012</v>
      </c>
      <c r="C5863" t="s">
        <v>59</v>
      </c>
      <c r="D5863">
        <v>11.52</v>
      </c>
      <c r="E5863">
        <v>8.5</v>
      </c>
      <c r="F5863">
        <v>46.9</v>
      </c>
    </row>
    <row r="5864" spans="1:7">
      <c r="A5864" t="s">
        <v>18</v>
      </c>
      <c r="B5864">
        <v>4013</v>
      </c>
      <c r="C5864" t="s">
        <v>59</v>
      </c>
      <c r="D5864">
        <v>14.17</v>
      </c>
      <c r="E5864">
        <v>8.5</v>
      </c>
      <c r="F5864">
        <v>46.9</v>
      </c>
    </row>
    <row r="5865" spans="1:7">
      <c r="A5865" t="s">
        <v>18</v>
      </c>
      <c r="B5865">
        <v>4014</v>
      </c>
      <c r="C5865" t="s">
        <v>59</v>
      </c>
      <c r="D5865">
        <v>14.17</v>
      </c>
      <c r="E5865">
        <v>8.75</v>
      </c>
      <c r="F5865">
        <v>46.9</v>
      </c>
    </row>
    <row r="5866" spans="1:7">
      <c r="A5866" t="s">
        <v>18</v>
      </c>
      <c r="B5866">
        <v>4098</v>
      </c>
      <c r="C5866" t="s">
        <v>59</v>
      </c>
      <c r="D5866">
        <v>9.82</v>
      </c>
      <c r="E5866">
        <v>0.2</v>
      </c>
      <c r="F5866">
        <v>46.9</v>
      </c>
      <c r="G5866" t="b">
        <v>0</v>
      </c>
    </row>
    <row r="5867" spans="1:7">
      <c r="A5867" t="s">
        <v>18</v>
      </c>
      <c r="B5867">
        <v>4100</v>
      </c>
      <c r="C5867" t="s">
        <v>59</v>
      </c>
      <c r="D5867">
        <v>9.82</v>
      </c>
      <c r="E5867">
        <v>0.4</v>
      </c>
      <c r="F5867">
        <v>46.9</v>
      </c>
    </row>
    <row r="5868" spans="1:7">
      <c r="A5868" t="s">
        <v>18</v>
      </c>
      <c r="B5868">
        <v>4102</v>
      </c>
      <c r="C5868" t="s">
        <v>59</v>
      </c>
      <c r="D5868">
        <v>9.82</v>
      </c>
      <c r="E5868">
        <v>0.55000000000000004</v>
      </c>
      <c r="F5868">
        <v>46.9</v>
      </c>
      <c r="G5868" t="b">
        <v>0</v>
      </c>
    </row>
    <row r="5869" spans="1:7">
      <c r="A5869" t="s">
        <v>18</v>
      </c>
      <c r="B5869">
        <v>4104</v>
      </c>
      <c r="C5869" t="s">
        <v>59</v>
      </c>
      <c r="D5869">
        <v>9.82</v>
      </c>
      <c r="E5869">
        <v>0.7</v>
      </c>
      <c r="F5869">
        <v>46.9</v>
      </c>
    </row>
    <row r="5870" spans="1:7">
      <c r="A5870" t="s">
        <v>18</v>
      </c>
      <c r="B5870">
        <v>4106</v>
      </c>
      <c r="C5870" t="s">
        <v>59</v>
      </c>
      <c r="D5870">
        <v>9.82</v>
      </c>
      <c r="E5870">
        <v>1.75</v>
      </c>
      <c r="F5870">
        <v>46.9</v>
      </c>
      <c r="G5870" t="b">
        <v>0</v>
      </c>
    </row>
    <row r="5871" spans="1:7">
      <c r="A5871" t="s">
        <v>18</v>
      </c>
      <c r="B5871">
        <v>4108</v>
      </c>
      <c r="C5871" t="s">
        <v>59</v>
      </c>
      <c r="D5871">
        <v>9.82</v>
      </c>
      <c r="E5871">
        <v>2.2000000000000002</v>
      </c>
      <c r="F5871">
        <v>46.9</v>
      </c>
    </row>
    <row r="5872" spans="1:7">
      <c r="A5872" t="s">
        <v>18</v>
      </c>
      <c r="B5872">
        <v>4110</v>
      </c>
      <c r="C5872" t="s">
        <v>59</v>
      </c>
      <c r="D5872">
        <v>9.82</v>
      </c>
      <c r="E5872">
        <v>2.5</v>
      </c>
      <c r="F5872">
        <v>46.9</v>
      </c>
    </row>
    <row r="5873" spans="1:7">
      <c r="A5873" t="s">
        <v>18</v>
      </c>
      <c r="B5873">
        <v>4111</v>
      </c>
      <c r="C5873" t="s">
        <v>59</v>
      </c>
      <c r="D5873">
        <v>9.82</v>
      </c>
      <c r="E5873">
        <v>2.8</v>
      </c>
      <c r="F5873">
        <v>46.9</v>
      </c>
      <c r="G5873" t="b">
        <v>0</v>
      </c>
    </row>
    <row r="5874" spans="1:7">
      <c r="A5874" t="s">
        <v>18</v>
      </c>
      <c r="B5874">
        <v>4153</v>
      </c>
      <c r="C5874" t="s">
        <v>59</v>
      </c>
      <c r="D5874">
        <v>3.27</v>
      </c>
      <c r="E5874">
        <v>0.2</v>
      </c>
      <c r="F5874">
        <v>46.9</v>
      </c>
    </row>
    <row r="5875" spans="1:7">
      <c r="A5875" t="s">
        <v>18</v>
      </c>
      <c r="B5875">
        <v>4155</v>
      </c>
      <c r="C5875" t="s">
        <v>59</v>
      </c>
      <c r="D5875">
        <v>3.27</v>
      </c>
      <c r="E5875">
        <v>0.4</v>
      </c>
      <c r="F5875">
        <v>46.9</v>
      </c>
    </row>
    <row r="5876" spans="1:7">
      <c r="A5876" t="s">
        <v>18</v>
      </c>
      <c r="B5876">
        <v>4157</v>
      </c>
      <c r="C5876" t="s">
        <v>59</v>
      </c>
      <c r="D5876">
        <v>3.27</v>
      </c>
      <c r="E5876">
        <v>0.55000000000000004</v>
      </c>
      <c r="F5876">
        <v>46.9</v>
      </c>
    </row>
    <row r="5877" spans="1:7">
      <c r="A5877" t="s">
        <v>18</v>
      </c>
      <c r="B5877">
        <v>4159</v>
      </c>
      <c r="C5877" t="s">
        <v>59</v>
      </c>
      <c r="D5877">
        <v>3.27</v>
      </c>
      <c r="E5877">
        <v>0.7</v>
      </c>
      <c r="F5877">
        <v>46.9</v>
      </c>
    </row>
    <row r="5878" spans="1:7">
      <c r="A5878" t="s">
        <v>18</v>
      </c>
      <c r="B5878">
        <v>4161</v>
      </c>
      <c r="C5878" t="s">
        <v>59</v>
      </c>
      <c r="D5878">
        <v>3.27</v>
      </c>
      <c r="E5878">
        <v>1.75</v>
      </c>
      <c r="F5878">
        <v>46.9</v>
      </c>
      <c r="G5878" t="b">
        <v>0</v>
      </c>
    </row>
    <row r="5879" spans="1:7">
      <c r="A5879" t="s">
        <v>18</v>
      </c>
      <c r="B5879">
        <v>4163</v>
      </c>
      <c r="C5879" t="s">
        <v>59</v>
      </c>
      <c r="D5879">
        <v>3.27</v>
      </c>
      <c r="E5879">
        <v>2.2000000000000002</v>
      </c>
      <c r="F5879">
        <v>46.9</v>
      </c>
    </row>
    <row r="5880" spans="1:7">
      <c r="A5880" t="s">
        <v>18</v>
      </c>
      <c r="B5880">
        <v>4165</v>
      </c>
      <c r="C5880" t="s">
        <v>59</v>
      </c>
      <c r="D5880">
        <v>3.27</v>
      </c>
      <c r="E5880">
        <v>2.8</v>
      </c>
      <c r="F5880">
        <v>46.9</v>
      </c>
      <c r="G5880" t="b">
        <v>0</v>
      </c>
    </row>
    <row r="5881" spans="1:7">
      <c r="A5881" t="s">
        <v>18</v>
      </c>
      <c r="B5881">
        <v>4166</v>
      </c>
      <c r="C5881" t="s">
        <v>59</v>
      </c>
      <c r="D5881">
        <v>16.37</v>
      </c>
      <c r="E5881">
        <v>0.2</v>
      </c>
      <c r="F5881">
        <v>46.9</v>
      </c>
    </row>
    <row r="5882" spans="1:7">
      <c r="A5882" t="s">
        <v>18</v>
      </c>
      <c r="B5882">
        <v>4168</v>
      </c>
      <c r="C5882" t="s">
        <v>59</v>
      </c>
      <c r="D5882">
        <v>16.37</v>
      </c>
      <c r="E5882">
        <v>0.4</v>
      </c>
      <c r="F5882">
        <v>46.9</v>
      </c>
    </row>
    <row r="5883" spans="1:7">
      <c r="A5883" t="s">
        <v>18</v>
      </c>
      <c r="B5883">
        <v>4170</v>
      </c>
      <c r="C5883" t="s">
        <v>59</v>
      </c>
      <c r="D5883">
        <v>16.37</v>
      </c>
      <c r="E5883">
        <v>0.55000000000000004</v>
      </c>
      <c r="F5883">
        <v>46.9</v>
      </c>
    </row>
    <row r="5884" spans="1:7">
      <c r="A5884" t="s">
        <v>18</v>
      </c>
      <c r="B5884">
        <v>4172</v>
      </c>
      <c r="C5884" t="s">
        <v>59</v>
      </c>
      <c r="D5884">
        <v>16.37</v>
      </c>
      <c r="E5884">
        <v>0.7</v>
      </c>
      <c r="F5884">
        <v>46.9</v>
      </c>
    </row>
    <row r="5885" spans="1:7">
      <c r="A5885" t="s">
        <v>18</v>
      </c>
      <c r="B5885">
        <v>4174</v>
      </c>
      <c r="C5885" t="s">
        <v>59</v>
      </c>
      <c r="D5885">
        <v>16.37</v>
      </c>
      <c r="E5885">
        <v>1.75</v>
      </c>
      <c r="F5885">
        <v>46.9</v>
      </c>
      <c r="G5885" t="b">
        <v>0</v>
      </c>
    </row>
    <row r="5886" spans="1:7">
      <c r="A5886" t="s">
        <v>18</v>
      </c>
      <c r="B5886">
        <v>4176</v>
      </c>
      <c r="C5886" t="s">
        <v>59</v>
      </c>
      <c r="D5886">
        <v>16.37</v>
      </c>
      <c r="E5886">
        <v>2.2000000000000002</v>
      </c>
      <c r="F5886">
        <v>46.9</v>
      </c>
    </row>
    <row r="5887" spans="1:7">
      <c r="A5887" t="s">
        <v>18</v>
      </c>
      <c r="B5887">
        <v>4178</v>
      </c>
      <c r="C5887" t="s">
        <v>59</v>
      </c>
      <c r="D5887">
        <v>16.37</v>
      </c>
      <c r="E5887">
        <v>2.5</v>
      </c>
      <c r="F5887">
        <v>46.9</v>
      </c>
    </row>
    <row r="5888" spans="1:7">
      <c r="A5888" t="s">
        <v>18</v>
      </c>
      <c r="B5888">
        <v>4179</v>
      </c>
      <c r="C5888" t="s">
        <v>59</v>
      </c>
      <c r="D5888">
        <v>16.37</v>
      </c>
      <c r="E5888">
        <v>2.8</v>
      </c>
      <c r="F5888">
        <v>46.9</v>
      </c>
      <c r="G5888" t="b">
        <v>0</v>
      </c>
    </row>
    <row r="5889" spans="1:7">
      <c r="A5889" t="s">
        <v>18</v>
      </c>
      <c r="B5889">
        <v>4651</v>
      </c>
      <c r="C5889" t="s">
        <v>59</v>
      </c>
      <c r="D5889">
        <v>6.8</v>
      </c>
      <c r="E5889">
        <v>14.2</v>
      </c>
      <c r="F5889">
        <v>46.9</v>
      </c>
    </row>
    <row r="5890" spans="1:7">
      <c r="A5890" t="s">
        <v>18</v>
      </c>
      <c r="B5890">
        <v>4653</v>
      </c>
      <c r="C5890" t="s">
        <v>59</v>
      </c>
      <c r="D5890">
        <v>6.8</v>
      </c>
      <c r="E5890">
        <v>14.91</v>
      </c>
      <c r="F5890">
        <v>46.9</v>
      </c>
    </row>
    <row r="5891" spans="1:7">
      <c r="A5891" t="s">
        <v>18</v>
      </c>
      <c r="B5891">
        <v>4655</v>
      </c>
      <c r="C5891" t="s">
        <v>59</v>
      </c>
      <c r="D5891">
        <v>6.8</v>
      </c>
      <c r="E5891">
        <v>15.26</v>
      </c>
      <c r="F5891">
        <v>46.9</v>
      </c>
    </row>
    <row r="5892" spans="1:7">
      <c r="A5892" t="s">
        <v>18</v>
      </c>
      <c r="B5892">
        <v>4657</v>
      </c>
      <c r="C5892" t="s">
        <v>59</v>
      </c>
      <c r="D5892">
        <v>6.8</v>
      </c>
      <c r="E5892">
        <v>15.7</v>
      </c>
      <c r="F5892">
        <v>46.9</v>
      </c>
    </row>
    <row r="5893" spans="1:7">
      <c r="A5893" t="s">
        <v>18</v>
      </c>
      <c r="B5893">
        <v>4659</v>
      </c>
      <c r="C5893" t="s">
        <v>59</v>
      </c>
      <c r="D5893">
        <v>6.8</v>
      </c>
      <c r="E5893">
        <v>15.78</v>
      </c>
      <c r="F5893">
        <v>46.9</v>
      </c>
      <c r="G5893" t="b">
        <v>0</v>
      </c>
    </row>
    <row r="5894" spans="1:7">
      <c r="A5894" t="s">
        <v>18</v>
      </c>
      <c r="B5894">
        <v>4661</v>
      </c>
      <c r="C5894" t="s">
        <v>59</v>
      </c>
      <c r="D5894">
        <v>6.8</v>
      </c>
      <c r="E5894">
        <v>16.100000000000001</v>
      </c>
      <c r="F5894">
        <v>46.9</v>
      </c>
    </row>
    <row r="5895" spans="1:7">
      <c r="A5895" t="s">
        <v>18</v>
      </c>
      <c r="B5895">
        <v>4663</v>
      </c>
      <c r="C5895" t="s">
        <v>59</v>
      </c>
      <c r="D5895">
        <v>9.67</v>
      </c>
      <c r="E5895">
        <v>16.5</v>
      </c>
      <c r="F5895">
        <v>46.9</v>
      </c>
      <c r="G5895" t="b">
        <v>0</v>
      </c>
    </row>
    <row r="5896" spans="1:7">
      <c r="A5896" t="s">
        <v>18</v>
      </c>
      <c r="B5896">
        <v>4665</v>
      </c>
      <c r="C5896" t="s">
        <v>59</v>
      </c>
      <c r="D5896">
        <v>9.75</v>
      </c>
      <c r="E5896">
        <v>16.5</v>
      </c>
      <c r="F5896">
        <v>46.9</v>
      </c>
    </row>
    <row r="5897" spans="1:7">
      <c r="A5897" t="s">
        <v>18</v>
      </c>
      <c r="B5897">
        <v>4667</v>
      </c>
      <c r="C5897" t="s">
        <v>59</v>
      </c>
      <c r="D5897">
        <v>10.55</v>
      </c>
      <c r="E5897">
        <v>16.5</v>
      </c>
      <c r="F5897">
        <v>46.9</v>
      </c>
      <c r="G5897" t="b">
        <v>0</v>
      </c>
    </row>
    <row r="5898" spans="1:7">
      <c r="A5898" t="s">
        <v>18</v>
      </c>
      <c r="B5898">
        <v>4669</v>
      </c>
      <c r="C5898" t="s">
        <v>59</v>
      </c>
      <c r="D5898">
        <v>11.33</v>
      </c>
      <c r="E5898">
        <v>16.5</v>
      </c>
      <c r="F5898">
        <v>46.9</v>
      </c>
    </row>
    <row r="5899" spans="1:7">
      <c r="A5899" t="s">
        <v>18</v>
      </c>
      <c r="B5899">
        <v>4671</v>
      </c>
      <c r="C5899" t="s">
        <v>59</v>
      </c>
      <c r="D5899">
        <v>11.92</v>
      </c>
      <c r="E5899">
        <v>16.5</v>
      </c>
      <c r="F5899">
        <v>46.9</v>
      </c>
    </row>
    <row r="5900" spans="1:7">
      <c r="A5900" t="s">
        <v>18</v>
      </c>
      <c r="B5900">
        <v>4673</v>
      </c>
      <c r="C5900" t="s">
        <v>59</v>
      </c>
      <c r="D5900">
        <v>11.92</v>
      </c>
      <c r="E5900">
        <v>16.100000000000001</v>
      </c>
      <c r="F5900">
        <v>46.9</v>
      </c>
    </row>
    <row r="5901" spans="1:7">
      <c r="A5901" t="s">
        <v>18</v>
      </c>
      <c r="B5901">
        <v>4675</v>
      </c>
      <c r="C5901" t="s">
        <v>59</v>
      </c>
      <c r="D5901">
        <v>11.92</v>
      </c>
      <c r="E5901">
        <v>15.7</v>
      </c>
      <c r="F5901">
        <v>46.9</v>
      </c>
    </row>
    <row r="5902" spans="1:7">
      <c r="A5902" t="s">
        <v>18</v>
      </c>
      <c r="B5902">
        <v>4677</v>
      </c>
      <c r="C5902" t="s">
        <v>59</v>
      </c>
      <c r="D5902">
        <v>11.92</v>
      </c>
      <c r="E5902">
        <v>15.26</v>
      </c>
      <c r="F5902">
        <v>46.9</v>
      </c>
    </row>
    <row r="5903" spans="1:7">
      <c r="A5903" t="s">
        <v>18</v>
      </c>
      <c r="B5903">
        <v>4683</v>
      </c>
      <c r="C5903" t="s">
        <v>59</v>
      </c>
      <c r="D5903">
        <v>11.92</v>
      </c>
      <c r="E5903">
        <v>14.2</v>
      </c>
      <c r="F5903">
        <v>46.9</v>
      </c>
      <c r="G5903" t="b">
        <v>0</v>
      </c>
    </row>
    <row r="5904" spans="1:7">
      <c r="A5904" t="s">
        <v>18</v>
      </c>
      <c r="B5904">
        <v>4685</v>
      </c>
      <c r="C5904" t="s">
        <v>59</v>
      </c>
      <c r="D5904">
        <v>11.92</v>
      </c>
      <c r="E5904">
        <v>13.8</v>
      </c>
      <c r="F5904">
        <v>46.9</v>
      </c>
    </row>
    <row r="5905" spans="1:7">
      <c r="A5905" t="s">
        <v>18</v>
      </c>
      <c r="B5905">
        <v>4795</v>
      </c>
      <c r="C5905" t="s">
        <v>59</v>
      </c>
      <c r="D5905">
        <v>0</v>
      </c>
      <c r="E5905">
        <v>0.2</v>
      </c>
      <c r="F5905">
        <v>46.9</v>
      </c>
    </row>
    <row r="5906" spans="1:7">
      <c r="A5906" t="s">
        <v>18</v>
      </c>
      <c r="B5906">
        <v>4797</v>
      </c>
      <c r="C5906" t="s">
        <v>59</v>
      </c>
      <c r="D5906">
        <v>0</v>
      </c>
      <c r="E5906">
        <v>0.4</v>
      </c>
      <c r="F5906">
        <v>46.9</v>
      </c>
    </row>
    <row r="5907" spans="1:7">
      <c r="A5907" t="s">
        <v>18</v>
      </c>
      <c r="B5907">
        <v>4799</v>
      </c>
      <c r="C5907" t="s">
        <v>59</v>
      </c>
      <c r="D5907">
        <v>-6.0137079999999998E-17</v>
      </c>
      <c r="E5907">
        <v>0.55000000000000004</v>
      </c>
      <c r="F5907">
        <v>46.9</v>
      </c>
      <c r="G5907" t="b">
        <v>0</v>
      </c>
    </row>
    <row r="5908" spans="1:7">
      <c r="A5908" t="s">
        <v>18</v>
      </c>
      <c r="B5908">
        <v>4801</v>
      </c>
      <c r="C5908" t="s">
        <v>59</v>
      </c>
      <c r="D5908">
        <v>-2.3129650000000001E-17</v>
      </c>
      <c r="E5908">
        <v>0.7</v>
      </c>
      <c r="F5908">
        <v>46.9</v>
      </c>
      <c r="G5908" t="b">
        <v>0</v>
      </c>
    </row>
    <row r="5909" spans="1:7">
      <c r="A5909" t="s">
        <v>18</v>
      </c>
      <c r="B5909">
        <v>4803</v>
      </c>
      <c r="C5909" t="s">
        <v>59</v>
      </c>
      <c r="D5909">
        <v>0</v>
      </c>
      <c r="E5909">
        <v>1.75</v>
      </c>
      <c r="F5909">
        <v>46.9</v>
      </c>
      <c r="G5909" t="b">
        <v>0</v>
      </c>
    </row>
    <row r="5910" spans="1:7">
      <c r="A5910" t="s">
        <v>18</v>
      </c>
      <c r="B5910">
        <v>4805</v>
      </c>
      <c r="C5910" t="s">
        <v>59</v>
      </c>
      <c r="D5910">
        <v>0</v>
      </c>
      <c r="E5910">
        <v>2.2000000000000002</v>
      </c>
      <c r="F5910">
        <v>46.9</v>
      </c>
    </row>
    <row r="5911" spans="1:7">
      <c r="A5911" t="s">
        <v>18</v>
      </c>
      <c r="B5911">
        <v>4807</v>
      </c>
      <c r="C5911" t="s">
        <v>59</v>
      </c>
      <c r="D5911">
        <v>0</v>
      </c>
      <c r="E5911">
        <v>2.8</v>
      </c>
      <c r="F5911">
        <v>46.9</v>
      </c>
    </row>
    <row r="5912" spans="1:7">
      <c r="A5912" t="s">
        <v>18</v>
      </c>
      <c r="B5912">
        <v>4851</v>
      </c>
      <c r="C5912" t="s">
        <v>59</v>
      </c>
      <c r="D5912">
        <v>0.4</v>
      </c>
      <c r="E5912">
        <v>16.5</v>
      </c>
      <c r="F5912">
        <v>46.9</v>
      </c>
      <c r="G5912" t="b">
        <v>0</v>
      </c>
    </row>
    <row r="5913" spans="1:7">
      <c r="A5913" t="s">
        <v>18</v>
      </c>
      <c r="B5913">
        <v>4853</v>
      </c>
      <c r="C5913" t="s">
        <v>59</v>
      </c>
      <c r="D5913">
        <v>0.65</v>
      </c>
      <c r="E5913">
        <v>16.5</v>
      </c>
      <c r="F5913">
        <v>46.9</v>
      </c>
    </row>
    <row r="5914" spans="1:7">
      <c r="A5914" t="s">
        <v>18</v>
      </c>
      <c r="B5914">
        <v>4855</v>
      </c>
      <c r="C5914" t="s">
        <v>59</v>
      </c>
      <c r="D5914">
        <v>3.27</v>
      </c>
      <c r="E5914">
        <v>16.5</v>
      </c>
      <c r="F5914">
        <v>46.9</v>
      </c>
    </row>
    <row r="5915" spans="1:7">
      <c r="A5915" t="s">
        <v>18</v>
      </c>
      <c r="B5915">
        <v>4863</v>
      </c>
      <c r="C5915" t="s">
        <v>59</v>
      </c>
      <c r="D5915">
        <v>0.4</v>
      </c>
      <c r="E5915">
        <v>8.5</v>
      </c>
      <c r="F5915">
        <v>46.9</v>
      </c>
    </row>
    <row r="5916" spans="1:7">
      <c r="A5916" t="s">
        <v>18</v>
      </c>
      <c r="B5916">
        <v>4865</v>
      </c>
      <c r="C5916" t="s">
        <v>59</v>
      </c>
      <c r="D5916">
        <v>0.65</v>
      </c>
      <c r="E5916">
        <v>8.5</v>
      </c>
      <c r="F5916">
        <v>46.9</v>
      </c>
      <c r="G5916" t="b">
        <v>0</v>
      </c>
    </row>
    <row r="5917" spans="1:7">
      <c r="A5917" t="s">
        <v>18</v>
      </c>
      <c r="B5917">
        <v>4924</v>
      </c>
      <c r="C5917" t="s">
        <v>59</v>
      </c>
      <c r="D5917">
        <v>19.649999999999999</v>
      </c>
      <c r="E5917">
        <v>2.2000000000000002</v>
      </c>
      <c r="F5917">
        <v>46.9</v>
      </c>
      <c r="G5917" t="b">
        <v>0</v>
      </c>
    </row>
    <row r="5918" spans="1:7">
      <c r="A5918" t="s">
        <v>18</v>
      </c>
      <c r="B5918">
        <v>4926</v>
      </c>
      <c r="C5918" t="s">
        <v>59</v>
      </c>
      <c r="D5918">
        <v>19.649999999999999</v>
      </c>
      <c r="E5918">
        <v>2.8</v>
      </c>
      <c r="F5918">
        <v>46.9</v>
      </c>
    </row>
    <row r="5919" spans="1:7">
      <c r="A5919" t="s">
        <v>18</v>
      </c>
      <c r="B5919">
        <v>5733</v>
      </c>
      <c r="C5919" t="s">
        <v>59</v>
      </c>
      <c r="D5919">
        <v>19.649999999999999</v>
      </c>
      <c r="E5919">
        <v>4.9000000000000004</v>
      </c>
      <c r="F5919">
        <v>46.9</v>
      </c>
    </row>
    <row r="5920" spans="1:7">
      <c r="A5920" t="s">
        <v>18</v>
      </c>
      <c r="B5920">
        <v>5734</v>
      </c>
      <c r="C5920" t="s">
        <v>59</v>
      </c>
      <c r="D5920">
        <v>19.649999999999999</v>
      </c>
      <c r="E5920">
        <v>5</v>
      </c>
      <c r="F5920">
        <v>46.9</v>
      </c>
    </row>
    <row r="5921" spans="1:7">
      <c r="A5921" t="s">
        <v>18</v>
      </c>
      <c r="B5921">
        <v>6307</v>
      </c>
      <c r="C5921" t="s">
        <v>59</v>
      </c>
      <c r="D5921">
        <v>8.3800000000000008</v>
      </c>
      <c r="E5921">
        <v>8.9</v>
      </c>
      <c r="F5921">
        <v>46.9</v>
      </c>
      <c r="G5921" t="b">
        <v>0</v>
      </c>
    </row>
    <row r="5922" spans="1:7">
      <c r="A5922" t="s">
        <v>18</v>
      </c>
      <c r="B5922">
        <v>6308</v>
      </c>
      <c r="C5922" t="s">
        <v>59</v>
      </c>
      <c r="D5922">
        <v>8.3800000000000008</v>
      </c>
      <c r="E5922">
        <v>9.1</v>
      </c>
      <c r="F5922">
        <v>46.9</v>
      </c>
    </row>
    <row r="5923" spans="1:7">
      <c r="A5923" t="s">
        <v>18</v>
      </c>
      <c r="B5923">
        <v>6309</v>
      </c>
      <c r="C5923" t="s">
        <v>59</v>
      </c>
      <c r="D5923">
        <v>8.3800000000000008</v>
      </c>
      <c r="E5923">
        <v>9.6999999999999993</v>
      </c>
      <c r="F5923">
        <v>46.9</v>
      </c>
      <c r="G5923" t="b">
        <v>0</v>
      </c>
    </row>
    <row r="5924" spans="1:7">
      <c r="A5924" t="s">
        <v>18</v>
      </c>
      <c r="B5924">
        <v>6310</v>
      </c>
      <c r="C5924" t="s">
        <v>59</v>
      </c>
      <c r="D5924">
        <v>8.3800000000000008</v>
      </c>
      <c r="E5924">
        <v>10.11</v>
      </c>
      <c r="F5924">
        <v>46.9</v>
      </c>
    </row>
    <row r="5925" spans="1:7">
      <c r="A5925" t="s">
        <v>18</v>
      </c>
      <c r="B5925">
        <v>6311</v>
      </c>
      <c r="C5925" t="s">
        <v>59</v>
      </c>
      <c r="D5925">
        <v>8.3800000000000008</v>
      </c>
      <c r="E5925">
        <v>10.4</v>
      </c>
      <c r="F5925">
        <v>46.9</v>
      </c>
    </row>
    <row r="5926" spans="1:7">
      <c r="A5926" t="s">
        <v>18</v>
      </c>
      <c r="B5926">
        <v>6312</v>
      </c>
      <c r="C5926" t="s">
        <v>59</v>
      </c>
      <c r="D5926">
        <v>8.3800000000000008</v>
      </c>
      <c r="E5926">
        <v>10.6</v>
      </c>
      <c r="F5926">
        <v>46.9</v>
      </c>
    </row>
    <row r="5927" spans="1:7">
      <c r="A5927" t="s">
        <v>18</v>
      </c>
      <c r="B5927">
        <v>6316</v>
      </c>
      <c r="C5927" t="s">
        <v>59</v>
      </c>
      <c r="D5927">
        <v>9.82</v>
      </c>
      <c r="E5927">
        <v>8.75</v>
      </c>
      <c r="F5927">
        <v>46.9</v>
      </c>
    </row>
    <row r="5928" spans="1:7">
      <c r="A5928" t="s">
        <v>18</v>
      </c>
      <c r="B5928">
        <v>6317</v>
      </c>
      <c r="C5928" t="s">
        <v>59</v>
      </c>
      <c r="D5928">
        <v>9.9</v>
      </c>
      <c r="E5928">
        <v>8.75</v>
      </c>
      <c r="F5928">
        <v>46.9</v>
      </c>
    </row>
    <row r="5929" spans="1:7">
      <c r="A5929" t="s">
        <v>18</v>
      </c>
      <c r="B5929">
        <v>6318</v>
      </c>
      <c r="C5929" t="s">
        <v>59</v>
      </c>
      <c r="D5929">
        <v>10.53</v>
      </c>
      <c r="E5929">
        <v>8.75</v>
      </c>
      <c r="F5929">
        <v>46.9</v>
      </c>
    </row>
    <row r="5930" spans="1:7">
      <c r="A5930" t="s">
        <v>18</v>
      </c>
      <c r="B5930">
        <v>6319</v>
      </c>
      <c r="C5930" t="s">
        <v>59</v>
      </c>
      <c r="D5930">
        <v>11.1</v>
      </c>
      <c r="E5930">
        <v>8.75</v>
      </c>
      <c r="F5930">
        <v>46.9</v>
      </c>
    </row>
    <row r="5931" spans="1:7">
      <c r="A5931" t="s">
        <v>18</v>
      </c>
      <c r="B5931">
        <v>6320</v>
      </c>
      <c r="C5931" t="s">
        <v>59</v>
      </c>
      <c r="D5931">
        <v>11.52</v>
      </c>
      <c r="E5931">
        <v>8.9</v>
      </c>
      <c r="F5931">
        <v>46.9</v>
      </c>
    </row>
    <row r="5932" spans="1:7">
      <c r="A5932" t="s">
        <v>18</v>
      </c>
      <c r="B5932">
        <v>6321</v>
      </c>
      <c r="C5932" t="s">
        <v>59</v>
      </c>
      <c r="D5932">
        <v>11.52</v>
      </c>
      <c r="E5932">
        <v>9.1</v>
      </c>
      <c r="F5932">
        <v>46.9</v>
      </c>
      <c r="G5932" t="b">
        <v>0</v>
      </c>
    </row>
    <row r="5933" spans="1:7">
      <c r="A5933" t="s">
        <v>18</v>
      </c>
      <c r="B5933">
        <v>6322</v>
      </c>
      <c r="C5933" t="s">
        <v>59</v>
      </c>
      <c r="D5933">
        <v>13.82</v>
      </c>
      <c r="E5933">
        <v>9.1</v>
      </c>
      <c r="F5933">
        <v>46.9</v>
      </c>
    </row>
    <row r="5934" spans="1:7">
      <c r="A5934" t="s">
        <v>18</v>
      </c>
      <c r="B5934">
        <v>6323</v>
      </c>
      <c r="C5934" t="s">
        <v>59</v>
      </c>
      <c r="D5934">
        <v>13.82</v>
      </c>
      <c r="E5934">
        <v>8.9</v>
      </c>
      <c r="F5934">
        <v>46.9</v>
      </c>
      <c r="G5934" t="b">
        <v>0</v>
      </c>
    </row>
    <row r="5935" spans="1:7">
      <c r="A5935" t="s">
        <v>18</v>
      </c>
      <c r="B5935">
        <v>6324</v>
      </c>
      <c r="C5935" t="s">
        <v>59</v>
      </c>
      <c r="D5935">
        <v>13.82</v>
      </c>
      <c r="E5935">
        <v>8.75</v>
      </c>
      <c r="F5935">
        <v>46.9</v>
      </c>
      <c r="G5935" t="b">
        <v>0</v>
      </c>
    </row>
    <row r="5936" spans="1:7">
      <c r="A5936" t="s">
        <v>18</v>
      </c>
      <c r="B5936">
        <v>6325</v>
      </c>
      <c r="C5936" t="s">
        <v>59</v>
      </c>
      <c r="D5936">
        <v>14.35</v>
      </c>
      <c r="E5936">
        <v>8.75</v>
      </c>
      <c r="F5936">
        <v>46.9</v>
      </c>
    </row>
    <row r="5937" spans="1:7">
      <c r="A5937" t="s">
        <v>18</v>
      </c>
      <c r="B5937">
        <v>6326</v>
      </c>
      <c r="C5937" t="s">
        <v>59</v>
      </c>
      <c r="D5937">
        <v>16.7</v>
      </c>
      <c r="E5937">
        <v>8.75</v>
      </c>
      <c r="F5937">
        <v>46.9</v>
      </c>
      <c r="G5937" t="b">
        <v>0</v>
      </c>
    </row>
    <row r="5938" spans="1:7">
      <c r="A5938" t="s">
        <v>18</v>
      </c>
      <c r="B5938">
        <v>6327</v>
      </c>
      <c r="C5938" t="s">
        <v>59</v>
      </c>
      <c r="D5938">
        <v>17</v>
      </c>
      <c r="E5938">
        <v>8.75</v>
      </c>
      <c r="F5938">
        <v>46.9</v>
      </c>
      <c r="G5938" t="b">
        <v>0</v>
      </c>
    </row>
    <row r="5939" spans="1:7">
      <c r="A5939" t="s">
        <v>18</v>
      </c>
      <c r="B5939">
        <v>6328</v>
      </c>
      <c r="C5939" t="s">
        <v>59</v>
      </c>
      <c r="D5939">
        <v>17</v>
      </c>
      <c r="E5939">
        <v>8.9</v>
      </c>
      <c r="F5939">
        <v>46.9</v>
      </c>
    </row>
    <row r="5940" spans="1:7">
      <c r="A5940" t="s">
        <v>18</v>
      </c>
      <c r="B5940">
        <v>6329</v>
      </c>
      <c r="C5940" t="s">
        <v>59</v>
      </c>
      <c r="D5940">
        <v>17</v>
      </c>
      <c r="E5940">
        <v>9.1</v>
      </c>
      <c r="F5940">
        <v>46.9</v>
      </c>
      <c r="G5940" t="b">
        <v>0</v>
      </c>
    </row>
    <row r="5941" spans="1:7">
      <c r="A5941" t="s">
        <v>18</v>
      </c>
      <c r="B5941">
        <v>6330</v>
      </c>
      <c r="C5941" t="s">
        <v>59</v>
      </c>
      <c r="D5941">
        <v>17</v>
      </c>
      <c r="E5941">
        <v>9.6999999999999993</v>
      </c>
      <c r="F5941">
        <v>46.9</v>
      </c>
    </row>
    <row r="5942" spans="1:7">
      <c r="A5942" t="s">
        <v>18</v>
      </c>
      <c r="B5942">
        <v>6331</v>
      </c>
      <c r="C5942" t="s">
        <v>59</v>
      </c>
      <c r="D5942">
        <v>17</v>
      </c>
      <c r="E5942">
        <v>10.4</v>
      </c>
      <c r="F5942">
        <v>46.9</v>
      </c>
    </row>
    <row r="5943" spans="1:7">
      <c r="A5943" t="s">
        <v>18</v>
      </c>
      <c r="B5943">
        <v>6332</v>
      </c>
      <c r="C5943" t="s">
        <v>59</v>
      </c>
      <c r="D5943">
        <v>17</v>
      </c>
      <c r="E5943">
        <v>10.6</v>
      </c>
      <c r="F5943">
        <v>46.9</v>
      </c>
    </row>
    <row r="5944" spans="1:7">
      <c r="A5944" t="s">
        <v>18</v>
      </c>
      <c r="B5944">
        <v>6333</v>
      </c>
      <c r="C5944" t="s">
        <v>59</v>
      </c>
      <c r="D5944">
        <v>17</v>
      </c>
      <c r="E5944">
        <v>11.65</v>
      </c>
      <c r="F5944">
        <v>46.9</v>
      </c>
    </row>
    <row r="5945" spans="1:7">
      <c r="A5945" t="s">
        <v>18</v>
      </c>
      <c r="B5945">
        <v>6334</v>
      </c>
      <c r="C5945" t="s">
        <v>59</v>
      </c>
      <c r="D5945">
        <v>17</v>
      </c>
      <c r="E5945">
        <v>11.9</v>
      </c>
      <c r="F5945">
        <v>46.9</v>
      </c>
      <c r="G5945" t="b">
        <v>0</v>
      </c>
    </row>
    <row r="5946" spans="1:7">
      <c r="A5946" t="s">
        <v>18</v>
      </c>
      <c r="B5946">
        <v>6335</v>
      </c>
      <c r="C5946" t="s">
        <v>59</v>
      </c>
      <c r="D5946">
        <v>17</v>
      </c>
      <c r="E5946">
        <v>12.5</v>
      </c>
      <c r="F5946">
        <v>46.9</v>
      </c>
    </row>
    <row r="5947" spans="1:7">
      <c r="A5947" t="s">
        <v>18</v>
      </c>
      <c r="B5947">
        <v>6336</v>
      </c>
      <c r="C5947" t="s">
        <v>59</v>
      </c>
      <c r="D5947">
        <v>17</v>
      </c>
      <c r="E5947">
        <v>12.8</v>
      </c>
      <c r="F5947">
        <v>46.9</v>
      </c>
    </row>
    <row r="5948" spans="1:7">
      <c r="A5948" t="s">
        <v>18</v>
      </c>
      <c r="B5948">
        <v>6337</v>
      </c>
      <c r="C5948" t="s">
        <v>59</v>
      </c>
      <c r="D5948">
        <v>17</v>
      </c>
      <c r="E5948">
        <v>12.95</v>
      </c>
      <c r="F5948">
        <v>46.9</v>
      </c>
    </row>
    <row r="5949" spans="1:7">
      <c r="A5949" t="s">
        <v>18</v>
      </c>
      <c r="B5949">
        <v>6338</v>
      </c>
      <c r="C5949" t="s">
        <v>59</v>
      </c>
      <c r="D5949">
        <v>17</v>
      </c>
      <c r="E5949">
        <v>14.2</v>
      </c>
      <c r="F5949">
        <v>46.9</v>
      </c>
      <c r="G5949" t="b">
        <v>0</v>
      </c>
    </row>
    <row r="5950" spans="1:7">
      <c r="A5950" t="s">
        <v>18</v>
      </c>
      <c r="B5950">
        <v>6339</v>
      </c>
      <c r="C5950" t="s">
        <v>59</v>
      </c>
      <c r="D5950">
        <v>17</v>
      </c>
      <c r="E5950">
        <v>14.35</v>
      </c>
      <c r="F5950">
        <v>46.9</v>
      </c>
      <c r="G5950" t="b">
        <v>0</v>
      </c>
    </row>
    <row r="5951" spans="1:7">
      <c r="A5951" t="s">
        <v>18</v>
      </c>
      <c r="B5951">
        <v>6340</v>
      </c>
      <c r="C5951" t="s">
        <v>59</v>
      </c>
      <c r="D5951">
        <v>17</v>
      </c>
      <c r="E5951">
        <v>14.91</v>
      </c>
      <c r="F5951">
        <v>46.9</v>
      </c>
      <c r="G5951" t="b">
        <v>0</v>
      </c>
    </row>
    <row r="5952" spans="1:7">
      <c r="A5952" t="s">
        <v>18</v>
      </c>
      <c r="B5952">
        <v>6341</v>
      </c>
      <c r="C5952" t="s">
        <v>59</v>
      </c>
      <c r="D5952">
        <v>17</v>
      </c>
      <c r="E5952">
        <v>15.26</v>
      </c>
      <c r="F5952">
        <v>46.9</v>
      </c>
      <c r="G5952" t="b">
        <v>0</v>
      </c>
    </row>
    <row r="5953" spans="1:7">
      <c r="A5953" t="s">
        <v>18</v>
      </c>
      <c r="B5953">
        <v>6342</v>
      </c>
      <c r="C5953" t="s">
        <v>59</v>
      </c>
      <c r="D5953">
        <v>14.17</v>
      </c>
      <c r="E5953">
        <v>11.35</v>
      </c>
      <c r="F5953">
        <v>46.9</v>
      </c>
    </row>
    <row r="5954" spans="1:7">
      <c r="A5954" t="s">
        <v>18</v>
      </c>
      <c r="B5954">
        <v>6343</v>
      </c>
      <c r="C5954" t="s">
        <v>59</v>
      </c>
      <c r="D5954">
        <v>14.35</v>
      </c>
      <c r="E5954">
        <v>11.35</v>
      </c>
      <c r="F5954">
        <v>46.9</v>
      </c>
    </row>
    <row r="5955" spans="1:7">
      <c r="A5955" t="s">
        <v>18</v>
      </c>
      <c r="B5955">
        <v>6344</v>
      </c>
      <c r="C5955" t="s">
        <v>59</v>
      </c>
      <c r="D5955">
        <v>15.97</v>
      </c>
      <c r="E5955">
        <v>11.35</v>
      </c>
      <c r="F5955">
        <v>46.9</v>
      </c>
    </row>
    <row r="5956" spans="1:7">
      <c r="A5956" t="s">
        <v>18</v>
      </c>
      <c r="B5956">
        <v>6345</v>
      </c>
      <c r="C5956" t="s">
        <v>59</v>
      </c>
      <c r="D5956">
        <v>16.7</v>
      </c>
      <c r="E5956">
        <v>11.35</v>
      </c>
      <c r="F5956">
        <v>46.9</v>
      </c>
    </row>
    <row r="5957" spans="1:7">
      <c r="A5957" t="s">
        <v>18</v>
      </c>
      <c r="B5957">
        <v>6346</v>
      </c>
      <c r="C5957" t="s">
        <v>59</v>
      </c>
      <c r="D5957">
        <v>14.17</v>
      </c>
      <c r="E5957">
        <v>11.65</v>
      </c>
      <c r="F5957">
        <v>46.9</v>
      </c>
    </row>
    <row r="5958" spans="1:7">
      <c r="A5958" t="s">
        <v>18</v>
      </c>
      <c r="B5958">
        <v>6347</v>
      </c>
      <c r="C5958" t="s">
        <v>59</v>
      </c>
      <c r="D5958">
        <v>14.17</v>
      </c>
      <c r="E5958">
        <v>11.9</v>
      </c>
      <c r="F5958">
        <v>46.9</v>
      </c>
      <c r="G5958" t="b">
        <v>0</v>
      </c>
    </row>
    <row r="5959" spans="1:7">
      <c r="A5959" t="s">
        <v>18</v>
      </c>
      <c r="B5959">
        <v>6348</v>
      </c>
      <c r="C5959" t="s">
        <v>59</v>
      </c>
      <c r="D5959">
        <v>14.17</v>
      </c>
      <c r="E5959">
        <v>11.95</v>
      </c>
      <c r="F5959">
        <v>46.9</v>
      </c>
    </row>
    <row r="5960" spans="1:7">
      <c r="A5960" t="s">
        <v>18</v>
      </c>
      <c r="B5960">
        <v>6349</v>
      </c>
      <c r="C5960" t="s">
        <v>59</v>
      </c>
      <c r="D5960">
        <v>17.3</v>
      </c>
      <c r="E5960">
        <v>15.78</v>
      </c>
      <c r="F5960">
        <v>46.9</v>
      </c>
      <c r="G5960" t="b">
        <v>0</v>
      </c>
    </row>
    <row r="5961" spans="1:7">
      <c r="A5961" t="s">
        <v>18</v>
      </c>
      <c r="B5961">
        <v>6350</v>
      </c>
      <c r="C5961" t="s">
        <v>59</v>
      </c>
      <c r="D5961">
        <v>18.399999999999999</v>
      </c>
      <c r="E5961">
        <v>15.78</v>
      </c>
      <c r="F5961">
        <v>46.9</v>
      </c>
      <c r="G5961" t="b">
        <v>0</v>
      </c>
    </row>
    <row r="5962" spans="1:7">
      <c r="A5962" t="s">
        <v>18</v>
      </c>
      <c r="B5962">
        <v>6351</v>
      </c>
      <c r="C5962" t="s">
        <v>59</v>
      </c>
      <c r="D5962">
        <v>19.100000000000001</v>
      </c>
      <c r="E5962">
        <v>15.78</v>
      </c>
      <c r="F5962">
        <v>46.9</v>
      </c>
      <c r="G5962" t="b">
        <v>0</v>
      </c>
    </row>
    <row r="5963" spans="1:7">
      <c r="A5963" t="s">
        <v>18</v>
      </c>
      <c r="B5963">
        <v>6352</v>
      </c>
      <c r="C5963" t="s">
        <v>59</v>
      </c>
      <c r="D5963">
        <v>19.475000000000001</v>
      </c>
      <c r="E5963">
        <v>15.78</v>
      </c>
      <c r="F5963">
        <v>46.9</v>
      </c>
      <c r="G5963" t="b">
        <v>0</v>
      </c>
    </row>
    <row r="5964" spans="1:7">
      <c r="A5964" t="s">
        <v>18</v>
      </c>
      <c r="B5964">
        <v>6353</v>
      </c>
      <c r="C5964" t="s">
        <v>59</v>
      </c>
      <c r="D5964">
        <v>19.649999999999999</v>
      </c>
      <c r="E5964">
        <v>15.78</v>
      </c>
      <c r="F5964">
        <v>46.9</v>
      </c>
    </row>
    <row r="5965" spans="1:7">
      <c r="A5965" t="s">
        <v>18</v>
      </c>
      <c r="B5965">
        <v>6354</v>
      </c>
      <c r="C5965" t="s">
        <v>59</v>
      </c>
      <c r="D5965">
        <v>19.649999999999999</v>
      </c>
      <c r="E5965">
        <v>15.26</v>
      </c>
      <c r="F5965">
        <v>46.9</v>
      </c>
      <c r="G5965" t="b">
        <v>0</v>
      </c>
    </row>
    <row r="5966" spans="1:7">
      <c r="A5966" t="s">
        <v>18</v>
      </c>
      <c r="B5966">
        <v>6355</v>
      </c>
      <c r="C5966" t="s">
        <v>59</v>
      </c>
      <c r="D5966">
        <v>19.649999999999999</v>
      </c>
      <c r="E5966">
        <v>14.91</v>
      </c>
      <c r="F5966">
        <v>46.9</v>
      </c>
    </row>
    <row r="5967" spans="1:7">
      <c r="A5967" t="s">
        <v>18</v>
      </c>
      <c r="B5967">
        <v>6356</v>
      </c>
      <c r="C5967" t="s">
        <v>59</v>
      </c>
      <c r="D5967">
        <v>19.649999999999999</v>
      </c>
      <c r="E5967">
        <v>14.35</v>
      </c>
      <c r="F5967">
        <v>46.9</v>
      </c>
    </row>
    <row r="5968" spans="1:7">
      <c r="A5968" t="s">
        <v>18</v>
      </c>
      <c r="B5968">
        <v>6357</v>
      </c>
      <c r="C5968" t="s">
        <v>59</v>
      </c>
      <c r="D5968">
        <v>19.649999999999999</v>
      </c>
      <c r="E5968">
        <v>14.2</v>
      </c>
      <c r="F5968">
        <v>46.9</v>
      </c>
    </row>
    <row r="5969" spans="1:7">
      <c r="A5969" t="s">
        <v>18</v>
      </c>
      <c r="B5969">
        <v>6358</v>
      </c>
      <c r="C5969" t="s">
        <v>59</v>
      </c>
      <c r="D5969">
        <v>19.649999999999999</v>
      </c>
      <c r="E5969">
        <v>12.95</v>
      </c>
      <c r="F5969">
        <v>46.9</v>
      </c>
    </row>
    <row r="5970" spans="1:7">
      <c r="A5970" t="s">
        <v>18</v>
      </c>
      <c r="B5970">
        <v>6359</v>
      </c>
      <c r="C5970" t="s">
        <v>59</v>
      </c>
      <c r="D5970">
        <v>19.649999999999999</v>
      </c>
      <c r="E5970">
        <v>12.8</v>
      </c>
      <c r="F5970">
        <v>46.9</v>
      </c>
      <c r="G5970" t="b">
        <v>0</v>
      </c>
    </row>
    <row r="5971" spans="1:7">
      <c r="A5971" t="s">
        <v>18</v>
      </c>
      <c r="B5971">
        <v>6360</v>
      </c>
      <c r="C5971" t="s">
        <v>59</v>
      </c>
      <c r="D5971">
        <v>19.649999999999999</v>
      </c>
      <c r="E5971">
        <v>12.5</v>
      </c>
      <c r="F5971">
        <v>46.9</v>
      </c>
    </row>
    <row r="5972" spans="1:7">
      <c r="A5972" t="s">
        <v>18</v>
      </c>
      <c r="B5972">
        <v>6361</v>
      </c>
      <c r="C5972" t="s">
        <v>59</v>
      </c>
      <c r="D5972">
        <v>19.649999999999999</v>
      </c>
      <c r="E5972">
        <v>11.9</v>
      </c>
      <c r="F5972">
        <v>46.9</v>
      </c>
      <c r="G5972" t="b">
        <v>0</v>
      </c>
    </row>
    <row r="5973" spans="1:7">
      <c r="A5973" t="s">
        <v>18</v>
      </c>
      <c r="B5973">
        <v>6362</v>
      </c>
      <c r="C5973" t="s">
        <v>59</v>
      </c>
      <c r="D5973">
        <v>19.649999999999999</v>
      </c>
      <c r="E5973">
        <v>11.65</v>
      </c>
      <c r="F5973">
        <v>46.9</v>
      </c>
    </row>
    <row r="5974" spans="1:7">
      <c r="A5974" t="s">
        <v>18</v>
      </c>
      <c r="B5974">
        <v>6363</v>
      </c>
      <c r="C5974" t="s">
        <v>59</v>
      </c>
      <c r="D5974">
        <v>19.649999999999999</v>
      </c>
      <c r="E5974">
        <v>10.6</v>
      </c>
      <c r="F5974">
        <v>46.9</v>
      </c>
      <c r="G5974" t="b">
        <v>0</v>
      </c>
    </row>
    <row r="5975" spans="1:7">
      <c r="A5975" t="s">
        <v>18</v>
      </c>
      <c r="B5975">
        <v>7092</v>
      </c>
      <c r="C5975" t="s">
        <v>59</v>
      </c>
      <c r="D5975">
        <v>5.2427200000000001E-17</v>
      </c>
      <c r="E5975">
        <v>4.9000000000000004</v>
      </c>
      <c r="F5975">
        <v>46.9</v>
      </c>
    </row>
    <row r="5976" spans="1:7">
      <c r="A5976" t="s">
        <v>18</v>
      </c>
      <c r="B5976">
        <v>7796</v>
      </c>
      <c r="C5976" t="s">
        <v>59</v>
      </c>
      <c r="D5976">
        <v>14.17</v>
      </c>
      <c r="E5976">
        <v>14.2</v>
      </c>
      <c r="F5976">
        <v>46.9</v>
      </c>
    </row>
    <row r="5977" spans="1:7">
      <c r="A5977" t="s">
        <v>18</v>
      </c>
      <c r="B5977">
        <v>7826</v>
      </c>
      <c r="C5977" t="s">
        <v>59</v>
      </c>
      <c r="D5977">
        <v>14.35</v>
      </c>
      <c r="E5977">
        <v>14.2</v>
      </c>
      <c r="F5977">
        <v>46.9</v>
      </c>
    </row>
    <row r="5978" spans="1:7">
      <c r="A5978" t="s">
        <v>18</v>
      </c>
      <c r="B5978">
        <v>7827</v>
      </c>
      <c r="C5978" t="s">
        <v>59</v>
      </c>
      <c r="D5978">
        <v>15.97</v>
      </c>
      <c r="E5978">
        <v>14.2</v>
      </c>
      <c r="F5978">
        <v>46.9</v>
      </c>
    </row>
    <row r="5979" spans="1:7">
      <c r="A5979" t="s">
        <v>18</v>
      </c>
      <c r="B5979">
        <v>7828</v>
      </c>
      <c r="C5979" t="s">
        <v>59</v>
      </c>
      <c r="D5979">
        <v>16.7</v>
      </c>
      <c r="E5979">
        <v>14.2</v>
      </c>
      <c r="F5979">
        <v>46.9</v>
      </c>
      <c r="G5979" t="b">
        <v>0</v>
      </c>
    </row>
    <row r="5980" spans="1:7">
      <c r="A5980" t="s">
        <v>18</v>
      </c>
      <c r="B5980">
        <v>7922</v>
      </c>
      <c r="C5980" t="s">
        <v>59</v>
      </c>
      <c r="D5980">
        <v>11.52</v>
      </c>
      <c r="E5980">
        <v>11.35</v>
      </c>
      <c r="F5980">
        <v>46.9</v>
      </c>
    </row>
    <row r="5981" spans="1:7">
      <c r="A5981" t="s">
        <v>18</v>
      </c>
      <c r="B5981">
        <v>7923</v>
      </c>
      <c r="C5981" t="s">
        <v>59</v>
      </c>
      <c r="D5981">
        <v>13.82</v>
      </c>
      <c r="E5981">
        <v>11.35</v>
      </c>
      <c r="F5981">
        <v>46.9</v>
      </c>
    </row>
    <row r="5982" spans="1:7">
      <c r="A5982" t="s">
        <v>18</v>
      </c>
      <c r="B5982">
        <v>7951</v>
      </c>
      <c r="C5982" t="s">
        <v>59</v>
      </c>
      <c r="D5982">
        <v>17</v>
      </c>
      <c r="E5982">
        <v>11.35</v>
      </c>
      <c r="F5982">
        <v>46.9</v>
      </c>
      <c r="G5982" t="b">
        <v>0</v>
      </c>
    </row>
    <row r="5983" spans="1:7">
      <c r="A5983" t="s">
        <v>18</v>
      </c>
      <c r="B5983">
        <v>7969</v>
      </c>
      <c r="C5983" t="s">
        <v>59</v>
      </c>
      <c r="D5983">
        <v>3.5</v>
      </c>
      <c r="E5983">
        <v>14.35</v>
      </c>
      <c r="F5983">
        <v>46.9</v>
      </c>
      <c r="G5983" t="b">
        <v>0</v>
      </c>
    </row>
    <row r="5984" spans="1:7">
      <c r="A5984" t="s">
        <v>18</v>
      </c>
      <c r="B5984">
        <v>7971</v>
      </c>
      <c r="C5984" t="s">
        <v>59</v>
      </c>
      <c r="D5984">
        <v>4.7699999999999996</v>
      </c>
      <c r="E5984">
        <v>14.35</v>
      </c>
      <c r="F5984">
        <v>46.9</v>
      </c>
    </row>
    <row r="5985" spans="1:7">
      <c r="A5985" t="s">
        <v>18</v>
      </c>
      <c r="B5985">
        <v>7990</v>
      </c>
      <c r="C5985" t="s">
        <v>59</v>
      </c>
      <c r="D5985">
        <v>3.5</v>
      </c>
      <c r="E5985">
        <v>10.45</v>
      </c>
      <c r="F5985">
        <v>46.9</v>
      </c>
      <c r="G5985" t="b">
        <v>0</v>
      </c>
    </row>
    <row r="5986" spans="1:7">
      <c r="A5986" t="s">
        <v>18</v>
      </c>
      <c r="B5986">
        <v>8008</v>
      </c>
      <c r="C5986" t="s">
        <v>59</v>
      </c>
      <c r="D5986">
        <v>11.92</v>
      </c>
      <c r="E5986">
        <v>12.25</v>
      </c>
      <c r="F5986">
        <v>46.9</v>
      </c>
      <c r="G5986" t="b">
        <v>0</v>
      </c>
    </row>
    <row r="5987" spans="1:7">
      <c r="A5987" t="s">
        <v>18</v>
      </c>
      <c r="B5987">
        <v>8009</v>
      </c>
      <c r="C5987" t="s">
        <v>59</v>
      </c>
      <c r="D5987">
        <v>14.17</v>
      </c>
      <c r="E5987">
        <v>13.8</v>
      </c>
      <c r="F5987">
        <v>46.9</v>
      </c>
      <c r="G5987" t="b">
        <v>0</v>
      </c>
    </row>
    <row r="5988" spans="1:7">
      <c r="A5988" t="s">
        <v>18</v>
      </c>
      <c r="B5988">
        <v>8039</v>
      </c>
      <c r="C5988" t="s">
        <v>59</v>
      </c>
      <c r="D5988">
        <v>11.52</v>
      </c>
      <c r="E5988">
        <v>12.25</v>
      </c>
      <c r="F5988">
        <v>46.9</v>
      </c>
      <c r="G5988" t="b">
        <v>0</v>
      </c>
    </row>
    <row r="5989" spans="1:7">
      <c r="A5989" t="s">
        <v>18</v>
      </c>
      <c r="B5989">
        <v>8058</v>
      </c>
      <c r="C5989" t="s">
        <v>59</v>
      </c>
      <c r="D5989">
        <v>13.82</v>
      </c>
      <c r="E5989">
        <v>10</v>
      </c>
      <c r="F5989">
        <v>46.9</v>
      </c>
    </row>
    <row r="5990" spans="1:7">
      <c r="A5990" t="s">
        <v>18</v>
      </c>
      <c r="B5990">
        <v>8768</v>
      </c>
      <c r="C5990" t="s">
        <v>59</v>
      </c>
      <c r="D5990">
        <v>9.82</v>
      </c>
      <c r="E5990">
        <v>4.9000000000000004</v>
      </c>
      <c r="F5990">
        <v>46.9</v>
      </c>
      <c r="G5990" t="b">
        <v>0</v>
      </c>
    </row>
    <row r="5991" spans="1:7">
      <c r="A5991" t="s">
        <v>18</v>
      </c>
      <c r="B5991">
        <v>9090</v>
      </c>
      <c r="C5991" t="s">
        <v>59</v>
      </c>
      <c r="D5991">
        <v>4.82</v>
      </c>
      <c r="E5991">
        <v>13.05</v>
      </c>
      <c r="F5991">
        <v>46.9</v>
      </c>
      <c r="G5991" t="b">
        <v>0</v>
      </c>
    </row>
    <row r="5992" spans="1:7">
      <c r="A5992" t="s">
        <v>18</v>
      </c>
      <c r="B5992">
        <v>9091</v>
      </c>
      <c r="C5992" t="s">
        <v>59</v>
      </c>
      <c r="D5992">
        <v>4.82</v>
      </c>
      <c r="E5992">
        <v>14.05</v>
      </c>
      <c r="F5992">
        <v>46.9</v>
      </c>
    </row>
    <row r="5993" spans="1:7">
      <c r="A5993" t="s">
        <v>18</v>
      </c>
      <c r="B5993">
        <v>4921</v>
      </c>
      <c r="C5993" t="s">
        <v>59</v>
      </c>
      <c r="D5993">
        <v>8.3800000000000008</v>
      </c>
      <c r="E5993">
        <v>11.35</v>
      </c>
      <c r="F5993">
        <v>46.9</v>
      </c>
    </row>
    <row r="5994" spans="1:7">
      <c r="A5994" t="s">
        <v>18</v>
      </c>
      <c r="B5994">
        <v>9243</v>
      </c>
      <c r="C5994" t="s">
        <v>59</v>
      </c>
      <c r="D5994">
        <v>11.52</v>
      </c>
      <c r="E5994">
        <v>9.35</v>
      </c>
      <c r="F5994">
        <v>46.9</v>
      </c>
      <c r="G5994" t="b">
        <v>0</v>
      </c>
    </row>
    <row r="5995" spans="1:7">
      <c r="A5995" t="s">
        <v>18</v>
      </c>
      <c r="B5995">
        <v>7887</v>
      </c>
      <c r="C5995" t="s">
        <v>59</v>
      </c>
      <c r="D5995">
        <v>11.52</v>
      </c>
      <c r="E5995">
        <v>10.85</v>
      </c>
      <c r="F5995">
        <v>46.9</v>
      </c>
      <c r="G5995" t="b">
        <v>0</v>
      </c>
    </row>
    <row r="5996" spans="1:7">
      <c r="A5996" t="s">
        <v>18</v>
      </c>
      <c r="B5996">
        <v>7888</v>
      </c>
      <c r="C5996" t="s">
        <v>59</v>
      </c>
      <c r="D5996">
        <v>13.82</v>
      </c>
      <c r="E5996">
        <v>10.85</v>
      </c>
      <c r="F5996">
        <v>46.9</v>
      </c>
    </row>
    <row r="5997" spans="1:7">
      <c r="A5997" t="s">
        <v>18</v>
      </c>
      <c r="B5997">
        <v>9396</v>
      </c>
      <c r="C5997" t="s">
        <v>59</v>
      </c>
      <c r="D5997">
        <v>8.25</v>
      </c>
      <c r="E5997">
        <v>13.15</v>
      </c>
      <c r="F5997">
        <v>46.9</v>
      </c>
      <c r="G5997" t="b">
        <v>0</v>
      </c>
    </row>
    <row r="5998" spans="1:7">
      <c r="A5998" t="s">
        <v>18</v>
      </c>
      <c r="B5998">
        <v>9397</v>
      </c>
      <c r="C5998" t="s">
        <v>59</v>
      </c>
      <c r="D5998">
        <v>8.25</v>
      </c>
      <c r="E5998">
        <v>13.8</v>
      </c>
      <c r="F5998">
        <v>46.9</v>
      </c>
      <c r="G5998" t="b">
        <v>0</v>
      </c>
    </row>
    <row r="5999" spans="1:7">
      <c r="A5999" t="s">
        <v>18</v>
      </c>
      <c r="B5999">
        <v>9398</v>
      </c>
      <c r="C5999" t="s">
        <v>59</v>
      </c>
      <c r="D5999">
        <v>9.25</v>
      </c>
      <c r="E5999">
        <v>13.15</v>
      </c>
      <c r="F5999">
        <v>46.9</v>
      </c>
    </row>
    <row r="6000" spans="1:7">
      <c r="A6000" t="s">
        <v>18</v>
      </c>
      <c r="B6000">
        <v>9399</v>
      </c>
      <c r="C6000" t="s">
        <v>59</v>
      </c>
      <c r="D6000">
        <v>9.25</v>
      </c>
      <c r="E6000">
        <v>13.8</v>
      </c>
      <c r="F6000">
        <v>46.9</v>
      </c>
    </row>
    <row r="6001" spans="1:7">
      <c r="A6001" t="s">
        <v>18</v>
      </c>
      <c r="B6001">
        <v>9400</v>
      </c>
      <c r="C6001" t="s">
        <v>59</v>
      </c>
      <c r="D6001">
        <v>10.050000000000001</v>
      </c>
      <c r="E6001">
        <v>13.15</v>
      </c>
      <c r="F6001">
        <v>46.9</v>
      </c>
      <c r="G6001" t="b">
        <v>0</v>
      </c>
    </row>
    <row r="6002" spans="1:7">
      <c r="A6002" t="s">
        <v>18</v>
      </c>
      <c r="B6002">
        <v>9401</v>
      </c>
      <c r="C6002" t="s">
        <v>59</v>
      </c>
      <c r="D6002">
        <v>10.050000000000001</v>
      </c>
      <c r="E6002">
        <v>13.8</v>
      </c>
      <c r="F6002">
        <v>46.9</v>
      </c>
    </row>
    <row r="6003" spans="1:7">
      <c r="A6003" t="s">
        <v>18</v>
      </c>
      <c r="B6003">
        <v>9404</v>
      </c>
      <c r="C6003" t="s">
        <v>59</v>
      </c>
      <c r="D6003">
        <v>11.52</v>
      </c>
      <c r="E6003">
        <v>11.65</v>
      </c>
      <c r="F6003">
        <v>46.9</v>
      </c>
    </row>
    <row r="6004" spans="1:7">
      <c r="A6004" t="s">
        <v>18</v>
      </c>
      <c r="B6004">
        <v>9498</v>
      </c>
      <c r="C6004" t="s">
        <v>59</v>
      </c>
      <c r="D6004">
        <v>6.8</v>
      </c>
      <c r="E6004">
        <v>13.8</v>
      </c>
      <c r="F6004">
        <v>46.9</v>
      </c>
    </row>
    <row r="6005" spans="1:7">
      <c r="A6005" t="s">
        <v>18</v>
      </c>
      <c r="B6005">
        <v>1107</v>
      </c>
      <c r="C6005" t="s">
        <v>59</v>
      </c>
      <c r="D6005">
        <v>8.3800000000000008</v>
      </c>
      <c r="E6005">
        <v>12.5</v>
      </c>
      <c r="F6005">
        <v>46.9</v>
      </c>
    </row>
    <row r="6006" spans="1:7">
      <c r="A6006" t="s">
        <v>18</v>
      </c>
      <c r="B6006">
        <v>1737</v>
      </c>
      <c r="C6006" t="s">
        <v>59</v>
      </c>
      <c r="D6006">
        <v>8.3800000000000008</v>
      </c>
      <c r="E6006">
        <v>12.25</v>
      </c>
      <c r="F6006">
        <v>46.9</v>
      </c>
      <c r="G6006" t="b">
        <v>0</v>
      </c>
    </row>
    <row r="6007" spans="1:7">
      <c r="A6007" t="s">
        <v>18</v>
      </c>
      <c r="B6007">
        <v>2104</v>
      </c>
      <c r="C6007" t="s">
        <v>59</v>
      </c>
      <c r="D6007">
        <v>8.25</v>
      </c>
      <c r="E6007">
        <v>16.5</v>
      </c>
      <c r="F6007">
        <v>46.9</v>
      </c>
      <c r="G6007" t="b">
        <v>0</v>
      </c>
    </row>
    <row r="6008" spans="1:7">
      <c r="A6008" t="s">
        <v>18</v>
      </c>
      <c r="B6008">
        <v>2127</v>
      </c>
      <c r="C6008" t="s">
        <v>59</v>
      </c>
      <c r="D6008">
        <v>8.3800000000000008</v>
      </c>
      <c r="E6008">
        <v>13.15</v>
      </c>
      <c r="F6008">
        <v>46.9</v>
      </c>
    </row>
    <row r="6009" spans="1:7">
      <c r="A6009" t="s">
        <v>18</v>
      </c>
      <c r="B6009">
        <v>8120</v>
      </c>
      <c r="C6009" t="s">
        <v>59</v>
      </c>
      <c r="D6009">
        <v>11.92</v>
      </c>
      <c r="E6009">
        <v>13.15</v>
      </c>
      <c r="F6009">
        <v>46.9</v>
      </c>
    </row>
    <row r="6010" spans="1:7">
      <c r="A6010" t="s">
        <v>18</v>
      </c>
      <c r="B6010">
        <v>2657</v>
      </c>
      <c r="C6010" t="s">
        <v>59</v>
      </c>
      <c r="D6010">
        <v>4.82</v>
      </c>
      <c r="E6010">
        <v>14.35</v>
      </c>
      <c r="F6010">
        <v>46.9</v>
      </c>
    </row>
    <row r="6011" spans="1:7">
      <c r="A6011" t="s">
        <v>18</v>
      </c>
      <c r="B6011">
        <v>2677</v>
      </c>
      <c r="C6011" t="s">
        <v>59</v>
      </c>
      <c r="D6011">
        <v>4.82</v>
      </c>
      <c r="E6011">
        <v>13.8</v>
      </c>
      <c r="F6011">
        <v>46.9</v>
      </c>
      <c r="G6011" t="b">
        <v>0</v>
      </c>
    </row>
    <row r="6012" spans="1:7">
      <c r="A6012" t="s">
        <v>18</v>
      </c>
      <c r="B6012">
        <v>7605</v>
      </c>
      <c r="C6012" t="s">
        <v>59</v>
      </c>
      <c r="D6012">
        <v>3.5</v>
      </c>
      <c r="E6012">
        <v>14.05</v>
      </c>
      <c r="F6012">
        <v>46.9</v>
      </c>
      <c r="G6012" t="b">
        <v>0</v>
      </c>
    </row>
    <row r="6013" spans="1:7">
      <c r="A6013" t="s">
        <v>18</v>
      </c>
      <c r="B6013">
        <v>7617</v>
      </c>
      <c r="C6013" t="s">
        <v>59</v>
      </c>
      <c r="D6013">
        <v>3.5</v>
      </c>
      <c r="E6013">
        <v>13.05</v>
      </c>
      <c r="F6013">
        <v>46.9</v>
      </c>
    </row>
    <row r="6014" spans="1:7">
      <c r="A6014" t="s">
        <v>18</v>
      </c>
      <c r="B6014">
        <v>7877</v>
      </c>
      <c r="C6014" t="s">
        <v>59</v>
      </c>
      <c r="D6014">
        <v>4.7699999999999996</v>
      </c>
      <c r="E6014">
        <v>13.05</v>
      </c>
      <c r="F6014">
        <v>46.9</v>
      </c>
    </row>
    <row r="6015" spans="1:7">
      <c r="A6015" t="s">
        <v>18</v>
      </c>
      <c r="B6015">
        <v>9570</v>
      </c>
      <c r="C6015" t="s">
        <v>59</v>
      </c>
      <c r="D6015">
        <v>8.25</v>
      </c>
      <c r="E6015">
        <v>13.05</v>
      </c>
      <c r="F6015">
        <v>46.9</v>
      </c>
      <c r="G6015" t="b">
        <v>0</v>
      </c>
    </row>
    <row r="6016" spans="1:7">
      <c r="A6016" t="s">
        <v>18</v>
      </c>
      <c r="B6016">
        <v>7081</v>
      </c>
      <c r="C6016" t="s">
        <v>59</v>
      </c>
      <c r="D6016">
        <v>6.8</v>
      </c>
      <c r="E6016">
        <v>8.5</v>
      </c>
      <c r="F6016">
        <v>46.9</v>
      </c>
    </row>
    <row r="6017" spans="1:7">
      <c r="A6017" t="s">
        <v>18</v>
      </c>
      <c r="B6017">
        <v>7082</v>
      </c>
      <c r="C6017" t="s">
        <v>59</v>
      </c>
      <c r="D6017">
        <v>6.8</v>
      </c>
      <c r="E6017">
        <v>12.5</v>
      </c>
      <c r="F6017">
        <v>46.9</v>
      </c>
    </row>
    <row r="6018" spans="1:7">
      <c r="A6018" t="s">
        <v>18</v>
      </c>
      <c r="B6018">
        <v>2716</v>
      </c>
      <c r="C6018" t="s">
        <v>59</v>
      </c>
      <c r="D6018">
        <v>6.8</v>
      </c>
      <c r="E6018">
        <v>10.45</v>
      </c>
      <c r="F6018">
        <v>46.9</v>
      </c>
    </row>
    <row r="6019" spans="1:7">
      <c r="A6019" t="s">
        <v>18</v>
      </c>
      <c r="B6019">
        <v>9584</v>
      </c>
      <c r="C6019" t="s">
        <v>59</v>
      </c>
      <c r="D6019">
        <v>4.82</v>
      </c>
      <c r="E6019">
        <v>16.5</v>
      </c>
      <c r="F6019">
        <v>46.9</v>
      </c>
    </row>
    <row r="6020" spans="1:7">
      <c r="A6020" t="s">
        <v>18</v>
      </c>
      <c r="B6020">
        <v>9585</v>
      </c>
      <c r="C6020" t="s">
        <v>59</v>
      </c>
      <c r="D6020">
        <v>5.72</v>
      </c>
      <c r="E6020">
        <v>13.8</v>
      </c>
      <c r="F6020">
        <v>46.9</v>
      </c>
    </row>
    <row r="6021" spans="1:7">
      <c r="A6021" t="s">
        <v>18</v>
      </c>
      <c r="B6021">
        <v>9586</v>
      </c>
      <c r="C6021" t="s">
        <v>59</v>
      </c>
      <c r="D6021">
        <v>5.72</v>
      </c>
      <c r="E6021">
        <v>15.78</v>
      </c>
      <c r="F6021">
        <v>46.9</v>
      </c>
    </row>
    <row r="6022" spans="1:7">
      <c r="A6022" t="s">
        <v>18</v>
      </c>
      <c r="B6022">
        <v>9587</v>
      </c>
      <c r="C6022" t="s">
        <v>59</v>
      </c>
      <c r="D6022">
        <v>5.72</v>
      </c>
      <c r="E6022">
        <v>16.5</v>
      </c>
      <c r="F6022">
        <v>46.9</v>
      </c>
    </row>
    <row r="6023" spans="1:7">
      <c r="A6023" t="s">
        <v>18</v>
      </c>
      <c r="B6023">
        <v>9638</v>
      </c>
      <c r="C6023" t="s">
        <v>59</v>
      </c>
      <c r="D6023">
        <v>5.72</v>
      </c>
      <c r="E6023">
        <v>14.05</v>
      </c>
      <c r="F6023">
        <v>46.9</v>
      </c>
    </row>
    <row r="6024" spans="1:7">
      <c r="A6024" t="s">
        <v>18</v>
      </c>
      <c r="B6024">
        <v>9639</v>
      </c>
      <c r="C6024" t="s">
        <v>59</v>
      </c>
      <c r="D6024">
        <v>5.72</v>
      </c>
      <c r="E6024">
        <v>14.35</v>
      </c>
      <c r="F6024">
        <v>46.9</v>
      </c>
    </row>
    <row r="6025" spans="1:7">
      <c r="A6025" t="s">
        <v>18</v>
      </c>
      <c r="B6025">
        <v>9743</v>
      </c>
      <c r="C6025" t="s">
        <v>59</v>
      </c>
      <c r="D6025">
        <v>16.02</v>
      </c>
      <c r="E6025">
        <v>14.2</v>
      </c>
      <c r="F6025">
        <v>46.9</v>
      </c>
    </row>
    <row r="6026" spans="1:7">
      <c r="A6026" t="s">
        <v>18</v>
      </c>
      <c r="B6026">
        <v>9744</v>
      </c>
      <c r="C6026" t="s">
        <v>59</v>
      </c>
      <c r="D6026">
        <v>16.02</v>
      </c>
      <c r="E6026">
        <v>15.78</v>
      </c>
      <c r="F6026">
        <v>46.9</v>
      </c>
    </row>
    <row r="6027" spans="1:7">
      <c r="A6027" t="s">
        <v>18</v>
      </c>
      <c r="B6027">
        <v>9745</v>
      </c>
      <c r="C6027" t="s">
        <v>59</v>
      </c>
      <c r="D6027">
        <v>15.07</v>
      </c>
      <c r="E6027">
        <v>14.2</v>
      </c>
      <c r="F6027">
        <v>46.9</v>
      </c>
    </row>
    <row r="6028" spans="1:7">
      <c r="A6028" t="s">
        <v>18</v>
      </c>
      <c r="B6028">
        <v>9746</v>
      </c>
      <c r="C6028" t="s">
        <v>59</v>
      </c>
      <c r="D6028">
        <v>15.07</v>
      </c>
      <c r="E6028">
        <v>15.78</v>
      </c>
      <c r="F6028">
        <v>46.9</v>
      </c>
    </row>
    <row r="6029" spans="1:7">
      <c r="A6029" t="s">
        <v>18</v>
      </c>
      <c r="B6029">
        <v>9747</v>
      </c>
      <c r="C6029" t="s">
        <v>59</v>
      </c>
      <c r="D6029">
        <v>12.88</v>
      </c>
      <c r="E6029">
        <v>15.26</v>
      </c>
      <c r="F6029">
        <v>46.9</v>
      </c>
      <c r="G6029" t="b">
        <v>0</v>
      </c>
    </row>
    <row r="6030" spans="1:7">
      <c r="A6030" t="s">
        <v>18</v>
      </c>
      <c r="B6030">
        <v>9748</v>
      </c>
      <c r="C6030" t="s">
        <v>59</v>
      </c>
      <c r="D6030">
        <v>15.07</v>
      </c>
      <c r="E6030">
        <v>15.26</v>
      </c>
      <c r="F6030">
        <v>46.9</v>
      </c>
    </row>
    <row r="6031" spans="1:7">
      <c r="A6031" t="s">
        <v>18</v>
      </c>
      <c r="B6031">
        <v>9750</v>
      </c>
      <c r="C6031" t="s">
        <v>59</v>
      </c>
      <c r="D6031">
        <v>12.88</v>
      </c>
      <c r="E6031">
        <v>14.2</v>
      </c>
      <c r="F6031">
        <v>46.9</v>
      </c>
    </row>
    <row r="6032" spans="1:7">
      <c r="A6032" t="s">
        <v>18</v>
      </c>
      <c r="B6032">
        <v>9923</v>
      </c>
      <c r="C6032" t="s">
        <v>59</v>
      </c>
      <c r="D6032">
        <v>11.92</v>
      </c>
      <c r="E6032">
        <v>15.1</v>
      </c>
      <c r="F6032">
        <v>46.9</v>
      </c>
    </row>
    <row r="6033" spans="1:7">
      <c r="A6033" t="s">
        <v>18</v>
      </c>
      <c r="B6033">
        <v>9992</v>
      </c>
      <c r="C6033" t="s">
        <v>59</v>
      </c>
      <c r="D6033">
        <v>6.8</v>
      </c>
      <c r="E6033">
        <v>13.05</v>
      </c>
      <c r="F6033">
        <v>46.9</v>
      </c>
    </row>
    <row r="6034" spans="1:7">
      <c r="A6034" t="s">
        <v>18</v>
      </c>
      <c r="B6034">
        <v>4791</v>
      </c>
      <c r="C6034" t="s">
        <v>59</v>
      </c>
      <c r="D6034">
        <v>13.82</v>
      </c>
      <c r="E6034">
        <v>9.35</v>
      </c>
      <c r="F6034">
        <v>46.9</v>
      </c>
    </row>
    <row r="6035" spans="1:7">
      <c r="A6035" t="s">
        <v>18</v>
      </c>
      <c r="B6035">
        <v>1450</v>
      </c>
      <c r="C6035" t="s">
        <v>59</v>
      </c>
      <c r="D6035">
        <v>14.17</v>
      </c>
      <c r="E6035">
        <v>13.525</v>
      </c>
      <c r="F6035">
        <v>46.9</v>
      </c>
      <c r="G6035" t="b">
        <v>0</v>
      </c>
    </row>
    <row r="6036" spans="1:7">
      <c r="A6036" t="s">
        <v>18</v>
      </c>
      <c r="B6036">
        <v>5285</v>
      </c>
      <c r="C6036" t="s">
        <v>59</v>
      </c>
      <c r="D6036">
        <v>0</v>
      </c>
      <c r="E6036">
        <v>0.6</v>
      </c>
      <c r="F6036">
        <v>46.9</v>
      </c>
      <c r="G6036" t="b">
        <v>0</v>
      </c>
    </row>
    <row r="6037" spans="1:7">
      <c r="A6037" t="s">
        <v>18</v>
      </c>
      <c r="B6037">
        <v>5286</v>
      </c>
      <c r="C6037" t="s">
        <v>59</v>
      </c>
      <c r="D6037">
        <v>3.27</v>
      </c>
      <c r="E6037">
        <v>0.6</v>
      </c>
      <c r="F6037">
        <v>46.9</v>
      </c>
    </row>
    <row r="6038" spans="1:7">
      <c r="A6038" t="s">
        <v>18</v>
      </c>
      <c r="B6038">
        <v>5635</v>
      </c>
      <c r="C6038" t="s">
        <v>59</v>
      </c>
      <c r="D6038">
        <v>9.82</v>
      </c>
      <c r="E6038">
        <v>0.6</v>
      </c>
      <c r="F6038">
        <v>46.9</v>
      </c>
    </row>
    <row r="6039" spans="1:7">
      <c r="A6039" t="s">
        <v>18</v>
      </c>
      <c r="B6039">
        <v>5636</v>
      </c>
      <c r="C6039" t="s">
        <v>59</v>
      </c>
      <c r="D6039">
        <v>16.37</v>
      </c>
      <c r="E6039">
        <v>0.6</v>
      </c>
      <c r="F6039">
        <v>46.9</v>
      </c>
    </row>
    <row r="6040" spans="1:7">
      <c r="A6040" t="s">
        <v>18</v>
      </c>
      <c r="B6040">
        <v>5637</v>
      </c>
      <c r="C6040" t="s">
        <v>59</v>
      </c>
      <c r="D6040">
        <v>19.649999999999999</v>
      </c>
      <c r="E6040">
        <v>0.6</v>
      </c>
      <c r="F6040">
        <v>46.9</v>
      </c>
    </row>
    <row r="6041" spans="1:7">
      <c r="A6041" t="s">
        <v>18</v>
      </c>
      <c r="B6041">
        <v>7649</v>
      </c>
      <c r="C6041" t="s">
        <v>59</v>
      </c>
      <c r="D6041">
        <v>13.1</v>
      </c>
      <c r="E6041">
        <v>0.6</v>
      </c>
      <c r="F6041">
        <v>46.9</v>
      </c>
      <c r="G6041" t="b">
        <v>0</v>
      </c>
    </row>
    <row r="6042" spans="1:7">
      <c r="A6042" t="s">
        <v>18</v>
      </c>
      <c r="B6042">
        <v>7650</v>
      </c>
      <c r="C6042" t="s">
        <v>59</v>
      </c>
      <c r="D6042">
        <v>6.5</v>
      </c>
      <c r="E6042">
        <v>0.6</v>
      </c>
      <c r="F6042">
        <v>46.9</v>
      </c>
      <c r="G6042" t="b">
        <v>0</v>
      </c>
    </row>
    <row r="6043" spans="1:7">
      <c r="A6043" t="s">
        <v>18</v>
      </c>
      <c r="B6043">
        <v>8797</v>
      </c>
      <c r="C6043" t="s">
        <v>59</v>
      </c>
      <c r="D6043">
        <v>8.19</v>
      </c>
      <c r="E6043">
        <v>0.6</v>
      </c>
      <c r="F6043">
        <v>46.9</v>
      </c>
    </row>
    <row r="6044" spans="1:7">
      <c r="A6044" t="s">
        <v>18</v>
      </c>
      <c r="B6044">
        <v>8970</v>
      </c>
      <c r="C6044" t="s">
        <v>59</v>
      </c>
      <c r="D6044">
        <v>9.82</v>
      </c>
      <c r="E6044">
        <v>0.8</v>
      </c>
      <c r="F6044">
        <v>46.9</v>
      </c>
    </row>
    <row r="6045" spans="1:7">
      <c r="A6045" t="s">
        <v>18</v>
      </c>
      <c r="B6045">
        <v>8973</v>
      </c>
      <c r="C6045" t="s">
        <v>59</v>
      </c>
      <c r="D6045">
        <v>3.27</v>
      </c>
      <c r="E6045">
        <v>0.8</v>
      </c>
      <c r="F6045">
        <v>46.9</v>
      </c>
      <c r="G6045" t="b">
        <v>0</v>
      </c>
    </row>
    <row r="6046" spans="1:7">
      <c r="A6046" t="s">
        <v>18</v>
      </c>
      <c r="B6046">
        <v>8989</v>
      </c>
      <c r="C6046" t="s">
        <v>59</v>
      </c>
      <c r="D6046">
        <v>16.37</v>
      </c>
      <c r="E6046">
        <v>0.8</v>
      </c>
      <c r="F6046">
        <v>46.9</v>
      </c>
      <c r="G6046" t="b">
        <v>0</v>
      </c>
    </row>
    <row r="6047" spans="1:7">
      <c r="A6047" t="s">
        <v>18</v>
      </c>
      <c r="B6047">
        <v>9118</v>
      </c>
      <c r="C6047" t="s">
        <v>59</v>
      </c>
      <c r="D6047">
        <v>0</v>
      </c>
      <c r="E6047">
        <v>0.8</v>
      </c>
      <c r="F6047">
        <v>46.9</v>
      </c>
    </row>
    <row r="6048" spans="1:7">
      <c r="A6048" t="s">
        <v>18</v>
      </c>
      <c r="B6048">
        <v>9140</v>
      </c>
      <c r="C6048" t="s">
        <v>59</v>
      </c>
      <c r="D6048">
        <v>0.6</v>
      </c>
      <c r="E6048">
        <v>8.5</v>
      </c>
      <c r="F6048">
        <v>46.9</v>
      </c>
    </row>
    <row r="6049" spans="1:7">
      <c r="A6049" t="s">
        <v>18</v>
      </c>
      <c r="B6049">
        <v>9141</v>
      </c>
      <c r="C6049" t="s">
        <v>59</v>
      </c>
      <c r="D6049">
        <v>0.6</v>
      </c>
      <c r="E6049">
        <v>16.5</v>
      </c>
      <c r="F6049">
        <v>46.9</v>
      </c>
    </row>
    <row r="6050" spans="1:7">
      <c r="A6050" t="s">
        <v>18</v>
      </c>
      <c r="B6050">
        <v>9884</v>
      </c>
      <c r="C6050" t="s">
        <v>59</v>
      </c>
      <c r="D6050">
        <v>10.7</v>
      </c>
      <c r="E6050">
        <v>11.35</v>
      </c>
      <c r="F6050">
        <v>46.9</v>
      </c>
      <c r="G6050" t="b">
        <v>0</v>
      </c>
    </row>
    <row r="6051" spans="1:7">
      <c r="A6051" t="s">
        <v>18</v>
      </c>
      <c r="B6051">
        <v>9944</v>
      </c>
      <c r="C6051" t="s">
        <v>59</v>
      </c>
      <c r="D6051">
        <v>9.1999999999999993</v>
      </c>
      <c r="E6051">
        <v>11.35</v>
      </c>
      <c r="F6051">
        <v>46.9</v>
      </c>
      <c r="G6051" t="b">
        <v>0</v>
      </c>
    </row>
    <row r="6052" spans="1:7">
      <c r="A6052" t="s">
        <v>18</v>
      </c>
      <c r="B6052">
        <v>10034</v>
      </c>
      <c r="C6052" t="s">
        <v>59</v>
      </c>
      <c r="D6052">
        <v>8.25</v>
      </c>
      <c r="E6052">
        <v>13.1463988919668</v>
      </c>
      <c r="F6052">
        <v>46.9</v>
      </c>
    </row>
    <row r="6053" spans="1:7">
      <c r="A6053" t="s">
        <v>18</v>
      </c>
      <c r="B6053">
        <v>10035</v>
      </c>
      <c r="C6053" t="s">
        <v>59</v>
      </c>
      <c r="D6053">
        <v>8.25</v>
      </c>
      <c r="E6053">
        <v>12.5</v>
      </c>
      <c r="F6053">
        <v>46.9</v>
      </c>
    </row>
    <row r="6054" spans="1:7">
      <c r="A6054" t="s">
        <v>18</v>
      </c>
      <c r="B6054">
        <v>2242</v>
      </c>
      <c r="C6054" t="s">
        <v>59</v>
      </c>
      <c r="D6054">
        <v>18.68</v>
      </c>
      <c r="E6054">
        <v>8.75</v>
      </c>
      <c r="F6054">
        <v>46.9</v>
      </c>
    </row>
    <row r="6055" spans="1:7">
      <c r="A6055" t="s">
        <v>18</v>
      </c>
      <c r="B6055">
        <v>6427</v>
      </c>
      <c r="C6055" t="s">
        <v>59</v>
      </c>
      <c r="D6055">
        <v>12.88</v>
      </c>
      <c r="E6055">
        <v>16.5</v>
      </c>
      <c r="F6055">
        <v>46.9</v>
      </c>
    </row>
    <row r="6056" spans="1:7">
      <c r="A6056" t="s">
        <v>18</v>
      </c>
      <c r="B6056">
        <v>1413</v>
      </c>
      <c r="C6056" t="s">
        <v>59</v>
      </c>
      <c r="D6056">
        <v>12.88</v>
      </c>
      <c r="E6056">
        <v>15.78</v>
      </c>
      <c r="F6056">
        <v>46.9</v>
      </c>
      <c r="G6056" t="b">
        <v>0</v>
      </c>
    </row>
    <row r="6057" spans="1:7">
      <c r="A6057" t="s">
        <v>18</v>
      </c>
      <c r="B6057">
        <v>10256</v>
      </c>
      <c r="C6057" t="s">
        <v>59</v>
      </c>
      <c r="D6057">
        <v>3.27</v>
      </c>
      <c r="E6057">
        <v>5.5</v>
      </c>
      <c r="F6057">
        <v>46.9</v>
      </c>
    </row>
    <row r="6058" spans="1:7">
      <c r="A6058" t="s">
        <v>18</v>
      </c>
      <c r="B6058">
        <v>10282</v>
      </c>
      <c r="C6058" t="s">
        <v>59</v>
      </c>
      <c r="D6058">
        <v>3.27</v>
      </c>
      <c r="E6058">
        <v>7.2</v>
      </c>
      <c r="F6058">
        <v>46.9</v>
      </c>
    </row>
    <row r="6059" spans="1:7">
      <c r="A6059" t="s">
        <v>18</v>
      </c>
      <c r="B6059">
        <v>10308</v>
      </c>
      <c r="C6059" t="s">
        <v>59</v>
      </c>
      <c r="D6059">
        <v>3.27</v>
      </c>
      <c r="E6059">
        <v>7</v>
      </c>
      <c r="F6059">
        <v>46.9</v>
      </c>
    </row>
    <row r="6060" spans="1:7">
      <c r="A6060" t="s">
        <v>18</v>
      </c>
      <c r="B6060">
        <v>3919</v>
      </c>
      <c r="C6060" t="s">
        <v>59</v>
      </c>
      <c r="D6060">
        <v>4.25</v>
      </c>
      <c r="E6060">
        <v>8.5</v>
      </c>
      <c r="F6060">
        <v>46.9</v>
      </c>
    </row>
    <row r="6061" spans="1:7">
      <c r="A6061" t="s">
        <v>18</v>
      </c>
      <c r="B6061">
        <v>3922</v>
      </c>
      <c r="C6061" t="s">
        <v>59</v>
      </c>
      <c r="D6061">
        <v>4.25</v>
      </c>
      <c r="E6061">
        <v>11.35</v>
      </c>
      <c r="F6061">
        <v>46.9</v>
      </c>
    </row>
    <row r="6062" spans="1:7">
      <c r="A6062" t="s">
        <v>18</v>
      </c>
      <c r="B6062">
        <v>3923</v>
      </c>
      <c r="C6062" t="s">
        <v>59</v>
      </c>
      <c r="D6062">
        <v>6.05</v>
      </c>
      <c r="E6062">
        <v>10</v>
      </c>
      <c r="F6062">
        <v>46.9</v>
      </c>
    </row>
    <row r="6063" spans="1:7">
      <c r="A6063" t="s">
        <v>18</v>
      </c>
      <c r="B6063">
        <v>3940</v>
      </c>
      <c r="C6063" t="s">
        <v>59</v>
      </c>
      <c r="D6063">
        <v>6.05</v>
      </c>
      <c r="E6063">
        <v>11.35</v>
      </c>
      <c r="F6063">
        <v>46.9</v>
      </c>
      <c r="G6063" t="b">
        <v>0</v>
      </c>
    </row>
    <row r="6064" spans="1:7">
      <c r="A6064" t="s">
        <v>18</v>
      </c>
      <c r="B6064">
        <v>3987</v>
      </c>
      <c r="C6064" t="s">
        <v>59</v>
      </c>
      <c r="D6064">
        <v>0</v>
      </c>
      <c r="E6064">
        <v>13.05</v>
      </c>
      <c r="F6064">
        <v>46.9</v>
      </c>
      <c r="G6064" t="b">
        <v>0</v>
      </c>
    </row>
    <row r="6065" spans="1:7">
      <c r="A6065" t="s">
        <v>18</v>
      </c>
      <c r="B6065">
        <v>4077</v>
      </c>
      <c r="C6065" t="s">
        <v>59</v>
      </c>
      <c r="D6065">
        <v>6.8</v>
      </c>
      <c r="E6065">
        <v>10</v>
      </c>
      <c r="F6065">
        <v>46.9</v>
      </c>
    </row>
    <row r="6066" spans="1:7">
      <c r="A6066" t="s">
        <v>18</v>
      </c>
      <c r="B6066">
        <v>4085</v>
      </c>
      <c r="C6066" t="s">
        <v>59</v>
      </c>
      <c r="D6066">
        <v>6.8</v>
      </c>
      <c r="E6066">
        <v>11.35</v>
      </c>
      <c r="F6066">
        <v>46.9</v>
      </c>
    </row>
    <row r="6067" spans="1:7">
      <c r="A6067" t="s">
        <v>18</v>
      </c>
      <c r="B6067">
        <v>7077</v>
      </c>
      <c r="C6067" t="s">
        <v>59</v>
      </c>
      <c r="D6067">
        <v>4.82</v>
      </c>
      <c r="E6067">
        <v>11.35</v>
      </c>
      <c r="F6067">
        <v>46.9</v>
      </c>
      <c r="G6067" t="b">
        <v>0</v>
      </c>
    </row>
    <row r="6068" spans="1:7">
      <c r="A6068" t="s">
        <v>18</v>
      </c>
      <c r="B6068">
        <v>10415</v>
      </c>
      <c r="C6068" t="s">
        <v>59</v>
      </c>
      <c r="D6068">
        <v>2.95</v>
      </c>
      <c r="E6068">
        <v>8.5</v>
      </c>
      <c r="F6068">
        <v>46.9</v>
      </c>
    </row>
    <row r="6069" spans="1:7">
      <c r="A6069" t="s">
        <v>18</v>
      </c>
      <c r="B6069">
        <v>8758</v>
      </c>
      <c r="C6069" t="s">
        <v>59</v>
      </c>
      <c r="D6069">
        <v>6.05</v>
      </c>
      <c r="E6069">
        <v>10.45</v>
      </c>
      <c r="F6069">
        <v>46.9</v>
      </c>
      <c r="G6069" t="b">
        <v>0</v>
      </c>
    </row>
    <row r="6070" spans="1:7">
      <c r="A6070" t="s">
        <v>18</v>
      </c>
      <c r="B6070">
        <v>8996</v>
      </c>
      <c r="C6070" t="s">
        <v>59</v>
      </c>
      <c r="D6070">
        <v>6.05</v>
      </c>
      <c r="E6070">
        <v>8.5</v>
      </c>
      <c r="F6070">
        <v>46.9</v>
      </c>
      <c r="G6070" t="b">
        <v>0</v>
      </c>
    </row>
    <row r="6071" spans="1:7">
      <c r="A6071" t="s">
        <v>18</v>
      </c>
      <c r="B6071">
        <v>9051</v>
      </c>
      <c r="C6071" t="s">
        <v>59</v>
      </c>
      <c r="D6071">
        <v>4.25</v>
      </c>
      <c r="E6071">
        <v>10</v>
      </c>
      <c r="F6071">
        <v>46.9</v>
      </c>
    </row>
    <row r="6072" spans="1:7">
      <c r="A6072" t="s">
        <v>18</v>
      </c>
      <c r="B6072">
        <v>9138</v>
      </c>
      <c r="C6072" t="s">
        <v>59</v>
      </c>
      <c r="D6072">
        <v>3.5</v>
      </c>
      <c r="E6072">
        <v>10</v>
      </c>
      <c r="F6072">
        <v>46.9</v>
      </c>
    </row>
    <row r="6073" spans="1:7">
      <c r="A6073" t="s">
        <v>18</v>
      </c>
      <c r="B6073">
        <v>10424</v>
      </c>
      <c r="C6073" t="s">
        <v>59</v>
      </c>
      <c r="D6073">
        <v>6.5</v>
      </c>
      <c r="E6073">
        <v>11.35</v>
      </c>
      <c r="F6073">
        <v>46.9</v>
      </c>
    </row>
    <row r="6074" spans="1:7">
      <c r="A6074" t="s">
        <v>18</v>
      </c>
      <c r="B6074">
        <v>10433</v>
      </c>
      <c r="C6074" t="s">
        <v>59</v>
      </c>
      <c r="D6074">
        <v>4.82</v>
      </c>
      <c r="E6074">
        <v>12.5</v>
      </c>
      <c r="F6074">
        <v>46.9</v>
      </c>
      <c r="G6074" t="b">
        <v>0</v>
      </c>
    </row>
    <row r="6075" spans="1:7">
      <c r="A6075" t="s">
        <v>18</v>
      </c>
      <c r="B6075">
        <v>1500</v>
      </c>
      <c r="C6075" t="s">
        <v>59</v>
      </c>
      <c r="D6075">
        <v>5.5511149999999998E-17</v>
      </c>
      <c r="E6075">
        <v>6.05</v>
      </c>
      <c r="F6075">
        <v>46.9</v>
      </c>
    </row>
    <row r="6076" spans="1:7">
      <c r="A6076" t="s">
        <v>18</v>
      </c>
      <c r="B6076">
        <v>1555</v>
      </c>
      <c r="C6076" t="s">
        <v>59</v>
      </c>
      <c r="D6076">
        <v>0</v>
      </c>
      <c r="E6076">
        <v>7.7</v>
      </c>
      <c r="F6076">
        <v>46.9</v>
      </c>
    </row>
    <row r="6077" spans="1:7">
      <c r="A6077" t="s">
        <v>18</v>
      </c>
      <c r="B6077">
        <v>2565</v>
      </c>
      <c r="C6077" t="s">
        <v>59</v>
      </c>
      <c r="D6077">
        <v>4.82</v>
      </c>
      <c r="E6077">
        <v>11.45</v>
      </c>
      <c r="F6077">
        <v>46.9</v>
      </c>
    </row>
    <row r="6078" spans="1:7">
      <c r="A6078" t="s">
        <v>18</v>
      </c>
      <c r="B6078">
        <v>2567</v>
      </c>
      <c r="C6078" t="s">
        <v>59</v>
      </c>
      <c r="D6078">
        <v>4.82</v>
      </c>
      <c r="E6078">
        <v>11.85</v>
      </c>
      <c r="F6078">
        <v>46.9</v>
      </c>
      <c r="G6078" t="b">
        <v>0</v>
      </c>
    </row>
    <row r="6079" spans="1:7">
      <c r="A6079" t="s">
        <v>18</v>
      </c>
      <c r="B6079">
        <v>3916</v>
      </c>
      <c r="C6079" t="s">
        <v>59</v>
      </c>
      <c r="D6079">
        <v>4.95</v>
      </c>
      <c r="E6079">
        <v>8.5</v>
      </c>
      <c r="F6079">
        <v>46.9</v>
      </c>
      <c r="G6079" t="b">
        <v>0</v>
      </c>
    </row>
    <row r="6080" spans="1:7">
      <c r="A6080" t="s">
        <v>18</v>
      </c>
      <c r="B6080">
        <v>985</v>
      </c>
      <c r="C6080" t="s">
        <v>59</v>
      </c>
      <c r="D6080">
        <v>9.9417099022959903</v>
      </c>
      <c r="E6080">
        <v>8.1889850356961098</v>
      </c>
      <c r="F6080">
        <v>46.9</v>
      </c>
    </row>
    <row r="6081" spans="1:7">
      <c r="A6081" t="s">
        <v>18</v>
      </c>
      <c r="B6081">
        <v>986</v>
      </c>
      <c r="C6081" t="s">
        <v>59</v>
      </c>
      <c r="D6081">
        <v>9.6016739955609491</v>
      </c>
      <c r="E6081">
        <v>7.5349411574460197</v>
      </c>
      <c r="F6081">
        <v>46.9</v>
      </c>
      <c r="G6081" t="b">
        <v>0</v>
      </c>
    </row>
    <row r="6082" spans="1:7">
      <c r="A6082" t="s">
        <v>18</v>
      </c>
      <c r="B6082">
        <v>987</v>
      </c>
      <c r="C6082" t="s">
        <v>59</v>
      </c>
      <c r="D6082">
        <v>9.59103172682204</v>
      </c>
      <c r="E6082">
        <v>7.5203004128163498</v>
      </c>
      <c r="F6082">
        <v>46.9</v>
      </c>
      <c r="G6082" t="b">
        <v>0</v>
      </c>
    </row>
    <row r="6083" spans="1:7">
      <c r="A6083" t="s">
        <v>18</v>
      </c>
      <c r="B6083">
        <v>465</v>
      </c>
      <c r="C6083" t="s">
        <v>59</v>
      </c>
      <c r="D6083">
        <v>9.8249999999999993</v>
      </c>
      <c r="E6083">
        <v>8.25</v>
      </c>
      <c r="F6083">
        <v>46.9</v>
      </c>
      <c r="G6083" t="b">
        <v>0</v>
      </c>
    </row>
    <row r="6084" spans="1:7">
      <c r="A6084" t="s">
        <v>18</v>
      </c>
      <c r="B6084">
        <v>588</v>
      </c>
      <c r="C6084" t="s">
        <v>59</v>
      </c>
      <c r="D6084">
        <v>9.8249999999999993</v>
      </c>
      <c r="E6084">
        <v>8.25</v>
      </c>
      <c r="F6084">
        <v>46.9</v>
      </c>
      <c r="G6084" t="b">
        <v>0</v>
      </c>
    </row>
    <row r="6085" spans="1:7">
      <c r="A6085" t="s">
        <v>19</v>
      </c>
      <c r="B6085">
        <v>200</v>
      </c>
      <c r="C6085" t="s">
        <v>59</v>
      </c>
      <c r="D6085">
        <v>0</v>
      </c>
      <c r="E6085">
        <v>0</v>
      </c>
      <c r="F6085">
        <v>43.6</v>
      </c>
    </row>
    <row r="6086" spans="1:7">
      <c r="A6086" t="s">
        <v>19</v>
      </c>
      <c r="B6086">
        <v>201</v>
      </c>
      <c r="C6086" t="s">
        <v>59</v>
      </c>
      <c r="D6086">
        <v>3.27</v>
      </c>
      <c r="E6086">
        <v>0</v>
      </c>
      <c r="F6086">
        <v>43.6</v>
      </c>
      <c r="G6086" t="b">
        <v>0</v>
      </c>
    </row>
    <row r="6087" spans="1:7">
      <c r="A6087" t="s">
        <v>19</v>
      </c>
      <c r="B6087">
        <v>202</v>
      </c>
      <c r="C6087" t="s">
        <v>59</v>
      </c>
      <c r="D6087">
        <v>9.82</v>
      </c>
      <c r="E6087">
        <v>0</v>
      </c>
      <c r="F6087">
        <v>43.6</v>
      </c>
    </row>
    <row r="6088" spans="1:7">
      <c r="A6088" t="s">
        <v>19</v>
      </c>
      <c r="B6088">
        <v>203</v>
      </c>
      <c r="C6088" t="s">
        <v>59</v>
      </c>
      <c r="D6088">
        <v>16.37</v>
      </c>
      <c r="E6088">
        <v>0</v>
      </c>
      <c r="F6088">
        <v>43.6</v>
      </c>
    </row>
    <row r="6089" spans="1:7">
      <c r="A6089" t="s">
        <v>19</v>
      </c>
      <c r="B6089">
        <v>204</v>
      </c>
      <c r="C6089" t="s">
        <v>59</v>
      </c>
      <c r="D6089">
        <v>19.649999999999999</v>
      </c>
      <c r="E6089">
        <v>0</v>
      </c>
      <c r="F6089">
        <v>43.6</v>
      </c>
    </row>
    <row r="6090" spans="1:7">
      <c r="A6090" t="s">
        <v>19</v>
      </c>
      <c r="B6090">
        <v>205</v>
      </c>
      <c r="C6090" t="s">
        <v>59</v>
      </c>
      <c r="D6090">
        <v>19.649999999999999</v>
      </c>
      <c r="E6090">
        <v>1.8</v>
      </c>
      <c r="F6090">
        <v>43.6</v>
      </c>
      <c r="G6090" t="b">
        <v>0</v>
      </c>
    </row>
    <row r="6091" spans="1:7">
      <c r="A6091" t="s">
        <v>19</v>
      </c>
      <c r="B6091">
        <v>206</v>
      </c>
      <c r="C6091" t="s">
        <v>59</v>
      </c>
      <c r="D6091">
        <v>0</v>
      </c>
      <c r="E6091">
        <v>8.5</v>
      </c>
      <c r="F6091">
        <v>43.6</v>
      </c>
    </row>
    <row r="6092" spans="1:7">
      <c r="A6092" t="s">
        <v>19</v>
      </c>
      <c r="B6092">
        <v>207</v>
      </c>
      <c r="C6092" t="s">
        <v>59</v>
      </c>
      <c r="D6092">
        <v>0</v>
      </c>
      <c r="E6092">
        <v>12.5</v>
      </c>
      <c r="F6092">
        <v>43.6</v>
      </c>
    </row>
    <row r="6093" spans="1:7">
      <c r="A6093" t="s">
        <v>19</v>
      </c>
      <c r="B6093">
        <v>208</v>
      </c>
      <c r="C6093" t="s">
        <v>59</v>
      </c>
      <c r="D6093">
        <v>0</v>
      </c>
      <c r="E6093">
        <v>16.5</v>
      </c>
      <c r="F6093">
        <v>43.6</v>
      </c>
    </row>
    <row r="6094" spans="1:7">
      <c r="A6094" t="s">
        <v>19</v>
      </c>
      <c r="B6094">
        <v>209</v>
      </c>
      <c r="C6094" t="s">
        <v>59</v>
      </c>
      <c r="D6094">
        <v>6.8</v>
      </c>
      <c r="E6094">
        <v>16.5</v>
      </c>
      <c r="F6094">
        <v>43.6</v>
      </c>
    </row>
    <row r="6095" spans="1:7">
      <c r="A6095" t="s">
        <v>19</v>
      </c>
      <c r="B6095">
        <v>210</v>
      </c>
      <c r="C6095" t="s">
        <v>59</v>
      </c>
      <c r="D6095">
        <v>8.1</v>
      </c>
      <c r="E6095">
        <v>16.5</v>
      </c>
      <c r="F6095">
        <v>43.6</v>
      </c>
      <c r="G6095" t="b">
        <v>0</v>
      </c>
    </row>
    <row r="6096" spans="1:7">
      <c r="A6096" t="s">
        <v>19</v>
      </c>
      <c r="B6096">
        <v>211</v>
      </c>
      <c r="C6096" t="s">
        <v>59</v>
      </c>
      <c r="D6096">
        <v>4.57</v>
      </c>
      <c r="E6096">
        <v>4.25</v>
      </c>
      <c r="F6096">
        <v>43.6</v>
      </c>
      <c r="G6096" t="b">
        <v>0</v>
      </c>
    </row>
    <row r="6097" spans="1:7">
      <c r="A6097" t="s">
        <v>19</v>
      </c>
      <c r="B6097">
        <v>212</v>
      </c>
      <c r="C6097" t="s">
        <v>59</v>
      </c>
      <c r="D6097">
        <v>8.6300000000000008</v>
      </c>
      <c r="E6097">
        <v>4.25</v>
      </c>
      <c r="F6097">
        <v>43.6</v>
      </c>
    </row>
    <row r="6098" spans="1:7">
      <c r="A6098" t="s">
        <v>19</v>
      </c>
      <c r="B6098">
        <v>213</v>
      </c>
      <c r="C6098" t="s">
        <v>59</v>
      </c>
      <c r="D6098">
        <v>4.57</v>
      </c>
      <c r="E6098">
        <v>6.9</v>
      </c>
      <c r="F6098">
        <v>43.6</v>
      </c>
    </row>
    <row r="6099" spans="1:7">
      <c r="A6099" t="s">
        <v>19</v>
      </c>
      <c r="B6099">
        <v>214</v>
      </c>
      <c r="C6099" t="s">
        <v>59</v>
      </c>
      <c r="D6099">
        <v>8.6300000000000008</v>
      </c>
      <c r="E6099">
        <v>6.9</v>
      </c>
      <c r="F6099">
        <v>43.6</v>
      </c>
    </row>
    <row r="6100" spans="1:7">
      <c r="A6100" t="s">
        <v>19</v>
      </c>
      <c r="B6100">
        <v>215</v>
      </c>
      <c r="C6100" t="s">
        <v>59</v>
      </c>
      <c r="D6100">
        <v>4.57</v>
      </c>
      <c r="E6100">
        <v>6.4</v>
      </c>
      <c r="F6100">
        <v>43.6</v>
      </c>
    </row>
    <row r="6101" spans="1:7">
      <c r="A6101" t="s">
        <v>19</v>
      </c>
      <c r="B6101">
        <v>216</v>
      </c>
      <c r="C6101" t="s">
        <v>59</v>
      </c>
      <c r="D6101">
        <v>8.6300000000000008</v>
      </c>
      <c r="E6101">
        <v>6.4</v>
      </c>
      <c r="F6101">
        <v>43.6</v>
      </c>
    </row>
    <row r="6102" spans="1:7">
      <c r="A6102" t="s">
        <v>19</v>
      </c>
      <c r="B6102">
        <v>217</v>
      </c>
      <c r="C6102" t="s">
        <v>59</v>
      </c>
      <c r="D6102">
        <v>11.12</v>
      </c>
      <c r="E6102">
        <v>4.25</v>
      </c>
      <c r="F6102">
        <v>43.6</v>
      </c>
    </row>
    <row r="6103" spans="1:7">
      <c r="A6103" t="s">
        <v>19</v>
      </c>
      <c r="B6103">
        <v>218</v>
      </c>
      <c r="C6103" t="s">
        <v>59</v>
      </c>
      <c r="D6103">
        <v>15.2</v>
      </c>
      <c r="E6103">
        <v>4.25</v>
      </c>
      <c r="F6103">
        <v>43.6</v>
      </c>
    </row>
    <row r="6104" spans="1:7">
      <c r="A6104" t="s">
        <v>19</v>
      </c>
      <c r="B6104">
        <v>219</v>
      </c>
      <c r="C6104" t="s">
        <v>59</v>
      </c>
      <c r="D6104">
        <v>11.12</v>
      </c>
      <c r="E6104">
        <v>6.9</v>
      </c>
      <c r="F6104">
        <v>43.6</v>
      </c>
      <c r="G6104" t="b">
        <v>0</v>
      </c>
    </row>
    <row r="6105" spans="1:7">
      <c r="A6105" t="s">
        <v>19</v>
      </c>
      <c r="B6105">
        <v>220</v>
      </c>
      <c r="C6105" t="s">
        <v>59</v>
      </c>
      <c r="D6105">
        <v>15.2</v>
      </c>
      <c r="E6105">
        <v>6.9</v>
      </c>
      <c r="F6105">
        <v>43.6</v>
      </c>
    </row>
    <row r="6106" spans="1:7">
      <c r="A6106" t="s">
        <v>19</v>
      </c>
      <c r="B6106">
        <v>221</v>
      </c>
      <c r="C6106" t="s">
        <v>59</v>
      </c>
      <c r="D6106">
        <v>11.12</v>
      </c>
      <c r="E6106">
        <v>6.4</v>
      </c>
      <c r="F6106">
        <v>43.6</v>
      </c>
      <c r="G6106" t="b">
        <v>0</v>
      </c>
    </row>
    <row r="6107" spans="1:7">
      <c r="A6107" t="s">
        <v>19</v>
      </c>
      <c r="B6107">
        <v>222</v>
      </c>
      <c r="C6107" t="s">
        <v>59</v>
      </c>
      <c r="D6107">
        <v>15.2</v>
      </c>
      <c r="E6107">
        <v>6.4</v>
      </c>
      <c r="F6107">
        <v>43.6</v>
      </c>
    </row>
    <row r="6108" spans="1:7">
      <c r="A6108" t="s">
        <v>19</v>
      </c>
      <c r="B6108">
        <v>223</v>
      </c>
      <c r="C6108" t="s">
        <v>59</v>
      </c>
      <c r="D6108">
        <v>17.68</v>
      </c>
      <c r="E6108">
        <v>4.8</v>
      </c>
      <c r="F6108">
        <v>43.6</v>
      </c>
    </row>
    <row r="6109" spans="1:7">
      <c r="A6109" t="s">
        <v>19</v>
      </c>
      <c r="B6109">
        <v>224</v>
      </c>
      <c r="C6109" t="s">
        <v>59</v>
      </c>
      <c r="D6109">
        <v>19.649999999999999</v>
      </c>
      <c r="E6109">
        <v>4.8</v>
      </c>
      <c r="F6109">
        <v>43.6</v>
      </c>
    </row>
    <row r="6110" spans="1:7">
      <c r="A6110" t="s">
        <v>19</v>
      </c>
      <c r="B6110">
        <v>225</v>
      </c>
      <c r="C6110" t="s">
        <v>59</v>
      </c>
      <c r="D6110">
        <v>0</v>
      </c>
      <c r="E6110">
        <v>4.8</v>
      </c>
      <c r="F6110">
        <v>43.6</v>
      </c>
      <c r="G6110" t="b">
        <v>0</v>
      </c>
    </row>
    <row r="6111" spans="1:7">
      <c r="A6111" t="s">
        <v>19</v>
      </c>
      <c r="B6111">
        <v>226</v>
      </c>
      <c r="C6111" t="s">
        <v>59</v>
      </c>
      <c r="D6111">
        <v>1.98</v>
      </c>
      <c r="E6111">
        <v>4.8</v>
      </c>
      <c r="F6111">
        <v>43.6</v>
      </c>
      <c r="G6111" t="b">
        <v>0</v>
      </c>
    </row>
    <row r="6112" spans="1:7">
      <c r="A6112" t="s">
        <v>19</v>
      </c>
      <c r="B6112">
        <v>738</v>
      </c>
      <c r="C6112" t="s">
        <v>59</v>
      </c>
      <c r="D6112">
        <v>17.68</v>
      </c>
      <c r="E6112">
        <v>6.9</v>
      </c>
      <c r="F6112">
        <v>43.6</v>
      </c>
    </row>
    <row r="6113" spans="1:7">
      <c r="A6113" t="s">
        <v>19</v>
      </c>
      <c r="B6113">
        <v>739</v>
      </c>
      <c r="C6113" t="s">
        <v>59</v>
      </c>
      <c r="D6113">
        <v>1.98</v>
      </c>
      <c r="E6113">
        <v>6.9</v>
      </c>
      <c r="F6113">
        <v>43.6</v>
      </c>
      <c r="G6113" t="b">
        <v>0</v>
      </c>
    </row>
    <row r="6114" spans="1:7">
      <c r="A6114" t="s">
        <v>19</v>
      </c>
      <c r="B6114">
        <v>740</v>
      </c>
      <c r="C6114" t="s">
        <v>59</v>
      </c>
      <c r="D6114">
        <v>13.1</v>
      </c>
      <c r="E6114">
        <v>0</v>
      </c>
      <c r="F6114">
        <v>43.6</v>
      </c>
      <c r="G6114" t="b">
        <v>0</v>
      </c>
    </row>
    <row r="6115" spans="1:7">
      <c r="A6115" t="s">
        <v>19</v>
      </c>
      <c r="B6115">
        <v>741</v>
      </c>
      <c r="C6115" t="s">
        <v>59</v>
      </c>
      <c r="D6115">
        <v>13.1</v>
      </c>
      <c r="E6115">
        <v>6.4</v>
      </c>
      <c r="F6115">
        <v>43.6</v>
      </c>
    </row>
    <row r="6116" spans="1:7">
      <c r="A6116" t="s">
        <v>19</v>
      </c>
      <c r="B6116">
        <v>742</v>
      </c>
      <c r="C6116" t="s">
        <v>59</v>
      </c>
      <c r="D6116">
        <v>6.5</v>
      </c>
      <c r="E6116">
        <v>0</v>
      </c>
      <c r="F6116">
        <v>43.6</v>
      </c>
    </row>
    <row r="6117" spans="1:7">
      <c r="A6117" t="s">
        <v>19</v>
      </c>
      <c r="B6117">
        <v>743</v>
      </c>
      <c r="C6117" t="s">
        <v>59</v>
      </c>
      <c r="D6117">
        <v>6.5</v>
      </c>
      <c r="E6117">
        <v>6.4</v>
      </c>
      <c r="F6117">
        <v>43.6</v>
      </c>
      <c r="G6117" t="b">
        <v>0</v>
      </c>
    </row>
    <row r="6118" spans="1:7">
      <c r="A6118" t="s">
        <v>19</v>
      </c>
      <c r="B6118">
        <v>867</v>
      </c>
      <c r="C6118" t="s">
        <v>59</v>
      </c>
      <c r="D6118">
        <v>19.649999999999999</v>
      </c>
      <c r="E6118">
        <v>6.9</v>
      </c>
      <c r="F6118">
        <v>43.6</v>
      </c>
      <c r="G6118" t="b">
        <v>0</v>
      </c>
    </row>
    <row r="6119" spans="1:7">
      <c r="A6119" t="s">
        <v>19</v>
      </c>
      <c r="B6119">
        <v>886</v>
      </c>
      <c r="C6119" t="s">
        <v>59</v>
      </c>
      <c r="D6119">
        <v>18.68</v>
      </c>
      <c r="E6119">
        <v>6.9</v>
      </c>
      <c r="F6119">
        <v>43.6</v>
      </c>
      <c r="G6119" t="b">
        <v>0</v>
      </c>
    </row>
    <row r="6120" spans="1:7">
      <c r="A6120" t="s">
        <v>19</v>
      </c>
      <c r="B6120">
        <v>887</v>
      </c>
      <c r="C6120" t="s">
        <v>59</v>
      </c>
      <c r="D6120">
        <v>18.68</v>
      </c>
      <c r="E6120">
        <v>8.5</v>
      </c>
      <c r="F6120">
        <v>43.6</v>
      </c>
    </row>
    <row r="6121" spans="1:7">
      <c r="A6121" t="s">
        <v>19</v>
      </c>
      <c r="B6121">
        <v>902</v>
      </c>
      <c r="C6121" t="s">
        <v>59</v>
      </c>
      <c r="D6121">
        <v>3.5</v>
      </c>
      <c r="E6121">
        <v>8.5</v>
      </c>
      <c r="F6121">
        <v>43.6</v>
      </c>
      <c r="G6121" t="b">
        <v>0</v>
      </c>
    </row>
    <row r="6122" spans="1:7">
      <c r="A6122" t="s">
        <v>19</v>
      </c>
      <c r="B6122">
        <v>904</v>
      </c>
      <c r="C6122" t="s">
        <v>59</v>
      </c>
      <c r="D6122">
        <v>7.02</v>
      </c>
      <c r="E6122">
        <v>8.5</v>
      </c>
      <c r="F6122">
        <v>43.6</v>
      </c>
      <c r="G6122" t="b">
        <v>0</v>
      </c>
    </row>
    <row r="6123" spans="1:7">
      <c r="A6123" t="s">
        <v>19</v>
      </c>
      <c r="B6123">
        <v>946</v>
      </c>
      <c r="C6123" t="s">
        <v>59</v>
      </c>
      <c r="D6123">
        <v>0.98</v>
      </c>
      <c r="E6123">
        <v>6.9</v>
      </c>
      <c r="F6123">
        <v>43.6</v>
      </c>
      <c r="G6123" t="b">
        <v>0</v>
      </c>
    </row>
    <row r="6124" spans="1:7">
      <c r="A6124" t="s">
        <v>19</v>
      </c>
      <c r="B6124">
        <v>947</v>
      </c>
      <c r="C6124" t="s">
        <v>59</v>
      </c>
      <c r="D6124">
        <v>0.98</v>
      </c>
      <c r="E6124">
        <v>8.5</v>
      </c>
      <c r="F6124">
        <v>43.6</v>
      </c>
    </row>
    <row r="6125" spans="1:7">
      <c r="A6125" t="s">
        <v>19</v>
      </c>
      <c r="B6125">
        <v>1020</v>
      </c>
      <c r="C6125" t="s">
        <v>59</v>
      </c>
      <c r="D6125">
        <v>14.17</v>
      </c>
      <c r="E6125">
        <v>12.25</v>
      </c>
      <c r="F6125">
        <v>43.6</v>
      </c>
    </row>
    <row r="6126" spans="1:7">
      <c r="A6126" t="s">
        <v>19</v>
      </c>
      <c r="B6126">
        <v>1094</v>
      </c>
      <c r="C6126" t="s">
        <v>59</v>
      </c>
      <c r="D6126">
        <v>6.8</v>
      </c>
      <c r="E6126">
        <v>14.05</v>
      </c>
      <c r="F6126">
        <v>43.6</v>
      </c>
    </row>
    <row r="6127" spans="1:7">
      <c r="A6127" t="s">
        <v>19</v>
      </c>
      <c r="B6127">
        <v>1128</v>
      </c>
      <c r="C6127" t="s">
        <v>59</v>
      </c>
      <c r="D6127">
        <v>5.5511149999999998E-17</v>
      </c>
      <c r="E6127">
        <v>5</v>
      </c>
      <c r="F6127">
        <v>43.6</v>
      </c>
      <c r="G6127" t="b">
        <v>0</v>
      </c>
    </row>
    <row r="6128" spans="1:7">
      <c r="A6128" t="s">
        <v>19</v>
      </c>
      <c r="B6128">
        <v>1129</v>
      </c>
      <c r="C6128" t="s">
        <v>59</v>
      </c>
      <c r="D6128">
        <v>0</v>
      </c>
      <c r="E6128">
        <v>6.9</v>
      </c>
      <c r="F6128">
        <v>43.6</v>
      </c>
    </row>
    <row r="6129" spans="1:7">
      <c r="A6129" t="s">
        <v>19</v>
      </c>
      <c r="B6129">
        <v>1227</v>
      </c>
      <c r="C6129" t="s">
        <v>59</v>
      </c>
      <c r="D6129">
        <v>4.18</v>
      </c>
      <c r="E6129">
        <v>14.35</v>
      </c>
      <c r="F6129">
        <v>43.6</v>
      </c>
      <c r="G6129" t="b">
        <v>0</v>
      </c>
    </row>
    <row r="6130" spans="1:7">
      <c r="A6130" t="s">
        <v>19</v>
      </c>
      <c r="B6130">
        <v>1228</v>
      </c>
      <c r="C6130" t="s">
        <v>59</v>
      </c>
      <c r="D6130">
        <v>4.18</v>
      </c>
      <c r="E6130">
        <v>16.5</v>
      </c>
      <c r="F6130">
        <v>43.6</v>
      </c>
      <c r="G6130" t="b">
        <v>0</v>
      </c>
    </row>
    <row r="6131" spans="1:7">
      <c r="A6131" t="s">
        <v>19</v>
      </c>
      <c r="B6131">
        <v>1229</v>
      </c>
      <c r="C6131" t="s">
        <v>59</v>
      </c>
      <c r="D6131">
        <v>6.8</v>
      </c>
      <c r="E6131">
        <v>14.35</v>
      </c>
      <c r="F6131">
        <v>43.6</v>
      </c>
      <c r="G6131" t="b">
        <v>0</v>
      </c>
    </row>
    <row r="6132" spans="1:7">
      <c r="A6132" t="s">
        <v>19</v>
      </c>
      <c r="B6132">
        <v>1259</v>
      </c>
      <c r="C6132" t="s">
        <v>59</v>
      </c>
      <c r="D6132">
        <v>10.38</v>
      </c>
      <c r="E6132">
        <v>16.5</v>
      </c>
      <c r="F6132">
        <v>43.6</v>
      </c>
    </row>
    <row r="6133" spans="1:7">
      <c r="A6133" t="s">
        <v>19</v>
      </c>
      <c r="B6133">
        <v>1301</v>
      </c>
      <c r="C6133" t="s">
        <v>59</v>
      </c>
      <c r="D6133">
        <v>7.02</v>
      </c>
      <c r="E6133">
        <v>12.5</v>
      </c>
      <c r="F6133">
        <v>43.6</v>
      </c>
      <c r="G6133" t="b">
        <v>0</v>
      </c>
    </row>
    <row r="6134" spans="1:7">
      <c r="A6134" t="s">
        <v>19</v>
      </c>
      <c r="B6134">
        <v>1303</v>
      </c>
      <c r="C6134" t="s">
        <v>59</v>
      </c>
      <c r="D6134">
        <v>6.5</v>
      </c>
      <c r="E6134">
        <v>12.5</v>
      </c>
      <c r="F6134">
        <v>43.6</v>
      </c>
      <c r="G6134" t="b">
        <v>0</v>
      </c>
    </row>
    <row r="6135" spans="1:7">
      <c r="A6135" t="s">
        <v>19</v>
      </c>
      <c r="B6135">
        <v>1304</v>
      </c>
      <c r="C6135" t="s">
        <v>59</v>
      </c>
      <c r="D6135">
        <v>4.25</v>
      </c>
      <c r="E6135">
        <v>10.45</v>
      </c>
      <c r="F6135">
        <v>43.6</v>
      </c>
    </row>
    <row r="6136" spans="1:7">
      <c r="A6136" t="s">
        <v>19</v>
      </c>
      <c r="B6136">
        <v>1305</v>
      </c>
      <c r="C6136" t="s">
        <v>59</v>
      </c>
      <c r="D6136">
        <v>4.25</v>
      </c>
      <c r="E6136">
        <v>12.5</v>
      </c>
      <c r="F6136">
        <v>43.6</v>
      </c>
    </row>
    <row r="6137" spans="1:7">
      <c r="A6137" t="s">
        <v>19</v>
      </c>
      <c r="B6137">
        <v>1306</v>
      </c>
      <c r="C6137" t="s">
        <v>59</v>
      </c>
      <c r="D6137">
        <v>6.5</v>
      </c>
      <c r="E6137">
        <v>10.45</v>
      </c>
      <c r="F6137">
        <v>43.6</v>
      </c>
    </row>
    <row r="6138" spans="1:7">
      <c r="A6138" t="s">
        <v>19</v>
      </c>
      <c r="B6138">
        <v>1307</v>
      </c>
      <c r="C6138" t="s">
        <v>59</v>
      </c>
      <c r="D6138">
        <v>7.02</v>
      </c>
      <c r="E6138">
        <v>10.45</v>
      </c>
      <c r="F6138">
        <v>43.6</v>
      </c>
      <c r="G6138" t="b">
        <v>0</v>
      </c>
    </row>
    <row r="6139" spans="1:7">
      <c r="A6139" t="s">
        <v>19</v>
      </c>
      <c r="B6139">
        <v>1341</v>
      </c>
      <c r="C6139" t="s">
        <v>59</v>
      </c>
      <c r="D6139">
        <v>3.5</v>
      </c>
      <c r="E6139">
        <v>12.5</v>
      </c>
      <c r="F6139">
        <v>43.6</v>
      </c>
      <c r="G6139" t="b">
        <v>0</v>
      </c>
    </row>
    <row r="6140" spans="1:7">
      <c r="A6140" t="s">
        <v>19</v>
      </c>
      <c r="B6140">
        <v>1353</v>
      </c>
      <c r="C6140" t="s">
        <v>59</v>
      </c>
      <c r="D6140">
        <v>11.92</v>
      </c>
      <c r="E6140">
        <v>15.78</v>
      </c>
      <c r="F6140">
        <v>43.6</v>
      </c>
    </row>
    <row r="6141" spans="1:7">
      <c r="A6141" t="s">
        <v>19</v>
      </c>
      <c r="B6141">
        <v>1354</v>
      </c>
      <c r="C6141" t="s">
        <v>59</v>
      </c>
      <c r="D6141">
        <v>17</v>
      </c>
      <c r="E6141">
        <v>15.78</v>
      </c>
      <c r="F6141">
        <v>43.6</v>
      </c>
    </row>
    <row r="6142" spans="1:7">
      <c r="A6142" t="s">
        <v>19</v>
      </c>
      <c r="B6142">
        <v>1393</v>
      </c>
      <c r="C6142" t="s">
        <v>59</v>
      </c>
      <c r="D6142">
        <v>17</v>
      </c>
      <c r="E6142">
        <v>11.95</v>
      </c>
      <c r="F6142">
        <v>43.6</v>
      </c>
      <c r="G6142" t="b">
        <v>0</v>
      </c>
    </row>
    <row r="6143" spans="1:7">
      <c r="A6143" t="s">
        <v>19</v>
      </c>
      <c r="B6143">
        <v>1394</v>
      </c>
      <c r="C6143" t="s">
        <v>59</v>
      </c>
      <c r="D6143">
        <v>19.649999999999999</v>
      </c>
      <c r="E6143">
        <v>11.95</v>
      </c>
      <c r="F6143">
        <v>43.6</v>
      </c>
    </row>
    <row r="6144" spans="1:7">
      <c r="A6144" t="s">
        <v>19</v>
      </c>
      <c r="B6144">
        <v>1395</v>
      </c>
      <c r="C6144" t="s">
        <v>59</v>
      </c>
      <c r="D6144">
        <v>17</v>
      </c>
      <c r="E6144">
        <v>10.11</v>
      </c>
      <c r="F6144">
        <v>43.6</v>
      </c>
    </row>
    <row r="6145" spans="1:7">
      <c r="A6145" t="s">
        <v>19</v>
      </c>
      <c r="B6145">
        <v>1396</v>
      </c>
      <c r="C6145" t="s">
        <v>59</v>
      </c>
      <c r="D6145">
        <v>19.649999999999999</v>
      </c>
      <c r="E6145">
        <v>10.11</v>
      </c>
      <c r="F6145">
        <v>43.6</v>
      </c>
      <c r="G6145" t="b">
        <v>0</v>
      </c>
    </row>
    <row r="6146" spans="1:7">
      <c r="A6146" t="s">
        <v>19</v>
      </c>
      <c r="B6146">
        <v>1422</v>
      </c>
      <c r="C6146" t="s">
        <v>59</v>
      </c>
      <c r="D6146">
        <v>19.649999999999999</v>
      </c>
      <c r="E6146">
        <v>10.4</v>
      </c>
      <c r="F6146">
        <v>43.6</v>
      </c>
    </row>
    <row r="6147" spans="1:7">
      <c r="A6147" t="s">
        <v>19</v>
      </c>
      <c r="B6147">
        <v>1842</v>
      </c>
      <c r="C6147" t="s">
        <v>59</v>
      </c>
      <c r="D6147">
        <v>9.82</v>
      </c>
      <c r="E6147">
        <v>5</v>
      </c>
      <c r="F6147">
        <v>43.6</v>
      </c>
      <c r="G6147" t="b">
        <v>0</v>
      </c>
    </row>
    <row r="6148" spans="1:7">
      <c r="A6148" t="s">
        <v>19</v>
      </c>
      <c r="B6148">
        <v>1843</v>
      </c>
      <c r="C6148" t="s">
        <v>59</v>
      </c>
      <c r="D6148">
        <v>9.82</v>
      </c>
      <c r="E6148">
        <v>6.9</v>
      </c>
      <c r="F6148">
        <v>43.6</v>
      </c>
      <c r="G6148" t="b">
        <v>0</v>
      </c>
    </row>
    <row r="6149" spans="1:7">
      <c r="A6149" t="s">
        <v>19</v>
      </c>
      <c r="B6149">
        <v>1845</v>
      </c>
      <c r="C6149" t="s">
        <v>59</v>
      </c>
      <c r="D6149">
        <v>3.27</v>
      </c>
      <c r="E6149">
        <v>6.9</v>
      </c>
      <c r="F6149">
        <v>43.6</v>
      </c>
      <c r="G6149" t="b">
        <v>0</v>
      </c>
    </row>
    <row r="6150" spans="1:7">
      <c r="A6150" t="s">
        <v>19</v>
      </c>
      <c r="B6150">
        <v>1862</v>
      </c>
      <c r="C6150" t="s">
        <v>59</v>
      </c>
      <c r="D6150">
        <v>16.37</v>
      </c>
      <c r="E6150">
        <v>5</v>
      </c>
      <c r="F6150">
        <v>43.6</v>
      </c>
    </row>
    <row r="6151" spans="1:7">
      <c r="A6151" t="s">
        <v>19</v>
      </c>
      <c r="B6151">
        <v>1863</v>
      </c>
      <c r="C6151" t="s">
        <v>59</v>
      </c>
      <c r="D6151">
        <v>16.37</v>
      </c>
      <c r="E6151">
        <v>6.9</v>
      </c>
      <c r="F6151">
        <v>43.6</v>
      </c>
      <c r="G6151" t="b">
        <v>0</v>
      </c>
    </row>
    <row r="6152" spans="1:7">
      <c r="A6152" t="s">
        <v>19</v>
      </c>
      <c r="B6152">
        <v>2024</v>
      </c>
      <c r="C6152" t="s">
        <v>59</v>
      </c>
      <c r="D6152">
        <v>3.5</v>
      </c>
      <c r="E6152">
        <v>16.5</v>
      </c>
      <c r="F6152">
        <v>43.6</v>
      </c>
    </row>
    <row r="6153" spans="1:7">
      <c r="A6153" t="s">
        <v>19</v>
      </c>
      <c r="B6153">
        <v>2207</v>
      </c>
      <c r="C6153" t="s">
        <v>59</v>
      </c>
      <c r="D6153">
        <v>0</v>
      </c>
      <c r="E6153">
        <v>3.2</v>
      </c>
      <c r="F6153">
        <v>43.6</v>
      </c>
      <c r="G6153" t="b">
        <v>0</v>
      </c>
    </row>
    <row r="6154" spans="1:7">
      <c r="A6154" t="s">
        <v>19</v>
      </c>
      <c r="B6154">
        <v>2208</v>
      </c>
      <c r="C6154" t="s">
        <v>59</v>
      </c>
      <c r="D6154">
        <v>3.27</v>
      </c>
      <c r="E6154">
        <v>3.2</v>
      </c>
      <c r="F6154">
        <v>43.6</v>
      </c>
      <c r="G6154" t="b">
        <v>0</v>
      </c>
    </row>
    <row r="6155" spans="1:7">
      <c r="A6155" t="s">
        <v>19</v>
      </c>
      <c r="B6155">
        <v>2209</v>
      </c>
      <c r="C6155" t="s">
        <v>59</v>
      </c>
      <c r="D6155">
        <v>3.27</v>
      </c>
      <c r="E6155">
        <v>4.25</v>
      </c>
      <c r="F6155">
        <v>43.6</v>
      </c>
    </row>
    <row r="6156" spans="1:7">
      <c r="A6156" t="s">
        <v>19</v>
      </c>
      <c r="B6156">
        <v>2210</v>
      </c>
      <c r="C6156" t="s">
        <v>59</v>
      </c>
      <c r="D6156">
        <v>0</v>
      </c>
      <c r="E6156">
        <v>4.25</v>
      </c>
      <c r="F6156">
        <v>43.6</v>
      </c>
    </row>
    <row r="6157" spans="1:7">
      <c r="A6157" t="s">
        <v>19</v>
      </c>
      <c r="B6157">
        <v>2211</v>
      </c>
      <c r="C6157" t="s">
        <v>59</v>
      </c>
      <c r="D6157">
        <v>9.82</v>
      </c>
      <c r="E6157">
        <v>3.2</v>
      </c>
      <c r="F6157">
        <v>43.6</v>
      </c>
      <c r="G6157" t="b">
        <v>0</v>
      </c>
    </row>
    <row r="6158" spans="1:7">
      <c r="A6158" t="s">
        <v>19</v>
      </c>
      <c r="B6158">
        <v>2212</v>
      </c>
      <c r="C6158" t="s">
        <v>59</v>
      </c>
      <c r="D6158">
        <v>9.82</v>
      </c>
      <c r="E6158">
        <v>4.25</v>
      </c>
      <c r="F6158">
        <v>43.6</v>
      </c>
    </row>
    <row r="6159" spans="1:7">
      <c r="A6159" t="s">
        <v>19</v>
      </c>
      <c r="B6159">
        <v>2213</v>
      </c>
      <c r="C6159" t="s">
        <v>59</v>
      </c>
      <c r="D6159">
        <v>16.37</v>
      </c>
      <c r="E6159">
        <v>3.2</v>
      </c>
      <c r="F6159">
        <v>43.6</v>
      </c>
    </row>
    <row r="6160" spans="1:7">
      <c r="A6160" t="s">
        <v>19</v>
      </c>
      <c r="B6160">
        <v>2214</v>
      </c>
      <c r="C6160" t="s">
        <v>59</v>
      </c>
      <c r="D6160">
        <v>16.37</v>
      </c>
      <c r="E6160">
        <v>4.25</v>
      </c>
      <c r="F6160">
        <v>43.6</v>
      </c>
      <c r="G6160" t="b">
        <v>0</v>
      </c>
    </row>
    <row r="6161" spans="1:7">
      <c r="A6161" t="s">
        <v>19</v>
      </c>
      <c r="B6161">
        <v>2215</v>
      </c>
      <c r="C6161" t="s">
        <v>59</v>
      </c>
      <c r="D6161">
        <v>19.649999999999999</v>
      </c>
      <c r="E6161">
        <v>3.2</v>
      </c>
      <c r="F6161">
        <v>43.6</v>
      </c>
    </row>
    <row r="6162" spans="1:7">
      <c r="A6162" t="s">
        <v>19</v>
      </c>
      <c r="B6162">
        <v>2216</v>
      </c>
      <c r="C6162" t="s">
        <v>59</v>
      </c>
      <c r="D6162">
        <v>19.649999999999999</v>
      </c>
      <c r="E6162">
        <v>4.25</v>
      </c>
      <c r="F6162">
        <v>43.6</v>
      </c>
      <c r="G6162" t="b">
        <v>0</v>
      </c>
    </row>
    <row r="6163" spans="1:7">
      <c r="A6163" t="s">
        <v>19</v>
      </c>
      <c r="B6163">
        <v>2217</v>
      </c>
      <c r="C6163" t="s">
        <v>59</v>
      </c>
      <c r="D6163">
        <v>15.2</v>
      </c>
      <c r="E6163">
        <v>4.8</v>
      </c>
      <c r="F6163">
        <v>43.6</v>
      </c>
    </row>
    <row r="6164" spans="1:7">
      <c r="A6164" t="s">
        <v>19</v>
      </c>
      <c r="B6164">
        <v>2218</v>
      </c>
      <c r="C6164" t="s">
        <v>59</v>
      </c>
      <c r="D6164">
        <v>4.57</v>
      </c>
      <c r="E6164">
        <v>4.8</v>
      </c>
      <c r="F6164">
        <v>43.6</v>
      </c>
      <c r="G6164" t="b">
        <v>0</v>
      </c>
    </row>
    <row r="6165" spans="1:7">
      <c r="A6165" t="s">
        <v>19</v>
      </c>
      <c r="B6165">
        <v>2219</v>
      </c>
      <c r="C6165" t="s">
        <v>59</v>
      </c>
      <c r="D6165">
        <v>17.68</v>
      </c>
      <c r="E6165">
        <v>6.4</v>
      </c>
      <c r="F6165">
        <v>43.6</v>
      </c>
    </row>
    <row r="6166" spans="1:7">
      <c r="A6166" t="s">
        <v>19</v>
      </c>
      <c r="B6166">
        <v>2220</v>
      </c>
      <c r="C6166" t="s">
        <v>59</v>
      </c>
      <c r="D6166">
        <v>3.5</v>
      </c>
      <c r="E6166">
        <v>6.9</v>
      </c>
      <c r="F6166">
        <v>43.6</v>
      </c>
      <c r="G6166" t="b">
        <v>0</v>
      </c>
    </row>
    <row r="6167" spans="1:7">
      <c r="A6167" t="s">
        <v>19</v>
      </c>
      <c r="B6167">
        <v>2221</v>
      </c>
      <c r="C6167" t="s">
        <v>59</v>
      </c>
      <c r="D6167">
        <v>8.3800000000000008</v>
      </c>
      <c r="E6167">
        <v>8.5</v>
      </c>
      <c r="F6167">
        <v>43.6</v>
      </c>
    </row>
    <row r="6168" spans="1:7">
      <c r="A6168" t="s">
        <v>19</v>
      </c>
      <c r="B6168">
        <v>2222</v>
      </c>
      <c r="C6168" t="s">
        <v>59</v>
      </c>
      <c r="D6168">
        <v>8.3800000000000008</v>
      </c>
      <c r="E6168">
        <v>10</v>
      </c>
      <c r="F6168">
        <v>43.6</v>
      </c>
      <c r="G6168" t="b">
        <v>0</v>
      </c>
    </row>
    <row r="6169" spans="1:7">
      <c r="A6169" t="s">
        <v>19</v>
      </c>
      <c r="B6169">
        <v>2223</v>
      </c>
      <c r="C6169" t="s">
        <v>59</v>
      </c>
      <c r="D6169">
        <v>7.02</v>
      </c>
      <c r="E6169">
        <v>10</v>
      </c>
      <c r="F6169">
        <v>43.6</v>
      </c>
    </row>
    <row r="6170" spans="1:7">
      <c r="A6170" t="s">
        <v>19</v>
      </c>
      <c r="B6170">
        <v>2307</v>
      </c>
      <c r="C6170" t="s">
        <v>59</v>
      </c>
      <c r="D6170">
        <v>3.27</v>
      </c>
      <c r="E6170">
        <v>2.5</v>
      </c>
      <c r="F6170">
        <v>43.6</v>
      </c>
      <c r="G6170" t="b">
        <v>0</v>
      </c>
    </row>
    <row r="6171" spans="1:7">
      <c r="A6171" t="s">
        <v>19</v>
      </c>
      <c r="B6171">
        <v>2308</v>
      </c>
      <c r="C6171" t="s">
        <v>59</v>
      </c>
      <c r="D6171">
        <v>0</v>
      </c>
      <c r="E6171">
        <v>2.5</v>
      </c>
      <c r="F6171">
        <v>43.6</v>
      </c>
    </row>
    <row r="6172" spans="1:7">
      <c r="A6172" t="s">
        <v>19</v>
      </c>
      <c r="B6172">
        <v>2309</v>
      </c>
      <c r="C6172" t="s">
        <v>59</v>
      </c>
      <c r="D6172">
        <v>8.19</v>
      </c>
      <c r="E6172">
        <v>0</v>
      </c>
      <c r="F6172">
        <v>43.6</v>
      </c>
    </row>
    <row r="6173" spans="1:7">
      <c r="A6173" t="s">
        <v>19</v>
      </c>
      <c r="B6173">
        <v>2310</v>
      </c>
      <c r="C6173" t="s">
        <v>59</v>
      </c>
      <c r="D6173">
        <v>8.19</v>
      </c>
      <c r="E6173">
        <v>2.5</v>
      </c>
      <c r="F6173">
        <v>43.6</v>
      </c>
    </row>
    <row r="6174" spans="1:7">
      <c r="A6174" t="s">
        <v>19</v>
      </c>
      <c r="B6174">
        <v>2311</v>
      </c>
      <c r="C6174" t="s">
        <v>59</v>
      </c>
      <c r="D6174">
        <v>8.19</v>
      </c>
      <c r="E6174">
        <v>3.2</v>
      </c>
      <c r="F6174">
        <v>43.6</v>
      </c>
    </row>
    <row r="6175" spans="1:7">
      <c r="A6175" t="s">
        <v>19</v>
      </c>
      <c r="B6175">
        <v>2312</v>
      </c>
      <c r="C6175" t="s">
        <v>59</v>
      </c>
      <c r="D6175">
        <v>19.649999999999999</v>
      </c>
      <c r="E6175">
        <v>2.5</v>
      </c>
      <c r="F6175">
        <v>43.6</v>
      </c>
    </row>
    <row r="6176" spans="1:7">
      <c r="A6176" t="s">
        <v>19</v>
      </c>
      <c r="B6176">
        <v>2351</v>
      </c>
      <c r="C6176" t="s">
        <v>59</v>
      </c>
      <c r="D6176">
        <v>2.5</v>
      </c>
      <c r="E6176">
        <v>6.9</v>
      </c>
      <c r="F6176">
        <v>43.6</v>
      </c>
      <c r="G6176" t="b">
        <v>0</v>
      </c>
    </row>
    <row r="6177" spans="1:7">
      <c r="A6177" t="s">
        <v>19</v>
      </c>
      <c r="B6177">
        <v>2352</v>
      </c>
      <c r="C6177" t="s">
        <v>59</v>
      </c>
      <c r="D6177">
        <v>2.5</v>
      </c>
      <c r="E6177">
        <v>8.5</v>
      </c>
      <c r="F6177">
        <v>43.6</v>
      </c>
    </row>
    <row r="6178" spans="1:7">
      <c r="A6178" t="s">
        <v>19</v>
      </c>
      <c r="B6178">
        <v>2353</v>
      </c>
      <c r="C6178" t="s">
        <v>59</v>
      </c>
      <c r="D6178">
        <v>2.5</v>
      </c>
      <c r="E6178">
        <v>12.5</v>
      </c>
      <c r="F6178">
        <v>43.6</v>
      </c>
    </row>
    <row r="6179" spans="1:7">
      <c r="A6179" t="s">
        <v>19</v>
      </c>
      <c r="B6179">
        <v>2354</v>
      </c>
      <c r="C6179" t="s">
        <v>59</v>
      </c>
      <c r="D6179">
        <v>2.5</v>
      </c>
      <c r="E6179">
        <v>15.26</v>
      </c>
      <c r="F6179">
        <v>43.6</v>
      </c>
      <c r="G6179" t="b">
        <v>0</v>
      </c>
    </row>
    <row r="6180" spans="1:7">
      <c r="A6180" t="s">
        <v>19</v>
      </c>
      <c r="B6180">
        <v>2355</v>
      </c>
      <c r="C6180" t="s">
        <v>59</v>
      </c>
      <c r="D6180">
        <v>0</v>
      </c>
      <c r="E6180">
        <v>15.26</v>
      </c>
      <c r="F6180">
        <v>43.6</v>
      </c>
    </row>
    <row r="6181" spans="1:7">
      <c r="A6181" t="s">
        <v>19</v>
      </c>
      <c r="B6181">
        <v>2356</v>
      </c>
      <c r="C6181" t="s">
        <v>59</v>
      </c>
      <c r="D6181">
        <v>2.5</v>
      </c>
      <c r="E6181">
        <v>16.5</v>
      </c>
      <c r="F6181">
        <v>43.6</v>
      </c>
    </row>
    <row r="6182" spans="1:7">
      <c r="A6182" t="s">
        <v>19</v>
      </c>
      <c r="B6182">
        <v>2357</v>
      </c>
      <c r="C6182" t="s">
        <v>59</v>
      </c>
      <c r="D6182">
        <v>3.5</v>
      </c>
      <c r="E6182">
        <v>15.26</v>
      </c>
      <c r="F6182">
        <v>43.6</v>
      </c>
    </row>
    <row r="6183" spans="1:7">
      <c r="A6183" t="s">
        <v>19</v>
      </c>
      <c r="B6183">
        <v>2387</v>
      </c>
      <c r="C6183" t="s">
        <v>59</v>
      </c>
      <c r="D6183">
        <v>19.649999999999999</v>
      </c>
      <c r="E6183">
        <v>4.3</v>
      </c>
      <c r="F6183">
        <v>43.6</v>
      </c>
    </row>
    <row r="6184" spans="1:7">
      <c r="A6184" t="s">
        <v>19</v>
      </c>
      <c r="B6184">
        <v>3734</v>
      </c>
      <c r="C6184" t="s">
        <v>59</v>
      </c>
      <c r="D6184">
        <v>9.5</v>
      </c>
      <c r="E6184">
        <v>8.75</v>
      </c>
      <c r="F6184">
        <v>43.6</v>
      </c>
      <c r="G6184" t="b">
        <v>0</v>
      </c>
    </row>
    <row r="6185" spans="1:7">
      <c r="A6185" t="s">
        <v>19</v>
      </c>
      <c r="B6185">
        <v>3735</v>
      </c>
      <c r="C6185" t="s">
        <v>59</v>
      </c>
      <c r="D6185">
        <v>8.3800000000000008</v>
      </c>
      <c r="E6185">
        <v>8.75</v>
      </c>
      <c r="F6185">
        <v>43.6</v>
      </c>
    </row>
    <row r="6186" spans="1:7">
      <c r="A6186" t="s">
        <v>19</v>
      </c>
      <c r="B6186">
        <v>3736</v>
      </c>
      <c r="C6186" t="s">
        <v>59</v>
      </c>
      <c r="D6186">
        <v>9.5</v>
      </c>
      <c r="E6186">
        <v>8.5</v>
      </c>
      <c r="F6186">
        <v>43.6</v>
      </c>
    </row>
    <row r="6187" spans="1:7">
      <c r="A6187" t="s">
        <v>19</v>
      </c>
      <c r="B6187">
        <v>3737</v>
      </c>
      <c r="C6187" t="s">
        <v>59</v>
      </c>
      <c r="D6187">
        <v>10.6</v>
      </c>
      <c r="E6187">
        <v>8.75</v>
      </c>
      <c r="F6187">
        <v>43.6</v>
      </c>
      <c r="G6187" t="b">
        <v>0</v>
      </c>
    </row>
    <row r="6188" spans="1:7">
      <c r="A6188" t="s">
        <v>19</v>
      </c>
      <c r="B6188">
        <v>3738</v>
      </c>
      <c r="C6188" t="s">
        <v>59</v>
      </c>
      <c r="D6188">
        <v>10.6</v>
      </c>
      <c r="E6188">
        <v>8.5</v>
      </c>
      <c r="F6188">
        <v>43.6</v>
      </c>
    </row>
    <row r="6189" spans="1:7">
      <c r="A6189" t="s">
        <v>19</v>
      </c>
      <c r="B6189">
        <v>3740</v>
      </c>
      <c r="C6189" t="s">
        <v>59</v>
      </c>
      <c r="D6189">
        <v>12.35</v>
      </c>
      <c r="E6189">
        <v>8.75</v>
      </c>
      <c r="F6189">
        <v>43.6</v>
      </c>
      <c r="G6189" t="b">
        <v>0</v>
      </c>
    </row>
    <row r="6190" spans="1:7">
      <c r="A6190" t="s">
        <v>19</v>
      </c>
      <c r="B6190">
        <v>3741</v>
      </c>
      <c r="C6190" t="s">
        <v>59</v>
      </c>
      <c r="D6190">
        <v>12.35</v>
      </c>
      <c r="E6190">
        <v>10</v>
      </c>
      <c r="F6190">
        <v>43.6</v>
      </c>
    </row>
    <row r="6191" spans="1:7">
      <c r="A6191" t="s">
        <v>19</v>
      </c>
      <c r="B6191">
        <v>3744</v>
      </c>
      <c r="C6191" t="s">
        <v>59</v>
      </c>
      <c r="D6191">
        <v>12.35</v>
      </c>
      <c r="E6191">
        <v>8.5</v>
      </c>
      <c r="F6191">
        <v>43.6</v>
      </c>
    </row>
    <row r="6192" spans="1:7">
      <c r="A6192" t="s">
        <v>19</v>
      </c>
      <c r="B6192">
        <v>3745</v>
      </c>
      <c r="C6192" t="s">
        <v>59</v>
      </c>
      <c r="D6192">
        <v>13.45</v>
      </c>
      <c r="E6192">
        <v>8.75</v>
      </c>
      <c r="F6192">
        <v>43.6</v>
      </c>
      <c r="G6192" t="b">
        <v>0</v>
      </c>
    </row>
    <row r="6193" spans="1:7">
      <c r="A6193" t="s">
        <v>19</v>
      </c>
      <c r="B6193">
        <v>3746</v>
      </c>
      <c r="C6193" t="s">
        <v>59</v>
      </c>
      <c r="D6193">
        <v>13.45</v>
      </c>
      <c r="E6193">
        <v>10</v>
      </c>
      <c r="F6193">
        <v>43.6</v>
      </c>
      <c r="G6193" t="b">
        <v>0</v>
      </c>
    </row>
    <row r="6194" spans="1:7">
      <c r="A6194" t="s">
        <v>19</v>
      </c>
      <c r="B6194">
        <v>3747</v>
      </c>
      <c r="C6194" t="s">
        <v>59</v>
      </c>
      <c r="D6194">
        <v>13.45</v>
      </c>
      <c r="E6194">
        <v>8.5</v>
      </c>
      <c r="F6194">
        <v>43.6</v>
      </c>
    </row>
    <row r="6195" spans="1:7">
      <c r="A6195" t="s">
        <v>19</v>
      </c>
      <c r="B6195">
        <v>3748</v>
      </c>
      <c r="C6195" t="s">
        <v>59</v>
      </c>
      <c r="D6195">
        <v>13.93</v>
      </c>
      <c r="E6195">
        <v>8.75</v>
      </c>
      <c r="F6195">
        <v>43.6</v>
      </c>
    </row>
    <row r="6196" spans="1:7">
      <c r="A6196" t="s">
        <v>19</v>
      </c>
      <c r="B6196">
        <v>3749</v>
      </c>
      <c r="C6196" t="s">
        <v>59</v>
      </c>
      <c r="D6196">
        <v>13.93</v>
      </c>
      <c r="E6196">
        <v>8.5</v>
      </c>
      <c r="F6196">
        <v>43.6</v>
      </c>
    </row>
    <row r="6197" spans="1:7">
      <c r="A6197" t="s">
        <v>19</v>
      </c>
      <c r="B6197">
        <v>3750</v>
      </c>
      <c r="C6197" t="s">
        <v>59</v>
      </c>
      <c r="D6197">
        <v>15.97</v>
      </c>
      <c r="E6197">
        <v>8.75</v>
      </c>
      <c r="F6197">
        <v>43.6</v>
      </c>
    </row>
    <row r="6198" spans="1:7">
      <c r="A6198" t="s">
        <v>19</v>
      </c>
      <c r="B6198">
        <v>3751</v>
      </c>
      <c r="C6198" t="s">
        <v>59</v>
      </c>
      <c r="D6198">
        <v>14.8</v>
      </c>
      <c r="E6198">
        <v>8.75</v>
      </c>
      <c r="F6198">
        <v>43.6</v>
      </c>
    </row>
    <row r="6199" spans="1:7">
      <c r="A6199" t="s">
        <v>19</v>
      </c>
      <c r="B6199">
        <v>3752</v>
      </c>
      <c r="C6199" t="s">
        <v>59</v>
      </c>
      <c r="D6199">
        <v>14.8</v>
      </c>
      <c r="E6199">
        <v>8.5</v>
      </c>
      <c r="F6199">
        <v>43.6</v>
      </c>
    </row>
    <row r="6200" spans="1:7">
      <c r="A6200" t="s">
        <v>19</v>
      </c>
      <c r="B6200">
        <v>3753</v>
      </c>
      <c r="C6200" t="s">
        <v>59</v>
      </c>
      <c r="D6200">
        <v>15.97</v>
      </c>
      <c r="E6200">
        <v>8.5</v>
      </c>
      <c r="F6200">
        <v>43.6</v>
      </c>
      <c r="G6200" t="b">
        <v>0</v>
      </c>
    </row>
    <row r="6201" spans="1:7">
      <c r="A6201" t="s">
        <v>19</v>
      </c>
      <c r="B6201">
        <v>3754</v>
      </c>
      <c r="C6201" t="s">
        <v>59</v>
      </c>
      <c r="D6201">
        <v>16.84</v>
      </c>
      <c r="E6201">
        <v>8.5</v>
      </c>
      <c r="F6201">
        <v>43.6</v>
      </c>
    </row>
    <row r="6202" spans="1:7">
      <c r="A6202" t="s">
        <v>19</v>
      </c>
      <c r="B6202">
        <v>3755</v>
      </c>
      <c r="C6202" t="s">
        <v>59</v>
      </c>
      <c r="D6202">
        <v>16.84</v>
      </c>
      <c r="E6202">
        <v>8.75</v>
      </c>
      <c r="F6202">
        <v>43.6</v>
      </c>
      <c r="G6202" t="b">
        <v>0</v>
      </c>
    </row>
    <row r="6203" spans="1:7">
      <c r="A6203" t="s">
        <v>19</v>
      </c>
      <c r="B6203">
        <v>3756</v>
      </c>
      <c r="C6203" t="s">
        <v>59</v>
      </c>
      <c r="D6203">
        <v>19.649999999999999</v>
      </c>
      <c r="E6203">
        <v>8.75</v>
      </c>
      <c r="F6203">
        <v>43.6</v>
      </c>
    </row>
    <row r="6204" spans="1:7">
      <c r="A6204" t="s">
        <v>19</v>
      </c>
      <c r="B6204">
        <v>4015</v>
      </c>
      <c r="C6204" t="s">
        <v>59</v>
      </c>
      <c r="D6204">
        <v>11.52</v>
      </c>
      <c r="E6204">
        <v>10</v>
      </c>
      <c r="F6204">
        <v>43.6</v>
      </c>
    </row>
    <row r="6205" spans="1:7">
      <c r="A6205" t="s">
        <v>19</v>
      </c>
      <c r="B6205">
        <v>4016</v>
      </c>
      <c r="C6205" t="s">
        <v>59</v>
      </c>
      <c r="D6205">
        <v>11.52</v>
      </c>
      <c r="E6205">
        <v>8.75</v>
      </c>
      <c r="F6205">
        <v>43.6</v>
      </c>
    </row>
    <row r="6206" spans="1:7">
      <c r="A6206" t="s">
        <v>19</v>
      </c>
      <c r="B6206">
        <v>4017</v>
      </c>
      <c r="C6206" t="s">
        <v>59</v>
      </c>
      <c r="D6206">
        <v>11.52</v>
      </c>
      <c r="E6206">
        <v>8.5</v>
      </c>
      <c r="F6206">
        <v>43.6</v>
      </c>
    </row>
    <row r="6207" spans="1:7">
      <c r="A6207" t="s">
        <v>19</v>
      </c>
      <c r="B6207">
        <v>4018</v>
      </c>
      <c r="C6207" t="s">
        <v>59</v>
      </c>
      <c r="D6207">
        <v>14.17</v>
      </c>
      <c r="E6207">
        <v>8.5</v>
      </c>
      <c r="F6207">
        <v>43.6</v>
      </c>
    </row>
    <row r="6208" spans="1:7">
      <c r="A6208" t="s">
        <v>19</v>
      </c>
      <c r="B6208">
        <v>4019</v>
      </c>
      <c r="C6208" t="s">
        <v>59</v>
      </c>
      <c r="D6208">
        <v>14.17</v>
      </c>
      <c r="E6208">
        <v>8.75</v>
      </c>
      <c r="F6208">
        <v>43.6</v>
      </c>
      <c r="G6208" t="b">
        <v>0</v>
      </c>
    </row>
    <row r="6209" spans="1:7">
      <c r="A6209" t="s">
        <v>19</v>
      </c>
      <c r="B6209">
        <v>4112</v>
      </c>
      <c r="C6209" t="s">
        <v>59</v>
      </c>
      <c r="D6209">
        <v>9.82</v>
      </c>
      <c r="E6209">
        <v>0.2</v>
      </c>
      <c r="F6209">
        <v>43.6</v>
      </c>
      <c r="G6209" t="b">
        <v>0</v>
      </c>
    </row>
    <row r="6210" spans="1:7">
      <c r="A6210" t="s">
        <v>19</v>
      </c>
      <c r="B6210">
        <v>4113</v>
      </c>
      <c r="C6210" t="s">
        <v>59</v>
      </c>
      <c r="D6210">
        <v>9.82</v>
      </c>
      <c r="E6210">
        <v>0.4</v>
      </c>
      <c r="F6210">
        <v>43.6</v>
      </c>
      <c r="G6210" t="b">
        <v>0</v>
      </c>
    </row>
    <row r="6211" spans="1:7">
      <c r="A6211" t="s">
        <v>19</v>
      </c>
      <c r="B6211">
        <v>4114</v>
      </c>
      <c r="C6211" t="s">
        <v>59</v>
      </c>
      <c r="D6211">
        <v>9.82</v>
      </c>
      <c r="E6211">
        <v>0.55000000000000004</v>
      </c>
      <c r="F6211">
        <v>43.6</v>
      </c>
    </row>
    <row r="6212" spans="1:7">
      <c r="A6212" t="s">
        <v>19</v>
      </c>
      <c r="B6212">
        <v>4115</v>
      </c>
      <c r="C6212" t="s">
        <v>59</v>
      </c>
      <c r="D6212">
        <v>9.82</v>
      </c>
      <c r="E6212">
        <v>0.7</v>
      </c>
      <c r="F6212">
        <v>43.6</v>
      </c>
      <c r="G6212" t="b">
        <v>0</v>
      </c>
    </row>
    <row r="6213" spans="1:7">
      <c r="A6213" t="s">
        <v>19</v>
      </c>
      <c r="B6213">
        <v>4116</v>
      </c>
      <c r="C6213" t="s">
        <v>59</v>
      </c>
      <c r="D6213">
        <v>9.82</v>
      </c>
      <c r="E6213">
        <v>1.75</v>
      </c>
      <c r="F6213">
        <v>43.6</v>
      </c>
    </row>
    <row r="6214" spans="1:7">
      <c r="A6214" t="s">
        <v>19</v>
      </c>
      <c r="B6214">
        <v>4117</v>
      </c>
      <c r="C6214" t="s">
        <v>59</v>
      </c>
      <c r="D6214">
        <v>9.82</v>
      </c>
      <c r="E6214">
        <v>2.2000000000000002</v>
      </c>
      <c r="F6214">
        <v>43.6</v>
      </c>
    </row>
    <row r="6215" spans="1:7">
      <c r="A6215" t="s">
        <v>19</v>
      </c>
      <c r="B6215">
        <v>4118</v>
      </c>
      <c r="C6215" t="s">
        <v>59</v>
      </c>
      <c r="D6215">
        <v>9.82</v>
      </c>
      <c r="E6215">
        <v>2.5</v>
      </c>
      <c r="F6215">
        <v>43.6</v>
      </c>
    </row>
    <row r="6216" spans="1:7">
      <c r="A6216" t="s">
        <v>19</v>
      </c>
      <c r="B6216">
        <v>4119</v>
      </c>
      <c r="C6216" t="s">
        <v>59</v>
      </c>
      <c r="D6216">
        <v>9.82</v>
      </c>
      <c r="E6216">
        <v>2.8</v>
      </c>
      <c r="F6216">
        <v>43.6</v>
      </c>
    </row>
    <row r="6217" spans="1:7">
      <c r="A6217" t="s">
        <v>19</v>
      </c>
      <c r="B6217">
        <v>4180</v>
      </c>
      <c r="C6217" t="s">
        <v>59</v>
      </c>
      <c r="D6217">
        <v>3.27</v>
      </c>
      <c r="E6217">
        <v>0.2</v>
      </c>
      <c r="F6217">
        <v>43.6</v>
      </c>
    </row>
    <row r="6218" spans="1:7">
      <c r="A6218" t="s">
        <v>19</v>
      </c>
      <c r="B6218">
        <v>4181</v>
      </c>
      <c r="C6218" t="s">
        <v>59</v>
      </c>
      <c r="D6218">
        <v>3.27</v>
      </c>
      <c r="E6218">
        <v>0.4</v>
      </c>
      <c r="F6218">
        <v>43.6</v>
      </c>
    </row>
    <row r="6219" spans="1:7">
      <c r="A6219" t="s">
        <v>19</v>
      </c>
      <c r="B6219">
        <v>4182</v>
      </c>
      <c r="C6219" t="s">
        <v>59</v>
      </c>
      <c r="D6219">
        <v>3.27</v>
      </c>
      <c r="E6219">
        <v>0.55000000000000004</v>
      </c>
      <c r="F6219">
        <v>43.6</v>
      </c>
    </row>
    <row r="6220" spans="1:7">
      <c r="A6220" t="s">
        <v>19</v>
      </c>
      <c r="B6220">
        <v>4183</v>
      </c>
      <c r="C6220" t="s">
        <v>59</v>
      </c>
      <c r="D6220">
        <v>3.27</v>
      </c>
      <c r="E6220">
        <v>0.7</v>
      </c>
      <c r="F6220">
        <v>43.6</v>
      </c>
    </row>
    <row r="6221" spans="1:7">
      <c r="A6221" t="s">
        <v>19</v>
      </c>
      <c r="B6221">
        <v>4184</v>
      </c>
      <c r="C6221" t="s">
        <v>59</v>
      </c>
      <c r="D6221">
        <v>3.27</v>
      </c>
      <c r="E6221">
        <v>1.75</v>
      </c>
      <c r="F6221">
        <v>43.6</v>
      </c>
      <c r="G6221" t="b">
        <v>0</v>
      </c>
    </row>
    <row r="6222" spans="1:7">
      <c r="A6222" t="s">
        <v>19</v>
      </c>
      <c r="B6222">
        <v>4185</v>
      </c>
      <c r="C6222" t="s">
        <v>59</v>
      </c>
      <c r="D6222">
        <v>3.27</v>
      </c>
      <c r="E6222">
        <v>2.2000000000000002</v>
      </c>
      <c r="F6222">
        <v>43.6</v>
      </c>
      <c r="G6222" t="b">
        <v>0</v>
      </c>
    </row>
    <row r="6223" spans="1:7">
      <c r="A6223" t="s">
        <v>19</v>
      </c>
      <c r="B6223">
        <v>4186</v>
      </c>
      <c r="C6223" t="s">
        <v>59</v>
      </c>
      <c r="D6223">
        <v>3.27</v>
      </c>
      <c r="E6223">
        <v>2.8</v>
      </c>
      <c r="F6223">
        <v>43.6</v>
      </c>
      <c r="G6223" t="b">
        <v>0</v>
      </c>
    </row>
    <row r="6224" spans="1:7">
      <c r="A6224" t="s">
        <v>19</v>
      </c>
      <c r="B6224">
        <v>4187</v>
      </c>
      <c r="C6224" t="s">
        <v>59</v>
      </c>
      <c r="D6224">
        <v>16.37</v>
      </c>
      <c r="E6224">
        <v>0.2</v>
      </c>
      <c r="F6224">
        <v>43.6</v>
      </c>
      <c r="G6224" t="b">
        <v>0</v>
      </c>
    </row>
    <row r="6225" spans="1:7">
      <c r="A6225" t="s">
        <v>19</v>
      </c>
      <c r="B6225">
        <v>4188</v>
      </c>
      <c r="C6225" t="s">
        <v>59</v>
      </c>
      <c r="D6225">
        <v>16.37</v>
      </c>
      <c r="E6225">
        <v>0.4</v>
      </c>
      <c r="F6225">
        <v>43.6</v>
      </c>
    </row>
    <row r="6226" spans="1:7">
      <c r="A6226" t="s">
        <v>19</v>
      </c>
      <c r="B6226">
        <v>4189</v>
      </c>
      <c r="C6226" t="s">
        <v>59</v>
      </c>
      <c r="D6226">
        <v>16.37</v>
      </c>
      <c r="E6226">
        <v>0.55000000000000004</v>
      </c>
      <c r="F6226">
        <v>43.6</v>
      </c>
      <c r="G6226" t="b">
        <v>0</v>
      </c>
    </row>
    <row r="6227" spans="1:7">
      <c r="A6227" t="s">
        <v>19</v>
      </c>
      <c r="B6227">
        <v>4190</v>
      </c>
      <c r="C6227" t="s">
        <v>59</v>
      </c>
      <c r="D6227">
        <v>16.37</v>
      </c>
      <c r="E6227">
        <v>0.7</v>
      </c>
      <c r="F6227">
        <v>43.6</v>
      </c>
    </row>
    <row r="6228" spans="1:7">
      <c r="A6228" t="s">
        <v>19</v>
      </c>
      <c r="B6228">
        <v>4191</v>
      </c>
      <c r="C6228" t="s">
        <v>59</v>
      </c>
      <c r="D6228">
        <v>16.37</v>
      </c>
      <c r="E6228">
        <v>1.75</v>
      </c>
      <c r="F6228">
        <v>43.6</v>
      </c>
    </row>
    <row r="6229" spans="1:7">
      <c r="A6229" t="s">
        <v>19</v>
      </c>
      <c r="B6229">
        <v>4192</v>
      </c>
      <c r="C6229" t="s">
        <v>59</v>
      </c>
      <c r="D6229">
        <v>16.37</v>
      </c>
      <c r="E6229">
        <v>2.2000000000000002</v>
      </c>
      <c r="F6229">
        <v>43.6</v>
      </c>
    </row>
    <row r="6230" spans="1:7">
      <c r="A6230" t="s">
        <v>19</v>
      </c>
      <c r="B6230">
        <v>4193</v>
      </c>
      <c r="C6230" t="s">
        <v>59</v>
      </c>
      <c r="D6230">
        <v>16.37</v>
      </c>
      <c r="E6230">
        <v>2.5</v>
      </c>
      <c r="F6230">
        <v>43.6</v>
      </c>
    </row>
    <row r="6231" spans="1:7">
      <c r="A6231" t="s">
        <v>19</v>
      </c>
      <c r="B6231">
        <v>4194</v>
      </c>
      <c r="C6231" t="s">
        <v>59</v>
      </c>
      <c r="D6231">
        <v>16.37</v>
      </c>
      <c r="E6231">
        <v>2.8</v>
      </c>
      <c r="F6231">
        <v>43.6</v>
      </c>
      <c r="G6231" t="b">
        <v>0</v>
      </c>
    </row>
    <row r="6232" spans="1:7">
      <c r="A6232" t="s">
        <v>19</v>
      </c>
      <c r="B6232">
        <v>4687</v>
      </c>
      <c r="C6232" t="s">
        <v>59</v>
      </c>
      <c r="D6232">
        <v>6.8</v>
      </c>
      <c r="E6232">
        <v>14.2</v>
      </c>
      <c r="F6232">
        <v>43.6</v>
      </c>
      <c r="G6232" t="b">
        <v>0</v>
      </c>
    </row>
    <row r="6233" spans="1:7">
      <c r="A6233" t="s">
        <v>19</v>
      </c>
      <c r="B6233">
        <v>4688</v>
      </c>
      <c r="C6233" t="s">
        <v>59</v>
      </c>
      <c r="D6233">
        <v>6.8</v>
      </c>
      <c r="E6233">
        <v>14.91</v>
      </c>
      <c r="F6233">
        <v>43.6</v>
      </c>
      <c r="G6233" t="b">
        <v>0</v>
      </c>
    </row>
    <row r="6234" spans="1:7">
      <c r="A6234" t="s">
        <v>19</v>
      </c>
      <c r="B6234">
        <v>4689</v>
      </c>
      <c r="C6234" t="s">
        <v>59</v>
      </c>
      <c r="D6234">
        <v>6.8</v>
      </c>
      <c r="E6234">
        <v>15.26</v>
      </c>
      <c r="F6234">
        <v>43.6</v>
      </c>
      <c r="G6234" t="b">
        <v>0</v>
      </c>
    </row>
    <row r="6235" spans="1:7">
      <c r="A6235" t="s">
        <v>19</v>
      </c>
      <c r="B6235">
        <v>4690</v>
      </c>
      <c r="C6235" t="s">
        <v>59</v>
      </c>
      <c r="D6235">
        <v>6.8</v>
      </c>
      <c r="E6235">
        <v>15.7</v>
      </c>
      <c r="F6235">
        <v>43.6</v>
      </c>
    </row>
    <row r="6236" spans="1:7">
      <c r="A6236" t="s">
        <v>19</v>
      </c>
      <c r="B6236">
        <v>4691</v>
      </c>
      <c r="C6236" t="s">
        <v>59</v>
      </c>
      <c r="D6236">
        <v>6.8</v>
      </c>
      <c r="E6236">
        <v>15.78</v>
      </c>
      <c r="F6236">
        <v>43.6</v>
      </c>
      <c r="G6236" t="b">
        <v>0</v>
      </c>
    </row>
    <row r="6237" spans="1:7">
      <c r="A6237" t="s">
        <v>19</v>
      </c>
      <c r="B6237">
        <v>4692</v>
      </c>
      <c r="C6237" t="s">
        <v>59</v>
      </c>
      <c r="D6237">
        <v>6.8</v>
      </c>
      <c r="E6237">
        <v>16.100000000000001</v>
      </c>
      <c r="F6237">
        <v>43.6</v>
      </c>
    </row>
    <row r="6238" spans="1:7">
      <c r="A6238" t="s">
        <v>19</v>
      </c>
      <c r="B6238">
        <v>4693</v>
      </c>
      <c r="C6238" t="s">
        <v>59</v>
      </c>
      <c r="D6238">
        <v>9.67</v>
      </c>
      <c r="E6238">
        <v>16.5</v>
      </c>
      <c r="F6238">
        <v>43.6</v>
      </c>
    </row>
    <row r="6239" spans="1:7">
      <c r="A6239" t="s">
        <v>19</v>
      </c>
      <c r="B6239">
        <v>4694</v>
      </c>
      <c r="C6239" t="s">
        <v>59</v>
      </c>
      <c r="D6239">
        <v>9.75</v>
      </c>
      <c r="E6239">
        <v>16.5</v>
      </c>
      <c r="F6239">
        <v>43.6</v>
      </c>
      <c r="G6239" t="b">
        <v>0</v>
      </c>
    </row>
    <row r="6240" spans="1:7">
      <c r="A6240" t="s">
        <v>19</v>
      </c>
      <c r="B6240">
        <v>4695</v>
      </c>
      <c r="C6240" t="s">
        <v>59</v>
      </c>
      <c r="D6240">
        <v>10.55</v>
      </c>
      <c r="E6240">
        <v>16.5</v>
      </c>
      <c r="F6240">
        <v>43.6</v>
      </c>
    </row>
    <row r="6241" spans="1:7">
      <c r="A6241" t="s">
        <v>19</v>
      </c>
      <c r="B6241">
        <v>4696</v>
      </c>
      <c r="C6241" t="s">
        <v>59</v>
      </c>
      <c r="D6241">
        <v>11.33</v>
      </c>
      <c r="E6241">
        <v>16.5</v>
      </c>
      <c r="F6241">
        <v>43.6</v>
      </c>
    </row>
    <row r="6242" spans="1:7">
      <c r="A6242" t="s">
        <v>19</v>
      </c>
      <c r="B6242">
        <v>4697</v>
      </c>
      <c r="C6242" t="s">
        <v>59</v>
      </c>
      <c r="D6242">
        <v>11.92</v>
      </c>
      <c r="E6242">
        <v>16.5</v>
      </c>
      <c r="F6242">
        <v>43.6</v>
      </c>
    </row>
    <row r="6243" spans="1:7">
      <c r="A6243" t="s">
        <v>19</v>
      </c>
      <c r="B6243">
        <v>4698</v>
      </c>
      <c r="C6243" t="s">
        <v>59</v>
      </c>
      <c r="D6243">
        <v>11.92</v>
      </c>
      <c r="E6243">
        <v>16.100000000000001</v>
      </c>
      <c r="F6243">
        <v>43.6</v>
      </c>
    </row>
    <row r="6244" spans="1:7">
      <c r="A6244" t="s">
        <v>19</v>
      </c>
      <c r="B6244">
        <v>4699</v>
      </c>
      <c r="C6244" t="s">
        <v>59</v>
      </c>
      <c r="D6244">
        <v>11.92</v>
      </c>
      <c r="E6244">
        <v>15.7</v>
      </c>
      <c r="F6244">
        <v>43.6</v>
      </c>
    </row>
    <row r="6245" spans="1:7">
      <c r="A6245" t="s">
        <v>19</v>
      </c>
      <c r="B6245">
        <v>4700</v>
      </c>
      <c r="C6245" t="s">
        <v>59</v>
      </c>
      <c r="D6245">
        <v>11.92</v>
      </c>
      <c r="E6245">
        <v>15.26</v>
      </c>
      <c r="F6245">
        <v>43.6</v>
      </c>
    </row>
    <row r="6246" spans="1:7">
      <c r="A6246" t="s">
        <v>19</v>
      </c>
      <c r="B6246">
        <v>4703</v>
      </c>
      <c r="C6246" t="s">
        <v>59</v>
      </c>
      <c r="D6246">
        <v>11.92</v>
      </c>
      <c r="E6246">
        <v>14.2</v>
      </c>
      <c r="F6246">
        <v>43.6</v>
      </c>
      <c r="G6246" t="b">
        <v>0</v>
      </c>
    </row>
    <row r="6247" spans="1:7">
      <c r="A6247" t="s">
        <v>19</v>
      </c>
      <c r="B6247">
        <v>4704</v>
      </c>
      <c r="C6247" t="s">
        <v>59</v>
      </c>
      <c r="D6247">
        <v>11.92</v>
      </c>
      <c r="E6247">
        <v>13.8</v>
      </c>
      <c r="F6247">
        <v>43.6</v>
      </c>
    </row>
    <row r="6248" spans="1:7">
      <c r="A6248" t="s">
        <v>19</v>
      </c>
      <c r="B6248">
        <v>4808</v>
      </c>
      <c r="C6248" t="s">
        <v>59</v>
      </c>
      <c r="D6248">
        <v>0</v>
      </c>
      <c r="E6248">
        <v>0.2</v>
      </c>
      <c r="F6248">
        <v>43.6</v>
      </c>
      <c r="G6248" t="b">
        <v>0</v>
      </c>
    </row>
    <row r="6249" spans="1:7">
      <c r="A6249" t="s">
        <v>19</v>
      </c>
      <c r="B6249">
        <v>4809</v>
      </c>
      <c r="C6249" t="s">
        <v>59</v>
      </c>
      <c r="D6249">
        <v>0</v>
      </c>
      <c r="E6249">
        <v>0.4</v>
      </c>
      <c r="F6249">
        <v>43.6</v>
      </c>
    </row>
    <row r="6250" spans="1:7">
      <c r="A6250" t="s">
        <v>19</v>
      </c>
      <c r="B6250">
        <v>4810</v>
      </c>
      <c r="C6250" t="s">
        <v>59</v>
      </c>
      <c r="D6250">
        <v>-6.0137079999999998E-17</v>
      </c>
      <c r="E6250">
        <v>0.55000000000000004</v>
      </c>
      <c r="F6250">
        <v>43.6</v>
      </c>
    </row>
    <row r="6251" spans="1:7">
      <c r="A6251" t="s">
        <v>19</v>
      </c>
      <c r="B6251">
        <v>4811</v>
      </c>
      <c r="C6251" t="s">
        <v>59</v>
      </c>
      <c r="D6251">
        <v>-2.3129650000000001E-17</v>
      </c>
      <c r="E6251">
        <v>0.7</v>
      </c>
      <c r="F6251">
        <v>43.6</v>
      </c>
    </row>
    <row r="6252" spans="1:7">
      <c r="A6252" t="s">
        <v>19</v>
      </c>
      <c r="B6252">
        <v>4812</v>
      </c>
      <c r="C6252" t="s">
        <v>59</v>
      </c>
      <c r="D6252">
        <v>0</v>
      </c>
      <c r="E6252">
        <v>1.75</v>
      </c>
      <c r="F6252">
        <v>43.6</v>
      </c>
    </row>
    <row r="6253" spans="1:7">
      <c r="A6253" t="s">
        <v>19</v>
      </c>
      <c r="B6253">
        <v>4813</v>
      </c>
      <c r="C6253" t="s">
        <v>59</v>
      </c>
      <c r="D6253">
        <v>0</v>
      </c>
      <c r="E6253">
        <v>2.2000000000000002</v>
      </c>
      <c r="F6253">
        <v>43.6</v>
      </c>
    </row>
    <row r="6254" spans="1:7">
      <c r="A6254" t="s">
        <v>19</v>
      </c>
      <c r="B6254">
        <v>4814</v>
      </c>
      <c r="C6254" t="s">
        <v>59</v>
      </c>
      <c r="D6254">
        <v>0</v>
      </c>
      <c r="E6254">
        <v>2.8</v>
      </c>
      <c r="F6254">
        <v>43.6</v>
      </c>
    </row>
    <row r="6255" spans="1:7">
      <c r="A6255" t="s">
        <v>19</v>
      </c>
      <c r="B6255">
        <v>4867</v>
      </c>
      <c r="C6255" t="s">
        <v>59</v>
      </c>
      <c r="D6255">
        <v>0.4</v>
      </c>
      <c r="E6255">
        <v>16.5</v>
      </c>
      <c r="F6255">
        <v>43.6</v>
      </c>
      <c r="G6255" t="b">
        <v>0</v>
      </c>
    </row>
    <row r="6256" spans="1:7">
      <c r="A6256" t="s">
        <v>19</v>
      </c>
      <c r="B6256">
        <v>4868</v>
      </c>
      <c r="C6256" t="s">
        <v>59</v>
      </c>
      <c r="D6256">
        <v>0.65</v>
      </c>
      <c r="E6256">
        <v>16.5</v>
      </c>
      <c r="F6256">
        <v>43.6</v>
      </c>
      <c r="G6256" t="b">
        <v>0</v>
      </c>
    </row>
    <row r="6257" spans="1:7">
      <c r="A6257" t="s">
        <v>19</v>
      </c>
      <c r="B6257">
        <v>4869</v>
      </c>
      <c r="C6257" t="s">
        <v>59</v>
      </c>
      <c r="D6257">
        <v>3.27</v>
      </c>
      <c r="E6257">
        <v>16.5</v>
      </c>
      <c r="F6257">
        <v>43.6</v>
      </c>
      <c r="G6257" t="b">
        <v>0</v>
      </c>
    </row>
    <row r="6258" spans="1:7">
      <c r="A6258" t="s">
        <v>19</v>
      </c>
      <c r="B6258">
        <v>4873</v>
      </c>
      <c r="C6258" t="s">
        <v>59</v>
      </c>
      <c r="D6258">
        <v>0.4</v>
      </c>
      <c r="E6258">
        <v>8.5</v>
      </c>
      <c r="F6258">
        <v>43.6</v>
      </c>
    </row>
    <row r="6259" spans="1:7">
      <c r="A6259" t="s">
        <v>19</v>
      </c>
      <c r="B6259">
        <v>4874</v>
      </c>
      <c r="C6259" t="s">
        <v>59</v>
      </c>
      <c r="D6259">
        <v>0.65</v>
      </c>
      <c r="E6259">
        <v>8.5</v>
      </c>
      <c r="F6259">
        <v>43.6</v>
      </c>
    </row>
    <row r="6260" spans="1:7">
      <c r="A6260" t="s">
        <v>19</v>
      </c>
      <c r="B6260">
        <v>4927</v>
      </c>
      <c r="C6260" t="s">
        <v>59</v>
      </c>
      <c r="D6260">
        <v>19.649999999999999</v>
      </c>
      <c r="E6260">
        <v>2.2000000000000002</v>
      </c>
      <c r="F6260">
        <v>43.6</v>
      </c>
      <c r="G6260" t="b">
        <v>0</v>
      </c>
    </row>
    <row r="6261" spans="1:7">
      <c r="A6261" t="s">
        <v>19</v>
      </c>
      <c r="B6261">
        <v>4928</v>
      </c>
      <c r="C6261" t="s">
        <v>59</v>
      </c>
      <c r="D6261">
        <v>19.649999999999999</v>
      </c>
      <c r="E6261">
        <v>2.8</v>
      </c>
      <c r="F6261">
        <v>43.6</v>
      </c>
    </row>
    <row r="6262" spans="1:7">
      <c r="A6262" t="s">
        <v>19</v>
      </c>
      <c r="B6262">
        <v>5735</v>
      </c>
      <c r="C6262" t="s">
        <v>59</v>
      </c>
      <c r="D6262">
        <v>19.649999999999999</v>
      </c>
      <c r="E6262">
        <v>4.9000000000000004</v>
      </c>
      <c r="F6262">
        <v>43.6</v>
      </c>
    </row>
    <row r="6263" spans="1:7">
      <c r="A6263" t="s">
        <v>19</v>
      </c>
      <c r="B6263">
        <v>5736</v>
      </c>
      <c r="C6263" t="s">
        <v>59</v>
      </c>
      <c r="D6263">
        <v>19.649999999999999</v>
      </c>
      <c r="E6263">
        <v>5</v>
      </c>
      <c r="F6263">
        <v>43.6</v>
      </c>
      <c r="G6263" t="b">
        <v>0</v>
      </c>
    </row>
    <row r="6264" spans="1:7">
      <c r="A6264" t="s">
        <v>19</v>
      </c>
      <c r="B6264">
        <v>6364</v>
      </c>
      <c r="C6264" t="s">
        <v>59</v>
      </c>
      <c r="D6264">
        <v>8.3800000000000008</v>
      </c>
      <c r="E6264">
        <v>8.9</v>
      </c>
      <c r="F6264">
        <v>43.6</v>
      </c>
    </row>
    <row r="6265" spans="1:7">
      <c r="A6265" t="s">
        <v>19</v>
      </c>
      <c r="B6265">
        <v>6365</v>
      </c>
      <c r="C6265" t="s">
        <v>59</v>
      </c>
      <c r="D6265">
        <v>8.3800000000000008</v>
      </c>
      <c r="E6265">
        <v>9.1</v>
      </c>
      <c r="F6265">
        <v>43.6</v>
      </c>
      <c r="G6265" t="b">
        <v>0</v>
      </c>
    </row>
    <row r="6266" spans="1:7">
      <c r="A6266" t="s">
        <v>19</v>
      </c>
      <c r="B6266">
        <v>6366</v>
      </c>
      <c r="C6266" t="s">
        <v>59</v>
      </c>
      <c r="D6266">
        <v>8.3800000000000008</v>
      </c>
      <c r="E6266">
        <v>9.6999999999999993</v>
      </c>
      <c r="F6266">
        <v>43.6</v>
      </c>
    </row>
    <row r="6267" spans="1:7">
      <c r="A6267" t="s">
        <v>19</v>
      </c>
      <c r="B6267">
        <v>6367</v>
      </c>
      <c r="C6267" t="s">
        <v>59</v>
      </c>
      <c r="D6267">
        <v>8.3800000000000008</v>
      </c>
      <c r="E6267">
        <v>10.11</v>
      </c>
      <c r="F6267">
        <v>43.6</v>
      </c>
      <c r="G6267" t="b">
        <v>0</v>
      </c>
    </row>
    <row r="6268" spans="1:7">
      <c r="A6268" t="s">
        <v>19</v>
      </c>
      <c r="B6268">
        <v>6368</v>
      </c>
      <c r="C6268" t="s">
        <v>59</v>
      </c>
      <c r="D6268">
        <v>8.3800000000000008</v>
      </c>
      <c r="E6268">
        <v>10.4</v>
      </c>
      <c r="F6268">
        <v>43.6</v>
      </c>
    </row>
    <row r="6269" spans="1:7">
      <c r="A6269" t="s">
        <v>19</v>
      </c>
      <c r="B6269">
        <v>6369</v>
      </c>
      <c r="C6269" t="s">
        <v>59</v>
      </c>
      <c r="D6269">
        <v>8.3800000000000008</v>
      </c>
      <c r="E6269">
        <v>10.6</v>
      </c>
      <c r="F6269">
        <v>43.6</v>
      </c>
    </row>
    <row r="6270" spans="1:7">
      <c r="A6270" t="s">
        <v>19</v>
      </c>
      <c r="B6270">
        <v>6373</v>
      </c>
      <c r="C6270" t="s">
        <v>59</v>
      </c>
      <c r="D6270">
        <v>9.82</v>
      </c>
      <c r="E6270">
        <v>8.75</v>
      </c>
      <c r="F6270">
        <v>43.6</v>
      </c>
      <c r="G6270" t="b">
        <v>0</v>
      </c>
    </row>
    <row r="6271" spans="1:7">
      <c r="A6271" t="s">
        <v>19</v>
      </c>
      <c r="B6271">
        <v>6374</v>
      </c>
      <c r="C6271" t="s">
        <v>59</v>
      </c>
      <c r="D6271">
        <v>9.9</v>
      </c>
      <c r="E6271">
        <v>8.75</v>
      </c>
      <c r="F6271">
        <v>43.6</v>
      </c>
      <c r="G6271" t="b">
        <v>0</v>
      </c>
    </row>
    <row r="6272" spans="1:7">
      <c r="A6272" t="s">
        <v>19</v>
      </c>
      <c r="B6272">
        <v>6375</v>
      </c>
      <c r="C6272" t="s">
        <v>59</v>
      </c>
      <c r="D6272">
        <v>10.53</v>
      </c>
      <c r="E6272">
        <v>8.75</v>
      </c>
      <c r="F6272">
        <v>43.6</v>
      </c>
      <c r="G6272" t="b">
        <v>0</v>
      </c>
    </row>
    <row r="6273" spans="1:7">
      <c r="A6273" t="s">
        <v>19</v>
      </c>
      <c r="B6273">
        <v>6376</v>
      </c>
      <c r="C6273" t="s">
        <v>59</v>
      </c>
      <c r="D6273">
        <v>11.1</v>
      </c>
      <c r="E6273">
        <v>8.75</v>
      </c>
      <c r="F6273">
        <v>43.6</v>
      </c>
    </row>
    <row r="6274" spans="1:7">
      <c r="A6274" t="s">
        <v>19</v>
      </c>
      <c r="B6274">
        <v>6377</v>
      </c>
      <c r="C6274" t="s">
        <v>59</v>
      </c>
      <c r="D6274">
        <v>11.52</v>
      </c>
      <c r="E6274">
        <v>8.9</v>
      </c>
      <c r="F6274">
        <v>43.6</v>
      </c>
    </row>
    <row r="6275" spans="1:7">
      <c r="A6275" t="s">
        <v>19</v>
      </c>
      <c r="B6275">
        <v>6378</v>
      </c>
      <c r="C6275" t="s">
        <v>59</v>
      </c>
      <c r="D6275">
        <v>11.52</v>
      </c>
      <c r="E6275">
        <v>9.1</v>
      </c>
      <c r="F6275">
        <v>43.6</v>
      </c>
    </row>
    <row r="6276" spans="1:7">
      <c r="A6276" t="s">
        <v>19</v>
      </c>
      <c r="B6276">
        <v>6379</v>
      </c>
      <c r="C6276" t="s">
        <v>59</v>
      </c>
      <c r="D6276">
        <v>13.82</v>
      </c>
      <c r="E6276">
        <v>9.1</v>
      </c>
      <c r="F6276">
        <v>43.6</v>
      </c>
    </row>
    <row r="6277" spans="1:7">
      <c r="A6277" t="s">
        <v>19</v>
      </c>
      <c r="B6277">
        <v>6380</v>
      </c>
      <c r="C6277" t="s">
        <v>59</v>
      </c>
      <c r="D6277">
        <v>13.82</v>
      </c>
      <c r="E6277">
        <v>8.9</v>
      </c>
      <c r="F6277">
        <v>43.6</v>
      </c>
      <c r="G6277" t="b">
        <v>0</v>
      </c>
    </row>
    <row r="6278" spans="1:7">
      <c r="A6278" t="s">
        <v>19</v>
      </c>
      <c r="B6278">
        <v>6381</v>
      </c>
      <c r="C6278" t="s">
        <v>59</v>
      </c>
      <c r="D6278">
        <v>13.82</v>
      </c>
      <c r="E6278">
        <v>8.75</v>
      </c>
      <c r="F6278">
        <v>43.6</v>
      </c>
    </row>
    <row r="6279" spans="1:7">
      <c r="A6279" t="s">
        <v>19</v>
      </c>
      <c r="B6279">
        <v>6382</v>
      </c>
      <c r="C6279" t="s">
        <v>59</v>
      </c>
      <c r="D6279">
        <v>14.35</v>
      </c>
      <c r="E6279">
        <v>8.75</v>
      </c>
      <c r="F6279">
        <v>43.6</v>
      </c>
      <c r="G6279" t="b">
        <v>0</v>
      </c>
    </row>
    <row r="6280" spans="1:7">
      <c r="A6280" t="s">
        <v>19</v>
      </c>
      <c r="B6280">
        <v>6383</v>
      </c>
      <c r="C6280" t="s">
        <v>59</v>
      </c>
      <c r="D6280">
        <v>16.7</v>
      </c>
      <c r="E6280">
        <v>8.75</v>
      </c>
      <c r="F6280">
        <v>43.6</v>
      </c>
    </row>
    <row r="6281" spans="1:7">
      <c r="A6281" t="s">
        <v>19</v>
      </c>
      <c r="B6281">
        <v>6384</v>
      </c>
      <c r="C6281" t="s">
        <v>59</v>
      </c>
      <c r="D6281">
        <v>17</v>
      </c>
      <c r="E6281">
        <v>8.75</v>
      </c>
      <c r="F6281">
        <v>43.6</v>
      </c>
      <c r="G6281" t="b">
        <v>0</v>
      </c>
    </row>
    <row r="6282" spans="1:7">
      <c r="A6282" t="s">
        <v>19</v>
      </c>
      <c r="B6282">
        <v>6385</v>
      </c>
      <c r="C6282" t="s">
        <v>59</v>
      </c>
      <c r="D6282">
        <v>17</v>
      </c>
      <c r="E6282">
        <v>8.9</v>
      </c>
      <c r="F6282">
        <v>43.6</v>
      </c>
    </row>
    <row r="6283" spans="1:7">
      <c r="A6283" t="s">
        <v>19</v>
      </c>
      <c r="B6283">
        <v>6386</v>
      </c>
      <c r="C6283" t="s">
        <v>59</v>
      </c>
      <c r="D6283">
        <v>17</v>
      </c>
      <c r="E6283">
        <v>9.1</v>
      </c>
      <c r="F6283">
        <v>43.6</v>
      </c>
    </row>
    <row r="6284" spans="1:7">
      <c r="A6284" t="s">
        <v>19</v>
      </c>
      <c r="B6284">
        <v>6387</v>
      </c>
      <c r="C6284" t="s">
        <v>59</v>
      </c>
      <c r="D6284">
        <v>17</v>
      </c>
      <c r="E6284">
        <v>9.6999999999999993</v>
      </c>
      <c r="F6284">
        <v>43.6</v>
      </c>
    </row>
    <row r="6285" spans="1:7">
      <c r="A6285" t="s">
        <v>19</v>
      </c>
      <c r="B6285">
        <v>6388</v>
      </c>
      <c r="C6285" t="s">
        <v>59</v>
      </c>
      <c r="D6285">
        <v>17</v>
      </c>
      <c r="E6285">
        <v>10.4</v>
      </c>
      <c r="F6285">
        <v>43.6</v>
      </c>
    </row>
    <row r="6286" spans="1:7">
      <c r="A6286" t="s">
        <v>19</v>
      </c>
      <c r="B6286">
        <v>6389</v>
      </c>
      <c r="C6286" t="s">
        <v>59</v>
      </c>
      <c r="D6286">
        <v>17</v>
      </c>
      <c r="E6286">
        <v>10.6</v>
      </c>
      <c r="F6286">
        <v>43.6</v>
      </c>
    </row>
    <row r="6287" spans="1:7">
      <c r="A6287" t="s">
        <v>19</v>
      </c>
      <c r="B6287">
        <v>6390</v>
      </c>
      <c r="C6287" t="s">
        <v>59</v>
      </c>
      <c r="D6287">
        <v>17</v>
      </c>
      <c r="E6287">
        <v>11.65</v>
      </c>
      <c r="F6287">
        <v>43.6</v>
      </c>
    </row>
    <row r="6288" spans="1:7">
      <c r="A6288" t="s">
        <v>19</v>
      </c>
      <c r="B6288">
        <v>6391</v>
      </c>
      <c r="C6288" t="s">
        <v>59</v>
      </c>
      <c r="D6288">
        <v>17</v>
      </c>
      <c r="E6288">
        <v>11.9</v>
      </c>
      <c r="F6288">
        <v>43.6</v>
      </c>
      <c r="G6288" t="b">
        <v>0</v>
      </c>
    </row>
    <row r="6289" spans="1:7">
      <c r="A6289" t="s">
        <v>19</v>
      </c>
      <c r="B6289">
        <v>6392</v>
      </c>
      <c r="C6289" t="s">
        <v>59</v>
      </c>
      <c r="D6289">
        <v>17</v>
      </c>
      <c r="E6289">
        <v>12.5</v>
      </c>
      <c r="F6289">
        <v>43.6</v>
      </c>
      <c r="G6289" t="b">
        <v>0</v>
      </c>
    </row>
    <row r="6290" spans="1:7">
      <c r="A6290" t="s">
        <v>19</v>
      </c>
      <c r="B6290">
        <v>6393</v>
      </c>
      <c r="C6290" t="s">
        <v>59</v>
      </c>
      <c r="D6290">
        <v>17</v>
      </c>
      <c r="E6290">
        <v>12.8</v>
      </c>
      <c r="F6290">
        <v>43.6</v>
      </c>
      <c r="G6290" t="b">
        <v>0</v>
      </c>
    </row>
    <row r="6291" spans="1:7">
      <c r="A6291" t="s">
        <v>19</v>
      </c>
      <c r="B6291">
        <v>6394</v>
      </c>
      <c r="C6291" t="s">
        <v>59</v>
      </c>
      <c r="D6291">
        <v>17</v>
      </c>
      <c r="E6291">
        <v>12.95</v>
      </c>
      <c r="F6291">
        <v>43.6</v>
      </c>
      <c r="G6291" t="b">
        <v>0</v>
      </c>
    </row>
    <row r="6292" spans="1:7">
      <c r="A6292" t="s">
        <v>19</v>
      </c>
      <c r="B6292">
        <v>6395</v>
      </c>
      <c r="C6292" t="s">
        <v>59</v>
      </c>
      <c r="D6292">
        <v>17</v>
      </c>
      <c r="E6292">
        <v>14.2</v>
      </c>
      <c r="F6292">
        <v>43.6</v>
      </c>
    </row>
    <row r="6293" spans="1:7">
      <c r="A6293" t="s">
        <v>19</v>
      </c>
      <c r="B6293">
        <v>6396</v>
      </c>
      <c r="C6293" t="s">
        <v>59</v>
      </c>
      <c r="D6293">
        <v>17</v>
      </c>
      <c r="E6293">
        <v>14.35</v>
      </c>
      <c r="F6293">
        <v>43.6</v>
      </c>
    </row>
    <row r="6294" spans="1:7">
      <c r="A6294" t="s">
        <v>19</v>
      </c>
      <c r="B6294">
        <v>6397</v>
      </c>
      <c r="C6294" t="s">
        <v>59</v>
      </c>
      <c r="D6294">
        <v>17</v>
      </c>
      <c r="E6294">
        <v>14.91</v>
      </c>
      <c r="F6294">
        <v>43.6</v>
      </c>
    </row>
    <row r="6295" spans="1:7">
      <c r="A6295" t="s">
        <v>19</v>
      </c>
      <c r="B6295">
        <v>6398</v>
      </c>
      <c r="C6295" t="s">
        <v>59</v>
      </c>
      <c r="D6295">
        <v>17</v>
      </c>
      <c r="E6295">
        <v>15.26</v>
      </c>
      <c r="F6295">
        <v>43.6</v>
      </c>
    </row>
    <row r="6296" spans="1:7">
      <c r="A6296" t="s">
        <v>19</v>
      </c>
      <c r="B6296">
        <v>6399</v>
      </c>
      <c r="C6296" t="s">
        <v>59</v>
      </c>
      <c r="D6296">
        <v>14.17</v>
      </c>
      <c r="E6296">
        <v>11.35</v>
      </c>
      <c r="F6296">
        <v>43.6</v>
      </c>
    </row>
    <row r="6297" spans="1:7">
      <c r="A6297" t="s">
        <v>19</v>
      </c>
      <c r="B6297">
        <v>6400</v>
      </c>
      <c r="C6297" t="s">
        <v>59</v>
      </c>
      <c r="D6297">
        <v>14.35</v>
      </c>
      <c r="E6297">
        <v>11.35</v>
      </c>
      <c r="F6297">
        <v>43.6</v>
      </c>
    </row>
    <row r="6298" spans="1:7">
      <c r="A6298" t="s">
        <v>19</v>
      </c>
      <c r="B6298">
        <v>6401</v>
      </c>
      <c r="C6298" t="s">
        <v>59</v>
      </c>
      <c r="D6298">
        <v>15.97</v>
      </c>
      <c r="E6298">
        <v>11.35</v>
      </c>
      <c r="F6298">
        <v>43.6</v>
      </c>
      <c r="G6298" t="b">
        <v>0</v>
      </c>
    </row>
    <row r="6299" spans="1:7">
      <c r="A6299" t="s">
        <v>19</v>
      </c>
      <c r="B6299">
        <v>6402</v>
      </c>
      <c r="C6299" t="s">
        <v>59</v>
      </c>
      <c r="D6299">
        <v>16.7</v>
      </c>
      <c r="E6299">
        <v>11.35</v>
      </c>
      <c r="F6299">
        <v>43.6</v>
      </c>
      <c r="G6299" t="b">
        <v>0</v>
      </c>
    </row>
    <row r="6300" spans="1:7">
      <c r="A6300" t="s">
        <v>19</v>
      </c>
      <c r="B6300">
        <v>6403</v>
      </c>
      <c r="C6300" t="s">
        <v>59</v>
      </c>
      <c r="D6300">
        <v>14.17</v>
      </c>
      <c r="E6300">
        <v>11.65</v>
      </c>
      <c r="F6300">
        <v>43.6</v>
      </c>
      <c r="G6300" t="b">
        <v>0</v>
      </c>
    </row>
    <row r="6301" spans="1:7">
      <c r="A6301" t="s">
        <v>19</v>
      </c>
      <c r="B6301">
        <v>6404</v>
      </c>
      <c r="C6301" t="s">
        <v>59</v>
      </c>
      <c r="D6301">
        <v>14.17</v>
      </c>
      <c r="E6301">
        <v>11.9</v>
      </c>
      <c r="F6301">
        <v>43.6</v>
      </c>
    </row>
    <row r="6302" spans="1:7">
      <c r="A6302" t="s">
        <v>19</v>
      </c>
      <c r="B6302">
        <v>6405</v>
      </c>
      <c r="C6302" t="s">
        <v>59</v>
      </c>
      <c r="D6302">
        <v>14.17</v>
      </c>
      <c r="E6302">
        <v>11.95</v>
      </c>
      <c r="F6302">
        <v>43.6</v>
      </c>
      <c r="G6302" t="b">
        <v>0</v>
      </c>
    </row>
    <row r="6303" spans="1:7">
      <c r="A6303" t="s">
        <v>19</v>
      </c>
      <c r="B6303">
        <v>6406</v>
      </c>
      <c r="C6303" t="s">
        <v>59</v>
      </c>
      <c r="D6303">
        <v>17.3</v>
      </c>
      <c r="E6303">
        <v>15.78</v>
      </c>
      <c r="F6303">
        <v>43.6</v>
      </c>
    </row>
    <row r="6304" spans="1:7">
      <c r="A6304" t="s">
        <v>19</v>
      </c>
      <c r="B6304">
        <v>6407</v>
      </c>
      <c r="C6304" t="s">
        <v>59</v>
      </c>
      <c r="D6304">
        <v>18.399999999999999</v>
      </c>
      <c r="E6304">
        <v>15.78</v>
      </c>
      <c r="F6304">
        <v>43.6</v>
      </c>
    </row>
    <row r="6305" spans="1:7">
      <c r="A6305" t="s">
        <v>19</v>
      </c>
      <c r="B6305">
        <v>6408</v>
      </c>
      <c r="C6305" t="s">
        <v>59</v>
      </c>
      <c r="D6305">
        <v>19.100000000000001</v>
      </c>
      <c r="E6305">
        <v>15.78</v>
      </c>
      <c r="F6305">
        <v>43.6</v>
      </c>
    </row>
    <row r="6306" spans="1:7">
      <c r="A6306" t="s">
        <v>19</v>
      </c>
      <c r="B6306">
        <v>6409</v>
      </c>
      <c r="C6306" t="s">
        <v>59</v>
      </c>
      <c r="D6306">
        <v>19.475000000000001</v>
      </c>
      <c r="E6306">
        <v>15.78</v>
      </c>
      <c r="F6306">
        <v>43.6</v>
      </c>
    </row>
    <row r="6307" spans="1:7">
      <c r="A6307" t="s">
        <v>19</v>
      </c>
      <c r="B6307">
        <v>6410</v>
      </c>
      <c r="C6307" t="s">
        <v>59</v>
      </c>
      <c r="D6307">
        <v>19.649999999999999</v>
      </c>
      <c r="E6307">
        <v>15.78</v>
      </c>
      <c r="F6307">
        <v>43.6</v>
      </c>
    </row>
    <row r="6308" spans="1:7">
      <c r="A6308" t="s">
        <v>19</v>
      </c>
      <c r="B6308">
        <v>6411</v>
      </c>
      <c r="C6308" t="s">
        <v>59</v>
      </c>
      <c r="D6308">
        <v>19.649999999999999</v>
      </c>
      <c r="E6308">
        <v>15.26</v>
      </c>
      <c r="F6308">
        <v>43.6</v>
      </c>
    </row>
    <row r="6309" spans="1:7">
      <c r="A6309" t="s">
        <v>19</v>
      </c>
      <c r="B6309">
        <v>6412</v>
      </c>
      <c r="C6309" t="s">
        <v>59</v>
      </c>
      <c r="D6309">
        <v>19.649999999999999</v>
      </c>
      <c r="E6309">
        <v>14.91</v>
      </c>
      <c r="F6309">
        <v>43.6</v>
      </c>
    </row>
    <row r="6310" spans="1:7">
      <c r="A6310" t="s">
        <v>19</v>
      </c>
      <c r="B6310">
        <v>6413</v>
      </c>
      <c r="C6310" t="s">
        <v>59</v>
      </c>
      <c r="D6310">
        <v>19.649999999999999</v>
      </c>
      <c r="E6310">
        <v>14.35</v>
      </c>
      <c r="F6310">
        <v>43.6</v>
      </c>
    </row>
    <row r="6311" spans="1:7">
      <c r="A6311" t="s">
        <v>19</v>
      </c>
      <c r="B6311">
        <v>6414</v>
      </c>
      <c r="C6311" t="s">
        <v>59</v>
      </c>
      <c r="D6311">
        <v>19.649999999999999</v>
      </c>
      <c r="E6311">
        <v>14.2</v>
      </c>
      <c r="F6311">
        <v>43.6</v>
      </c>
    </row>
    <row r="6312" spans="1:7">
      <c r="A6312" t="s">
        <v>19</v>
      </c>
      <c r="B6312">
        <v>6415</v>
      </c>
      <c r="C6312" t="s">
        <v>59</v>
      </c>
      <c r="D6312">
        <v>19.649999999999999</v>
      </c>
      <c r="E6312">
        <v>12.95</v>
      </c>
      <c r="F6312">
        <v>43.6</v>
      </c>
    </row>
    <row r="6313" spans="1:7">
      <c r="A6313" t="s">
        <v>19</v>
      </c>
      <c r="B6313">
        <v>6416</v>
      </c>
      <c r="C6313" t="s">
        <v>59</v>
      </c>
      <c r="D6313">
        <v>19.649999999999999</v>
      </c>
      <c r="E6313">
        <v>12.8</v>
      </c>
      <c r="F6313">
        <v>43.6</v>
      </c>
    </row>
    <row r="6314" spans="1:7">
      <c r="A6314" t="s">
        <v>19</v>
      </c>
      <c r="B6314">
        <v>6417</v>
      </c>
      <c r="C6314" t="s">
        <v>59</v>
      </c>
      <c r="D6314">
        <v>19.649999999999999</v>
      </c>
      <c r="E6314">
        <v>12.5</v>
      </c>
      <c r="F6314">
        <v>43.6</v>
      </c>
    </row>
    <row r="6315" spans="1:7">
      <c r="A6315" t="s">
        <v>19</v>
      </c>
      <c r="B6315">
        <v>6418</v>
      </c>
      <c r="C6315" t="s">
        <v>59</v>
      </c>
      <c r="D6315">
        <v>19.649999999999999</v>
      </c>
      <c r="E6315">
        <v>11.9</v>
      </c>
      <c r="F6315">
        <v>43.6</v>
      </c>
      <c r="G6315" t="b">
        <v>0</v>
      </c>
    </row>
    <row r="6316" spans="1:7">
      <c r="A6316" t="s">
        <v>19</v>
      </c>
      <c r="B6316">
        <v>6419</v>
      </c>
      <c r="C6316" t="s">
        <v>59</v>
      </c>
      <c r="D6316">
        <v>19.649999999999999</v>
      </c>
      <c r="E6316">
        <v>11.65</v>
      </c>
      <c r="F6316">
        <v>43.6</v>
      </c>
    </row>
    <row r="6317" spans="1:7">
      <c r="A6317" t="s">
        <v>19</v>
      </c>
      <c r="B6317">
        <v>6420</v>
      </c>
      <c r="C6317" t="s">
        <v>59</v>
      </c>
      <c r="D6317">
        <v>19.649999999999999</v>
      </c>
      <c r="E6317">
        <v>10.6</v>
      </c>
      <c r="F6317">
        <v>43.6</v>
      </c>
    </row>
    <row r="6318" spans="1:7">
      <c r="A6318" t="s">
        <v>19</v>
      </c>
      <c r="B6318">
        <v>7093</v>
      </c>
      <c r="C6318" t="s">
        <v>59</v>
      </c>
      <c r="D6318">
        <v>5.2427200000000001E-17</v>
      </c>
      <c r="E6318">
        <v>4.9000000000000004</v>
      </c>
      <c r="F6318">
        <v>43.6</v>
      </c>
      <c r="G6318" t="b">
        <v>0</v>
      </c>
    </row>
    <row r="6319" spans="1:7">
      <c r="A6319" t="s">
        <v>19</v>
      </c>
      <c r="B6319">
        <v>7797</v>
      </c>
      <c r="C6319" t="s">
        <v>59</v>
      </c>
      <c r="D6319">
        <v>14.17</v>
      </c>
      <c r="E6319">
        <v>14.2</v>
      </c>
      <c r="F6319">
        <v>43.6</v>
      </c>
      <c r="G6319" t="b">
        <v>0</v>
      </c>
    </row>
    <row r="6320" spans="1:7">
      <c r="A6320" t="s">
        <v>19</v>
      </c>
      <c r="B6320">
        <v>7829</v>
      </c>
      <c r="C6320" t="s">
        <v>59</v>
      </c>
      <c r="D6320">
        <v>14.35</v>
      </c>
      <c r="E6320">
        <v>14.2</v>
      </c>
      <c r="F6320">
        <v>43.6</v>
      </c>
    </row>
    <row r="6321" spans="1:7">
      <c r="A6321" t="s">
        <v>19</v>
      </c>
      <c r="B6321">
        <v>7830</v>
      </c>
      <c r="C6321" t="s">
        <v>59</v>
      </c>
      <c r="D6321">
        <v>15.97</v>
      </c>
      <c r="E6321">
        <v>14.2</v>
      </c>
      <c r="F6321">
        <v>43.6</v>
      </c>
      <c r="G6321" t="b">
        <v>0</v>
      </c>
    </row>
    <row r="6322" spans="1:7">
      <c r="A6322" t="s">
        <v>19</v>
      </c>
      <c r="B6322">
        <v>7831</v>
      </c>
      <c r="C6322" t="s">
        <v>59</v>
      </c>
      <c r="D6322">
        <v>16.7</v>
      </c>
      <c r="E6322">
        <v>14.2</v>
      </c>
      <c r="F6322">
        <v>43.6</v>
      </c>
    </row>
    <row r="6323" spans="1:7">
      <c r="A6323" t="s">
        <v>19</v>
      </c>
      <c r="B6323">
        <v>7924</v>
      </c>
      <c r="C6323" t="s">
        <v>59</v>
      </c>
      <c r="D6323">
        <v>11.52</v>
      </c>
      <c r="E6323">
        <v>11.35</v>
      </c>
      <c r="F6323">
        <v>43.6</v>
      </c>
    </row>
    <row r="6324" spans="1:7">
      <c r="A6324" t="s">
        <v>19</v>
      </c>
      <c r="B6324">
        <v>7925</v>
      </c>
      <c r="C6324" t="s">
        <v>59</v>
      </c>
      <c r="D6324">
        <v>13.82</v>
      </c>
      <c r="E6324">
        <v>11.35</v>
      </c>
      <c r="F6324">
        <v>43.6</v>
      </c>
      <c r="G6324" t="b">
        <v>0</v>
      </c>
    </row>
    <row r="6325" spans="1:7">
      <c r="A6325" t="s">
        <v>19</v>
      </c>
      <c r="B6325">
        <v>7952</v>
      </c>
      <c r="C6325" t="s">
        <v>59</v>
      </c>
      <c r="D6325">
        <v>17</v>
      </c>
      <c r="E6325">
        <v>11.35</v>
      </c>
      <c r="F6325">
        <v>43.6</v>
      </c>
    </row>
    <row r="6326" spans="1:7">
      <c r="A6326" t="s">
        <v>19</v>
      </c>
      <c r="B6326">
        <v>7972</v>
      </c>
      <c r="C6326" t="s">
        <v>59</v>
      </c>
      <c r="D6326">
        <v>3.5</v>
      </c>
      <c r="E6326">
        <v>14.35</v>
      </c>
      <c r="F6326">
        <v>43.6</v>
      </c>
    </row>
    <row r="6327" spans="1:7">
      <c r="A6327" t="s">
        <v>19</v>
      </c>
      <c r="B6327">
        <v>7974</v>
      </c>
      <c r="C6327" t="s">
        <v>59</v>
      </c>
      <c r="D6327">
        <v>4.7699999999999996</v>
      </c>
      <c r="E6327">
        <v>14.35</v>
      </c>
      <c r="F6327">
        <v>43.6</v>
      </c>
    </row>
    <row r="6328" spans="1:7">
      <c r="A6328" t="s">
        <v>19</v>
      </c>
      <c r="B6328">
        <v>7991</v>
      </c>
      <c r="C6328" t="s">
        <v>59</v>
      </c>
      <c r="D6328">
        <v>3.5</v>
      </c>
      <c r="E6328">
        <v>10.45</v>
      </c>
      <c r="F6328">
        <v>43.6</v>
      </c>
    </row>
    <row r="6329" spans="1:7">
      <c r="A6329" t="s">
        <v>19</v>
      </c>
      <c r="B6329">
        <v>8012</v>
      </c>
      <c r="C6329" t="s">
        <v>59</v>
      </c>
      <c r="D6329">
        <v>11.92</v>
      </c>
      <c r="E6329">
        <v>12.25</v>
      </c>
      <c r="F6329">
        <v>43.6</v>
      </c>
    </row>
    <row r="6330" spans="1:7">
      <c r="A6330" t="s">
        <v>19</v>
      </c>
      <c r="B6330">
        <v>8013</v>
      </c>
      <c r="C6330" t="s">
        <v>59</v>
      </c>
      <c r="D6330">
        <v>14.17</v>
      </c>
      <c r="E6330">
        <v>13.8</v>
      </c>
      <c r="F6330">
        <v>43.6</v>
      </c>
    </row>
    <row r="6331" spans="1:7">
      <c r="A6331" t="s">
        <v>19</v>
      </c>
      <c r="B6331">
        <v>8040</v>
      </c>
      <c r="C6331" t="s">
        <v>59</v>
      </c>
      <c r="D6331">
        <v>11.52</v>
      </c>
      <c r="E6331">
        <v>12.25</v>
      </c>
      <c r="F6331">
        <v>43.6</v>
      </c>
    </row>
    <row r="6332" spans="1:7">
      <c r="A6332" t="s">
        <v>19</v>
      </c>
      <c r="B6332">
        <v>8059</v>
      </c>
      <c r="C6332" t="s">
        <v>59</v>
      </c>
      <c r="D6332">
        <v>13.82</v>
      </c>
      <c r="E6332">
        <v>10</v>
      </c>
      <c r="F6332">
        <v>43.6</v>
      </c>
    </row>
    <row r="6333" spans="1:7">
      <c r="A6333" t="s">
        <v>19</v>
      </c>
      <c r="B6333">
        <v>8771</v>
      </c>
      <c r="C6333" t="s">
        <v>59</v>
      </c>
      <c r="D6333">
        <v>9.82</v>
      </c>
      <c r="E6333">
        <v>4.9000000000000004</v>
      </c>
      <c r="F6333">
        <v>43.6</v>
      </c>
      <c r="G6333" t="b">
        <v>0</v>
      </c>
    </row>
    <row r="6334" spans="1:7">
      <c r="A6334" t="s">
        <v>19</v>
      </c>
      <c r="B6334">
        <v>9092</v>
      </c>
      <c r="C6334" t="s">
        <v>59</v>
      </c>
      <c r="D6334">
        <v>4.82</v>
      </c>
      <c r="E6334">
        <v>13.05</v>
      </c>
      <c r="F6334">
        <v>43.6</v>
      </c>
    </row>
    <row r="6335" spans="1:7">
      <c r="A6335" t="s">
        <v>19</v>
      </c>
      <c r="B6335">
        <v>9093</v>
      </c>
      <c r="C6335" t="s">
        <v>59</v>
      </c>
      <c r="D6335">
        <v>4.82</v>
      </c>
      <c r="E6335">
        <v>14.05</v>
      </c>
      <c r="F6335">
        <v>43.6</v>
      </c>
    </row>
    <row r="6336" spans="1:7">
      <c r="A6336" t="s">
        <v>19</v>
      </c>
      <c r="B6336">
        <v>4992</v>
      </c>
      <c r="C6336" t="s">
        <v>59</v>
      </c>
      <c r="D6336">
        <v>8.3800000000000008</v>
      </c>
      <c r="E6336">
        <v>11.35</v>
      </c>
      <c r="F6336">
        <v>43.6</v>
      </c>
    </row>
    <row r="6337" spans="1:7">
      <c r="A6337" t="s">
        <v>19</v>
      </c>
      <c r="B6337">
        <v>9244</v>
      </c>
      <c r="C6337" t="s">
        <v>59</v>
      </c>
      <c r="D6337">
        <v>11.52</v>
      </c>
      <c r="E6337">
        <v>9.35</v>
      </c>
      <c r="F6337">
        <v>43.6</v>
      </c>
    </row>
    <row r="6338" spans="1:7">
      <c r="A6338" t="s">
        <v>19</v>
      </c>
      <c r="B6338">
        <v>7889</v>
      </c>
      <c r="C6338" t="s">
        <v>59</v>
      </c>
      <c r="D6338">
        <v>11.52</v>
      </c>
      <c r="E6338">
        <v>10.85</v>
      </c>
      <c r="F6338">
        <v>43.6</v>
      </c>
      <c r="G6338" t="b">
        <v>0</v>
      </c>
    </row>
    <row r="6339" spans="1:7">
      <c r="A6339" t="s">
        <v>19</v>
      </c>
      <c r="B6339">
        <v>7890</v>
      </c>
      <c r="C6339" t="s">
        <v>59</v>
      </c>
      <c r="D6339">
        <v>13.82</v>
      </c>
      <c r="E6339">
        <v>10.85</v>
      </c>
      <c r="F6339">
        <v>43.6</v>
      </c>
    </row>
    <row r="6340" spans="1:7">
      <c r="A6340" t="s">
        <v>19</v>
      </c>
      <c r="B6340">
        <v>9405</v>
      </c>
      <c r="C6340" t="s">
        <v>59</v>
      </c>
      <c r="D6340">
        <v>8.25</v>
      </c>
      <c r="E6340">
        <v>13.15</v>
      </c>
      <c r="F6340">
        <v>43.6</v>
      </c>
      <c r="G6340" t="b">
        <v>0</v>
      </c>
    </row>
    <row r="6341" spans="1:7">
      <c r="A6341" t="s">
        <v>19</v>
      </c>
      <c r="B6341">
        <v>9406</v>
      </c>
      <c r="C6341" t="s">
        <v>59</v>
      </c>
      <c r="D6341">
        <v>8.25</v>
      </c>
      <c r="E6341">
        <v>13.8</v>
      </c>
      <c r="F6341">
        <v>43.6</v>
      </c>
    </row>
    <row r="6342" spans="1:7">
      <c r="A6342" t="s">
        <v>19</v>
      </c>
      <c r="B6342">
        <v>9407</v>
      </c>
      <c r="C6342" t="s">
        <v>59</v>
      </c>
      <c r="D6342">
        <v>9.25</v>
      </c>
      <c r="E6342">
        <v>13.15</v>
      </c>
      <c r="F6342">
        <v>43.6</v>
      </c>
    </row>
    <row r="6343" spans="1:7">
      <c r="A6343" t="s">
        <v>19</v>
      </c>
      <c r="B6343">
        <v>9408</v>
      </c>
      <c r="C6343" t="s">
        <v>59</v>
      </c>
      <c r="D6343">
        <v>9.25</v>
      </c>
      <c r="E6343">
        <v>13.8</v>
      </c>
      <c r="F6343">
        <v>43.6</v>
      </c>
    </row>
    <row r="6344" spans="1:7">
      <c r="A6344" t="s">
        <v>19</v>
      </c>
      <c r="B6344">
        <v>9409</v>
      </c>
      <c r="C6344" t="s">
        <v>59</v>
      </c>
      <c r="D6344">
        <v>10.050000000000001</v>
      </c>
      <c r="E6344">
        <v>13.15</v>
      </c>
      <c r="F6344">
        <v>43.6</v>
      </c>
    </row>
    <row r="6345" spans="1:7">
      <c r="A6345" t="s">
        <v>19</v>
      </c>
      <c r="B6345">
        <v>9410</v>
      </c>
      <c r="C6345" t="s">
        <v>59</v>
      </c>
      <c r="D6345">
        <v>10.050000000000001</v>
      </c>
      <c r="E6345">
        <v>13.8</v>
      </c>
      <c r="F6345">
        <v>43.6</v>
      </c>
    </row>
    <row r="6346" spans="1:7">
      <c r="A6346" t="s">
        <v>19</v>
      </c>
      <c r="B6346">
        <v>9413</v>
      </c>
      <c r="C6346" t="s">
        <v>59</v>
      </c>
      <c r="D6346">
        <v>11.52</v>
      </c>
      <c r="E6346">
        <v>11.65</v>
      </c>
      <c r="F6346">
        <v>43.6</v>
      </c>
    </row>
    <row r="6347" spans="1:7">
      <c r="A6347" t="s">
        <v>19</v>
      </c>
      <c r="B6347">
        <v>9499</v>
      </c>
      <c r="C6347" t="s">
        <v>59</v>
      </c>
      <c r="D6347">
        <v>6.8</v>
      </c>
      <c r="E6347">
        <v>13.8</v>
      </c>
      <c r="F6347">
        <v>43.6</v>
      </c>
    </row>
    <row r="6348" spans="1:7">
      <c r="A6348" t="s">
        <v>19</v>
      </c>
      <c r="B6348">
        <v>1111</v>
      </c>
      <c r="C6348" t="s">
        <v>59</v>
      </c>
      <c r="D6348">
        <v>8.3800000000000008</v>
      </c>
      <c r="E6348">
        <v>12.5</v>
      </c>
      <c r="F6348">
        <v>43.6</v>
      </c>
      <c r="G6348" t="b">
        <v>0</v>
      </c>
    </row>
    <row r="6349" spans="1:7">
      <c r="A6349" t="s">
        <v>19</v>
      </c>
      <c r="B6349">
        <v>1740</v>
      </c>
      <c r="C6349" t="s">
        <v>59</v>
      </c>
      <c r="D6349">
        <v>8.3800000000000008</v>
      </c>
      <c r="E6349">
        <v>12.25</v>
      </c>
      <c r="F6349">
        <v>43.6</v>
      </c>
    </row>
    <row r="6350" spans="1:7">
      <c r="A6350" t="s">
        <v>19</v>
      </c>
      <c r="B6350">
        <v>2105</v>
      </c>
      <c r="C6350" t="s">
        <v>59</v>
      </c>
      <c r="D6350">
        <v>8.25</v>
      </c>
      <c r="E6350">
        <v>16.5</v>
      </c>
      <c r="F6350">
        <v>43.6</v>
      </c>
    </row>
    <row r="6351" spans="1:7">
      <c r="A6351" t="s">
        <v>19</v>
      </c>
      <c r="B6351">
        <v>2188</v>
      </c>
      <c r="C6351" t="s">
        <v>59</v>
      </c>
      <c r="D6351">
        <v>8.3800000000000008</v>
      </c>
      <c r="E6351">
        <v>13.15</v>
      </c>
      <c r="F6351">
        <v>43.6</v>
      </c>
    </row>
    <row r="6352" spans="1:7">
      <c r="A6352" t="s">
        <v>19</v>
      </c>
      <c r="B6352">
        <v>8464</v>
      </c>
      <c r="C6352" t="s">
        <v>59</v>
      </c>
      <c r="D6352">
        <v>11.92</v>
      </c>
      <c r="E6352">
        <v>13.15</v>
      </c>
      <c r="F6352">
        <v>43.6</v>
      </c>
    </row>
    <row r="6353" spans="1:7">
      <c r="A6353" t="s">
        <v>19</v>
      </c>
      <c r="B6353">
        <v>2869</v>
      </c>
      <c r="C6353" t="s">
        <v>59</v>
      </c>
      <c r="D6353">
        <v>4.82</v>
      </c>
      <c r="E6353">
        <v>14.35</v>
      </c>
      <c r="F6353">
        <v>43.6</v>
      </c>
    </row>
    <row r="6354" spans="1:7">
      <c r="A6354" t="s">
        <v>19</v>
      </c>
      <c r="B6354">
        <v>3068</v>
      </c>
      <c r="C6354" t="s">
        <v>59</v>
      </c>
      <c r="D6354">
        <v>4.82</v>
      </c>
      <c r="E6354">
        <v>13.8</v>
      </c>
      <c r="F6354">
        <v>43.6</v>
      </c>
    </row>
    <row r="6355" spans="1:7">
      <c r="A6355" t="s">
        <v>19</v>
      </c>
      <c r="B6355">
        <v>8146</v>
      </c>
      <c r="C6355" t="s">
        <v>59</v>
      </c>
      <c r="D6355">
        <v>3.5</v>
      </c>
      <c r="E6355">
        <v>14.05</v>
      </c>
      <c r="F6355">
        <v>43.6</v>
      </c>
      <c r="G6355" t="b">
        <v>0</v>
      </c>
    </row>
    <row r="6356" spans="1:7">
      <c r="A6356" t="s">
        <v>19</v>
      </c>
      <c r="B6356">
        <v>8150</v>
      </c>
      <c r="C6356" t="s">
        <v>59</v>
      </c>
      <c r="D6356">
        <v>3.5</v>
      </c>
      <c r="E6356">
        <v>13.05</v>
      </c>
      <c r="F6356">
        <v>43.6</v>
      </c>
    </row>
    <row r="6357" spans="1:7">
      <c r="A6357" t="s">
        <v>19</v>
      </c>
      <c r="B6357">
        <v>8480</v>
      </c>
      <c r="C6357" t="s">
        <v>59</v>
      </c>
      <c r="D6357">
        <v>4.7699999999999996</v>
      </c>
      <c r="E6357">
        <v>13.05</v>
      </c>
      <c r="F6357">
        <v>43.6</v>
      </c>
    </row>
    <row r="6358" spans="1:7">
      <c r="A6358" t="s">
        <v>19</v>
      </c>
      <c r="B6358">
        <v>9571</v>
      </c>
      <c r="C6358" t="s">
        <v>59</v>
      </c>
      <c r="D6358">
        <v>8.25</v>
      </c>
      <c r="E6358">
        <v>13.05</v>
      </c>
      <c r="F6358">
        <v>43.6</v>
      </c>
      <c r="G6358" t="b">
        <v>0</v>
      </c>
    </row>
    <row r="6359" spans="1:7">
      <c r="A6359" t="s">
        <v>19</v>
      </c>
      <c r="B6359">
        <v>7084</v>
      </c>
      <c r="C6359" t="s">
        <v>59</v>
      </c>
      <c r="D6359">
        <v>6.8</v>
      </c>
      <c r="E6359">
        <v>8.5</v>
      </c>
      <c r="F6359">
        <v>43.6</v>
      </c>
    </row>
    <row r="6360" spans="1:7">
      <c r="A6360" t="s">
        <v>19</v>
      </c>
      <c r="B6360">
        <v>4889</v>
      </c>
      <c r="C6360" t="s">
        <v>59</v>
      </c>
      <c r="D6360">
        <v>6.8</v>
      </c>
      <c r="E6360">
        <v>12.5</v>
      </c>
      <c r="F6360">
        <v>43.6</v>
      </c>
    </row>
    <row r="6361" spans="1:7">
      <c r="A6361" t="s">
        <v>19</v>
      </c>
      <c r="B6361">
        <v>3789</v>
      </c>
      <c r="C6361" t="s">
        <v>59</v>
      </c>
      <c r="D6361">
        <v>6.8</v>
      </c>
      <c r="E6361">
        <v>10.45</v>
      </c>
      <c r="F6361">
        <v>43.6</v>
      </c>
    </row>
    <row r="6362" spans="1:7">
      <c r="A6362" t="s">
        <v>19</v>
      </c>
      <c r="B6362">
        <v>9588</v>
      </c>
      <c r="C6362" t="s">
        <v>59</v>
      </c>
      <c r="D6362">
        <v>4.82</v>
      </c>
      <c r="E6362">
        <v>16.5</v>
      </c>
      <c r="F6362">
        <v>43.6</v>
      </c>
    </row>
    <row r="6363" spans="1:7">
      <c r="A6363" t="s">
        <v>19</v>
      </c>
      <c r="B6363">
        <v>9589</v>
      </c>
      <c r="C6363" t="s">
        <v>59</v>
      </c>
      <c r="D6363">
        <v>5.72</v>
      </c>
      <c r="E6363">
        <v>13.8</v>
      </c>
      <c r="F6363">
        <v>43.6</v>
      </c>
    </row>
    <row r="6364" spans="1:7">
      <c r="A6364" t="s">
        <v>19</v>
      </c>
      <c r="B6364">
        <v>9590</v>
      </c>
      <c r="C6364" t="s">
        <v>59</v>
      </c>
      <c r="D6364">
        <v>5.72</v>
      </c>
      <c r="E6364">
        <v>15.78</v>
      </c>
      <c r="F6364">
        <v>43.6</v>
      </c>
    </row>
    <row r="6365" spans="1:7">
      <c r="A6365" t="s">
        <v>19</v>
      </c>
      <c r="B6365">
        <v>9591</v>
      </c>
      <c r="C6365" t="s">
        <v>59</v>
      </c>
      <c r="D6365">
        <v>5.72</v>
      </c>
      <c r="E6365">
        <v>16.5</v>
      </c>
      <c r="F6365">
        <v>43.6</v>
      </c>
    </row>
    <row r="6366" spans="1:7">
      <c r="A6366" t="s">
        <v>19</v>
      </c>
      <c r="B6366">
        <v>9640</v>
      </c>
      <c r="C6366" t="s">
        <v>59</v>
      </c>
      <c r="D6366">
        <v>5.72</v>
      </c>
      <c r="E6366">
        <v>14.05</v>
      </c>
      <c r="F6366">
        <v>43.6</v>
      </c>
      <c r="G6366" t="b">
        <v>0</v>
      </c>
    </row>
    <row r="6367" spans="1:7">
      <c r="A6367" t="s">
        <v>19</v>
      </c>
      <c r="B6367">
        <v>9641</v>
      </c>
      <c r="C6367" t="s">
        <v>59</v>
      </c>
      <c r="D6367">
        <v>5.72</v>
      </c>
      <c r="E6367">
        <v>14.35</v>
      </c>
      <c r="F6367">
        <v>43.6</v>
      </c>
      <c r="G6367" t="b">
        <v>0</v>
      </c>
    </row>
    <row r="6368" spans="1:7">
      <c r="A6368" t="s">
        <v>19</v>
      </c>
      <c r="B6368">
        <v>9752</v>
      </c>
      <c r="C6368" t="s">
        <v>59</v>
      </c>
      <c r="D6368">
        <v>16.02</v>
      </c>
      <c r="E6368">
        <v>14.2</v>
      </c>
      <c r="F6368">
        <v>43.6</v>
      </c>
      <c r="G6368" t="b">
        <v>0</v>
      </c>
    </row>
    <row r="6369" spans="1:7">
      <c r="A6369" t="s">
        <v>19</v>
      </c>
      <c r="B6369">
        <v>9753</v>
      </c>
      <c r="C6369" t="s">
        <v>59</v>
      </c>
      <c r="D6369">
        <v>16.02</v>
      </c>
      <c r="E6369">
        <v>15.78</v>
      </c>
      <c r="F6369">
        <v>43.6</v>
      </c>
    </row>
    <row r="6370" spans="1:7">
      <c r="A6370" t="s">
        <v>19</v>
      </c>
      <c r="B6370">
        <v>9754</v>
      </c>
      <c r="C6370" t="s">
        <v>59</v>
      </c>
      <c r="D6370">
        <v>15.07</v>
      </c>
      <c r="E6370">
        <v>14.2</v>
      </c>
      <c r="F6370">
        <v>43.6</v>
      </c>
    </row>
    <row r="6371" spans="1:7">
      <c r="A6371" t="s">
        <v>19</v>
      </c>
      <c r="B6371">
        <v>9755</v>
      </c>
      <c r="C6371" t="s">
        <v>59</v>
      </c>
      <c r="D6371">
        <v>15.07</v>
      </c>
      <c r="E6371">
        <v>15.78</v>
      </c>
      <c r="F6371">
        <v>43.6</v>
      </c>
    </row>
    <row r="6372" spans="1:7">
      <c r="A6372" t="s">
        <v>19</v>
      </c>
      <c r="B6372">
        <v>9756</v>
      </c>
      <c r="C6372" t="s">
        <v>59</v>
      </c>
      <c r="D6372">
        <v>12.88</v>
      </c>
      <c r="E6372">
        <v>15.26</v>
      </c>
      <c r="F6372">
        <v>43.6</v>
      </c>
    </row>
    <row r="6373" spans="1:7">
      <c r="A6373" t="s">
        <v>19</v>
      </c>
      <c r="B6373">
        <v>9757</v>
      </c>
      <c r="C6373" t="s">
        <v>59</v>
      </c>
      <c r="D6373">
        <v>15.07</v>
      </c>
      <c r="E6373">
        <v>15.26</v>
      </c>
      <c r="F6373">
        <v>43.6</v>
      </c>
      <c r="G6373" t="b">
        <v>0</v>
      </c>
    </row>
    <row r="6374" spans="1:7">
      <c r="A6374" t="s">
        <v>19</v>
      </c>
      <c r="B6374">
        <v>9759</v>
      </c>
      <c r="C6374" t="s">
        <v>59</v>
      </c>
      <c r="D6374">
        <v>12.88</v>
      </c>
      <c r="E6374">
        <v>14.2</v>
      </c>
      <c r="F6374">
        <v>43.6</v>
      </c>
    </row>
    <row r="6375" spans="1:7">
      <c r="A6375" t="s">
        <v>19</v>
      </c>
      <c r="B6375">
        <v>9924</v>
      </c>
      <c r="C6375" t="s">
        <v>59</v>
      </c>
      <c r="D6375">
        <v>11.92</v>
      </c>
      <c r="E6375">
        <v>15.1</v>
      </c>
      <c r="F6375">
        <v>43.6</v>
      </c>
    </row>
    <row r="6376" spans="1:7">
      <c r="A6376" t="s">
        <v>19</v>
      </c>
      <c r="B6376">
        <v>9993</v>
      </c>
      <c r="C6376" t="s">
        <v>59</v>
      </c>
      <c r="D6376">
        <v>6.8</v>
      </c>
      <c r="E6376">
        <v>13.05</v>
      </c>
      <c r="F6376">
        <v>43.6</v>
      </c>
    </row>
    <row r="6377" spans="1:7">
      <c r="A6377" t="s">
        <v>19</v>
      </c>
      <c r="B6377">
        <v>4792</v>
      </c>
      <c r="C6377" t="s">
        <v>59</v>
      </c>
      <c r="D6377">
        <v>13.82</v>
      </c>
      <c r="E6377">
        <v>9.35</v>
      </c>
      <c r="F6377">
        <v>43.6</v>
      </c>
    </row>
    <row r="6378" spans="1:7">
      <c r="A6378" t="s">
        <v>19</v>
      </c>
      <c r="B6378">
        <v>1452</v>
      </c>
      <c r="C6378" t="s">
        <v>59</v>
      </c>
      <c r="D6378">
        <v>14.17</v>
      </c>
      <c r="E6378">
        <v>13.525</v>
      </c>
      <c r="F6378">
        <v>43.6</v>
      </c>
      <c r="G6378" t="b">
        <v>0</v>
      </c>
    </row>
    <row r="6379" spans="1:7">
      <c r="A6379" t="s">
        <v>19</v>
      </c>
      <c r="B6379">
        <v>5638</v>
      </c>
      <c r="C6379" t="s">
        <v>59</v>
      </c>
      <c r="D6379">
        <v>0</v>
      </c>
      <c r="E6379">
        <v>0.6</v>
      </c>
      <c r="F6379">
        <v>43.6</v>
      </c>
      <c r="G6379" t="b">
        <v>0</v>
      </c>
    </row>
    <row r="6380" spans="1:7">
      <c r="A6380" t="s">
        <v>19</v>
      </c>
      <c r="B6380">
        <v>5640</v>
      </c>
      <c r="C6380" t="s">
        <v>59</v>
      </c>
      <c r="D6380">
        <v>3.27</v>
      </c>
      <c r="E6380">
        <v>0.6</v>
      </c>
      <c r="F6380">
        <v>43.6</v>
      </c>
    </row>
    <row r="6381" spans="1:7">
      <c r="A6381" t="s">
        <v>19</v>
      </c>
      <c r="B6381">
        <v>5947</v>
      </c>
      <c r="C6381" t="s">
        <v>59</v>
      </c>
      <c r="D6381">
        <v>9.82</v>
      </c>
      <c r="E6381">
        <v>0.6</v>
      </c>
      <c r="F6381">
        <v>43.6</v>
      </c>
      <c r="G6381" t="b">
        <v>0</v>
      </c>
    </row>
    <row r="6382" spans="1:7">
      <c r="A6382" t="s">
        <v>19</v>
      </c>
      <c r="B6382">
        <v>5948</v>
      </c>
      <c r="C6382" t="s">
        <v>59</v>
      </c>
      <c r="D6382">
        <v>16.37</v>
      </c>
      <c r="E6382">
        <v>0.6</v>
      </c>
      <c r="F6382">
        <v>43.6</v>
      </c>
    </row>
    <row r="6383" spans="1:7">
      <c r="A6383" t="s">
        <v>19</v>
      </c>
      <c r="B6383">
        <v>6087</v>
      </c>
      <c r="C6383" t="s">
        <v>59</v>
      </c>
      <c r="D6383">
        <v>19.649999999999999</v>
      </c>
      <c r="E6383">
        <v>0.6</v>
      </c>
      <c r="F6383">
        <v>43.6</v>
      </c>
    </row>
    <row r="6384" spans="1:7">
      <c r="A6384" t="s">
        <v>19</v>
      </c>
      <c r="B6384">
        <v>7660</v>
      </c>
      <c r="C6384" t="s">
        <v>59</v>
      </c>
      <c r="D6384">
        <v>13.1</v>
      </c>
      <c r="E6384">
        <v>0.6</v>
      </c>
      <c r="F6384">
        <v>43.6</v>
      </c>
    </row>
    <row r="6385" spans="1:7">
      <c r="A6385" t="s">
        <v>19</v>
      </c>
      <c r="B6385">
        <v>7661</v>
      </c>
      <c r="C6385" t="s">
        <v>59</v>
      </c>
      <c r="D6385">
        <v>6.5</v>
      </c>
      <c r="E6385">
        <v>0.6</v>
      </c>
      <c r="F6385">
        <v>43.6</v>
      </c>
    </row>
    <row r="6386" spans="1:7">
      <c r="A6386" t="s">
        <v>19</v>
      </c>
      <c r="B6386">
        <v>8798</v>
      </c>
      <c r="C6386" t="s">
        <v>59</v>
      </c>
      <c r="D6386">
        <v>8.19</v>
      </c>
      <c r="E6386">
        <v>0.6</v>
      </c>
      <c r="F6386">
        <v>43.6</v>
      </c>
    </row>
    <row r="6387" spans="1:7">
      <c r="A6387" t="s">
        <v>19</v>
      </c>
      <c r="B6387">
        <v>9142</v>
      </c>
      <c r="C6387" t="s">
        <v>59</v>
      </c>
      <c r="D6387">
        <v>0.6</v>
      </c>
      <c r="E6387">
        <v>8.5</v>
      </c>
      <c r="F6387">
        <v>43.6</v>
      </c>
    </row>
    <row r="6388" spans="1:7">
      <c r="A6388" t="s">
        <v>19</v>
      </c>
      <c r="B6388">
        <v>9143</v>
      </c>
      <c r="C6388" t="s">
        <v>59</v>
      </c>
      <c r="D6388">
        <v>0.6</v>
      </c>
      <c r="E6388">
        <v>16.5</v>
      </c>
      <c r="F6388">
        <v>43.6</v>
      </c>
    </row>
    <row r="6389" spans="1:7">
      <c r="A6389" t="s">
        <v>19</v>
      </c>
      <c r="B6389">
        <v>9885</v>
      </c>
      <c r="C6389" t="s">
        <v>59</v>
      </c>
      <c r="D6389">
        <v>10.7</v>
      </c>
      <c r="E6389">
        <v>11.35</v>
      </c>
      <c r="F6389">
        <v>43.6</v>
      </c>
    </row>
    <row r="6390" spans="1:7">
      <c r="A6390" t="s">
        <v>19</v>
      </c>
      <c r="B6390">
        <v>9957</v>
      </c>
      <c r="C6390" t="s">
        <v>59</v>
      </c>
      <c r="D6390">
        <v>9.1999999999999993</v>
      </c>
      <c r="E6390">
        <v>11.35</v>
      </c>
      <c r="F6390">
        <v>43.6</v>
      </c>
    </row>
    <row r="6391" spans="1:7">
      <c r="A6391" t="s">
        <v>19</v>
      </c>
      <c r="B6391">
        <v>10036</v>
      </c>
      <c r="C6391" t="s">
        <v>59</v>
      </c>
      <c r="D6391">
        <v>8.25</v>
      </c>
      <c r="E6391">
        <v>13.1463988919668</v>
      </c>
      <c r="F6391">
        <v>43.6</v>
      </c>
      <c r="G6391" t="b">
        <v>0</v>
      </c>
    </row>
    <row r="6392" spans="1:7">
      <c r="A6392" t="s">
        <v>19</v>
      </c>
      <c r="B6392">
        <v>10037</v>
      </c>
      <c r="C6392" t="s">
        <v>59</v>
      </c>
      <c r="D6392">
        <v>8.25</v>
      </c>
      <c r="E6392">
        <v>12.5</v>
      </c>
      <c r="F6392">
        <v>43.6</v>
      </c>
      <c r="G6392" t="b">
        <v>0</v>
      </c>
    </row>
    <row r="6393" spans="1:7">
      <c r="A6393" t="s">
        <v>19</v>
      </c>
      <c r="B6393">
        <v>2206</v>
      </c>
      <c r="C6393" t="s">
        <v>59</v>
      </c>
      <c r="D6393">
        <v>18.68</v>
      </c>
      <c r="E6393">
        <v>8.75</v>
      </c>
      <c r="F6393">
        <v>43.6</v>
      </c>
    </row>
    <row r="6394" spans="1:7">
      <c r="A6394" t="s">
        <v>19</v>
      </c>
      <c r="B6394">
        <v>6829</v>
      </c>
      <c r="C6394" t="s">
        <v>59</v>
      </c>
      <c r="D6394">
        <v>12.88</v>
      </c>
      <c r="E6394">
        <v>16.5</v>
      </c>
      <c r="F6394">
        <v>43.6</v>
      </c>
    </row>
    <row r="6395" spans="1:7">
      <c r="A6395" t="s">
        <v>19</v>
      </c>
      <c r="B6395">
        <v>856</v>
      </c>
      <c r="C6395" t="s">
        <v>59</v>
      </c>
      <c r="D6395">
        <v>12.88</v>
      </c>
      <c r="E6395">
        <v>15.78</v>
      </c>
      <c r="F6395">
        <v>43.6</v>
      </c>
      <c r="G6395" t="b">
        <v>0</v>
      </c>
    </row>
    <row r="6396" spans="1:7">
      <c r="A6396" t="s">
        <v>19</v>
      </c>
      <c r="B6396">
        <v>10257</v>
      </c>
      <c r="C6396" t="s">
        <v>59</v>
      </c>
      <c r="D6396">
        <v>3.27</v>
      </c>
      <c r="E6396">
        <v>5.5</v>
      </c>
      <c r="F6396">
        <v>43.6</v>
      </c>
      <c r="G6396" t="b">
        <v>0</v>
      </c>
    </row>
    <row r="6397" spans="1:7">
      <c r="A6397" t="s">
        <v>19</v>
      </c>
      <c r="B6397">
        <v>10283</v>
      </c>
      <c r="C6397" t="s">
        <v>59</v>
      </c>
      <c r="D6397">
        <v>3.27</v>
      </c>
      <c r="E6397">
        <v>7.2</v>
      </c>
      <c r="F6397">
        <v>43.6</v>
      </c>
      <c r="G6397" t="b">
        <v>0</v>
      </c>
    </row>
    <row r="6398" spans="1:7">
      <c r="A6398" t="s">
        <v>19</v>
      </c>
      <c r="B6398">
        <v>10309</v>
      </c>
      <c r="C6398" t="s">
        <v>59</v>
      </c>
      <c r="D6398">
        <v>3.27</v>
      </c>
      <c r="E6398">
        <v>7</v>
      </c>
      <c r="F6398">
        <v>43.6</v>
      </c>
    </row>
    <row r="6399" spans="1:7">
      <c r="A6399" t="s">
        <v>19</v>
      </c>
      <c r="B6399">
        <v>3788</v>
      </c>
      <c r="C6399" t="s">
        <v>59</v>
      </c>
      <c r="D6399">
        <v>0</v>
      </c>
      <c r="E6399">
        <v>11.42</v>
      </c>
      <c r="F6399">
        <v>43.6</v>
      </c>
    </row>
    <row r="6400" spans="1:7">
      <c r="A6400" t="s">
        <v>19</v>
      </c>
      <c r="B6400">
        <v>3808</v>
      </c>
      <c r="C6400" t="s">
        <v>59</v>
      </c>
      <c r="D6400">
        <v>3.15</v>
      </c>
      <c r="E6400">
        <v>11.42</v>
      </c>
      <c r="F6400">
        <v>43.6</v>
      </c>
    </row>
    <row r="6401" spans="1:7">
      <c r="A6401" t="s">
        <v>19</v>
      </c>
      <c r="B6401">
        <v>3811</v>
      </c>
      <c r="C6401" t="s">
        <v>59</v>
      </c>
      <c r="D6401">
        <v>4.82</v>
      </c>
      <c r="E6401">
        <v>11.45</v>
      </c>
      <c r="F6401">
        <v>43.6</v>
      </c>
      <c r="G6401" t="b">
        <v>0</v>
      </c>
    </row>
    <row r="6402" spans="1:7">
      <c r="A6402" t="s">
        <v>19</v>
      </c>
      <c r="B6402">
        <v>3812</v>
      </c>
      <c r="C6402" t="s">
        <v>59</v>
      </c>
      <c r="D6402">
        <v>6.8</v>
      </c>
      <c r="E6402">
        <v>11.45</v>
      </c>
      <c r="F6402">
        <v>43.6</v>
      </c>
    </row>
    <row r="6403" spans="1:7">
      <c r="A6403" t="s">
        <v>19</v>
      </c>
      <c r="B6403">
        <v>3831</v>
      </c>
      <c r="C6403" t="s">
        <v>59</v>
      </c>
      <c r="D6403">
        <v>4.82</v>
      </c>
      <c r="E6403">
        <v>10.45</v>
      </c>
      <c r="F6403">
        <v>43.6</v>
      </c>
      <c r="G6403" t="b">
        <v>0</v>
      </c>
    </row>
    <row r="6404" spans="1:7">
      <c r="A6404" t="s">
        <v>19</v>
      </c>
      <c r="B6404">
        <v>3834</v>
      </c>
      <c r="C6404" t="s">
        <v>59</v>
      </c>
      <c r="D6404">
        <v>3.15</v>
      </c>
      <c r="E6404">
        <v>13.35</v>
      </c>
      <c r="F6404">
        <v>43.6</v>
      </c>
    </row>
    <row r="6405" spans="1:7">
      <c r="A6405" t="s">
        <v>19</v>
      </c>
      <c r="B6405">
        <v>3835</v>
      </c>
      <c r="C6405" t="s">
        <v>59</v>
      </c>
      <c r="D6405">
        <v>0</v>
      </c>
      <c r="E6405">
        <v>13.35</v>
      </c>
      <c r="F6405">
        <v>43.6</v>
      </c>
    </row>
    <row r="6406" spans="1:7">
      <c r="A6406" t="s">
        <v>19</v>
      </c>
      <c r="B6406">
        <v>3856</v>
      </c>
      <c r="C6406" t="s">
        <v>59</v>
      </c>
      <c r="D6406">
        <v>4.82</v>
      </c>
      <c r="E6406">
        <v>13.35</v>
      </c>
      <c r="F6406">
        <v>43.6</v>
      </c>
    </row>
    <row r="6407" spans="1:7">
      <c r="A6407" t="s">
        <v>19</v>
      </c>
      <c r="B6407">
        <v>9376</v>
      </c>
      <c r="C6407" t="s">
        <v>59</v>
      </c>
      <c r="D6407">
        <v>6.5</v>
      </c>
      <c r="E6407">
        <v>11.45</v>
      </c>
      <c r="F6407">
        <v>43.6</v>
      </c>
      <c r="G6407" t="b">
        <v>0</v>
      </c>
    </row>
    <row r="6408" spans="1:7">
      <c r="A6408" t="s">
        <v>19</v>
      </c>
      <c r="B6408">
        <v>9384</v>
      </c>
      <c r="C6408" t="s">
        <v>59</v>
      </c>
      <c r="D6408">
        <v>4.82</v>
      </c>
      <c r="E6408">
        <v>12.5</v>
      </c>
      <c r="F6408">
        <v>43.6</v>
      </c>
      <c r="G6408" t="b">
        <v>0</v>
      </c>
    </row>
    <row r="6409" spans="1:7">
      <c r="A6409" t="s">
        <v>19</v>
      </c>
      <c r="B6409">
        <v>9385</v>
      </c>
      <c r="C6409" t="s">
        <v>59</v>
      </c>
      <c r="D6409">
        <v>4.25</v>
      </c>
      <c r="E6409">
        <v>11.45</v>
      </c>
      <c r="F6409">
        <v>43.6</v>
      </c>
      <c r="G6409" t="b">
        <v>0</v>
      </c>
    </row>
    <row r="6410" spans="1:7">
      <c r="A6410" t="s">
        <v>19</v>
      </c>
      <c r="B6410">
        <v>10392</v>
      </c>
      <c r="C6410" t="s">
        <v>59</v>
      </c>
      <c r="D6410">
        <v>2.5</v>
      </c>
      <c r="E6410">
        <v>11.42</v>
      </c>
      <c r="F6410">
        <v>43.6</v>
      </c>
      <c r="G6410" t="b">
        <v>0</v>
      </c>
    </row>
    <row r="6411" spans="1:7">
      <c r="A6411" t="s">
        <v>19</v>
      </c>
      <c r="B6411">
        <v>10393</v>
      </c>
      <c r="C6411" t="s">
        <v>59</v>
      </c>
      <c r="D6411">
        <v>3.15</v>
      </c>
      <c r="E6411">
        <v>12.5</v>
      </c>
      <c r="F6411">
        <v>43.6</v>
      </c>
    </row>
    <row r="6412" spans="1:7">
      <c r="A6412" t="s">
        <v>19</v>
      </c>
      <c r="B6412">
        <v>10394</v>
      </c>
      <c r="C6412" t="s">
        <v>59</v>
      </c>
      <c r="D6412">
        <v>3.15</v>
      </c>
      <c r="E6412">
        <v>8.5</v>
      </c>
      <c r="F6412">
        <v>43.6</v>
      </c>
    </row>
    <row r="6413" spans="1:7">
      <c r="A6413" t="s">
        <v>19</v>
      </c>
      <c r="B6413">
        <v>10395</v>
      </c>
      <c r="C6413" t="s">
        <v>59</v>
      </c>
      <c r="D6413">
        <v>3.5</v>
      </c>
      <c r="E6413">
        <v>11.42</v>
      </c>
      <c r="F6413">
        <v>43.6</v>
      </c>
    </row>
    <row r="6414" spans="1:7">
      <c r="A6414" t="s">
        <v>19</v>
      </c>
      <c r="B6414">
        <v>10396</v>
      </c>
      <c r="C6414" t="s">
        <v>59</v>
      </c>
      <c r="D6414">
        <v>2.5</v>
      </c>
      <c r="E6414">
        <v>13.35</v>
      </c>
      <c r="F6414">
        <v>43.6</v>
      </c>
    </row>
    <row r="6415" spans="1:7">
      <c r="A6415" t="s">
        <v>19</v>
      </c>
      <c r="B6415">
        <v>10397</v>
      </c>
      <c r="C6415" t="s">
        <v>59</v>
      </c>
      <c r="D6415">
        <v>3.5</v>
      </c>
      <c r="E6415">
        <v>13.35</v>
      </c>
      <c r="F6415">
        <v>43.6</v>
      </c>
    </row>
    <row r="6416" spans="1:7">
      <c r="A6416" t="s">
        <v>19</v>
      </c>
      <c r="B6416">
        <v>10398</v>
      </c>
      <c r="C6416" t="s">
        <v>59</v>
      </c>
      <c r="D6416">
        <v>3.15</v>
      </c>
      <c r="E6416">
        <v>15.26</v>
      </c>
      <c r="F6416">
        <v>43.6</v>
      </c>
    </row>
    <row r="6417" spans="1:7">
      <c r="A6417" t="s">
        <v>19</v>
      </c>
      <c r="B6417">
        <v>10417</v>
      </c>
      <c r="C6417" t="s">
        <v>59</v>
      </c>
      <c r="D6417">
        <v>2.95</v>
      </c>
      <c r="E6417">
        <v>8.5</v>
      </c>
      <c r="F6417">
        <v>43.6</v>
      </c>
    </row>
    <row r="6418" spans="1:7">
      <c r="A6418" t="s">
        <v>19</v>
      </c>
      <c r="B6418">
        <v>1568</v>
      </c>
      <c r="C6418" t="s">
        <v>59</v>
      </c>
      <c r="D6418">
        <v>5.5511149999999998E-17</v>
      </c>
      <c r="E6418">
        <v>6.05</v>
      </c>
      <c r="F6418">
        <v>43.6</v>
      </c>
    </row>
    <row r="6419" spans="1:7">
      <c r="A6419" t="s">
        <v>19</v>
      </c>
      <c r="B6419">
        <v>1574</v>
      </c>
      <c r="C6419" t="s">
        <v>59</v>
      </c>
      <c r="D6419">
        <v>0</v>
      </c>
      <c r="E6419">
        <v>7.7</v>
      </c>
      <c r="F6419">
        <v>43.6</v>
      </c>
      <c r="G6419" t="b">
        <v>0</v>
      </c>
    </row>
    <row r="6420" spans="1:7">
      <c r="A6420" t="s">
        <v>19</v>
      </c>
      <c r="B6420">
        <v>2568</v>
      </c>
      <c r="C6420" t="s">
        <v>59</v>
      </c>
      <c r="D6420">
        <v>4.82</v>
      </c>
      <c r="E6420">
        <v>11.85</v>
      </c>
      <c r="F6420">
        <v>43.6</v>
      </c>
      <c r="G6420" t="b">
        <v>0</v>
      </c>
    </row>
    <row r="6421" spans="1:7">
      <c r="A6421" t="s">
        <v>19</v>
      </c>
      <c r="B6421">
        <v>3918</v>
      </c>
      <c r="C6421" t="s">
        <v>59</v>
      </c>
      <c r="D6421">
        <v>4.95</v>
      </c>
      <c r="E6421">
        <v>8.5</v>
      </c>
      <c r="F6421">
        <v>43.6</v>
      </c>
    </row>
    <row r="6422" spans="1:7">
      <c r="A6422" t="s">
        <v>19</v>
      </c>
      <c r="B6422">
        <v>989</v>
      </c>
      <c r="C6422" t="s">
        <v>59</v>
      </c>
      <c r="D6422">
        <v>9.9660178018011596</v>
      </c>
      <c r="E6422">
        <v>8.1744408544489708</v>
      </c>
      <c r="F6422">
        <v>43.6</v>
      </c>
      <c r="G6422" t="b">
        <v>0</v>
      </c>
    </row>
    <row r="6423" spans="1:7">
      <c r="A6423" t="s">
        <v>19</v>
      </c>
      <c r="B6423">
        <v>990</v>
      </c>
      <c r="C6423" t="s">
        <v>59</v>
      </c>
      <c r="D6423">
        <v>9.6285863138224208</v>
      </c>
      <c r="E6423">
        <v>7.5199737117019199</v>
      </c>
      <c r="F6423">
        <v>43.6</v>
      </c>
    </row>
    <row r="6424" spans="1:7">
      <c r="A6424" t="s">
        <v>19</v>
      </c>
      <c r="B6424">
        <v>991</v>
      </c>
      <c r="C6424" t="s">
        <v>59</v>
      </c>
      <c r="D6424">
        <v>9.6183235223519095</v>
      </c>
      <c r="E6424">
        <v>7.5051189431268099</v>
      </c>
      <c r="F6424">
        <v>43.6</v>
      </c>
    </row>
    <row r="6425" spans="1:7">
      <c r="A6425" t="s">
        <v>19</v>
      </c>
      <c r="B6425">
        <v>466</v>
      </c>
      <c r="C6425" t="s">
        <v>59</v>
      </c>
      <c r="D6425">
        <v>9.8249999999999993</v>
      </c>
      <c r="E6425">
        <v>8.25</v>
      </c>
      <c r="F6425">
        <v>43.6</v>
      </c>
      <c r="G6425" t="b">
        <v>0</v>
      </c>
    </row>
    <row r="6426" spans="1:7">
      <c r="A6426" t="s">
        <v>19</v>
      </c>
      <c r="B6426">
        <v>589</v>
      </c>
      <c r="C6426" t="s">
        <v>59</v>
      </c>
      <c r="D6426">
        <v>9.8249999999999993</v>
      </c>
      <c r="E6426">
        <v>8.25</v>
      </c>
      <c r="F6426">
        <v>43.6</v>
      </c>
    </row>
    <row r="6427" spans="1:7">
      <c r="A6427" t="s">
        <v>20</v>
      </c>
      <c r="B6427">
        <v>227</v>
      </c>
      <c r="C6427" t="s">
        <v>59</v>
      </c>
      <c r="D6427">
        <v>0</v>
      </c>
      <c r="E6427">
        <v>0</v>
      </c>
      <c r="F6427">
        <v>40.299999999999997</v>
      </c>
    </row>
    <row r="6428" spans="1:7">
      <c r="A6428" t="s">
        <v>20</v>
      </c>
      <c r="B6428">
        <v>228</v>
      </c>
      <c r="C6428" t="s">
        <v>59</v>
      </c>
      <c r="D6428">
        <v>3.27</v>
      </c>
      <c r="E6428">
        <v>0</v>
      </c>
      <c r="F6428">
        <v>40.299999999999997</v>
      </c>
    </row>
    <row r="6429" spans="1:7">
      <c r="A6429" t="s">
        <v>20</v>
      </c>
      <c r="B6429">
        <v>229</v>
      </c>
      <c r="C6429" t="s">
        <v>59</v>
      </c>
      <c r="D6429">
        <v>9.82</v>
      </c>
      <c r="E6429">
        <v>0</v>
      </c>
      <c r="F6429">
        <v>40.299999999999997</v>
      </c>
    </row>
    <row r="6430" spans="1:7">
      <c r="A6430" t="s">
        <v>20</v>
      </c>
      <c r="B6430">
        <v>230</v>
      </c>
      <c r="C6430" t="s">
        <v>59</v>
      </c>
      <c r="D6430">
        <v>16.37</v>
      </c>
      <c r="E6430">
        <v>0</v>
      </c>
      <c r="F6430">
        <v>40.299999999999997</v>
      </c>
      <c r="G6430" t="b">
        <v>0</v>
      </c>
    </row>
    <row r="6431" spans="1:7">
      <c r="A6431" t="s">
        <v>20</v>
      </c>
      <c r="B6431">
        <v>231</v>
      </c>
      <c r="C6431" t="s">
        <v>59</v>
      </c>
      <c r="D6431">
        <v>19.649999999999999</v>
      </c>
      <c r="E6431">
        <v>0</v>
      </c>
      <c r="F6431">
        <v>40.299999999999997</v>
      </c>
    </row>
    <row r="6432" spans="1:7">
      <c r="A6432" t="s">
        <v>20</v>
      </c>
      <c r="B6432">
        <v>232</v>
      </c>
      <c r="C6432" t="s">
        <v>59</v>
      </c>
      <c r="D6432">
        <v>19.649999999999999</v>
      </c>
      <c r="E6432">
        <v>1.8</v>
      </c>
      <c r="F6432">
        <v>40.299999999999997</v>
      </c>
    </row>
    <row r="6433" spans="1:7">
      <c r="A6433" t="s">
        <v>20</v>
      </c>
      <c r="B6433">
        <v>233</v>
      </c>
      <c r="C6433" t="s">
        <v>59</v>
      </c>
      <c r="D6433">
        <v>0</v>
      </c>
      <c r="E6433">
        <v>8.5</v>
      </c>
      <c r="F6433">
        <v>40.299999999999997</v>
      </c>
      <c r="G6433" t="b">
        <v>0</v>
      </c>
    </row>
    <row r="6434" spans="1:7">
      <c r="A6434" t="s">
        <v>20</v>
      </c>
      <c r="B6434">
        <v>234</v>
      </c>
      <c r="C6434" t="s">
        <v>59</v>
      </c>
      <c r="D6434">
        <v>0</v>
      </c>
      <c r="E6434">
        <v>12.5</v>
      </c>
      <c r="F6434">
        <v>40.299999999999997</v>
      </c>
    </row>
    <row r="6435" spans="1:7">
      <c r="A6435" t="s">
        <v>20</v>
      </c>
      <c r="B6435">
        <v>235</v>
      </c>
      <c r="C6435" t="s">
        <v>59</v>
      </c>
      <c r="D6435">
        <v>0</v>
      </c>
      <c r="E6435">
        <v>16.5</v>
      </c>
      <c r="F6435">
        <v>40.299999999999997</v>
      </c>
      <c r="G6435" t="b">
        <v>0</v>
      </c>
    </row>
    <row r="6436" spans="1:7">
      <c r="A6436" t="s">
        <v>20</v>
      </c>
      <c r="B6436">
        <v>236</v>
      </c>
      <c r="C6436" t="s">
        <v>59</v>
      </c>
      <c r="D6436">
        <v>6.8</v>
      </c>
      <c r="E6436">
        <v>16.5</v>
      </c>
      <c r="F6436">
        <v>40.299999999999997</v>
      </c>
    </row>
    <row r="6437" spans="1:7">
      <c r="A6437" t="s">
        <v>20</v>
      </c>
      <c r="B6437">
        <v>237</v>
      </c>
      <c r="C6437" t="s">
        <v>59</v>
      </c>
      <c r="D6437">
        <v>8.1</v>
      </c>
      <c r="E6437">
        <v>16.5</v>
      </c>
      <c r="F6437">
        <v>40.299999999999997</v>
      </c>
    </row>
    <row r="6438" spans="1:7">
      <c r="A6438" t="s">
        <v>20</v>
      </c>
      <c r="B6438">
        <v>238</v>
      </c>
      <c r="C6438" t="s">
        <v>59</v>
      </c>
      <c r="D6438">
        <v>4.57</v>
      </c>
      <c r="E6438">
        <v>4.25</v>
      </c>
      <c r="F6438">
        <v>40.299999999999997</v>
      </c>
      <c r="G6438" t="b">
        <v>0</v>
      </c>
    </row>
    <row r="6439" spans="1:7">
      <c r="A6439" t="s">
        <v>20</v>
      </c>
      <c r="B6439">
        <v>239</v>
      </c>
      <c r="C6439" t="s">
        <v>59</v>
      </c>
      <c r="D6439">
        <v>8.6300000000000008</v>
      </c>
      <c r="E6439">
        <v>4.25</v>
      </c>
      <c r="F6439">
        <v>40.299999999999997</v>
      </c>
    </row>
    <row r="6440" spans="1:7">
      <c r="A6440" t="s">
        <v>20</v>
      </c>
      <c r="B6440">
        <v>240</v>
      </c>
      <c r="C6440" t="s">
        <v>59</v>
      </c>
      <c r="D6440">
        <v>4.57</v>
      </c>
      <c r="E6440">
        <v>6.9</v>
      </c>
      <c r="F6440">
        <v>40.299999999999997</v>
      </c>
      <c r="G6440" t="b">
        <v>0</v>
      </c>
    </row>
    <row r="6441" spans="1:7">
      <c r="A6441" t="s">
        <v>20</v>
      </c>
      <c r="B6441">
        <v>241</v>
      </c>
      <c r="C6441" t="s">
        <v>59</v>
      </c>
      <c r="D6441">
        <v>8.6300000000000008</v>
      </c>
      <c r="E6441">
        <v>6.9</v>
      </c>
      <c r="F6441">
        <v>40.299999999999997</v>
      </c>
      <c r="G6441" t="b">
        <v>0</v>
      </c>
    </row>
    <row r="6442" spans="1:7">
      <c r="A6442" t="s">
        <v>20</v>
      </c>
      <c r="B6442">
        <v>242</v>
      </c>
      <c r="C6442" t="s">
        <v>59</v>
      </c>
      <c r="D6442">
        <v>4.57</v>
      </c>
      <c r="E6442">
        <v>6.4</v>
      </c>
      <c r="F6442">
        <v>40.299999999999997</v>
      </c>
      <c r="G6442" t="b">
        <v>0</v>
      </c>
    </row>
    <row r="6443" spans="1:7">
      <c r="A6443" t="s">
        <v>20</v>
      </c>
      <c r="B6443">
        <v>243</v>
      </c>
      <c r="C6443" t="s">
        <v>59</v>
      </c>
      <c r="D6443">
        <v>8.6300000000000008</v>
      </c>
      <c r="E6443">
        <v>6.4</v>
      </c>
      <c r="F6443">
        <v>40.299999999999997</v>
      </c>
    </row>
    <row r="6444" spans="1:7">
      <c r="A6444" t="s">
        <v>20</v>
      </c>
      <c r="B6444">
        <v>244</v>
      </c>
      <c r="C6444" t="s">
        <v>59</v>
      </c>
      <c r="D6444">
        <v>11.12</v>
      </c>
      <c r="E6444">
        <v>4.25</v>
      </c>
      <c r="F6444">
        <v>40.299999999999997</v>
      </c>
    </row>
    <row r="6445" spans="1:7">
      <c r="A6445" t="s">
        <v>20</v>
      </c>
      <c r="B6445">
        <v>245</v>
      </c>
      <c r="C6445" t="s">
        <v>59</v>
      </c>
      <c r="D6445">
        <v>15.2</v>
      </c>
      <c r="E6445">
        <v>4.25</v>
      </c>
      <c r="F6445">
        <v>40.299999999999997</v>
      </c>
    </row>
    <row r="6446" spans="1:7">
      <c r="A6446" t="s">
        <v>20</v>
      </c>
      <c r="B6446">
        <v>246</v>
      </c>
      <c r="C6446" t="s">
        <v>59</v>
      </c>
      <c r="D6446">
        <v>11.12</v>
      </c>
      <c r="E6446">
        <v>6.9</v>
      </c>
      <c r="F6446">
        <v>40.299999999999997</v>
      </c>
    </row>
    <row r="6447" spans="1:7">
      <c r="A6447" t="s">
        <v>20</v>
      </c>
      <c r="B6447">
        <v>247</v>
      </c>
      <c r="C6447" t="s">
        <v>59</v>
      </c>
      <c r="D6447">
        <v>15.2</v>
      </c>
      <c r="E6447">
        <v>6.9</v>
      </c>
      <c r="F6447">
        <v>40.299999999999997</v>
      </c>
    </row>
    <row r="6448" spans="1:7">
      <c r="A6448" t="s">
        <v>20</v>
      </c>
      <c r="B6448">
        <v>248</v>
      </c>
      <c r="C6448" t="s">
        <v>59</v>
      </c>
      <c r="D6448">
        <v>11.12</v>
      </c>
      <c r="E6448">
        <v>6.4</v>
      </c>
      <c r="F6448">
        <v>40.299999999999997</v>
      </c>
    </row>
    <row r="6449" spans="1:7">
      <c r="A6449" t="s">
        <v>20</v>
      </c>
      <c r="B6449">
        <v>249</v>
      </c>
      <c r="C6449" t="s">
        <v>59</v>
      </c>
      <c r="D6449">
        <v>15.2</v>
      </c>
      <c r="E6449">
        <v>6.4</v>
      </c>
      <c r="F6449">
        <v>40.299999999999997</v>
      </c>
    </row>
    <row r="6450" spans="1:7">
      <c r="A6450" t="s">
        <v>20</v>
      </c>
      <c r="B6450">
        <v>250</v>
      </c>
      <c r="C6450" t="s">
        <v>59</v>
      </c>
      <c r="D6450">
        <v>17.68</v>
      </c>
      <c r="E6450">
        <v>4.8</v>
      </c>
      <c r="F6450">
        <v>40.299999999999997</v>
      </c>
    </row>
    <row r="6451" spans="1:7">
      <c r="A6451" t="s">
        <v>20</v>
      </c>
      <c r="B6451">
        <v>251</v>
      </c>
      <c r="C6451" t="s">
        <v>59</v>
      </c>
      <c r="D6451">
        <v>19.649999999999999</v>
      </c>
      <c r="E6451">
        <v>4.8</v>
      </c>
      <c r="F6451">
        <v>40.299999999999997</v>
      </c>
    </row>
    <row r="6452" spans="1:7">
      <c r="A6452" t="s">
        <v>20</v>
      </c>
      <c r="B6452">
        <v>252</v>
      </c>
      <c r="C6452" t="s">
        <v>59</v>
      </c>
      <c r="D6452">
        <v>0</v>
      </c>
      <c r="E6452">
        <v>4.8</v>
      </c>
      <c r="F6452">
        <v>40.299999999999997</v>
      </c>
      <c r="G6452" t="b">
        <v>0</v>
      </c>
    </row>
    <row r="6453" spans="1:7">
      <c r="A6453" t="s">
        <v>20</v>
      </c>
      <c r="B6453">
        <v>253</v>
      </c>
      <c r="C6453" t="s">
        <v>59</v>
      </c>
      <c r="D6453">
        <v>1.98</v>
      </c>
      <c r="E6453">
        <v>4.8</v>
      </c>
      <c r="F6453">
        <v>40.299999999999997</v>
      </c>
    </row>
    <row r="6454" spans="1:7">
      <c r="A6454" t="s">
        <v>20</v>
      </c>
      <c r="B6454">
        <v>744</v>
      </c>
      <c r="C6454" t="s">
        <v>59</v>
      </c>
      <c r="D6454">
        <v>17.68</v>
      </c>
      <c r="E6454">
        <v>6.9</v>
      </c>
      <c r="F6454">
        <v>40.299999999999997</v>
      </c>
      <c r="G6454" t="b">
        <v>0</v>
      </c>
    </row>
    <row r="6455" spans="1:7">
      <c r="A6455" t="s">
        <v>20</v>
      </c>
      <c r="B6455">
        <v>745</v>
      </c>
      <c r="C6455" t="s">
        <v>59</v>
      </c>
      <c r="D6455">
        <v>1.98</v>
      </c>
      <c r="E6455">
        <v>6.9</v>
      </c>
      <c r="F6455">
        <v>40.299999999999997</v>
      </c>
    </row>
    <row r="6456" spans="1:7">
      <c r="A6456" t="s">
        <v>20</v>
      </c>
      <c r="B6456">
        <v>746</v>
      </c>
      <c r="C6456" t="s">
        <v>59</v>
      </c>
      <c r="D6456">
        <v>13.1</v>
      </c>
      <c r="E6456">
        <v>0</v>
      </c>
      <c r="F6456">
        <v>40.299999999999997</v>
      </c>
      <c r="G6456" t="b">
        <v>0</v>
      </c>
    </row>
    <row r="6457" spans="1:7">
      <c r="A6457" t="s">
        <v>20</v>
      </c>
      <c r="B6457">
        <v>747</v>
      </c>
      <c r="C6457" t="s">
        <v>59</v>
      </c>
      <c r="D6457">
        <v>13.1</v>
      </c>
      <c r="E6457">
        <v>6.4</v>
      </c>
      <c r="F6457">
        <v>40.299999999999997</v>
      </c>
    </row>
    <row r="6458" spans="1:7">
      <c r="A6458" t="s">
        <v>20</v>
      </c>
      <c r="B6458">
        <v>748</v>
      </c>
      <c r="C6458" t="s">
        <v>59</v>
      </c>
      <c r="D6458">
        <v>6.5</v>
      </c>
      <c r="E6458">
        <v>0</v>
      </c>
      <c r="F6458">
        <v>40.299999999999997</v>
      </c>
      <c r="G6458" t="b">
        <v>0</v>
      </c>
    </row>
    <row r="6459" spans="1:7">
      <c r="A6459" t="s">
        <v>20</v>
      </c>
      <c r="B6459">
        <v>749</v>
      </c>
      <c r="C6459" t="s">
        <v>59</v>
      </c>
      <c r="D6459">
        <v>6.5</v>
      </c>
      <c r="E6459">
        <v>6.4</v>
      </c>
      <c r="F6459">
        <v>40.299999999999997</v>
      </c>
    </row>
    <row r="6460" spans="1:7">
      <c r="A6460" t="s">
        <v>20</v>
      </c>
      <c r="B6460">
        <v>869</v>
      </c>
      <c r="C6460" t="s">
        <v>59</v>
      </c>
      <c r="D6460">
        <v>19.649999999999999</v>
      </c>
      <c r="E6460">
        <v>6.9</v>
      </c>
      <c r="F6460">
        <v>40.299999999999997</v>
      </c>
    </row>
    <row r="6461" spans="1:7">
      <c r="A6461" t="s">
        <v>20</v>
      </c>
      <c r="B6461">
        <v>888</v>
      </c>
      <c r="C6461" t="s">
        <v>59</v>
      </c>
      <c r="D6461">
        <v>18.68</v>
      </c>
      <c r="E6461">
        <v>6.9</v>
      </c>
      <c r="F6461">
        <v>40.299999999999997</v>
      </c>
    </row>
    <row r="6462" spans="1:7">
      <c r="A6462" t="s">
        <v>20</v>
      </c>
      <c r="B6462">
        <v>889</v>
      </c>
      <c r="C6462" t="s">
        <v>59</v>
      </c>
      <c r="D6462">
        <v>18.68</v>
      </c>
      <c r="E6462">
        <v>8.5</v>
      </c>
      <c r="F6462">
        <v>40.299999999999997</v>
      </c>
    </row>
    <row r="6463" spans="1:7">
      <c r="A6463" t="s">
        <v>20</v>
      </c>
      <c r="B6463">
        <v>905</v>
      </c>
      <c r="C6463" t="s">
        <v>59</v>
      </c>
      <c r="D6463">
        <v>3.5</v>
      </c>
      <c r="E6463">
        <v>8.5</v>
      </c>
      <c r="F6463">
        <v>40.299999999999997</v>
      </c>
      <c r="G6463" t="b">
        <v>0</v>
      </c>
    </row>
    <row r="6464" spans="1:7">
      <c r="A6464" t="s">
        <v>20</v>
      </c>
      <c r="B6464">
        <v>907</v>
      </c>
      <c r="C6464" t="s">
        <v>59</v>
      </c>
      <c r="D6464">
        <v>7.02</v>
      </c>
      <c r="E6464">
        <v>8.5</v>
      </c>
      <c r="F6464">
        <v>40.299999999999997</v>
      </c>
    </row>
    <row r="6465" spans="1:7">
      <c r="A6465" t="s">
        <v>20</v>
      </c>
      <c r="B6465">
        <v>948</v>
      </c>
      <c r="C6465" t="s">
        <v>59</v>
      </c>
      <c r="D6465">
        <v>0.98</v>
      </c>
      <c r="E6465">
        <v>6.9</v>
      </c>
      <c r="F6465">
        <v>40.299999999999997</v>
      </c>
    </row>
    <row r="6466" spans="1:7">
      <c r="A6466" t="s">
        <v>20</v>
      </c>
      <c r="B6466">
        <v>949</v>
      </c>
      <c r="C6466" t="s">
        <v>59</v>
      </c>
      <c r="D6466">
        <v>0.98</v>
      </c>
      <c r="E6466">
        <v>8.5</v>
      </c>
      <c r="F6466">
        <v>40.299999999999997</v>
      </c>
      <c r="G6466" t="b">
        <v>0</v>
      </c>
    </row>
    <row r="6467" spans="1:7">
      <c r="A6467" t="s">
        <v>20</v>
      </c>
      <c r="B6467">
        <v>1028</v>
      </c>
      <c r="C6467" t="s">
        <v>59</v>
      </c>
      <c r="D6467">
        <v>14.17</v>
      </c>
      <c r="E6467">
        <v>12.25</v>
      </c>
      <c r="F6467">
        <v>40.299999999999997</v>
      </c>
    </row>
    <row r="6468" spans="1:7">
      <c r="A6468" t="s">
        <v>20</v>
      </c>
      <c r="B6468">
        <v>1096</v>
      </c>
      <c r="C6468" t="s">
        <v>59</v>
      </c>
      <c r="D6468">
        <v>6.8</v>
      </c>
      <c r="E6468">
        <v>14.05</v>
      </c>
      <c r="F6468">
        <v>40.299999999999997</v>
      </c>
      <c r="G6468" t="b">
        <v>0</v>
      </c>
    </row>
    <row r="6469" spans="1:7">
      <c r="A6469" t="s">
        <v>20</v>
      </c>
      <c r="B6469">
        <v>1130</v>
      </c>
      <c r="C6469" t="s">
        <v>59</v>
      </c>
      <c r="D6469">
        <v>5.5511149999999998E-17</v>
      </c>
      <c r="E6469">
        <v>5</v>
      </c>
      <c r="F6469">
        <v>40.299999999999997</v>
      </c>
      <c r="G6469" t="b">
        <v>0</v>
      </c>
    </row>
    <row r="6470" spans="1:7">
      <c r="A6470" t="s">
        <v>20</v>
      </c>
      <c r="B6470">
        <v>1131</v>
      </c>
      <c r="C6470" t="s">
        <v>59</v>
      </c>
      <c r="D6470">
        <v>0</v>
      </c>
      <c r="E6470">
        <v>6.9</v>
      </c>
      <c r="F6470">
        <v>40.299999999999997</v>
      </c>
    </row>
    <row r="6471" spans="1:7">
      <c r="A6471" t="s">
        <v>20</v>
      </c>
      <c r="B6471">
        <v>1230</v>
      </c>
      <c r="C6471" t="s">
        <v>59</v>
      </c>
      <c r="D6471">
        <v>4.18</v>
      </c>
      <c r="E6471">
        <v>14.35</v>
      </c>
      <c r="F6471">
        <v>40.299999999999997</v>
      </c>
    </row>
    <row r="6472" spans="1:7">
      <c r="A6472" t="s">
        <v>20</v>
      </c>
      <c r="B6472">
        <v>1231</v>
      </c>
      <c r="C6472" t="s">
        <v>59</v>
      </c>
      <c r="D6472">
        <v>4.18</v>
      </c>
      <c r="E6472">
        <v>16.5</v>
      </c>
      <c r="F6472">
        <v>40.299999999999997</v>
      </c>
    </row>
    <row r="6473" spans="1:7">
      <c r="A6473" t="s">
        <v>20</v>
      </c>
      <c r="B6473">
        <v>1232</v>
      </c>
      <c r="C6473" t="s">
        <v>59</v>
      </c>
      <c r="D6473">
        <v>6.8</v>
      </c>
      <c r="E6473">
        <v>14.35</v>
      </c>
      <c r="F6473">
        <v>40.299999999999997</v>
      </c>
    </row>
    <row r="6474" spans="1:7">
      <c r="A6474" t="s">
        <v>20</v>
      </c>
      <c r="B6474">
        <v>1261</v>
      </c>
      <c r="C6474" t="s">
        <v>59</v>
      </c>
      <c r="D6474">
        <v>10.38</v>
      </c>
      <c r="E6474">
        <v>16.5</v>
      </c>
      <c r="F6474">
        <v>40.299999999999997</v>
      </c>
    </row>
    <row r="6475" spans="1:7">
      <c r="A6475" t="s">
        <v>20</v>
      </c>
      <c r="B6475">
        <v>1308</v>
      </c>
      <c r="C6475" t="s">
        <v>59</v>
      </c>
      <c r="D6475">
        <v>7.02</v>
      </c>
      <c r="E6475">
        <v>12.5</v>
      </c>
      <c r="F6475">
        <v>40.299999999999997</v>
      </c>
      <c r="G6475" t="b">
        <v>0</v>
      </c>
    </row>
    <row r="6476" spans="1:7">
      <c r="A6476" t="s">
        <v>20</v>
      </c>
      <c r="B6476">
        <v>1310</v>
      </c>
      <c r="C6476" t="s">
        <v>59</v>
      </c>
      <c r="D6476">
        <v>6.5</v>
      </c>
      <c r="E6476">
        <v>12.5</v>
      </c>
      <c r="F6476">
        <v>40.299999999999997</v>
      </c>
    </row>
    <row r="6477" spans="1:7">
      <c r="A6477" t="s">
        <v>20</v>
      </c>
      <c r="B6477">
        <v>1311</v>
      </c>
      <c r="C6477" t="s">
        <v>59</v>
      </c>
      <c r="D6477">
        <v>4.25</v>
      </c>
      <c r="E6477">
        <v>10.45</v>
      </c>
      <c r="F6477">
        <v>40.299999999999997</v>
      </c>
    </row>
    <row r="6478" spans="1:7">
      <c r="A6478" t="s">
        <v>20</v>
      </c>
      <c r="B6478">
        <v>1312</v>
      </c>
      <c r="C6478" t="s">
        <v>59</v>
      </c>
      <c r="D6478">
        <v>4.25</v>
      </c>
      <c r="E6478">
        <v>12.5</v>
      </c>
      <c r="F6478">
        <v>40.299999999999997</v>
      </c>
    </row>
    <row r="6479" spans="1:7">
      <c r="A6479" t="s">
        <v>20</v>
      </c>
      <c r="B6479">
        <v>1313</v>
      </c>
      <c r="C6479" t="s">
        <v>59</v>
      </c>
      <c r="D6479">
        <v>6.5</v>
      </c>
      <c r="E6479">
        <v>10.45</v>
      </c>
      <c r="F6479">
        <v>40.299999999999997</v>
      </c>
      <c r="G6479" t="b">
        <v>0</v>
      </c>
    </row>
    <row r="6480" spans="1:7">
      <c r="A6480" t="s">
        <v>20</v>
      </c>
      <c r="B6480">
        <v>1314</v>
      </c>
      <c r="C6480" t="s">
        <v>59</v>
      </c>
      <c r="D6480">
        <v>7.02</v>
      </c>
      <c r="E6480">
        <v>10.45</v>
      </c>
      <c r="F6480">
        <v>40.299999999999997</v>
      </c>
      <c r="G6480" t="b">
        <v>0</v>
      </c>
    </row>
    <row r="6481" spans="1:7">
      <c r="A6481" t="s">
        <v>20</v>
      </c>
      <c r="B6481">
        <v>1342</v>
      </c>
      <c r="C6481" t="s">
        <v>59</v>
      </c>
      <c r="D6481">
        <v>3.5</v>
      </c>
      <c r="E6481">
        <v>12.5</v>
      </c>
      <c r="F6481">
        <v>40.299999999999997</v>
      </c>
      <c r="G6481" t="b">
        <v>0</v>
      </c>
    </row>
    <row r="6482" spans="1:7">
      <c r="A6482" t="s">
        <v>20</v>
      </c>
      <c r="B6482">
        <v>1355</v>
      </c>
      <c r="C6482" t="s">
        <v>59</v>
      </c>
      <c r="D6482">
        <v>11.92</v>
      </c>
      <c r="E6482">
        <v>15.78</v>
      </c>
      <c r="F6482">
        <v>40.299999999999997</v>
      </c>
    </row>
    <row r="6483" spans="1:7">
      <c r="A6483" t="s">
        <v>20</v>
      </c>
      <c r="B6483">
        <v>1356</v>
      </c>
      <c r="C6483" t="s">
        <v>59</v>
      </c>
      <c r="D6483">
        <v>17</v>
      </c>
      <c r="E6483">
        <v>15.78</v>
      </c>
      <c r="F6483">
        <v>40.299999999999997</v>
      </c>
    </row>
    <row r="6484" spans="1:7">
      <c r="A6484" t="s">
        <v>20</v>
      </c>
      <c r="B6484">
        <v>1397</v>
      </c>
      <c r="C6484" t="s">
        <v>59</v>
      </c>
      <c r="D6484">
        <v>17</v>
      </c>
      <c r="E6484">
        <v>11.95</v>
      </c>
      <c r="F6484">
        <v>40.299999999999997</v>
      </c>
    </row>
    <row r="6485" spans="1:7">
      <c r="A6485" t="s">
        <v>20</v>
      </c>
      <c r="B6485">
        <v>1398</v>
      </c>
      <c r="C6485" t="s">
        <v>59</v>
      </c>
      <c r="D6485">
        <v>19.649999999999999</v>
      </c>
      <c r="E6485">
        <v>11.95</v>
      </c>
      <c r="F6485">
        <v>40.299999999999997</v>
      </c>
      <c r="G6485" t="b">
        <v>0</v>
      </c>
    </row>
    <row r="6486" spans="1:7">
      <c r="A6486" t="s">
        <v>20</v>
      </c>
      <c r="B6486">
        <v>1399</v>
      </c>
      <c r="C6486" t="s">
        <v>59</v>
      </c>
      <c r="D6486">
        <v>17</v>
      </c>
      <c r="E6486">
        <v>10.11</v>
      </c>
      <c r="F6486">
        <v>40.299999999999997</v>
      </c>
    </row>
    <row r="6487" spans="1:7">
      <c r="A6487" t="s">
        <v>20</v>
      </c>
      <c r="B6487">
        <v>1400</v>
      </c>
      <c r="C6487" t="s">
        <v>59</v>
      </c>
      <c r="D6487">
        <v>19.649999999999999</v>
      </c>
      <c r="E6487">
        <v>10.11</v>
      </c>
      <c r="F6487">
        <v>40.299999999999997</v>
      </c>
    </row>
    <row r="6488" spans="1:7">
      <c r="A6488" t="s">
        <v>20</v>
      </c>
      <c r="B6488">
        <v>1424</v>
      </c>
      <c r="C6488" t="s">
        <v>59</v>
      </c>
      <c r="D6488">
        <v>19.649999999999999</v>
      </c>
      <c r="E6488">
        <v>10.4</v>
      </c>
      <c r="F6488">
        <v>40.299999999999997</v>
      </c>
    </row>
    <row r="6489" spans="1:7">
      <c r="A6489" t="s">
        <v>20</v>
      </c>
      <c r="B6489">
        <v>1846</v>
      </c>
      <c r="C6489" t="s">
        <v>59</v>
      </c>
      <c r="D6489">
        <v>9.82</v>
      </c>
      <c r="E6489">
        <v>5</v>
      </c>
      <c r="F6489">
        <v>40.299999999999997</v>
      </c>
      <c r="G6489" t="b">
        <v>0</v>
      </c>
    </row>
    <row r="6490" spans="1:7">
      <c r="A6490" t="s">
        <v>20</v>
      </c>
      <c r="B6490">
        <v>1847</v>
      </c>
      <c r="C6490" t="s">
        <v>59</v>
      </c>
      <c r="D6490">
        <v>9.82</v>
      </c>
      <c r="E6490">
        <v>6.9</v>
      </c>
      <c r="F6490">
        <v>40.299999999999997</v>
      </c>
      <c r="G6490" t="b">
        <v>0</v>
      </c>
    </row>
    <row r="6491" spans="1:7">
      <c r="A6491" t="s">
        <v>20</v>
      </c>
      <c r="B6491">
        <v>1849</v>
      </c>
      <c r="C6491" t="s">
        <v>59</v>
      </c>
      <c r="D6491">
        <v>3.27</v>
      </c>
      <c r="E6491">
        <v>6.9</v>
      </c>
      <c r="F6491">
        <v>40.299999999999997</v>
      </c>
    </row>
    <row r="6492" spans="1:7">
      <c r="A6492" t="s">
        <v>20</v>
      </c>
      <c r="B6492">
        <v>1864</v>
      </c>
      <c r="C6492" t="s">
        <v>59</v>
      </c>
      <c r="D6492">
        <v>16.37</v>
      </c>
      <c r="E6492">
        <v>5</v>
      </c>
      <c r="F6492">
        <v>40.299999999999997</v>
      </c>
      <c r="G6492" t="b">
        <v>0</v>
      </c>
    </row>
    <row r="6493" spans="1:7">
      <c r="A6493" t="s">
        <v>20</v>
      </c>
      <c r="B6493">
        <v>1865</v>
      </c>
      <c r="C6493" t="s">
        <v>59</v>
      </c>
      <c r="D6493">
        <v>16.37</v>
      </c>
      <c r="E6493">
        <v>6.9</v>
      </c>
      <c r="F6493">
        <v>40.299999999999997</v>
      </c>
      <c r="G6493" t="b">
        <v>0</v>
      </c>
    </row>
    <row r="6494" spans="1:7">
      <c r="A6494" t="s">
        <v>20</v>
      </c>
      <c r="B6494">
        <v>2025</v>
      </c>
      <c r="C6494" t="s">
        <v>59</v>
      </c>
      <c r="D6494">
        <v>3.5</v>
      </c>
      <c r="E6494">
        <v>16.5</v>
      </c>
      <c r="F6494">
        <v>40.299999999999997</v>
      </c>
    </row>
    <row r="6495" spans="1:7">
      <c r="A6495" t="s">
        <v>20</v>
      </c>
      <c r="B6495">
        <v>2225</v>
      </c>
      <c r="C6495" t="s">
        <v>59</v>
      </c>
      <c r="D6495">
        <v>0</v>
      </c>
      <c r="E6495">
        <v>3.2</v>
      </c>
      <c r="F6495">
        <v>40.299999999999997</v>
      </c>
    </row>
    <row r="6496" spans="1:7">
      <c r="A6496" t="s">
        <v>20</v>
      </c>
      <c r="B6496">
        <v>2226</v>
      </c>
      <c r="C6496" t="s">
        <v>59</v>
      </c>
      <c r="D6496">
        <v>3.27</v>
      </c>
      <c r="E6496">
        <v>3.2</v>
      </c>
      <c r="F6496">
        <v>40.299999999999997</v>
      </c>
    </row>
    <row r="6497" spans="1:7">
      <c r="A6497" t="s">
        <v>20</v>
      </c>
      <c r="B6497">
        <v>2227</v>
      </c>
      <c r="C6497" t="s">
        <v>59</v>
      </c>
      <c r="D6497">
        <v>3.27</v>
      </c>
      <c r="E6497">
        <v>4.25</v>
      </c>
      <c r="F6497">
        <v>40.299999999999997</v>
      </c>
    </row>
    <row r="6498" spans="1:7">
      <c r="A6498" t="s">
        <v>20</v>
      </c>
      <c r="B6498">
        <v>2228</v>
      </c>
      <c r="C6498" t="s">
        <v>59</v>
      </c>
      <c r="D6498">
        <v>0</v>
      </c>
      <c r="E6498">
        <v>4.25</v>
      </c>
      <c r="F6498">
        <v>40.299999999999997</v>
      </c>
    </row>
    <row r="6499" spans="1:7">
      <c r="A6499" t="s">
        <v>20</v>
      </c>
      <c r="B6499">
        <v>2229</v>
      </c>
      <c r="C6499" t="s">
        <v>59</v>
      </c>
      <c r="D6499">
        <v>9.82</v>
      </c>
      <c r="E6499">
        <v>3.2</v>
      </c>
      <c r="F6499">
        <v>40.299999999999997</v>
      </c>
    </row>
    <row r="6500" spans="1:7">
      <c r="A6500" t="s">
        <v>20</v>
      </c>
      <c r="B6500">
        <v>2230</v>
      </c>
      <c r="C6500" t="s">
        <v>59</v>
      </c>
      <c r="D6500">
        <v>9.82</v>
      </c>
      <c r="E6500">
        <v>4.25</v>
      </c>
      <c r="F6500">
        <v>40.299999999999997</v>
      </c>
      <c r="G6500" t="b">
        <v>0</v>
      </c>
    </row>
    <row r="6501" spans="1:7">
      <c r="A6501" t="s">
        <v>20</v>
      </c>
      <c r="B6501">
        <v>2231</v>
      </c>
      <c r="C6501" t="s">
        <v>59</v>
      </c>
      <c r="D6501">
        <v>16.37</v>
      </c>
      <c r="E6501">
        <v>3.2</v>
      </c>
      <c r="F6501">
        <v>40.299999999999997</v>
      </c>
      <c r="G6501" t="b">
        <v>0</v>
      </c>
    </row>
    <row r="6502" spans="1:7">
      <c r="A6502" t="s">
        <v>20</v>
      </c>
      <c r="B6502">
        <v>2232</v>
      </c>
      <c r="C6502" t="s">
        <v>59</v>
      </c>
      <c r="D6502">
        <v>16.37</v>
      </c>
      <c r="E6502">
        <v>4.25</v>
      </c>
      <c r="F6502">
        <v>40.299999999999997</v>
      </c>
      <c r="G6502" t="b">
        <v>0</v>
      </c>
    </row>
    <row r="6503" spans="1:7">
      <c r="A6503" t="s">
        <v>20</v>
      </c>
      <c r="B6503">
        <v>2233</v>
      </c>
      <c r="C6503" t="s">
        <v>59</v>
      </c>
      <c r="D6503">
        <v>19.649999999999999</v>
      </c>
      <c r="E6503">
        <v>3.2</v>
      </c>
      <c r="F6503">
        <v>40.299999999999997</v>
      </c>
    </row>
    <row r="6504" spans="1:7">
      <c r="A6504" t="s">
        <v>20</v>
      </c>
      <c r="B6504">
        <v>2234</v>
      </c>
      <c r="C6504" t="s">
        <v>59</v>
      </c>
      <c r="D6504">
        <v>19.649999999999999</v>
      </c>
      <c r="E6504">
        <v>4.25</v>
      </c>
      <c r="F6504">
        <v>40.299999999999997</v>
      </c>
    </row>
    <row r="6505" spans="1:7">
      <c r="A6505" t="s">
        <v>20</v>
      </c>
      <c r="B6505">
        <v>2235</v>
      </c>
      <c r="C6505" t="s">
        <v>59</v>
      </c>
      <c r="D6505">
        <v>15.2</v>
      </c>
      <c r="E6505">
        <v>4.8</v>
      </c>
      <c r="F6505">
        <v>40.299999999999997</v>
      </c>
    </row>
    <row r="6506" spans="1:7">
      <c r="A6506" t="s">
        <v>20</v>
      </c>
      <c r="B6506">
        <v>2236</v>
      </c>
      <c r="C6506" t="s">
        <v>59</v>
      </c>
      <c r="D6506">
        <v>4.57</v>
      </c>
      <c r="E6506">
        <v>4.8</v>
      </c>
      <c r="F6506">
        <v>40.299999999999997</v>
      </c>
      <c r="G6506" t="b">
        <v>0</v>
      </c>
    </row>
    <row r="6507" spans="1:7">
      <c r="A6507" t="s">
        <v>20</v>
      </c>
      <c r="B6507">
        <v>2237</v>
      </c>
      <c r="C6507" t="s">
        <v>59</v>
      </c>
      <c r="D6507">
        <v>17.68</v>
      </c>
      <c r="E6507">
        <v>6.4</v>
      </c>
      <c r="F6507">
        <v>40.299999999999997</v>
      </c>
    </row>
    <row r="6508" spans="1:7">
      <c r="A6508" t="s">
        <v>20</v>
      </c>
      <c r="B6508">
        <v>2238</v>
      </c>
      <c r="C6508" t="s">
        <v>59</v>
      </c>
      <c r="D6508">
        <v>3.5</v>
      </c>
      <c r="E6508">
        <v>6.9</v>
      </c>
      <c r="F6508">
        <v>40.299999999999997</v>
      </c>
    </row>
    <row r="6509" spans="1:7">
      <c r="A6509" t="s">
        <v>20</v>
      </c>
      <c r="B6509">
        <v>2239</v>
      </c>
      <c r="C6509" t="s">
        <v>59</v>
      </c>
      <c r="D6509">
        <v>8.3800000000000008</v>
      </c>
      <c r="E6509">
        <v>8.5</v>
      </c>
      <c r="F6509">
        <v>40.299999999999997</v>
      </c>
    </row>
    <row r="6510" spans="1:7">
      <c r="A6510" t="s">
        <v>20</v>
      </c>
      <c r="B6510">
        <v>2240</v>
      </c>
      <c r="C6510" t="s">
        <v>59</v>
      </c>
      <c r="D6510">
        <v>8.3800000000000008</v>
      </c>
      <c r="E6510">
        <v>10</v>
      </c>
      <c r="F6510">
        <v>40.299999999999997</v>
      </c>
    </row>
    <row r="6511" spans="1:7">
      <c r="A6511" t="s">
        <v>20</v>
      </c>
      <c r="B6511">
        <v>2241</v>
      </c>
      <c r="C6511" t="s">
        <v>59</v>
      </c>
      <c r="D6511">
        <v>7.02</v>
      </c>
      <c r="E6511">
        <v>10</v>
      </c>
      <c r="F6511">
        <v>40.299999999999997</v>
      </c>
    </row>
    <row r="6512" spans="1:7">
      <c r="A6512" t="s">
        <v>20</v>
      </c>
      <c r="B6512">
        <v>2313</v>
      </c>
      <c r="C6512" t="s">
        <v>59</v>
      </c>
      <c r="D6512">
        <v>3.27</v>
      </c>
      <c r="E6512">
        <v>2.5</v>
      </c>
      <c r="F6512">
        <v>40.299999999999997</v>
      </c>
      <c r="G6512" t="b">
        <v>0</v>
      </c>
    </row>
    <row r="6513" spans="1:7">
      <c r="A6513" t="s">
        <v>20</v>
      </c>
      <c r="B6513">
        <v>2314</v>
      </c>
      <c r="C6513" t="s">
        <v>59</v>
      </c>
      <c r="D6513">
        <v>0</v>
      </c>
      <c r="E6513">
        <v>2.5</v>
      </c>
      <c r="F6513">
        <v>40.299999999999997</v>
      </c>
    </row>
    <row r="6514" spans="1:7">
      <c r="A6514" t="s">
        <v>20</v>
      </c>
      <c r="B6514">
        <v>2315</v>
      </c>
      <c r="C6514" t="s">
        <v>59</v>
      </c>
      <c r="D6514">
        <v>8.19</v>
      </c>
      <c r="E6514">
        <v>0</v>
      </c>
      <c r="F6514">
        <v>40.299999999999997</v>
      </c>
    </row>
    <row r="6515" spans="1:7">
      <c r="A6515" t="s">
        <v>20</v>
      </c>
      <c r="B6515">
        <v>2316</v>
      </c>
      <c r="C6515" t="s">
        <v>59</v>
      </c>
      <c r="D6515">
        <v>8.19</v>
      </c>
      <c r="E6515">
        <v>2.5</v>
      </c>
      <c r="F6515">
        <v>40.299999999999997</v>
      </c>
    </row>
    <row r="6516" spans="1:7">
      <c r="A6516" t="s">
        <v>20</v>
      </c>
      <c r="B6516">
        <v>2317</v>
      </c>
      <c r="C6516" t="s">
        <v>59</v>
      </c>
      <c r="D6516">
        <v>8.19</v>
      </c>
      <c r="E6516">
        <v>3.2</v>
      </c>
      <c r="F6516">
        <v>40.299999999999997</v>
      </c>
    </row>
    <row r="6517" spans="1:7">
      <c r="A6517" t="s">
        <v>20</v>
      </c>
      <c r="B6517">
        <v>2318</v>
      </c>
      <c r="C6517" t="s">
        <v>59</v>
      </c>
      <c r="D6517">
        <v>19.649999999999999</v>
      </c>
      <c r="E6517">
        <v>2.5</v>
      </c>
      <c r="F6517">
        <v>40.299999999999997</v>
      </c>
    </row>
    <row r="6518" spans="1:7">
      <c r="A6518" t="s">
        <v>20</v>
      </c>
      <c r="B6518">
        <v>2358</v>
      </c>
      <c r="C6518" t="s">
        <v>59</v>
      </c>
      <c r="D6518">
        <v>2.5</v>
      </c>
      <c r="E6518">
        <v>6.9</v>
      </c>
      <c r="F6518">
        <v>40.299999999999997</v>
      </c>
    </row>
    <row r="6519" spans="1:7">
      <c r="A6519" t="s">
        <v>20</v>
      </c>
      <c r="B6519">
        <v>2359</v>
      </c>
      <c r="C6519" t="s">
        <v>59</v>
      </c>
      <c r="D6519">
        <v>2.5</v>
      </c>
      <c r="E6519">
        <v>8.5</v>
      </c>
      <c r="F6519">
        <v>40.299999999999997</v>
      </c>
    </row>
    <row r="6520" spans="1:7">
      <c r="A6520" t="s">
        <v>20</v>
      </c>
      <c r="B6520">
        <v>2360</v>
      </c>
      <c r="C6520" t="s">
        <v>59</v>
      </c>
      <c r="D6520">
        <v>2.5</v>
      </c>
      <c r="E6520">
        <v>12.5</v>
      </c>
      <c r="F6520">
        <v>40.299999999999997</v>
      </c>
      <c r="G6520" t="b">
        <v>0</v>
      </c>
    </row>
    <row r="6521" spans="1:7">
      <c r="A6521" t="s">
        <v>20</v>
      </c>
      <c r="B6521">
        <v>2361</v>
      </c>
      <c r="C6521" t="s">
        <v>59</v>
      </c>
      <c r="D6521">
        <v>2.5</v>
      </c>
      <c r="E6521">
        <v>15.26</v>
      </c>
      <c r="F6521">
        <v>40.299999999999997</v>
      </c>
    </row>
    <row r="6522" spans="1:7">
      <c r="A6522" t="s">
        <v>20</v>
      </c>
      <c r="B6522">
        <v>2362</v>
      </c>
      <c r="C6522" t="s">
        <v>59</v>
      </c>
      <c r="D6522">
        <v>0</v>
      </c>
      <c r="E6522">
        <v>15.26</v>
      </c>
      <c r="F6522">
        <v>40.299999999999997</v>
      </c>
      <c r="G6522" t="b">
        <v>0</v>
      </c>
    </row>
    <row r="6523" spans="1:7">
      <c r="A6523" t="s">
        <v>20</v>
      </c>
      <c r="B6523">
        <v>2363</v>
      </c>
      <c r="C6523" t="s">
        <v>59</v>
      </c>
      <c r="D6523">
        <v>2.5</v>
      </c>
      <c r="E6523">
        <v>16.5</v>
      </c>
      <c r="F6523">
        <v>40.299999999999997</v>
      </c>
    </row>
    <row r="6524" spans="1:7">
      <c r="A6524" t="s">
        <v>20</v>
      </c>
      <c r="B6524">
        <v>2364</v>
      </c>
      <c r="C6524" t="s">
        <v>59</v>
      </c>
      <c r="D6524">
        <v>3.5</v>
      </c>
      <c r="E6524">
        <v>15.26</v>
      </c>
      <c r="F6524">
        <v>40.299999999999997</v>
      </c>
      <c r="G6524" t="b">
        <v>0</v>
      </c>
    </row>
    <row r="6525" spans="1:7">
      <c r="A6525" t="s">
        <v>20</v>
      </c>
      <c r="B6525">
        <v>2388</v>
      </c>
      <c r="C6525" t="s">
        <v>59</v>
      </c>
      <c r="D6525">
        <v>19.649999999999999</v>
      </c>
      <c r="E6525">
        <v>4.3</v>
      </c>
      <c r="F6525">
        <v>40.299999999999997</v>
      </c>
      <c r="G6525" t="b">
        <v>0</v>
      </c>
    </row>
    <row r="6526" spans="1:7">
      <c r="A6526" t="s">
        <v>20</v>
      </c>
      <c r="B6526">
        <v>3757</v>
      </c>
      <c r="C6526" t="s">
        <v>59</v>
      </c>
      <c r="D6526">
        <v>9.5</v>
      </c>
      <c r="E6526">
        <v>8.75</v>
      </c>
      <c r="F6526">
        <v>40.299999999999997</v>
      </c>
      <c r="G6526" t="b">
        <v>0</v>
      </c>
    </row>
    <row r="6527" spans="1:7">
      <c r="A6527" t="s">
        <v>20</v>
      </c>
      <c r="B6527">
        <v>3758</v>
      </c>
      <c r="C6527" t="s">
        <v>59</v>
      </c>
      <c r="D6527">
        <v>8.3800000000000008</v>
      </c>
      <c r="E6527">
        <v>8.75</v>
      </c>
      <c r="F6527">
        <v>40.299999999999997</v>
      </c>
    </row>
    <row r="6528" spans="1:7">
      <c r="A6528" t="s">
        <v>20</v>
      </c>
      <c r="B6528">
        <v>3759</v>
      </c>
      <c r="C6528" t="s">
        <v>59</v>
      </c>
      <c r="D6528">
        <v>9.5</v>
      </c>
      <c r="E6528">
        <v>8.5</v>
      </c>
      <c r="F6528">
        <v>40.299999999999997</v>
      </c>
    </row>
    <row r="6529" spans="1:7">
      <c r="A6529" t="s">
        <v>20</v>
      </c>
      <c r="B6529">
        <v>3760</v>
      </c>
      <c r="C6529" t="s">
        <v>59</v>
      </c>
      <c r="D6529">
        <v>10.6</v>
      </c>
      <c r="E6529">
        <v>8.75</v>
      </c>
      <c r="F6529">
        <v>40.299999999999997</v>
      </c>
    </row>
    <row r="6530" spans="1:7">
      <c r="A6530" t="s">
        <v>20</v>
      </c>
      <c r="B6530">
        <v>3761</v>
      </c>
      <c r="C6530" t="s">
        <v>59</v>
      </c>
      <c r="D6530">
        <v>10.6</v>
      </c>
      <c r="E6530">
        <v>8.5</v>
      </c>
      <c r="F6530">
        <v>40.299999999999997</v>
      </c>
      <c r="G6530" t="b">
        <v>0</v>
      </c>
    </row>
    <row r="6531" spans="1:7">
      <c r="A6531" t="s">
        <v>20</v>
      </c>
      <c r="B6531">
        <v>3763</v>
      </c>
      <c r="C6531" t="s">
        <v>59</v>
      </c>
      <c r="D6531">
        <v>12.35</v>
      </c>
      <c r="E6531">
        <v>8.75</v>
      </c>
      <c r="F6531">
        <v>40.299999999999997</v>
      </c>
      <c r="G6531" t="b">
        <v>0</v>
      </c>
    </row>
    <row r="6532" spans="1:7">
      <c r="A6532" t="s">
        <v>20</v>
      </c>
      <c r="B6532">
        <v>3764</v>
      </c>
      <c r="C6532" t="s">
        <v>59</v>
      </c>
      <c r="D6532">
        <v>12.35</v>
      </c>
      <c r="E6532">
        <v>10</v>
      </c>
      <c r="F6532">
        <v>40.299999999999997</v>
      </c>
    </row>
    <row r="6533" spans="1:7">
      <c r="A6533" t="s">
        <v>20</v>
      </c>
      <c r="B6533">
        <v>3767</v>
      </c>
      <c r="C6533" t="s">
        <v>59</v>
      </c>
      <c r="D6533">
        <v>12.35</v>
      </c>
      <c r="E6533">
        <v>8.5</v>
      </c>
      <c r="F6533">
        <v>40.299999999999997</v>
      </c>
    </row>
    <row r="6534" spans="1:7">
      <c r="A6534" t="s">
        <v>20</v>
      </c>
      <c r="B6534">
        <v>3768</v>
      </c>
      <c r="C6534" t="s">
        <v>59</v>
      </c>
      <c r="D6534">
        <v>13.45</v>
      </c>
      <c r="E6534">
        <v>8.75</v>
      </c>
      <c r="F6534">
        <v>40.299999999999997</v>
      </c>
    </row>
    <row r="6535" spans="1:7">
      <c r="A6535" t="s">
        <v>20</v>
      </c>
      <c r="B6535">
        <v>3769</v>
      </c>
      <c r="C6535" t="s">
        <v>59</v>
      </c>
      <c r="D6535">
        <v>13.45</v>
      </c>
      <c r="E6535">
        <v>10</v>
      </c>
      <c r="F6535">
        <v>40.299999999999997</v>
      </c>
      <c r="G6535" t="b">
        <v>0</v>
      </c>
    </row>
    <row r="6536" spans="1:7">
      <c r="A6536" t="s">
        <v>20</v>
      </c>
      <c r="B6536">
        <v>3770</v>
      </c>
      <c r="C6536" t="s">
        <v>59</v>
      </c>
      <c r="D6536">
        <v>13.45</v>
      </c>
      <c r="E6536">
        <v>8.5</v>
      </c>
      <c r="F6536">
        <v>40.299999999999997</v>
      </c>
    </row>
    <row r="6537" spans="1:7">
      <c r="A6537" t="s">
        <v>20</v>
      </c>
      <c r="B6537">
        <v>3771</v>
      </c>
      <c r="C6537" t="s">
        <v>59</v>
      </c>
      <c r="D6537">
        <v>13.93</v>
      </c>
      <c r="E6537">
        <v>8.75</v>
      </c>
      <c r="F6537">
        <v>40.299999999999997</v>
      </c>
      <c r="G6537" t="b">
        <v>0</v>
      </c>
    </row>
    <row r="6538" spans="1:7">
      <c r="A6538" t="s">
        <v>20</v>
      </c>
      <c r="B6538">
        <v>3772</v>
      </c>
      <c r="C6538" t="s">
        <v>59</v>
      </c>
      <c r="D6538">
        <v>13.93</v>
      </c>
      <c r="E6538">
        <v>8.5</v>
      </c>
      <c r="F6538">
        <v>40.299999999999997</v>
      </c>
    </row>
    <row r="6539" spans="1:7">
      <c r="A6539" t="s">
        <v>20</v>
      </c>
      <c r="B6539">
        <v>3773</v>
      </c>
      <c r="C6539" t="s">
        <v>59</v>
      </c>
      <c r="D6539">
        <v>15.97</v>
      </c>
      <c r="E6539">
        <v>8.75</v>
      </c>
      <c r="F6539">
        <v>40.299999999999997</v>
      </c>
    </row>
    <row r="6540" spans="1:7">
      <c r="A6540" t="s">
        <v>20</v>
      </c>
      <c r="B6540">
        <v>3774</v>
      </c>
      <c r="C6540" t="s">
        <v>59</v>
      </c>
      <c r="D6540">
        <v>14.8</v>
      </c>
      <c r="E6540">
        <v>8.75</v>
      </c>
      <c r="F6540">
        <v>40.299999999999997</v>
      </c>
      <c r="G6540" t="b">
        <v>0</v>
      </c>
    </row>
    <row r="6541" spans="1:7">
      <c r="A6541" t="s">
        <v>20</v>
      </c>
      <c r="B6541">
        <v>3775</v>
      </c>
      <c r="C6541" t="s">
        <v>59</v>
      </c>
      <c r="D6541">
        <v>14.8</v>
      </c>
      <c r="E6541">
        <v>8.5</v>
      </c>
      <c r="F6541">
        <v>40.299999999999997</v>
      </c>
      <c r="G6541" t="b">
        <v>0</v>
      </c>
    </row>
    <row r="6542" spans="1:7">
      <c r="A6542" t="s">
        <v>20</v>
      </c>
      <c r="B6542">
        <v>3776</v>
      </c>
      <c r="C6542" t="s">
        <v>59</v>
      </c>
      <c r="D6542">
        <v>15.97</v>
      </c>
      <c r="E6542">
        <v>8.5</v>
      </c>
      <c r="F6542">
        <v>40.299999999999997</v>
      </c>
    </row>
    <row r="6543" spans="1:7">
      <c r="A6543" t="s">
        <v>20</v>
      </c>
      <c r="B6543">
        <v>3777</v>
      </c>
      <c r="C6543" t="s">
        <v>59</v>
      </c>
      <c r="D6543">
        <v>16.84</v>
      </c>
      <c r="E6543">
        <v>8.5</v>
      </c>
      <c r="F6543">
        <v>40.299999999999997</v>
      </c>
    </row>
    <row r="6544" spans="1:7">
      <c r="A6544" t="s">
        <v>20</v>
      </c>
      <c r="B6544">
        <v>3778</v>
      </c>
      <c r="C6544" t="s">
        <v>59</v>
      </c>
      <c r="D6544">
        <v>16.84</v>
      </c>
      <c r="E6544">
        <v>8.75</v>
      </c>
      <c r="F6544">
        <v>40.299999999999997</v>
      </c>
      <c r="G6544" t="b">
        <v>0</v>
      </c>
    </row>
    <row r="6545" spans="1:7">
      <c r="A6545" t="s">
        <v>20</v>
      </c>
      <c r="B6545">
        <v>3779</v>
      </c>
      <c r="C6545" t="s">
        <v>59</v>
      </c>
      <c r="D6545">
        <v>19.649999999999999</v>
      </c>
      <c r="E6545">
        <v>8.75</v>
      </c>
      <c r="F6545">
        <v>40.299999999999997</v>
      </c>
      <c r="G6545" t="b">
        <v>0</v>
      </c>
    </row>
    <row r="6546" spans="1:7">
      <c r="A6546" t="s">
        <v>20</v>
      </c>
      <c r="B6546">
        <v>4020</v>
      </c>
      <c r="C6546" t="s">
        <v>59</v>
      </c>
      <c r="D6546">
        <v>11.52</v>
      </c>
      <c r="E6546">
        <v>10</v>
      </c>
      <c r="F6546">
        <v>40.299999999999997</v>
      </c>
    </row>
    <row r="6547" spans="1:7">
      <c r="A6547" t="s">
        <v>20</v>
      </c>
      <c r="B6547">
        <v>4021</v>
      </c>
      <c r="C6547" t="s">
        <v>59</v>
      </c>
      <c r="D6547">
        <v>11.52</v>
      </c>
      <c r="E6547">
        <v>8.75</v>
      </c>
      <c r="F6547">
        <v>40.299999999999997</v>
      </c>
    </row>
    <row r="6548" spans="1:7">
      <c r="A6548" t="s">
        <v>20</v>
      </c>
      <c r="B6548">
        <v>4022</v>
      </c>
      <c r="C6548" t="s">
        <v>59</v>
      </c>
      <c r="D6548">
        <v>11.52</v>
      </c>
      <c r="E6548">
        <v>8.5</v>
      </c>
      <c r="F6548">
        <v>40.299999999999997</v>
      </c>
    </row>
    <row r="6549" spans="1:7">
      <c r="A6549" t="s">
        <v>20</v>
      </c>
      <c r="B6549">
        <v>4023</v>
      </c>
      <c r="C6549" t="s">
        <v>59</v>
      </c>
      <c r="D6549">
        <v>14.17</v>
      </c>
      <c r="E6549">
        <v>8.5</v>
      </c>
      <c r="F6549">
        <v>40.299999999999997</v>
      </c>
    </row>
    <row r="6550" spans="1:7">
      <c r="A6550" t="s">
        <v>20</v>
      </c>
      <c r="B6550">
        <v>4024</v>
      </c>
      <c r="C6550" t="s">
        <v>59</v>
      </c>
      <c r="D6550">
        <v>14.17</v>
      </c>
      <c r="E6550">
        <v>8.75</v>
      </c>
      <c r="F6550">
        <v>40.299999999999997</v>
      </c>
    </row>
    <row r="6551" spans="1:7">
      <c r="A6551" t="s">
        <v>20</v>
      </c>
      <c r="B6551">
        <v>4120</v>
      </c>
      <c r="C6551" t="s">
        <v>59</v>
      </c>
      <c r="D6551">
        <v>9.82</v>
      </c>
      <c r="E6551">
        <v>0.2</v>
      </c>
      <c r="F6551">
        <v>40.299999999999997</v>
      </c>
    </row>
    <row r="6552" spans="1:7">
      <c r="A6552" t="s">
        <v>20</v>
      </c>
      <c r="B6552">
        <v>4121</v>
      </c>
      <c r="C6552" t="s">
        <v>59</v>
      </c>
      <c r="D6552">
        <v>9.82</v>
      </c>
      <c r="E6552">
        <v>0.4</v>
      </c>
      <c r="F6552">
        <v>40.299999999999997</v>
      </c>
      <c r="G6552" t="b">
        <v>0</v>
      </c>
    </row>
    <row r="6553" spans="1:7">
      <c r="A6553" t="s">
        <v>20</v>
      </c>
      <c r="B6553">
        <v>4122</v>
      </c>
      <c r="C6553" t="s">
        <v>59</v>
      </c>
      <c r="D6553">
        <v>9.82</v>
      </c>
      <c r="E6553">
        <v>0.55000000000000004</v>
      </c>
      <c r="F6553">
        <v>40.299999999999997</v>
      </c>
      <c r="G6553" t="b">
        <v>0</v>
      </c>
    </row>
    <row r="6554" spans="1:7">
      <c r="A6554" t="s">
        <v>20</v>
      </c>
      <c r="B6554">
        <v>4123</v>
      </c>
      <c r="C6554" t="s">
        <v>59</v>
      </c>
      <c r="D6554">
        <v>9.82</v>
      </c>
      <c r="E6554">
        <v>0.7</v>
      </c>
      <c r="F6554">
        <v>40.299999999999997</v>
      </c>
      <c r="G6554" t="b">
        <v>0</v>
      </c>
    </row>
    <row r="6555" spans="1:7">
      <c r="A6555" t="s">
        <v>20</v>
      </c>
      <c r="B6555">
        <v>4124</v>
      </c>
      <c r="C6555" t="s">
        <v>59</v>
      </c>
      <c r="D6555">
        <v>9.82</v>
      </c>
      <c r="E6555">
        <v>1.75</v>
      </c>
      <c r="F6555">
        <v>40.299999999999997</v>
      </c>
    </row>
    <row r="6556" spans="1:7">
      <c r="A6556" t="s">
        <v>20</v>
      </c>
      <c r="B6556">
        <v>4125</v>
      </c>
      <c r="C6556" t="s">
        <v>59</v>
      </c>
      <c r="D6556">
        <v>9.82</v>
      </c>
      <c r="E6556">
        <v>2.2000000000000002</v>
      </c>
      <c r="F6556">
        <v>40.299999999999997</v>
      </c>
    </row>
    <row r="6557" spans="1:7">
      <c r="A6557" t="s">
        <v>20</v>
      </c>
      <c r="B6557">
        <v>4126</v>
      </c>
      <c r="C6557" t="s">
        <v>59</v>
      </c>
      <c r="D6557">
        <v>9.82</v>
      </c>
      <c r="E6557">
        <v>2.5</v>
      </c>
      <c r="F6557">
        <v>40.299999999999997</v>
      </c>
      <c r="G6557" t="b">
        <v>0</v>
      </c>
    </row>
    <row r="6558" spans="1:7">
      <c r="A6558" t="s">
        <v>20</v>
      </c>
      <c r="B6558">
        <v>4127</v>
      </c>
      <c r="C6558" t="s">
        <v>59</v>
      </c>
      <c r="D6558">
        <v>9.82</v>
      </c>
      <c r="E6558">
        <v>2.8</v>
      </c>
      <c r="F6558">
        <v>40.299999999999997</v>
      </c>
    </row>
    <row r="6559" spans="1:7">
      <c r="A6559" t="s">
        <v>20</v>
      </c>
      <c r="B6559">
        <v>4195</v>
      </c>
      <c r="C6559" t="s">
        <v>59</v>
      </c>
      <c r="D6559">
        <v>3.27</v>
      </c>
      <c r="E6559">
        <v>0.2</v>
      </c>
      <c r="F6559">
        <v>40.299999999999997</v>
      </c>
      <c r="G6559" t="b">
        <v>0</v>
      </c>
    </row>
    <row r="6560" spans="1:7">
      <c r="A6560" t="s">
        <v>20</v>
      </c>
      <c r="B6560">
        <v>4196</v>
      </c>
      <c r="C6560" t="s">
        <v>59</v>
      </c>
      <c r="D6560">
        <v>3.27</v>
      </c>
      <c r="E6560">
        <v>0.4</v>
      </c>
      <c r="F6560">
        <v>40.299999999999997</v>
      </c>
      <c r="G6560" t="b">
        <v>0</v>
      </c>
    </row>
    <row r="6561" spans="1:7">
      <c r="A6561" t="s">
        <v>20</v>
      </c>
      <c r="B6561">
        <v>4197</v>
      </c>
      <c r="C6561" t="s">
        <v>59</v>
      </c>
      <c r="D6561">
        <v>3.27</v>
      </c>
      <c r="E6561">
        <v>0.55000000000000004</v>
      </c>
      <c r="F6561">
        <v>40.299999999999997</v>
      </c>
      <c r="G6561" t="b">
        <v>0</v>
      </c>
    </row>
    <row r="6562" spans="1:7">
      <c r="A6562" t="s">
        <v>20</v>
      </c>
      <c r="B6562">
        <v>4198</v>
      </c>
      <c r="C6562" t="s">
        <v>59</v>
      </c>
      <c r="D6562">
        <v>3.27</v>
      </c>
      <c r="E6562">
        <v>0.7</v>
      </c>
      <c r="F6562">
        <v>40.299999999999997</v>
      </c>
      <c r="G6562" t="b">
        <v>0</v>
      </c>
    </row>
    <row r="6563" spans="1:7">
      <c r="A6563" t="s">
        <v>20</v>
      </c>
      <c r="B6563">
        <v>4199</v>
      </c>
      <c r="C6563" t="s">
        <v>59</v>
      </c>
      <c r="D6563">
        <v>3.27</v>
      </c>
      <c r="E6563">
        <v>1.75</v>
      </c>
      <c r="F6563">
        <v>40.299999999999997</v>
      </c>
    </row>
    <row r="6564" spans="1:7">
      <c r="A6564" t="s">
        <v>20</v>
      </c>
      <c r="B6564">
        <v>4200</v>
      </c>
      <c r="C6564" t="s">
        <v>59</v>
      </c>
      <c r="D6564">
        <v>3.27</v>
      </c>
      <c r="E6564">
        <v>2.2000000000000002</v>
      </c>
      <c r="F6564">
        <v>40.299999999999997</v>
      </c>
    </row>
    <row r="6565" spans="1:7">
      <c r="A6565" t="s">
        <v>20</v>
      </c>
      <c r="B6565">
        <v>4201</v>
      </c>
      <c r="C6565" t="s">
        <v>59</v>
      </c>
      <c r="D6565">
        <v>3.27</v>
      </c>
      <c r="E6565">
        <v>2.8</v>
      </c>
      <c r="F6565">
        <v>40.299999999999997</v>
      </c>
    </row>
    <row r="6566" spans="1:7">
      <c r="A6566" t="s">
        <v>20</v>
      </c>
      <c r="B6566">
        <v>4202</v>
      </c>
      <c r="C6566" t="s">
        <v>59</v>
      </c>
      <c r="D6566">
        <v>16.37</v>
      </c>
      <c r="E6566">
        <v>0.2</v>
      </c>
      <c r="F6566">
        <v>40.299999999999997</v>
      </c>
    </row>
    <row r="6567" spans="1:7">
      <c r="A6567" t="s">
        <v>20</v>
      </c>
      <c r="B6567">
        <v>4203</v>
      </c>
      <c r="C6567" t="s">
        <v>59</v>
      </c>
      <c r="D6567">
        <v>16.37</v>
      </c>
      <c r="E6567">
        <v>0.4</v>
      </c>
      <c r="F6567">
        <v>40.299999999999997</v>
      </c>
      <c r="G6567" t="b">
        <v>0</v>
      </c>
    </row>
    <row r="6568" spans="1:7">
      <c r="A6568" t="s">
        <v>20</v>
      </c>
      <c r="B6568">
        <v>4204</v>
      </c>
      <c r="C6568" t="s">
        <v>59</v>
      </c>
      <c r="D6568">
        <v>16.37</v>
      </c>
      <c r="E6568">
        <v>0.55000000000000004</v>
      </c>
      <c r="F6568">
        <v>40.299999999999997</v>
      </c>
    </row>
    <row r="6569" spans="1:7">
      <c r="A6569" t="s">
        <v>20</v>
      </c>
      <c r="B6569">
        <v>4205</v>
      </c>
      <c r="C6569" t="s">
        <v>59</v>
      </c>
      <c r="D6569">
        <v>16.37</v>
      </c>
      <c r="E6569">
        <v>0.7</v>
      </c>
      <c r="F6569">
        <v>40.299999999999997</v>
      </c>
    </row>
    <row r="6570" spans="1:7">
      <c r="A6570" t="s">
        <v>20</v>
      </c>
      <c r="B6570">
        <v>4206</v>
      </c>
      <c r="C6570" t="s">
        <v>59</v>
      </c>
      <c r="D6570">
        <v>16.37</v>
      </c>
      <c r="E6570">
        <v>1.75</v>
      </c>
      <c r="F6570">
        <v>40.299999999999997</v>
      </c>
      <c r="G6570" t="b">
        <v>0</v>
      </c>
    </row>
    <row r="6571" spans="1:7">
      <c r="A6571" t="s">
        <v>20</v>
      </c>
      <c r="B6571">
        <v>4207</v>
      </c>
      <c r="C6571" t="s">
        <v>59</v>
      </c>
      <c r="D6571">
        <v>16.37</v>
      </c>
      <c r="E6571">
        <v>2.2000000000000002</v>
      </c>
      <c r="F6571">
        <v>40.299999999999997</v>
      </c>
    </row>
    <row r="6572" spans="1:7">
      <c r="A6572" t="s">
        <v>20</v>
      </c>
      <c r="B6572">
        <v>4208</v>
      </c>
      <c r="C6572" t="s">
        <v>59</v>
      </c>
      <c r="D6572">
        <v>16.37</v>
      </c>
      <c r="E6572">
        <v>2.5</v>
      </c>
      <c r="F6572">
        <v>40.299999999999997</v>
      </c>
      <c r="G6572" t="b">
        <v>0</v>
      </c>
    </row>
    <row r="6573" spans="1:7">
      <c r="A6573" t="s">
        <v>20</v>
      </c>
      <c r="B6573">
        <v>4209</v>
      </c>
      <c r="C6573" t="s">
        <v>59</v>
      </c>
      <c r="D6573">
        <v>16.37</v>
      </c>
      <c r="E6573">
        <v>2.8</v>
      </c>
      <c r="F6573">
        <v>40.299999999999997</v>
      </c>
    </row>
    <row r="6574" spans="1:7">
      <c r="A6574" t="s">
        <v>20</v>
      </c>
      <c r="B6574">
        <v>4705</v>
      </c>
      <c r="C6574" t="s">
        <v>59</v>
      </c>
      <c r="D6574">
        <v>6.8</v>
      </c>
      <c r="E6574">
        <v>14.2</v>
      </c>
      <c r="F6574">
        <v>40.299999999999997</v>
      </c>
    </row>
    <row r="6575" spans="1:7">
      <c r="A6575" t="s">
        <v>20</v>
      </c>
      <c r="B6575">
        <v>4706</v>
      </c>
      <c r="C6575" t="s">
        <v>59</v>
      </c>
      <c r="D6575">
        <v>6.8</v>
      </c>
      <c r="E6575">
        <v>14.91</v>
      </c>
      <c r="F6575">
        <v>40.299999999999997</v>
      </c>
      <c r="G6575" t="b">
        <v>0</v>
      </c>
    </row>
    <row r="6576" spans="1:7">
      <c r="A6576" t="s">
        <v>20</v>
      </c>
      <c r="B6576">
        <v>4707</v>
      </c>
      <c r="C6576" t="s">
        <v>59</v>
      </c>
      <c r="D6576">
        <v>6.8</v>
      </c>
      <c r="E6576">
        <v>15.26</v>
      </c>
      <c r="F6576">
        <v>40.299999999999997</v>
      </c>
      <c r="G6576" t="b">
        <v>0</v>
      </c>
    </row>
    <row r="6577" spans="1:7">
      <c r="A6577" t="s">
        <v>20</v>
      </c>
      <c r="B6577">
        <v>4708</v>
      </c>
      <c r="C6577" t="s">
        <v>59</v>
      </c>
      <c r="D6577">
        <v>6.8</v>
      </c>
      <c r="E6577">
        <v>15.7</v>
      </c>
      <c r="F6577">
        <v>40.299999999999997</v>
      </c>
    </row>
    <row r="6578" spans="1:7">
      <c r="A6578" t="s">
        <v>20</v>
      </c>
      <c r="B6578">
        <v>4709</v>
      </c>
      <c r="C6578" t="s">
        <v>59</v>
      </c>
      <c r="D6578">
        <v>6.8</v>
      </c>
      <c r="E6578">
        <v>15.78</v>
      </c>
      <c r="F6578">
        <v>40.299999999999997</v>
      </c>
    </row>
    <row r="6579" spans="1:7">
      <c r="A6579" t="s">
        <v>20</v>
      </c>
      <c r="B6579">
        <v>4710</v>
      </c>
      <c r="C6579" t="s">
        <v>59</v>
      </c>
      <c r="D6579">
        <v>6.8</v>
      </c>
      <c r="E6579">
        <v>16.100000000000001</v>
      </c>
      <c r="F6579">
        <v>40.299999999999997</v>
      </c>
      <c r="G6579" t="b">
        <v>0</v>
      </c>
    </row>
    <row r="6580" spans="1:7">
      <c r="A6580" t="s">
        <v>20</v>
      </c>
      <c r="B6580">
        <v>4711</v>
      </c>
      <c r="C6580" t="s">
        <v>59</v>
      </c>
      <c r="D6580">
        <v>9.67</v>
      </c>
      <c r="E6580">
        <v>16.5</v>
      </c>
      <c r="F6580">
        <v>40.299999999999997</v>
      </c>
      <c r="G6580" t="b">
        <v>0</v>
      </c>
    </row>
    <row r="6581" spans="1:7">
      <c r="A6581" t="s">
        <v>20</v>
      </c>
      <c r="B6581">
        <v>4712</v>
      </c>
      <c r="C6581" t="s">
        <v>59</v>
      </c>
      <c r="D6581">
        <v>9.75</v>
      </c>
      <c r="E6581">
        <v>16.5</v>
      </c>
      <c r="F6581">
        <v>40.299999999999997</v>
      </c>
      <c r="G6581" t="b">
        <v>0</v>
      </c>
    </row>
    <row r="6582" spans="1:7">
      <c r="A6582" t="s">
        <v>20</v>
      </c>
      <c r="B6582">
        <v>4713</v>
      </c>
      <c r="C6582" t="s">
        <v>59</v>
      </c>
      <c r="D6582">
        <v>10.55</v>
      </c>
      <c r="E6582">
        <v>16.5</v>
      </c>
      <c r="F6582">
        <v>40.299999999999997</v>
      </c>
    </row>
    <row r="6583" spans="1:7">
      <c r="A6583" t="s">
        <v>20</v>
      </c>
      <c r="B6583">
        <v>4714</v>
      </c>
      <c r="C6583" t="s">
        <v>59</v>
      </c>
      <c r="D6583">
        <v>11.33</v>
      </c>
      <c r="E6583">
        <v>16.5</v>
      </c>
      <c r="F6583">
        <v>40.299999999999997</v>
      </c>
      <c r="G6583" t="b">
        <v>0</v>
      </c>
    </row>
    <row r="6584" spans="1:7">
      <c r="A6584" t="s">
        <v>20</v>
      </c>
      <c r="B6584">
        <v>4715</v>
      </c>
      <c r="C6584" t="s">
        <v>59</v>
      </c>
      <c r="D6584">
        <v>11.92</v>
      </c>
      <c r="E6584">
        <v>16.5</v>
      </c>
      <c r="F6584">
        <v>40.299999999999997</v>
      </c>
      <c r="G6584" t="b">
        <v>0</v>
      </c>
    </row>
    <row r="6585" spans="1:7">
      <c r="A6585" t="s">
        <v>20</v>
      </c>
      <c r="B6585">
        <v>4716</v>
      </c>
      <c r="C6585" t="s">
        <v>59</v>
      </c>
      <c r="D6585">
        <v>11.92</v>
      </c>
      <c r="E6585">
        <v>16.100000000000001</v>
      </c>
      <c r="F6585">
        <v>40.299999999999997</v>
      </c>
    </row>
    <row r="6586" spans="1:7">
      <c r="A6586" t="s">
        <v>20</v>
      </c>
      <c r="B6586">
        <v>4717</v>
      </c>
      <c r="C6586" t="s">
        <v>59</v>
      </c>
      <c r="D6586">
        <v>11.92</v>
      </c>
      <c r="E6586">
        <v>15.7</v>
      </c>
      <c r="F6586">
        <v>40.299999999999997</v>
      </c>
    </row>
    <row r="6587" spans="1:7">
      <c r="A6587" t="s">
        <v>20</v>
      </c>
      <c r="B6587">
        <v>4718</v>
      </c>
      <c r="C6587" t="s">
        <v>59</v>
      </c>
      <c r="D6587">
        <v>11.92</v>
      </c>
      <c r="E6587">
        <v>15.26</v>
      </c>
      <c r="F6587">
        <v>40.299999999999997</v>
      </c>
    </row>
    <row r="6588" spans="1:7">
      <c r="A6588" t="s">
        <v>20</v>
      </c>
      <c r="B6588">
        <v>4721</v>
      </c>
      <c r="C6588" t="s">
        <v>59</v>
      </c>
      <c r="D6588">
        <v>11.92</v>
      </c>
      <c r="E6588">
        <v>14.2</v>
      </c>
      <c r="F6588">
        <v>40.299999999999997</v>
      </c>
    </row>
    <row r="6589" spans="1:7">
      <c r="A6589" t="s">
        <v>20</v>
      </c>
      <c r="B6589">
        <v>4722</v>
      </c>
      <c r="C6589" t="s">
        <v>59</v>
      </c>
      <c r="D6589">
        <v>11.92</v>
      </c>
      <c r="E6589">
        <v>13.8</v>
      </c>
      <c r="F6589">
        <v>40.299999999999997</v>
      </c>
    </row>
    <row r="6590" spans="1:7">
      <c r="A6590" t="s">
        <v>20</v>
      </c>
      <c r="B6590">
        <v>4815</v>
      </c>
      <c r="C6590" t="s">
        <v>59</v>
      </c>
      <c r="D6590">
        <v>0</v>
      </c>
      <c r="E6590">
        <v>0.2</v>
      </c>
      <c r="F6590">
        <v>40.299999999999997</v>
      </c>
    </row>
    <row r="6591" spans="1:7">
      <c r="A6591" t="s">
        <v>20</v>
      </c>
      <c r="B6591">
        <v>4816</v>
      </c>
      <c r="C6591" t="s">
        <v>59</v>
      </c>
      <c r="D6591">
        <v>0</v>
      </c>
      <c r="E6591">
        <v>0.4</v>
      </c>
      <c r="F6591">
        <v>40.299999999999997</v>
      </c>
    </row>
    <row r="6592" spans="1:7">
      <c r="A6592" t="s">
        <v>20</v>
      </c>
      <c r="B6592">
        <v>4817</v>
      </c>
      <c r="C6592" t="s">
        <v>59</v>
      </c>
      <c r="D6592">
        <v>-6.0137079999999998E-17</v>
      </c>
      <c r="E6592">
        <v>0.55000000000000004</v>
      </c>
      <c r="F6592">
        <v>40.299999999999997</v>
      </c>
    </row>
    <row r="6593" spans="1:7">
      <c r="A6593" t="s">
        <v>20</v>
      </c>
      <c r="B6593">
        <v>4818</v>
      </c>
      <c r="C6593" t="s">
        <v>59</v>
      </c>
      <c r="D6593">
        <v>-2.3129650000000001E-17</v>
      </c>
      <c r="E6593">
        <v>0.7</v>
      </c>
      <c r="F6593">
        <v>40.299999999999997</v>
      </c>
    </row>
    <row r="6594" spans="1:7">
      <c r="A6594" t="s">
        <v>20</v>
      </c>
      <c r="B6594">
        <v>4819</v>
      </c>
      <c r="C6594" t="s">
        <v>59</v>
      </c>
      <c r="D6594">
        <v>0</v>
      </c>
      <c r="E6594">
        <v>1.75</v>
      </c>
      <c r="F6594">
        <v>40.299999999999997</v>
      </c>
    </row>
    <row r="6595" spans="1:7">
      <c r="A6595" t="s">
        <v>20</v>
      </c>
      <c r="B6595">
        <v>4820</v>
      </c>
      <c r="C6595" t="s">
        <v>59</v>
      </c>
      <c r="D6595">
        <v>0</v>
      </c>
      <c r="E6595">
        <v>2.2000000000000002</v>
      </c>
      <c r="F6595">
        <v>40.299999999999997</v>
      </c>
    </row>
    <row r="6596" spans="1:7">
      <c r="A6596" t="s">
        <v>20</v>
      </c>
      <c r="B6596">
        <v>4821</v>
      </c>
      <c r="C6596" t="s">
        <v>59</v>
      </c>
      <c r="D6596">
        <v>0</v>
      </c>
      <c r="E6596">
        <v>2.8</v>
      </c>
      <c r="F6596">
        <v>40.299999999999997</v>
      </c>
      <c r="G6596" t="b">
        <v>0</v>
      </c>
    </row>
    <row r="6597" spans="1:7">
      <c r="A6597" t="s">
        <v>20</v>
      </c>
      <c r="B6597">
        <v>4877</v>
      </c>
      <c r="C6597" t="s">
        <v>59</v>
      </c>
      <c r="D6597">
        <v>0.4</v>
      </c>
      <c r="E6597">
        <v>16.5</v>
      </c>
      <c r="F6597">
        <v>40.299999999999997</v>
      </c>
    </row>
    <row r="6598" spans="1:7">
      <c r="A6598" t="s">
        <v>20</v>
      </c>
      <c r="B6598">
        <v>4878</v>
      </c>
      <c r="C6598" t="s">
        <v>59</v>
      </c>
      <c r="D6598">
        <v>0.65</v>
      </c>
      <c r="E6598">
        <v>16.5</v>
      </c>
      <c r="F6598">
        <v>40.299999999999997</v>
      </c>
    </row>
    <row r="6599" spans="1:7">
      <c r="A6599" t="s">
        <v>20</v>
      </c>
      <c r="B6599">
        <v>4879</v>
      </c>
      <c r="C6599" t="s">
        <v>59</v>
      </c>
      <c r="D6599">
        <v>3.27</v>
      </c>
      <c r="E6599">
        <v>16.5</v>
      </c>
      <c r="F6599">
        <v>40.299999999999997</v>
      </c>
    </row>
    <row r="6600" spans="1:7">
      <c r="A6600" t="s">
        <v>20</v>
      </c>
      <c r="B6600">
        <v>4883</v>
      </c>
      <c r="C6600" t="s">
        <v>59</v>
      </c>
      <c r="D6600">
        <v>0.4</v>
      </c>
      <c r="E6600">
        <v>8.5</v>
      </c>
      <c r="F6600">
        <v>40.299999999999997</v>
      </c>
      <c r="G6600" t="b">
        <v>0</v>
      </c>
    </row>
    <row r="6601" spans="1:7">
      <c r="A6601" t="s">
        <v>20</v>
      </c>
      <c r="B6601">
        <v>4884</v>
      </c>
      <c r="C6601" t="s">
        <v>59</v>
      </c>
      <c r="D6601">
        <v>0.65</v>
      </c>
      <c r="E6601">
        <v>8.5</v>
      </c>
      <c r="F6601">
        <v>40.299999999999997</v>
      </c>
    </row>
    <row r="6602" spans="1:7">
      <c r="A6602" t="s">
        <v>20</v>
      </c>
      <c r="B6602">
        <v>4929</v>
      </c>
      <c r="C6602" t="s">
        <v>59</v>
      </c>
      <c r="D6602">
        <v>19.649999999999999</v>
      </c>
      <c r="E6602">
        <v>2.2000000000000002</v>
      </c>
      <c r="F6602">
        <v>40.299999999999997</v>
      </c>
      <c r="G6602" t="b">
        <v>0</v>
      </c>
    </row>
    <row r="6603" spans="1:7">
      <c r="A6603" t="s">
        <v>20</v>
      </c>
      <c r="B6603">
        <v>4930</v>
      </c>
      <c r="C6603" t="s">
        <v>59</v>
      </c>
      <c r="D6603">
        <v>19.649999999999999</v>
      </c>
      <c r="E6603">
        <v>2.8</v>
      </c>
      <c r="F6603">
        <v>40.299999999999997</v>
      </c>
      <c r="G6603" t="b">
        <v>0</v>
      </c>
    </row>
    <row r="6604" spans="1:7">
      <c r="A6604" t="s">
        <v>20</v>
      </c>
      <c r="B6604">
        <v>5737</v>
      </c>
      <c r="C6604" t="s">
        <v>59</v>
      </c>
      <c r="D6604">
        <v>19.649999999999999</v>
      </c>
      <c r="E6604">
        <v>4.9000000000000004</v>
      </c>
      <c r="F6604">
        <v>40.299999999999997</v>
      </c>
      <c r="G6604" t="b">
        <v>0</v>
      </c>
    </row>
    <row r="6605" spans="1:7">
      <c r="A6605" t="s">
        <v>20</v>
      </c>
      <c r="B6605">
        <v>5738</v>
      </c>
      <c r="C6605" t="s">
        <v>59</v>
      </c>
      <c r="D6605">
        <v>19.649999999999999</v>
      </c>
      <c r="E6605">
        <v>5</v>
      </c>
      <c r="F6605">
        <v>40.299999999999997</v>
      </c>
    </row>
    <row r="6606" spans="1:7">
      <c r="A6606" t="s">
        <v>20</v>
      </c>
      <c r="B6606">
        <v>6421</v>
      </c>
      <c r="C6606" t="s">
        <v>59</v>
      </c>
      <c r="D6606">
        <v>8.3800000000000008</v>
      </c>
      <c r="E6606">
        <v>8.9</v>
      </c>
      <c r="F6606">
        <v>40.299999999999997</v>
      </c>
    </row>
    <row r="6607" spans="1:7">
      <c r="A6607" t="s">
        <v>20</v>
      </c>
      <c r="B6607">
        <v>6422</v>
      </c>
      <c r="C6607" t="s">
        <v>59</v>
      </c>
      <c r="D6607">
        <v>8.3800000000000008</v>
      </c>
      <c r="E6607">
        <v>9.1</v>
      </c>
      <c r="F6607">
        <v>40.299999999999997</v>
      </c>
    </row>
    <row r="6608" spans="1:7">
      <c r="A6608" t="s">
        <v>20</v>
      </c>
      <c r="B6608">
        <v>6423</v>
      </c>
      <c r="C6608" t="s">
        <v>59</v>
      </c>
      <c r="D6608">
        <v>8.3800000000000008</v>
      </c>
      <c r="E6608">
        <v>9.6999999999999993</v>
      </c>
      <c r="F6608">
        <v>40.299999999999997</v>
      </c>
    </row>
    <row r="6609" spans="1:7">
      <c r="A6609" t="s">
        <v>20</v>
      </c>
      <c r="B6609">
        <v>6424</v>
      </c>
      <c r="C6609" t="s">
        <v>59</v>
      </c>
      <c r="D6609">
        <v>8.3800000000000008</v>
      </c>
      <c r="E6609">
        <v>10.11</v>
      </c>
      <c r="F6609">
        <v>40.299999999999997</v>
      </c>
      <c r="G6609" t="b">
        <v>0</v>
      </c>
    </row>
    <row r="6610" spans="1:7">
      <c r="A6610" t="s">
        <v>20</v>
      </c>
      <c r="B6610">
        <v>6425</v>
      </c>
      <c r="C6610" t="s">
        <v>59</v>
      </c>
      <c r="D6610">
        <v>8.3800000000000008</v>
      </c>
      <c r="E6610">
        <v>10.4</v>
      </c>
      <c r="F6610">
        <v>40.299999999999997</v>
      </c>
    </row>
    <row r="6611" spans="1:7">
      <c r="A6611" t="s">
        <v>20</v>
      </c>
      <c r="B6611">
        <v>6426</v>
      </c>
      <c r="C6611" t="s">
        <v>59</v>
      </c>
      <c r="D6611">
        <v>8.3800000000000008</v>
      </c>
      <c r="E6611">
        <v>10.6</v>
      </c>
      <c r="F6611">
        <v>40.299999999999997</v>
      </c>
    </row>
    <row r="6612" spans="1:7">
      <c r="A6612" t="s">
        <v>20</v>
      </c>
      <c r="B6612">
        <v>6430</v>
      </c>
      <c r="C6612" t="s">
        <v>59</v>
      </c>
      <c r="D6612">
        <v>9.82</v>
      </c>
      <c r="E6612">
        <v>8.75</v>
      </c>
      <c r="F6612">
        <v>40.299999999999997</v>
      </c>
    </row>
    <row r="6613" spans="1:7">
      <c r="A6613" t="s">
        <v>20</v>
      </c>
      <c r="B6613">
        <v>6431</v>
      </c>
      <c r="C6613" t="s">
        <v>59</v>
      </c>
      <c r="D6613">
        <v>9.9</v>
      </c>
      <c r="E6613">
        <v>8.75</v>
      </c>
      <c r="F6613">
        <v>40.299999999999997</v>
      </c>
    </row>
    <row r="6614" spans="1:7">
      <c r="A6614" t="s">
        <v>20</v>
      </c>
      <c r="B6614">
        <v>6432</v>
      </c>
      <c r="C6614" t="s">
        <v>59</v>
      </c>
      <c r="D6614">
        <v>10.53</v>
      </c>
      <c r="E6614">
        <v>8.75</v>
      </c>
      <c r="F6614">
        <v>40.299999999999997</v>
      </c>
    </row>
    <row r="6615" spans="1:7">
      <c r="A6615" t="s">
        <v>20</v>
      </c>
      <c r="B6615">
        <v>6433</v>
      </c>
      <c r="C6615" t="s">
        <v>59</v>
      </c>
      <c r="D6615">
        <v>11.1</v>
      </c>
      <c r="E6615">
        <v>8.75</v>
      </c>
      <c r="F6615">
        <v>40.299999999999997</v>
      </c>
    </row>
    <row r="6616" spans="1:7">
      <c r="A6616" t="s">
        <v>20</v>
      </c>
      <c r="B6616">
        <v>6434</v>
      </c>
      <c r="C6616" t="s">
        <v>59</v>
      </c>
      <c r="D6616">
        <v>11.52</v>
      </c>
      <c r="E6616">
        <v>8.9</v>
      </c>
      <c r="F6616">
        <v>40.299999999999997</v>
      </c>
    </row>
    <row r="6617" spans="1:7">
      <c r="A6617" t="s">
        <v>20</v>
      </c>
      <c r="B6617">
        <v>6435</v>
      </c>
      <c r="C6617" t="s">
        <v>59</v>
      </c>
      <c r="D6617">
        <v>11.52</v>
      </c>
      <c r="E6617">
        <v>9.1</v>
      </c>
      <c r="F6617">
        <v>40.299999999999997</v>
      </c>
      <c r="G6617" t="b">
        <v>0</v>
      </c>
    </row>
    <row r="6618" spans="1:7">
      <c r="A6618" t="s">
        <v>20</v>
      </c>
      <c r="B6618">
        <v>6436</v>
      </c>
      <c r="C6618" t="s">
        <v>59</v>
      </c>
      <c r="D6618">
        <v>13.82</v>
      </c>
      <c r="E6618">
        <v>9.1</v>
      </c>
      <c r="F6618">
        <v>40.299999999999997</v>
      </c>
      <c r="G6618" t="b">
        <v>0</v>
      </c>
    </row>
    <row r="6619" spans="1:7">
      <c r="A6619" t="s">
        <v>20</v>
      </c>
      <c r="B6619">
        <v>6437</v>
      </c>
      <c r="C6619" t="s">
        <v>59</v>
      </c>
      <c r="D6619">
        <v>13.82</v>
      </c>
      <c r="E6619">
        <v>8.9</v>
      </c>
      <c r="F6619">
        <v>40.299999999999997</v>
      </c>
      <c r="G6619" t="b">
        <v>0</v>
      </c>
    </row>
    <row r="6620" spans="1:7">
      <c r="A6620" t="s">
        <v>20</v>
      </c>
      <c r="B6620">
        <v>6438</v>
      </c>
      <c r="C6620" t="s">
        <v>59</v>
      </c>
      <c r="D6620">
        <v>13.82</v>
      </c>
      <c r="E6620">
        <v>8.75</v>
      </c>
      <c r="F6620">
        <v>40.299999999999997</v>
      </c>
    </row>
    <row r="6621" spans="1:7">
      <c r="A6621" t="s">
        <v>20</v>
      </c>
      <c r="B6621">
        <v>6439</v>
      </c>
      <c r="C6621" t="s">
        <v>59</v>
      </c>
      <c r="D6621">
        <v>14.35</v>
      </c>
      <c r="E6621">
        <v>8.75</v>
      </c>
      <c r="F6621">
        <v>40.299999999999997</v>
      </c>
    </row>
    <row r="6622" spans="1:7">
      <c r="A6622" t="s">
        <v>20</v>
      </c>
      <c r="B6622">
        <v>6440</v>
      </c>
      <c r="C6622" t="s">
        <v>59</v>
      </c>
      <c r="D6622">
        <v>16.7</v>
      </c>
      <c r="E6622">
        <v>8.75</v>
      </c>
      <c r="F6622">
        <v>40.299999999999997</v>
      </c>
      <c r="G6622" t="b">
        <v>0</v>
      </c>
    </row>
    <row r="6623" spans="1:7">
      <c r="A6623" t="s">
        <v>20</v>
      </c>
      <c r="B6623">
        <v>6441</v>
      </c>
      <c r="C6623" t="s">
        <v>59</v>
      </c>
      <c r="D6623">
        <v>17</v>
      </c>
      <c r="E6623">
        <v>8.75</v>
      </c>
      <c r="F6623">
        <v>40.299999999999997</v>
      </c>
      <c r="G6623" t="b">
        <v>0</v>
      </c>
    </row>
    <row r="6624" spans="1:7">
      <c r="A6624" t="s">
        <v>20</v>
      </c>
      <c r="B6624">
        <v>6442</v>
      </c>
      <c r="C6624" t="s">
        <v>59</v>
      </c>
      <c r="D6624">
        <v>17</v>
      </c>
      <c r="E6624">
        <v>8.9</v>
      </c>
      <c r="F6624">
        <v>40.299999999999997</v>
      </c>
      <c r="G6624" t="b">
        <v>0</v>
      </c>
    </row>
    <row r="6625" spans="1:7">
      <c r="A6625" t="s">
        <v>20</v>
      </c>
      <c r="B6625">
        <v>6443</v>
      </c>
      <c r="C6625" t="s">
        <v>59</v>
      </c>
      <c r="D6625">
        <v>17</v>
      </c>
      <c r="E6625">
        <v>9.1</v>
      </c>
      <c r="F6625">
        <v>40.299999999999997</v>
      </c>
    </row>
    <row r="6626" spans="1:7">
      <c r="A6626" t="s">
        <v>20</v>
      </c>
      <c r="B6626">
        <v>6444</v>
      </c>
      <c r="C6626" t="s">
        <v>59</v>
      </c>
      <c r="D6626">
        <v>17</v>
      </c>
      <c r="E6626">
        <v>9.6999999999999993</v>
      </c>
      <c r="F6626">
        <v>40.299999999999997</v>
      </c>
    </row>
    <row r="6627" spans="1:7">
      <c r="A6627" t="s">
        <v>20</v>
      </c>
      <c r="B6627">
        <v>6445</v>
      </c>
      <c r="C6627" t="s">
        <v>59</v>
      </c>
      <c r="D6627">
        <v>17</v>
      </c>
      <c r="E6627">
        <v>10.4</v>
      </c>
      <c r="F6627">
        <v>40.299999999999997</v>
      </c>
    </row>
    <row r="6628" spans="1:7">
      <c r="A6628" t="s">
        <v>20</v>
      </c>
      <c r="B6628">
        <v>6446</v>
      </c>
      <c r="C6628" t="s">
        <v>59</v>
      </c>
      <c r="D6628">
        <v>17</v>
      </c>
      <c r="E6628">
        <v>10.6</v>
      </c>
      <c r="F6628">
        <v>40.299999999999997</v>
      </c>
    </row>
    <row r="6629" spans="1:7">
      <c r="A6629" t="s">
        <v>20</v>
      </c>
      <c r="B6629">
        <v>6447</v>
      </c>
      <c r="C6629" t="s">
        <v>59</v>
      </c>
      <c r="D6629">
        <v>17</v>
      </c>
      <c r="E6629">
        <v>11.65</v>
      </c>
      <c r="F6629">
        <v>40.299999999999997</v>
      </c>
    </row>
    <row r="6630" spans="1:7">
      <c r="A6630" t="s">
        <v>20</v>
      </c>
      <c r="B6630">
        <v>6448</v>
      </c>
      <c r="C6630" t="s">
        <v>59</v>
      </c>
      <c r="D6630">
        <v>17</v>
      </c>
      <c r="E6630">
        <v>11.9</v>
      </c>
      <c r="F6630">
        <v>40.299999999999997</v>
      </c>
    </row>
    <row r="6631" spans="1:7">
      <c r="A6631" t="s">
        <v>20</v>
      </c>
      <c r="B6631">
        <v>6449</v>
      </c>
      <c r="C6631" t="s">
        <v>59</v>
      </c>
      <c r="D6631">
        <v>17</v>
      </c>
      <c r="E6631">
        <v>12.5</v>
      </c>
      <c r="F6631">
        <v>40.299999999999997</v>
      </c>
    </row>
    <row r="6632" spans="1:7">
      <c r="A6632" t="s">
        <v>20</v>
      </c>
      <c r="B6632">
        <v>6450</v>
      </c>
      <c r="C6632" t="s">
        <v>59</v>
      </c>
      <c r="D6632">
        <v>17</v>
      </c>
      <c r="E6632">
        <v>12.8</v>
      </c>
      <c r="F6632">
        <v>40.299999999999997</v>
      </c>
    </row>
    <row r="6633" spans="1:7">
      <c r="A6633" t="s">
        <v>20</v>
      </c>
      <c r="B6633">
        <v>6451</v>
      </c>
      <c r="C6633" t="s">
        <v>59</v>
      </c>
      <c r="D6633">
        <v>17</v>
      </c>
      <c r="E6633">
        <v>12.95</v>
      </c>
      <c r="F6633">
        <v>40.299999999999997</v>
      </c>
    </row>
    <row r="6634" spans="1:7">
      <c r="A6634" t="s">
        <v>20</v>
      </c>
      <c r="B6634">
        <v>6452</v>
      </c>
      <c r="C6634" t="s">
        <v>59</v>
      </c>
      <c r="D6634">
        <v>17</v>
      </c>
      <c r="E6634">
        <v>14.2</v>
      </c>
      <c r="F6634">
        <v>40.299999999999997</v>
      </c>
    </row>
    <row r="6635" spans="1:7">
      <c r="A6635" t="s">
        <v>20</v>
      </c>
      <c r="B6635">
        <v>6453</v>
      </c>
      <c r="C6635" t="s">
        <v>59</v>
      </c>
      <c r="D6635">
        <v>17</v>
      </c>
      <c r="E6635">
        <v>14.35</v>
      </c>
      <c r="F6635">
        <v>40.299999999999997</v>
      </c>
      <c r="G6635" t="b">
        <v>0</v>
      </c>
    </row>
    <row r="6636" spans="1:7">
      <c r="A6636" t="s">
        <v>20</v>
      </c>
      <c r="B6636">
        <v>6454</v>
      </c>
      <c r="C6636" t="s">
        <v>59</v>
      </c>
      <c r="D6636">
        <v>17</v>
      </c>
      <c r="E6636">
        <v>14.91</v>
      </c>
      <c r="F6636">
        <v>40.299999999999997</v>
      </c>
    </row>
    <row r="6637" spans="1:7">
      <c r="A6637" t="s">
        <v>20</v>
      </c>
      <c r="B6637">
        <v>6455</v>
      </c>
      <c r="C6637" t="s">
        <v>59</v>
      </c>
      <c r="D6637">
        <v>17</v>
      </c>
      <c r="E6637">
        <v>15.26</v>
      </c>
      <c r="F6637">
        <v>40.299999999999997</v>
      </c>
    </row>
    <row r="6638" spans="1:7">
      <c r="A6638" t="s">
        <v>20</v>
      </c>
      <c r="B6638">
        <v>6456</v>
      </c>
      <c r="C6638" t="s">
        <v>59</v>
      </c>
      <c r="D6638">
        <v>14.17</v>
      </c>
      <c r="E6638">
        <v>11.35</v>
      </c>
      <c r="F6638">
        <v>40.299999999999997</v>
      </c>
      <c r="G6638" t="b">
        <v>0</v>
      </c>
    </row>
    <row r="6639" spans="1:7">
      <c r="A6639" t="s">
        <v>20</v>
      </c>
      <c r="B6639">
        <v>6457</v>
      </c>
      <c r="C6639" t="s">
        <v>59</v>
      </c>
      <c r="D6639">
        <v>14.35</v>
      </c>
      <c r="E6639">
        <v>11.35</v>
      </c>
      <c r="F6639">
        <v>40.299999999999997</v>
      </c>
    </row>
    <row r="6640" spans="1:7">
      <c r="A6640" t="s">
        <v>20</v>
      </c>
      <c r="B6640">
        <v>6458</v>
      </c>
      <c r="C6640" t="s">
        <v>59</v>
      </c>
      <c r="D6640">
        <v>15.97</v>
      </c>
      <c r="E6640">
        <v>11.35</v>
      </c>
      <c r="F6640">
        <v>40.299999999999997</v>
      </c>
    </row>
    <row r="6641" spans="1:7">
      <c r="A6641" t="s">
        <v>20</v>
      </c>
      <c r="B6641">
        <v>6459</v>
      </c>
      <c r="C6641" t="s">
        <v>59</v>
      </c>
      <c r="D6641">
        <v>16.7</v>
      </c>
      <c r="E6641">
        <v>11.35</v>
      </c>
      <c r="F6641">
        <v>40.299999999999997</v>
      </c>
      <c r="G6641" t="b">
        <v>0</v>
      </c>
    </row>
    <row r="6642" spans="1:7">
      <c r="A6642" t="s">
        <v>20</v>
      </c>
      <c r="B6642">
        <v>6460</v>
      </c>
      <c r="C6642" t="s">
        <v>59</v>
      </c>
      <c r="D6642">
        <v>14.17</v>
      </c>
      <c r="E6642">
        <v>11.65</v>
      </c>
      <c r="F6642">
        <v>40.299999999999997</v>
      </c>
      <c r="G6642" t="b">
        <v>0</v>
      </c>
    </row>
    <row r="6643" spans="1:7">
      <c r="A6643" t="s">
        <v>20</v>
      </c>
      <c r="B6643">
        <v>6461</v>
      </c>
      <c r="C6643" t="s">
        <v>59</v>
      </c>
      <c r="D6643">
        <v>14.17</v>
      </c>
      <c r="E6643">
        <v>11.9</v>
      </c>
      <c r="F6643">
        <v>40.299999999999997</v>
      </c>
      <c r="G6643" t="b">
        <v>0</v>
      </c>
    </row>
    <row r="6644" spans="1:7">
      <c r="A6644" t="s">
        <v>20</v>
      </c>
      <c r="B6644">
        <v>6462</v>
      </c>
      <c r="C6644" t="s">
        <v>59</v>
      </c>
      <c r="D6644">
        <v>14.17</v>
      </c>
      <c r="E6644">
        <v>11.95</v>
      </c>
      <c r="F6644">
        <v>40.299999999999997</v>
      </c>
      <c r="G6644" t="b">
        <v>0</v>
      </c>
    </row>
    <row r="6645" spans="1:7">
      <c r="A6645" t="s">
        <v>20</v>
      </c>
      <c r="B6645">
        <v>6463</v>
      </c>
      <c r="C6645" t="s">
        <v>59</v>
      </c>
      <c r="D6645">
        <v>17.3</v>
      </c>
      <c r="E6645">
        <v>15.78</v>
      </c>
      <c r="F6645">
        <v>40.299999999999997</v>
      </c>
      <c r="G6645" t="b">
        <v>0</v>
      </c>
    </row>
    <row r="6646" spans="1:7">
      <c r="A6646" t="s">
        <v>20</v>
      </c>
      <c r="B6646">
        <v>6464</v>
      </c>
      <c r="C6646" t="s">
        <v>59</v>
      </c>
      <c r="D6646">
        <v>18.399999999999999</v>
      </c>
      <c r="E6646">
        <v>15.78</v>
      </c>
      <c r="F6646">
        <v>40.299999999999997</v>
      </c>
      <c r="G6646" t="b">
        <v>0</v>
      </c>
    </row>
    <row r="6647" spans="1:7">
      <c r="A6647" t="s">
        <v>20</v>
      </c>
      <c r="B6647">
        <v>6465</v>
      </c>
      <c r="C6647" t="s">
        <v>59</v>
      </c>
      <c r="D6647">
        <v>19.100000000000001</v>
      </c>
      <c r="E6647">
        <v>15.78</v>
      </c>
      <c r="F6647">
        <v>40.299999999999997</v>
      </c>
      <c r="G6647" t="b">
        <v>0</v>
      </c>
    </row>
    <row r="6648" spans="1:7">
      <c r="A6648" t="s">
        <v>20</v>
      </c>
      <c r="B6648">
        <v>6466</v>
      </c>
      <c r="C6648" t="s">
        <v>59</v>
      </c>
      <c r="D6648">
        <v>19.475000000000001</v>
      </c>
      <c r="E6648">
        <v>15.78</v>
      </c>
      <c r="F6648">
        <v>40.299999999999997</v>
      </c>
      <c r="G6648" t="b">
        <v>0</v>
      </c>
    </row>
    <row r="6649" spans="1:7">
      <c r="A6649" t="s">
        <v>20</v>
      </c>
      <c r="B6649">
        <v>6467</v>
      </c>
      <c r="C6649" t="s">
        <v>59</v>
      </c>
      <c r="D6649">
        <v>19.649999999999999</v>
      </c>
      <c r="E6649">
        <v>15.78</v>
      </c>
      <c r="F6649">
        <v>40.299999999999997</v>
      </c>
      <c r="G6649" t="b">
        <v>0</v>
      </c>
    </row>
    <row r="6650" spans="1:7">
      <c r="A6650" t="s">
        <v>20</v>
      </c>
      <c r="B6650">
        <v>6468</v>
      </c>
      <c r="C6650" t="s">
        <v>59</v>
      </c>
      <c r="D6650">
        <v>19.649999999999999</v>
      </c>
      <c r="E6650">
        <v>15.26</v>
      </c>
      <c r="F6650">
        <v>40.299999999999997</v>
      </c>
      <c r="G6650" t="b">
        <v>0</v>
      </c>
    </row>
    <row r="6651" spans="1:7">
      <c r="A6651" t="s">
        <v>20</v>
      </c>
      <c r="B6651">
        <v>6469</v>
      </c>
      <c r="C6651" t="s">
        <v>59</v>
      </c>
      <c r="D6651">
        <v>19.649999999999999</v>
      </c>
      <c r="E6651">
        <v>14.91</v>
      </c>
      <c r="F6651">
        <v>40.299999999999997</v>
      </c>
      <c r="G6651" t="b">
        <v>0</v>
      </c>
    </row>
    <row r="6652" spans="1:7">
      <c r="A6652" t="s">
        <v>20</v>
      </c>
      <c r="B6652">
        <v>6470</v>
      </c>
      <c r="C6652" t="s">
        <v>59</v>
      </c>
      <c r="D6652">
        <v>19.649999999999999</v>
      </c>
      <c r="E6652">
        <v>14.35</v>
      </c>
      <c r="F6652">
        <v>40.299999999999997</v>
      </c>
      <c r="G6652" t="b">
        <v>0</v>
      </c>
    </row>
    <row r="6653" spans="1:7">
      <c r="A6653" t="s">
        <v>20</v>
      </c>
      <c r="B6653">
        <v>6471</v>
      </c>
      <c r="C6653" t="s">
        <v>59</v>
      </c>
      <c r="D6653">
        <v>19.649999999999999</v>
      </c>
      <c r="E6653">
        <v>14.2</v>
      </c>
      <c r="F6653">
        <v>40.299999999999997</v>
      </c>
      <c r="G6653" t="b">
        <v>0</v>
      </c>
    </row>
    <row r="6654" spans="1:7">
      <c r="A6654" t="s">
        <v>20</v>
      </c>
      <c r="B6654">
        <v>6472</v>
      </c>
      <c r="C6654" t="s">
        <v>59</v>
      </c>
      <c r="D6654">
        <v>19.649999999999999</v>
      </c>
      <c r="E6654">
        <v>12.95</v>
      </c>
      <c r="F6654">
        <v>40.299999999999997</v>
      </c>
      <c r="G6654" t="b">
        <v>0</v>
      </c>
    </row>
    <row r="6655" spans="1:7">
      <c r="A6655" t="s">
        <v>20</v>
      </c>
      <c r="B6655">
        <v>6473</v>
      </c>
      <c r="C6655" t="s">
        <v>59</v>
      </c>
      <c r="D6655">
        <v>19.649999999999999</v>
      </c>
      <c r="E6655">
        <v>12.8</v>
      </c>
      <c r="F6655">
        <v>40.299999999999997</v>
      </c>
      <c r="G6655" t="b">
        <v>0</v>
      </c>
    </row>
    <row r="6656" spans="1:7">
      <c r="A6656" t="s">
        <v>20</v>
      </c>
      <c r="B6656">
        <v>6474</v>
      </c>
      <c r="C6656" t="s">
        <v>59</v>
      </c>
      <c r="D6656">
        <v>19.649999999999999</v>
      </c>
      <c r="E6656">
        <v>12.5</v>
      </c>
      <c r="F6656">
        <v>40.299999999999997</v>
      </c>
      <c r="G6656" t="b">
        <v>0</v>
      </c>
    </row>
    <row r="6657" spans="1:7">
      <c r="A6657" t="s">
        <v>20</v>
      </c>
      <c r="B6657">
        <v>6475</v>
      </c>
      <c r="C6657" t="s">
        <v>59</v>
      </c>
      <c r="D6657">
        <v>19.649999999999999</v>
      </c>
      <c r="E6657">
        <v>11.9</v>
      </c>
      <c r="F6657">
        <v>40.299999999999997</v>
      </c>
      <c r="G6657" t="b">
        <v>0</v>
      </c>
    </row>
    <row r="6658" spans="1:7">
      <c r="A6658" t="s">
        <v>20</v>
      </c>
      <c r="B6658">
        <v>6476</v>
      </c>
      <c r="C6658" t="s">
        <v>59</v>
      </c>
      <c r="D6658">
        <v>19.649999999999999</v>
      </c>
      <c r="E6658">
        <v>11.65</v>
      </c>
      <c r="F6658">
        <v>40.299999999999997</v>
      </c>
      <c r="G6658" t="b">
        <v>0</v>
      </c>
    </row>
    <row r="6659" spans="1:7">
      <c r="A6659" t="s">
        <v>20</v>
      </c>
      <c r="B6659">
        <v>6477</v>
      </c>
      <c r="C6659" t="s">
        <v>59</v>
      </c>
      <c r="D6659">
        <v>19.649999999999999</v>
      </c>
      <c r="E6659">
        <v>10.6</v>
      </c>
      <c r="F6659">
        <v>40.299999999999997</v>
      </c>
      <c r="G6659" t="b">
        <v>0</v>
      </c>
    </row>
    <row r="6660" spans="1:7">
      <c r="A6660" t="s">
        <v>20</v>
      </c>
      <c r="B6660">
        <v>7094</v>
      </c>
      <c r="C6660" t="s">
        <v>59</v>
      </c>
      <c r="D6660">
        <v>5.2427200000000001E-17</v>
      </c>
      <c r="E6660">
        <v>4.9000000000000004</v>
      </c>
      <c r="F6660">
        <v>40.299999999999997</v>
      </c>
    </row>
    <row r="6661" spans="1:7">
      <c r="A6661" t="s">
        <v>20</v>
      </c>
      <c r="B6661">
        <v>7798</v>
      </c>
      <c r="C6661" t="s">
        <v>59</v>
      </c>
      <c r="D6661">
        <v>14.17</v>
      </c>
      <c r="E6661">
        <v>14.2</v>
      </c>
      <c r="F6661">
        <v>40.299999999999997</v>
      </c>
    </row>
    <row r="6662" spans="1:7">
      <c r="A6662" t="s">
        <v>20</v>
      </c>
      <c r="B6662">
        <v>7832</v>
      </c>
      <c r="C6662" t="s">
        <v>59</v>
      </c>
      <c r="D6662">
        <v>14.35</v>
      </c>
      <c r="E6662">
        <v>14.2</v>
      </c>
      <c r="F6662">
        <v>40.299999999999997</v>
      </c>
    </row>
    <row r="6663" spans="1:7">
      <c r="A6663" t="s">
        <v>20</v>
      </c>
      <c r="B6663">
        <v>7833</v>
      </c>
      <c r="C6663" t="s">
        <v>59</v>
      </c>
      <c r="D6663">
        <v>15.97</v>
      </c>
      <c r="E6663">
        <v>14.2</v>
      </c>
      <c r="F6663">
        <v>40.299999999999997</v>
      </c>
    </row>
    <row r="6664" spans="1:7">
      <c r="A6664" t="s">
        <v>20</v>
      </c>
      <c r="B6664">
        <v>7834</v>
      </c>
      <c r="C6664" t="s">
        <v>59</v>
      </c>
      <c r="D6664">
        <v>16.7</v>
      </c>
      <c r="E6664">
        <v>14.2</v>
      </c>
      <c r="F6664">
        <v>40.299999999999997</v>
      </c>
    </row>
    <row r="6665" spans="1:7">
      <c r="A6665" t="s">
        <v>20</v>
      </c>
      <c r="B6665">
        <v>7926</v>
      </c>
      <c r="C6665" t="s">
        <v>59</v>
      </c>
      <c r="D6665">
        <v>11.52</v>
      </c>
      <c r="E6665">
        <v>11.35</v>
      </c>
      <c r="F6665">
        <v>40.299999999999997</v>
      </c>
    </row>
    <row r="6666" spans="1:7">
      <c r="A6666" t="s">
        <v>20</v>
      </c>
      <c r="B6666">
        <v>7927</v>
      </c>
      <c r="C6666" t="s">
        <v>59</v>
      </c>
      <c r="D6666">
        <v>13.82</v>
      </c>
      <c r="E6666">
        <v>11.35</v>
      </c>
      <c r="F6666">
        <v>40.299999999999997</v>
      </c>
    </row>
    <row r="6667" spans="1:7">
      <c r="A6667" t="s">
        <v>20</v>
      </c>
      <c r="B6667">
        <v>7953</v>
      </c>
      <c r="C6667" t="s">
        <v>59</v>
      </c>
      <c r="D6667">
        <v>17</v>
      </c>
      <c r="E6667">
        <v>11.35</v>
      </c>
      <c r="F6667">
        <v>40.299999999999997</v>
      </c>
    </row>
    <row r="6668" spans="1:7">
      <c r="A6668" t="s">
        <v>20</v>
      </c>
      <c r="B6668">
        <v>7975</v>
      </c>
      <c r="C6668" t="s">
        <v>59</v>
      </c>
      <c r="D6668">
        <v>3.5</v>
      </c>
      <c r="E6668">
        <v>14.35</v>
      </c>
      <c r="F6668">
        <v>40.299999999999997</v>
      </c>
      <c r="G6668" t="b">
        <v>0</v>
      </c>
    </row>
    <row r="6669" spans="1:7">
      <c r="A6669" t="s">
        <v>20</v>
      </c>
      <c r="B6669">
        <v>7976</v>
      </c>
      <c r="C6669" t="s">
        <v>59</v>
      </c>
      <c r="D6669">
        <v>4.7699999999999996</v>
      </c>
      <c r="E6669">
        <v>12.5</v>
      </c>
      <c r="F6669">
        <v>40.299999999999997</v>
      </c>
      <c r="G6669" t="b">
        <v>0</v>
      </c>
    </row>
    <row r="6670" spans="1:7">
      <c r="A6670" t="s">
        <v>20</v>
      </c>
      <c r="B6670">
        <v>7977</v>
      </c>
      <c r="C6670" t="s">
        <v>59</v>
      </c>
      <c r="D6670">
        <v>4.7699999999999996</v>
      </c>
      <c r="E6670">
        <v>14.35</v>
      </c>
      <c r="F6670">
        <v>40.299999999999997</v>
      </c>
    </row>
    <row r="6671" spans="1:7">
      <c r="A6671" t="s">
        <v>20</v>
      </c>
      <c r="B6671">
        <v>7992</v>
      </c>
      <c r="C6671" t="s">
        <v>59</v>
      </c>
      <c r="D6671">
        <v>3.5</v>
      </c>
      <c r="E6671">
        <v>10.45</v>
      </c>
      <c r="F6671">
        <v>40.299999999999997</v>
      </c>
    </row>
    <row r="6672" spans="1:7">
      <c r="A6672" t="s">
        <v>20</v>
      </c>
      <c r="B6672">
        <v>8016</v>
      </c>
      <c r="C6672" t="s">
        <v>59</v>
      </c>
      <c r="D6672">
        <v>11.92</v>
      </c>
      <c r="E6672">
        <v>12.25</v>
      </c>
      <c r="F6672">
        <v>40.299999999999997</v>
      </c>
      <c r="G6672" t="b">
        <v>0</v>
      </c>
    </row>
    <row r="6673" spans="1:7">
      <c r="A6673" t="s">
        <v>20</v>
      </c>
      <c r="B6673">
        <v>8017</v>
      </c>
      <c r="C6673" t="s">
        <v>59</v>
      </c>
      <c r="D6673">
        <v>14.17</v>
      </c>
      <c r="E6673">
        <v>13.8</v>
      </c>
      <c r="F6673">
        <v>40.299999999999997</v>
      </c>
      <c r="G6673" t="b">
        <v>0</v>
      </c>
    </row>
    <row r="6674" spans="1:7">
      <c r="A6674" t="s">
        <v>20</v>
      </c>
      <c r="B6674">
        <v>8041</v>
      </c>
      <c r="C6674" t="s">
        <v>59</v>
      </c>
      <c r="D6674">
        <v>11.52</v>
      </c>
      <c r="E6674">
        <v>12.25</v>
      </c>
      <c r="F6674">
        <v>40.299999999999997</v>
      </c>
    </row>
    <row r="6675" spans="1:7">
      <c r="A6675" t="s">
        <v>20</v>
      </c>
      <c r="B6675">
        <v>8060</v>
      </c>
      <c r="C6675" t="s">
        <v>59</v>
      </c>
      <c r="D6675">
        <v>13.82</v>
      </c>
      <c r="E6675">
        <v>10</v>
      </c>
      <c r="F6675">
        <v>40.299999999999997</v>
      </c>
    </row>
    <row r="6676" spans="1:7">
      <c r="A6676" t="s">
        <v>20</v>
      </c>
      <c r="B6676">
        <v>8773</v>
      </c>
      <c r="C6676" t="s">
        <v>59</v>
      </c>
      <c r="D6676">
        <v>9.82</v>
      </c>
      <c r="E6676">
        <v>4.9000000000000004</v>
      </c>
      <c r="F6676">
        <v>40.299999999999997</v>
      </c>
    </row>
    <row r="6677" spans="1:7">
      <c r="A6677" t="s">
        <v>20</v>
      </c>
      <c r="B6677">
        <v>9094</v>
      </c>
      <c r="C6677" t="s">
        <v>59</v>
      </c>
      <c r="D6677">
        <v>4.82</v>
      </c>
      <c r="E6677">
        <v>13.05</v>
      </c>
      <c r="F6677">
        <v>40.299999999999997</v>
      </c>
    </row>
    <row r="6678" spans="1:7">
      <c r="A6678" t="s">
        <v>20</v>
      </c>
      <c r="B6678">
        <v>9095</v>
      </c>
      <c r="C6678" t="s">
        <v>59</v>
      </c>
      <c r="D6678">
        <v>4.82</v>
      </c>
      <c r="E6678">
        <v>14.05</v>
      </c>
      <c r="F6678">
        <v>40.299999999999997</v>
      </c>
    </row>
    <row r="6679" spans="1:7">
      <c r="A6679" t="s">
        <v>20</v>
      </c>
      <c r="B6679">
        <v>4995</v>
      </c>
      <c r="C6679" t="s">
        <v>59</v>
      </c>
      <c r="D6679">
        <v>8.3800000000000008</v>
      </c>
      <c r="E6679">
        <v>11.35</v>
      </c>
      <c r="F6679">
        <v>40.299999999999997</v>
      </c>
    </row>
    <row r="6680" spans="1:7">
      <c r="A6680" t="s">
        <v>20</v>
      </c>
      <c r="B6680">
        <v>9245</v>
      </c>
      <c r="C6680" t="s">
        <v>59</v>
      </c>
      <c r="D6680">
        <v>11.52</v>
      </c>
      <c r="E6680">
        <v>9.35</v>
      </c>
      <c r="F6680">
        <v>40.299999999999997</v>
      </c>
      <c r="G6680" t="b">
        <v>0</v>
      </c>
    </row>
    <row r="6681" spans="1:7">
      <c r="A6681" t="s">
        <v>20</v>
      </c>
      <c r="B6681">
        <v>7891</v>
      </c>
      <c r="C6681" t="s">
        <v>59</v>
      </c>
      <c r="D6681">
        <v>11.52</v>
      </c>
      <c r="E6681">
        <v>10.85</v>
      </c>
      <c r="F6681">
        <v>40.299999999999997</v>
      </c>
    </row>
    <row r="6682" spans="1:7">
      <c r="A6682" t="s">
        <v>20</v>
      </c>
      <c r="B6682">
        <v>7892</v>
      </c>
      <c r="C6682" t="s">
        <v>59</v>
      </c>
      <c r="D6682">
        <v>13.82</v>
      </c>
      <c r="E6682">
        <v>10.85</v>
      </c>
      <c r="F6682">
        <v>40.299999999999997</v>
      </c>
      <c r="G6682" t="b">
        <v>0</v>
      </c>
    </row>
    <row r="6683" spans="1:7">
      <c r="A6683" t="s">
        <v>20</v>
      </c>
      <c r="B6683">
        <v>9414</v>
      </c>
      <c r="C6683" t="s">
        <v>59</v>
      </c>
      <c r="D6683">
        <v>8.25</v>
      </c>
      <c r="E6683">
        <v>13.15</v>
      </c>
      <c r="F6683">
        <v>40.299999999999997</v>
      </c>
    </row>
    <row r="6684" spans="1:7">
      <c r="A6684" t="s">
        <v>20</v>
      </c>
      <c r="B6684">
        <v>9415</v>
      </c>
      <c r="C6684" t="s">
        <v>59</v>
      </c>
      <c r="D6684">
        <v>8.25</v>
      </c>
      <c r="E6684">
        <v>13.8</v>
      </c>
      <c r="F6684">
        <v>40.299999999999997</v>
      </c>
    </row>
    <row r="6685" spans="1:7">
      <c r="A6685" t="s">
        <v>20</v>
      </c>
      <c r="B6685">
        <v>9416</v>
      </c>
      <c r="C6685" t="s">
        <v>59</v>
      </c>
      <c r="D6685">
        <v>9.25</v>
      </c>
      <c r="E6685">
        <v>13.15</v>
      </c>
      <c r="F6685">
        <v>40.299999999999997</v>
      </c>
      <c r="G6685" t="b">
        <v>0</v>
      </c>
    </row>
    <row r="6686" spans="1:7">
      <c r="A6686" t="s">
        <v>20</v>
      </c>
      <c r="B6686">
        <v>9417</v>
      </c>
      <c r="C6686" t="s">
        <v>59</v>
      </c>
      <c r="D6686">
        <v>9.25</v>
      </c>
      <c r="E6686">
        <v>13.8</v>
      </c>
      <c r="F6686">
        <v>40.299999999999997</v>
      </c>
    </row>
    <row r="6687" spans="1:7">
      <c r="A6687" t="s">
        <v>20</v>
      </c>
      <c r="B6687">
        <v>9418</v>
      </c>
      <c r="C6687" t="s">
        <v>59</v>
      </c>
      <c r="D6687">
        <v>10.050000000000001</v>
      </c>
      <c r="E6687">
        <v>13.15</v>
      </c>
      <c r="F6687">
        <v>40.299999999999997</v>
      </c>
    </row>
    <row r="6688" spans="1:7">
      <c r="A6688" t="s">
        <v>20</v>
      </c>
      <c r="B6688">
        <v>9419</v>
      </c>
      <c r="C6688" t="s">
        <v>59</v>
      </c>
      <c r="D6688">
        <v>10.050000000000001</v>
      </c>
      <c r="E6688">
        <v>13.8</v>
      </c>
      <c r="F6688">
        <v>40.299999999999997</v>
      </c>
      <c r="G6688" t="b">
        <v>0</v>
      </c>
    </row>
    <row r="6689" spans="1:7">
      <c r="A6689" t="s">
        <v>20</v>
      </c>
      <c r="B6689">
        <v>9422</v>
      </c>
      <c r="C6689" t="s">
        <v>59</v>
      </c>
      <c r="D6689">
        <v>11.52</v>
      </c>
      <c r="E6689">
        <v>11.65</v>
      </c>
      <c r="F6689">
        <v>40.299999999999997</v>
      </c>
    </row>
    <row r="6690" spans="1:7">
      <c r="A6690" t="s">
        <v>20</v>
      </c>
      <c r="B6690">
        <v>9500</v>
      </c>
      <c r="C6690" t="s">
        <v>59</v>
      </c>
      <c r="D6690">
        <v>6.8</v>
      </c>
      <c r="E6690">
        <v>13.8</v>
      </c>
      <c r="F6690">
        <v>40.299999999999997</v>
      </c>
    </row>
    <row r="6691" spans="1:7">
      <c r="A6691" t="s">
        <v>20</v>
      </c>
      <c r="B6691">
        <v>1117</v>
      </c>
      <c r="C6691" t="s">
        <v>59</v>
      </c>
      <c r="D6691">
        <v>8.3800000000000008</v>
      </c>
      <c r="E6691">
        <v>12.5</v>
      </c>
      <c r="F6691">
        <v>40.299999999999997</v>
      </c>
    </row>
    <row r="6692" spans="1:7">
      <c r="A6692" t="s">
        <v>20</v>
      </c>
      <c r="B6692">
        <v>1807</v>
      </c>
      <c r="C6692" t="s">
        <v>59</v>
      </c>
      <c r="D6692">
        <v>8.3800000000000008</v>
      </c>
      <c r="E6692">
        <v>12.25</v>
      </c>
      <c r="F6692">
        <v>40.299999999999997</v>
      </c>
    </row>
    <row r="6693" spans="1:7">
      <c r="A6693" t="s">
        <v>20</v>
      </c>
      <c r="B6693">
        <v>2106</v>
      </c>
      <c r="C6693" t="s">
        <v>59</v>
      </c>
      <c r="D6693">
        <v>8.25</v>
      </c>
      <c r="E6693">
        <v>16.5</v>
      </c>
      <c r="F6693">
        <v>40.299999999999997</v>
      </c>
    </row>
    <row r="6694" spans="1:7">
      <c r="A6694" t="s">
        <v>20</v>
      </c>
      <c r="B6694">
        <v>2224</v>
      </c>
      <c r="C6694" t="s">
        <v>59</v>
      </c>
      <c r="D6694">
        <v>8.3800000000000008</v>
      </c>
      <c r="E6694">
        <v>13.15</v>
      </c>
      <c r="F6694">
        <v>40.299999999999997</v>
      </c>
    </row>
    <row r="6695" spans="1:7">
      <c r="A6695" t="s">
        <v>20</v>
      </c>
      <c r="B6695">
        <v>8666</v>
      </c>
      <c r="C6695" t="s">
        <v>59</v>
      </c>
      <c r="D6695">
        <v>11.92</v>
      </c>
      <c r="E6695">
        <v>13.15</v>
      </c>
      <c r="F6695">
        <v>40.299999999999997</v>
      </c>
      <c r="G6695" t="b">
        <v>0</v>
      </c>
    </row>
    <row r="6696" spans="1:7">
      <c r="A6696" t="s">
        <v>20</v>
      </c>
      <c r="B6696">
        <v>3069</v>
      </c>
      <c r="C6696" t="s">
        <v>59</v>
      </c>
      <c r="D6696">
        <v>4.82</v>
      </c>
      <c r="E6696">
        <v>14.35</v>
      </c>
      <c r="F6696">
        <v>40.299999999999997</v>
      </c>
    </row>
    <row r="6697" spans="1:7">
      <c r="A6697" t="s">
        <v>20</v>
      </c>
      <c r="B6697">
        <v>3560</v>
      </c>
      <c r="C6697" t="s">
        <v>59</v>
      </c>
      <c r="D6697">
        <v>4.82</v>
      </c>
      <c r="E6697">
        <v>13.8</v>
      </c>
      <c r="F6697">
        <v>40.299999999999997</v>
      </c>
      <c r="G6697" t="b">
        <v>0</v>
      </c>
    </row>
    <row r="6698" spans="1:7">
      <c r="A6698" t="s">
        <v>20</v>
      </c>
      <c r="B6698">
        <v>8483</v>
      </c>
      <c r="C6698" t="s">
        <v>59</v>
      </c>
      <c r="D6698">
        <v>3.5</v>
      </c>
      <c r="E6698">
        <v>14.05</v>
      </c>
      <c r="F6698">
        <v>40.299999999999997</v>
      </c>
    </row>
    <row r="6699" spans="1:7">
      <c r="A6699" t="s">
        <v>20</v>
      </c>
      <c r="B6699">
        <v>8678</v>
      </c>
      <c r="C6699" t="s">
        <v>59</v>
      </c>
      <c r="D6699">
        <v>3.5</v>
      </c>
      <c r="E6699">
        <v>13.05</v>
      </c>
      <c r="F6699">
        <v>40.299999999999997</v>
      </c>
      <c r="G6699" t="b">
        <v>0</v>
      </c>
    </row>
    <row r="6700" spans="1:7">
      <c r="A6700" t="s">
        <v>20</v>
      </c>
      <c r="B6700">
        <v>8681</v>
      </c>
      <c r="C6700" t="s">
        <v>59</v>
      </c>
      <c r="D6700">
        <v>4.7699999999999996</v>
      </c>
      <c r="E6700">
        <v>13.05</v>
      </c>
      <c r="F6700">
        <v>40.299999999999997</v>
      </c>
    </row>
    <row r="6701" spans="1:7">
      <c r="A6701" t="s">
        <v>20</v>
      </c>
      <c r="B6701">
        <v>9572</v>
      </c>
      <c r="C6701" t="s">
        <v>59</v>
      </c>
      <c r="D6701">
        <v>8.25</v>
      </c>
      <c r="E6701">
        <v>13.05</v>
      </c>
      <c r="F6701">
        <v>40.299999999999997</v>
      </c>
    </row>
    <row r="6702" spans="1:7">
      <c r="A6702" t="s">
        <v>20</v>
      </c>
      <c r="B6702">
        <v>7085</v>
      </c>
      <c r="C6702" t="s">
        <v>59</v>
      </c>
      <c r="D6702">
        <v>6.8</v>
      </c>
      <c r="E6702">
        <v>8.5</v>
      </c>
      <c r="F6702">
        <v>40.299999999999997</v>
      </c>
    </row>
    <row r="6703" spans="1:7">
      <c r="A6703" t="s">
        <v>20</v>
      </c>
      <c r="B6703">
        <v>4891</v>
      </c>
      <c r="C6703" t="s">
        <v>59</v>
      </c>
      <c r="D6703">
        <v>6.8</v>
      </c>
      <c r="E6703">
        <v>12.5</v>
      </c>
      <c r="F6703">
        <v>40.299999999999997</v>
      </c>
      <c r="G6703" t="b">
        <v>0</v>
      </c>
    </row>
    <row r="6704" spans="1:7">
      <c r="A6704" t="s">
        <v>20</v>
      </c>
      <c r="B6704">
        <v>3853</v>
      </c>
      <c r="C6704" t="s">
        <v>59</v>
      </c>
      <c r="D6704">
        <v>6.8</v>
      </c>
      <c r="E6704">
        <v>10.45</v>
      </c>
      <c r="F6704">
        <v>40.299999999999997</v>
      </c>
    </row>
    <row r="6705" spans="1:7">
      <c r="A6705" t="s">
        <v>20</v>
      </c>
      <c r="B6705">
        <v>9592</v>
      </c>
      <c r="C6705" t="s">
        <v>59</v>
      </c>
      <c r="D6705">
        <v>4.82</v>
      </c>
      <c r="E6705">
        <v>16.5</v>
      </c>
      <c r="F6705">
        <v>40.299999999999997</v>
      </c>
    </row>
    <row r="6706" spans="1:7">
      <c r="A6706" t="s">
        <v>20</v>
      </c>
      <c r="B6706">
        <v>9593</v>
      </c>
      <c r="C6706" t="s">
        <v>59</v>
      </c>
      <c r="D6706">
        <v>5.72</v>
      </c>
      <c r="E6706">
        <v>13.8</v>
      </c>
      <c r="F6706">
        <v>40.299999999999997</v>
      </c>
    </row>
    <row r="6707" spans="1:7">
      <c r="A6707" t="s">
        <v>20</v>
      </c>
      <c r="B6707">
        <v>9594</v>
      </c>
      <c r="C6707" t="s">
        <v>59</v>
      </c>
      <c r="D6707">
        <v>5.72</v>
      </c>
      <c r="E6707">
        <v>15.78</v>
      </c>
      <c r="F6707">
        <v>40.299999999999997</v>
      </c>
    </row>
    <row r="6708" spans="1:7">
      <c r="A6708" t="s">
        <v>20</v>
      </c>
      <c r="B6708">
        <v>9595</v>
      </c>
      <c r="C6708" t="s">
        <v>59</v>
      </c>
      <c r="D6708">
        <v>5.72</v>
      </c>
      <c r="E6708">
        <v>16.5</v>
      </c>
      <c r="F6708">
        <v>40.299999999999997</v>
      </c>
      <c r="G6708" t="b">
        <v>0</v>
      </c>
    </row>
    <row r="6709" spans="1:7">
      <c r="A6709" t="s">
        <v>20</v>
      </c>
      <c r="B6709">
        <v>9642</v>
      </c>
      <c r="C6709" t="s">
        <v>59</v>
      </c>
      <c r="D6709">
        <v>5.72</v>
      </c>
      <c r="E6709">
        <v>14.05</v>
      </c>
      <c r="F6709">
        <v>40.299999999999997</v>
      </c>
    </row>
    <row r="6710" spans="1:7">
      <c r="A6710" t="s">
        <v>20</v>
      </c>
      <c r="B6710">
        <v>9643</v>
      </c>
      <c r="C6710" t="s">
        <v>59</v>
      </c>
      <c r="D6710">
        <v>5.72</v>
      </c>
      <c r="E6710">
        <v>14.35</v>
      </c>
      <c r="F6710">
        <v>40.299999999999997</v>
      </c>
    </row>
    <row r="6711" spans="1:7">
      <c r="A6711" t="s">
        <v>20</v>
      </c>
      <c r="B6711">
        <v>9761</v>
      </c>
      <c r="C6711" t="s">
        <v>59</v>
      </c>
      <c r="D6711">
        <v>16.02</v>
      </c>
      <c r="E6711">
        <v>14.2</v>
      </c>
      <c r="F6711">
        <v>40.299999999999997</v>
      </c>
      <c r="G6711" t="b">
        <v>0</v>
      </c>
    </row>
    <row r="6712" spans="1:7">
      <c r="A6712" t="s">
        <v>20</v>
      </c>
      <c r="B6712">
        <v>9762</v>
      </c>
      <c r="C6712" t="s">
        <v>59</v>
      </c>
      <c r="D6712">
        <v>16.02</v>
      </c>
      <c r="E6712">
        <v>15.78</v>
      </c>
      <c r="F6712">
        <v>40.299999999999997</v>
      </c>
    </row>
    <row r="6713" spans="1:7">
      <c r="A6713" t="s">
        <v>20</v>
      </c>
      <c r="B6713">
        <v>9763</v>
      </c>
      <c r="C6713" t="s">
        <v>59</v>
      </c>
      <c r="D6713">
        <v>15.07</v>
      </c>
      <c r="E6713">
        <v>14.2</v>
      </c>
      <c r="F6713">
        <v>40.299999999999997</v>
      </c>
    </row>
    <row r="6714" spans="1:7">
      <c r="A6714" t="s">
        <v>20</v>
      </c>
      <c r="B6714">
        <v>9764</v>
      </c>
      <c r="C6714" t="s">
        <v>59</v>
      </c>
      <c r="D6714">
        <v>15.07</v>
      </c>
      <c r="E6714">
        <v>15.78</v>
      </c>
      <c r="F6714">
        <v>40.299999999999997</v>
      </c>
    </row>
    <row r="6715" spans="1:7">
      <c r="A6715" t="s">
        <v>20</v>
      </c>
      <c r="B6715">
        <v>9765</v>
      </c>
      <c r="C6715" t="s">
        <v>59</v>
      </c>
      <c r="D6715">
        <v>12.88</v>
      </c>
      <c r="E6715">
        <v>15.26</v>
      </c>
      <c r="F6715">
        <v>40.299999999999997</v>
      </c>
    </row>
    <row r="6716" spans="1:7">
      <c r="A6716" t="s">
        <v>20</v>
      </c>
      <c r="B6716">
        <v>9766</v>
      </c>
      <c r="C6716" t="s">
        <v>59</v>
      </c>
      <c r="D6716">
        <v>15.07</v>
      </c>
      <c r="E6716">
        <v>15.26</v>
      </c>
      <c r="F6716">
        <v>40.299999999999997</v>
      </c>
      <c r="G6716" t="b">
        <v>0</v>
      </c>
    </row>
    <row r="6717" spans="1:7">
      <c r="A6717" t="s">
        <v>20</v>
      </c>
      <c r="B6717">
        <v>9768</v>
      </c>
      <c r="C6717" t="s">
        <v>59</v>
      </c>
      <c r="D6717">
        <v>12.88</v>
      </c>
      <c r="E6717">
        <v>14.2</v>
      </c>
      <c r="F6717">
        <v>40.299999999999997</v>
      </c>
      <c r="G6717" t="b">
        <v>0</v>
      </c>
    </row>
    <row r="6718" spans="1:7">
      <c r="A6718" t="s">
        <v>20</v>
      </c>
      <c r="B6718">
        <v>9925</v>
      </c>
      <c r="C6718" t="s">
        <v>59</v>
      </c>
      <c r="D6718">
        <v>11.92</v>
      </c>
      <c r="E6718">
        <v>15.1</v>
      </c>
      <c r="F6718">
        <v>40.299999999999997</v>
      </c>
    </row>
    <row r="6719" spans="1:7">
      <c r="A6719" t="s">
        <v>20</v>
      </c>
      <c r="B6719">
        <v>9994</v>
      </c>
      <c r="C6719" t="s">
        <v>59</v>
      </c>
      <c r="D6719">
        <v>6.8</v>
      </c>
      <c r="E6719">
        <v>13.05</v>
      </c>
      <c r="F6719">
        <v>40.299999999999997</v>
      </c>
    </row>
    <row r="6720" spans="1:7">
      <c r="A6720" t="s">
        <v>20</v>
      </c>
      <c r="B6720">
        <v>4969</v>
      </c>
      <c r="C6720" t="s">
        <v>59</v>
      </c>
      <c r="D6720">
        <v>13.82</v>
      </c>
      <c r="E6720">
        <v>9.35</v>
      </c>
      <c r="F6720">
        <v>40.299999999999997</v>
      </c>
    </row>
    <row r="6721" spans="1:7">
      <c r="A6721" t="s">
        <v>20</v>
      </c>
      <c r="B6721">
        <v>1460</v>
      </c>
      <c r="C6721" t="s">
        <v>59</v>
      </c>
      <c r="D6721">
        <v>14.17</v>
      </c>
      <c r="E6721">
        <v>13.525</v>
      </c>
      <c r="F6721">
        <v>40.299999999999997</v>
      </c>
    </row>
    <row r="6722" spans="1:7">
      <c r="A6722" t="s">
        <v>20</v>
      </c>
      <c r="B6722">
        <v>6142</v>
      </c>
      <c r="C6722" t="s">
        <v>59</v>
      </c>
      <c r="D6722">
        <v>0</v>
      </c>
      <c r="E6722">
        <v>0.6</v>
      </c>
      <c r="F6722">
        <v>40.299999999999997</v>
      </c>
    </row>
    <row r="6723" spans="1:7">
      <c r="A6723" t="s">
        <v>20</v>
      </c>
      <c r="B6723">
        <v>6199</v>
      </c>
      <c r="C6723" t="s">
        <v>59</v>
      </c>
      <c r="D6723">
        <v>3.27</v>
      </c>
      <c r="E6723">
        <v>0.6</v>
      </c>
      <c r="F6723">
        <v>40.299999999999997</v>
      </c>
    </row>
    <row r="6724" spans="1:7">
      <c r="A6724" t="s">
        <v>20</v>
      </c>
      <c r="B6724">
        <v>6766</v>
      </c>
      <c r="C6724" t="s">
        <v>59</v>
      </c>
      <c r="D6724">
        <v>9.82</v>
      </c>
      <c r="E6724">
        <v>0.6</v>
      </c>
      <c r="F6724">
        <v>40.299999999999997</v>
      </c>
    </row>
    <row r="6725" spans="1:7">
      <c r="A6725" t="s">
        <v>20</v>
      </c>
      <c r="B6725">
        <v>6985</v>
      </c>
      <c r="C6725" t="s">
        <v>59</v>
      </c>
      <c r="D6725">
        <v>16.37</v>
      </c>
      <c r="E6725">
        <v>0.6</v>
      </c>
      <c r="F6725">
        <v>40.299999999999997</v>
      </c>
    </row>
    <row r="6726" spans="1:7">
      <c r="A6726" t="s">
        <v>20</v>
      </c>
      <c r="B6726">
        <v>7053</v>
      </c>
      <c r="C6726" t="s">
        <v>59</v>
      </c>
      <c r="D6726">
        <v>19.649999999999999</v>
      </c>
      <c r="E6726">
        <v>0.6</v>
      </c>
      <c r="F6726">
        <v>40.299999999999997</v>
      </c>
      <c r="G6726" t="b">
        <v>0</v>
      </c>
    </row>
    <row r="6727" spans="1:7">
      <c r="A6727" t="s">
        <v>20</v>
      </c>
      <c r="B6727">
        <v>7740</v>
      </c>
      <c r="C6727" t="s">
        <v>59</v>
      </c>
      <c r="D6727">
        <v>13.1</v>
      </c>
      <c r="E6727">
        <v>0.6</v>
      </c>
      <c r="F6727">
        <v>40.299999999999997</v>
      </c>
    </row>
    <row r="6728" spans="1:7">
      <c r="A6728" t="s">
        <v>20</v>
      </c>
      <c r="B6728">
        <v>7746</v>
      </c>
      <c r="C6728" t="s">
        <v>59</v>
      </c>
      <c r="D6728">
        <v>6.5</v>
      </c>
      <c r="E6728">
        <v>0.6</v>
      </c>
      <c r="F6728">
        <v>40.299999999999997</v>
      </c>
    </row>
    <row r="6729" spans="1:7">
      <c r="A6729" t="s">
        <v>20</v>
      </c>
      <c r="B6729">
        <v>8875</v>
      </c>
      <c r="C6729" t="s">
        <v>59</v>
      </c>
      <c r="D6729">
        <v>8.19</v>
      </c>
      <c r="E6729">
        <v>0.6</v>
      </c>
      <c r="F6729">
        <v>40.299999999999997</v>
      </c>
    </row>
    <row r="6730" spans="1:7">
      <c r="A6730" t="s">
        <v>20</v>
      </c>
      <c r="B6730">
        <v>8971</v>
      </c>
      <c r="C6730" t="s">
        <v>59</v>
      </c>
      <c r="D6730">
        <v>9.82</v>
      </c>
      <c r="E6730">
        <v>0.8</v>
      </c>
      <c r="F6730">
        <v>40.299999999999997</v>
      </c>
    </row>
    <row r="6731" spans="1:7">
      <c r="A6731" t="s">
        <v>20</v>
      </c>
      <c r="B6731">
        <v>9068</v>
      </c>
      <c r="C6731" t="s">
        <v>59</v>
      </c>
      <c r="D6731">
        <v>3.27</v>
      </c>
      <c r="E6731">
        <v>0.8</v>
      </c>
      <c r="F6731">
        <v>40.299999999999997</v>
      </c>
    </row>
    <row r="6732" spans="1:7">
      <c r="A6732" t="s">
        <v>20</v>
      </c>
      <c r="B6732">
        <v>9069</v>
      </c>
      <c r="C6732" t="s">
        <v>59</v>
      </c>
      <c r="D6732">
        <v>16.37</v>
      </c>
      <c r="E6732">
        <v>0.8</v>
      </c>
      <c r="F6732">
        <v>40.299999999999997</v>
      </c>
    </row>
    <row r="6733" spans="1:7">
      <c r="A6733" t="s">
        <v>20</v>
      </c>
      <c r="B6733">
        <v>9119</v>
      </c>
      <c r="C6733" t="s">
        <v>59</v>
      </c>
      <c r="D6733">
        <v>0</v>
      </c>
      <c r="E6733">
        <v>0.8</v>
      </c>
      <c r="F6733">
        <v>40.299999999999997</v>
      </c>
    </row>
    <row r="6734" spans="1:7">
      <c r="A6734" t="s">
        <v>20</v>
      </c>
      <c r="B6734">
        <v>9144</v>
      </c>
      <c r="C6734" t="s">
        <v>59</v>
      </c>
      <c r="D6734">
        <v>0.6</v>
      </c>
      <c r="E6734">
        <v>8.5</v>
      </c>
      <c r="F6734">
        <v>40.299999999999997</v>
      </c>
    </row>
    <row r="6735" spans="1:7">
      <c r="A6735" t="s">
        <v>20</v>
      </c>
      <c r="B6735">
        <v>9145</v>
      </c>
      <c r="C6735" t="s">
        <v>59</v>
      </c>
      <c r="D6735">
        <v>0.6</v>
      </c>
      <c r="E6735">
        <v>16.5</v>
      </c>
      <c r="F6735">
        <v>40.299999999999997</v>
      </c>
      <c r="G6735" t="b">
        <v>0</v>
      </c>
    </row>
    <row r="6736" spans="1:7">
      <c r="A6736" t="s">
        <v>20</v>
      </c>
      <c r="B6736">
        <v>9886</v>
      </c>
      <c r="C6736" t="s">
        <v>59</v>
      </c>
      <c r="D6736">
        <v>10.7</v>
      </c>
      <c r="E6736">
        <v>11.35</v>
      </c>
      <c r="F6736">
        <v>40.299999999999997</v>
      </c>
    </row>
    <row r="6737" spans="1:7">
      <c r="A6737" t="s">
        <v>20</v>
      </c>
      <c r="B6737">
        <v>9964</v>
      </c>
      <c r="C6737" t="s">
        <v>59</v>
      </c>
      <c r="D6737">
        <v>9.1999999999999993</v>
      </c>
      <c r="E6737">
        <v>11.35</v>
      </c>
      <c r="F6737">
        <v>40.299999999999997</v>
      </c>
    </row>
    <row r="6738" spans="1:7">
      <c r="A6738" t="s">
        <v>20</v>
      </c>
      <c r="B6738">
        <v>10038</v>
      </c>
      <c r="C6738" t="s">
        <v>59</v>
      </c>
      <c r="D6738">
        <v>8.25</v>
      </c>
      <c r="E6738">
        <v>13.1463988919668</v>
      </c>
      <c r="F6738">
        <v>40.299999999999997</v>
      </c>
    </row>
    <row r="6739" spans="1:7">
      <c r="A6739" t="s">
        <v>20</v>
      </c>
      <c r="B6739">
        <v>10039</v>
      </c>
      <c r="C6739" t="s">
        <v>59</v>
      </c>
      <c r="D6739">
        <v>8.25</v>
      </c>
      <c r="E6739">
        <v>12.5</v>
      </c>
      <c r="F6739">
        <v>40.299999999999997</v>
      </c>
    </row>
    <row r="6740" spans="1:7">
      <c r="A6740" t="s">
        <v>20</v>
      </c>
      <c r="B6740">
        <v>2169</v>
      </c>
      <c r="C6740" t="s">
        <v>59</v>
      </c>
      <c r="D6740">
        <v>18.68</v>
      </c>
      <c r="E6740">
        <v>8.75</v>
      </c>
      <c r="F6740">
        <v>40.299999999999997</v>
      </c>
      <c r="G6740" t="b">
        <v>0</v>
      </c>
    </row>
    <row r="6741" spans="1:7">
      <c r="A6741" t="s">
        <v>20</v>
      </c>
      <c r="B6741">
        <v>7161</v>
      </c>
      <c r="C6741" t="s">
        <v>59</v>
      </c>
      <c r="D6741">
        <v>12.88</v>
      </c>
      <c r="E6741">
        <v>16.5</v>
      </c>
      <c r="F6741">
        <v>40.299999999999997</v>
      </c>
    </row>
    <row r="6742" spans="1:7">
      <c r="A6742" t="s">
        <v>20</v>
      </c>
      <c r="B6742">
        <v>9170</v>
      </c>
      <c r="C6742" t="s">
        <v>59</v>
      </c>
      <c r="D6742">
        <v>12.88</v>
      </c>
      <c r="E6742">
        <v>15.78</v>
      </c>
      <c r="F6742">
        <v>40.299999999999997</v>
      </c>
      <c r="G6742" t="b">
        <v>0</v>
      </c>
    </row>
    <row r="6743" spans="1:7">
      <c r="A6743" t="s">
        <v>20</v>
      </c>
      <c r="B6743">
        <v>10258</v>
      </c>
      <c r="C6743" t="s">
        <v>59</v>
      </c>
      <c r="D6743">
        <v>3.27</v>
      </c>
      <c r="E6743">
        <v>5.5</v>
      </c>
      <c r="F6743">
        <v>40.299999999999997</v>
      </c>
    </row>
    <row r="6744" spans="1:7">
      <c r="A6744" t="s">
        <v>20</v>
      </c>
      <c r="B6744">
        <v>10284</v>
      </c>
      <c r="C6744" t="s">
        <v>59</v>
      </c>
      <c r="D6744">
        <v>3.27</v>
      </c>
      <c r="E6744">
        <v>7.2</v>
      </c>
      <c r="F6744">
        <v>40.299999999999997</v>
      </c>
    </row>
    <row r="6745" spans="1:7">
      <c r="A6745" t="s">
        <v>20</v>
      </c>
      <c r="B6745">
        <v>10310</v>
      </c>
      <c r="C6745" t="s">
        <v>59</v>
      </c>
      <c r="D6745">
        <v>3.27</v>
      </c>
      <c r="E6745">
        <v>7</v>
      </c>
      <c r="F6745">
        <v>40.299999999999997</v>
      </c>
    </row>
    <row r="6746" spans="1:7">
      <c r="A6746" t="s">
        <v>20</v>
      </c>
      <c r="B6746">
        <v>4086</v>
      </c>
      <c r="C6746" t="s">
        <v>59</v>
      </c>
      <c r="D6746">
        <v>4.25</v>
      </c>
      <c r="E6746">
        <v>8.5</v>
      </c>
      <c r="F6746">
        <v>40.299999999999997</v>
      </c>
      <c r="G6746" t="b">
        <v>0</v>
      </c>
    </row>
    <row r="6747" spans="1:7">
      <c r="A6747" t="s">
        <v>20</v>
      </c>
      <c r="B6747">
        <v>4267</v>
      </c>
      <c r="C6747" t="s">
        <v>59</v>
      </c>
      <c r="D6747">
        <v>4.25</v>
      </c>
      <c r="E6747">
        <v>11.35</v>
      </c>
      <c r="F6747">
        <v>40.299999999999997</v>
      </c>
    </row>
    <row r="6748" spans="1:7">
      <c r="A6748" t="s">
        <v>20</v>
      </c>
      <c r="B6748">
        <v>4376</v>
      </c>
      <c r="C6748" t="s">
        <v>59</v>
      </c>
      <c r="D6748">
        <v>6.05</v>
      </c>
      <c r="E6748">
        <v>10</v>
      </c>
      <c r="F6748">
        <v>40.299999999999997</v>
      </c>
    </row>
    <row r="6749" spans="1:7">
      <c r="A6749" t="s">
        <v>20</v>
      </c>
      <c r="B6749">
        <v>4385</v>
      </c>
      <c r="C6749" t="s">
        <v>59</v>
      </c>
      <c r="D6749">
        <v>6.05</v>
      </c>
      <c r="E6749">
        <v>11.35</v>
      </c>
      <c r="F6749">
        <v>40.299999999999997</v>
      </c>
      <c r="G6749" t="b">
        <v>0</v>
      </c>
    </row>
    <row r="6750" spans="1:7">
      <c r="A6750" t="s">
        <v>20</v>
      </c>
      <c r="B6750">
        <v>4410</v>
      </c>
      <c r="C6750" t="s">
        <v>59</v>
      </c>
      <c r="D6750">
        <v>0</v>
      </c>
      <c r="E6750">
        <v>13.05</v>
      </c>
      <c r="F6750">
        <v>40.299999999999997</v>
      </c>
      <c r="G6750" t="b">
        <v>0</v>
      </c>
    </row>
    <row r="6751" spans="1:7">
      <c r="A6751" t="s">
        <v>20</v>
      </c>
      <c r="B6751">
        <v>4859</v>
      </c>
      <c r="C6751" t="s">
        <v>59</v>
      </c>
      <c r="D6751">
        <v>6.8</v>
      </c>
      <c r="E6751">
        <v>10</v>
      </c>
      <c r="F6751">
        <v>40.299999999999997</v>
      </c>
    </row>
    <row r="6752" spans="1:7">
      <c r="A6752" t="s">
        <v>20</v>
      </c>
      <c r="B6752">
        <v>4860</v>
      </c>
      <c r="C6752" t="s">
        <v>59</v>
      </c>
      <c r="D6752">
        <v>6.8</v>
      </c>
      <c r="E6752">
        <v>11.35</v>
      </c>
      <c r="F6752">
        <v>40.299999999999997</v>
      </c>
    </row>
    <row r="6753" spans="1:7">
      <c r="A6753" t="s">
        <v>20</v>
      </c>
      <c r="B6753">
        <v>7079</v>
      </c>
      <c r="C6753" t="s">
        <v>59</v>
      </c>
      <c r="D6753">
        <v>4.82</v>
      </c>
      <c r="E6753">
        <v>11.35</v>
      </c>
      <c r="F6753">
        <v>40.299999999999997</v>
      </c>
      <c r="G6753" t="b">
        <v>0</v>
      </c>
    </row>
    <row r="6754" spans="1:7">
      <c r="A6754" t="s">
        <v>20</v>
      </c>
      <c r="B6754">
        <v>10419</v>
      </c>
      <c r="C6754" t="s">
        <v>59</v>
      </c>
      <c r="D6754">
        <v>2.95</v>
      </c>
      <c r="E6754">
        <v>8.5</v>
      </c>
      <c r="F6754">
        <v>40.299999999999997</v>
      </c>
      <c r="G6754" t="b">
        <v>0</v>
      </c>
    </row>
    <row r="6755" spans="1:7">
      <c r="A6755" t="s">
        <v>20</v>
      </c>
      <c r="B6755">
        <v>9338</v>
      </c>
      <c r="C6755" t="s">
        <v>59</v>
      </c>
      <c r="D6755">
        <v>6.05</v>
      </c>
      <c r="E6755">
        <v>10.45</v>
      </c>
      <c r="F6755">
        <v>40.299999999999997</v>
      </c>
      <c r="G6755" t="b">
        <v>0</v>
      </c>
    </row>
    <row r="6756" spans="1:7">
      <c r="A6756" t="s">
        <v>20</v>
      </c>
      <c r="B6756">
        <v>9524</v>
      </c>
      <c r="C6756" t="s">
        <v>59</v>
      </c>
      <c r="D6756">
        <v>6.05</v>
      </c>
      <c r="E6756">
        <v>8.5</v>
      </c>
      <c r="F6756">
        <v>40.299999999999997</v>
      </c>
    </row>
    <row r="6757" spans="1:7">
      <c r="A6757" t="s">
        <v>20</v>
      </c>
      <c r="B6757">
        <v>9527</v>
      </c>
      <c r="C6757" t="s">
        <v>59</v>
      </c>
      <c r="D6757">
        <v>4.25</v>
      </c>
      <c r="E6757">
        <v>10</v>
      </c>
      <c r="F6757">
        <v>40.299999999999997</v>
      </c>
      <c r="G6757" t="b">
        <v>0</v>
      </c>
    </row>
    <row r="6758" spans="1:7">
      <c r="A6758" t="s">
        <v>20</v>
      </c>
      <c r="B6758">
        <v>9528</v>
      </c>
      <c r="C6758" t="s">
        <v>59</v>
      </c>
      <c r="D6758">
        <v>3.5</v>
      </c>
      <c r="E6758">
        <v>10</v>
      </c>
      <c r="F6758">
        <v>40.299999999999997</v>
      </c>
    </row>
    <row r="6759" spans="1:7">
      <c r="A6759" t="s">
        <v>20</v>
      </c>
      <c r="B6759">
        <v>10426</v>
      </c>
      <c r="C6759" t="s">
        <v>59</v>
      </c>
      <c r="D6759">
        <v>6.5</v>
      </c>
      <c r="E6759">
        <v>11.35</v>
      </c>
      <c r="F6759">
        <v>40.299999999999997</v>
      </c>
    </row>
    <row r="6760" spans="1:7">
      <c r="A6760" t="s">
        <v>20</v>
      </c>
      <c r="B6760">
        <v>10434</v>
      </c>
      <c r="C6760" t="s">
        <v>59</v>
      </c>
      <c r="D6760">
        <v>4.82</v>
      </c>
      <c r="E6760">
        <v>12.5</v>
      </c>
      <c r="F6760">
        <v>40.299999999999997</v>
      </c>
      <c r="G6760" t="b">
        <v>0</v>
      </c>
    </row>
    <row r="6761" spans="1:7">
      <c r="A6761" t="s">
        <v>20</v>
      </c>
      <c r="B6761">
        <v>1586</v>
      </c>
      <c r="C6761" t="s">
        <v>59</v>
      </c>
      <c r="D6761">
        <v>5.5511149999999998E-17</v>
      </c>
      <c r="E6761">
        <v>6.05</v>
      </c>
      <c r="F6761">
        <v>40.299999999999997</v>
      </c>
    </row>
    <row r="6762" spans="1:7">
      <c r="A6762" t="s">
        <v>20</v>
      </c>
      <c r="B6762">
        <v>1634</v>
      </c>
      <c r="C6762" t="s">
        <v>59</v>
      </c>
      <c r="D6762">
        <v>0</v>
      </c>
      <c r="E6762">
        <v>7.7</v>
      </c>
      <c r="F6762">
        <v>40.299999999999997</v>
      </c>
    </row>
    <row r="6763" spans="1:7">
      <c r="A6763" t="s">
        <v>20</v>
      </c>
      <c r="B6763">
        <v>2569</v>
      </c>
      <c r="C6763" t="s">
        <v>59</v>
      </c>
      <c r="D6763">
        <v>4.82</v>
      </c>
      <c r="E6763">
        <v>11.45</v>
      </c>
      <c r="F6763">
        <v>40.299999999999997</v>
      </c>
    </row>
    <row r="6764" spans="1:7">
      <c r="A6764" t="s">
        <v>20</v>
      </c>
      <c r="B6764">
        <v>2570</v>
      </c>
      <c r="C6764" t="s">
        <v>59</v>
      </c>
      <c r="D6764">
        <v>4.82</v>
      </c>
      <c r="E6764">
        <v>11.85</v>
      </c>
      <c r="F6764">
        <v>40.299999999999997</v>
      </c>
    </row>
    <row r="6765" spans="1:7">
      <c r="A6765" t="s">
        <v>20</v>
      </c>
      <c r="B6765">
        <v>3924</v>
      </c>
      <c r="C6765" t="s">
        <v>59</v>
      </c>
      <c r="D6765">
        <v>4.95</v>
      </c>
      <c r="E6765">
        <v>8.5</v>
      </c>
      <c r="F6765">
        <v>40.299999999999997</v>
      </c>
      <c r="G6765" t="b">
        <v>0</v>
      </c>
    </row>
    <row r="6766" spans="1:7">
      <c r="A6766" t="s">
        <v>20</v>
      </c>
      <c r="B6766">
        <v>992</v>
      </c>
      <c r="C6766" t="s">
        <v>59</v>
      </c>
      <c r="D6766">
        <v>9.9417099022959903</v>
      </c>
      <c r="E6766">
        <v>8.1889850356961098</v>
      </c>
      <c r="F6766">
        <v>40.299999999999997</v>
      </c>
    </row>
    <row r="6767" spans="1:7">
      <c r="A6767" t="s">
        <v>20</v>
      </c>
      <c r="B6767">
        <v>993</v>
      </c>
      <c r="C6767" t="s">
        <v>59</v>
      </c>
      <c r="D6767">
        <v>9.6035449556460701</v>
      </c>
      <c r="E6767">
        <v>7.5327511459333296</v>
      </c>
      <c r="F6767">
        <v>40.299999999999997</v>
      </c>
    </row>
    <row r="6768" spans="1:7">
      <c r="A6768" t="s">
        <v>20</v>
      </c>
      <c r="B6768">
        <v>994</v>
      </c>
      <c r="C6768" t="s">
        <v>59</v>
      </c>
      <c r="D6768">
        <v>9.5919484772407895</v>
      </c>
      <c r="E6768">
        <v>7.51922065958796</v>
      </c>
      <c r="F6768">
        <v>40.299999999999997</v>
      </c>
    </row>
    <row r="6769" spans="1:7">
      <c r="A6769" t="s">
        <v>20</v>
      </c>
      <c r="B6769">
        <v>467</v>
      </c>
      <c r="C6769" t="s">
        <v>59</v>
      </c>
      <c r="D6769">
        <v>9.8249999999999993</v>
      </c>
      <c r="E6769">
        <v>8.25</v>
      </c>
      <c r="F6769">
        <v>40.299999999999997</v>
      </c>
    </row>
    <row r="6770" spans="1:7">
      <c r="A6770" t="s">
        <v>20</v>
      </c>
      <c r="B6770">
        <v>592</v>
      </c>
      <c r="C6770" t="s">
        <v>59</v>
      </c>
      <c r="D6770">
        <v>9.8249999999999993</v>
      </c>
      <c r="E6770">
        <v>8.25</v>
      </c>
      <c r="F6770">
        <v>40.299999999999997</v>
      </c>
      <c r="G6770" t="b">
        <v>0</v>
      </c>
    </row>
    <row r="6771" spans="1:7">
      <c r="A6771" t="s">
        <v>21</v>
      </c>
      <c r="B6771">
        <v>254</v>
      </c>
      <c r="C6771" t="s">
        <v>59</v>
      </c>
      <c r="D6771">
        <v>0</v>
      </c>
      <c r="E6771">
        <v>0</v>
      </c>
      <c r="F6771">
        <v>37</v>
      </c>
    </row>
    <row r="6772" spans="1:7">
      <c r="A6772" t="s">
        <v>21</v>
      </c>
      <c r="B6772">
        <v>255</v>
      </c>
      <c r="C6772" t="s">
        <v>59</v>
      </c>
      <c r="D6772">
        <v>3.27</v>
      </c>
      <c r="E6772">
        <v>0</v>
      </c>
      <c r="F6772">
        <v>37</v>
      </c>
    </row>
    <row r="6773" spans="1:7">
      <c r="A6773" t="s">
        <v>21</v>
      </c>
      <c r="B6773">
        <v>256</v>
      </c>
      <c r="C6773" t="s">
        <v>59</v>
      </c>
      <c r="D6773">
        <v>9.82</v>
      </c>
      <c r="E6773">
        <v>0</v>
      </c>
      <c r="F6773">
        <v>37</v>
      </c>
    </row>
    <row r="6774" spans="1:7">
      <c r="A6774" t="s">
        <v>21</v>
      </c>
      <c r="B6774">
        <v>257</v>
      </c>
      <c r="C6774" t="s">
        <v>59</v>
      </c>
      <c r="D6774">
        <v>16.37</v>
      </c>
      <c r="E6774">
        <v>0</v>
      </c>
      <c r="F6774">
        <v>37</v>
      </c>
    </row>
    <row r="6775" spans="1:7">
      <c r="A6775" t="s">
        <v>21</v>
      </c>
      <c r="B6775">
        <v>258</v>
      </c>
      <c r="C6775" t="s">
        <v>59</v>
      </c>
      <c r="D6775">
        <v>19.649999999999999</v>
      </c>
      <c r="E6775">
        <v>0</v>
      </c>
      <c r="F6775">
        <v>37</v>
      </c>
      <c r="G6775" t="b">
        <v>0</v>
      </c>
    </row>
    <row r="6776" spans="1:7">
      <c r="A6776" t="s">
        <v>21</v>
      </c>
      <c r="B6776">
        <v>259</v>
      </c>
      <c r="C6776" t="s">
        <v>59</v>
      </c>
      <c r="D6776">
        <v>19.649999999999999</v>
      </c>
      <c r="E6776">
        <v>1.8</v>
      </c>
      <c r="F6776">
        <v>37</v>
      </c>
      <c r="G6776" t="b">
        <v>0</v>
      </c>
    </row>
    <row r="6777" spans="1:7">
      <c r="A6777" t="s">
        <v>21</v>
      </c>
      <c r="B6777">
        <v>260</v>
      </c>
      <c r="C6777" t="s">
        <v>59</v>
      </c>
      <c r="D6777">
        <v>0</v>
      </c>
      <c r="E6777">
        <v>8.5</v>
      </c>
      <c r="F6777">
        <v>37</v>
      </c>
      <c r="G6777" t="b">
        <v>0</v>
      </c>
    </row>
    <row r="6778" spans="1:7">
      <c r="A6778" t="s">
        <v>21</v>
      </c>
      <c r="B6778">
        <v>261</v>
      </c>
      <c r="C6778" t="s">
        <v>59</v>
      </c>
      <c r="D6778">
        <v>0</v>
      </c>
      <c r="E6778">
        <v>12.5</v>
      </c>
      <c r="F6778">
        <v>37</v>
      </c>
    </row>
    <row r="6779" spans="1:7">
      <c r="A6779" t="s">
        <v>21</v>
      </c>
      <c r="B6779">
        <v>262</v>
      </c>
      <c r="C6779" t="s">
        <v>59</v>
      </c>
      <c r="D6779">
        <v>0</v>
      </c>
      <c r="E6779">
        <v>16.5</v>
      </c>
      <c r="F6779">
        <v>37</v>
      </c>
    </row>
    <row r="6780" spans="1:7">
      <c r="A6780" t="s">
        <v>21</v>
      </c>
      <c r="B6780">
        <v>263</v>
      </c>
      <c r="C6780" t="s">
        <v>59</v>
      </c>
      <c r="D6780">
        <v>6.8</v>
      </c>
      <c r="E6780">
        <v>16.5</v>
      </c>
      <c r="F6780">
        <v>37</v>
      </c>
      <c r="G6780" t="b">
        <v>0</v>
      </c>
    </row>
    <row r="6781" spans="1:7">
      <c r="A6781" t="s">
        <v>21</v>
      </c>
      <c r="B6781">
        <v>264</v>
      </c>
      <c r="C6781" t="s">
        <v>59</v>
      </c>
      <c r="D6781">
        <v>8.1</v>
      </c>
      <c r="E6781">
        <v>16.5</v>
      </c>
      <c r="F6781">
        <v>37</v>
      </c>
      <c r="G6781" t="b">
        <v>0</v>
      </c>
    </row>
    <row r="6782" spans="1:7">
      <c r="A6782" t="s">
        <v>21</v>
      </c>
      <c r="B6782">
        <v>265</v>
      </c>
      <c r="C6782" t="s">
        <v>59</v>
      </c>
      <c r="D6782">
        <v>4.57</v>
      </c>
      <c r="E6782">
        <v>4.25</v>
      </c>
      <c r="F6782">
        <v>37</v>
      </c>
      <c r="G6782" t="b">
        <v>0</v>
      </c>
    </row>
    <row r="6783" spans="1:7">
      <c r="A6783" t="s">
        <v>21</v>
      </c>
      <c r="B6783">
        <v>266</v>
      </c>
      <c r="C6783" t="s">
        <v>59</v>
      </c>
      <c r="D6783">
        <v>8.6300000000000008</v>
      </c>
      <c r="E6783">
        <v>4.25</v>
      </c>
      <c r="F6783">
        <v>37</v>
      </c>
    </row>
    <row r="6784" spans="1:7">
      <c r="A6784" t="s">
        <v>21</v>
      </c>
      <c r="B6784">
        <v>267</v>
      </c>
      <c r="C6784" t="s">
        <v>59</v>
      </c>
      <c r="D6784">
        <v>4.57</v>
      </c>
      <c r="E6784">
        <v>6.9</v>
      </c>
      <c r="F6784">
        <v>37</v>
      </c>
    </row>
    <row r="6785" spans="1:7">
      <c r="A6785" t="s">
        <v>21</v>
      </c>
      <c r="B6785">
        <v>268</v>
      </c>
      <c r="C6785" t="s">
        <v>59</v>
      </c>
      <c r="D6785">
        <v>8.6300000000000008</v>
      </c>
      <c r="E6785">
        <v>6.9</v>
      </c>
      <c r="F6785">
        <v>37</v>
      </c>
    </row>
    <row r="6786" spans="1:7">
      <c r="A6786" t="s">
        <v>21</v>
      </c>
      <c r="B6786">
        <v>269</v>
      </c>
      <c r="C6786" t="s">
        <v>59</v>
      </c>
      <c r="D6786">
        <v>4.57</v>
      </c>
      <c r="E6786">
        <v>6.4</v>
      </c>
      <c r="F6786">
        <v>37</v>
      </c>
    </row>
    <row r="6787" spans="1:7">
      <c r="A6787" t="s">
        <v>21</v>
      </c>
      <c r="B6787">
        <v>270</v>
      </c>
      <c r="C6787" t="s">
        <v>59</v>
      </c>
      <c r="D6787">
        <v>8.6300000000000008</v>
      </c>
      <c r="E6787">
        <v>6.4</v>
      </c>
      <c r="F6787">
        <v>37</v>
      </c>
    </row>
    <row r="6788" spans="1:7">
      <c r="A6788" t="s">
        <v>21</v>
      </c>
      <c r="B6788">
        <v>271</v>
      </c>
      <c r="C6788" t="s">
        <v>59</v>
      </c>
      <c r="D6788">
        <v>11.12</v>
      </c>
      <c r="E6788">
        <v>4.25</v>
      </c>
      <c r="F6788">
        <v>37</v>
      </c>
      <c r="G6788" t="b">
        <v>0</v>
      </c>
    </row>
    <row r="6789" spans="1:7">
      <c r="A6789" t="s">
        <v>21</v>
      </c>
      <c r="B6789">
        <v>272</v>
      </c>
      <c r="C6789" t="s">
        <v>59</v>
      </c>
      <c r="D6789">
        <v>15.2</v>
      </c>
      <c r="E6789">
        <v>4.25</v>
      </c>
      <c r="F6789">
        <v>37</v>
      </c>
      <c r="G6789" t="b">
        <v>0</v>
      </c>
    </row>
    <row r="6790" spans="1:7">
      <c r="A6790" t="s">
        <v>21</v>
      </c>
      <c r="B6790">
        <v>273</v>
      </c>
      <c r="C6790" t="s">
        <v>59</v>
      </c>
      <c r="D6790">
        <v>11.12</v>
      </c>
      <c r="E6790">
        <v>6.9</v>
      </c>
      <c r="F6790">
        <v>37</v>
      </c>
    </row>
    <row r="6791" spans="1:7">
      <c r="A6791" t="s">
        <v>21</v>
      </c>
      <c r="B6791">
        <v>274</v>
      </c>
      <c r="C6791" t="s">
        <v>59</v>
      </c>
      <c r="D6791">
        <v>15.2</v>
      </c>
      <c r="E6791">
        <v>6.9</v>
      </c>
      <c r="F6791">
        <v>37</v>
      </c>
      <c r="G6791" t="b">
        <v>0</v>
      </c>
    </row>
    <row r="6792" spans="1:7">
      <c r="A6792" t="s">
        <v>21</v>
      </c>
      <c r="B6792">
        <v>275</v>
      </c>
      <c r="C6792" t="s">
        <v>59</v>
      </c>
      <c r="D6792">
        <v>11.12</v>
      </c>
      <c r="E6792">
        <v>6.4</v>
      </c>
      <c r="F6792">
        <v>37</v>
      </c>
      <c r="G6792" t="b">
        <v>0</v>
      </c>
    </row>
    <row r="6793" spans="1:7">
      <c r="A6793" t="s">
        <v>21</v>
      </c>
      <c r="B6793">
        <v>276</v>
      </c>
      <c r="C6793" t="s">
        <v>59</v>
      </c>
      <c r="D6793">
        <v>15.2</v>
      </c>
      <c r="E6793">
        <v>6.4</v>
      </c>
      <c r="F6793">
        <v>37</v>
      </c>
      <c r="G6793" t="b">
        <v>0</v>
      </c>
    </row>
    <row r="6794" spans="1:7">
      <c r="A6794" t="s">
        <v>21</v>
      </c>
      <c r="B6794">
        <v>277</v>
      </c>
      <c r="C6794" t="s">
        <v>59</v>
      </c>
      <c r="D6794">
        <v>17.68</v>
      </c>
      <c r="E6794">
        <v>4.8</v>
      </c>
      <c r="F6794">
        <v>37</v>
      </c>
    </row>
    <row r="6795" spans="1:7">
      <c r="A6795" t="s">
        <v>21</v>
      </c>
      <c r="B6795">
        <v>278</v>
      </c>
      <c r="C6795" t="s">
        <v>59</v>
      </c>
      <c r="D6795">
        <v>19.649999999999999</v>
      </c>
      <c r="E6795">
        <v>4.8</v>
      </c>
      <c r="F6795">
        <v>37</v>
      </c>
      <c r="G6795" t="b">
        <v>0</v>
      </c>
    </row>
    <row r="6796" spans="1:7">
      <c r="A6796" t="s">
        <v>21</v>
      </c>
      <c r="B6796">
        <v>279</v>
      </c>
      <c r="C6796" t="s">
        <v>59</v>
      </c>
      <c r="D6796">
        <v>0</v>
      </c>
      <c r="E6796">
        <v>4.8</v>
      </c>
      <c r="F6796">
        <v>37</v>
      </c>
    </row>
    <row r="6797" spans="1:7">
      <c r="A6797" t="s">
        <v>21</v>
      </c>
      <c r="B6797">
        <v>280</v>
      </c>
      <c r="C6797" t="s">
        <v>59</v>
      </c>
      <c r="D6797">
        <v>1.98</v>
      </c>
      <c r="E6797">
        <v>4.8</v>
      </c>
      <c r="F6797">
        <v>37</v>
      </c>
    </row>
    <row r="6798" spans="1:7">
      <c r="A6798" t="s">
        <v>21</v>
      </c>
      <c r="B6798">
        <v>750</v>
      </c>
      <c r="C6798" t="s">
        <v>59</v>
      </c>
      <c r="D6798">
        <v>17.68</v>
      </c>
      <c r="E6798">
        <v>6.9</v>
      </c>
      <c r="F6798">
        <v>37</v>
      </c>
    </row>
    <row r="6799" spans="1:7">
      <c r="A6799" t="s">
        <v>21</v>
      </c>
      <c r="B6799">
        <v>751</v>
      </c>
      <c r="C6799" t="s">
        <v>59</v>
      </c>
      <c r="D6799">
        <v>1.98</v>
      </c>
      <c r="E6799">
        <v>6.9</v>
      </c>
      <c r="F6799">
        <v>37</v>
      </c>
    </row>
    <row r="6800" spans="1:7">
      <c r="A6800" t="s">
        <v>21</v>
      </c>
      <c r="B6800">
        <v>752</v>
      </c>
      <c r="C6800" t="s">
        <v>59</v>
      </c>
      <c r="D6800">
        <v>13.1</v>
      </c>
      <c r="E6800">
        <v>0</v>
      </c>
      <c r="F6800">
        <v>37</v>
      </c>
    </row>
    <row r="6801" spans="1:7">
      <c r="A6801" t="s">
        <v>21</v>
      </c>
      <c r="B6801">
        <v>753</v>
      </c>
      <c r="C6801" t="s">
        <v>59</v>
      </c>
      <c r="D6801">
        <v>13.1</v>
      </c>
      <c r="E6801">
        <v>6.4</v>
      </c>
      <c r="F6801">
        <v>37</v>
      </c>
      <c r="G6801" t="b">
        <v>0</v>
      </c>
    </row>
    <row r="6802" spans="1:7">
      <c r="A6802" t="s">
        <v>21</v>
      </c>
      <c r="B6802">
        <v>754</v>
      </c>
      <c r="C6802" t="s">
        <v>59</v>
      </c>
      <c r="D6802">
        <v>6.5</v>
      </c>
      <c r="E6802">
        <v>0</v>
      </c>
      <c r="F6802">
        <v>37</v>
      </c>
    </row>
    <row r="6803" spans="1:7">
      <c r="A6803" t="s">
        <v>21</v>
      </c>
      <c r="B6803">
        <v>755</v>
      </c>
      <c r="C6803" t="s">
        <v>59</v>
      </c>
      <c r="D6803">
        <v>6.5</v>
      </c>
      <c r="E6803">
        <v>6.4</v>
      </c>
      <c r="F6803">
        <v>37</v>
      </c>
    </row>
    <row r="6804" spans="1:7">
      <c r="A6804" t="s">
        <v>21</v>
      </c>
      <c r="B6804">
        <v>871</v>
      </c>
      <c r="C6804" t="s">
        <v>59</v>
      </c>
      <c r="D6804">
        <v>19.649999999999999</v>
      </c>
      <c r="E6804">
        <v>6.9</v>
      </c>
      <c r="F6804">
        <v>37</v>
      </c>
    </row>
    <row r="6805" spans="1:7">
      <c r="A6805" t="s">
        <v>21</v>
      </c>
      <c r="B6805">
        <v>890</v>
      </c>
      <c r="C6805" t="s">
        <v>59</v>
      </c>
      <c r="D6805">
        <v>18.68</v>
      </c>
      <c r="E6805">
        <v>6.9</v>
      </c>
      <c r="F6805">
        <v>37</v>
      </c>
    </row>
    <row r="6806" spans="1:7">
      <c r="A6806" t="s">
        <v>21</v>
      </c>
      <c r="B6806">
        <v>891</v>
      </c>
      <c r="C6806" t="s">
        <v>59</v>
      </c>
      <c r="D6806">
        <v>18.68</v>
      </c>
      <c r="E6806">
        <v>8.5</v>
      </c>
      <c r="F6806">
        <v>37</v>
      </c>
      <c r="G6806" t="b">
        <v>0</v>
      </c>
    </row>
    <row r="6807" spans="1:7">
      <c r="A6807" t="s">
        <v>21</v>
      </c>
      <c r="B6807">
        <v>908</v>
      </c>
      <c r="C6807" t="s">
        <v>59</v>
      </c>
      <c r="D6807">
        <v>3.5</v>
      </c>
      <c r="E6807">
        <v>8.5</v>
      </c>
      <c r="F6807">
        <v>37</v>
      </c>
    </row>
    <row r="6808" spans="1:7">
      <c r="A6808" t="s">
        <v>21</v>
      </c>
      <c r="B6808">
        <v>910</v>
      </c>
      <c r="C6808" t="s">
        <v>59</v>
      </c>
      <c r="D6808">
        <v>7.02</v>
      </c>
      <c r="E6808">
        <v>8.5</v>
      </c>
      <c r="F6808">
        <v>37</v>
      </c>
    </row>
    <row r="6809" spans="1:7">
      <c r="A6809" t="s">
        <v>21</v>
      </c>
      <c r="B6809">
        <v>950</v>
      </c>
      <c r="C6809" t="s">
        <v>59</v>
      </c>
      <c r="D6809">
        <v>0.98</v>
      </c>
      <c r="E6809">
        <v>6.9</v>
      </c>
      <c r="F6809">
        <v>37</v>
      </c>
    </row>
    <row r="6810" spans="1:7">
      <c r="A6810" t="s">
        <v>21</v>
      </c>
      <c r="B6810">
        <v>951</v>
      </c>
      <c r="C6810" t="s">
        <v>59</v>
      </c>
      <c r="D6810">
        <v>0.98</v>
      </c>
      <c r="E6810">
        <v>8.5</v>
      </c>
      <c r="F6810">
        <v>37</v>
      </c>
    </row>
    <row r="6811" spans="1:7">
      <c r="A6811" t="s">
        <v>21</v>
      </c>
      <c r="B6811">
        <v>1036</v>
      </c>
      <c r="C6811" t="s">
        <v>59</v>
      </c>
      <c r="D6811">
        <v>14.17</v>
      </c>
      <c r="E6811">
        <v>12.25</v>
      </c>
      <c r="F6811">
        <v>37</v>
      </c>
    </row>
    <row r="6812" spans="1:7">
      <c r="A6812" t="s">
        <v>21</v>
      </c>
      <c r="B6812">
        <v>1098</v>
      </c>
      <c r="C6812" t="s">
        <v>59</v>
      </c>
      <c r="D6812">
        <v>6.8</v>
      </c>
      <c r="E6812">
        <v>14.05</v>
      </c>
      <c r="F6812">
        <v>37</v>
      </c>
      <c r="G6812" t="b">
        <v>0</v>
      </c>
    </row>
    <row r="6813" spans="1:7">
      <c r="A6813" t="s">
        <v>21</v>
      </c>
      <c r="B6813">
        <v>1132</v>
      </c>
      <c r="C6813" t="s">
        <v>59</v>
      </c>
      <c r="D6813">
        <v>5.5511149999999998E-17</v>
      </c>
      <c r="E6813">
        <v>5</v>
      </c>
      <c r="F6813">
        <v>37</v>
      </c>
    </row>
    <row r="6814" spans="1:7">
      <c r="A6814" t="s">
        <v>21</v>
      </c>
      <c r="B6814">
        <v>1133</v>
      </c>
      <c r="C6814" t="s">
        <v>59</v>
      </c>
      <c r="D6814">
        <v>0</v>
      </c>
      <c r="E6814">
        <v>6.9</v>
      </c>
      <c r="F6814">
        <v>37</v>
      </c>
      <c r="G6814" t="b">
        <v>0</v>
      </c>
    </row>
    <row r="6815" spans="1:7">
      <c r="A6815" t="s">
        <v>21</v>
      </c>
      <c r="B6815">
        <v>1233</v>
      </c>
      <c r="C6815" t="s">
        <v>59</v>
      </c>
      <c r="D6815">
        <v>4.18</v>
      </c>
      <c r="E6815">
        <v>14.35</v>
      </c>
      <c r="F6815">
        <v>37</v>
      </c>
      <c r="G6815" t="b">
        <v>0</v>
      </c>
    </row>
    <row r="6816" spans="1:7">
      <c r="A6816" t="s">
        <v>21</v>
      </c>
      <c r="B6816">
        <v>1234</v>
      </c>
      <c r="C6816" t="s">
        <v>59</v>
      </c>
      <c r="D6816">
        <v>4.18</v>
      </c>
      <c r="E6816">
        <v>16.5</v>
      </c>
      <c r="F6816">
        <v>37</v>
      </c>
      <c r="G6816" t="b">
        <v>0</v>
      </c>
    </row>
    <row r="6817" spans="1:7">
      <c r="A6817" t="s">
        <v>21</v>
      </c>
      <c r="B6817">
        <v>1235</v>
      </c>
      <c r="C6817" t="s">
        <v>59</v>
      </c>
      <c r="D6817">
        <v>6.8</v>
      </c>
      <c r="E6817">
        <v>14.35</v>
      </c>
      <c r="F6817">
        <v>37</v>
      </c>
    </row>
    <row r="6818" spans="1:7">
      <c r="A6818" t="s">
        <v>21</v>
      </c>
      <c r="B6818">
        <v>1263</v>
      </c>
      <c r="C6818" t="s">
        <v>59</v>
      </c>
      <c r="D6818">
        <v>10.38</v>
      </c>
      <c r="E6818">
        <v>16.5</v>
      </c>
      <c r="F6818">
        <v>37</v>
      </c>
      <c r="G6818" t="b">
        <v>0</v>
      </c>
    </row>
    <row r="6819" spans="1:7">
      <c r="A6819" t="s">
        <v>21</v>
      </c>
      <c r="B6819">
        <v>1315</v>
      </c>
      <c r="C6819" t="s">
        <v>59</v>
      </c>
      <c r="D6819">
        <v>7.02</v>
      </c>
      <c r="E6819">
        <v>12.5</v>
      </c>
      <c r="F6819">
        <v>37</v>
      </c>
    </row>
    <row r="6820" spans="1:7">
      <c r="A6820" t="s">
        <v>21</v>
      </c>
      <c r="B6820">
        <v>1317</v>
      </c>
      <c r="C6820" t="s">
        <v>59</v>
      </c>
      <c r="D6820">
        <v>6.5</v>
      </c>
      <c r="E6820">
        <v>12.5</v>
      </c>
      <c r="F6820">
        <v>37</v>
      </c>
      <c r="G6820" t="b">
        <v>0</v>
      </c>
    </row>
    <row r="6821" spans="1:7">
      <c r="A6821" t="s">
        <v>21</v>
      </c>
      <c r="B6821">
        <v>1318</v>
      </c>
      <c r="C6821" t="s">
        <v>59</v>
      </c>
      <c r="D6821">
        <v>4.25</v>
      </c>
      <c r="E6821">
        <v>10.45</v>
      </c>
      <c r="F6821">
        <v>37</v>
      </c>
      <c r="G6821" t="b">
        <v>0</v>
      </c>
    </row>
    <row r="6822" spans="1:7">
      <c r="A6822" t="s">
        <v>21</v>
      </c>
      <c r="B6822">
        <v>1319</v>
      </c>
      <c r="C6822" t="s">
        <v>59</v>
      </c>
      <c r="D6822">
        <v>4.25</v>
      </c>
      <c r="E6822">
        <v>12.5</v>
      </c>
      <c r="F6822">
        <v>37</v>
      </c>
    </row>
    <row r="6823" spans="1:7">
      <c r="A6823" t="s">
        <v>21</v>
      </c>
      <c r="B6823">
        <v>1320</v>
      </c>
      <c r="C6823" t="s">
        <v>59</v>
      </c>
      <c r="D6823">
        <v>6.5</v>
      </c>
      <c r="E6823">
        <v>10.45</v>
      </c>
      <c r="F6823">
        <v>37</v>
      </c>
    </row>
    <row r="6824" spans="1:7">
      <c r="A6824" t="s">
        <v>21</v>
      </c>
      <c r="B6824">
        <v>1321</v>
      </c>
      <c r="C6824" t="s">
        <v>59</v>
      </c>
      <c r="D6824">
        <v>7.02</v>
      </c>
      <c r="E6824">
        <v>10.45</v>
      </c>
      <c r="F6824">
        <v>37</v>
      </c>
      <c r="G6824" t="b">
        <v>0</v>
      </c>
    </row>
    <row r="6825" spans="1:7">
      <c r="A6825" t="s">
        <v>21</v>
      </c>
      <c r="B6825">
        <v>1343</v>
      </c>
      <c r="C6825" t="s">
        <v>59</v>
      </c>
      <c r="D6825">
        <v>3.5</v>
      </c>
      <c r="E6825">
        <v>12.5</v>
      </c>
      <c r="F6825">
        <v>37</v>
      </c>
    </row>
    <row r="6826" spans="1:7">
      <c r="A6826" t="s">
        <v>21</v>
      </c>
      <c r="B6826">
        <v>1357</v>
      </c>
      <c r="C6826" t="s">
        <v>59</v>
      </c>
      <c r="D6826">
        <v>11.92</v>
      </c>
      <c r="E6826">
        <v>15.78</v>
      </c>
      <c r="F6826">
        <v>37</v>
      </c>
    </row>
    <row r="6827" spans="1:7">
      <c r="A6827" t="s">
        <v>21</v>
      </c>
      <c r="B6827">
        <v>1358</v>
      </c>
      <c r="C6827" t="s">
        <v>59</v>
      </c>
      <c r="D6827">
        <v>17</v>
      </c>
      <c r="E6827">
        <v>15.78</v>
      </c>
      <c r="F6827">
        <v>37</v>
      </c>
    </row>
    <row r="6828" spans="1:7">
      <c r="A6828" t="s">
        <v>21</v>
      </c>
      <c r="B6828">
        <v>1401</v>
      </c>
      <c r="C6828" t="s">
        <v>59</v>
      </c>
      <c r="D6828">
        <v>17</v>
      </c>
      <c r="E6828">
        <v>11.95</v>
      </c>
      <c r="F6828">
        <v>37</v>
      </c>
      <c r="G6828" t="b">
        <v>0</v>
      </c>
    </row>
    <row r="6829" spans="1:7">
      <c r="A6829" t="s">
        <v>21</v>
      </c>
      <c r="B6829">
        <v>1402</v>
      </c>
      <c r="C6829" t="s">
        <v>59</v>
      </c>
      <c r="D6829">
        <v>19.649999999999999</v>
      </c>
      <c r="E6829">
        <v>11.95</v>
      </c>
      <c r="F6829">
        <v>37</v>
      </c>
      <c r="G6829" t="b">
        <v>0</v>
      </c>
    </row>
    <row r="6830" spans="1:7">
      <c r="A6830" t="s">
        <v>21</v>
      </c>
      <c r="B6830">
        <v>1403</v>
      </c>
      <c r="C6830" t="s">
        <v>59</v>
      </c>
      <c r="D6830">
        <v>17</v>
      </c>
      <c r="E6830">
        <v>10.11</v>
      </c>
      <c r="F6830">
        <v>37</v>
      </c>
    </row>
    <row r="6831" spans="1:7">
      <c r="A6831" t="s">
        <v>21</v>
      </c>
      <c r="B6831">
        <v>1404</v>
      </c>
      <c r="C6831" t="s">
        <v>59</v>
      </c>
      <c r="D6831">
        <v>19.649999999999999</v>
      </c>
      <c r="E6831">
        <v>10.11</v>
      </c>
      <c r="F6831">
        <v>37</v>
      </c>
    </row>
    <row r="6832" spans="1:7">
      <c r="A6832" t="s">
        <v>21</v>
      </c>
      <c r="B6832">
        <v>1426</v>
      </c>
      <c r="C6832" t="s">
        <v>59</v>
      </c>
      <c r="D6832">
        <v>19.649999999999999</v>
      </c>
      <c r="E6832">
        <v>10.4</v>
      </c>
      <c r="F6832">
        <v>37</v>
      </c>
      <c r="G6832" t="b">
        <v>0</v>
      </c>
    </row>
    <row r="6833" spans="1:7">
      <c r="A6833" t="s">
        <v>21</v>
      </c>
      <c r="B6833">
        <v>1850</v>
      </c>
      <c r="C6833" t="s">
        <v>59</v>
      </c>
      <c r="D6833">
        <v>9.82</v>
      </c>
      <c r="E6833">
        <v>5</v>
      </c>
      <c r="F6833">
        <v>37</v>
      </c>
    </row>
    <row r="6834" spans="1:7">
      <c r="A6834" t="s">
        <v>21</v>
      </c>
      <c r="B6834">
        <v>1851</v>
      </c>
      <c r="C6834" t="s">
        <v>59</v>
      </c>
      <c r="D6834">
        <v>9.82</v>
      </c>
      <c r="E6834">
        <v>6.9</v>
      </c>
      <c r="F6834">
        <v>37</v>
      </c>
    </row>
    <row r="6835" spans="1:7">
      <c r="A6835" t="s">
        <v>21</v>
      </c>
      <c r="B6835">
        <v>1853</v>
      </c>
      <c r="C6835" t="s">
        <v>59</v>
      </c>
      <c r="D6835">
        <v>3.27</v>
      </c>
      <c r="E6835">
        <v>6.9</v>
      </c>
      <c r="F6835">
        <v>37</v>
      </c>
      <c r="G6835" t="b">
        <v>0</v>
      </c>
    </row>
    <row r="6836" spans="1:7">
      <c r="A6836" t="s">
        <v>21</v>
      </c>
      <c r="B6836">
        <v>1866</v>
      </c>
      <c r="C6836" t="s">
        <v>59</v>
      </c>
      <c r="D6836">
        <v>16.37</v>
      </c>
      <c r="E6836">
        <v>5</v>
      </c>
      <c r="F6836">
        <v>37</v>
      </c>
    </row>
    <row r="6837" spans="1:7">
      <c r="A6837" t="s">
        <v>21</v>
      </c>
      <c r="B6837">
        <v>1867</v>
      </c>
      <c r="C6837" t="s">
        <v>59</v>
      </c>
      <c r="D6837">
        <v>16.37</v>
      </c>
      <c r="E6837">
        <v>6.9</v>
      </c>
      <c r="F6837">
        <v>37</v>
      </c>
    </row>
    <row r="6838" spans="1:7">
      <c r="A6838" t="s">
        <v>21</v>
      </c>
      <c r="B6838">
        <v>2026</v>
      </c>
      <c r="C6838" t="s">
        <v>59</v>
      </c>
      <c r="D6838">
        <v>3.5</v>
      </c>
      <c r="E6838">
        <v>16.5</v>
      </c>
      <c r="F6838">
        <v>37</v>
      </c>
      <c r="G6838" t="b">
        <v>0</v>
      </c>
    </row>
    <row r="6839" spans="1:7">
      <c r="A6839" t="s">
        <v>21</v>
      </c>
      <c r="B6839">
        <v>2243</v>
      </c>
      <c r="C6839" t="s">
        <v>59</v>
      </c>
      <c r="D6839">
        <v>0</v>
      </c>
      <c r="E6839">
        <v>3.2</v>
      </c>
      <c r="F6839">
        <v>37</v>
      </c>
    </row>
    <row r="6840" spans="1:7">
      <c r="A6840" t="s">
        <v>21</v>
      </c>
      <c r="B6840">
        <v>2244</v>
      </c>
      <c r="C6840" t="s">
        <v>59</v>
      </c>
      <c r="D6840">
        <v>3.27</v>
      </c>
      <c r="E6840">
        <v>3.2</v>
      </c>
      <c r="F6840">
        <v>37</v>
      </c>
    </row>
    <row r="6841" spans="1:7">
      <c r="A6841" t="s">
        <v>21</v>
      </c>
      <c r="B6841">
        <v>2245</v>
      </c>
      <c r="C6841" t="s">
        <v>59</v>
      </c>
      <c r="D6841">
        <v>3.27</v>
      </c>
      <c r="E6841">
        <v>4.25</v>
      </c>
      <c r="F6841">
        <v>37</v>
      </c>
      <c r="G6841" t="b">
        <v>0</v>
      </c>
    </row>
    <row r="6842" spans="1:7">
      <c r="A6842" t="s">
        <v>21</v>
      </c>
      <c r="B6842">
        <v>2246</v>
      </c>
      <c r="C6842" t="s">
        <v>59</v>
      </c>
      <c r="D6842">
        <v>0</v>
      </c>
      <c r="E6842">
        <v>4.25</v>
      </c>
      <c r="F6842">
        <v>37</v>
      </c>
    </row>
    <row r="6843" spans="1:7">
      <c r="A6843" t="s">
        <v>21</v>
      </c>
      <c r="B6843">
        <v>2247</v>
      </c>
      <c r="C6843" t="s">
        <v>59</v>
      </c>
      <c r="D6843">
        <v>9.82</v>
      </c>
      <c r="E6843">
        <v>3.2</v>
      </c>
      <c r="F6843">
        <v>37</v>
      </c>
    </row>
    <row r="6844" spans="1:7">
      <c r="A6844" t="s">
        <v>21</v>
      </c>
      <c r="B6844">
        <v>2248</v>
      </c>
      <c r="C6844" t="s">
        <v>59</v>
      </c>
      <c r="D6844">
        <v>9.82</v>
      </c>
      <c r="E6844">
        <v>4.25</v>
      </c>
      <c r="F6844">
        <v>37</v>
      </c>
      <c r="G6844" t="b">
        <v>0</v>
      </c>
    </row>
    <row r="6845" spans="1:7">
      <c r="A6845" t="s">
        <v>21</v>
      </c>
      <c r="B6845">
        <v>2249</v>
      </c>
      <c r="C6845" t="s">
        <v>59</v>
      </c>
      <c r="D6845">
        <v>16.37</v>
      </c>
      <c r="E6845">
        <v>3.2</v>
      </c>
      <c r="F6845">
        <v>37</v>
      </c>
    </row>
    <row r="6846" spans="1:7">
      <c r="A6846" t="s">
        <v>21</v>
      </c>
      <c r="B6846">
        <v>2250</v>
      </c>
      <c r="C6846" t="s">
        <v>59</v>
      </c>
      <c r="D6846">
        <v>16.37</v>
      </c>
      <c r="E6846">
        <v>4.25</v>
      </c>
      <c r="F6846">
        <v>37</v>
      </c>
    </row>
    <row r="6847" spans="1:7">
      <c r="A6847" t="s">
        <v>21</v>
      </c>
      <c r="B6847">
        <v>2251</v>
      </c>
      <c r="C6847" t="s">
        <v>59</v>
      </c>
      <c r="D6847">
        <v>19.649999999999999</v>
      </c>
      <c r="E6847">
        <v>3.2</v>
      </c>
      <c r="F6847">
        <v>37</v>
      </c>
    </row>
    <row r="6848" spans="1:7">
      <c r="A6848" t="s">
        <v>21</v>
      </c>
      <c r="B6848">
        <v>2252</v>
      </c>
      <c r="C6848" t="s">
        <v>59</v>
      </c>
      <c r="D6848">
        <v>19.649999999999999</v>
      </c>
      <c r="E6848">
        <v>4.25</v>
      </c>
      <c r="F6848">
        <v>37</v>
      </c>
    </row>
    <row r="6849" spans="1:7">
      <c r="A6849" t="s">
        <v>21</v>
      </c>
      <c r="B6849">
        <v>2253</v>
      </c>
      <c r="C6849" t="s">
        <v>59</v>
      </c>
      <c r="D6849">
        <v>15.2</v>
      </c>
      <c r="E6849">
        <v>4.8</v>
      </c>
      <c r="F6849">
        <v>37</v>
      </c>
    </row>
    <row r="6850" spans="1:7">
      <c r="A6850" t="s">
        <v>21</v>
      </c>
      <c r="B6850">
        <v>2254</v>
      </c>
      <c r="C6850" t="s">
        <v>59</v>
      </c>
      <c r="D6850">
        <v>4.57</v>
      </c>
      <c r="E6850">
        <v>4.8</v>
      </c>
      <c r="F6850">
        <v>37</v>
      </c>
    </row>
    <row r="6851" spans="1:7">
      <c r="A6851" t="s">
        <v>21</v>
      </c>
      <c r="B6851">
        <v>2255</v>
      </c>
      <c r="C6851" t="s">
        <v>59</v>
      </c>
      <c r="D6851">
        <v>17.68</v>
      </c>
      <c r="E6851">
        <v>6.4</v>
      </c>
      <c r="F6851">
        <v>37</v>
      </c>
    </row>
    <row r="6852" spans="1:7">
      <c r="A6852" t="s">
        <v>21</v>
      </c>
      <c r="B6852">
        <v>2256</v>
      </c>
      <c r="C6852" t="s">
        <v>59</v>
      </c>
      <c r="D6852">
        <v>3.5</v>
      </c>
      <c r="E6852">
        <v>6.9</v>
      </c>
      <c r="F6852">
        <v>37</v>
      </c>
    </row>
    <row r="6853" spans="1:7">
      <c r="A6853" t="s">
        <v>21</v>
      </c>
      <c r="B6853">
        <v>2257</v>
      </c>
      <c r="C6853" t="s">
        <v>59</v>
      </c>
      <c r="D6853">
        <v>8.3800000000000008</v>
      </c>
      <c r="E6853">
        <v>8.5</v>
      </c>
      <c r="F6853">
        <v>37</v>
      </c>
    </row>
    <row r="6854" spans="1:7">
      <c r="A6854" t="s">
        <v>21</v>
      </c>
      <c r="B6854">
        <v>2258</v>
      </c>
      <c r="C6854" t="s">
        <v>59</v>
      </c>
      <c r="D6854">
        <v>8.3800000000000008</v>
      </c>
      <c r="E6854">
        <v>10</v>
      </c>
      <c r="F6854">
        <v>37</v>
      </c>
    </row>
    <row r="6855" spans="1:7">
      <c r="A6855" t="s">
        <v>21</v>
      </c>
      <c r="B6855">
        <v>2259</v>
      </c>
      <c r="C6855" t="s">
        <v>59</v>
      </c>
      <c r="D6855">
        <v>7.02</v>
      </c>
      <c r="E6855">
        <v>10</v>
      </c>
      <c r="F6855">
        <v>37</v>
      </c>
    </row>
    <row r="6856" spans="1:7">
      <c r="A6856" t="s">
        <v>21</v>
      </c>
      <c r="B6856">
        <v>2319</v>
      </c>
      <c r="C6856" t="s">
        <v>59</v>
      </c>
      <c r="D6856">
        <v>3.27</v>
      </c>
      <c r="E6856">
        <v>2.5</v>
      </c>
      <c r="F6856">
        <v>37</v>
      </c>
    </row>
    <row r="6857" spans="1:7">
      <c r="A6857" t="s">
        <v>21</v>
      </c>
      <c r="B6857">
        <v>2320</v>
      </c>
      <c r="C6857" t="s">
        <v>59</v>
      </c>
      <c r="D6857">
        <v>0</v>
      </c>
      <c r="E6857">
        <v>2.5</v>
      </c>
      <c r="F6857">
        <v>37</v>
      </c>
    </row>
    <row r="6858" spans="1:7">
      <c r="A6858" t="s">
        <v>21</v>
      </c>
      <c r="B6858">
        <v>2321</v>
      </c>
      <c r="C6858" t="s">
        <v>59</v>
      </c>
      <c r="D6858">
        <v>8.19</v>
      </c>
      <c r="E6858">
        <v>0</v>
      </c>
      <c r="F6858">
        <v>37</v>
      </c>
    </row>
    <row r="6859" spans="1:7">
      <c r="A6859" t="s">
        <v>21</v>
      </c>
      <c r="B6859">
        <v>2322</v>
      </c>
      <c r="C6859" t="s">
        <v>59</v>
      </c>
      <c r="D6859">
        <v>8.19</v>
      </c>
      <c r="E6859">
        <v>2.5</v>
      </c>
      <c r="F6859">
        <v>37</v>
      </c>
    </row>
    <row r="6860" spans="1:7">
      <c r="A6860" t="s">
        <v>21</v>
      </c>
      <c r="B6860">
        <v>2323</v>
      </c>
      <c r="C6860" t="s">
        <v>59</v>
      </c>
      <c r="D6860">
        <v>8.19</v>
      </c>
      <c r="E6860">
        <v>3.2</v>
      </c>
      <c r="F6860">
        <v>37</v>
      </c>
    </row>
    <row r="6861" spans="1:7">
      <c r="A6861" t="s">
        <v>21</v>
      </c>
      <c r="B6861">
        <v>2324</v>
      </c>
      <c r="C6861" t="s">
        <v>59</v>
      </c>
      <c r="D6861">
        <v>19.649999999999999</v>
      </c>
      <c r="E6861">
        <v>2.5</v>
      </c>
      <c r="F6861">
        <v>37</v>
      </c>
    </row>
    <row r="6862" spans="1:7">
      <c r="A6862" t="s">
        <v>21</v>
      </c>
      <c r="B6862">
        <v>2365</v>
      </c>
      <c r="C6862" t="s">
        <v>59</v>
      </c>
      <c r="D6862">
        <v>2.5</v>
      </c>
      <c r="E6862">
        <v>6.9</v>
      </c>
      <c r="F6862">
        <v>37</v>
      </c>
      <c r="G6862" t="b">
        <v>0</v>
      </c>
    </row>
    <row r="6863" spans="1:7">
      <c r="A6863" t="s">
        <v>21</v>
      </c>
      <c r="B6863">
        <v>2366</v>
      </c>
      <c r="C6863" t="s">
        <v>59</v>
      </c>
      <c r="D6863">
        <v>2.5</v>
      </c>
      <c r="E6863">
        <v>8.5</v>
      </c>
      <c r="F6863">
        <v>37</v>
      </c>
    </row>
    <row r="6864" spans="1:7">
      <c r="A6864" t="s">
        <v>21</v>
      </c>
      <c r="B6864">
        <v>2367</v>
      </c>
      <c r="C6864" t="s">
        <v>59</v>
      </c>
      <c r="D6864">
        <v>2.5</v>
      </c>
      <c r="E6864">
        <v>12.5</v>
      </c>
      <c r="F6864">
        <v>37</v>
      </c>
    </row>
    <row r="6865" spans="1:7">
      <c r="A6865" t="s">
        <v>21</v>
      </c>
      <c r="B6865">
        <v>2368</v>
      </c>
      <c r="C6865" t="s">
        <v>59</v>
      </c>
      <c r="D6865">
        <v>2.5</v>
      </c>
      <c r="E6865">
        <v>15.26</v>
      </c>
      <c r="F6865">
        <v>37</v>
      </c>
    </row>
    <row r="6866" spans="1:7">
      <c r="A6866" t="s">
        <v>21</v>
      </c>
      <c r="B6866">
        <v>2369</v>
      </c>
      <c r="C6866" t="s">
        <v>59</v>
      </c>
      <c r="D6866">
        <v>0</v>
      </c>
      <c r="E6866">
        <v>15.26</v>
      </c>
      <c r="F6866">
        <v>37</v>
      </c>
    </row>
    <row r="6867" spans="1:7">
      <c r="A6867" t="s">
        <v>21</v>
      </c>
      <c r="B6867">
        <v>2370</v>
      </c>
      <c r="C6867" t="s">
        <v>59</v>
      </c>
      <c r="D6867">
        <v>2.5</v>
      </c>
      <c r="E6867">
        <v>16.5</v>
      </c>
      <c r="F6867">
        <v>37</v>
      </c>
    </row>
    <row r="6868" spans="1:7">
      <c r="A6868" t="s">
        <v>21</v>
      </c>
      <c r="B6868">
        <v>2371</v>
      </c>
      <c r="C6868" t="s">
        <v>59</v>
      </c>
      <c r="D6868">
        <v>3.5</v>
      </c>
      <c r="E6868">
        <v>15.26</v>
      </c>
      <c r="F6868">
        <v>37</v>
      </c>
      <c r="G6868" t="b">
        <v>0</v>
      </c>
    </row>
    <row r="6869" spans="1:7">
      <c r="A6869" t="s">
        <v>21</v>
      </c>
      <c r="B6869">
        <v>2389</v>
      </c>
      <c r="C6869" t="s">
        <v>59</v>
      </c>
      <c r="D6869">
        <v>19.649999999999999</v>
      </c>
      <c r="E6869">
        <v>4.3</v>
      </c>
      <c r="F6869">
        <v>37</v>
      </c>
      <c r="G6869" t="b">
        <v>0</v>
      </c>
    </row>
    <row r="6870" spans="1:7">
      <c r="A6870" t="s">
        <v>21</v>
      </c>
      <c r="B6870">
        <v>3780</v>
      </c>
      <c r="C6870" t="s">
        <v>59</v>
      </c>
      <c r="D6870">
        <v>9.5</v>
      </c>
      <c r="E6870">
        <v>8.75</v>
      </c>
      <c r="F6870">
        <v>37</v>
      </c>
      <c r="G6870" t="b">
        <v>0</v>
      </c>
    </row>
    <row r="6871" spans="1:7">
      <c r="A6871" t="s">
        <v>21</v>
      </c>
      <c r="B6871">
        <v>3781</v>
      </c>
      <c r="C6871" t="s">
        <v>59</v>
      </c>
      <c r="D6871">
        <v>8.3800000000000008</v>
      </c>
      <c r="E6871">
        <v>8.75</v>
      </c>
      <c r="F6871">
        <v>37</v>
      </c>
    </row>
    <row r="6872" spans="1:7">
      <c r="A6872" t="s">
        <v>21</v>
      </c>
      <c r="B6872">
        <v>3782</v>
      </c>
      <c r="C6872" t="s">
        <v>59</v>
      </c>
      <c r="D6872">
        <v>9.5</v>
      </c>
      <c r="E6872">
        <v>8.5</v>
      </c>
      <c r="F6872">
        <v>37</v>
      </c>
    </row>
    <row r="6873" spans="1:7">
      <c r="A6873" t="s">
        <v>21</v>
      </c>
      <c r="B6873">
        <v>3783</v>
      </c>
      <c r="C6873" t="s">
        <v>59</v>
      </c>
      <c r="D6873">
        <v>10.6</v>
      </c>
      <c r="E6873">
        <v>8.75</v>
      </c>
      <c r="F6873">
        <v>37</v>
      </c>
    </row>
    <row r="6874" spans="1:7">
      <c r="A6874" t="s">
        <v>21</v>
      </c>
      <c r="B6874">
        <v>3784</v>
      </c>
      <c r="C6874" t="s">
        <v>59</v>
      </c>
      <c r="D6874">
        <v>10.6</v>
      </c>
      <c r="E6874">
        <v>8.5</v>
      </c>
      <c r="F6874">
        <v>37</v>
      </c>
    </row>
    <row r="6875" spans="1:7">
      <c r="A6875" t="s">
        <v>21</v>
      </c>
      <c r="B6875">
        <v>3786</v>
      </c>
      <c r="C6875" t="s">
        <v>59</v>
      </c>
      <c r="D6875">
        <v>12.35</v>
      </c>
      <c r="E6875">
        <v>8.75</v>
      </c>
      <c r="F6875">
        <v>37</v>
      </c>
    </row>
    <row r="6876" spans="1:7">
      <c r="A6876" t="s">
        <v>21</v>
      </c>
      <c r="B6876">
        <v>3787</v>
      </c>
      <c r="C6876" t="s">
        <v>59</v>
      </c>
      <c r="D6876">
        <v>12.35</v>
      </c>
      <c r="E6876">
        <v>10</v>
      </c>
      <c r="F6876">
        <v>37</v>
      </c>
    </row>
    <row r="6877" spans="1:7">
      <c r="A6877" t="s">
        <v>21</v>
      </c>
      <c r="B6877">
        <v>3790</v>
      </c>
      <c r="C6877" t="s">
        <v>59</v>
      </c>
      <c r="D6877">
        <v>12.35</v>
      </c>
      <c r="E6877">
        <v>8.5</v>
      </c>
      <c r="F6877">
        <v>37</v>
      </c>
      <c r="G6877" t="b">
        <v>0</v>
      </c>
    </row>
    <row r="6878" spans="1:7">
      <c r="A6878" t="s">
        <v>21</v>
      </c>
      <c r="B6878">
        <v>3791</v>
      </c>
      <c r="C6878" t="s">
        <v>59</v>
      </c>
      <c r="D6878">
        <v>13.45</v>
      </c>
      <c r="E6878">
        <v>8.75</v>
      </c>
      <c r="F6878">
        <v>37</v>
      </c>
    </row>
    <row r="6879" spans="1:7">
      <c r="A6879" t="s">
        <v>21</v>
      </c>
      <c r="B6879">
        <v>3792</v>
      </c>
      <c r="C6879" t="s">
        <v>59</v>
      </c>
      <c r="D6879">
        <v>13.45</v>
      </c>
      <c r="E6879">
        <v>10</v>
      </c>
      <c r="F6879">
        <v>37</v>
      </c>
      <c r="G6879" t="b">
        <v>0</v>
      </c>
    </row>
    <row r="6880" spans="1:7">
      <c r="A6880" t="s">
        <v>21</v>
      </c>
      <c r="B6880">
        <v>3793</v>
      </c>
      <c r="C6880" t="s">
        <v>59</v>
      </c>
      <c r="D6880">
        <v>13.45</v>
      </c>
      <c r="E6880">
        <v>8.5</v>
      </c>
      <c r="F6880">
        <v>37</v>
      </c>
    </row>
    <row r="6881" spans="1:7">
      <c r="A6881" t="s">
        <v>21</v>
      </c>
      <c r="B6881">
        <v>3794</v>
      </c>
      <c r="C6881" t="s">
        <v>59</v>
      </c>
      <c r="D6881">
        <v>13.93</v>
      </c>
      <c r="E6881">
        <v>8.75</v>
      </c>
      <c r="F6881">
        <v>37</v>
      </c>
      <c r="G6881" t="b">
        <v>0</v>
      </c>
    </row>
    <row r="6882" spans="1:7">
      <c r="A6882" t="s">
        <v>21</v>
      </c>
      <c r="B6882">
        <v>3795</v>
      </c>
      <c r="C6882" t="s">
        <v>59</v>
      </c>
      <c r="D6882">
        <v>13.93</v>
      </c>
      <c r="E6882">
        <v>8.5</v>
      </c>
      <c r="F6882">
        <v>37</v>
      </c>
      <c r="G6882" t="b">
        <v>0</v>
      </c>
    </row>
    <row r="6883" spans="1:7">
      <c r="A6883" t="s">
        <v>21</v>
      </c>
      <c r="B6883">
        <v>3796</v>
      </c>
      <c r="C6883" t="s">
        <v>59</v>
      </c>
      <c r="D6883">
        <v>15.97</v>
      </c>
      <c r="E6883">
        <v>8.75</v>
      </c>
      <c r="F6883">
        <v>37</v>
      </c>
    </row>
    <row r="6884" spans="1:7">
      <c r="A6884" t="s">
        <v>21</v>
      </c>
      <c r="B6884">
        <v>3797</v>
      </c>
      <c r="C6884" t="s">
        <v>59</v>
      </c>
      <c r="D6884">
        <v>14.8</v>
      </c>
      <c r="E6884">
        <v>8.75</v>
      </c>
      <c r="F6884">
        <v>37</v>
      </c>
    </row>
    <row r="6885" spans="1:7">
      <c r="A6885" t="s">
        <v>21</v>
      </c>
      <c r="B6885">
        <v>3798</v>
      </c>
      <c r="C6885" t="s">
        <v>59</v>
      </c>
      <c r="D6885">
        <v>14.8</v>
      </c>
      <c r="E6885">
        <v>8.5</v>
      </c>
      <c r="F6885">
        <v>37</v>
      </c>
    </row>
    <row r="6886" spans="1:7">
      <c r="A6886" t="s">
        <v>21</v>
      </c>
      <c r="B6886">
        <v>3799</v>
      </c>
      <c r="C6886" t="s">
        <v>59</v>
      </c>
      <c r="D6886">
        <v>15.97</v>
      </c>
      <c r="E6886">
        <v>8.5</v>
      </c>
      <c r="F6886">
        <v>37</v>
      </c>
    </row>
    <row r="6887" spans="1:7">
      <c r="A6887" t="s">
        <v>21</v>
      </c>
      <c r="B6887">
        <v>3800</v>
      </c>
      <c r="C6887" t="s">
        <v>59</v>
      </c>
      <c r="D6887">
        <v>16.84</v>
      </c>
      <c r="E6887">
        <v>8.5</v>
      </c>
      <c r="F6887">
        <v>37</v>
      </c>
    </row>
    <row r="6888" spans="1:7">
      <c r="A6888" t="s">
        <v>21</v>
      </c>
      <c r="B6888">
        <v>3801</v>
      </c>
      <c r="C6888" t="s">
        <v>59</v>
      </c>
      <c r="D6888">
        <v>16.84</v>
      </c>
      <c r="E6888">
        <v>8.75</v>
      </c>
      <c r="F6888">
        <v>37</v>
      </c>
    </row>
    <row r="6889" spans="1:7">
      <c r="A6889" t="s">
        <v>21</v>
      </c>
      <c r="B6889">
        <v>3802</v>
      </c>
      <c r="C6889" t="s">
        <v>59</v>
      </c>
      <c r="D6889">
        <v>19.649999999999999</v>
      </c>
      <c r="E6889">
        <v>8.75</v>
      </c>
      <c r="F6889">
        <v>37</v>
      </c>
    </row>
    <row r="6890" spans="1:7">
      <c r="A6890" t="s">
        <v>21</v>
      </c>
      <c r="B6890">
        <v>4025</v>
      </c>
      <c r="C6890" t="s">
        <v>59</v>
      </c>
      <c r="D6890">
        <v>11.52</v>
      </c>
      <c r="E6890">
        <v>10</v>
      </c>
      <c r="F6890">
        <v>37</v>
      </c>
    </row>
    <row r="6891" spans="1:7">
      <c r="A6891" t="s">
        <v>21</v>
      </c>
      <c r="B6891">
        <v>4026</v>
      </c>
      <c r="C6891" t="s">
        <v>59</v>
      </c>
      <c r="D6891">
        <v>11.52</v>
      </c>
      <c r="E6891">
        <v>8.75</v>
      </c>
      <c r="F6891">
        <v>37</v>
      </c>
    </row>
    <row r="6892" spans="1:7">
      <c r="A6892" t="s">
        <v>21</v>
      </c>
      <c r="B6892">
        <v>4027</v>
      </c>
      <c r="C6892" t="s">
        <v>59</v>
      </c>
      <c r="D6892">
        <v>11.52</v>
      </c>
      <c r="E6892">
        <v>8.5</v>
      </c>
      <c r="F6892">
        <v>37</v>
      </c>
    </row>
    <row r="6893" spans="1:7">
      <c r="A6893" t="s">
        <v>21</v>
      </c>
      <c r="B6893">
        <v>4028</v>
      </c>
      <c r="C6893" t="s">
        <v>59</v>
      </c>
      <c r="D6893">
        <v>14.17</v>
      </c>
      <c r="E6893">
        <v>8.5</v>
      </c>
      <c r="F6893">
        <v>37</v>
      </c>
      <c r="G6893" t="b">
        <v>0</v>
      </c>
    </row>
    <row r="6894" spans="1:7">
      <c r="A6894" t="s">
        <v>21</v>
      </c>
      <c r="B6894">
        <v>4029</v>
      </c>
      <c r="C6894" t="s">
        <v>59</v>
      </c>
      <c r="D6894">
        <v>14.17</v>
      </c>
      <c r="E6894">
        <v>8.75</v>
      </c>
      <c r="F6894">
        <v>37</v>
      </c>
    </row>
    <row r="6895" spans="1:7">
      <c r="A6895" t="s">
        <v>21</v>
      </c>
      <c r="B6895">
        <v>4128</v>
      </c>
      <c r="C6895" t="s">
        <v>59</v>
      </c>
      <c r="D6895">
        <v>9.82</v>
      </c>
      <c r="E6895">
        <v>0.2</v>
      </c>
      <c r="F6895">
        <v>37</v>
      </c>
    </row>
    <row r="6896" spans="1:7">
      <c r="A6896" t="s">
        <v>21</v>
      </c>
      <c r="B6896">
        <v>4129</v>
      </c>
      <c r="C6896" t="s">
        <v>59</v>
      </c>
      <c r="D6896">
        <v>9.82</v>
      </c>
      <c r="E6896">
        <v>0.4</v>
      </c>
      <c r="F6896">
        <v>37</v>
      </c>
    </row>
    <row r="6897" spans="1:7">
      <c r="A6897" t="s">
        <v>21</v>
      </c>
      <c r="B6897">
        <v>4130</v>
      </c>
      <c r="C6897" t="s">
        <v>59</v>
      </c>
      <c r="D6897">
        <v>9.82</v>
      </c>
      <c r="E6897">
        <v>0.55000000000000004</v>
      </c>
      <c r="F6897">
        <v>37</v>
      </c>
    </row>
    <row r="6898" spans="1:7">
      <c r="A6898" t="s">
        <v>21</v>
      </c>
      <c r="B6898">
        <v>4131</v>
      </c>
      <c r="C6898" t="s">
        <v>59</v>
      </c>
      <c r="D6898">
        <v>9.82</v>
      </c>
      <c r="E6898">
        <v>0.7</v>
      </c>
      <c r="F6898">
        <v>37</v>
      </c>
    </row>
    <row r="6899" spans="1:7">
      <c r="A6899" t="s">
        <v>21</v>
      </c>
      <c r="B6899">
        <v>4132</v>
      </c>
      <c r="C6899" t="s">
        <v>59</v>
      </c>
      <c r="D6899">
        <v>9.82</v>
      </c>
      <c r="E6899">
        <v>1.75</v>
      </c>
      <c r="F6899">
        <v>37</v>
      </c>
    </row>
    <row r="6900" spans="1:7">
      <c r="A6900" t="s">
        <v>21</v>
      </c>
      <c r="B6900">
        <v>4133</v>
      </c>
      <c r="C6900" t="s">
        <v>59</v>
      </c>
      <c r="D6900">
        <v>9.82</v>
      </c>
      <c r="E6900">
        <v>2.2000000000000002</v>
      </c>
      <c r="F6900">
        <v>37</v>
      </c>
    </row>
    <row r="6901" spans="1:7">
      <c r="A6901" t="s">
        <v>21</v>
      </c>
      <c r="B6901">
        <v>4134</v>
      </c>
      <c r="C6901" t="s">
        <v>59</v>
      </c>
      <c r="D6901">
        <v>9.82</v>
      </c>
      <c r="E6901">
        <v>2.5</v>
      </c>
      <c r="F6901">
        <v>37</v>
      </c>
    </row>
    <row r="6902" spans="1:7">
      <c r="A6902" t="s">
        <v>21</v>
      </c>
      <c r="B6902">
        <v>4135</v>
      </c>
      <c r="C6902" t="s">
        <v>59</v>
      </c>
      <c r="D6902">
        <v>9.82</v>
      </c>
      <c r="E6902">
        <v>2.8</v>
      </c>
      <c r="F6902">
        <v>37</v>
      </c>
    </row>
    <row r="6903" spans="1:7">
      <c r="A6903" t="s">
        <v>21</v>
      </c>
      <c r="B6903">
        <v>4210</v>
      </c>
      <c r="C6903" t="s">
        <v>59</v>
      </c>
      <c r="D6903">
        <v>3.27</v>
      </c>
      <c r="E6903">
        <v>0.2</v>
      </c>
      <c r="F6903">
        <v>37</v>
      </c>
    </row>
    <row r="6904" spans="1:7">
      <c r="A6904" t="s">
        <v>21</v>
      </c>
      <c r="B6904">
        <v>4211</v>
      </c>
      <c r="C6904" t="s">
        <v>59</v>
      </c>
      <c r="D6904">
        <v>3.27</v>
      </c>
      <c r="E6904">
        <v>0.4</v>
      </c>
      <c r="F6904">
        <v>37</v>
      </c>
    </row>
    <row r="6905" spans="1:7">
      <c r="A6905" t="s">
        <v>21</v>
      </c>
      <c r="B6905">
        <v>4212</v>
      </c>
      <c r="C6905" t="s">
        <v>59</v>
      </c>
      <c r="D6905">
        <v>3.27</v>
      </c>
      <c r="E6905">
        <v>0.55000000000000004</v>
      </c>
      <c r="F6905">
        <v>37</v>
      </c>
      <c r="G6905" t="b">
        <v>0</v>
      </c>
    </row>
    <row r="6906" spans="1:7">
      <c r="A6906" t="s">
        <v>21</v>
      </c>
      <c r="B6906">
        <v>4213</v>
      </c>
      <c r="C6906" t="s">
        <v>59</v>
      </c>
      <c r="D6906">
        <v>3.27</v>
      </c>
      <c r="E6906">
        <v>0.7</v>
      </c>
      <c r="F6906">
        <v>37</v>
      </c>
      <c r="G6906" t="b">
        <v>0</v>
      </c>
    </row>
    <row r="6907" spans="1:7">
      <c r="A6907" t="s">
        <v>21</v>
      </c>
      <c r="B6907">
        <v>4214</v>
      </c>
      <c r="C6907" t="s">
        <v>59</v>
      </c>
      <c r="D6907">
        <v>3.27</v>
      </c>
      <c r="E6907">
        <v>1.75</v>
      </c>
      <c r="F6907">
        <v>37</v>
      </c>
    </row>
    <row r="6908" spans="1:7">
      <c r="A6908" t="s">
        <v>21</v>
      </c>
      <c r="B6908">
        <v>4215</v>
      </c>
      <c r="C6908" t="s">
        <v>59</v>
      </c>
      <c r="D6908">
        <v>3.27</v>
      </c>
      <c r="E6908">
        <v>2.2000000000000002</v>
      </c>
      <c r="F6908">
        <v>37</v>
      </c>
      <c r="G6908" t="b">
        <v>0</v>
      </c>
    </row>
    <row r="6909" spans="1:7">
      <c r="A6909" t="s">
        <v>21</v>
      </c>
      <c r="B6909">
        <v>4216</v>
      </c>
      <c r="C6909" t="s">
        <v>59</v>
      </c>
      <c r="D6909">
        <v>3.27</v>
      </c>
      <c r="E6909">
        <v>2.8</v>
      </c>
      <c r="F6909">
        <v>37</v>
      </c>
    </row>
    <row r="6910" spans="1:7">
      <c r="A6910" t="s">
        <v>21</v>
      </c>
      <c r="B6910">
        <v>4217</v>
      </c>
      <c r="C6910" t="s">
        <v>59</v>
      </c>
      <c r="D6910">
        <v>16.37</v>
      </c>
      <c r="E6910">
        <v>0.2</v>
      </c>
      <c r="F6910">
        <v>37</v>
      </c>
      <c r="G6910" t="b">
        <v>0</v>
      </c>
    </row>
    <row r="6911" spans="1:7">
      <c r="A6911" t="s">
        <v>21</v>
      </c>
      <c r="B6911">
        <v>4218</v>
      </c>
      <c r="C6911" t="s">
        <v>59</v>
      </c>
      <c r="D6911">
        <v>16.37</v>
      </c>
      <c r="E6911">
        <v>0.4</v>
      </c>
      <c r="F6911">
        <v>37</v>
      </c>
    </row>
    <row r="6912" spans="1:7">
      <c r="A6912" t="s">
        <v>21</v>
      </c>
      <c r="B6912">
        <v>4219</v>
      </c>
      <c r="C6912" t="s">
        <v>59</v>
      </c>
      <c r="D6912">
        <v>16.37</v>
      </c>
      <c r="E6912">
        <v>0.55000000000000004</v>
      </c>
      <c r="F6912">
        <v>37</v>
      </c>
    </row>
    <row r="6913" spans="1:7">
      <c r="A6913" t="s">
        <v>21</v>
      </c>
      <c r="B6913">
        <v>4220</v>
      </c>
      <c r="C6913" t="s">
        <v>59</v>
      </c>
      <c r="D6913">
        <v>16.37</v>
      </c>
      <c r="E6913">
        <v>0.7</v>
      </c>
      <c r="F6913">
        <v>37</v>
      </c>
      <c r="G6913" t="b">
        <v>0</v>
      </c>
    </row>
    <row r="6914" spans="1:7">
      <c r="A6914" t="s">
        <v>21</v>
      </c>
      <c r="B6914">
        <v>4221</v>
      </c>
      <c r="C6914" t="s">
        <v>59</v>
      </c>
      <c r="D6914">
        <v>16.37</v>
      </c>
      <c r="E6914">
        <v>1.75</v>
      </c>
      <c r="F6914">
        <v>37</v>
      </c>
    </row>
    <row r="6915" spans="1:7">
      <c r="A6915" t="s">
        <v>21</v>
      </c>
      <c r="B6915">
        <v>4222</v>
      </c>
      <c r="C6915" t="s">
        <v>59</v>
      </c>
      <c r="D6915">
        <v>16.37</v>
      </c>
      <c r="E6915">
        <v>2.2000000000000002</v>
      </c>
      <c r="F6915">
        <v>37</v>
      </c>
    </row>
    <row r="6916" spans="1:7">
      <c r="A6916" t="s">
        <v>21</v>
      </c>
      <c r="B6916">
        <v>4223</v>
      </c>
      <c r="C6916" t="s">
        <v>59</v>
      </c>
      <c r="D6916">
        <v>16.37</v>
      </c>
      <c r="E6916">
        <v>2.5</v>
      </c>
      <c r="F6916">
        <v>37</v>
      </c>
    </row>
    <row r="6917" spans="1:7">
      <c r="A6917" t="s">
        <v>21</v>
      </c>
      <c r="B6917">
        <v>4224</v>
      </c>
      <c r="C6917" t="s">
        <v>59</v>
      </c>
      <c r="D6917">
        <v>16.37</v>
      </c>
      <c r="E6917">
        <v>2.8</v>
      </c>
      <c r="F6917">
        <v>37</v>
      </c>
    </row>
    <row r="6918" spans="1:7">
      <c r="A6918" t="s">
        <v>21</v>
      </c>
      <c r="B6918">
        <v>4723</v>
      </c>
      <c r="C6918" t="s">
        <v>59</v>
      </c>
      <c r="D6918">
        <v>6.8</v>
      </c>
      <c r="E6918">
        <v>14.2</v>
      </c>
      <c r="F6918">
        <v>37</v>
      </c>
      <c r="G6918" t="b">
        <v>0</v>
      </c>
    </row>
    <row r="6919" spans="1:7">
      <c r="A6919" t="s">
        <v>21</v>
      </c>
      <c r="B6919">
        <v>4724</v>
      </c>
      <c r="C6919" t="s">
        <v>59</v>
      </c>
      <c r="D6919">
        <v>6.8</v>
      </c>
      <c r="E6919">
        <v>14.91</v>
      </c>
      <c r="F6919">
        <v>37</v>
      </c>
    </row>
    <row r="6920" spans="1:7">
      <c r="A6920" t="s">
        <v>21</v>
      </c>
      <c r="B6920">
        <v>4725</v>
      </c>
      <c r="C6920" t="s">
        <v>59</v>
      </c>
      <c r="D6920">
        <v>6.8</v>
      </c>
      <c r="E6920">
        <v>15.26</v>
      </c>
      <c r="F6920">
        <v>37</v>
      </c>
    </row>
    <row r="6921" spans="1:7">
      <c r="A6921" t="s">
        <v>21</v>
      </c>
      <c r="B6921">
        <v>4726</v>
      </c>
      <c r="C6921" t="s">
        <v>59</v>
      </c>
      <c r="D6921">
        <v>6.8</v>
      </c>
      <c r="E6921">
        <v>15.7</v>
      </c>
      <c r="F6921">
        <v>37</v>
      </c>
    </row>
    <row r="6922" spans="1:7">
      <c r="A6922" t="s">
        <v>21</v>
      </c>
      <c r="B6922">
        <v>4727</v>
      </c>
      <c r="C6922" t="s">
        <v>59</v>
      </c>
      <c r="D6922">
        <v>6.8</v>
      </c>
      <c r="E6922">
        <v>15.78</v>
      </c>
      <c r="F6922">
        <v>37</v>
      </c>
    </row>
    <row r="6923" spans="1:7">
      <c r="A6923" t="s">
        <v>21</v>
      </c>
      <c r="B6923">
        <v>4728</v>
      </c>
      <c r="C6923" t="s">
        <v>59</v>
      </c>
      <c r="D6923">
        <v>6.8</v>
      </c>
      <c r="E6923">
        <v>16.100000000000001</v>
      </c>
      <c r="F6923">
        <v>37</v>
      </c>
    </row>
    <row r="6924" spans="1:7">
      <c r="A6924" t="s">
        <v>21</v>
      </c>
      <c r="B6924">
        <v>4729</v>
      </c>
      <c r="C6924" t="s">
        <v>59</v>
      </c>
      <c r="D6924">
        <v>9.67</v>
      </c>
      <c r="E6924">
        <v>16.5</v>
      </c>
      <c r="F6924">
        <v>37</v>
      </c>
    </row>
    <row r="6925" spans="1:7">
      <c r="A6925" t="s">
        <v>21</v>
      </c>
      <c r="B6925">
        <v>4730</v>
      </c>
      <c r="C6925" t="s">
        <v>59</v>
      </c>
      <c r="D6925">
        <v>9.75</v>
      </c>
      <c r="E6925">
        <v>16.5</v>
      </c>
      <c r="F6925">
        <v>37</v>
      </c>
    </row>
    <row r="6926" spans="1:7">
      <c r="A6926" t="s">
        <v>21</v>
      </c>
      <c r="B6926">
        <v>4731</v>
      </c>
      <c r="C6926" t="s">
        <v>59</v>
      </c>
      <c r="D6926">
        <v>10.55</v>
      </c>
      <c r="E6926">
        <v>16.5</v>
      </c>
      <c r="F6926">
        <v>37</v>
      </c>
    </row>
    <row r="6927" spans="1:7">
      <c r="A6927" t="s">
        <v>21</v>
      </c>
      <c r="B6927">
        <v>4732</v>
      </c>
      <c r="C6927" t="s">
        <v>59</v>
      </c>
      <c r="D6927">
        <v>11.33</v>
      </c>
      <c r="E6927">
        <v>16.5</v>
      </c>
      <c r="F6927">
        <v>37</v>
      </c>
    </row>
    <row r="6928" spans="1:7">
      <c r="A6928" t="s">
        <v>21</v>
      </c>
      <c r="B6928">
        <v>4733</v>
      </c>
      <c r="C6928" t="s">
        <v>59</v>
      </c>
      <c r="D6928">
        <v>11.92</v>
      </c>
      <c r="E6928">
        <v>16.5</v>
      </c>
      <c r="F6928">
        <v>37</v>
      </c>
    </row>
    <row r="6929" spans="1:7">
      <c r="A6929" t="s">
        <v>21</v>
      </c>
      <c r="B6929">
        <v>4734</v>
      </c>
      <c r="C6929" t="s">
        <v>59</v>
      </c>
      <c r="D6929">
        <v>11.92</v>
      </c>
      <c r="E6929">
        <v>16.100000000000001</v>
      </c>
      <c r="F6929">
        <v>37</v>
      </c>
    </row>
    <row r="6930" spans="1:7">
      <c r="A6930" t="s">
        <v>21</v>
      </c>
      <c r="B6930">
        <v>4735</v>
      </c>
      <c r="C6930" t="s">
        <v>59</v>
      </c>
      <c r="D6930">
        <v>11.92</v>
      </c>
      <c r="E6930">
        <v>15.7</v>
      </c>
      <c r="F6930">
        <v>37</v>
      </c>
    </row>
    <row r="6931" spans="1:7">
      <c r="A6931" t="s">
        <v>21</v>
      </c>
      <c r="B6931">
        <v>4736</v>
      </c>
      <c r="C6931" t="s">
        <v>59</v>
      </c>
      <c r="D6931">
        <v>11.92</v>
      </c>
      <c r="E6931">
        <v>15.26</v>
      </c>
      <c r="F6931">
        <v>37</v>
      </c>
    </row>
    <row r="6932" spans="1:7">
      <c r="A6932" t="s">
        <v>21</v>
      </c>
      <c r="B6932">
        <v>4739</v>
      </c>
      <c r="C6932" t="s">
        <v>59</v>
      </c>
      <c r="D6932">
        <v>11.92</v>
      </c>
      <c r="E6932">
        <v>14.2</v>
      </c>
      <c r="F6932">
        <v>37</v>
      </c>
    </row>
    <row r="6933" spans="1:7">
      <c r="A6933" t="s">
        <v>21</v>
      </c>
      <c r="B6933">
        <v>4740</v>
      </c>
      <c r="C6933" t="s">
        <v>59</v>
      </c>
      <c r="D6933">
        <v>11.92</v>
      </c>
      <c r="E6933">
        <v>13.8</v>
      </c>
      <c r="F6933">
        <v>37</v>
      </c>
      <c r="G6933" t="b">
        <v>0</v>
      </c>
    </row>
    <row r="6934" spans="1:7">
      <c r="A6934" t="s">
        <v>21</v>
      </c>
      <c r="B6934">
        <v>4822</v>
      </c>
      <c r="C6934" t="s">
        <v>59</v>
      </c>
      <c r="D6934">
        <v>0</v>
      </c>
      <c r="E6934">
        <v>0.2</v>
      </c>
      <c r="F6934">
        <v>37</v>
      </c>
      <c r="G6934" t="b">
        <v>0</v>
      </c>
    </row>
    <row r="6935" spans="1:7">
      <c r="A6935" t="s">
        <v>21</v>
      </c>
      <c r="B6935">
        <v>4823</v>
      </c>
      <c r="C6935" t="s">
        <v>59</v>
      </c>
      <c r="D6935">
        <v>0</v>
      </c>
      <c r="E6935">
        <v>0.4</v>
      </c>
      <c r="F6935">
        <v>37</v>
      </c>
      <c r="G6935" t="b">
        <v>0</v>
      </c>
    </row>
    <row r="6936" spans="1:7">
      <c r="A6936" t="s">
        <v>21</v>
      </c>
      <c r="B6936">
        <v>4824</v>
      </c>
      <c r="C6936" t="s">
        <v>59</v>
      </c>
      <c r="D6936">
        <v>-6.0137079999999998E-17</v>
      </c>
      <c r="E6936">
        <v>0.55000000000000004</v>
      </c>
      <c r="F6936">
        <v>37</v>
      </c>
      <c r="G6936" t="b">
        <v>0</v>
      </c>
    </row>
    <row r="6937" spans="1:7">
      <c r="A6937" t="s">
        <v>21</v>
      </c>
      <c r="B6937">
        <v>4825</v>
      </c>
      <c r="C6937" t="s">
        <v>59</v>
      </c>
      <c r="D6937">
        <v>-2.3129650000000001E-17</v>
      </c>
      <c r="E6937">
        <v>0.7</v>
      </c>
      <c r="F6937">
        <v>37</v>
      </c>
      <c r="G6937" t="b">
        <v>0</v>
      </c>
    </row>
    <row r="6938" spans="1:7">
      <c r="A6938" t="s">
        <v>21</v>
      </c>
      <c r="B6938">
        <v>4826</v>
      </c>
      <c r="C6938" t="s">
        <v>59</v>
      </c>
      <c r="D6938">
        <v>0</v>
      </c>
      <c r="E6938">
        <v>1.75</v>
      </c>
      <c r="F6938">
        <v>37</v>
      </c>
    </row>
    <row r="6939" spans="1:7">
      <c r="A6939" t="s">
        <v>21</v>
      </c>
      <c r="B6939">
        <v>4827</v>
      </c>
      <c r="C6939" t="s">
        <v>59</v>
      </c>
      <c r="D6939">
        <v>0</v>
      </c>
      <c r="E6939">
        <v>2.2000000000000002</v>
      </c>
      <c r="F6939">
        <v>37</v>
      </c>
      <c r="G6939" t="b">
        <v>0</v>
      </c>
    </row>
    <row r="6940" spans="1:7">
      <c r="A6940" t="s">
        <v>21</v>
      </c>
      <c r="B6940">
        <v>4828</v>
      </c>
      <c r="C6940" t="s">
        <v>59</v>
      </c>
      <c r="D6940">
        <v>0</v>
      </c>
      <c r="E6940">
        <v>2.8</v>
      </c>
      <c r="F6940">
        <v>37</v>
      </c>
    </row>
    <row r="6941" spans="1:7">
      <c r="A6941" t="s">
        <v>21</v>
      </c>
      <c r="B6941">
        <v>4886</v>
      </c>
      <c r="C6941" t="s">
        <v>59</v>
      </c>
      <c r="D6941">
        <v>0.4</v>
      </c>
      <c r="E6941">
        <v>16.5</v>
      </c>
      <c r="F6941">
        <v>37</v>
      </c>
      <c r="G6941" t="b">
        <v>0</v>
      </c>
    </row>
    <row r="6942" spans="1:7">
      <c r="A6942" t="s">
        <v>21</v>
      </c>
      <c r="B6942">
        <v>4887</v>
      </c>
      <c r="C6942" t="s">
        <v>59</v>
      </c>
      <c r="D6942">
        <v>0.65</v>
      </c>
      <c r="E6942">
        <v>16.5</v>
      </c>
      <c r="F6942">
        <v>37</v>
      </c>
    </row>
    <row r="6943" spans="1:7">
      <c r="A6943" t="s">
        <v>21</v>
      </c>
      <c r="B6943">
        <v>4888</v>
      </c>
      <c r="C6943" t="s">
        <v>59</v>
      </c>
      <c r="D6943">
        <v>3.27</v>
      </c>
      <c r="E6943">
        <v>16.5</v>
      </c>
      <c r="F6943">
        <v>37</v>
      </c>
    </row>
    <row r="6944" spans="1:7">
      <c r="A6944" t="s">
        <v>21</v>
      </c>
      <c r="B6944">
        <v>4892</v>
      </c>
      <c r="C6944" t="s">
        <v>59</v>
      </c>
      <c r="D6944">
        <v>0.4</v>
      </c>
      <c r="E6944">
        <v>8.5</v>
      </c>
      <c r="F6944">
        <v>37</v>
      </c>
    </row>
    <row r="6945" spans="1:7">
      <c r="A6945" t="s">
        <v>21</v>
      </c>
      <c r="B6945">
        <v>4893</v>
      </c>
      <c r="C6945" t="s">
        <v>59</v>
      </c>
      <c r="D6945">
        <v>0.65</v>
      </c>
      <c r="E6945">
        <v>8.5</v>
      </c>
      <c r="F6945">
        <v>37</v>
      </c>
      <c r="G6945" t="b">
        <v>0</v>
      </c>
    </row>
    <row r="6946" spans="1:7">
      <c r="A6946" t="s">
        <v>21</v>
      </c>
      <c r="B6946">
        <v>4931</v>
      </c>
      <c r="C6946" t="s">
        <v>59</v>
      </c>
      <c r="D6946">
        <v>19.649999999999999</v>
      </c>
      <c r="E6946">
        <v>2.2000000000000002</v>
      </c>
      <c r="F6946">
        <v>37</v>
      </c>
      <c r="G6946" t="b">
        <v>0</v>
      </c>
    </row>
    <row r="6947" spans="1:7">
      <c r="A6947" t="s">
        <v>21</v>
      </c>
      <c r="B6947">
        <v>4932</v>
      </c>
      <c r="C6947" t="s">
        <v>59</v>
      </c>
      <c r="D6947">
        <v>19.649999999999999</v>
      </c>
      <c r="E6947">
        <v>2.8</v>
      </c>
      <c r="F6947">
        <v>37</v>
      </c>
      <c r="G6947" t="b">
        <v>0</v>
      </c>
    </row>
    <row r="6948" spans="1:7">
      <c r="A6948" t="s">
        <v>21</v>
      </c>
      <c r="B6948">
        <v>5739</v>
      </c>
      <c r="C6948" t="s">
        <v>59</v>
      </c>
      <c r="D6948">
        <v>19.649999999999999</v>
      </c>
      <c r="E6948">
        <v>4.9000000000000004</v>
      </c>
      <c r="F6948">
        <v>37</v>
      </c>
      <c r="G6948" t="b">
        <v>0</v>
      </c>
    </row>
    <row r="6949" spans="1:7">
      <c r="A6949" t="s">
        <v>21</v>
      </c>
      <c r="B6949">
        <v>5740</v>
      </c>
      <c r="C6949" t="s">
        <v>59</v>
      </c>
      <c r="D6949">
        <v>19.649999999999999</v>
      </c>
      <c r="E6949">
        <v>5</v>
      </c>
      <c r="F6949">
        <v>37</v>
      </c>
    </row>
    <row r="6950" spans="1:7">
      <c r="A6950" t="s">
        <v>21</v>
      </c>
      <c r="B6950">
        <v>6478</v>
      </c>
      <c r="C6950" t="s">
        <v>59</v>
      </c>
      <c r="D6950">
        <v>8.3800000000000008</v>
      </c>
      <c r="E6950">
        <v>8.9</v>
      </c>
      <c r="F6950">
        <v>37</v>
      </c>
    </row>
    <row r="6951" spans="1:7">
      <c r="A6951" t="s">
        <v>21</v>
      </c>
      <c r="B6951">
        <v>6479</v>
      </c>
      <c r="C6951" t="s">
        <v>59</v>
      </c>
      <c r="D6951">
        <v>8.3800000000000008</v>
      </c>
      <c r="E6951">
        <v>9.1</v>
      </c>
      <c r="F6951">
        <v>37</v>
      </c>
    </row>
    <row r="6952" spans="1:7">
      <c r="A6952" t="s">
        <v>21</v>
      </c>
      <c r="B6952">
        <v>6480</v>
      </c>
      <c r="C6952" t="s">
        <v>59</v>
      </c>
      <c r="D6952">
        <v>8.3800000000000008</v>
      </c>
      <c r="E6952">
        <v>9.6999999999999993</v>
      </c>
      <c r="F6952">
        <v>37</v>
      </c>
    </row>
    <row r="6953" spans="1:7">
      <c r="A6953" t="s">
        <v>21</v>
      </c>
      <c r="B6953">
        <v>6481</v>
      </c>
      <c r="C6953" t="s">
        <v>59</v>
      </c>
      <c r="D6953">
        <v>8.3800000000000008</v>
      </c>
      <c r="E6953">
        <v>10.11</v>
      </c>
      <c r="F6953">
        <v>37</v>
      </c>
    </row>
    <row r="6954" spans="1:7">
      <c r="A6954" t="s">
        <v>21</v>
      </c>
      <c r="B6954">
        <v>6482</v>
      </c>
      <c r="C6954" t="s">
        <v>59</v>
      </c>
      <c r="D6954">
        <v>8.3800000000000008</v>
      </c>
      <c r="E6954">
        <v>10.4</v>
      </c>
      <c r="F6954">
        <v>37</v>
      </c>
      <c r="G6954" t="b">
        <v>0</v>
      </c>
    </row>
    <row r="6955" spans="1:7">
      <c r="A6955" t="s">
        <v>21</v>
      </c>
      <c r="B6955">
        <v>6483</v>
      </c>
      <c r="C6955" t="s">
        <v>59</v>
      </c>
      <c r="D6955">
        <v>8.3800000000000008</v>
      </c>
      <c r="E6955">
        <v>10.6</v>
      </c>
      <c r="F6955">
        <v>37</v>
      </c>
      <c r="G6955" t="b">
        <v>0</v>
      </c>
    </row>
    <row r="6956" spans="1:7">
      <c r="A6956" t="s">
        <v>21</v>
      </c>
      <c r="B6956">
        <v>6487</v>
      </c>
      <c r="C6956" t="s">
        <v>59</v>
      </c>
      <c r="D6956">
        <v>9.82</v>
      </c>
      <c r="E6956">
        <v>8.75</v>
      </c>
      <c r="F6956">
        <v>37</v>
      </c>
    </row>
    <row r="6957" spans="1:7">
      <c r="A6957" t="s">
        <v>21</v>
      </c>
      <c r="B6957">
        <v>6488</v>
      </c>
      <c r="C6957" t="s">
        <v>59</v>
      </c>
      <c r="D6957">
        <v>9.9</v>
      </c>
      <c r="E6957">
        <v>8.75</v>
      </c>
      <c r="F6957">
        <v>37</v>
      </c>
      <c r="G6957" t="b">
        <v>0</v>
      </c>
    </row>
    <row r="6958" spans="1:7">
      <c r="A6958" t="s">
        <v>21</v>
      </c>
      <c r="B6958">
        <v>6489</v>
      </c>
      <c r="C6958" t="s">
        <v>59</v>
      </c>
      <c r="D6958">
        <v>10.53</v>
      </c>
      <c r="E6958">
        <v>8.75</v>
      </c>
      <c r="F6958">
        <v>37</v>
      </c>
      <c r="G6958" t="b">
        <v>0</v>
      </c>
    </row>
    <row r="6959" spans="1:7">
      <c r="A6959" t="s">
        <v>21</v>
      </c>
      <c r="B6959">
        <v>6490</v>
      </c>
      <c r="C6959" t="s">
        <v>59</v>
      </c>
      <c r="D6959">
        <v>11.1</v>
      </c>
      <c r="E6959">
        <v>8.75</v>
      </c>
      <c r="F6959">
        <v>37</v>
      </c>
      <c r="G6959" t="b">
        <v>0</v>
      </c>
    </row>
    <row r="6960" spans="1:7">
      <c r="A6960" t="s">
        <v>21</v>
      </c>
      <c r="B6960">
        <v>6491</v>
      </c>
      <c r="C6960" t="s">
        <v>59</v>
      </c>
      <c r="D6960">
        <v>11.52</v>
      </c>
      <c r="E6960">
        <v>8.9</v>
      </c>
      <c r="F6960">
        <v>37</v>
      </c>
    </row>
    <row r="6961" spans="1:7">
      <c r="A6961" t="s">
        <v>21</v>
      </c>
      <c r="B6961">
        <v>6492</v>
      </c>
      <c r="C6961" t="s">
        <v>59</v>
      </c>
      <c r="D6961">
        <v>11.52</v>
      </c>
      <c r="E6961">
        <v>9.1</v>
      </c>
      <c r="F6961">
        <v>37</v>
      </c>
    </row>
    <row r="6962" spans="1:7">
      <c r="A6962" t="s">
        <v>21</v>
      </c>
      <c r="B6962">
        <v>6493</v>
      </c>
      <c r="C6962" t="s">
        <v>59</v>
      </c>
      <c r="D6962">
        <v>13.82</v>
      </c>
      <c r="E6962">
        <v>9.1</v>
      </c>
      <c r="F6962">
        <v>37</v>
      </c>
    </row>
    <row r="6963" spans="1:7">
      <c r="A6963" t="s">
        <v>21</v>
      </c>
      <c r="B6963">
        <v>6494</v>
      </c>
      <c r="C6963" t="s">
        <v>59</v>
      </c>
      <c r="D6963">
        <v>13.82</v>
      </c>
      <c r="E6963">
        <v>8.9</v>
      </c>
      <c r="F6963">
        <v>37</v>
      </c>
    </row>
    <row r="6964" spans="1:7">
      <c r="A6964" t="s">
        <v>21</v>
      </c>
      <c r="B6964">
        <v>6495</v>
      </c>
      <c r="C6964" t="s">
        <v>59</v>
      </c>
      <c r="D6964">
        <v>13.82</v>
      </c>
      <c r="E6964">
        <v>8.75</v>
      </c>
      <c r="F6964">
        <v>37</v>
      </c>
      <c r="G6964" t="b">
        <v>0</v>
      </c>
    </row>
    <row r="6965" spans="1:7">
      <c r="A6965" t="s">
        <v>21</v>
      </c>
      <c r="B6965">
        <v>6496</v>
      </c>
      <c r="C6965" t="s">
        <v>59</v>
      </c>
      <c r="D6965">
        <v>14.35</v>
      </c>
      <c r="E6965">
        <v>8.75</v>
      </c>
      <c r="F6965">
        <v>37</v>
      </c>
    </row>
    <row r="6966" spans="1:7">
      <c r="A6966" t="s">
        <v>21</v>
      </c>
      <c r="B6966">
        <v>6497</v>
      </c>
      <c r="C6966" t="s">
        <v>59</v>
      </c>
      <c r="D6966">
        <v>16.7</v>
      </c>
      <c r="E6966">
        <v>8.75</v>
      </c>
      <c r="F6966">
        <v>37</v>
      </c>
      <c r="G6966" t="b">
        <v>0</v>
      </c>
    </row>
    <row r="6967" spans="1:7">
      <c r="A6967" t="s">
        <v>21</v>
      </c>
      <c r="B6967">
        <v>6498</v>
      </c>
      <c r="C6967" t="s">
        <v>59</v>
      </c>
      <c r="D6967">
        <v>17</v>
      </c>
      <c r="E6967">
        <v>8.75</v>
      </c>
      <c r="F6967">
        <v>37</v>
      </c>
    </row>
    <row r="6968" spans="1:7">
      <c r="A6968" t="s">
        <v>21</v>
      </c>
      <c r="B6968">
        <v>6499</v>
      </c>
      <c r="C6968" t="s">
        <v>59</v>
      </c>
      <c r="D6968">
        <v>17</v>
      </c>
      <c r="E6968">
        <v>8.9</v>
      </c>
      <c r="F6968">
        <v>37</v>
      </c>
    </row>
    <row r="6969" spans="1:7">
      <c r="A6969" t="s">
        <v>21</v>
      </c>
      <c r="B6969">
        <v>6500</v>
      </c>
      <c r="C6969" t="s">
        <v>59</v>
      </c>
      <c r="D6969">
        <v>17</v>
      </c>
      <c r="E6969">
        <v>9.1</v>
      </c>
      <c r="F6969">
        <v>37</v>
      </c>
    </row>
    <row r="6970" spans="1:7">
      <c r="A6970" t="s">
        <v>21</v>
      </c>
      <c r="B6970">
        <v>6501</v>
      </c>
      <c r="C6970" t="s">
        <v>59</v>
      </c>
      <c r="D6970">
        <v>17</v>
      </c>
      <c r="E6970">
        <v>9.6999999999999993</v>
      </c>
      <c r="F6970">
        <v>37</v>
      </c>
    </row>
    <row r="6971" spans="1:7">
      <c r="A6971" t="s">
        <v>21</v>
      </c>
      <c r="B6971">
        <v>6502</v>
      </c>
      <c r="C6971" t="s">
        <v>59</v>
      </c>
      <c r="D6971">
        <v>17</v>
      </c>
      <c r="E6971">
        <v>10.4</v>
      </c>
      <c r="F6971">
        <v>37</v>
      </c>
    </row>
    <row r="6972" spans="1:7">
      <c r="A6972" t="s">
        <v>21</v>
      </c>
      <c r="B6972">
        <v>6503</v>
      </c>
      <c r="C6972" t="s">
        <v>59</v>
      </c>
      <c r="D6972">
        <v>17</v>
      </c>
      <c r="E6972">
        <v>10.6</v>
      </c>
      <c r="F6972">
        <v>37</v>
      </c>
    </row>
    <row r="6973" spans="1:7">
      <c r="A6973" t="s">
        <v>21</v>
      </c>
      <c r="B6973">
        <v>6504</v>
      </c>
      <c r="C6973" t="s">
        <v>59</v>
      </c>
      <c r="D6973">
        <v>17</v>
      </c>
      <c r="E6973">
        <v>11.65</v>
      </c>
      <c r="F6973">
        <v>37</v>
      </c>
    </row>
    <row r="6974" spans="1:7">
      <c r="A6974" t="s">
        <v>21</v>
      </c>
      <c r="B6974">
        <v>6505</v>
      </c>
      <c r="C6974" t="s">
        <v>59</v>
      </c>
      <c r="D6974">
        <v>17</v>
      </c>
      <c r="E6974">
        <v>11.9</v>
      </c>
      <c r="F6974">
        <v>37</v>
      </c>
    </row>
    <row r="6975" spans="1:7">
      <c r="A6975" t="s">
        <v>21</v>
      </c>
      <c r="B6975">
        <v>6506</v>
      </c>
      <c r="C6975" t="s">
        <v>59</v>
      </c>
      <c r="D6975">
        <v>17</v>
      </c>
      <c r="E6975">
        <v>12.5</v>
      </c>
      <c r="F6975">
        <v>37</v>
      </c>
    </row>
    <row r="6976" spans="1:7">
      <c r="A6976" t="s">
        <v>21</v>
      </c>
      <c r="B6976">
        <v>6507</v>
      </c>
      <c r="C6976" t="s">
        <v>59</v>
      </c>
      <c r="D6976">
        <v>17</v>
      </c>
      <c r="E6976">
        <v>12.8</v>
      </c>
      <c r="F6976">
        <v>37</v>
      </c>
      <c r="G6976" t="b">
        <v>0</v>
      </c>
    </row>
    <row r="6977" spans="1:7">
      <c r="A6977" t="s">
        <v>21</v>
      </c>
      <c r="B6977">
        <v>6508</v>
      </c>
      <c r="C6977" t="s">
        <v>59</v>
      </c>
      <c r="D6977">
        <v>17</v>
      </c>
      <c r="E6977">
        <v>12.95</v>
      </c>
      <c r="F6977">
        <v>37</v>
      </c>
      <c r="G6977" t="b">
        <v>0</v>
      </c>
    </row>
    <row r="6978" spans="1:7">
      <c r="A6978" t="s">
        <v>21</v>
      </c>
      <c r="B6978">
        <v>6509</v>
      </c>
      <c r="C6978" t="s">
        <v>59</v>
      </c>
      <c r="D6978">
        <v>17</v>
      </c>
      <c r="E6978">
        <v>14.2</v>
      </c>
      <c r="F6978">
        <v>37</v>
      </c>
      <c r="G6978" t="b">
        <v>0</v>
      </c>
    </row>
    <row r="6979" spans="1:7">
      <c r="A6979" t="s">
        <v>21</v>
      </c>
      <c r="B6979">
        <v>6510</v>
      </c>
      <c r="C6979" t="s">
        <v>59</v>
      </c>
      <c r="D6979">
        <v>17</v>
      </c>
      <c r="E6979">
        <v>14.35</v>
      </c>
      <c r="F6979">
        <v>37</v>
      </c>
    </row>
    <row r="6980" spans="1:7">
      <c r="A6980" t="s">
        <v>21</v>
      </c>
      <c r="B6980">
        <v>6511</v>
      </c>
      <c r="C6980" t="s">
        <v>59</v>
      </c>
      <c r="D6980">
        <v>17</v>
      </c>
      <c r="E6980">
        <v>14.91</v>
      </c>
      <c r="F6980">
        <v>37</v>
      </c>
    </row>
    <row r="6981" spans="1:7">
      <c r="A6981" t="s">
        <v>21</v>
      </c>
      <c r="B6981">
        <v>6512</v>
      </c>
      <c r="C6981" t="s">
        <v>59</v>
      </c>
      <c r="D6981">
        <v>17</v>
      </c>
      <c r="E6981">
        <v>15.26</v>
      </c>
      <c r="F6981">
        <v>37</v>
      </c>
    </row>
    <row r="6982" spans="1:7">
      <c r="A6982" t="s">
        <v>21</v>
      </c>
      <c r="B6982">
        <v>6513</v>
      </c>
      <c r="C6982" t="s">
        <v>59</v>
      </c>
      <c r="D6982">
        <v>14.17</v>
      </c>
      <c r="E6982">
        <v>11.35</v>
      </c>
      <c r="F6982">
        <v>37</v>
      </c>
      <c r="G6982" t="b">
        <v>0</v>
      </c>
    </row>
    <row r="6983" spans="1:7">
      <c r="A6983" t="s">
        <v>21</v>
      </c>
      <c r="B6983">
        <v>6514</v>
      </c>
      <c r="C6983" t="s">
        <v>59</v>
      </c>
      <c r="D6983">
        <v>14.35</v>
      </c>
      <c r="E6983">
        <v>11.35</v>
      </c>
      <c r="F6983">
        <v>37</v>
      </c>
      <c r="G6983" t="b">
        <v>0</v>
      </c>
    </row>
    <row r="6984" spans="1:7">
      <c r="A6984" t="s">
        <v>21</v>
      </c>
      <c r="B6984">
        <v>6515</v>
      </c>
      <c r="C6984" t="s">
        <v>59</v>
      </c>
      <c r="D6984">
        <v>15.97</v>
      </c>
      <c r="E6984">
        <v>11.35</v>
      </c>
      <c r="F6984">
        <v>37</v>
      </c>
      <c r="G6984" t="b">
        <v>0</v>
      </c>
    </row>
    <row r="6985" spans="1:7">
      <c r="A6985" t="s">
        <v>21</v>
      </c>
      <c r="B6985">
        <v>6516</v>
      </c>
      <c r="C6985" t="s">
        <v>59</v>
      </c>
      <c r="D6985">
        <v>16.7</v>
      </c>
      <c r="E6985">
        <v>11.35</v>
      </c>
      <c r="F6985">
        <v>37</v>
      </c>
    </row>
    <row r="6986" spans="1:7">
      <c r="A6986" t="s">
        <v>21</v>
      </c>
      <c r="B6986">
        <v>6517</v>
      </c>
      <c r="C6986" t="s">
        <v>59</v>
      </c>
      <c r="D6986">
        <v>14.17</v>
      </c>
      <c r="E6986">
        <v>11.65</v>
      </c>
      <c r="F6986">
        <v>37</v>
      </c>
      <c r="G6986" t="b">
        <v>0</v>
      </c>
    </row>
    <row r="6987" spans="1:7">
      <c r="A6987" t="s">
        <v>21</v>
      </c>
      <c r="B6987">
        <v>6518</v>
      </c>
      <c r="C6987" t="s">
        <v>59</v>
      </c>
      <c r="D6987">
        <v>14.17</v>
      </c>
      <c r="E6987">
        <v>11.9</v>
      </c>
      <c r="F6987">
        <v>37</v>
      </c>
    </row>
    <row r="6988" spans="1:7">
      <c r="A6988" t="s">
        <v>21</v>
      </c>
      <c r="B6988">
        <v>6519</v>
      </c>
      <c r="C6988" t="s">
        <v>59</v>
      </c>
      <c r="D6988">
        <v>14.17</v>
      </c>
      <c r="E6988">
        <v>11.95</v>
      </c>
      <c r="F6988">
        <v>37</v>
      </c>
    </row>
    <row r="6989" spans="1:7">
      <c r="A6989" t="s">
        <v>21</v>
      </c>
      <c r="B6989">
        <v>6520</v>
      </c>
      <c r="C6989" t="s">
        <v>59</v>
      </c>
      <c r="D6989">
        <v>17.3</v>
      </c>
      <c r="E6989">
        <v>15.78</v>
      </c>
      <c r="F6989">
        <v>37</v>
      </c>
    </row>
    <row r="6990" spans="1:7">
      <c r="A6990" t="s">
        <v>21</v>
      </c>
      <c r="B6990">
        <v>6521</v>
      </c>
      <c r="C6990" t="s">
        <v>59</v>
      </c>
      <c r="D6990">
        <v>18.399999999999999</v>
      </c>
      <c r="E6990">
        <v>15.78</v>
      </c>
      <c r="F6990">
        <v>37</v>
      </c>
    </row>
    <row r="6991" spans="1:7">
      <c r="A6991" t="s">
        <v>21</v>
      </c>
      <c r="B6991">
        <v>6522</v>
      </c>
      <c r="C6991" t="s">
        <v>59</v>
      </c>
      <c r="D6991">
        <v>19.100000000000001</v>
      </c>
      <c r="E6991">
        <v>15.78</v>
      </c>
      <c r="F6991">
        <v>37</v>
      </c>
    </row>
    <row r="6992" spans="1:7">
      <c r="A6992" t="s">
        <v>21</v>
      </c>
      <c r="B6992">
        <v>6523</v>
      </c>
      <c r="C6992" t="s">
        <v>59</v>
      </c>
      <c r="D6992">
        <v>19.475000000000001</v>
      </c>
      <c r="E6992">
        <v>15.78</v>
      </c>
      <c r="F6992">
        <v>37</v>
      </c>
    </row>
    <row r="6993" spans="1:7">
      <c r="A6993" t="s">
        <v>21</v>
      </c>
      <c r="B6993">
        <v>6524</v>
      </c>
      <c r="C6993" t="s">
        <v>59</v>
      </c>
      <c r="D6993">
        <v>19.649999999999999</v>
      </c>
      <c r="E6993">
        <v>15.78</v>
      </c>
      <c r="F6993">
        <v>37</v>
      </c>
    </row>
    <row r="6994" spans="1:7">
      <c r="A6994" t="s">
        <v>21</v>
      </c>
      <c r="B6994">
        <v>6525</v>
      </c>
      <c r="C6994" t="s">
        <v>59</v>
      </c>
      <c r="D6994">
        <v>19.649999999999999</v>
      </c>
      <c r="E6994">
        <v>15.26</v>
      </c>
      <c r="F6994">
        <v>37</v>
      </c>
    </row>
    <row r="6995" spans="1:7">
      <c r="A6995" t="s">
        <v>21</v>
      </c>
      <c r="B6995">
        <v>6526</v>
      </c>
      <c r="C6995" t="s">
        <v>59</v>
      </c>
      <c r="D6995">
        <v>19.649999999999999</v>
      </c>
      <c r="E6995">
        <v>14.91</v>
      </c>
      <c r="F6995">
        <v>37</v>
      </c>
    </row>
    <row r="6996" spans="1:7">
      <c r="A6996" t="s">
        <v>21</v>
      </c>
      <c r="B6996">
        <v>6527</v>
      </c>
      <c r="C6996" t="s">
        <v>59</v>
      </c>
      <c r="D6996">
        <v>19.649999999999999</v>
      </c>
      <c r="E6996">
        <v>14.35</v>
      </c>
      <c r="F6996">
        <v>37</v>
      </c>
      <c r="G6996" t="b">
        <v>0</v>
      </c>
    </row>
    <row r="6997" spans="1:7">
      <c r="A6997" t="s">
        <v>21</v>
      </c>
      <c r="B6997">
        <v>6528</v>
      </c>
      <c r="C6997" t="s">
        <v>59</v>
      </c>
      <c r="D6997">
        <v>19.649999999999999</v>
      </c>
      <c r="E6997">
        <v>14.2</v>
      </c>
      <c r="F6997">
        <v>37</v>
      </c>
    </row>
    <row r="6998" spans="1:7">
      <c r="A6998" t="s">
        <v>21</v>
      </c>
      <c r="B6998">
        <v>6529</v>
      </c>
      <c r="C6998" t="s">
        <v>59</v>
      </c>
      <c r="D6998">
        <v>19.649999999999999</v>
      </c>
      <c r="E6998">
        <v>12.95</v>
      </c>
      <c r="F6998">
        <v>37</v>
      </c>
      <c r="G6998" t="b">
        <v>0</v>
      </c>
    </row>
    <row r="6999" spans="1:7">
      <c r="A6999" t="s">
        <v>21</v>
      </c>
      <c r="B6999">
        <v>6530</v>
      </c>
      <c r="C6999" t="s">
        <v>59</v>
      </c>
      <c r="D6999">
        <v>19.649999999999999</v>
      </c>
      <c r="E6999">
        <v>12.8</v>
      </c>
      <c r="F6999">
        <v>37</v>
      </c>
      <c r="G6999" t="b">
        <v>0</v>
      </c>
    </row>
    <row r="7000" spans="1:7">
      <c r="A7000" t="s">
        <v>21</v>
      </c>
      <c r="B7000">
        <v>6531</v>
      </c>
      <c r="C7000" t="s">
        <v>59</v>
      </c>
      <c r="D7000">
        <v>19.649999999999999</v>
      </c>
      <c r="E7000">
        <v>12.5</v>
      </c>
      <c r="F7000">
        <v>37</v>
      </c>
    </row>
    <row r="7001" spans="1:7">
      <c r="A7001" t="s">
        <v>21</v>
      </c>
      <c r="B7001">
        <v>6532</v>
      </c>
      <c r="C7001" t="s">
        <v>59</v>
      </c>
      <c r="D7001">
        <v>19.649999999999999</v>
      </c>
      <c r="E7001">
        <v>11.9</v>
      </c>
      <c r="F7001">
        <v>37</v>
      </c>
    </row>
    <row r="7002" spans="1:7">
      <c r="A7002" t="s">
        <v>21</v>
      </c>
      <c r="B7002">
        <v>6533</v>
      </c>
      <c r="C7002" t="s">
        <v>59</v>
      </c>
      <c r="D7002">
        <v>19.649999999999999</v>
      </c>
      <c r="E7002">
        <v>11.65</v>
      </c>
      <c r="F7002">
        <v>37</v>
      </c>
    </row>
    <row r="7003" spans="1:7">
      <c r="A7003" t="s">
        <v>21</v>
      </c>
      <c r="B7003">
        <v>6534</v>
      </c>
      <c r="C7003" t="s">
        <v>59</v>
      </c>
      <c r="D7003">
        <v>19.649999999999999</v>
      </c>
      <c r="E7003">
        <v>10.6</v>
      </c>
      <c r="F7003">
        <v>37</v>
      </c>
    </row>
    <row r="7004" spans="1:7">
      <c r="A7004" t="s">
        <v>21</v>
      </c>
      <c r="B7004">
        <v>7095</v>
      </c>
      <c r="C7004" t="s">
        <v>59</v>
      </c>
      <c r="D7004">
        <v>5.2427200000000001E-17</v>
      </c>
      <c r="E7004">
        <v>4.9000000000000004</v>
      </c>
      <c r="F7004">
        <v>37</v>
      </c>
    </row>
    <row r="7005" spans="1:7">
      <c r="A7005" t="s">
        <v>21</v>
      </c>
      <c r="B7005">
        <v>7799</v>
      </c>
      <c r="C7005" t="s">
        <v>59</v>
      </c>
      <c r="D7005">
        <v>14.17</v>
      </c>
      <c r="E7005">
        <v>14.2</v>
      </c>
      <c r="F7005">
        <v>37</v>
      </c>
    </row>
    <row r="7006" spans="1:7">
      <c r="A7006" t="s">
        <v>21</v>
      </c>
      <c r="B7006">
        <v>7835</v>
      </c>
      <c r="C7006" t="s">
        <v>59</v>
      </c>
      <c r="D7006">
        <v>14.35</v>
      </c>
      <c r="E7006">
        <v>14.2</v>
      </c>
      <c r="F7006">
        <v>37</v>
      </c>
    </row>
    <row r="7007" spans="1:7">
      <c r="A7007" t="s">
        <v>21</v>
      </c>
      <c r="B7007">
        <v>7836</v>
      </c>
      <c r="C7007" t="s">
        <v>59</v>
      </c>
      <c r="D7007">
        <v>15.97</v>
      </c>
      <c r="E7007">
        <v>14.2</v>
      </c>
      <c r="F7007">
        <v>37</v>
      </c>
    </row>
    <row r="7008" spans="1:7">
      <c r="A7008" t="s">
        <v>21</v>
      </c>
      <c r="B7008">
        <v>7837</v>
      </c>
      <c r="C7008" t="s">
        <v>59</v>
      </c>
      <c r="D7008">
        <v>16.7</v>
      </c>
      <c r="E7008">
        <v>14.2</v>
      </c>
      <c r="F7008">
        <v>37</v>
      </c>
    </row>
    <row r="7009" spans="1:7">
      <c r="A7009" t="s">
        <v>21</v>
      </c>
      <c r="B7009">
        <v>7928</v>
      </c>
      <c r="C7009" t="s">
        <v>59</v>
      </c>
      <c r="D7009">
        <v>11.52</v>
      </c>
      <c r="E7009">
        <v>11.35</v>
      </c>
      <c r="F7009">
        <v>37</v>
      </c>
      <c r="G7009" t="b">
        <v>0</v>
      </c>
    </row>
    <row r="7010" spans="1:7">
      <c r="A7010" t="s">
        <v>21</v>
      </c>
      <c r="B7010">
        <v>7929</v>
      </c>
      <c r="C7010" t="s">
        <v>59</v>
      </c>
      <c r="D7010">
        <v>13.82</v>
      </c>
      <c r="E7010">
        <v>11.35</v>
      </c>
      <c r="F7010">
        <v>37</v>
      </c>
    </row>
    <row r="7011" spans="1:7">
      <c r="A7011" t="s">
        <v>21</v>
      </c>
      <c r="B7011">
        <v>7954</v>
      </c>
      <c r="C7011" t="s">
        <v>59</v>
      </c>
      <c r="D7011">
        <v>17</v>
      </c>
      <c r="E7011">
        <v>11.35</v>
      </c>
      <c r="F7011">
        <v>37</v>
      </c>
    </row>
    <row r="7012" spans="1:7">
      <c r="A7012" t="s">
        <v>21</v>
      </c>
      <c r="B7012">
        <v>7978</v>
      </c>
      <c r="C7012" t="s">
        <v>59</v>
      </c>
      <c r="D7012">
        <v>3.5</v>
      </c>
      <c r="E7012">
        <v>14.35</v>
      </c>
      <c r="F7012">
        <v>37</v>
      </c>
    </row>
    <row r="7013" spans="1:7">
      <c r="A7013" t="s">
        <v>21</v>
      </c>
      <c r="B7013">
        <v>7979</v>
      </c>
      <c r="C7013" t="s">
        <v>59</v>
      </c>
      <c r="D7013">
        <v>4.7699999999999996</v>
      </c>
      <c r="E7013">
        <v>12.5</v>
      </c>
      <c r="F7013">
        <v>37</v>
      </c>
      <c r="G7013" t="b">
        <v>0</v>
      </c>
    </row>
    <row r="7014" spans="1:7">
      <c r="A7014" t="s">
        <v>21</v>
      </c>
      <c r="B7014">
        <v>7980</v>
      </c>
      <c r="C7014" t="s">
        <v>59</v>
      </c>
      <c r="D7014">
        <v>4.7699999999999996</v>
      </c>
      <c r="E7014">
        <v>14.35</v>
      </c>
      <c r="F7014">
        <v>37</v>
      </c>
    </row>
    <row r="7015" spans="1:7">
      <c r="A7015" t="s">
        <v>21</v>
      </c>
      <c r="B7015">
        <v>7993</v>
      </c>
      <c r="C7015" t="s">
        <v>59</v>
      </c>
      <c r="D7015">
        <v>3.5</v>
      </c>
      <c r="E7015">
        <v>10.45</v>
      </c>
      <c r="F7015">
        <v>37</v>
      </c>
    </row>
    <row r="7016" spans="1:7">
      <c r="A7016" t="s">
        <v>21</v>
      </c>
      <c r="B7016">
        <v>8020</v>
      </c>
      <c r="C7016" t="s">
        <v>59</v>
      </c>
      <c r="D7016">
        <v>11.92</v>
      </c>
      <c r="E7016">
        <v>12.25</v>
      </c>
      <c r="F7016">
        <v>37</v>
      </c>
    </row>
    <row r="7017" spans="1:7">
      <c r="A7017" t="s">
        <v>21</v>
      </c>
      <c r="B7017">
        <v>8021</v>
      </c>
      <c r="C7017" t="s">
        <v>59</v>
      </c>
      <c r="D7017">
        <v>14.17</v>
      </c>
      <c r="E7017">
        <v>13.8</v>
      </c>
      <c r="F7017">
        <v>37</v>
      </c>
      <c r="G7017" t="b">
        <v>0</v>
      </c>
    </row>
    <row r="7018" spans="1:7">
      <c r="A7018" t="s">
        <v>21</v>
      </c>
      <c r="B7018">
        <v>8042</v>
      </c>
      <c r="C7018" t="s">
        <v>59</v>
      </c>
      <c r="D7018">
        <v>11.52</v>
      </c>
      <c r="E7018">
        <v>12.25</v>
      </c>
      <c r="F7018">
        <v>37</v>
      </c>
    </row>
    <row r="7019" spans="1:7">
      <c r="A7019" t="s">
        <v>21</v>
      </c>
      <c r="B7019">
        <v>8061</v>
      </c>
      <c r="C7019" t="s">
        <v>59</v>
      </c>
      <c r="D7019">
        <v>13.82</v>
      </c>
      <c r="E7019">
        <v>10</v>
      </c>
      <c r="F7019">
        <v>37</v>
      </c>
    </row>
    <row r="7020" spans="1:7">
      <c r="A7020" t="s">
        <v>21</v>
      </c>
      <c r="B7020">
        <v>8775</v>
      </c>
      <c r="C7020" t="s">
        <v>59</v>
      </c>
      <c r="D7020">
        <v>9.82</v>
      </c>
      <c r="E7020">
        <v>4.9000000000000004</v>
      </c>
      <c r="F7020">
        <v>37</v>
      </c>
      <c r="G7020" t="b">
        <v>0</v>
      </c>
    </row>
    <row r="7021" spans="1:7">
      <c r="A7021" t="s">
        <v>21</v>
      </c>
      <c r="B7021">
        <v>9096</v>
      </c>
      <c r="C7021" t="s">
        <v>59</v>
      </c>
      <c r="D7021">
        <v>4.82</v>
      </c>
      <c r="E7021">
        <v>13.05</v>
      </c>
      <c r="F7021">
        <v>37</v>
      </c>
    </row>
    <row r="7022" spans="1:7">
      <c r="A7022" t="s">
        <v>21</v>
      </c>
      <c r="B7022">
        <v>9097</v>
      </c>
      <c r="C7022" t="s">
        <v>59</v>
      </c>
      <c r="D7022">
        <v>4.82</v>
      </c>
      <c r="E7022">
        <v>14.05</v>
      </c>
      <c r="F7022">
        <v>37</v>
      </c>
    </row>
    <row r="7023" spans="1:7">
      <c r="A7023" t="s">
        <v>21</v>
      </c>
      <c r="B7023">
        <v>5031</v>
      </c>
      <c r="C7023" t="s">
        <v>59</v>
      </c>
      <c r="D7023">
        <v>8.3800000000000008</v>
      </c>
      <c r="E7023">
        <v>11.35</v>
      </c>
      <c r="F7023">
        <v>37</v>
      </c>
    </row>
    <row r="7024" spans="1:7">
      <c r="A7024" t="s">
        <v>21</v>
      </c>
      <c r="B7024">
        <v>9246</v>
      </c>
      <c r="C7024" t="s">
        <v>59</v>
      </c>
      <c r="D7024">
        <v>11.52</v>
      </c>
      <c r="E7024">
        <v>9.35</v>
      </c>
      <c r="F7024">
        <v>37</v>
      </c>
      <c r="G7024" t="b">
        <v>0</v>
      </c>
    </row>
    <row r="7025" spans="1:7">
      <c r="A7025" t="s">
        <v>21</v>
      </c>
      <c r="B7025">
        <v>7893</v>
      </c>
      <c r="C7025" t="s">
        <v>59</v>
      </c>
      <c r="D7025">
        <v>11.52</v>
      </c>
      <c r="E7025">
        <v>10.85</v>
      </c>
      <c r="F7025">
        <v>37</v>
      </c>
    </row>
    <row r="7026" spans="1:7">
      <c r="A7026" t="s">
        <v>21</v>
      </c>
      <c r="B7026">
        <v>7894</v>
      </c>
      <c r="C7026" t="s">
        <v>59</v>
      </c>
      <c r="D7026">
        <v>13.82</v>
      </c>
      <c r="E7026">
        <v>10.85</v>
      </c>
      <c r="F7026">
        <v>37</v>
      </c>
      <c r="G7026" t="b">
        <v>0</v>
      </c>
    </row>
    <row r="7027" spans="1:7">
      <c r="A7027" t="s">
        <v>21</v>
      </c>
      <c r="B7027">
        <v>9423</v>
      </c>
      <c r="C7027" t="s">
        <v>59</v>
      </c>
      <c r="D7027">
        <v>8.25</v>
      </c>
      <c r="E7027">
        <v>13.15</v>
      </c>
      <c r="F7027">
        <v>37</v>
      </c>
    </row>
    <row r="7028" spans="1:7">
      <c r="A7028" t="s">
        <v>21</v>
      </c>
      <c r="B7028">
        <v>9424</v>
      </c>
      <c r="C7028" t="s">
        <v>59</v>
      </c>
      <c r="D7028">
        <v>8.25</v>
      </c>
      <c r="E7028">
        <v>13.8</v>
      </c>
      <c r="F7028">
        <v>37</v>
      </c>
    </row>
    <row r="7029" spans="1:7">
      <c r="A7029" t="s">
        <v>21</v>
      </c>
      <c r="B7029">
        <v>9425</v>
      </c>
      <c r="C7029" t="s">
        <v>59</v>
      </c>
      <c r="D7029">
        <v>9.25</v>
      </c>
      <c r="E7029">
        <v>13.15</v>
      </c>
      <c r="F7029">
        <v>37</v>
      </c>
    </row>
    <row r="7030" spans="1:7">
      <c r="A7030" t="s">
        <v>21</v>
      </c>
      <c r="B7030">
        <v>9426</v>
      </c>
      <c r="C7030" t="s">
        <v>59</v>
      </c>
      <c r="D7030">
        <v>9.25</v>
      </c>
      <c r="E7030">
        <v>13.8</v>
      </c>
      <c r="F7030">
        <v>37</v>
      </c>
    </row>
    <row r="7031" spans="1:7">
      <c r="A7031" t="s">
        <v>21</v>
      </c>
      <c r="B7031">
        <v>9427</v>
      </c>
      <c r="C7031" t="s">
        <v>59</v>
      </c>
      <c r="D7031">
        <v>10.050000000000001</v>
      </c>
      <c r="E7031">
        <v>13.15</v>
      </c>
      <c r="F7031">
        <v>37</v>
      </c>
    </row>
    <row r="7032" spans="1:7">
      <c r="A7032" t="s">
        <v>21</v>
      </c>
      <c r="B7032">
        <v>9428</v>
      </c>
      <c r="C7032" t="s">
        <v>59</v>
      </c>
      <c r="D7032">
        <v>10.050000000000001</v>
      </c>
      <c r="E7032">
        <v>13.8</v>
      </c>
      <c r="F7032">
        <v>37</v>
      </c>
    </row>
    <row r="7033" spans="1:7">
      <c r="A7033" t="s">
        <v>21</v>
      </c>
      <c r="B7033">
        <v>9431</v>
      </c>
      <c r="C7033" t="s">
        <v>59</v>
      </c>
      <c r="D7033">
        <v>11.52</v>
      </c>
      <c r="E7033">
        <v>11.65</v>
      </c>
      <c r="F7033">
        <v>37</v>
      </c>
    </row>
    <row r="7034" spans="1:7">
      <c r="A7034" t="s">
        <v>21</v>
      </c>
      <c r="B7034">
        <v>9501</v>
      </c>
      <c r="C7034" t="s">
        <v>59</v>
      </c>
      <c r="D7034">
        <v>6.8</v>
      </c>
      <c r="E7034">
        <v>13.8</v>
      </c>
      <c r="F7034">
        <v>37</v>
      </c>
    </row>
    <row r="7035" spans="1:7">
      <c r="A7035" t="s">
        <v>21</v>
      </c>
      <c r="B7035">
        <v>1244</v>
      </c>
      <c r="C7035" t="s">
        <v>59</v>
      </c>
      <c r="D7035">
        <v>8.3800000000000008</v>
      </c>
      <c r="E7035">
        <v>12.5</v>
      </c>
      <c r="F7035">
        <v>37</v>
      </c>
    </row>
    <row r="7036" spans="1:7">
      <c r="A7036" t="s">
        <v>21</v>
      </c>
      <c r="B7036">
        <v>1816</v>
      </c>
      <c r="C7036" t="s">
        <v>59</v>
      </c>
      <c r="D7036">
        <v>8.3800000000000008</v>
      </c>
      <c r="E7036">
        <v>12.25</v>
      </c>
      <c r="F7036">
        <v>37</v>
      </c>
    </row>
    <row r="7037" spans="1:7">
      <c r="A7037" t="s">
        <v>21</v>
      </c>
      <c r="B7037">
        <v>2107</v>
      </c>
      <c r="C7037" t="s">
        <v>59</v>
      </c>
      <c r="D7037">
        <v>8.25</v>
      </c>
      <c r="E7037">
        <v>16.5</v>
      </c>
      <c r="F7037">
        <v>37</v>
      </c>
      <c r="G7037" t="b">
        <v>0</v>
      </c>
    </row>
    <row r="7038" spans="1:7">
      <c r="A7038" t="s">
        <v>21</v>
      </c>
      <c r="B7038">
        <v>2260</v>
      </c>
      <c r="C7038" t="s">
        <v>59</v>
      </c>
      <c r="D7038">
        <v>8.3800000000000008</v>
      </c>
      <c r="E7038">
        <v>13.15</v>
      </c>
      <c r="F7038">
        <v>37</v>
      </c>
      <c r="G7038" t="b">
        <v>0</v>
      </c>
    </row>
    <row r="7039" spans="1:7">
      <c r="A7039" t="s">
        <v>21</v>
      </c>
      <c r="B7039">
        <v>8721</v>
      </c>
      <c r="C7039" t="s">
        <v>59</v>
      </c>
      <c r="D7039">
        <v>11.92</v>
      </c>
      <c r="E7039">
        <v>13.15</v>
      </c>
      <c r="F7039">
        <v>37</v>
      </c>
    </row>
    <row r="7040" spans="1:7">
      <c r="A7040" t="s">
        <v>21</v>
      </c>
      <c r="B7040">
        <v>3693</v>
      </c>
      <c r="C7040" t="s">
        <v>59</v>
      </c>
      <c r="D7040">
        <v>4.82</v>
      </c>
      <c r="E7040">
        <v>14.35</v>
      </c>
      <c r="F7040">
        <v>37</v>
      </c>
      <c r="G7040" t="b">
        <v>0</v>
      </c>
    </row>
    <row r="7041" spans="1:7">
      <c r="A7041" t="s">
        <v>21</v>
      </c>
      <c r="B7041">
        <v>3696</v>
      </c>
      <c r="C7041" t="s">
        <v>59</v>
      </c>
      <c r="D7041">
        <v>4.82</v>
      </c>
      <c r="E7041">
        <v>13.8</v>
      </c>
      <c r="F7041">
        <v>37</v>
      </c>
      <c r="G7041" t="b">
        <v>0</v>
      </c>
    </row>
    <row r="7042" spans="1:7">
      <c r="A7042" t="s">
        <v>21</v>
      </c>
      <c r="B7042">
        <v>8682</v>
      </c>
      <c r="C7042" t="s">
        <v>59</v>
      </c>
      <c r="D7042">
        <v>3.5</v>
      </c>
      <c r="E7042">
        <v>14.05</v>
      </c>
      <c r="F7042">
        <v>37</v>
      </c>
      <c r="G7042" t="b">
        <v>0</v>
      </c>
    </row>
    <row r="7043" spans="1:7">
      <c r="A7043" t="s">
        <v>21</v>
      </c>
      <c r="B7043">
        <v>8737</v>
      </c>
      <c r="C7043" t="s">
        <v>59</v>
      </c>
      <c r="D7043">
        <v>3.5</v>
      </c>
      <c r="E7043">
        <v>13.05</v>
      </c>
      <c r="F7043">
        <v>37</v>
      </c>
      <c r="G7043" t="b">
        <v>0</v>
      </c>
    </row>
    <row r="7044" spans="1:7">
      <c r="A7044" t="s">
        <v>21</v>
      </c>
      <c r="B7044">
        <v>8738</v>
      </c>
      <c r="C7044" t="s">
        <v>59</v>
      </c>
      <c r="D7044">
        <v>4.7699999999999996</v>
      </c>
      <c r="E7044">
        <v>13.05</v>
      </c>
      <c r="F7044">
        <v>37</v>
      </c>
    </row>
    <row r="7045" spans="1:7">
      <c r="A7045" t="s">
        <v>21</v>
      </c>
      <c r="B7045">
        <v>9573</v>
      </c>
      <c r="C7045" t="s">
        <v>59</v>
      </c>
      <c r="D7045">
        <v>8.25</v>
      </c>
      <c r="E7045">
        <v>13.05</v>
      </c>
      <c r="F7045">
        <v>37</v>
      </c>
    </row>
    <row r="7046" spans="1:7">
      <c r="A7046" t="s">
        <v>21</v>
      </c>
      <c r="B7046">
        <v>7086</v>
      </c>
      <c r="C7046" t="s">
        <v>59</v>
      </c>
      <c r="D7046">
        <v>6.8</v>
      </c>
      <c r="E7046">
        <v>8.5</v>
      </c>
      <c r="F7046">
        <v>37</v>
      </c>
      <c r="G7046" t="b">
        <v>0</v>
      </c>
    </row>
    <row r="7047" spans="1:7">
      <c r="A7047" t="s">
        <v>21</v>
      </c>
      <c r="B7047">
        <v>9533</v>
      </c>
      <c r="C7047" t="s">
        <v>59</v>
      </c>
      <c r="D7047">
        <v>6.8</v>
      </c>
      <c r="E7047">
        <v>12.5</v>
      </c>
      <c r="F7047">
        <v>37</v>
      </c>
    </row>
    <row r="7048" spans="1:7">
      <c r="A7048" t="s">
        <v>21</v>
      </c>
      <c r="B7048">
        <v>3901</v>
      </c>
      <c r="C7048" t="s">
        <v>59</v>
      </c>
      <c r="D7048">
        <v>6.8</v>
      </c>
      <c r="E7048">
        <v>10.45</v>
      </c>
      <c r="F7048">
        <v>37</v>
      </c>
    </row>
    <row r="7049" spans="1:7">
      <c r="A7049" t="s">
        <v>21</v>
      </c>
      <c r="B7049">
        <v>9596</v>
      </c>
      <c r="C7049" t="s">
        <v>59</v>
      </c>
      <c r="D7049">
        <v>4.82</v>
      </c>
      <c r="E7049">
        <v>16.5</v>
      </c>
      <c r="F7049">
        <v>37</v>
      </c>
      <c r="G7049" t="b">
        <v>0</v>
      </c>
    </row>
    <row r="7050" spans="1:7">
      <c r="A7050" t="s">
        <v>21</v>
      </c>
      <c r="B7050">
        <v>9597</v>
      </c>
      <c r="C7050" t="s">
        <v>59</v>
      </c>
      <c r="D7050">
        <v>5.72</v>
      </c>
      <c r="E7050">
        <v>13.8</v>
      </c>
      <c r="F7050">
        <v>37</v>
      </c>
    </row>
    <row r="7051" spans="1:7">
      <c r="A7051" t="s">
        <v>21</v>
      </c>
      <c r="B7051">
        <v>9598</v>
      </c>
      <c r="C7051" t="s">
        <v>59</v>
      </c>
      <c r="D7051">
        <v>5.72</v>
      </c>
      <c r="E7051">
        <v>15.78</v>
      </c>
      <c r="F7051">
        <v>37</v>
      </c>
    </row>
    <row r="7052" spans="1:7">
      <c r="A7052" t="s">
        <v>21</v>
      </c>
      <c r="B7052">
        <v>9599</v>
      </c>
      <c r="C7052" t="s">
        <v>59</v>
      </c>
      <c r="D7052">
        <v>5.72</v>
      </c>
      <c r="E7052">
        <v>16.5</v>
      </c>
      <c r="F7052">
        <v>37</v>
      </c>
      <c r="G7052" t="b">
        <v>0</v>
      </c>
    </row>
    <row r="7053" spans="1:7">
      <c r="A7053" t="s">
        <v>21</v>
      </c>
      <c r="B7053">
        <v>9644</v>
      </c>
      <c r="C7053" t="s">
        <v>59</v>
      </c>
      <c r="D7053">
        <v>5.72</v>
      </c>
      <c r="E7053">
        <v>14.05</v>
      </c>
      <c r="F7053">
        <v>37</v>
      </c>
    </row>
    <row r="7054" spans="1:7">
      <c r="A7054" t="s">
        <v>21</v>
      </c>
      <c r="B7054">
        <v>9645</v>
      </c>
      <c r="C7054" t="s">
        <v>59</v>
      </c>
      <c r="D7054">
        <v>5.72</v>
      </c>
      <c r="E7054">
        <v>14.35</v>
      </c>
      <c r="F7054">
        <v>37</v>
      </c>
    </row>
    <row r="7055" spans="1:7">
      <c r="A7055" t="s">
        <v>21</v>
      </c>
      <c r="B7055">
        <v>9770</v>
      </c>
      <c r="C7055" t="s">
        <v>59</v>
      </c>
      <c r="D7055">
        <v>16.02</v>
      </c>
      <c r="E7055">
        <v>14.2</v>
      </c>
      <c r="F7055">
        <v>37</v>
      </c>
      <c r="G7055" t="b">
        <v>0</v>
      </c>
    </row>
    <row r="7056" spans="1:7">
      <c r="A7056" t="s">
        <v>21</v>
      </c>
      <c r="B7056">
        <v>9771</v>
      </c>
      <c r="C7056" t="s">
        <v>59</v>
      </c>
      <c r="D7056">
        <v>16.02</v>
      </c>
      <c r="E7056">
        <v>15.78</v>
      </c>
      <c r="F7056">
        <v>37</v>
      </c>
    </row>
    <row r="7057" spans="1:7">
      <c r="A7057" t="s">
        <v>21</v>
      </c>
      <c r="B7057">
        <v>9772</v>
      </c>
      <c r="C7057" t="s">
        <v>59</v>
      </c>
      <c r="D7057">
        <v>15.07</v>
      </c>
      <c r="E7057">
        <v>14.2</v>
      </c>
      <c r="F7057">
        <v>37</v>
      </c>
    </row>
    <row r="7058" spans="1:7">
      <c r="A7058" t="s">
        <v>21</v>
      </c>
      <c r="B7058">
        <v>9773</v>
      </c>
      <c r="C7058" t="s">
        <v>59</v>
      </c>
      <c r="D7058">
        <v>15.07</v>
      </c>
      <c r="E7058">
        <v>15.78</v>
      </c>
      <c r="F7058">
        <v>37</v>
      </c>
    </row>
    <row r="7059" spans="1:7">
      <c r="A7059" t="s">
        <v>21</v>
      </c>
      <c r="B7059">
        <v>9774</v>
      </c>
      <c r="C7059" t="s">
        <v>59</v>
      </c>
      <c r="D7059">
        <v>12.88</v>
      </c>
      <c r="E7059">
        <v>15.26</v>
      </c>
      <c r="F7059">
        <v>37</v>
      </c>
    </row>
    <row r="7060" spans="1:7">
      <c r="A7060" t="s">
        <v>21</v>
      </c>
      <c r="B7060">
        <v>9775</v>
      </c>
      <c r="C7060" t="s">
        <v>59</v>
      </c>
      <c r="D7060">
        <v>15.07</v>
      </c>
      <c r="E7060">
        <v>15.26</v>
      </c>
      <c r="F7060">
        <v>37</v>
      </c>
    </row>
    <row r="7061" spans="1:7">
      <c r="A7061" t="s">
        <v>21</v>
      </c>
      <c r="B7061">
        <v>9777</v>
      </c>
      <c r="C7061" t="s">
        <v>59</v>
      </c>
      <c r="D7061">
        <v>12.88</v>
      </c>
      <c r="E7061">
        <v>14.2</v>
      </c>
      <c r="F7061">
        <v>37</v>
      </c>
    </row>
    <row r="7062" spans="1:7">
      <c r="A7062" t="s">
        <v>21</v>
      </c>
      <c r="B7062">
        <v>9926</v>
      </c>
      <c r="C7062" t="s">
        <v>59</v>
      </c>
      <c r="D7062">
        <v>11.92</v>
      </c>
      <c r="E7062">
        <v>15.1</v>
      </c>
      <c r="F7062">
        <v>37</v>
      </c>
    </row>
    <row r="7063" spans="1:7">
      <c r="A7063" t="s">
        <v>21</v>
      </c>
      <c r="B7063">
        <v>9995</v>
      </c>
      <c r="C7063" t="s">
        <v>59</v>
      </c>
      <c r="D7063">
        <v>6.8</v>
      </c>
      <c r="E7063">
        <v>13.05</v>
      </c>
      <c r="F7063">
        <v>37</v>
      </c>
    </row>
    <row r="7064" spans="1:7">
      <c r="A7064" t="s">
        <v>21</v>
      </c>
      <c r="B7064">
        <v>4970</v>
      </c>
      <c r="C7064" t="s">
        <v>59</v>
      </c>
      <c r="D7064">
        <v>13.82</v>
      </c>
      <c r="E7064">
        <v>9.35</v>
      </c>
      <c r="F7064">
        <v>37</v>
      </c>
    </row>
    <row r="7065" spans="1:7">
      <c r="A7065" t="s">
        <v>21</v>
      </c>
      <c r="B7065">
        <v>1461</v>
      </c>
      <c r="C7065" t="s">
        <v>59</v>
      </c>
      <c r="D7065">
        <v>14.17</v>
      </c>
      <c r="E7065">
        <v>13.525</v>
      </c>
      <c r="F7065">
        <v>37</v>
      </c>
    </row>
    <row r="7066" spans="1:7">
      <c r="A7066" t="s">
        <v>21</v>
      </c>
      <c r="B7066">
        <v>7099</v>
      </c>
      <c r="C7066" t="s">
        <v>59</v>
      </c>
      <c r="D7066">
        <v>0</v>
      </c>
      <c r="E7066">
        <v>0.6</v>
      </c>
      <c r="F7066">
        <v>37</v>
      </c>
    </row>
    <row r="7067" spans="1:7">
      <c r="A7067" t="s">
        <v>21</v>
      </c>
      <c r="B7067">
        <v>7100</v>
      </c>
      <c r="C7067" t="s">
        <v>59</v>
      </c>
      <c r="D7067">
        <v>3.27</v>
      </c>
      <c r="E7067">
        <v>0.6</v>
      </c>
      <c r="F7067">
        <v>37</v>
      </c>
      <c r="G7067" t="b">
        <v>0</v>
      </c>
    </row>
    <row r="7068" spans="1:7">
      <c r="A7068" t="s">
        <v>21</v>
      </c>
      <c r="B7068">
        <v>7101</v>
      </c>
      <c r="C7068" t="s">
        <v>59</v>
      </c>
      <c r="D7068">
        <v>9.82</v>
      </c>
      <c r="E7068">
        <v>0.6</v>
      </c>
      <c r="F7068">
        <v>37</v>
      </c>
    </row>
    <row r="7069" spans="1:7">
      <c r="A7069" t="s">
        <v>21</v>
      </c>
      <c r="B7069">
        <v>7102</v>
      </c>
      <c r="C7069" t="s">
        <v>59</v>
      </c>
      <c r="D7069">
        <v>16.37</v>
      </c>
      <c r="E7069">
        <v>0.6</v>
      </c>
      <c r="F7069">
        <v>37</v>
      </c>
    </row>
    <row r="7070" spans="1:7">
      <c r="A7070" t="s">
        <v>21</v>
      </c>
      <c r="B7070">
        <v>7103</v>
      </c>
      <c r="C7070" t="s">
        <v>59</v>
      </c>
      <c r="D7070">
        <v>19.649999999999999</v>
      </c>
      <c r="E7070">
        <v>0.6</v>
      </c>
      <c r="F7070">
        <v>37</v>
      </c>
      <c r="G7070" t="b">
        <v>0</v>
      </c>
    </row>
    <row r="7071" spans="1:7">
      <c r="A7071" t="s">
        <v>21</v>
      </c>
      <c r="B7071">
        <v>8007</v>
      </c>
      <c r="C7071" t="s">
        <v>59</v>
      </c>
      <c r="D7071">
        <v>13.1</v>
      </c>
      <c r="E7071">
        <v>0.6</v>
      </c>
      <c r="F7071">
        <v>37</v>
      </c>
    </row>
    <row r="7072" spans="1:7">
      <c r="A7072" t="s">
        <v>21</v>
      </c>
      <c r="B7072">
        <v>8278</v>
      </c>
      <c r="C7072" t="s">
        <v>59</v>
      </c>
      <c r="D7072">
        <v>6.5</v>
      </c>
      <c r="E7072">
        <v>0.6</v>
      </c>
      <c r="F7072">
        <v>37</v>
      </c>
    </row>
    <row r="7073" spans="1:7">
      <c r="A7073" t="s">
        <v>21</v>
      </c>
      <c r="B7073">
        <v>8887</v>
      </c>
      <c r="C7073" t="s">
        <v>59</v>
      </c>
      <c r="D7073">
        <v>8.19</v>
      </c>
      <c r="E7073">
        <v>0.6</v>
      </c>
      <c r="F7073">
        <v>37</v>
      </c>
      <c r="G7073" t="b">
        <v>0</v>
      </c>
    </row>
    <row r="7074" spans="1:7">
      <c r="A7074" t="s">
        <v>21</v>
      </c>
      <c r="B7074">
        <v>9146</v>
      </c>
      <c r="C7074" t="s">
        <v>59</v>
      </c>
      <c r="D7074">
        <v>0.6</v>
      </c>
      <c r="E7074">
        <v>8.5</v>
      </c>
      <c r="F7074">
        <v>37</v>
      </c>
    </row>
    <row r="7075" spans="1:7">
      <c r="A7075" t="s">
        <v>21</v>
      </c>
      <c r="B7075">
        <v>9147</v>
      </c>
      <c r="C7075" t="s">
        <v>59</v>
      </c>
      <c r="D7075">
        <v>0.6</v>
      </c>
      <c r="E7075">
        <v>16.5</v>
      </c>
      <c r="F7075">
        <v>37</v>
      </c>
    </row>
    <row r="7076" spans="1:7">
      <c r="A7076" t="s">
        <v>21</v>
      </c>
      <c r="B7076">
        <v>9887</v>
      </c>
      <c r="C7076" t="s">
        <v>59</v>
      </c>
      <c r="D7076">
        <v>10.7</v>
      </c>
      <c r="E7076">
        <v>11.35</v>
      </c>
      <c r="F7076">
        <v>37</v>
      </c>
    </row>
    <row r="7077" spans="1:7">
      <c r="A7077" t="s">
        <v>21</v>
      </c>
      <c r="B7077">
        <v>9971</v>
      </c>
      <c r="C7077" t="s">
        <v>59</v>
      </c>
      <c r="D7077">
        <v>9.1999999999999993</v>
      </c>
      <c r="E7077">
        <v>11.35</v>
      </c>
      <c r="F7077">
        <v>37</v>
      </c>
    </row>
    <row r="7078" spans="1:7">
      <c r="A7078" t="s">
        <v>21</v>
      </c>
      <c r="B7078">
        <v>10040</v>
      </c>
      <c r="C7078" t="s">
        <v>59</v>
      </c>
      <c r="D7078">
        <v>8.25</v>
      </c>
      <c r="E7078">
        <v>13.1463988919668</v>
      </c>
      <c r="F7078">
        <v>37</v>
      </c>
    </row>
    <row r="7079" spans="1:7">
      <c r="A7079" t="s">
        <v>21</v>
      </c>
      <c r="B7079">
        <v>10041</v>
      </c>
      <c r="C7079" t="s">
        <v>59</v>
      </c>
      <c r="D7079">
        <v>8.25</v>
      </c>
      <c r="E7079">
        <v>12.5</v>
      </c>
      <c r="F7079">
        <v>37</v>
      </c>
      <c r="G7079" t="b">
        <v>0</v>
      </c>
    </row>
    <row r="7080" spans="1:7">
      <c r="A7080" t="s">
        <v>21</v>
      </c>
      <c r="B7080">
        <v>2168</v>
      </c>
      <c r="C7080" t="s">
        <v>59</v>
      </c>
      <c r="D7080">
        <v>18.68</v>
      </c>
      <c r="E7080">
        <v>8.75</v>
      </c>
      <c r="F7080">
        <v>37</v>
      </c>
      <c r="G7080" t="b">
        <v>0</v>
      </c>
    </row>
    <row r="7081" spans="1:7">
      <c r="A7081" t="s">
        <v>21</v>
      </c>
      <c r="B7081">
        <v>7165</v>
      </c>
      <c r="C7081" t="s">
        <v>59</v>
      </c>
      <c r="D7081">
        <v>12.88</v>
      </c>
      <c r="E7081">
        <v>16.5</v>
      </c>
      <c r="F7081">
        <v>37</v>
      </c>
      <c r="G7081" t="b">
        <v>0</v>
      </c>
    </row>
    <row r="7082" spans="1:7">
      <c r="A7082" t="s">
        <v>21</v>
      </c>
      <c r="B7082">
        <v>9169</v>
      </c>
      <c r="C7082" t="s">
        <v>59</v>
      </c>
      <c r="D7082">
        <v>12.88</v>
      </c>
      <c r="E7082">
        <v>15.78</v>
      </c>
      <c r="F7082">
        <v>37</v>
      </c>
      <c r="G7082" t="b">
        <v>0</v>
      </c>
    </row>
    <row r="7083" spans="1:7">
      <c r="A7083" t="s">
        <v>21</v>
      </c>
      <c r="B7083">
        <v>10259</v>
      </c>
      <c r="C7083" t="s">
        <v>59</v>
      </c>
      <c r="D7083">
        <v>3.27</v>
      </c>
      <c r="E7083">
        <v>5.5</v>
      </c>
      <c r="F7083">
        <v>37</v>
      </c>
    </row>
    <row r="7084" spans="1:7">
      <c r="A7084" t="s">
        <v>21</v>
      </c>
      <c r="B7084">
        <v>10285</v>
      </c>
      <c r="C7084" t="s">
        <v>59</v>
      </c>
      <c r="D7084">
        <v>3.27</v>
      </c>
      <c r="E7084">
        <v>7.2</v>
      </c>
      <c r="F7084">
        <v>37</v>
      </c>
      <c r="G7084" t="b">
        <v>0</v>
      </c>
    </row>
    <row r="7085" spans="1:7">
      <c r="A7085" t="s">
        <v>21</v>
      </c>
      <c r="B7085">
        <v>10311</v>
      </c>
      <c r="C7085" t="s">
        <v>59</v>
      </c>
      <c r="D7085">
        <v>3.27</v>
      </c>
      <c r="E7085">
        <v>7</v>
      </c>
      <c r="F7085">
        <v>37</v>
      </c>
    </row>
    <row r="7086" spans="1:7">
      <c r="A7086" t="s">
        <v>21</v>
      </c>
      <c r="B7086">
        <v>1731</v>
      </c>
      <c r="C7086" t="s">
        <v>59</v>
      </c>
      <c r="D7086">
        <v>4.25</v>
      </c>
      <c r="E7086">
        <v>11.35</v>
      </c>
      <c r="F7086">
        <v>37</v>
      </c>
    </row>
    <row r="7087" spans="1:7">
      <c r="A7087" t="s">
        <v>21</v>
      </c>
      <c r="B7087">
        <v>1744</v>
      </c>
      <c r="C7087" t="s">
        <v>59</v>
      </c>
      <c r="D7087">
        <v>4.25</v>
      </c>
      <c r="E7087">
        <v>8.5</v>
      </c>
      <c r="F7087">
        <v>37</v>
      </c>
      <c r="G7087" t="b">
        <v>0</v>
      </c>
    </row>
    <row r="7088" spans="1:7">
      <c r="A7088" t="s">
        <v>21</v>
      </c>
      <c r="B7088">
        <v>1810</v>
      </c>
      <c r="C7088" t="s">
        <v>59</v>
      </c>
      <c r="D7088">
        <v>6.05</v>
      </c>
      <c r="E7088">
        <v>10</v>
      </c>
      <c r="F7088">
        <v>37</v>
      </c>
    </row>
    <row r="7089" spans="1:7">
      <c r="A7089" t="s">
        <v>21</v>
      </c>
      <c r="B7089">
        <v>1811</v>
      </c>
      <c r="C7089" t="s">
        <v>59</v>
      </c>
      <c r="D7089">
        <v>6.05</v>
      </c>
      <c r="E7089">
        <v>11.35</v>
      </c>
      <c r="F7089">
        <v>37</v>
      </c>
    </row>
    <row r="7090" spans="1:7">
      <c r="A7090" t="s">
        <v>21</v>
      </c>
      <c r="B7090">
        <v>1823</v>
      </c>
      <c r="C7090" t="s">
        <v>59</v>
      </c>
      <c r="D7090">
        <v>0</v>
      </c>
      <c r="E7090">
        <v>13.05</v>
      </c>
      <c r="F7090">
        <v>37</v>
      </c>
    </row>
    <row r="7091" spans="1:7">
      <c r="A7091" t="s">
        <v>21</v>
      </c>
      <c r="B7091">
        <v>1848</v>
      </c>
      <c r="C7091" t="s">
        <v>59</v>
      </c>
      <c r="D7091">
        <v>6.8</v>
      </c>
      <c r="E7091">
        <v>10</v>
      </c>
      <c r="F7091">
        <v>37</v>
      </c>
      <c r="G7091" t="b">
        <v>0</v>
      </c>
    </row>
    <row r="7092" spans="1:7">
      <c r="A7092" t="s">
        <v>21</v>
      </c>
      <c r="B7092">
        <v>1856</v>
      </c>
      <c r="C7092" t="s">
        <v>59</v>
      </c>
      <c r="D7092">
        <v>6.8</v>
      </c>
      <c r="E7092">
        <v>11.35</v>
      </c>
      <c r="F7092">
        <v>37</v>
      </c>
    </row>
    <row r="7093" spans="1:7">
      <c r="A7093" t="s">
        <v>21</v>
      </c>
      <c r="B7093">
        <v>4861</v>
      </c>
      <c r="C7093" t="s">
        <v>59</v>
      </c>
      <c r="D7093">
        <v>4.82</v>
      </c>
      <c r="E7093">
        <v>11.35</v>
      </c>
      <c r="F7093">
        <v>37</v>
      </c>
    </row>
    <row r="7094" spans="1:7">
      <c r="A7094" t="s">
        <v>21</v>
      </c>
      <c r="B7094">
        <v>10421</v>
      </c>
      <c r="C7094" t="s">
        <v>59</v>
      </c>
      <c r="D7094">
        <v>2.95</v>
      </c>
      <c r="E7094">
        <v>8.5</v>
      </c>
      <c r="F7094">
        <v>37</v>
      </c>
      <c r="G7094" t="b">
        <v>0</v>
      </c>
    </row>
    <row r="7095" spans="1:7">
      <c r="A7095" t="s">
        <v>21</v>
      </c>
      <c r="B7095">
        <v>9531</v>
      </c>
      <c r="C7095" t="s">
        <v>59</v>
      </c>
      <c r="D7095">
        <v>6.05</v>
      </c>
      <c r="E7095">
        <v>10.45</v>
      </c>
      <c r="F7095">
        <v>37</v>
      </c>
    </row>
    <row r="7096" spans="1:7">
      <c r="A7096" t="s">
        <v>21</v>
      </c>
      <c r="B7096">
        <v>10414</v>
      </c>
      <c r="C7096" t="s">
        <v>59</v>
      </c>
      <c r="D7096">
        <v>6.05</v>
      </c>
      <c r="E7096">
        <v>8.5</v>
      </c>
      <c r="F7096">
        <v>37</v>
      </c>
    </row>
    <row r="7097" spans="1:7">
      <c r="A7097" t="s">
        <v>21</v>
      </c>
      <c r="B7097">
        <v>10416</v>
      </c>
      <c r="C7097" t="s">
        <v>59</v>
      </c>
      <c r="D7097">
        <v>4.25</v>
      </c>
      <c r="E7097">
        <v>10</v>
      </c>
      <c r="F7097">
        <v>37</v>
      </c>
      <c r="G7097" t="b">
        <v>0</v>
      </c>
    </row>
    <row r="7098" spans="1:7">
      <c r="A7098" t="s">
        <v>21</v>
      </c>
      <c r="B7098">
        <v>10418</v>
      </c>
      <c r="C7098" t="s">
        <v>59</v>
      </c>
      <c r="D7098">
        <v>3.5</v>
      </c>
      <c r="E7098">
        <v>10</v>
      </c>
      <c r="F7098">
        <v>37</v>
      </c>
    </row>
    <row r="7099" spans="1:7">
      <c r="A7099" t="s">
        <v>21</v>
      </c>
      <c r="B7099">
        <v>10428</v>
      </c>
      <c r="C7099" t="s">
        <v>59</v>
      </c>
      <c r="D7099">
        <v>6.5</v>
      </c>
      <c r="E7099">
        <v>11.35</v>
      </c>
      <c r="F7099">
        <v>37</v>
      </c>
    </row>
    <row r="7100" spans="1:7">
      <c r="A7100" t="s">
        <v>21</v>
      </c>
      <c r="B7100">
        <v>10435</v>
      </c>
      <c r="C7100" t="s">
        <v>59</v>
      </c>
      <c r="D7100">
        <v>4.82</v>
      </c>
      <c r="E7100">
        <v>12.5</v>
      </c>
      <c r="F7100">
        <v>37</v>
      </c>
      <c r="G7100" t="b">
        <v>0</v>
      </c>
    </row>
    <row r="7101" spans="1:7">
      <c r="A7101" t="s">
        <v>21</v>
      </c>
      <c r="B7101">
        <v>1653</v>
      </c>
      <c r="C7101" t="s">
        <v>59</v>
      </c>
      <c r="D7101">
        <v>5.5511149999999998E-17</v>
      </c>
      <c r="E7101">
        <v>6.05</v>
      </c>
      <c r="F7101">
        <v>37</v>
      </c>
    </row>
    <row r="7102" spans="1:7">
      <c r="A7102" t="s">
        <v>21</v>
      </c>
      <c r="B7102">
        <v>1665</v>
      </c>
      <c r="C7102" t="s">
        <v>59</v>
      </c>
      <c r="D7102">
        <v>0</v>
      </c>
      <c r="E7102">
        <v>7.7</v>
      </c>
      <c r="F7102">
        <v>37</v>
      </c>
    </row>
    <row r="7103" spans="1:7">
      <c r="A7103" t="s">
        <v>21</v>
      </c>
      <c r="B7103">
        <v>2571</v>
      </c>
      <c r="C7103" t="s">
        <v>59</v>
      </c>
      <c r="D7103">
        <v>4.82</v>
      </c>
      <c r="E7103">
        <v>11.45</v>
      </c>
      <c r="F7103">
        <v>37</v>
      </c>
    </row>
    <row r="7104" spans="1:7">
      <c r="A7104" t="s">
        <v>21</v>
      </c>
      <c r="B7104">
        <v>2572</v>
      </c>
      <c r="C7104" t="s">
        <v>59</v>
      </c>
      <c r="D7104">
        <v>4.82</v>
      </c>
      <c r="E7104">
        <v>11.85</v>
      </c>
      <c r="F7104">
        <v>37</v>
      </c>
    </row>
    <row r="7105" spans="1:7">
      <c r="A7105" t="s">
        <v>21</v>
      </c>
      <c r="B7105">
        <v>3927</v>
      </c>
      <c r="C7105" t="s">
        <v>59</v>
      </c>
      <c r="D7105">
        <v>4.95</v>
      </c>
      <c r="E7105">
        <v>8.5</v>
      </c>
      <c r="F7105">
        <v>37</v>
      </c>
      <c r="G7105" t="b">
        <v>0</v>
      </c>
    </row>
    <row r="7106" spans="1:7">
      <c r="A7106" t="s">
        <v>21</v>
      </c>
      <c r="B7106">
        <v>995</v>
      </c>
      <c r="C7106" t="s">
        <v>59</v>
      </c>
      <c r="D7106">
        <v>9.9417099022959903</v>
      </c>
      <c r="E7106">
        <v>8.1889850356961098</v>
      </c>
      <c r="F7106">
        <v>37</v>
      </c>
    </row>
    <row r="7107" spans="1:7">
      <c r="A7107" t="s">
        <v>21</v>
      </c>
      <c r="B7107">
        <v>999</v>
      </c>
      <c r="C7107" t="s">
        <v>59</v>
      </c>
      <c r="D7107">
        <v>9.6016739955609491</v>
      </c>
      <c r="E7107">
        <v>7.5349411574460197</v>
      </c>
      <c r="F7107">
        <v>37</v>
      </c>
      <c r="G7107" t="b">
        <v>0</v>
      </c>
    </row>
    <row r="7108" spans="1:7">
      <c r="A7108" t="s">
        <v>21</v>
      </c>
      <c r="B7108">
        <v>1000</v>
      </c>
      <c r="C7108" t="s">
        <v>59</v>
      </c>
      <c r="D7108">
        <v>9.59103172682204</v>
      </c>
      <c r="E7108">
        <v>7.5203004128163498</v>
      </c>
      <c r="F7108">
        <v>37</v>
      </c>
    </row>
    <row r="7109" spans="1:7">
      <c r="A7109" t="s">
        <v>21</v>
      </c>
      <c r="B7109">
        <v>485</v>
      </c>
      <c r="C7109" t="s">
        <v>59</v>
      </c>
      <c r="D7109">
        <v>9.8249999999999993</v>
      </c>
      <c r="E7109">
        <v>8.25</v>
      </c>
      <c r="F7109">
        <v>37</v>
      </c>
    </row>
    <row r="7110" spans="1:7">
      <c r="A7110" t="s">
        <v>21</v>
      </c>
      <c r="B7110">
        <v>595</v>
      </c>
      <c r="C7110" t="s">
        <v>59</v>
      </c>
      <c r="D7110">
        <v>9.8249999999999993</v>
      </c>
      <c r="E7110">
        <v>8.25</v>
      </c>
      <c r="F7110">
        <v>37</v>
      </c>
    </row>
    <row r="7111" spans="1:7">
      <c r="A7111" t="s">
        <v>22</v>
      </c>
      <c r="B7111">
        <v>281</v>
      </c>
      <c r="C7111" t="s">
        <v>59</v>
      </c>
      <c r="D7111">
        <v>0</v>
      </c>
      <c r="E7111">
        <v>0</v>
      </c>
      <c r="F7111">
        <v>33.700000000000003</v>
      </c>
    </row>
    <row r="7112" spans="1:7">
      <c r="A7112" t="s">
        <v>22</v>
      </c>
      <c r="B7112">
        <v>282</v>
      </c>
      <c r="C7112" t="s">
        <v>59</v>
      </c>
      <c r="D7112">
        <v>3.27</v>
      </c>
      <c r="E7112">
        <v>0</v>
      </c>
      <c r="F7112">
        <v>33.700000000000003</v>
      </c>
    </row>
    <row r="7113" spans="1:7">
      <c r="A7113" t="s">
        <v>22</v>
      </c>
      <c r="B7113">
        <v>283</v>
      </c>
      <c r="C7113" t="s">
        <v>59</v>
      </c>
      <c r="D7113">
        <v>9.82</v>
      </c>
      <c r="E7113">
        <v>0</v>
      </c>
      <c r="F7113">
        <v>33.700000000000003</v>
      </c>
      <c r="G7113" t="b">
        <v>0</v>
      </c>
    </row>
    <row r="7114" spans="1:7">
      <c r="A7114" t="s">
        <v>22</v>
      </c>
      <c r="B7114">
        <v>284</v>
      </c>
      <c r="C7114" t="s">
        <v>59</v>
      </c>
      <c r="D7114">
        <v>16.37</v>
      </c>
      <c r="E7114">
        <v>0</v>
      </c>
      <c r="F7114">
        <v>33.700000000000003</v>
      </c>
    </row>
    <row r="7115" spans="1:7">
      <c r="A7115" t="s">
        <v>22</v>
      </c>
      <c r="B7115">
        <v>285</v>
      </c>
      <c r="C7115" t="s">
        <v>59</v>
      </c>
      <c r="D7115">
        <v>19.649999999999999</v>
      </c>
      <c r="E7115">
        <v>0</v>
      </c>
      <c r="F7115">
        <v>33.700000000000003</v>
      </c>
      <c r="G7115" t="b">
        <v>0</v>
      </c>
    </row>
    <row r="7116" spans="1:7">
      <c r="A7116" t="s">
        <v>22</v>
      </c>
      <c r="B7116">
        <v>286</v>
      </c>
      <c r="C7116" t="s">
        <v>59</v>
      </c>
      <c r="D7116">
        <v>19.649999999999999</v>
      </c>
      <c r="E7116">
        <v>1.8</v>
      </c>
      <c r="F7116">
        <v>33.700000000000003</v>
      </c>
    </row>
    <row r="7117" spans="1:7">
      <c r="A7117" t="s">
        <v>22</v>
      </c>
      <c r="B7117">
        <v>287</v>
      </c>
      <c r="C7117" t="s">
        <v>59</v>
      </c>
      <c r="D7117">
        <v>0</v>
      </c>
      <c r="E7117">
        <v>8.5</v>
      </c>
      <c r="F7117">
        <v>33.700000000000003</v>
      </c>
    </row>
    <row r="7118" spans="1:7">
      <c r="A7118" t="s">
        <v>22</v>
      </c>
      <c r="B7118">
        <v>288</v>
      </c>
      <c r="C7118" t="s">
        <v>59</v>
      </c>
      <c r="D7118">
        <v>0</v>
      </c>
      <c r="E7118">
        <v>12.5</v>
      </c>
      <c r="F7118">
        <v>33.700000000000003</v>
      </c>
    </row>
    <row r="7119" spans="1:7">
      <c r="A7119" t="s">
        <v>22</v>
      </c>
      <c r="B7119">
        <v>289</v>
      </c>
      <c r="C7119" t="s">
        <v>59</v>
      </c>
      <c r="D7119">
        <v>0</v>
      </c>
      <c r="E7119">
        <v>16.5</v>
      </c>
      <c r="F7119">
        <v>33.700000000000003</v>
      </c>
      <c r="G7119" t="b">
        <v>0</v>
      </c>
    </row>
    <row r="7120" spans="1:7">
      <c r="A7120" t="s">
        <v>22</v>
      </c>
      <c r="B7120">
        <v>290</v>
      </c>
      <c r="C7120" t="s">
        <v>59</v>
      </c>
      <c r="D7120">
        <v>6.8</v>
      </c>
      <c r="E7120">
        <v>16.5</v>
      </c>
      <c r="F7120">
        <v>33.700000000000003</v>
      </c>
    </row>
    <row r="7121" spans="1:7">
      <c r="A7121" t="s">
        <v>22</v>
      </c>
      <c r="B7121">
        <v>291</v>
      </c>
      <c r="C7121" t="s">
        <v>59</v>
      </c>
      <c r="D7121">
        <v>8.1</v>
      </c>
      <c r="E7121">
        <v>16.5</v>
      </c>
      <c r="F7121">
        <v>33.700000000000003</v>
      </c>
    </row>
    <row r="7122" spans="1:7">
      <c r="A7122" t="s">
        <v>22</v>
      </c>
      <c r="B7122">
        <v>292</v>
      </c>
      <c r="C7122" t="s">
        <v>59</v>
      </c>
      <c r="D7122">
        <v>4.57</v>
      </c>
      <c r="E7122">
        <v>4.25</v>
      </c>
      <c r="F7122">
        <v>33.700000000000003</v>
      </c>
      <c r="G7122" t="b">
        <v>0</v>
      </c>
    </row>
    <row r="7123" spans="1:7">
      <c r="A7123" t="s">
        <v>22</v>
      </c>
      <c r="B7123">
        <v>293</v>
      </c>
      <c r="C7123" t="s">
        <v>59</v>
      </c>
      <c r="D7123">
        <v>8.6300000000000008</v>
      </c>
      <c r="E7123">
        <v>4.25</v>
      </c>
      <c r="F7123">
        <v>33.700000000000003</v>
      </c>
    </row>
    <row r="7124" spans="1:7">
      <c r="A7124" t="s">
        <v>22</v>
      </c>
      <c r="B7124">
        <v>294</v>
      </c>
      <c r="C7124" t="s">
        <v>59</v>
      </c>
      <c r="D7124">
        <v>4.57</v>
      </c>
      <c r="E7124">
        <v>6.9</v>
      </c>
      <c r="F7124">
        <v>33.700000000000003</v>
      </c>
    </row>
    <row r="7125" spans="1:7">
      <c r="A7125" t="s">
        <v>22</v>
      </c>
      <c r="B7125">
        <v>295</v>
      </c>
      <c r="C7125" t="s">
        <v>59</v>
      </c>
      <c r="D7125">
        <v>8.6300000000000008</v>
      </c>
      <c r="E7125">
        <v>6.9</v>
      </c>
      <c r="F7125">
        <v>33.700000000000003</v>
      </c>
    </row>
    <row r="7126" spans="1:7">
      <c r="A7126" t="s">
        <v>22</v>
      </c>
      <c r="B7126">
        <v>296</v>
      </c>
      <c r="C7126" t="s">
        <v>59</v>
      </c>
      <c r="D7126">
        <v>4.57</v>
      </c>
      <c r="E7126">
        <v>6.4</v>
      </c>
      <c r="F7126">
        <v>33.700000000000003</v>
      </c>
    </row>
    <row r="7127" spans="1:7">
      <c r="A7127" t="s">
        <v>22</v>
      </c>
      <c r="B7127">
        <v>297</v>
      </c>
      <c r="C7127" t="s">
        <v>59</v>
      </c>
      <c r="D7127">
        <v>8.6300000000000008</v>
      </c>
      <c r="E7127">
        <v>6.4</v>
      </c>
      <c r="F7127">
        <v>33.700000000000003</v>
      </c>
      <c r="G7127" t="b">
        <v>0</v>
      </c>
    </row>
    <row r="7128" spans="1:7">
      <c r="A7128" t="s">
        <v>22</v>
      </c>
      <c r="B7128">
        <v>298</v>
      </c>
      <c r="C7128" t="s">
        <v>59</v>
      </c>
      <c r="D7128">
        <v>11.12</v>
      </c>
      <c r="E7128">
        <v>4.25</v>
      </c>
      <c r="F7128">
        <v>33.700000000000003</v>
      </c>
    </row>
    <row r="7129" spans="1:7">
      <c r="A7129" t="s">
        <v>22</v>
      </c>
      <c r="B7129">
        <v>299</v>
      </c>
      <c r="C7129" t="s">
        <v>59</v>
      </c>
      <c r="D7129">
        <v>15.2</v>
      </c>
      <c r="E7129">
        <v>4.25</v>
      </c>
      <c r="F7129">
        <v>33.700000000000003</v>
      </c>
    </row>
    <row r="7130" spans="1:7">
      <c r="A7130" t="s">
        <v>22</v>
      </c>
      <c r="B7130">
        <v>300</v>
      </c>
      <c r="C7130" t="s">
        <v>59</v>
      </c>
      <c r="D7130">
        <v>11.12</v>
      </c>
      <c r="E7130">
        <v>6.9</v>
      </c>
      <c r="F7130">
        <v>33.700000000000003</v>
      </c>
    </row>
    <row r="7131" spans="1:7">
      <c r="A7131" t="s">
        <v>22</v>
      </c>
      <c r="B7131">
        <v>301</v>
      </c>
      <c r="C7131" t="s">
        <v>59</v>
      </c>
      <c r="D7131">
        <v>15.2</v>
      </c>
      <c r="E7131">
        <v>6.9</v>
      </c>
      <c r="F7131">
        <v>33.700000000000003</v>
      </c>
      <c r="G7131" t="b">
        <v>0</v>
      </c>
    </row>
    <row r="7132" spans="1:7">
      <c r="A7132" t="s">
        <v>22</v>
      </c>
      <c r="B7132">
        <v>302</v>
      </c>
      <c r="C7132" t="s">
        <v>59</v>
      </c>
      <c r="D7132">
        <v>11.12</v>
      </c>
      <c r="E7132">
        <v>6.4</v>
      </c>
      <c r="F7132">
        <v>33.700000000000003</v>
      </c>
    </row>
    <row r="7133" spans="1:7">
      <c r="A7133" t="s">
        <v>22</v>
      </c>
      <c r="B7133">
        <v>303</v>
      </c>
      <c r="C7133" t="s">
        <v>59</v>
      </c>
      <c r="D7133">
        <v>15.2</v>
      </c>
      <c r="E7133">
        <v>6.4</v>
      </c>
      <c r="F7133">
        <v>33.700000000000003</v>
      </c>
    </row>
    <row r="7134" spans="1:7">
      <c r="A7134" t="s">
        <v>22</v>
      </c>
      <c r="B7134">
        <v>304</v>
      </c>
      <c r="C7134" t="s">
        <v>59</v>
      </c>
      <c r="D7134">
        <v>17.68</v>
      </c>
      <c r="E7134">
        <v>4.8</v>
      </c>
      <c r="F7134">
        <v>33.700000000000003</v>
      </c>
    </row>
    <row r="7135" spans="1:7">
      <c r="A7135" t="s">
        <v>22</v>
      </c>
      <c r="B7135">
        <v>305</v>
      </c>
      <c r="C7135" t="s">
        <v>59</v>
      </c>
      <c r="D7135">
        <v>19.649999999999999</v>
      </c>
      <c r="E7135">
        <v>4.8</v>
      </c>
      <c r="F7135">
        <v>33.700000000000003</v>
      </c>
    </row>
    <row r="7136" spans="1:7">
      <c r="A7136" t="s">
        <v>22</v>
      </c>
      <c r="B7136">
        <v>306</v>
      </c>
      <c r="C7136" t="s">
        <v>59</v>
      </c>
      <c r="D7136">
        <v>0</v>
      </c>
      <c r="E7136">
        <v>4.8</v>
      </c>
      <c r="F7136">
        <v>33.700000000000003</v>
      </c>
    </row>
    <row r="7137" spans="1:7">
      <c r="A7137" t="s">
        <v>22</v>
      </c>
      <c r="B7137">
        <v>307</v>
      </c>
      <c r="C7137" t="s">
        <v>59</v>
      </c>
      <c r="D7137">
        <v>1.98</v>
      </c>
      <c r="E7137">
        <v>4.8</v>
      </c>
      <c r="F7137">
        <v>33.700000000000003</v>
      </c>
    </row>
    <row r="7138" spans="1:7">
      <c r="A7138" t="s">
        <v>22</v>
      </c>
      <c r="B7138">
        <v>756</v>
      </c>
      <c r="C7138" t="s">
        <v>59</v>
      </c>
      <c r="D7138">
        <v>17.68</v>
      </c>
      <c r="E7138">
        <v>6.9</v>
      </c>
      <c r="F7138">
        <v>33.700000000000003</v>
      </c>
      <c r="G7138" t="b">
        <v>0</v>
      </c>
    </row>
    <row r="7139" spans="1:7">
      <c r="A7139" t="s">
        <v>22</v>
      </c>
      <c r="B7139">
        <v>757</v>
      </c>
      <c r="C7139" t="s">
        <v>59</v>
      </c>
      <c r="D7139">
        <v>1.98</v>
      </c>
      <c r="E7139">
        <v>6.9</v>
      </c>
      <c r="F7139">
        <v>33.700000000000003</v>
      </c>
    </row>
    <row r="7140" spans="1:7">
      <c r="A7140" t="s">
        <v>22</v>
      </c>
      <c r="B7140">
        <v>758</v>
      </c>
      <c r="C7140" t="s">
        <v>59</v>
      </c>
      <c r="D7140">
        <v>13.1</v>
      </c>
      <c r="E7140">
        <v>0</v>
      </c>
      <c r="F7140">
        <v>33.700000000000003</v>
      </c>
    </row>
    <row r="7141" spans="1:7">
      <c r="A7141" t="s">
        <v>22</v>
      </c>
      <c r="B7141">
        <v>759</v>
      </c>
      <c r="C7141" t="s">
        <v>59</v>
      </c>
      <c r="D7141">
        <v>13.1</v>
      </c>
      <c r="E7141">
        <v>6.4</v>
      </c>
      <c r="F7141">
        <v>33.700000000000003</v>
      </c>
    </row>
    <row r="7142" spans="1:7">
      <c r="A7142" t="s">
        <v>22</v>
      </c>
      <c r="B7142">
        <v>760</v>
      </c>
      <c r="C7142" t="s">
        <v>59</v>
      </c>
      <c r="D7142">
        <v>6.5</v>
      </c>
      <c r="E7142">
        <v>0</v>
      </c>
      <c r="F7142">
        <v>33.700000000000003</v>
      </c>
    </row>
    <row r="7143" spans="1:7">
      <c r="A7143" t="s">
        <v>22</v>
      </c>
      <c r="B7143">
        <v>761</v>
      </c>
      <c r="C7143" t="s">
        <v>59</v>
      </c>
      <c r="D7143">
        <v>6.5</v>
      </c>
      <c r="E7143">
        <v>6.4</v>
      </c>
      <c r="F7143">
        <v>33.700000000000003</v>
      </c>
    </row>
    <row r="7144" spans="1:7">
      <c r="A7144" t="s">
        <v>22</v>
      </c>
      <c r="B7144">
        <v>873</v>
      </c>
      <c r="C7144" t="s">
        <v>59</v>
      </c>
      <c r="D7144">
        <v>19.649999999999999</v>
      </c>
      <c r="E7144">
        <v>6.9</v>
      </c>
      <c r="F7144">
        <v>33.700000000000003</v>
      </c>
    </row>
    <row r="7145" spans="1:7">
      <c r="A7145" t="s">
        <v>22</v>
      </c>
      <c r="B7145">
        <v>892</v>
      </c>
      <c r="C7145" t="s">
        <v>59</v>
      </c>
      <c r="D7145">
        <v>18.68</v>
      </c>
      <c r="E7145">
        <v>6.9</v>
      </c>
      <c r="F7145">
        <v>33.700000000000003</v>
      </c>
      <c r="G7145" t="b">
        <v>0</v>
      </c>
    </row>
    <row r="7146" spans="1:7">
      <c r="A7146" t="s">
        <v>22</v>
      </c>
      <c r="B7146">
        <v>893</v>
      </c>
      <c r="C7146" t="s">
        <v>59</v>
      </c>
      <c r="D7146">
        <v>18.68</v>
      </c>
      <c r="E7146">
        <v>8.5</v>
      </c>
      <c r="F7146">
        <v>33.700000000000003</v>
      </c>
    </row>
    <row r="7147" spans="1:7">
      <c r="A7147" t="s">
        <v>22</v>
      </c>
      <c r="B7147">
        <v>911</v>
      </c>
      <c r="C7147" t="s">
        <v>59</v>
      </c>
      <c r="D7147">
        <v>3.5</v>
      </c>
      <c r="E7147">
        <v>8.5</v>
      </c>
      <c r="F7147">
        <v>33.700000000000003</v>
      </c>
    </row>
    <row r="7148" spans="1:7">
      <c r="A7148" t="s">
        <v>22</v>
      </c>
      <c r="B7148">
        <v>913</v>
      </c>
      <c r="C7148" t="s">
        <v>59</v>
      </c>
      <c r="D7148">
        <v>7.02</v>
      </c>
      <c r="E7148">
        <v>8.5</v>
      </c>
      <c r="F7148">
        <v>33.700000000000003</v>
      </c>
    </row>
    <row r="7149" spans="1:7">
      <c r="A7149" t="s">
        <v>22</v>
      </c>
      <c r="B7149">
        <v>952</v>
      </c>
      <c r="C7149" t="s">
        <v>59</v>
      </c>
      <c r="D7149">
        <v>0.98</v>
      </c>
      <c r="E7149">
        <v>6.9</v>
      </c>
      <c r="F7149">
        <v>33.700000000000003</v>
      </c>
    </row>
    <row r="7150" spans="1:7">
      <c r="A7150" t="s">
        <v>22</v>
      </c>
      <c r="B7150">
        <v>953</v>
      </c>
      <c r="C7150" t="s">
        <v>59</v>
      </c>
      <c r="D7150">
        <v>0.98</v>
      </c>
      <c r="E7150">
        <v>8.5</v>
      </c>
      <c r="F7150">
        <v>33.700000000000003</v>
      </c>
    </row>
    <row r="7151" spans="1:7">
      <c r="A7151" t="s">
        <v>22</v>
      </c>
      <c r="B7151">
        <v>1044</v>
      </c>
      <c r="C7151" t="s">
        <v>59</v>
      </c>
      <c r="D7151">
        <v>14.17</v>
      </c>
      <c r="E7151">
        <v>12.25</v>
      </c>
      <c r="F7151">
        <v>33.700000000000003</v>
      </c>
    </row>
    <row r="7152" spans="1:7">
      <c r="A7152" t="s">
        <v>22</v>
      </c>
      <c r="B7152">
        <v>1100</v>
      </c>
      <c r="C7152" t="s">
        <v>59</v>
      </c>
      <c r="D7152">
        <v>6.8</v>
      </c>
      <c r="E7152">
        <v>14.05</v>
      </c>
      <c r="F7152">
        <v>33.700000000000003</v>
      </c>
    </row>
    <row r="7153" spans="1:7">
      <c r="A7153" t="s">
        <v>22</v>
      </c>
      <c r="B7153">
        <v>1134</v>
      </c>
      <c r="C7153" t="s">
        <v>59</v>
      </c>
      <c r="D7153">
        <v>5.5511149999999998E-17</v>
      </c>
      <c r="E7153">
        <v>5</v>
      </c>
      <c r="F7153">
        <v>33.700000000000003</v>
      </c>
      <c r="G7153" t="b">
        <v>0</v>
      </c>
    </row>
    <row r="7154" spans="1:7">
      <c r="A7154" t="s">
        <v>22</v>
      </c>
      <c r="B7154">
        <v>1135</v>
      </c>
      <c r="C7154" t="s">
        <v>59</v>
      </c>
      <c r="D7154">
        <v>0</v>
      </c>
      <c r="E7154">
        <v>6.9</v>
      </c>
      <c r="F7154">
        <v>33.700000000000003</v>
      </c>
    </row>
    <row r="7155" spans="1:7">
      <c r="A7155" t="s">
        <v>22</v>
      </c>
      <c r="B7155">
        <v>1236</v>
      </c>
      <c r="C7155" t="s">
        <v>59</v>
      </c>
      <c r="D7155">
        <v>4.18</v>
      </c>
      <c r="E7155">
        <v>14.35</v>
      </c>
      <c r="F7155">
        <v>33.700000000000003</v>
      </c>
    </row>
    <row r="7156" spans="1:7">
      <c r="A7156" t="s">
        <v>22</v>
      </c>
      <c r="B7156">
        <v>1237</v>
      </c>
      <c r="C7156" t="s">
        <v>59</v>
      </c>
      <c r="D7156">
        <v>4.18</v>
      </c>
      <c r="E7156">
        <v>16.5</v>
      </c>
      <c r="F7156">
        <v>33.700000000000003</v>
      </c>
      <c r="G7156" t="b">
        <v>0</v>
      </c>
    </row>
    <row r="7157" spans="1:7">
      <c r="A7157" t="s">
        <v>22</v>
      </c>
      <c r="B7157">
        <v>1238</v>
      </c>
      <c r="C7157" t="s">
        <v>59</v>
      </c>
      <c r="D7157">
        <v>6.8</v>
      </c>
      <c r="E7157">
        <v>14.35</v>
      </c>
      <c r="F7157">
        <v>33.700000000000003</v>
      </c>
      <c r="G7157" t="b">
        <v>0</v>
      </c>
    </row>
    <row r="7158" spans="1:7">
      <c r="A7158" t="s">
        <v>22</v>
      </c>
      <c r="B7158">
        <v>1265</v>
      </c>
      <c r="C7158" t="s">
        <v>59</v>
      </c>
      <c r="D7158">
        <v>10.38</v>
      </c>
      <c r="E7158">
        <v>16.5</v>
      </c>
      <c r="F7158">
        <v>33.700000000000003</v>
      </c>
      <c r="G7158" t="b">
        <v>0</v>
      </c>
    </row>
    <row r="7159" spans="1:7">
      <c r="A7159" t="s">
        <v>22</v>
      </c>
      <c r="B7159">
        <v>1322</v>
      </c>
      <c r="C7159" t="s">
        <v>59</v>
      </c>
      <c r="D7159">
        <v>7.02</v>
      </c>
      <c r="E7159">
        <v>12.5</v>
      </c>
      <c r="F7159">
        <v>33.700000000000003</v>
      </c>
      <c r="G7159" t="b">
        <v>0</v>
      </c>
    </row>
    <row r="7160" spans="1:7">
      <c r="A7160" t="s">
        <v>22</v>
      </c>
      <c r="B7160">
        <v>1324</v>
      </c>
      <c r="C7160" t="s">
        <v>59</v>
      </c>
      <c r="D7160">
        <v>6.5</v>
      </c>
      <c r="E7160">
        <v>12.5</v>
      </c>
      <c r="F7160">
        <v>33.700000000000003</v>
      </c>
      <c r="G7160" t="b">
        <v>0</v>
      </c>
    </row>
    <row r="7161" spans="1:7">
      <c r="A7161" t="s">
        <v>22</v>
      </c>
      <c r="B7161">
        <v>1325</v>
      </c>
      <c r="C7161" t="s">
        <v>59</v>
      </c>
      <c r="D7161">
        <v>4.25</v>
      </c>
      <c r="E7161">
        <v>10.45</v>
      </c>
      <c r="F7161">
        <v>33.700000000000003</v>
      </c>
    </row>
    <row r="7162" spans="1:7">
      <c r="A7162" t="s">
        <v>22</v>
      </c>
      <c r="B7162">
        <v>1326</v>
      </c>
      <c r="C7162" t="s">
        <v>59</v>
      </c>
      <c r="D7162">
        <v>4.25</v>
      </c>
      <c r="E7162">
        <v>12.5</v>
      </c>
      <c r="F7162">
        <v>33.700000000000003</v>
      </c>
    </row>
    <row r="7163" spans="1:7">
      <c r="A7163" t="s">
        <v>22</v>
      </c>
      <c r="B7163">
        <v>1327</v>
      </c>
      <c r="C7163" t="s">
        <v>59</v>
      </c>
      <c r="D7163">
        <v>6.5</v>
      </c>
      <c r="E7163">
        <v>10.45</v>
      </c>
      <c r="F7163">
        <v>33.700000000000003</v>
      </c>
    </row>
    <row r="7164" spans="1:7">
      <c r="A7164" t="s">
        <v>22</v>
      </c>
      <c r="B7164">
        <v>1328</v>
      </c>
      <c r="C7164" t="s">
        <v>59</v>
      </c>
      <c r="D7164">
        <v>7.02</v>
      </c>
      <c r="E7164">
        <v>10.45</v>
      </c>
      <c r="F7164">
        <v>33.700000000000003</v>
      </c>
      <c r="G7164" t="b">
        <v>0</v>
      </c>
    </row>
    <row r="7165" spans="1:7">
      <c r="A7165" t="s">
        <v>22</v>
      </c>
      <c r="B7165">
        <v>1344</v>
      </c>
      <c r="C7165" t="s">
        <v>59</v>
      </c>
      <c r="D7165">
        <v>3.5</v>
      </c>
      <c r="E7165">
        <v>12.5</v>
      </c>
      <c r="F7165">
        <v>33.700000000000003</v>
      </c>
    </row>
    <row r="7166" spans="1:7">
      <c r="A7166" t="s">
        <v>22</v>
      </c>
      <c r="B7166">
        <v>1359</v>
      </c>
      <c r="C7166" t="s">
        <v>59</v>
      </c>
      <c r="D7166">
        <v>11.92</v>
      </c>
      <c r="E7166">
        <v>15.78</v>
      </c>
      <c r="F7166">
        <v>33.700000000000003</v>
      </c>
    </row>
    <row r="7167" spans="1:7">
      <c r="A7167" t="s">
        <v>22</v>
      </c>
      <c r="B7167">
        <v>1360</v>
      </c>
      <c r="C7167" t="s">
        <v>59</v>
      </c>
      <c r="D7167">
        <v>17</v>
      </c>
      <c r="E7167">
        <v>15.78</v>
      </c>
      <c r="F7167">
        <v>33.700000000000003</v>
      </c>
      <c r="G7167" t="b">
        <v>0</v>
      </c>
    </row>
    <row r="7168" spans="1:7">
      <c r="A7168" t="s">
        <v>22</v>
      </c>
      <c r="B7168">
        <v>1405</v>
      </c>
      <c r="C7168" t="s">
        <v>59</v>
      </c>
      <c r="D7168">
        <v>17</v>
      </c>
      <c r="E7168">
        <v>11.95</v>
      </c>
      <c r="F7168">
        <v>33.700000000000003</v>
      </c>
      <c r="G7168" t="b">
        <v>0</v>
      </c>
    </row>
    <row r="7169" spans="1:7">
      <c r="A7169" t="s">
        <v>22</v>
      </c>
      <c r="B7169">
        <v>1406</v>
      </c>
      <c r="C7169" t="s">
        <v>59</v>
      </c>
      <c r="D7169">
        <v>19.649999999999999</v>
      </c>
      <c r="E7169">
        <v>11.95</v>
      </c>
      <c r="F7169">
        <v>33.700000000000003</v>
      </c>
    </row>
    <row r="7170" spans="1:7">
      <c r="A7170" t="s">
        <v>22</v>
      </c>
      <c r="B7170">
        <v>1407</v>
      </c>
      <c r="C7170" t="s">
        <v>59</v>
      </c>
      <c r="D7170">
        <v>17</v>
      </c>
      <c r="E7170">
        <v>10.11</v>
      </c>
      <c r="F7170">
        <v>33.700000000000003</v>
      </c>
      <c r="G7170" t="b">
        <v>0</v>
      </c>
    </row>
    <row r="7171" spans="1:7">
      <c r="A7171" t="s">
        <v>22</v>
      </c>
      <c r="B7171">
        <v>1408</v>
      </c>
      <c r="C7171" t="s">
        <v>59</v>
      </c>
      <c r="D7171">
        <v>19.649999999999999</v>
      </c>
      <c r="E7171">
        <v>10.11</v>
      </c>
      <c r="F7171">
        <v>33.700000000000003</v>
      </c>
    </row>
    <row r="7172" spans="1:7">
      <c r="A7172" t="s">
        <v>22</v>
      </c>
      <c r="B7172">
        <v>1428</v>
      </c>
      <c r="C7172" t="s">
        <v>59</v>
      </c>
      <c r="D7172">
        <v>19.649999999999999</v>
      </c>
      <c r="E7172">
        <v>10.4</v>
      </c>
      <c r="F7172">
        <v>33.700000000000003</v>
      </c>
    </row>
    <row r="7173" spans="1:7">
      <c r="A7173" t="s">
        <v>22</v>
      </c>
      <c r="B7173">
        <v>1854</v>
      </c>
      <c r="C7173" t="s">
        <v>59</v>
      </c>
      <c r="D7173">
        <v>9.82</v>
      </c>
      <c r="E7173">
        <v>5</v>
      </c>
      <c r="F7173">
        <v>33.700000000000003</v>
      </c>
    </row>
    <row r="7174" spans="1:7">
      <c r="A7174" t="s">
        <v>22</v>
      </c>
      <c r="B7174">
        <v>1855</v>
      </c>
      <c r="C7174" t="s">
        <v>59</v>
      </c>
      <c r="D7174">
        <v>9.82</v>
      </c>
      <c r="E7174">
        <v>6.9</v>
      </c>
      <c r="F7174">
        <v>33.700000000000003</v>
      </c>
    </row>
    <row r="7175" spans="1:7">
      <c r="A7175" t="s">
        <v>22</v>
      </c>
      <c r="B7175">
        <v>1857</v>
      </c>
      <c r="C7175" t="s">
        <v>59</v>
      </c>
      <c r="D7175">
        <v>3.27</v>
      </c>
      <c r="E7175">
        <v>6.9</v>
      </c>
      <c r="F7175">
        <v>33.700000000000003</v>
      </c>
    </row>
    <row r="7176" spans="1:7">
      <c r="A7176" t="s">
        <v>22</v>
      </c>
      <c r="B7176">
        <v>1868</v>
      </c>
      <c r="C7176" t="s">
        <v>59</v>
      </c>
      <c r="D7176">
        <v>16.37</v>
      </c>
      <c r="E7176">
        <v>5</v>
      </c>
      <c r="F7176">
        <v>33.700000000000003</v>
      </c>
      <c r="G7176" t="b">
        <v>0</v>
      </c>
    </row>
    <row r="7177" spans="1:7">
      <c r="A7177" t="s">
        <v>22</v>
      </c>
      <c r="B7177">
        <v>1869</v>
      </c>
      <c r="C7177" t="s">
        <v>59</v>
      </c>
      <c r="D7177">
        <v>16.37</v>
      </c>
      <c r="E7177">
        <v>6.9</v>
      </c>
      <c r="F7177">
        <v>33.700000000000003</v>
      </c>
    </row>
    <row r="7178" spans="1:7">
      <c r="A7178" t="s">
        <v>22</v>
      </c>
      <c r="B7178">
        <v>2027</v>
      </c>
      <c r="C7178" t="s">
        <v>59</v>
      </c>
      <c r="D7178">
        <v>3.5</v>
      </c>
      <c r="E7178">
        <v>16.5</v>
      </c>
      <c r="F7178">
        <v>33.700000000000003</v>
      </c>
    </row>
    <row r="7179" spans="1:7">
      <c r="A7179" t="s">
        <v>22</v>
      </c>
      <c r="B7179">
        <v>2261</v>
      </c>
      <c r="C7179" t="s">
        <v>59</v>
      </c>
      <c r="D7179">
        <v>0</v>
      </c>
      <c r="E7179">
        <v>3.2</v>
      </c>
      <c r="F7179">
        <v>33.700000000000003</v>
      </c>
      <c r="G7179" t="b">
        <v>0</v>
      </c>
    </row>
    <row r="7180" spans="1:7">
      <c r="A7180" t="s">
        <v>22</v>
      </c>
      <c r="B7180">
        <v>2262</v>
      </c>
      <c r="C7180" t="s">
        <v>59</v>
      </c>
      <c r="D7180">
        <v>3.27</v>
      </c>
      <c r="E7180">
        <v>3.2</v>
      </c>
      <c r="F7180">
        <v>33.700000000000003</v>
      </c>
    </row>
    <row r="7181" spans="1:7">
      <c r="A7181" t="s">
        <v>22</v>
      </c>
      <c r="B7181">
        <v>2263</v>
      </c>
      <c r="C7181" t="s">
        <v>59</v>
      </c>
      <c r="D7181">
        <v>3.27</v>
      </c>
      <c r="E7181">
        <v>4.25</v>
      </c>
      <c r="F7181">
        <v>33.700000000000003</v>
      </c>
      <c r="G7181" t="b">
        <v>0</v>
      </c>
    </row>
    <row r="7182" spans="1:7">
      <c r="A7182" t="s">
        <v>22</v>
      </c>
      <c r="B7182">
        <v>2264</v>
      </c>
      <c r="C7182" t="s">
        <v>59</v>
      </c>
      <c r="D7182">
        <v>0</v>
      </c>
      <c r="E7182">
        <v>4.25</v>
      </c>
      <c r="F7182">
        <v>33.700000000000003</v>
      </c>
      <c r="G7182" t="b">
        <v>0</v>
      </c>
    </row>
    <row r="7183" spans="1:7">
      <c r="A7183" t="s">
        <v>22</v>
      </c>
      <c r="B7183">
        <v>2265</v>
      </c>
      <c r="C7183" t="s">
        <v>59</v>
      </c>
      <c r="D7183">
        <v>9.82</v>
      </c>
      <c r="E7183">
        <v>3.2</v>
      </c>
      <c r="F7183">
        <v>33.700000000000003</v>
      </c>
    </row>
    <row r="7184" spans="1:7">
      <c r="A7184" t="s">
        <v>22</v>
      </c>
      <c r="B7184">
        <v>2266</v>
      </c>
      <c r="C7184" t="s">
        <v>59</v>
      </c>
      <c r="D7184">
        <v>9.82</v>
      </c>
      <c r="E7184">
        <v>4.25</v>
      </c>
      <c r="F7184">
        <v>33.700000000000003</v>
      </c>
    </row>
    <row r="7185" spans="1:7">
      <c r="A7185" t="s">
        <v>22</v>
      </c>
      <c r="B7185">
        <v>2267</v>
      </c>
      <c r="C7185" t="s">
        <v>59</v>
      </c>
      <c r="D7185">
        <v>16.37</v>
      </c>
      <c r="E7185">
        <v>3.2</v>
      </c>
      <c r="F7185">
        <v>33.700000000000003</v>
      </c>
    </row>
    <row r="7186" spans="1:7">
      <c r="A7186" t="s">
        <v>22</v>
      </c>
      <c r="B7186">
        <v>2268</v>
      </c>
      <c r="C7186" t="s">
        <v>59</v>
      </c>
      <c r="D7186">
        <v>16.37</v>
      </c>
      <c r="E7186">
        <v>4.25</v>
      </c>
      <c r="F7186">
        <v>33.700000000000003</v>
      </c>
    </row>
    <row r="7187" spans="1:7">
      <c r="A7187" t="s">
        <v>22</v>
      </c>
      <c r="B7187">
        <v>2269</v>
      </c>
      <c r="C7187" t="s">
        <v>59</v>
      </c>
      <c r="D7187">
        <v>19.649999999999999</v>
      </c>
      <c r="E7187">
        <v>3.2</v>
      </c>
      <c r="F7187">
        <v>33.700000000000003</v>
      </c>
    </row>
    <row r="7188" spans="1:7">
      <c r="A7188" t="s">
        <v>22</v>
      </c>
      <c r="B7188">
        <v>2270</v>
      </c>
      <c r="C7188" t="s">
        <v>59</v>
      </c>
      <c r="D7188">
        <v>19.649999999999999</v>
      </c>
      <c r="E7188">
        <v>4.25</v>
      </c>
      <c r="F7188">
        <v>33.700000000000003</v>
      </c>
    </row>
    <row r="7189" spans="1:7">
      <c r="A7189" t="s">
        <v>22</v>
      </c>
      <c r="B7189">
        <v>2271</v>
      </c>
      <c r="C7189" t="s">
        <v>59</v>
      </c>
      <c r="D7189">
        <v>15.2</v>
      </c>
      <c r="E7189">
        <v>4.8</v>
      </c>
      <c r="F7189">
        <v>33.700000000000003</v>
      </c>
    </row>
    <row r="7190" spans="1:7">
      <c r="A7190" t="s">
        <v>22</v>
      </c>
      <c r="B7190">
        <v>2272</v>
      </c>
      <c r="C7190" t="s">
        <v>59</v>
      </c>
      <c r="D7190">
        <v>4.57</v>
      </c>
      <c r="E7190">
        <v>4.8</v>
      </c>
      <c r="F7190">
        <v>33.700000000000003</v>
      </c>
    </row>
    <row r="7191" spans="1:7">
      <c r="A7191" t="s">
        <v>22</v>
      </c>
      <c r="B7191">
        <v>2273</v>
      </c>
      <c r="C7191" t="s">
        <v>59</v>
      </c>
      <c r="D7191">
        <v>17.68</v>
      </c>
      <c r="E7191">
        <v>6.4</v>
      </c>
      <c r="F7191">
        <v>33.700000000000003</v>
      </c>
    </row>
    <row r="7192" spans="1:7">
      <c r="A7192" t="s">
        <v>22</v>
      </c>
      <c r="B7192">
        <v>2274</v>
      </c>
      <c r="C7192" t="s">
        <v>59</v>
      </c>
      <c r="D7192">
        <v>3.5</v>
      </c>
      <c r="E7192">
        <v>6.9</v>
      </c>
      <c r="F7192">
        <v>33.700000000000003</v>
      </c>
      <c r="G7192" t="b">
        <v>0</v>
      </c>
    </row>
    <row r="7193" spans="1:7">
      <c r="A7193" t="s">
        <v>22</v>
      </c>
      <c r="B7193">
        <v>2275</v>
      </c>
      <c r="C7193" t="s">
        <v>59</v>
      </c>
      <c r="D7193">
        <v>8.3800000000000008</v>
      </c>
      <c r="E7193">
        <v>8.5</v>
      </c>
      <c r="F7193">
        <v>33.700000000000003</v>
      </c>
    </row>
    <row r="7194" spans="1:7">
      <c r="A7194" t="s">
        <v>22</v>
      </c>
      <c r="B7194">
        <v>2276</v>
      </c>
      <c r="C7194" t="s">
        <v>59</v>
      </c>
      <c r="D7194">
        <v>8.3800000000000008</v>
      </c>
      <c r="E7194">
        <v>10</v>
      </c>
      <c r="F7194">
        <v>33.700000000000003</v>
      </c>
    </row>
    <row r="7195" spans="1:7">
      <c r="A7195" t="s">
        <v>22</v>
      </c>
      <c r="B7195">
        <v>2277</v>
      </c>
      <c r="C7195" t="s">
        <v>59</v>
      </c>
      <c r="D7195">
        <v>7.02</v>
      </c>
      <c r="E7195">
        <v>10</v>
      </c>
      <c r="F7195">
        <v>33.700000000000003</v>
      </c>
    </row>
    <row r="7196" spans="1:7">
      <c r="A7196" t="s">
        <v>22</v>
      </c>
      <c r="B7196">
        <v>2325</v>
      </c>
      <c r="C7196" t="s">
        <v>59</v>
      </c>
      <c r="D7196">
        <v>3.27</v>
      </c>
      <c r="E7196">
        <v>2.5</v>
      </c>
      <c r="F7196">
        <v>33.700000000000003</v>
      </c>
    </row>
    <row r="7197" spans="1:7">
      <c r="A7197" t="s">
        <v>22</v>
      </c>
      <c r="B7197">
        <v>2326</v>
      </c>
      <c r="C7197" t="s">
        <v>59</v>
      </c>
      <c r="D7197">
        <v>0</v>
      </c>
      <c r="E7197">
        <v>2.5</v>
      </c>
      <c r="F7197">
        <v>33.700000000000003</v>
      </c>
      <c r="G7197" t="b">
        <v>0</v>
      </c>
    </row>
    <row r="7198" spans="1:7">
      <c r="A7198" t="s">
        <v>22</v>
      </c>
      <c r="B7198">
        <v>2327</v>
      </c>
      <c r="C7198" t="s">
        <v>59</v>
      </c>
      <c r="D7198">
        <v>8.19</v>
      </c>
      <c r="E7198">
        <v>0</v>
      </c>
      <c r="F7198">
        <v>33.700000000000003</v>
      </c>
    </row>
    <row r="7199" spans="1:7">
      <c r="A7199" t="s">
        <v>22</v>
      </c>
      <c r="B7199">
        <v>2328</v>
      </c>
      <c r="C7199" t="s">
        <v>59</v>
      </c>
      <c r="D7199">
        <v>8.19</v>
      </c>
      <c r="E7199">
        <v>2.5</v>
      </c>
      <c r="F7199">
        <v>33.700000000000003</v>
      </c>
    </row>
    <row r="7200" spans="1:7">
      <c r="A7200" t="s">
        <v>22</v>
      </c>
      <c r="B7200">
        <v>2329</v>
      </c>
      <c r="C7200" t="s">
        <v>59</v>
      </c>
      <c r="D7200">
        <v>8.19</v>
      </c>
      <c r="E7200">
        <v>3.2</v>
      </c>
      <c r="F7200">
        <v>33.700000000000003</v>
      </c>
    </row>
    <row r="7201" spans="1:7">
      <c r="A7201" t="s">
        <v>22</v>
      </c>
      <c r="B7201">
        <v>2330</v>
      </c>
      <c r="C7201" t="s">
        <v>59</v>
      </c>
      <c r="D7201">
        <v>19.649999999999999</v>
      </c>
      <c r="E7201">
        <v>2.5</v>
      </c>
      <c r="F7201">
        <v>33.700000000000003</v>
      </c>
    </row>
    <row r="7202" spans="1:7">
      <c r="A7202" t="s">
        <v>22</v>
      </c>
      <c r="B7202">
        <v>2372</v>
      </c>
      <c r="C7202" t="s">
        <v>59</v>
      </c>
      <c r="D7202">
        <v>2.5</v>
      </c>
      <c r="E7202">
        <v>6.9</v>
      </c>
      <c r="F7202">
        <v>33.700000000000003</v>
      </c>
    </row>
    <row r="7203" spans="1:7">
      <c r="A7203" t="s">
        <v>22</v>
      </c>
      <c r="B7203">
        <v>2373</v>
      </c>
      <c r="C7203" t="s">
        <v>59</v>
      </c>
      <c r="D7203">
        <v>2.5</v>
      </c>
      <c r="E7203">
        <v>8.5</v>
      </c>
      <c r="F7203">
        <v>33.700000000000003</v>
      </c>
    </row>
    <row r="7204" spans="1:7">
      <c r="A7204" t="s">
        <v>22</v>
      </c>
      <c r="B7204">
        <v>2374</v>
      </c>
      <c r="C7204" t="s">
        <v>59</v>
      </c>
      <c r="D7204">
        <v>2.5</v>
      </c>
      <c r="E7204">
        <v>12.5</v>
      </c>
      <c r="F7204">
        <v>33.700000000000003</v>
      </c>
    </row>
    <row r="7205" spans="1:7">
      <c r="A7205" t="s">
        <v>22</v>
      </c>
      <c r="B7205">
        <v>2375</v>
      </c>
      <c r="C7205" t="s">
        <v>59</v>
      </c>
      <c r="D7205">
        <v>2.5</v>
      </c>
      <c r="E7205">
        <v>15.26</v>
      </c>
      <c r="F7205">
        <v>33.700000000000003</v>
      </c>
    </row>
    <row r="7206" spans="1:7">
      <c r="A7206" t="s">
        <v>22</v>
      </c>
      <c r="B7206">
        <v>2376</v>
      </c>
      <c r="C7206" t="s">
        <v>59</v>
      </c>
      <c r="D7206">
        <v>0</v>
      </c>
      <c r="E7206">
        <v>15.26</v>
      </c>
      <c r="F7206">
        <v>33.700000000000003</v>
      </c>
    </row>
    <row r="7207" spans="1:7">
      <c r="A7207" t="s">
        <v>22</v>
      </c>
      <c r="B7207">
        <v>2377</v>
      </c>
      <c r="C7207" t="s">
        <v>59</v>
      </c>
      <c r="D7207">
        <v>2.5</v>
      </c>
      <c r="E7207">
        <v>16.5</v>
      </c>
      <c r="F7207">
        <v>33.700000000000003</v>
      </c>
    </row>
    <row r="7208" spans="1:7">
      <c r="A7208" t="s">
        <v>22</v>
      </c>
      <c r="B7208">
        <v>2378</v>
      </c>
      <c r="C7208" t="s">
        <v>59</v>
      </c>
      <c r="D7208">
        <v>3.5</v>
      </c>
      <c r="E7208">
        <v>15.26</v>
      </c>
      <c r="F7208">
        <v>33.700000000000003</v>
      </c>
    </row>
    <row r="7209" spans="1:7">
      <c r="A7209" t="s">
        <v>22</v>
      </c>
      <c r="B7209">
        <v>2390</v>
      </c>
      <c r="C7209" t="s">
        <v>59</v>
      </c>
      <c r="D7209">
        <v>19.649999999999999</v>
      </c>
      <c r="E7209">
        <v>4.3</v>
      </c>
      <c r="F7209">
        <v>33.700000000000003</v>
      </c>
    </row>
    <row r="7210" spans="1:7">
      <c r="A7210" t="s">
        <v>22</v>
      </c>
      <c r="B7210">
        <v>3803</v>
      </c>
      <c r="C7210" t="s">
        <v>59</v>
      </c>
      <c r="D7210">
        <v>9.5</v>
      </c>
      <c r="E7210">
        <v>8.75</v>
      </c>
      <c r="F7210">
        <v>33.700000000000003</v>
      </c>
      <c r="G7210" t="b">
        <v>0</v>
      </c>
    </row>
    <row r="7211" spans="1:7">
      <c r="A7211" t="s">
        <v>22</v>
      </c>
      <c r="B7211">
        <v>3804</v>
      </c>
      <c r="C7211" t="s">
        <v>59</v>
      </c>
      <c r="D7211">
        <v>8.3800000000000008</v>
      </c>
      <c r="E7211">
        <v>8.75</v>
      </c>
      <c r="F7211">
        <v>33.700000000000003</v>
      </c>
      <c r="G7211" t="b">
        <v>0</v>
      </c>
    </row>
    <row r="7212" spans="1:7">
      <c r="A7212" t="s">
        <v>22</v>
      </c>
      <c r="B7212">
        <v>3805</v>
      </c>
      <c r="C7212" t="s">
        <v>59</v>
      </c>
      <c r="D7212">
        <v>9.5</v>
      </c>
      <c r="E7212">
        <v>8.5</v>
      </c>
      <c r="F7212">
        <v>33.700000000000003</v>
      </c>
    </row>
    <row r="7213" spans="1:7">
      <c r="A7213" t="s">
        <v>22</v>
      </c>
      <c r="B7213">
        <v>3806</v>
      </c>
      <c r="C7213" t="s">
        <v>59</v>
      </c>
      <c r="D7213">
        <v>10.6</v>
      </c>
      <c r="E7213">
        <v>8.75</v>
      </c>
      <c r="F7213">
        <v>33.700000000000003</v>
      </c>
    </row>
    <row r="7214" spans="1:7">
      <c r="A7214" t="s">
        <v>22</v>
      </c>
      <c r="B7214">
        <v>3807</v>
      </c>
      <c r="C7214" t="s">
        <v>59</v>
      </c>
      <c r="D7214">
        <v>10.6</v>
      </c>
      <c r="E7214">
        <v>8.5</v>
      </c>
      <c r="F7214">
        <v>33.700000000000003</v>
      </c>
    </row>
    <row r="7215" spans="1:7">
      <c r="A7215" t="s">
        <v>22</v>
      </c>
      <c r="B7215">
        <v>3809</v>
      </c>
      <c r="C7215" t="s">
        <v>59</v>
      </c>
      <c r="D7215">
        <v>12.35</v>
      </c>
      <c r="E7215">
        <v>8.75</v>
      </c>
      <c r="F7215">
        <v>33.700000000000003</v>
      </c>
      <c r="G7215" t="b">
        <v>0</v>
      </c>
    </row>
    <row r="7216" spans="1:7">
      <c r="A7216" t="s">
        <v>22</v>
      </c>
      <c r="B7216">
        <v>3810</v>
      </c>
      <c r="C7216" t="s">
        <v>59</v>
      </c>
      <c r="D7216">
        <v>12.35</v>
      </c>
      <c r="E7216">
        <v>10</v>
      </c>
      <c r="F7216">
        <v>33.700000000000003</v>
      </c>
    </row>
    <row r="7217" spans="1:7">
      <c r="A7217" t="s">
        <v>22</v>
      </c>
      <c r="B7217">
        <v>3813</v>
      </c>
      <c r="C7217" t="s">
        <v>59</v>
      </c>
      <c r="D7217">
        <v>12.35</v>
      </c>
      <c r="E7217">
        <v>8.5</v>
      </c>
      <c r="F7217">
        <v>33.700000000000003</v>
      </c>
    </row>
    <row r="7218" spans="1:7">
      <c r="A7218" t="s">
        <v>22</v>
      </c>
      <c r="B7218">
        <v>3814</v>
      </c>
      <c r="C7218" t="s">
        <v>59</v>
      </c>
      <c r="D7218">
        <v>13.45</v>
      </c>
      <c r="E7218">
        <v>8.75</v>
      </c>
      <c r="F7218">
        <v>33.700000000000003</v>
      </c>
    </row>
    <row r="7219" spans="1:7">
      <c r="A7219" t="s">
        <v>22</v>
      </c>
      <c r="B7219">
        <v>3815</v>
      </c>
      <c r="C7219" t="s">
        <v>59</v>
      </c>
      <c r="D7219">
        <v>13.45</v>
      </c>
      <c r="E7219">
        <v>10</v>
      </c>
      <c r="F7219">
        <v>33.700000000000003</v>
      </c>
    </row>
    <row r="7220" spans="1:7">
      <c r="A7220" t="s">
        <v>22</v>
      </c>
      <c r="B7220">
        <v>3816</v>
      </c>
      <c r="C7220" t="s">
        <v>59</v>
      </c>
      <c r="D7220">
        <v>13.45</v>
      </c>
      <c r="E7220">
        <v>8.5</v>
      </c>
      <c r="F7220">
        <v>33.700000000000003</v>
      </c>
      <c r="G7220" t="b">
        <v>0</v>
      </c>
    </row>
    <row r="7221" spans="1:7">
      <c r="A7221" t="s">
        <v>22</v>
      </c>
      <c r="B7221">
        <v>3817</v>
      </c>
      <c r="C7221" t="s">
        <v>59</v>
      </c>
      <c r="D7221">
        <v>13.93</v>
      </c>
      <c r="E7221">
        <v>8.75</v>
      </c>
      <c r="F7221">
        <v>33.700000000000003</v>
      </c>
      <c r="G7221" t="b">
        <v>0</v>
      </c>
    </row>
    <row r="7222" spans="1:7">
      <c r="A7222" t="s">
        <v>22</v>
      </c>
      <c r="B7222">
        <v>3818</v>
      </c>
      <c r="C7222" t="s">
        <v>59</v>
      </c>
      <c r="D7222">
        <v>13.93</v>
      </c>
      <c r="E7222">
        <v>8.5</v>
      </c>
      <c r="F7222">
        <v>33.700000000000003</v>
      </c>
      <c r="G7222" t="b">
        <v>0</v>
      </c>
    </row>
    <row r="7223" spans="1:7">
      <c r="A7223" t="s">
        <v>22</v>
      </c>
      <c r="B7223">
        <v>3819</v>
      </c>
      <c r="C7223" t="s">
        <v>59</v>
      </c>
      <c r="D7223">
        <v>15.97</v>
      </c>
      <c r="E7223">
        <v>8.75</v>
      </c>
      <c r="F7223">
        <v>33.700000000000003</v>
      </c>
      <c r="G7223" t="b">
        <v>0</v>
      </c>
    </row>
    <row r="7224" spans="1:7">
      <c r="A7224" t="s">
        <v>22</v>
      </c>
      <c r="B7224">
        <v>3820</v>
      </c>
      <c r="C7224" t="s">
        <v>59</v>
      </c>
      <c r="D7224">
        <v>14.8</v>
      </c>
      <c r="E7224">
        <v>8.75</v>
      </c>
      <c r="F7224">
        <v>33.700000000000003</v>
      </c>
    </row>
    <row r="7225" spans="1:7">
      <c r="A7225" t="s">
        <v>22</v>
      </c>
      <c r="B7225">
        <v>3821</v>
      </c>
      <c r="C7225" t="s">
        <v>59</v>
      </c>
      <c r="D7225">
        <v>14.8</v>
      </c>
      <c r="E7225">
        <v>8.5</v>
      </c>
      <c r="F7225">
        <v>33.700000000000003</v>
      </c>
      <c r="G7225" t="b">
        <v>0</v>
      </c>
    </row>
    <row r="7226" spans="1:7">
      <c r="A7226" t="s">
        <v>22</v>
      </c>
      <c r="B7226">
        <v>3822</v>
      </c>
      <c r="C7226" t="s">
        <v>59</v>
      </c>
      <c r="D7226">
        <v>15.97</v>
      </c>
      <c r="E7226">
        <v>8.5</v>
      </c>
      <c r="F7226">
        <v>33.700000000000003</v>
      </c>
    </row>
    <row r="7227" spans="1:7">
      <c r="A7227" t="s">
        <v>22</v>
      </c>
      <c r="B7227">
        <v>3823</v>
      </c>
      <c r="C7227" t="s">
        <v>59</v>
      </c>
      <c r="D7227">
        <v>16.84</v>
      </c>
      <c r="E7227">
        <v>8.5</v>
      </c>
      <c r="F7227">
        <v>33.700000000000003</v>
      </c>
    </row>
    <row r="7228" spans="1:7">
      <c r="A7228" t="s">
        <v>22</v>
      </c>
      <c r="B7228">
        <v>3824</v>
      </c>
      <c r="C7228" t="s">
        <v>59</v>
      </c>
      <c r="D7228">
        <v>16.84</v>
      </c>
      <c r="E7228">
        <v>8.75</v>
      </c>
      <c r="F7228">
        <v>33.700000000000003</v>
      </c>
      <c r="G7228" t="b">
        <v>0</v>
      </c>
    </row>
    <row r="7229" spans="1:7">
      <c r="A7229" t="s">
        <v>22</v>
      </c>
      <c r="B7229">
        <v>3825</v>
      </c>
      <c r="C7229" t="s">
        <v>59</v>
      </c>
      <c r="D7229">
        <v>19.649999999999999</v>
      </c>
      <c r="E7229">
        <v>8.75</v>
      </c>
      <c r="F7229">
        <v>33.700000000000003</v>
      </c>
      <c r="G7229" t="b">
        <v>0</v>
      </c>
    </row>
    <row r="7230" spans="1:7">
      <c r="A7230" t="s">
        <v>22</v>
      </c>
      <c r="B7230">
        <v>4030</v>
      </c>
      <c r="C7230" t="s">
        <v>59</v>
      </c>
      <c r="D7230">
        <v>11.52</v>
      </c>
      <c r="E7230">
        <v>10</v>
      </c>
      <c r="F7230">
        <v>33.700000000000003</v>
      </c>
    </row>
    <row r="7231" spans="1:7">
      <c r="A7231" t="s">
        <v>22</v>
      </c>
      <c r="B7231">
        <v>4031</v>
      </c>
      <c r="C7231" t="s">
        <v>59</v>
      </c>
      <c r="D7231">
        <v>11.52</v>
      </c>
      <c r="E7231">
        <v>8.75</v>
      </c>
      <c r="F7231">
        <v>33.700000000000003</v>
      </c>
    </row>
    <row r="7232" spans="1:7">
      <c r="A7232" t="s">
        <v>22</v>
      </c>
      <c r="B7232">
        <v>4032</v>
      </c>
      <c r="C7232" t="s">
        <v>59</v>
      </c>
      <c r="D7232">
        <v>11.52</v>
      </c>
      <c r="E7232">
        <v>8.5</v>
      </c>
      <c r="F7232">
        <v>33.700000000000003</v>
      </c>
    </row>
    <row r="7233" spans="1:7">
      <c r="A7233" t="s">
        <v>22</v>
      </c>
      <c r="B7233">
        <v>4033</v>
      </c>
      <c r="C7233" t="s">
        <v>59</v>
      </c>
      <c r="D7233">
        <v>14.17</v>
      </c>
      <c r="E7233">
        <v>8.5</v>
      </c>
      <c r="F7233">
        <v>33.700000000000003</v>
      </c>
      <c r="G7233" t="b">
        <v>0</v>
      </c>
    </row>
    <row r="7234" spans="1:7">
      <c r="A7234" t="s">
        <v>22</v>
      </c>
      <c r="B7234">
        <v>4034</v>
      </c>
      <c r="C7234" t="s">
        <v>59</v>
      </c>
      <c r="D7234">
        <v>14.17</v>
      </c>
      <c r="E7234">
        <v>8.75</v>
      </c>
      <c r="F7234">
        <v>33.700000000000003</v>
      </c>
    </row>
    <row r="7235" spans="1:7">
      <c r="A7235" t="s">
        <v>22</v>
      </c>
      <c r="B7235">
        <v>4136</v>
      </c>
      <c r="C7235" t="s">
        <v>59</v>
      </c>
      <c r="D7235">
        <v>9.82</v>
      </c>
      <c r="E7235">
        <v>0.2</v>
      </c>
      <c r="F7235">
        <v>33.700000000000003</v>
      </c>
    </row>
    <row r="7236" spans="1:7">
      <c r="A7236" t="s">
        <v>22</v>
      </c>
      <c r="B7236">
        <v>4137</v>
      </c>
      <c r="C7236" t="s">
        <v>59</v>
      </c>
      <c r="D7236">
        <v>9.82</v>
      </c>
      <c r="E7236">
        <v>0.4</v>
      </c>
      <c r="F7236">
        <v>33.700000000000003</v>
      </c>
    </row>
    <row r="7237" spans="1:7">
      <c r="A7237" t="s">
        <v>22</v>
      </c>
      <c r="B7237">
        <v>4138</v>
      </c>
      <c r="C7237" t="s">
        <v>59</v>
      </c>
      <c r="D7237">
        <v>9.82</v>
      </c>
      <c r="E7237">
        <v>0.55000000000000004</v>
      </c>
      <c r="F7237">
        <v>33.700000000000003</v>
      </c>
      <c r="G7237" t="b">
        <v>0</v>
      </c>
    </row>
    <row r="7238" spans="1:7">
      <c r="A7238" t="s">
        <v>22</v>
      </c>
      <c r="B7238">
        <v>4139</v>
      </c>
      <c r="C7238" t="s">
        <v>59</v>
      </c>
      <c r="D7238">
        <v>9.82</v>
      </c>
      <c r="E7238">
        <v>0.7</v>
      </c>
      <c r="F7238">
        <v>33.700000000000003</v>
      </c>
    </row>
    <row r="7239" spans="1:7">
      <c r="A7239" t="s">
        <v>22</v>
      </c>
      <c r="B7239">
        <v>4140</v>
      </c>
      <c r="C7239" t="s">
        <v>59</v>
      </c>
      <c r="D7239">
        <v>9.82</v>
      </c>
      <c r="E7239">
        <v>1.75</v>
      </c>
      <c r="F7239">
        <v>33.700000000000003</v>
      </c>
    </row>
    <row r="7240" spans="1:7">
      <c r="A7240" t="s">
        <v>22</v>
      </c>
      <c r="B7240">
        <v>4141</v>
      </c>
      <c r="C7240" t="s">
        <v>59</v>
      </c>
      <c r="D7240">
        <v>9.82</v>
      </c>
      <c r="E7240">
        <v>2.2000000000000002</v>
      </c>
      <c r="F7240">
        <v>33.700000000000003</v>
      </c>
    </row>
    <row r="7241" spans="1:7">
      <c r="A7241" t="s">
        <v>22</v>
      </c>
      <c r="B7241">
        <v>4142</v>
      </c>
      <c r="C7241" t="s">
        <v>59</v>
      </c>
      <c r="D7241">
        <v>9.82</v>
      </c>
      <c r="E7241">
        <v>2.5</v>
      </c>
      <c r="F7241">
        <v>33.700000000000003</v>
      </c>
    </row>
    <row r="7242" spans="1:7">
      <c r="A7242" t="s">
        <v>22</v>
      </c>
      <c r="B7242">
        <v>4143</v>
      </c>
      <c r="C7242" t="s">
        <v>59</v>
      </c>
      <c r="D7242">
        <v>9.82</v>
      </c>
      <c r="E7242">
        <v>2.8</v>
      </c>
      <c r="F7242">
        <v>33.700000000000003</v>
      </c>
    </row>
    <row r="7243" spans="1:7">
      <c r="A7243" t="s">
        <v>22</v>
      </c>
      <c r="B7243">
        <v>4225</v>
      </c>
      <c r="C7243" t="s">
        <v>59</v>
      </c>
      <c r="D7243">
        <v>3.27</v>
      </c>
      <c r="E7243">
        <v>0.2</v>
      </c>
      <c r="F7243">
        <v>33.700000000000003</v>
      </c>
      <c r="G7243" t="b">
        <v>0</v>
      </c>
    </row>
    <row r="7244" spans="1:7">
      <c r="A7244" t="s">
        <v>22</v>
      </c>
      <c r="B7244">
        <v>4226</v>
      </c>
      <c r="C7244" t="s">
        <v>59</v>
      </c>
      <c r="D7244">
        <v>3.27</v>
      </c>
      <c r="E7244">
        <v>0.4</v>
      </c>
      <c r="F7244">
        <v>33.700000000000003</v>
      </c>
      <c r="G7244" t="b">
        <v>0</v>
      </c>
    </row>
    <row r="7245" spans="1:7">
      <c r="A7245" t="s">
        <v>22</v>
      </c>
      <c r="B7245">
        <v>4227</v>
      </c>
      <c r="C7245" t="s">
        <v>59</v>
      </c>
      <c r="D7245">
        <v>3.27</v>
      </c>
      <c r="E7245">
        <v>0.55000000000000004</v>
      </c>
      <c r="F7245">
        <v>33.700000000000003</v>
      </c>
      <c r="G7245" t="b">
        <v>0</v>
      </c>
    </row>
    <row r="7246" spans="1:7">
      <c r="A7246" t="s">
        <v>22</v>
      </c>
      <c r="B7246">
        <v>4228</v>
      </c>
      <c r="C7246" t="s">
        <v>59</v>
      </c>
      <c r="D7246">
        <v>3.27</v>
      </c>
      <c r="E7246">
        <v>0.7</v>
      </c>
      <c r="F7246">
        <v>33.700000000000003</v>
      </c>
      <c r="G7246" t="b">
        <v>0</v>
      </c>
    </row>
    <row r="7247" spans="1:7">
      <c r="A7247" t="s">
        <v>22</v>
      </c>
      <c r="B7247">
        <v>4229</v>
      </c>
      <c r="C7247" t="s">
        <v>59</v>
      </c>
      <c r="D7247">
        <v>3.27</v>
      </c>
      <c r="E7247">
        <v>1.75</v>
      </c>
      <c r="F7247">
        <v>33.700000000000003</v>
      </c>
      <c r="G7247" t="b">
        <v>0</v>
      </c>
    </row>
    <row r="7248" spans="1:7">
      <c r="A7248" t="s">
        <v>22</v>
      </c>
      <c r="B7248">
        <v>4230</v>
      </c>
      <c r="C7248" t="s">
        <v>59</v>
      </c>
      <c r="D7248">
        <v>3.27</v>
      </c>
      <c r="E7248">
        <v>2.2000000000000002</v>
      </c>
      <c r="F7248">
        <v>33.700000000000003</v>
      </c>
      <c r="G7248" t="b">
        <v>0</v>
      </c>
    </row>
    <row r="7249" spans="1:7">
      <c r="A7249" t="s">
        <v>22</v>
      </c>
      <c r="B7249">
        <v>4231</v>
      </c>
      <c r="C7249" t="s">
        <v>59</v>
      </c>
      <c r="D7249">
        <v>3.27</v>
      </c>
      <c r="E7249">
        <v>2.8</v>
      </c>
      <c r="F7249">
        <v>33.700000000000003</v>
      </c>
    </row>
    <row r="7250" spans="1:7">
      <c r="A7250" t="s">
        <v>22</v>
      </c>
      <c r="B7250">
        <v>4232</v>
      </c>
      <c r="C7250" t="s">
        <v>59</v>
      </c>
      <c r="D7250">
        <v>16.37</v>
      </c>
      <c r="E7250">
        <v>0.2</v>
      </c>
      <c r="F7250">
        <v>33.700000000000003</v>
      </c>
      <c r="G7250" t="b">
        <v>0</v>
      </c>
    </row>
    <row r="7251" spans="1:7">
      <c r="A7251" t="s">
        <v>22</v>
      </c>
      <c r="B7251">
        <v>4233</v>
      </c>
      <c r="C7251" t="s">
        <v>59</v>
      </c>
      <c r="D7251">
        <v>16.37</v>
      </c>
      <c r="E7251">
        <v>0.4</v>
      </c>
      <c r="F7251">
        <v>33.700000000000003</v>
      </c>
    </row>
    <row r="7252" spans="1:7">
      <c r="A7252" t="s">
        <v>22</v>
      </c>
      <c r="B7252">
        <v>4234</v>
      </c>
      <c r="C7252" t="s">
        <v>59</v>
      </c>
      <c r="D7252">
        <v>16.37</v>
      </c>
      <c r="E7252">
        <v>0.55000000000000004</v>
      </c>
      <c r="F7252">
        <v>33.700000000000003</v>
      </c>
      <c r="G7252" t="b">
        <v>0</v>
      </c>
    </row>
    <row r="7253" spans="1:7">
      <c r="A7253" t="s">
        <v>22</v>
      </c>
      <c r="B7253">
        <v>4235</v>
      </c>
      <c r="C7253" t="s">
        <v>59</v>
      </c>
      <c r="D7253">
        <v>16.37</v>
      </c>
      <c r="E7253">
        <v>0.7</v>
      </c>
      <c r="F7253">
        <v>33.700000000000003</v>
      </c>
      <c r="G7253" t="b">
        <v>0</v>
      </c>
    </row>
    <row r="7254" spans="1:7">
      <c r="A7254" t="s">
        <v>22</v>
      </c>
      <c r="B7254">
        <v>4236</v>
      </c>
      <c r="C7254" t="s">
        <v>59</v>
      </c>
      <c r="D7254">
        <v>16.37</v>
      </c>
      <c r="E7254">
        <v>1.75</v>
      </c>
      <c r="F7254">
        <v>33.700000000000003</v>
      </c>
      <c r="G7254" t="b">
        <v>0</v>
      </c>
    </row>
    <row r="7255" spans="1:7">
      <c r="A7255" t="s">
        <v>22</v>
      </c>
      <c r="B7255">
        <v>4237</v>
      </c>
      <c r="C7255" t="s">
        <v>59</v>
      </c>
      <c r="D7255">
        <v>16.37</v>
      </c>
      <c r="E7255">
        <v>2.2000000000000002</v>
      </c>
      <c r="F7255">
        <v>33.700000000000003</v>
      </c>
    </row>
    <row r="7256" spans="1:7">
      <c r="A7256" t="s">
        <v>22</v>
      </c>
      <c r="B7256">
        <v>4238</v>
      </c>
      <c r="C7256" t="s">
        <v>59</v>
      </c>
      <c r="D7256">
        <v>16.37</v>
      </c>
      <c r="E7256">
        <v>2.5</v>
      </c>
      <c r="F7256">
        <v>33.700000000000003</v>
      </c>
      <c r="G7256" t="b">
        <v>0</v>
      </c>
    </row>
    <row r="7257" spans="1:7">
      <c r="A7257" t="s">
        <v>22</v>
      </c>
      <c r="B7257">
        <v>4239</v>
      </c>
      <c r="C7257" t="s">
        <v>59</v>
      </c>
      <c r="D7257">
        <v>16.37</v>
      </c>
      <c r="E7257">
        <v>2.8</v>
      </c>
      <c r="F7257">
        <v>33.700000000000003</v>
      </c>
    </row>
    <row r="7258" spans="1:7">
      <c r="A7258" t="s">
        <v>22</v>
      </c>
      <c r="B7258">
        <v>4741</v>
      </c>
      <c r="C7258" t="s">
        <v>59</v>
      </c>
      <c r="D7258">
        <v>6.8</v>
      </c>
      <c r="E7258">
        <v>14.2</v>
      </c>
      <c r="F7258">
        <v>33.700000000000003</v>
      </c>
    </row>
    <row r="7259" spans="1:7">
      <c r="A7259" t="s">
        <v>22</v>
      </c>
      <c r="B7259">
        <v>4742</v>
      </c>
      <c r="C7259" t="s">
        <v>59</v>
      </c>
      <c r="D7259">
        <v>6.8</v>
      </c>
      <c r="E7259">
        <v>14.91</v>
      </c>
      <c r="F7259">
        <v>33.700000000000003</v>
      </c>
    </row>
    <row r="7260" spans="1:7">
      <c r="A7260" t="s">
        <v>22</v>
      </c>
      <c r="B7260">
        <v>4743</v>
      </c>
      <c r="C7260" t="s">
        <v>59</v>
      </c>
      <c r="D7260">
        <v>6.8</v>
      </c>
      <c r="E7260">
        <v>15.26</v>
      </c>
      <c r="F7260">
        <v>33.700000000000003</v>
      </c>
    </row>
    <row r="7261" spans="1:7">
      <c r="A7261" t="s">
        <v>22</v>
      </c>
      <c r="B7261">
        <v>4744</v>
      </c>
      <c r="C7261" t="s">
        <v>59</v>
      </c>
      <c r="D7261">
        <v>6.8</v>
      </c>
      <c r="E7261">
        <v>15.7</v>
      </c>
      <c r="F7261">
        <v>33.700000000000003</v>
      </c>
      <c r="G7261" t="b">
        <v>0</v>
      </c>
    </row>
    <row r="7262" spans="1:7">
      <c r="A7262" t="s">
        <v>22</v>
      </c>
      <c r="B7262">
        <v>4745</v>
      </c>
      <c r="C7262" t="s">
        <v>59</v>
      </c>
      <c r="D7262">
        <v>6.8</v>
      </c>
      <c r="E7262">
        <v>15.78</v>
      </c>
      <c r="F7262">
        <v>33.700000000000003</v>
      </c>
      <c r="G7262" t="b">
        <v>0</v>
      </c>
    </row>
    <row r="7263" spans="1:7">
      <c r="A7263" t="s">
        <v>22</v>
      </c>
      <c r="B7263">
        <v>4746</v>
      </c>
      <c r="C7263" t="s">
        <v>59</v>
      </c>
      <c r="D7263">
        <v>6.8</v>
      </c>
      <c r="E7263">
        <v>16.100000000000001</v>
      </c>
      <c r="F7263">
        <v>33.700000000000003</v>
      </c>
    </row>
    <row r="7264" spans="1:7">
      <c r="A7264" t="s">
        <v>22</v>
      </c>
      <c r="B7264">
        <v>4747</v>
      </c>
      <c r="C7264" t="s">
        <v>59</v>
      </c>
      <c r="D7264">
        <v>9.67</v>
      </c>
      <c r="E7264">
        <v>16.5</v>
      </c>
      <c r="F7264">
        <v>33.700000000000003</v>
      </c>
    </row>
    <row r="7265" spans="1:7">
      <c r="A7265" t="s">
        <v>22</v>
      </c>
      <c r="B7265">
        <v>4748</v>
      </c>
      <c r="C7265" t="s">
        <v>59</v>
      </c>
      <c r="D7265">
        <v>9.75</v>
      </c>
      <c r="E7265">
        <v>16.5</v>
      </c>
      <c r="F7265">
        <v>33.700000000000003</v>
      </c>
      <c r="G7265" t="b">
        <v>0</v>
      </c>
    </row>
    <row r="7266" spans="1:7">
      <c r="A7266" t="s">
        <v>22</v>
      </c>
      <c r="B7266">
        <v>4749</v>
      </c>
      <c r="C7266" t="s">
        <v>59</v>
      </c>
      <c r="D7266">
        <v>10.55</v>
      </c>
      <c r="E7266">
        <v>16.5</v>
      </c>
      <c r="F7266">
        <v>33.700000000000003</v>
      </c>
      <c r="G7266" t="b">
        <v>0</v>
      </c>
    </row>
    <row r="7267" spans="1:7">
      <c r="A7267" t="s">
        <v>22</v>
      </c>
      <c r="B7267">
        <v>4750</v>
      </c>
      <c r="C7267" t="s">
        <v>59</v>
      </c>
      <c r="D7267">
        <v>11.33</v>
      </c>
      <c r="E7267">
        <v>16.5</v>
      </c>
      <c r="F7267">
        <v>33.700000000000003</v>
      </c>
    </row>
    <row r="7268" spans="1:7">
      <c r="A7268" t="s">
        <v>22</v>
      </c>
      <c r="B7268">
        <v>4751</v>
      </c>
      <c r="C7268" t="s">
        <v>59</v>
      </c>
      <c r="D7268">
        <v>11.92</v>
      </c>
      <c r="E7268">
        <v>16.5</v>
      </c>
      <c r="F7268">
        <v>33.700000000000003</v>
      </c>
    </row>
    <row r="7269" spans="1:7">
      <c r="A7269" t="s">
        <v>22</v>
      </c>
      <c r="B7269">
        <v>4752</v>
      </c>
      <c r="C7269" t="s">
        <v>59</v>
      </c>
      <c r="D7269">
        <v>11.92</v>
      </c>
      <c r="E7269">
        <v>16.100000000000001</v>
      </c>
      <c r="F7269">
        <v>33.700000000000003</v>
      </c>
      <c r="G7269" t="b">
        <v>0</v>
      </c>
    </row>
    <row r="7270" spans="1:7">
      <c r="A7270" t="s">
        <v>22</v>
      </c>
      <c r="B7270">
        <v>4753</v>
      </c>
      <c r="C7270" t="s">
        <v>59</v>
      </c>
      <c r="D7270">
        <v>11.92</v>
      </c>
      <c r="E7270">
        <v>15.7</v>
      </c>
      <c r="F7270">
        <v>33.700000000000003</v>
      </c>
      <c r="G7270" t="b">
        <v>0</v>
      </c>
    </row>
    <row r="7271" spans="1:7">
      <c r="A7271" t="s">
        <v>22</v>
      </c>
      <c r="B7271">
        <v>4754</v>
      </c>
      <c r="C7271" t="s">
        <v>59</v>
      </c>
      <c r="D7271">
        <v>11.92</v>
      </c>
      <c r="E7271">
        <v>15.26</v>
      </c>
      <c r="F7271">
        <v>33.700000000000003</v>
      </c>
    </row>
    <row r="7272" spans="1:7">
      <c r="A7272" t="s">
        <v>22</v>
      </c>
      <c r="B7272">
        <v>4757</v>
      </c>
      <c r="C7272" t="s">
        <v>59</v>
      </c>
      <c r="D7272">
        <v>11.92</v>
      </c>
      <c r="E7272">
        <v>14.2</v>
      </c>
      <c r="F7272">
        <v>33.700000000000003</v>
      </c>
    </row>
    <row r="7273" spans="1:7">
      <c r="A7273" t="s">
        <v>22</v>
      </c>
      <c r="B7273">
        <v>4758</v>
      </c>
      <c r="C7273" t="s">
        <v>59</v>
      </c>
      <c r="D7273">
        <v>11.92</v>
      </c>
      <c r="E7273">
        <v>13.8</v>
      </c>
      <c r="F7273">
        <v>33.700000000000003</v>
      </c>
      <c r="G7273" t="b">
        <v>0</v>
      </c>
    </row>
    <row r="7274" spans="1:7">
      <c r="A7274" t="s">
        <v>22</v>
      </c>
      <c r="B7274">
        <v>4829</v>
      </c>
      <c r="C7274" t="s">
        <v>59</v>
      </c>
      <c r="D7274">
        <v>0</v>
      </c>
      <c r="E7274">
        <v>0.2</v>
      </c>
      <c r="F7274">
        <v>33.700000000000003</v>
      </c>
      <c r="G7274" t="b">
        <v>0</v>
      </c>
    </row>
    <row r="7275" spans="1:7">
      <c r="A7275" t="s">
        <v>22</v>
      </c>
      <c r="B7275">
        <v>4830</v>
      </c>
      <c r="C7275" t="s">
        <v>59</v>
      </c>
      <c r="D7275">
        <v>0</v>
      </c>
      <c r="E7275">
        <v>0.4</v>
      </c>
      <c r="F7275">
        <v>33.700000000000003</v>
      </c>
    </row>
    <row r="7276" spans="1:7">
      <c r="A7276" t="s">
        <v>22</v>
      </c>
      <c r="B7276">
        <v>4831</v>
      </c>
      <c r="C7276" t="s">
        <v>59</v>
      </c>
      <c r="D7276">
        <v>-6.0137079999999998E-17</v>
      </c>
      <c r="E7276">
        <v>0.55000000000000004</v>
      </c>
      <c r="F7276">
        <v>33.700000000000003</v>
      </c>
    </row>
    <row r="7277" spans="1:7">
      <c r="A7277" t="s">
        <v>22</v>
      </c>
      <c r="B7277">
        <v>4832</v>
      </c>
      <c r="C7277" t="s">
        <v>59</v>
      </c>
      <c r="D7277">
        <v>-2.3129650000000001E-17</v>
      </c>
      <c r="E7277">
        <v>0.7</v>
      </c>
      <c r="F7277">
        <v>33.700000000000003</v>
      </c>
    </row>
    <row r="7278" spans="1:7">
      <c r="A7278" t="s">
        <v>22</v>
      </c>
      <c r="B7278">
        <v>4833</v>
      </c>
      <c r="C7278" t="s">
        <v>59</v>
      </c>
      <c r="D7278">
        <v>0</v>
      </c>
      <c r="E7278">
        <v>1.75</v>
      </c>
      <c r="F7278">
        <v>33.700000000000003</v>
      </c>
      <c r="G7278" t="b">
        <v>0</v>
      </c>
    </row>
    <row r="7279" spans="1:7">
      <c r="A7279" t="s">
        <v>22</v>
      </c>
      <c r="B7279">
        <v>4834</v>
      </c>
      <c r="C7279" t="s">
        <v>59</v>
      </c>
      <c r="D7279">
        <v>0</v>
      </c>
      <c r="E7279">
        <v>2.2000000000000002</v>
      </c>
      <c r="F7279">
        <v>33.700000000000003</v>
      </c>
    </row>
    <row r="7280" spans="1:7">
      <c r="A7280" t="s">
        <v>22</v>
      </c>
      <c r="B7280">
        <v>4835</v>
      </c>
      <c r="C7280" t="s">
        <v>59</v>
      </c>
      <c r="D7280">
        <v>0</v>
      </c>
      <c r="E7280">
        <v>2.8</v>
      </c>
      <c r="F7280">
        <v>33.700000000000003</v>
      </c>
    </row>
    <row r="7281" spans="1:7">
      <c r="A7281" t="s">
        <v>22</v>
      </c>
      <c r="B7281">
        <v>4895</v>
      </c>
      <c r="C7281" t="s">
        <v>59</v>
      </c>
      <c r="D7281">
        <v>0.4</v>
      </c>
      <c r="E7281">
        <v>16.5</v>
      </c>
      <c r="F7281">
        <v>33.700000000000003</v>
      </c>
    </row>
    <row r="7282" spans="1:7">
      <c r="A7282" t="s">
        <v>22</v>
      </c>
      <c r="B7282">
        <v>4896</v>
      </c>
      <c r="C7282" t="s">
        <v>59</v>
      </c>
      <c r="D7282">
        <v>0.65</v>
      </c>
      <c r="E7282">
        <v>16.5</v>
      </c>
      <c r="F7282">
        <v>33.700000000000003</v>
      </c>
    </row>
    <row r="7283" spans="1:7">
      <c r="A7283" t="s">
        <v>22</v>
      </c>
      <c r="B7283">
        <v>4897</v>
      </c>
      <c r="C7283" t="s">
        <v>59</v>
      </c>
      <c r="D7283">
        <v>3.27</v>
      </c>
      <c r="E7283">
        <v>16.5</v>
      </c>
      <c r="F7283">
        <v>33.700000000000003</v>
      </c>
      <c r="G7283" t="b">
        <v>0</v>
      </c>
    </row>
    <row r="7284" spans="1:7">
      <c r="A7284" t="s">
        <v>22</v>
      </c>
      <c r="B7284">
        <v>4901</v>
      </c>
      <c r="C7284" t="s">
        <v>59</v>
      </c>
      <c r="D7284">
        <v>0.4</v>
      </c>
      <c r="E7284">
        <v>8.5</v>
      </c>
      <c r="F7284">
        <v>33.700000000000003</v>
      </c>
    </row>
    <row r="7285" spans="1:7">
      <c r="A7285" t="s">
        <v>22</v>
      </c>
      <c r="B7285">
        <v>4902</v>
      </c>
      <c r="C7285" t="s">
        <v>59</v>
      </c>
      <c r="D7285">
        <v>0.65</v>
      </c>
      <c r="E7285">
        <v>8.5</v>
      </c>
      <c r="F7285">
        <v>33.700000000000003</v>
      </c>
      <c r="G7285" t="b">
        <v>0</v>
      </c>
    </row>
    <row r="7286" spans="1:7">
      <c r="A7286" t="s">
        <v>22</v>
      </c>
      <c r="B7286">
        <v>4933</v>
      </c>
      <c r="C7286" t="s">
        <v>59</v>
      </c>
      <c r="D7286">
        <v>19.649999999999999</v>
      </c>
      <c r="E7286">
        <v>2.2000000000000002</v>
      </c>
      <c r="F7286">
        <v>33.700000000000003</v>
      </c>
    </row>
    <row r="7287" spans="1:7">
      <c r="A7287" t="s">
        <v>22</v>
      </c>
      <c r="B7287">
        <v>4934</v>
      </c>
      <c r="C7287" t="s">
        <v>59</v>
      </c>
      <c r="D7287">
        <v>19.649999999999999</v>
      </c>
      <c r="E7287">
        <v>2.8</v>
      </c>
      <c r="F7287">
        <v>33.700000000000003</v>
      </c>
    </row>
    <row r="7288" spans="1:7">
      <c r="A7288" t="s">
        <v>22</v>
      </c>
      <c r="B7288">
        <v>5741</v>
      </c>
      <c r="C7288" t="s">
        <v>59</v>
      </c>
      <c r="D7288">
        <v>19.649999999999999</v>
      </c>
      <c r="E7288">
        <v>4.9000000000000004</v>
      </c>
      <c r="F7288">
        <v>33.700000000000003</v>
      </c>
      <c r="G7288" t="b">
        <v>0</v>
      </c>
    </row>
    <row r="7289" spans="1:7">
      <c r="A7289" t="s">
        <v>22</v>
      </c>
      <c r="B7289">
        <v>5742</v>
      </c>
      <c r="C7289" t="s">
        <v>59</v>
      </c>
      <c r="D7289">
        <v>19.649999999999999</v>
      </c>
      <c r="E7289">
        <v>5</v>
      </c>
      <c r="F7289">
        <v>33.700000000000003</v>
      </c>
    </row>
    <row r="7290" spans="1:7">
      <c r="A7290" t="s">
        <v>22</v>
      </c>
      <c r="B7290">
        <v>6535</v>
      </c>
      <c r="C7290" t="s">
        <v>59</v>
      </c>
      <c r="D7290">
        <v>8.3800000000000008</v>
      </c>
      <c r="E7290">
        <v>8.9</v>
      </c>
      <c r="F7290">
        <v>33.700000000000003</v>
      </c>
    </row>
    <row r="7291" spans="1:7">
      <c r="A7291" t="s">
        <v>22</v>
      </c>
      <c r="B7291">
        <v>6536</v>
      </c>
      <c r="C7291" t="s">
        <v>59</v>
      </c>
      <c r="D7291">
        <v>8.3800000000000008</v>
      </c>
      <c r="E7291">
        <v>9.1</v>
      </c>
      <c r="F7291">
        <v>33.700000000000003</v>
      </c>
    </row>
    <row r="7292" spans="1:7">
      <c r="A7292" t="s">
        <v>22</v>
      </c>
      <c r="B7292">
        <v>6537</v>
      </c>
      <c r="C7292" t="s">
        <v>59</v>
      </c>
      <c r="D7292">
        <v>8.3800000000000008</v>
      </c>
      <c r="E7292">
        <v>9.6999999999999993</v>
      </c>
      <c r="F7292">
        <v>33.700000000000003</v>
      </c>
    </row>
    <row r="7293" spans="1:7">
      <c r="A7293" t="s">
        <v>22</v>
      </c>
      <c r="B7293">
        <v>6538</v>
      </c>
      <c r="C7293" t="s">
        <v>59</v>
      </c>
      <c r="D7293">
        <v>8.3800000000000008</v>
      </c>
      <c r="E7293">
        <v>10.11</v>
      </c>
      <c r="F7293">
        <v>33.700000000000003</v>
      </c>
      <c r="G7293" t="b">
        <v>0</v>
      </c>
    </row>
    <row r="7294" spans="1:7">
      <c r="A7294" t="s">
        <v>22</v>
      </c>
      <c r="B7294">
        <v>6539</v>
      </c>
      <c r="C7294" t="s">
        <v>59</v>
      </c>
      <c r="D7294">
        <v>8.3800000000000008</v>
      </c>
      <c r="E7294">
        <v>10.4</v>
      </c>
      <c r="F7294">
        <v>33.700000000000003</v>
      </c>
    </row>
    <row r="7295" spans="1:7">
      <c r="A7295" t="s">
        <v>22</v>
      </c>
      <c r="B7295">
        <v>6540</v>
      </c>
      <c r="C7295" t="s">
        <v>59</v>
      </c>
      <c r="D7295">
        <v>8.3800000000000008</v>
      </c>
      <c r="E7295">
        <v>10.6</v>
      </c>
      <c r="F7295">
        <v>33.700000000000003</v>
      </c>
    </row>
    <row r="7296" spans="1:7">
      <c r="A7296" t="s">
        <v>22</v>
      </c>
      <c r="B7296">
        <v>6544</v>
      </c>
      <c r="C7296" t="s">
        <v>59</v>
      </c>
      <c r="D7296">
        <v>9.82</v>
      </c>
      <c r="E7296">
        <v>8.75</v>
      </c>
      <c r="F7296">
        <v>33.700000000000003</v>
      </c>
      <c r="G7296" t="b">
        <v>0</v>
      </c>
    </row>
    <row r="7297" spans="1:7">
      <c r="A7297" t="s">
        <v>22</v>
      </c>
      <c r="B7297">
        <v>6545</v>
      </c>
      <c r="C7297" t="s">
        <v>59</v>
      </c>
      <c r="D7297">
        <v>9.9</v>
      </c>
      <c r="E7297">
        <v>8.75</v>
      </c>
      <c r="F7297">
        <v>33.700000000000003</v>
      </c>
      <c r="G7297" t="b">
        <v>0</v>
      </c>
    </row>
    <row r="7298" spans="1:7">
      <c r="A7298" t="s">
        <v>22</v>
      </c>
      <c r="B7298">
        <v>6546</v>
      </c>
      <c r="C7298" t="s">
        <v>59</v>
      </c>
      <c r="D7298">
        <v>10.53</v>
      </c>
      <c r="E7298">
        <v>8.75</v>
      </c>
      <c r="F7298">
        <v>33.700000000000003</v>
      </c>
    </row>
    <row r="7299" spans="1:7">
      <c r="A7299" t="s">
        <v>22</v>
      </c>
      <c r="B7299">
        <v>6547</v>
      </c>
      <c r="C7299" t="s">
        <v>59</v>
      </c>
      <c r="D7299">
        <v>11.1</v>
      </c>
      <c r="E7299">
        <v>8.75</v>
      </c>
      <c r="F7299">
        <v>33.700000000000003</v>
      </c>
    </row>
    <row r="7300" spans="1:7">
      <c r="A7300" t="s">
        <v>22</v>
      </c>
      <c r="B7300">
        <v>6548</v>
      </c>
      <c r="C7300" t="s">
        <v>59</v>
      </c>
      <c r="D7300">
        <v>11.52</v>
      </c>
      <c r="E7300">
        <v>8.9</v>
      </c>
      <c r="F7300">
        <v>33.700000000000003</v>
      </c>
    </row>
    <row r="7301" spans="1:7">
      <c r="A7301" t="s">
        <v>22</v>
      </c>
      <c r="B7301">
        <v>6549</v>
      </c>
      <c r="C7301" t="s">
        <v>59</v>
      </c>
      <c r="D7301">
        <v>11.52</v>
      </c>
      <c r="E7301">
        <v>9.1</v>
      </c>
      <c r="F7301">
        <v>33.700000000000003</v>
      </c>
      <c r="G7301" t="b">
        <v>0</v>
      </c>
    </row>
    <row r="7302" spans="1:7">
      <c r="A7302" t="s">
        <v>22</v>
      </c>
      <c r="B7302">
        <v>6550</v>
      </c>
      <c r="C7302" t="s">
        <v>59</v>
      </c>
      <c r="D7302">
        <v>13.82</v>
      </c>
      <c r="E7302">
        <v>9.1</v>
      </c>
      <c r="F7302">
        <v>33.700000000000003</v>
      </c>
    </row>
    <row r="7303" spans="1:7">
      <c r="A7303" t="s">
        <v>22</v>
      </c>
      <c r="B7303">
        <v>6551</v>
      </c>
      <c r="C7303" t="s">
        <v>59</v>
      </c>
      <c r="D7303">
        <v>13.82</v>
      </c>
      <c r="E7303">
        <v>8.9</v>
      </c>
      <c r="F7303">
        <v>33.700000000000003</v>
      </c>
      <c r="G7303" t="b">
        <v>0</v>
      </c>
    </row>
    <row r="7304" spans="1:7">
      <c r="A7304" t="s">
        <v>22</v>
      </c>
      <c r="B7304">
        <v>6552</v>
      </c>
      <c r="C7304" t="s">
        <v>59</v>
      </c>
      <c r="D7304">
        <v>13.82</v>
      </c>
      <c r="E7304">
        <v>8.75</v>
      </c>
      <c r="F7304">
        <v>33.700000000000003</v>
      </c>
      <c r="G7304" t="b">
        <v>0</v>
      </c>
    </row>
    <row r="7305" spans="1:7">
      <c r="A7305" t="s">
        <v>22</v>
      </c>
      <c r="B7305">
        <v>6553</v>
      </c>
      <c r="C7305" t="s">
        <v>59</v>
      </c>
      <c r="D7305">
        <v>14.35</v>
      </c>
      <c r="E7305">
        <v>8.75</v>
      </c>
      <c r="F7305">
        <v>33.700000000000003</v>
      </c>
      <c r="G7305" t="b">
        <v>0</v>
      </c>
    </row>
    <row r="7306" spans="1:7">
      <c r="A7306" t="s">
        <v>22</v>
      </c>
      <c r="B7306">
        <v>6554</v>
      </c>
      <c r="C7306" t="s">
        <v>59</v>
      </c>
      <c r="D7306">
        <v>16.7</v>
      </c>
      <c r="E7306">
        <v>8.75</v>
      </c>
      <c r="F7306">
        <v>33.700000000000003</v>
      </c>
      <c r="G7306" t="b">
        <v>0</v>
      </c>
    </row>
    <row r="7307" spans="1:7">
      <c r="A7307" t="s">
        <v>22</v>
      </c>
      <c r="B7307">
        <v>6555</v>
      </c>
      <c r="C7307" t="s">
        <v>59</v>
      </c>
      <c r="D7307">
        <v>17</v>
      </c>
      <c r="E7307">
        <v>8.75</v>
      </c>
      <c r="F7307">
        <v>33.700000000000003</v>
      </c>
      <c r="G7307" t="b">
        <v>0</v>
      </c>
    </row>
    <row r="7308" spans="1:7">
      <c r="A7308" t="s">
        <v>22</v>
      </c>
      <c r="B7308">
        <v>6556</v>
      </c>
      <c r="C7308" t="s">
        <v>59</v>
      </c>
      <c r="D7308">
        <v>17</v>
      </c>
      <c r="E7308">
        <v>8.9</v>
      </c>
      <c r="F7308">
        <v>33.700000000000003</v>
      </c>
    </row>
    <row r="7309" spans="1:7">
      <c r="A7309" t="s">
        <v>22</v>
      </c>
      <c r="B7309">
        <v>6557</v>
      </c>
      <c r="C7309" t="s">
        <v>59</v>
      </c>
      <c r="D7309">
        <v>17</v>
      </c>
      <c r="E7309">
        <v>9.1</v>
      </c>
      <c r="F7309">
        <v>33.700000000000003</v>
      </c>
      <c r="G7309" t="b">
        <v>0</v>
      </c>
    </row>
    <row r="7310" spans="1:7">
      <c r="A7310" t="s">
        <v>22</v>
      </c>
      <c r="B7310">
        <v>6558</v>
      </c>
      <c r="C7310" t="s">
        <v>59</v>
      </c>
      <c r="D7310">
        <v>17</v>
      </c>
      <c r="E7310">
        <v>9.6999999999999993</v>
      </c>
      <c r="F7310">
        <v>33.700000000000003</v>
      </c>
    </row>
    <row r="7311" spans="1:7">
      <c r="A7311" t="s">
        <v>22</v>
      </c>
      <c r="B7311">
        <v>6559</v>
      </c>
      <c r="C7311" t="s">
        <v>59</v>
      </c>
      <c r="D7311">
        <v>17</v>
      </c>
      <c r="E7311">
        <v>10.4</v>
      </c>
      <c r="F7311">
        <v>33.700000000000003</v>
      </c>
    </row>
    <row r="7312" spans="1:7">
      <c r="A7312" t="s">
        <v>22</v>
      </c>
      <c r="B7312">
        <v>6560</v>
      </c>
      <c r="C7312" t="s">
        <v>59</v>
      </c>
      <c r="D7312">
        <v>17</v>
      </c>
      <c r="E7312">
        <v>10.6</v>
      </c>
      <c r="F7312">
        <v>33.700000000000003</v>
      </c>
      <c r="G7312" t="b">
        <v>0</v>
      </c>
    </row>
    <row r="7313" spans="1:7">
      <c r="A7313" t="s">
        <v>22</v>
      </c>
      <c r="B7313">
        <v>6561</v>
      </c>
      <c r="C7313" t="s">
        <v>59</v>
      </c>
      <c r="D7313">
        <v>17</v>
      </c>
      <c r="E7313">
        <v>11.65</v>
      </c>
      <c r="F7313">
        <v>33.700000000000003</v>
      </c>
      <c r="G7313" t="b">
        <v>0</v>
      </c>
    </row>
    <row r="7314" spans="1:7">
      <c r="A7314" t="s">
        <v>22</v>
      </c>
      <c r="B7314">
        <v>6562</v>
      </c>
      <c r="C7314" t="s">
        <v>59</v>
      </c>
      <c r="D7314">
        <v>17</v>
      </c>
      <c r="E7314">
        <v>11.9</v>
      </c>
      <c r="F7314">
        <v>33.700000000000003</v>
      </c>
    </row>
    <row r="7315" spans="1:7">
      <c r="A7315" t="s">
        <v>22</v>
      </c>
      <c r="B7315">
        <v>6563</v>
      </c>
      <c r="C7315" t="s">
        <v>59</v>
      </c>
      <c r="D7315">
        <v>17</v>
      </c>
      <c r="E7315">
        <v>12.5</v>
      </c>
      <c r="F7315">
        <v>33.700000000000003</v>
      </c>
    </row>
    <row r="7316" spans="1:7">
      <c r="A7316" t="s">
        <v>22</v>
      </c>
      <c r="B7316">
        <v>6564</v>
      </c>
      <c r="C7316" t="s">
        <v>59</v>
      </c>
      <c r="D7316">
        <v>17</v>
      </c>
      <c r="E7316">
        <v>12.8</v>
      </c>
      <c r="F7316">
        <v>33.700000000000003</v>
      </c>
      <c r="G7316" t="b">
        <v>0</v>
      </c>
    </row>
    <row r="7317" spans="1:7">
      <c r="A7317" t="s">
        <v>22</v>
      </c>
      <c r="B7317">
        <v>6565</v>
      </c>
      <c r="C7317" t="s">
        <v>59</v>
      </c>
      <c r="D7317">
        <v>17</v>
      </c>
      <c r="E7317">
        <v>12.95</v>
      </c>
      <c r="F7317">
        <v>33.700000000000003</v>
      </c>
      <c r="G7317" t="b">
        <v>0</v>
      </c>
    </row>
    <row r="7318" spans="1:7">
      <c r="A7318" t="s">
        <v>22</v>
      </c>
      <c r="B7318">
        <v>6566</v>
      </c>
      <c r="C7318" t="s">
        <v>59</v>
      </c>
      <c r="D7318">
        <v>17</v>
      </c>
      <c r="E7318">
        <v>14.2</v>
      </c>
      <c r="F7318">
        <v>33.700000000000003</v>
      </c>
    </row>
    <row r="7319" spans="1:7">
      <c r="A7319" t="s">
        <v>22</v>
      </c>
      <c r="B7319">
        <v>6567</v>
      </c>
      <c r="C7319" t="s">
        <v>59</v>
      </c>
      <c r="D7319">
        <v>17</v>
      </c>
      <c r="E7319">
        <v>14.35</v>
      </c>
      <c r="F7319">
        <v>33.700000000000003</v>
      </c>
      <c r="G7319" t="b">
        <v>0</v>
      </c>
    </row>
    <row r="7320" spans="1:7">
      <c r="A7320" t="s">
        <v>22</v>
      </c>
      <c r="B7320">
        <v>6568</v>
      </c>
      <c r="C7320" t="s">
        <v>59</v>
      </c>
      <c r="D7320">
        <v>17</v>
      </c>
      <c r="E7320">
        <v>14.91</v>
      </c>
      <c r="F7320">
        <v>33.700000000000003</v>
      </c>
    </row>
    <row r="7321" spans="1:7">
      <c r="A7321" t="s">
        <v>22</v>
      </c>
      <c r="B7321">
        <v>6569</v>
      </c>
      <c r="C7321" t="s">
        <v>59</v>
      </c>
      <c r="D7321">
        <v>17</v>
      </c>
      <c r="E7321">
        <v>15.26</v>
      </c>
      <c r="F7321">
        <v>33.700000000000003</v>
      </c>
    </row>
    <row r="7322" spans="1:7">
      <c r="A7322" t="s">
        <v>22</v>
      </c>
      <c r="B7322">
        <v>6570</v>
      </c>
      <c r="C7322" t="s">
        <v>59</v>
      </c>
      <c r="D7322">
        <v>14.17</v>
      </c>
      <c r="E7322">
        <v>11.35</v>
      </c>
      <c r="F7322">
        <v>33.700000000000003</v>
      </c>
    </row>
    <row r="7323" spans="1:7">
      <c r="A7323" t="s">
        <v>22</v>
      </c>
      <c r="B7323">
        <v>6571</v>
      </c>
      <c r="C7323" t="s">
        <v>59</v>
      </c>
      <c r="D7323">
        <v>14.35</v>
      </c>
      <c r="E7323">
        <v>11.35</v>
      </c>
      <c r="F7323">
        <v>33.700000000000003</v>
      </c>
      <c r="G7323" t="b">
        <v>0</v>
      </c>
    </row>
    <row r="7324" spans="1:7">
      <c r="A7324" t="s">
        <v>22</v>
      </c>
      <c r="B7324">
        <v>6572</v>
      </c>
      <c r="C7324" t="s">
        <v>59</v>
      </c>
      <c r="D7324">
        <v>15.97</v>
      </c>
      <c r="E7324">
        <v>11.35</v>
      </c>
      <c r="F7324">
        <v>33.700000000000003</v>
      </c>
    </row>
    <row r="7325" spans="1:7">
      <c r="A7325" t="s">
        <v>22</v>
      </c>
      <c r="B7325">
        <v>6573</v>
      </c>
      <c r="C7325" t="s">
        <v>59</v>
      </c>
      <c r="D7325">
        <v>16.7</v>
      </c>
      <c r="E7325">
        <v>11.35</v>
      </c>
      <c r="F7325">
        <v>33.700000000000003</v>
      </c>
      <c r="G7325" t="b">
        <v>0</v>
      </c>
    </row>
    <row r="7326" spans="1:7">
      <c r="A7326" t="s">
        <v>22</v>
      </c>
      <c r="B7326">
        <v>6574</v>
      </c>
      <c r="C7326" t="s">
        <v>59</v>
      </c>
      <c r="D7326">
        <v>14.17</v>
      </c>
      <c r="E7326">
        <v>11.65</v>
      </c>
      <c r="F7326">
        <v>33.700000000000003</v>
      </c>
    </row>
    <row r="7327" spans="1:7">
      <c r="A7327" t="s">
        <v>22</v>
      </c>
      <c r="B7327">
        <v>6575</v>
      </c>
      <c r="C7327" t="s">
        <v>59</v>
      </c>
      <c r="D7327">
        <v>14.17</v>
      </c>
      <c r="E7327">
        <v>11.9</v>
      </c>
      <c r="F7327">
        <v>33.700000000000003</v>
      </c>
    </row>
    <row r="7328" spans="1:7">
      <c r="A7328" t="s">
        <v>22</v>
      </c>
      <c r="B7328">
        <v>6576</v>
      </c>
      <c r="C7328" t="s">
        <v>59</v>
      </c>
      <c r="D7328">
        <v>14.17</v>
      </c>
      <c r="E7328">
        <v>11.95</v>
      </c>
      <c r="F7328">
        <v>33.700000000000003</v>
      </c>
    </row>
    <row r="7329" spans="1:7">
      <c r="A7329" t="s">
        <v>22</v>
      </c>
      <c r="B7329">
        <v>6577</v>
      </c>
      <c r="C7329" t="s">
        <v>59</v>
      </c>
      <c r="D7329">
        <v>17.3</v>
      </c>
      <c r="E7329">
        <v>15.78</v>
      </c>
      <c r="F7329">
        <v>33.700000000000003</v>
      </c>
      <c r="G7329" t="b">
        <v>0</v>
      </c>
    </row>
    <row r="7330" spans="1:7">
      <c r="A7330" t="s">
        <v>22</v>
      </c>
      <c r="B7330">
        <v>6578</v>
      </c>
      <c r="C7330" t="s">
        <v>59</v>
      </c>
      <c r="D7330">
        <v>18.399999999999999</v>
      </c>
      <c r="E7330">
        <v>15.78</v>
      </c>
      <c r="F7330">
        <v>33.700000000000003</v>
      </c>
    </row>
    <row r="7331" spans="1:7">
      <c r="A7331" t="s">
        <v>22</v>
      </c>
      <c r="B7331">
        <v>6579</v>
      </c>
      <c r="C7331" t="s">
        <v>59</v>
      </c>
      <c r="D7331">
        <v>19.100000000000001</v>
      </c>
      <c r="E7331">
        <v>15.78</v>
      </c>
      <c r="F7331">
        <v>33.700000000000003</v>
      </c>
    </row>
    <row r="7332" spans="1:7">
      <c r="A7332" t="s">
        <v>22</v>
      </c>
      <c r="B7332">
        <v>6580</v>
      </c>
      <c r="C7332" t="s">
        <v>59</v>
      </c>
      <c r="D7332">
        <v>19.475000000000001</v>
      </c>
      <c r="E7332">
        <v>15.78</v>
      </c>
      <c r="F7332">
        <v>33.700000000000003</v>
      </c>
    </row>
    <row r="7333" spans="1:7">
      <c r="A7333" t="s">
        <v>22</v>
      </c>
      <c r="B7333">
        <v>6581</v>
      </c>
      <c r="C7333" t="s">
        <v>59</v>
      </c>
      <c r="D7333">
        <v>19.649999999999999</v>
      </c>
      <c r="E7333">
        <v>15.78</v>
      </c>
      <c r="F7333">
        <v>33.700000000000003</v>
      </c>
    </row>
    <row r="7334" spans="1:7">
      <c r="A7334" t="s">
        <v>22</v>
      </c>
      <c r="B7334">
        <v>6582</v>
      </c>
      <c r="C7334" t="s">
        <v>59</v>
      </c>
      <c r="D7334">
        <v>19.649999999999999</v>
      </c>
      <c r="E7334">
        <v>15.26</v>
      </c>
      <c r="F7334">
        <v>33.700000000000003</v>
      </c>
      <c r="G7334" t="b">
        <v>0</v>
      </c>
    </row>
    <row r="7335" spans="1:7">
      <c r="A7335" t="s">
        <v>22</v>
      </c>
      <c r="B7335">
        <v>6583</v>
      </c>
      <c r="C7335" t="s">
        <v>59</v>
      </c>
      <c r="D7335">
        <v>19.649999999999999</v>
      </c>
      <c r="E7335">
        <v>14.91</v>
      </c>
      <c r="F7335">
        <v>33.700000000000003</v>
      </c>
    </row>
    <row r="7336" spans="1:7">
      <c r="A7336" t="s">
        <v>22</v>
      </c>
      <c r="B7336">
        <v>6584</v>
      </c>
      <c r="C7336" t="s">
        <v>59</v>
      </c>
      <c r="D7336">
        <v>19.649999999999999</v>
      </c>
      <c r="E7336">
        <v>14.35</v>
      </c>
      <c r="F7336">
        <v>33.700000000000003</v>
      </c>
    </row>
    <row r="7337" spans="1:7">
      <c r="A7337" t="s">
        <v>22</v>
      </c>
      <c r="B7337">
        <v>6585</v>
      </c>
      <c r="C7337" t="s">
        <v>59</v>
      </c>
      <c r="D7337">
        <v>19.649999999999999</v>
      </c>
      <c r="E7337">
        <v>14.2</v>
      </c>
      <c r="F7337">
        <v>33.700000000000003</v>
      </c>
      <c r="G7337" t="b">
        <v>0</v>
      </c>
    </row>
    <row r="7338" spans="1:7">
      <c r="A7338" t="s">
        <v>22</v>
      </c>
      <c r="B7338">
        <v>6586</v>
      </c>
      <c r="C7338" t="s">
        <v>59</v>
      </c>
      <c r="D7338">
        <v>19.649999999999999</v>
      </c>
      <c r="E7338">
        <v>12.95</v>
      </c>
      <c r="F7338">
        <v>33.700000000000003</v>
      </c>
    </row>
    <row r="7339" spans="1:7">
      <c r="A7339" t="s">
        <v>22</v>
      </c>
      <c r="B7339">
        <v>6587</v>
      </c>
      <c r="C7339" t="s">
        <v>59</v>
      </c>
      <c r="D7339">
        <v>19.649999999999999</v>
      </c>
      <c r="E7339">
        <v>12.8</v>
      </c>
      <c r="F7339">
        <v>33.700000000000003</v>
      </c>
    </row>
    <row r="7340" spans="1:7">
      <c r="A7340" t="s">
        <v>22</v>
      </c>
      <c r="B7340">
        <v>6588</v>
      </c>
      <c r="C7340" t="s">
        <v>59</v>
      </c>
      <c r="D7340">
        <v>19.649999999999999</v>
      </c>
      <c r="E7340">
        <v>12.5</v>
      </c>
      <c r="F7340">
        <v>33.700000000000003</v>
      </c>
    </row>
    <row r="7341" spans="1:7">
      <c r="A7341" t="s">
        <v>22</v>
      </c>
      <c r="B7341">
        <v>6589</v>
      </c>
      <c r="C7341" t="s">
        <v>59</v>
      </c>
      <c r="D7341">
        <v>19.649999999999999</v>
      </c>
      <c r="E7341">
        <v>11.9</v>
      </c>
      <c r="F7341">
        <v>33.700000000000003</v>
      </c>
      <c r="G7341" t="b">
        <v>0</v>
      </c>
    </row>
    <row r="7342" spans="1:7">
      <c r="A7342" t="s">
        <v>22</v>
      </c>
      <c r="B7342">
        <v>6590</v>
      </c>
      <c r="C7342" t="s">
        <v>59</v>
      </c>
      <c r="D7342">
        <v>19.649999999999999</v>
      </c>
      <c r="E7342">
        <v>11.65</v>
      </c>
      <c r="F7342">
        <v>33.700000000000003</v>
      </c>
      <c r="G7342" t="b">
        <v>0</v>
      </c>
    </row>
    <row r="7343" spans="1:7">
      <c r="A7343" t="s">
        <v>22</v>
      </c>
      <c r="B7343">
        <v>6591</v>
      </c>
      <c r="C7343" t="s">
        <v>59</v>
      </c>
      <c r="D7343">
        <v>19.649999999999999</v>
      </c>
      <c r="E7343">
        <v>10.6</v>
      </c>
      <c r="F7343">
        <v>33.700000000000003</v>
      </c>
    </row>
    <row r="7344" spans="1:7">
      <c r="A7344" t="s">
        <v>22</v>
      </c>
      <c r="B7344">
        <v>7096</v>
      </c>
      <c r="C7344" t="s">
        <v>59</v>
      </c>
      <c r="D7344">
        <v>5.2427200000000001E-17</v>
      </c>
      <c r="E7344">
        <v>4.9000000000000004</v>
      </c>
      <c r="F7344">
        <v>33.700000000000003</v>
      </c>
    </row>
    <row r="7345" spans="1:7">
      <c r="A7345" t="s">
        <v>22</v>
      </c>
      <c r="B7345">
        <v>7800</v>
      </c>
      <c r="C7345" t="s">
        <v>59</v>
      </c>
      <c r="D7345">
        <v>14.17</v>
      </c>
      <c r="E7345">
        <v>14.2</v>
      </c>
      <c r="F7345">
        <v>33.700000000000003</v>
      </c>
    </row>
    <row r="7346" spans="1:7">
      <c r="A7346" t="s">
        <v>22</v>
      </c>
      <c r="B7346">
        <v>7838</v>
      </c>
      <c r="C7346" t="s">
        <v>59</v>
      </c>
      <c r="D7346">
        <v>14.35</v>
      </c>
      <c r="E7346">
        <v>14.2</v>
      </c>
      <c r="F7346">
        <v>33.700000000000003</v>
      </c>
    </row>
    <row r="7347" spans="1:7">
      <c r="A7347" t="s">
        <v>22</v>
      </c>
      <c r="B7347">
        <v>7839</v>
      </c>
      <c r="C7347" t="s">
        <v>59</v>
      </c>
      <c r="D7347">
        <v>15.97</v>
      </c>
      <c r="E7347">
        <v>14.2</v>
      </c>
      <c r="F7347">
        <v>33.700000000000003</v>
      </c>
      <c r="G7347" t="b">
        <v>0</v>
      </c>
    </row>
    <row r="7348" spans="1:7">
      <c r="A7348" t="s">
        <v>22</v>
      </c>
      <c r="B7348">
        <v>7840</v>
      </c>
      <c r="C7348" t="s">
        <v>59</v>
      </c>
      <c r="D7348">
        <v>16.7</v>
      </c>
      <c r="E7348">
        <v>14.2</v>
      </c>
      <c r="F7348">
        <v>33.700000000000003</v>
      </c>
    </row>
    <row r="7349" spans="1:7">
      <c r="A7349" t="s">
        <v>22</v>
      </c>
      <c r="B7349">
        <v>7930</v>
      </c>
      <c r="C7349" t="s">
        <v>59</v>
      </c>
      <c r="D7349">
        <v>11.52</v>
      </c>
      <c r="E7349">
        <v>11.35</v>
      </c>
      <c r="F7349">
        <v>33.700000000000003</v>
      </c>
    </row>
    <row r="7350" spans="1:7">
      <c r="A7350" t="s">
        <v>22</v>
      </c>
      <c r="B7350">
        <v>7931</v>
      </c>
      <c r="C7350" t="s">
        <v>59</v>
      </c>
      <c r="D7350">
        <v>13.82</v>
      </c>
      <c r="E7350">
        <v>11.35</v>
      </c>
      <c r="F7350">
        <v>33.700000000000003</v>
      </c>
      <c r="G7350" t="b">
        <v>0</v>
      </c>
    </row>
    <row r="7351" spans="1:7">
      <c r="A7351" t="s">
        <v>22</v>
      </c>
      <c r="B7351">
        <v>7955</v>
      </c>
      <c r="C7351" t="s">
        <v>59</v>
      </c>
      <c r="D7351">
        <v>17</v>
      </c>
      <c r="E7351">
        <v>11.35</v>
      </c>
      <c r="F7351">
        <v>33.700000000000003</v>
      </c>
    </row>
    <row r="7352" spans="1:7">
      <c r="A7352" t="s">
        <v>22</v>
      </c>
      <c r="B7352">
        <v>7981</v>
      </c>
      <c r="C7352" t="s">
        <v>59</v>
      </c>
      <c r="D7352">
        <v>3.5</v>
      </c>
      <c r="E7352">
        <v>14.35</v>
      </c>
      <c r="F7352">
        <v>33.700000000000003</v>
      </c>
      <c r="G7352" t="b">
        <v>0</v>
      </c>
    </row>
    <row r="7353" spans="1:7">
      <c r="A7353" t="s">
        <v>22</v>
      </c>
      <c r="B7353">
        <v>7983</v>
      </c>
      <c r="C7353" t="s">
        <v>59</v>
      </c>
      <c r="D7353">
        <v>4.7699999999999996</v>
      </c>
      <c r="E7353">
        <v>14.35</v>
      </c>
      <c r="F7353">
        <v>33.700000000000003</v>
      </c>
    </row>
    <row r="7354" spans="1:7">
      <c r="A7354" t="s">
        <v>22</v>
      </c>
      <c r="B7354">
        <v>7994</v>
      </c>
      <c r="C7354" t="s">
        <v>59</v>
      </c>
      <c r="D7354">
        <v>3.5</v>
      </c>
      <c r="E7354">
        <v>10.45</v>
      </c>
      <c r="F7354">
        <v>33.700000000000003</v>
      </c>
      <c r="G7354" t="b">
        <v>0</v>
      </c>
    </row>
    <row r="7355" spans="1:7">
      <c r="A7355" t="s">
        <v>22</v>
      </c>
      <c r="B7355">
        <v>8024</v>
      </c>
      <c r="C7355" t="s">
        <v>59</v>
      </c>
      <c r="D7355">
        <v>11.92</v>
      </c>
      <c r="E7355">
        <v>12.25</v>
      </c>
      <c r="F7355">
        <v>33.700000000000003</v>
      </c>
    </row>
    <row r="7356" spans="1:7">
      <c r="A7356" t="s">
        <v>22</v>
      </c>
      <c r="B7356">
        <v>8025</v>
      </c>
      <c r="C7356" t="s">
        <v>59</v>
      </c>
      <c r="D7356">
        <v>14.17</v>
      </c>
      <c r="E7356">
        <v>13.8</v>
      </c>
      <c r="F7356">
        <v>33.700000000000003</v>
      </c>
    </row>
    <row r="7357" spans="1:7">
      <c r="A7357" t="s">
        <v>22</v>
      </c>
      <c r="B7357">
        <v>8043</v>
      </c>
      <c r="C7357" t="s">
        <v>59</v>
      </c>
      <c r="D7357">
        <v>11.52</v>
      </c>
      <c r="E7357">
        <v>12.25</v>
      </c>
      <c r="F7357">
        <v>33.700000000000003</v>
      </c>
      <c r="G7357" t="b">
        <v>0</v>
      </c>
    </row>
    <row r="7358" spans="1:7">
      <c r="A7358" t="s">
        <v>22</v>
      </c>
      <c r="B7358">
        <v>8062</v>
      </c>
      <c r="C7358" t="s">
        <v>59</v>
      </c>
      <c r="D7358">
        <v>13.82</v>
      </c>
      <c r="E7358">
        <v>10</v>
      </c>
      <c r="F7358">
        <v>33.700000000000003</v>
      </c>
    </row>
    <row r="7359" spans="1:7">
      <c r="A7359" t="s">
        <v>22</v>
      </c>
      <c r="B7359">
        <v>8777</v>
      </c>
      <c r="C7359" t="s">
        <v>59</v>
      </c>
      <c r="D7359">
        <v>9.82</v>
      </c>
      <c r="E7359">
        <v>4.9000000000000004</v>
      </c>
      <c r="F7359">
        <v>33.700000000000003</v>
      </c>
      <c r="G7359" t="b">
        <v>0</v>
      </c>
    </row>
    <row r="7360" spans="1:7">
      <c r="A7360" t="s">
        <v>22</v>
      </c>
      <c r="B7360">
        <v>9098</v>
      </c>
      <c r="C7360" t="s">
        <v>59</v>
      </c>
      <c r="D7360">
        <v>4.82</v>
      </c>
      <c r="E7360">
        <v>13.05</v>
      </c>
      <c r="F7360">
        <v>33.700000000000003</v>
      </c>
    </row>
    <row r="7361" spans="1:7">
      <c r="A7361" t="s">
        <v>22</v>
      </c>
      <c r="B7361">
        <v>9099</v>
      </c>
      <c r="C7361" t="s">
        <v>59</v>
      </c>
      <c r="D7361">
        <v>4.82</v>
      </c>
      <c r="E7361">
        <v>14.05</v>
      </c>
      <c r="F7361">
        <v>33.700000000000003</v>
      </c>
      <c r="G7361" t="b">
        <v>0</v>
      </c>
    </row>
    <row r="7362" spans="1:7">
      <c r="A7362" t="s">
        <v>22</v>
      </c>
      <c r="B7362">
        <v>5032</v>
      </c>
      <c r="C7362" t="s">
        <v>59</v>
      </c>
      <c r="D7362">
        <v>8.3800000000000008</v>
      </c>
      <c r="E7362">
        <v>11.35</v>
      </c>
      <c r="F7362">
        <v>33.700000000000003</v>
      </c>
      <c r="G7362" t="b">
        <v>0</v>
      </c>
    </row>
    <row r="7363" spans="1:7">
      <c r="A7363" t="s">
        <v>22</v>
      </c>
      <c r="B7363">
        <v>9247</v>
      </c>
      <c r="C7363" t="s">
        <v>59</v>
      </c>
      <c r="D7363">
        <v>11.52</v>
      </c>
      <c r="E7363">
        <v>9.35</v>
      </c>
      <c r="F7363">
        <v>33.700000000000003</v>
      </c>
      <c r="G7363" t="b">
        <v>0</v>
      </c>
    </row>
    <row r="7364" spans="1:7">
      <c r="A7364" t="s">
        <v>22</v>
      </c>
      <c r="B7364">
        <v>7895</v>
      </c>
      <c r="C7364" t="s">
        <v>59</v>
      </c>
      <c r="D7364">
        <v>11.52</v>
      </c>
      <c r="E7364">
        <v>10.85</v>
      </c>
      <c r="F7364">
        <v>33.700000000000003</v>
      </c>
    </row>
    <row r="7365" spans="1:7">
      <c r="A7365" t="s">
        <v>22</v>
      </c>
      <c r="B7365">
        <v>7896</v>
      </c>
      <c r="C7365" t="s">
        <v>59</v>
      </c>
      <c r="D7365">
        <v>13.82</v>
      </c>
      <c r="E7365">
        <v>10.85</v>
      </c>
      <c r="F7365">
        <v>33.700000000000003</v>
      </c>
      <c r="G7365" t="b">
        <v>0</v>
      </c>
    </row>
    <row r="7366" spans="1:7">
      <c r="A7366" t="s">
        <v>22</v>
      </c>
      <c r="B7366">
        <v>9432</v>
      </c>
      <c r="C7366" t="s">
        <v>59</v>
      </c>
      <c r="D7366">
        <v>8.25</v>
      </c>
      <c r="E7366">
        <v>13.15</v>
      </c>
      <c r="F7366">
        <v>33.700000000000003</v>
      </c>
    </row>
    <row r="7367" spans="1:7">
      <c r="A7367" t="s">
        <v>22</v>
      </c>
      <c r="B7367">
        <v>9433</v>
      </c>
      <c r="C7367" t="s">
        <v>59</v>
      </c>
      <c r="D7367">
        <v>8.25</v>
      </c>
      <c r="E7367">
        <v>13.8</v>
      </c>
      <c r="F7367">
        <v>33.700000000000003</v>
      </c>
    </row>
    <row r="7368" spans="1:7">
      <c r="A7368" t="s">
        <v>22</v>
      </c>
      <c r="B7368">
        <v>9434</v>
      </c>
      <c r="C7368" t="s">
        <v>59</v>
      </c>
      <c r="D7368">
        <v>9.25</v>
      </c>
      <c r="E7368">
        <v>13.15</v>
      </c>
      <c r="F7368">
        <v>33.700000000000003</v>
      </c>
    </row>
    <row r="7369" spans="1:7">
      <c r="A7369" t="s">
        <v>22</v>
      </c>
      <c r="B7369">
        <v>9435</v>
      </c>
      <c r="C7369" t="s">
        <v>59</v>
      </c>
      <c r="D7369">
        <v>9.25</v>
      </c>
      <c r="E7369">
        <v>13.8</v>
      </c>
      <c r="F7369">
        <v>33.700000000000003</v>
      </c>
    </row>
    <row r="7370" spans="1:7">
      <c r="A7370" t="s">
        <v>22</v>
      </c>
      <c r="B7370">
        <v>9436</v>
      </c>
      <c r="C7370" t="s">
        <v>59</v>
      </c>
      <c r="D7370">
        <v>10.050000000000001</v>
      </c>
      <c r="E7370">
        <v>13.15</v>
      </c>
      <c r="F7370">
        <v>33.700000000000003</v>
      </c>
    </row>
    <row r="7371" spans="1:7">
      <c r="A7371" t="s">
        <v>22</v>
      </c>
      <c r="B7371">
        <v>9437</v>
      </c>
      <c r="C7371" t="s">
        <v>59</v>
      </c>
      <c r="D7371">
        <v>10.050000000000001</v>
      </c>
      <c r="E7371">
        <v>13.8</v>
      </c>
      <c r="F7371">
        <v>33.700000000000003</v>
      </c>
      <c r="G7371" t="b">
        <v>0</v>
      </c>
    </row>
    <row r="7372" spans="1:7">
      <c r="A7372" t="s">
        <v>22</v>
      </c>
      <c r="B7372">
        <v>9440</v>
      </c>
      <c r="C7372" t="s">
        <v>59</v>
      </c>
      <c r="D7372">
        <v>11.52</v>
      </c>
      <c r="E7372">
        <v>11.65</v>
      </c>
      <c r="F7372">
        <v>33.700000000000003</v>
      </c>
    </row>
    <row r="7373" spans="1:7">
      <c r="A7373" t="s">
        <v>22</v>
      </c>
      <c r="B7373">
        <v>9502</v>
      </c>
      <c r="C7373" t="s">
        <v>59</v>
      </c>
      <c r="D7373">
        <v>6.8</v>
      </c>
      <c r="E7373">
        <v>13.8</v>
      </c>
      <c r="F7373">
        <v>33.700000000000003</v>
      </c>
    </row>
    <row r="7374" spans="1:7">
      <c r="A7374" t="s">
        <v>22</v>
      </c>
      <c r="B7374">
        <v>1260</v>
      </c>
      <c r="C7374" t="s">
        <v>59</v>
      </c>
      <c r="D7374">
        <v>8.3800000000000008</v>
      </c>
      <c r="E7374">
        <v>12.5</v>
      </c>
      <c r="F7374">
        <v>33.700000000000003</v>
      </c>
    </row>
    <row r="7375" spans="1:7">
      <c r="A7375" t="s">
        <v>22</v>
      </c>
      <c r="B7375">
        <v>1819</v>
      </c>
      <c r="C7375" t="s">
        <v>59</v>
      </c>
      <c r="D7375">
        <v>8.3800000000000008</v>
      </c>
      <c r="E7375">
        <v>12.25</v>
      </c>
      <c r="F7375">
        <v>33.700000000000003</v>
      </c>
      <c r="G7375" t="b">
        <v>0</v>
      </c>
    </row>
    <row r="7376" spans="1:7">
      <c r="A7376" t="s">
        <v>22</v>
      </c>
      <c r="B7376">
        <v>2108</v>
      </c>
      <c r="C7376" t="s">
        <v>59</v>
      </c>
      <c r="D7376">
        <v>8.25</v>
      </c>
      <c r="E7376">
        <v>16.5</v>
      </c>
      <c r="F7376">
        <v>33.700000000000003</v>
      </c>
      <c r="G7376" t="b">
        <v>0</v>
      </c>
    </row>
    <row r="7377" spans="1:7">
      <c r="A7377" t="s">
        <v>22</v>
      </c>
      <c r="B7377">
        <v>2296</v>
      </c>
      <c r="C7377" t="s">
        <v>59</v>
      </c>
      <c r="D7377">
        <v>8.3800000000000008</v>
      </c>
      <c r="E7377">
        <v>13.15</v>
      </c>
      <c r="F7377">
        <v>33.700000000000003</v>
      </c>
    </row>
    <row r="7378" spans="1:7">
      <c r="A7378" t="s">
        <v>22</v>
      </c>
      <c r="B7378">
        <v>9495</v>
      </c>
      <c r="C7378" t="s">
        <v>59</v>
      </c>
      <c r="D7378">
        <v>11.92</v>
      </c>
      <c r="E7378">
        <v>13.15</v>
      </c>
      <c r="F7378">
        <v>33.700000000000003</v>
      </c>
    </row>
    <row r="7379" spans="1:7">
      <c r="A7379" t="s">
        <v>22</v>
      </c>
      <c r="B7379">
        <v>3697</v>
      </c>
      <c r="C7379" t="s">
        <v>59</v>
      </c>
      <c r="D7379">
        <v>4.82</v>
      </c>
      <c r="E7379">
        <v>14.35</v>
      </c>
      <c r="F7379">
        <v>33.700000000000003</v>
      </c>
      <c r="G7379" t="b">
        <v>0</v>
      </c>
    </row>
    <row r="7380" spans="1:7">
      <c r="A7380" t="s">
        <v>22</v>
      </c>
      <c r="B7380">
        <v>3716</v>
      </c>
      <c r="C7380" t="s">
        <v>59</v>
      </c>
      <c r="D7380">
        <v>4.82</v>
      </c>
      <c r="E7380">
        <v>13.8</v>
      </c>
      <c r="F7380">
        <v>33.700000000000003</v>
      </c>
      <c r="G7380" t="b">
        <v>0</v>
      </c>
    </row>
    <row r="7381" spans="1:7">
      <c r="A7381" t="s">
        <v>22</v>
      </c>
      <c r="B7381">
        <v>8907</v>
      </c>
      <c r="C7381" t="s">
        <v>59</v>
      </c>
      <c r="D7381">
        <v>3.5</v>
      </c>
      <c r="E7381">
        <v>14.05</v>
      </c>
      <c r="F7381">
        <v>33.700000000000003</v>
      </c>
    </row>
    <row r="7382" spans="1:7">
      <c r="A7382" t="s">
        <v>22</v>
      </c>
      <c r="B7382">
        <v>8926</v>
      </c>
      <c r="C7382" t="s">
        <v>59</v>
      </c>
      <c r="D7382">
        <v>3.5</v>
      </c>
      <c r="E7382">
        <v>13.05</v>
      </c>
      <c r="F7382">
        <v>33.700000000000003</v>
      </c>
    </row>
    <row r="7383" spans="1:7">
      <c r="A7383" t="s">
        <v>22</v>
      </c>
      <c r="B7383">
        <v>8935</v>
      </c>
      <c r="C7383" t="s">
        <v>59</v>
      </c>
      <c r="D7383">
        <v>4.7699999999999996</v>
      </c>
      <c r="E7383">
        <v>13.05</v>
      </c>
      <c r="F7383">
        <v>33.700000000000003</v>
      </c>
      <c r="G7383" t="b">
        <v>0</v>
      </c>
    </row>
    <row r="7384" spans="1:7">
      <c r="A7384" t="s">
        <v>22</v>
      </c>
      <c r="B7384">
        <v>9574</v>
      </c>
      <c r="C7384" t="s">
        <v>59</v>
      </c>
      <c r="D7384">
        <v>8.25</v>
      </c>
      <c r="E7384">
        <v>13.05</v>
      </c>
      <c r="F7384">
        <v>33.700000000000003</v>
      </c>
      <c r="G7384" t="b">
        <v>0</v>
      </c>
    </row>
    <row r="7385" spans="1:7">
      <c r="A7385" t="s">
        <v>22</v>
      </c>
      <c r="B7385">
        <v>9534</v>
      </c>
      <c r="C7385" t="s">
        <v>59</v>
      </c>
      <c r="D7385">
        <v>6.8</v>
      </c>
      <c r="E7385">
        <v>8.5</v>
      </c>
      <c r="F7385">
        <v>33.700000000000003</v>
      </c>
    </row>
    <row r="7386" spans="1:7">
      <c r="A7386" t="s">
        <v>22</v>
      </c>
      <c r="B7386">
        <v>9535</v>
      </c>
      <c r="C7386" t="s">
        <v>59</v>
      </c>
      <c r="D7386">
        <v>6.8</v>
      </c>
      <c r="E7386">
        <v>12.5</v>
      </c>
      <c r="F7386">
        <v>33.700000000000003</v>
      </c>
    </row>
    <row r="7387" spans="1:7">
      <c r="A7387" t="s">
        <v>22</v>
      </c>
      <c r="B7387">
        <v>3944</v>
      </c>
      <c r="C7387" t="s">
        <v>59</v>
      </c>
      <c r="D7387">
        <v>6.8</v>
      </c>
      <c r="E7387">
        <v>10.45</v>
      </c>
      <c r="F7387">
        <v>33.700000000000003</v>
      </c>
    </row>
    <row r="7388" spans="1:7">
      <c r="A7388" t="s">
        <v>22</v>
      </c>
      <c r="B7388">
        <v>9600</v>
      </c>
      <c r="C7388" t="s">
        <v>59</v>
      </c>
      <c r="D7388">
        <v>4.82</v>
      </c>
      <c r="E7388">
        <v>16.5</v>
      </c>
      <c r="F7388">
        <v>33.700000000000003</v>
      </c>
      <c r="G7388" t="b">
        <v>0</v>
      </c>
    </row>
    <row r="7389" spans="1:7">
      <c r="A7389" t="s">
        <v>22</v>
      </c>
      <c r="B7389">
        <v>9601</v>
      </c>
      <c r="C7389" t="s">
        <v>59</v>
      </c>
      <c r="D7389">
        <v>5.72</v>
      </c>
      <c r="E7389">
        <v>13.8</v>
      </c>
      <c r="F7389">
        <v>33.700000000000003</v>
      </c>
    </row>
    <row r="7390" spans="1:7">
      <c r="A7390" t="s">
        <v>22</v>
      </c>
      <c r="B7390">
        <v>9602</v>
      </c>
      <c r="C7390" t="s">
        <v>59</v>
      </c>
      <c r="D7390">
        <v>5.72</v>
      </c>
      <c r="E7390">
        <v>15.78</v>
      </c>
      <c r="F7390">
        <v>33.700000000000003</v>
      </c>
      <c r="G7390" t="b">
        <v>0</v>
      </c>
    </row>
    <row r="7391" spans="1:7">
      <c r="A7391" t="s">
        <v>22</v>
      </c>
      <c r="B7391">
        <v>9603</v>
      </c>
      <c r="C7391" t="s">
        <v>59</v>
      </c>
      <c r="D7391">
        <v>5.72</v>
      </c>
      <c r="E7391">
        <v>16.5</v>
      </c>
      <c r="F7391">
        <v>33.700000000000003</v>
      </c>
    </row>
    <row r="7392" spans="1:7">
      <c r="A7392" t="s">
        <v>22</v>
      </c>
      <c r="B7392">
        <v>9646</v>
      </c>
      <c r="C7392" t="s">
        <v>59</v>
      </c>
      <c r="D7392">
        <v>5.72</v>
      </c>
      <c r="E7392">
        <v>14.05</v>
      </c>
      <c r="F7392">
        <v>33.700000000000003</v>
      </c>
      <c r="G7392" t="b">
        <v>0</v>
      </c>
    </row>
    <row r="7393" spans="1:7">
      <c r="A7393" t="s">
        <v>22</v>
      </c>
      <c r="B7393">
        <v>9647</v>
      </c>
      <c r="C7393" t="s">
        <v>59</v>
      </c>
      <c r="D7393">
        <v>5.72</v>
      </c>
      <c r="E7393">
        <v>14.35</v>
      </c>
      <c r="F7393">
        <v>33.700000000000003</v>
      </c>
      <c r="G7393" t="b">
        <v>0</v>
      </c>
    </row>
    <row r="7394" spans="1:7">
      <c r="A7394" t="s">
        <v>22</v>
      </c>
      <c r="B7394">
        <v>9779</v>
      </c>
      <c r="C7394" t="s">
        <v>59</v>
      </c>
      <c r="D7394">
        <v>16.02</v>
      </c>
      <c r="E7394">
        <v>14.2</v>
      </c>
      <c r="F7394">
        <v>33.700000000000003</v>
      </c>
    </row>
    <row r="7395" spans="1:7">
      <c r="A7395" t="s">
        <v>22</v>
      </c>
      <c r="B7395">
        <v>9780</v>
      </c>
      <c r="C7395" t="s">
        <v>59</v>
      </c>
      <c r="D7395">
        <v>16.02</v>
      </c>
      <c r="E7395">
        <v>15.78</v>
      </c>
      <c r="F7395">
        <v>33.700000000000003</v>
      </c>
    </row>
    <row r="7396" spans="1:7">
      <c r="A7396" t="s">
        <v>22</v>
      </c>
      <c r="B7396">
        <v>9781</v>
      </c>
      <c r="C7396" t="s">
        <v>59</v>
      </c>
      <c r="D7396">
        <v>15.07</v>
      </c>
      <c r="E7396">
        <v>14.2</v>
      </c>
      <c r="F7396">
        <v>33.700000000000003</v>
      </c>
    </row>
    <row r="7397" spans="1:7">
      <c r="A7397" t="s">
        <v>22</v>
      </c>
      <c r="B7397">
        <v>9782</v>
      </c>
      <c r="C7397" t="s">
        <v>59</v>
      </c>
      <c r="D7397">
        <v>15.07</v>
      </c>
      <c r="E7397">
        <v>15.78</v>
      </c>
      <c r="F7397">
        <v>33.700000000000003</v>
      </c>
      <c r="G7397" t="b">
        <v>0</v>
      </c>
    </row>
    <row r="7398" spans="1:7">
      <c r="A7398" t="s">
        <v>22</v>
      </c>
      <c r="B7398">
        <v>9783</v>
      </c>
      <c r="C7398" t="s">
        <v>59</v>
      </c>
      <c r="D7398">
        <v>12.88</v>
      </c>
      <c r="E7398">
        <v>15.26</v>
      </c>
      <c r="F7398">
        <v>33.700000000000003</v>
      </c>
    </row>
    <row r="7399" spans="1:7">
      <c r="A7399" t="s">
        <v>22</v>
      </c>
      <c r="B7399">
        <v>9784</v>
      </c>
      <c r="C7399" t="s">
        <v>59</v>
      </c>
      <c r="D7399">
        <v>15.07</v>
      </c>
      <c r="E7399">
        <v>15.26</v>
      </c>
      <c r="F7399">
        <v>33.700000000000003</v>
      </c>
      <c r="G7399" t="b">
        <v>0</v>
      </c>
    </row>
    <row r="7400" spans="1:7">
      <c r="A7400" t="s">
        <v>22</v>
      </c>
      <c r="B7400">
        <v>9786</v>
      </c>
      <c r="C7400" t="s">
        <v>59</v>
      </c>
      <c r="D7400">
        <v>12.88</v>
      </c>
      <c r="E7400">
        <v>14.2</v>
      </c>
      <c r="F7400">
        <v>33.700000000000003</v>
      </c>
    </row>
    <row r="7401" spans="1:7">
      <c r="A7401" t="s">
        <v>22</v>
      </c>
      <c r="B7401">
        <v>9927</v>
      </c>
      <c r="C7401" t="s">
        <v>59</v>
      </c>
      <c r="D7401">
        <v>11.92</v>
      </c>
      <c r="E7401">
        <v>15.1</v>
      </c>
      <c r="F7401">
        <v>33.700000000000003</v>
      </c>
    </row>
    <row r="7402" spans="1:7">
      <c r="A7402" t="s">
        <v>22</v>
      </c>
      <c r="B7402">
        <v>9996</v>
      </c>
      <c r="C7402" t="s">
        <v>59</v>
      </c>
      <c r="D7402">
        <v>6.8</v>
      </c>
      <c r="E7402">
        <v>13.05</v>
      </c>
      <c r="F7402">
        <v>33.700000000000003</v>
      </c>
    </row>
    <row r="7403" spans="1:7">
      <c r="A7403" t="s">
        <v>22</v>
      </c>
      <c r="B7403">
        <v>4971</v>
      </c>
      <c r="C7403" t="s">
        <v>59</v>
      </c>
      <c r="D7403">
        <v>13.82</v>
      </c>
      <c r="E7403">
        <v>9.35</v>
      </c>
      <c r="F7403">
        <v>33.700000000000003</v>
      </c>
    </row>
    <row r="7404" spans="1:7">
      <c r="A7404" t="s">
        <v>22</v>
      </c>
      <c r="B7404">
        <v>1464</v>
      </c>
      <c r="C7404" t="s">
        <v>59</v>
      </c>
      <c r="D7404">
        <v>14.17</v>
      </c>
      <c r="E7404">
        <v>13.525</v>
      </c>
      <c r="F7404">
        <v>33.700000000000003</v>
      </c>
    </row>
    <row r="7405" spans="1:7">
      <c r="A7405" t="s">
        <v>22</v>
      </c>
      <c r="B7405">
        <v>7104</v>
      </c>
      <c r="C7405" t="s">
        <v>59</v>
      </c>
      <c r="D7405">
        <v>0</v>
      </c>
      <c r="E7405">
        <v>0.6</v>
      </c>
      <c r="F7405">
        <v>33.700000000000003</v>
      </c>
    </row>
    <row r="7406" spans="1:7">
      <c r="A7406" t="s">
        <v>22</v>
      </c>
      <c r="B7406">
        <v>7105</v>
      </c>
      <c r="C7406" t="s">
        <v>59</v>
      </c>
      <c r="D7406">
        <v>3.27</v>
      </c>
      <c r="E7406">
        <v>0.6</v>
      </c>
      <c r="F7406">
        <v>33.700000000000003</v>
      </c>
    </row>
    <row r="7407" spans="1:7">
      <c r="A7407" t="s">
        <v>22</v>
      </c>
      <c r="B7407">
        <v>7106</v>
      </c>
      <c r="C7407" t="s">
        <v>59</v>
      </c>
      <c r="D7407">
        <v>9.82</v>
      </c>
      <c r="E7407">
        <v>0.6</v>
      </c>
      <c r="F7407">
        <v>33.700000000000003</v>
      </c>
    </row>
    <row r="7408" spans="1:7">
      <c r="A7408" t="s">
        <v>22</v>
      </c>
      <c r="B7408">
        <v>7107</v>
      </c>
      <c r="C7408" t="s">
        <v>59</v>
      </c>
      <c r="D7408">
        <v>16.37</v>
      </c>
      <c r="E7408">
        <v>0.6</v>
      </c>
      <c r="F7408">
        <v>33.700000000000003</v>
      </c>
      <c r="G7408" t="b">
        <v>0</v>
      </c>
    </row>
    <row r="7409" spans="1:7">
      <c r="A7409" t="s">
        <v>22</v>
      </c>
      <c r="B7409">
        <v>7108</v>
      </c>
      <c r="C7409" t="s">
        <v>59</v>
      </c>
      <c r="D7409">
        <v>19.649999999999999</v>
      </c>
      <c r="E7409">
        <v>0.6</v>
      </c>
      <c r="F7409">
        <v>33.700000000000003</v>
      </c>
    </row>
    <row r="7410" spans="1:7">
      <c r="A7410" t="s">
        <v>22</v>
      </c>
      <c r="B7410">
        <v>8279</v>
      </c>
      <c r="C7410" t="s">
        <v>59</v>
      </c>
      <c r="D7410">
        <v>13.1</v>
      </c>
      <c r="E7410">
        <v>0.6</v>
      </c>
      <c r="F7410">
        <v>33.700000000000003</v>
      </c>
    </row>
    <row r="7411" spans="1:7">
      <c r="A7411" t="s">
        <v>22</v>
      </c>
      <c r="B7411">
        <v>8280</v>
      </c>
      <c r="C7411" t="s">
        <v>59</v>
      </c>
      <c r="D7411">
        <v>6.5</v>
      </c>
      <c r="E7411">
        <v>0.6</v>
      </c>
      <c r="F7411">
        <v>33.700000000000003</v>
      </c>
    </row>
    <row r="7412" spans="1:7">
      <c r="A7412" t="s">
        <v>22</v>
      </c>
      <c r="B7412">
        <v>8888</v>
      </c>
      <c r="C7412" t="s">
        <v>59</v>
      </c>
      <c r="D7412">
        <v>8.19</v>
      </c>
      <c r="E7412">
        <v>0.6</v>
      </c>
      <c r="F7412">
        <v>33.700000000000003</v>
      </c>
      <c r="G7412" t="b">
        <v>0</v>
      </c>
    </row>
    <row r="7413" spans="1:7">
      <c r="A7413" t="s">
        <v>22</v>
      </c>
      <c r="B7413">
        <v>9148</v>
      </c>
      <c r="C7413" t="s">
        <v>59</v>
      </c>
      <c r="D7413">
        <v>0.6</v>
      </c>
      <c r="E7413">
        <v>8.5</v>
      </c>
      <c r="F7413">
        <v>33.700000000000003</v>
      </c>
    </row>
    <row r="7414" spans="1:7">
      <c r="A7414" t="s">
        <v>22</v>
      </c>
      <c r="B7414">
        <v>9149</v>
      </c>
      <c r="C7414" t="s">
        <v>59</v>
      </c>
      <c r="D7414">
        <v>0.6</v>
      </c>
      <c r="E7414">
        <v>16.5</v>
      </c>
      <c r="F7414">
        <v>33.700000000000003</v>
      </c>
    </row>
    <row r="7415" spans="1:7">
      <c r="A7415" t="s">
        <v>22</v>
      </c>
      <c r="B7415">
        <v>9888</v>
      </c>
      <c r="C7415" t="s">
        <v>59</v>
      </c>
      <c r="D7415">
        <v>10.7</v>
      </c>
      <c r="E7415">
        <v>11.35</v>
      </c>
      <c r="F7415">
        <v>33.700000000000003</v>
      </c>
      <c r="G7415" t="b">
        <v>0</v>
      </c>
    </row>
    <row r="7416" spans="1:7">
      <c r="A7416" t="s">
        <v>22</v>
      </c>
      <c r="B7416">
        <v>9973</v>
      </c>
      <c r="C7416" t="s">
        <v>59</v>
      </c>
      <c r="D7416">
        <v>9.1999999999999993</v>
      </c>
      <c r="E7416">
        <v>11.35</v>
      </c>
      <c r="F7416">
        <v>33.700000000000003</v>
      </c>
      <c r="G7416" t="b">
        <v>0</v>
      </c>
    </row>
    <row r="7417" spans="1:7">
      <c r="A7417" t="s">
        <v>22</v>
      </c>
      <c r="B7417">
        <v>10042</v>
      </c>
      <c r="C7417" t="s">
        <v>59</v>
      </c>
      <c r="D7417">
        <v>8.25</v>
      </c>
      <c r="E7417">
        <v>13.1463988919668</v>
      </c>
      <c r="F7417">
        <v>33.700000000000003</v>
      </c>
      <c r="G7417" t="b">
        <v>0</v>
      </c>
    </row>
    <row r="7418" spans="1:7">
      <c r="A7418" t="s">
        <v>22</v>
      </c>
      <c r="B7418">
        <v>10043</v>
      </c>
      <c r="C7418" t="s">
        <v>59</v>
      </c>
      <c r="D7418">
        <v>8.25</v>
      </c>
      <c r="E7418">
        <v>12.5</v>
      </c>
      <c r="F7418">
        <v>33.700000000000003</v>
      </c>
    </row>
    <row r="7419" spans="1:7">
      <c r="A7419" t="s">
        <v>22</v>
      </c>
      <c r="B7419">
        <v>2166</v>
      </c>
      <c r="C7419" t="s">
        <v>59</v>
      </c>
      <c r="D7419">
        <v>18.68</v>
      </c>
      <c r="E7419">
        <v>8.75</v>
      </c>
      <c r="F7419">
        <v>33.700000000000003</v>
      </c>
    </row>
    <row r="7420" spans="1:7">
      <c r="A7420" t="s">
        <v>22</v>
      </c>
      <c r="B7420">
        <v>7169</v>
      </c>
      <c r="C7420" t="s">
        <v>59</v>
      </c>
      <c r="D7420">
        <v>12.88</v>
      </c>
      <c r="E7420">
        <v>16.5</v>
      </c>
      <c r="F7420">
        <v>33.700000000000003</v>
      </c>
      <c r="G7420" t="b">
        <v>0</v>
      </c>
    </row>
    <row r="7421" spans="1:7">
      <c r="A7421" t="s">
        <v>22</v>
      </c>
      <c r="B7421">
        <v>9168</v>
      </c>
      <c r="C7421" t="s">
        <v>59</v>
      </c>
      <c r="D7421">
        <v>12.88</v>
      </c>
      <c r="E7421">
        <v>15.78</v>
      </c>
      <c r="F7421">
        <v>33.700000000000003</v>
      </c>
    </row>
    <row r="7422" spans="1:7">
      <c r="A7422" t="s">
        <v>22</v>
      </c>
      <c r="B7422">
        <v>10260</v>
      </c>
      <c r="C7422" t="s">
        <v>59</v>
      </c>
      <c r="D7422">
        <v>3.27</v>
      </c>
      <c r="E7422">
        <v>5.5</v>
      </c>
      <c r="F7422">
        <v>33.700000000000003</v>
      </c>
    </row>
    <row r="7423" spans="1:7">
      <c r="A7423" t="s">
        <v>22</v>
      </c>
      <c r="B7423">
        <v>10286</v>
      </c>
      <c r="C7423" t="s">
        <v>59</v>
      </c>
      <c r="D7423">
        <v>3.27</v>
      </c>
      <c r="E7423">
        <v>7.2</v>
      </c>
      <c r="F7423">
        <v>33.700000000000003</v>
      </c>
      <c r="G7423" t="b">
        <v>0</v>
      </c>
    </row>
    <row r="7424" spans="1:7">
      <c r="A7424" t="s">
        <v>22</v>
      </c>
      <c r="B7424">
        <v>10312</v>
      </c>
      <c r="C7424" t="s">
        <v>59</v>
      </c>
      <c r="D7424">
        <v>3.27</v>
      </c>
      <c r="E7424">
        <v>7</v>
      </c>
      <c r="F7424">
        <v>33.700000000000003</v>
      </c>
    </row>
    <row r="7425" spans="1:7">
      <c r="A7425" t="s">
        <v>22</v>
      </c>
      <c r="B7425">
        <v>3857</v>
      </c>
      <c r="C7425" t="s">
        <v>59</v>
      </c>
      <c r="D7425">
        <v>0</v>
      </c>
      <c r="E7425">
        <v>11.42</v>
      </c>
      <c r="F7425">
        <v>33.700000000000003</v>
      </c>
    </row>
    <row r="7426" spans="1:7">
      <c r="A7426" t="s">
        <v>22</v>
      </c>
      <c r="B7426">
        <v>3876</v>
      </c>
      <c r="C7426" t="s">
        <v>59</v>
      </c>
      <c r="D7426">
        <v>3.15</v>
      </c>
      <c r="E7426">
        <v>11.42</v>
      </c>
      <c r="F7426">
        <v>33.700000000000003</v>
      </c>
      <c r="G7426" t="b">
        <v>0</v>
      </c>
    </row>
    <row r="7427" spans="1:7">
      <c r="A7427" t="s">
        <v>22</v>
      </c>
      <c r="B7427">
        <v>3879</v>
      </c>
      <c r="C7427" t="s">
        <v>59</v>
      </c>
      <c r="D7427">
        <v>4.82</v>
      </c>
      <c r="E7427">
        <v>11.45</v>
      </c>
      <c r="F7427">
        <v>33.700000000000003</v>
      </c>
      <c r="G7427" t="b">
        <v>0</v>
      </c>
    </row>
    <row r="7428" spans="1:7">
      <c r="A7428" t="s">
        <v>22</v>
      </c>
      <c r="B7428">
        <v>3880</v>
      </c>
      <c r="C7428" t="s">
        <v>59</v>
      </c>
      <c r="D7428">
        <v>6.8</v>
      </c>
      <c r="E7428">
        <v>11.45</v>
      </c>
      <c r="F7428">
        <v>33.700000000000003</v>
      </c>
    </row>
    <row r="7429" spans="1:7">
      <c r="A7429" t="s">
        <v>22</v>
      </c>
      <c r="B7429">
        <v>3943</v>
      </c>
      <c r="C7429" t="s">
        <v>59</v>
      </c>
      <c r="D7429">
        <v>4.82</v>
      </c>
      <c r="E7429">
        <v>10.45</v>
      </c>
      <c r="F7429">
        <v>33.700000000000003</v>
      </c>
    </row>
    <row r="7430" spans="1:7">
      <c r="A7430" t="s">
        <v>22</v>
      </c>
      <c r="B7430">
        <v>3961</v>
      </c>
      <c r="C7430" t="s">
        <v>59</v>
      </c>
      <c r="D7430">
        <v>3.15</v>
      </c>
      <c r="E7430">
        <v>13.35</v>
      </c>
      <c r="F7430">
        <v>33.700000000000003</v>
      </c>
    </row>
    <row r="7431" spans="1:7">
      <c r="A7431" t="s">
        <v>22</v>
      </c>
      <c r="B7431">
        <v>3964</v>
      </c>
      <c r="C7431" t="s">
        <v>59</v>
      </c>
      <c r="D7431">
        <v>0</v>
      </c>
      <c r="E7431">
        <v>13.35</v>
      </c>
      <c r="F7431">
        <v>33.700000000000003</v>
      </c>
    </row>
    <row r="7432" spans="1:7">
      <c r="A7432" t="s">
        <v>22</v>
      </c>
      <c r="B7432">
        <v>3965</v>
      </c>
      <c r="C7432" t="s">
        <v>59</v>
      </c>
      <c r="D7432">
        <v>4.82</v>
      </c>
      <c r="E7432">
        <v>13.35</v>
      </c>
      <c r="F7432">
        <v>33.700000000000003</v>
      </c>
    </row>
    <row r="7433" spans="1:7">
      <c r="A7433" t="s">
        <v>22</v>
      </c>
      <c r="B7433">
        <v>9393</v>
      </c>
      <c r="C7433" t="s">
        <v>59</v>
      </c>
      <c r="D7433">
        <v>6.5</v>
      </c>
      <c r="E7433">
        <v>11.45</v>
      </c>
      <c r="F7433">
        <v>33.700000000000003</v>
      </c>
    </row>
    <row r="7434" spans="1:7">
      <c r="A7434" t="s">
        <v>22</v>
      </c>
      <c r="B7434">
        <v>9394</v>
      </c>
      <c r="C7434" t="s">
        <v>59</v>
      </c>
      <c r="D7434">
        <v>4.82</v>
      </c>
      <c r="E7434">
        <v>12.5</v>
      </c>
      <c r="F7434">
        <v>33.700000000000003</v>
      </c>
    </row>
    <row r="7435" spans="1:7">
      <c r="A7435" t="s">
        <v>22</v>
      </c>
      <c r="B7435">
        <v>9402</v>
      </c>
      <c r="C7435" t="s">
        <v>59</v>
      </c>
      <c r="D7435">
        <v>4.25</v>
      </c>
      <c r="E7435">
        <v>11.45</v>
      </c>
      <c r="F7435">
        <v>33.700000000000003</v>
      </c>
      <c r="G7435" t="b">
        <v>0</v>
      </c>
    </row>
    <row r="7436" spans="1:7">
      <c r="A7436" t="s">
        <v>22</v>
      </c>
      <c r="B7436">
        <v>10399</v>
      </c>
      <c r="C7436" t="s">
        <v>59</v>
      </c>
      <c r="D7436">
        <v>2.5</v>
      </c>
      <c r="E7436">
        <v>11.42</v>
      </c>
      <c r="F7436">
        <v>33.700000000000003</v>
      </c>
    </row>
    <row r="7437" spans="1:7">
      <c r="A7437" t="s">
        <v>22</v>
      </c>
      <c r="B7437">
        <v>10400</v>
      </c>
      <c r="C7437" t="s">
        <v>59</v>
      </c>
      <c r="D7437">
        <v>3.15</v>
      </c>
      <c r="E7437">
        <v>12.5</v>
      </c>
      <c r="F7437">
        <v>33.700000000000003</v>
      </c>
    </row>
    <row r="7438" spans="1:7">
      <c r="A7438" t="s">
        <v>22</v>
      </c>
      <c r="B7438">
        <v>10401</v>
      </c>
      <c r="C7438" t="s">
        <v>59</v>
      </c>
      <c r="D7438">
        <v>3.15</v>
      </c>
      <c r="E7438">
        <v>8.5</v>
      </c>
      <c r="F7438">
        <v>33.700000000000003</v>
      </c>
    </row>
    <row r="7439" spans="1:7">
      <c r="A7439" t="s">
        <v>22</v>
      </c>
      <c r="B7439">
        <v>10402</v>
      </c>
      <c r="C7439" t="s">
        <v>59</v>
      </c>
      <c r="D7439">
        <v>3.5</v>
      </c>
      <c r="E7439">
        <v>11.42</v>
      </c>
      <c r="F7439">
        <v>33.700000000000003</v>
      </c>
    </row>
    <row r="7440" spans="1:7">
      <c r="A7440" t="s">
        <v>22</v>
      </c>
      <c r="B7440">
        <v>10403</v>
      </c>
      <c r="C7440" t="s">
        <v>59</v>
      </c>
      <c r="D7440">
        <v>2.5</v>
      </c>
      <c r="E7440">
        <v>13.35</v>
      </c>
      <c r="F7440">
        <v>33.700000000000003</v>
      </c>
      <c r="G7440" t="b">
        <v>0</v>
      </c>
    </row>
    <row r="7441" spans="1:7">
      <c r="A7441" t="s">
        <v>22</v>
      </c>
      <c r="B7441">
        <v>10404</v>
      </c>
      <c r="C7441" t="s">
        <v>59</v>
      </c>
      <c r="D7441">
        <v>3.5</v>
      </c>
      <c r="E7441">
        <v>13.35</v>
      </c>
      <c r="F7441">
        <v>33.700000000000003</v>
      </c>
    </row>
    <row r="7442" spans="1:7">
      <c r="A7442" t="s">
        <v>22</v>
      </c>
      <c r="B7442">
        <v>10405</v>
      </c>
      <c r="C7442" t="s">
        <v>59</v>
      </c>
      <c r="D7442">
        <v>3.15</v>
      </c>
      <c r="E7442">
        <v>15.26</v>
      </c>
      <c r="F7442">
        <v>33.700000000000003</v>
      </c>
    </row>
    <row r="7443" spans="1:7">
      <c r="A7443" t="s">
        <v>22</v>
      </c>
      <c r="B7443">
        <v>10423</v>
      </c>
      <c r="C7443" t="s">
        <v>59</v>
      </c>
      <c r="D7443">
        <v>2.95</v>
      </c>
      <c r="E7443">
        <v>8.5</v>
      </c>
      <c r="F7443">
        <v>33.700000000000003</v>
      </c>
    </row>
    <row r="7444" spans="1:7">
      <c r="A7444" t="s">
        <v>22</v>
      </c>
      <c r="B7444">
        <v>1713</v>
      </c>
      <c r="C7444" t="s">
        <v>59</v>
      </c>
      <c r="D7444">
        <v>5.5511149999999998E-17</v>
      </c>
      <c r="E7444">
        <v>6.05</v>
      </c>
      <c r="F7444">
        <v>33.700000000000003</v>
      </c>
      <c r="G7444" t="b">
        <v>0</v>
      </c>
    </row>
    <row r="7445" spans="1:7">
      <c r="A7445" t="s">
        <v>22</v>
      </c>
      <c r="B7445">
        <v>1792</v>
      </c>
      <c r="C7445" t="s">
        <v>59</v>
      </c>
      <c r="D7445">
        <v>0</v>
      </c>
      <c r="E7445">
        <v>7.7</v>
      </c>
      <c r="F7445">
        <v>33.700000000000003</v>
      </c>
    </row>
    <row r="7446" spans="1:7">
      <c r="A7446" t="s">
        <v>22</v>
      </c>
      <c r="B7446">
        <v>2573</v>
      </c>
      <c r="C7446" t="s">
        <v>59</v>
      </c>
      <c r="D7446">
        <v>4.82</v>
      </c>
      <c r="E7446">
        <v>11.85</v>
      </c>
      <c r="F7446">
        <v>33.700000000000003</v>
      </c>
    </row>
    <row r="7447" spans="1:7">
      <c r="A7447" t="s">
        <v>22</v>
      </c>
      <c r="B7447">
        <v>3929</v>
      </c>
      <c r="C7447" t="s">
        <v>59</v>
      </c>
      <c r="D7447">
        <v>4.95</v>
      </c>
      <c r="E7447">
        <v>8.5</v>
      </c>
      <c r="F7447">
        <v>33.700000000000003</v>
      </c>
      <c r="G7447" t="b">
        <v>0</v>
      </c>
    </row>
    <row r="7448" spans="1:7">
      <c r="A7448" t="s">
        <v>22</v>
      </c>
      <c r="B7448">
        <v>1001</v>
      </c>
      <c r="C7448" t="s">
        <v>59</v>
      </c>
      <c r="D7448">
        <v>9.9660178018011703</v>
      </c>
      <c r="E7448">
        <v>8.1744408544489708</v>
      </c>
      <c r="F7448">
        <v>33.700000000000003</v>
      </c>
    </row>
    <row r="7449" spans="1:7">
      <c r="A7449" t="s">
        <v>22</v>
      </c>
      <c r="B7449">
        <v>1002</v>
      </c>
      <c r="C7449" t="s">
        <v>59</v>
      </c>
      <c r="D7449">
        <v>9.6285863138224208</v>
      </c>
      <c r="E7449">
        <v>7.5199737117019199</v>
      </c>
      <c r="F7449">
        <v>33.700000000000003</v>
      </c>
      <c r="G7449" t="b">
        <v>0</v>
      </c>
    </row>
    <row r="7450" spans="1:7">
      <c r="A7450" t="s">
        <v>22</v>
      </c>
      <c r="B7450">
        <v>1003</v>
      </c>
      <c r="C7450" t="s">
        <v>59</v>
      </c>
      <c r="D7450">
        <v>9.6183235223519095</v>
      </c>
      <c r="E7450">
        <v>7.5051189431268099</v>
      </c>
      <c r="F7450">
        <v>33.700000000000003</v>
      </c>
    </row>
    <row r="7451" spans="1:7">
      <c r="A7451" t="s">
        <v>22</v>
      </c>
      <c r="B7451">
        <v>526</v>
      </c>
      <c r="C7451" t="s">
        <v>59</v>
      </c>
      <c r="D7451">
        <v>9.8249999999999993</v>
      </c>
      <c r="E7451">
        <v>8.25</v>
      </c>
      <c r="F7451">
        <v>33.700000000000003</v>
      </c>
    </row>
    <row r="7452" spans="1:7">
      <c r="A7452" t="s">
        <v>22</v>
      </c>
      <c r="B7452">
        <v>597</v>
      </c>
      <c r="C7452" t="s">
        <v>59</v>
      </c>
      <c r="D7452">
        <v>9.8249999999999993</v>
      </c>
      <c r="E7452">
        <v>8.25</v>
      </c>
      <c r="F7452">
        <v>33.700000000000003</v>
      </c>
    </row>
    <row r="7453" spans="1:7">
      <c r="A7453" t="s">
        <v>34</v>
      </c>
      <c r="B7453">
        <v>602</v>
      </c>
      <c r="C7453" t="s">
        <v>59</v>
      </c>
      <c r="D7453">
        <v>0.65</v>
      </c>
      <c r="E7453">
        <v>0.55000000000000004</v>
      </c>
      <c r="F7453">
        <v>-12</v>
      </c>
      <c r="G7453" t="b">
        <v>0</v>
      </c>
    </row>
    <row r="7454" spans="1:7">
      <c r="A7454" t="s">
        <v>34</v>
      </c>
      <c r="B7454">
        <v>603</v>
      </c>
      <c r="C7454" t="s">
        <v>59</v>
      </c>
      <c r="D7454">
        <v>6.5</v>
      </c>
      <c r="E7454">
        <v>0.55000000000000004</v>
      </c>
      <c r="F7454">
        <v>-12</v>
      </c>
    </row>
    <row r="7455" spans="1:7">
      <c r="A7455" t="s">
        <v>34</v>
      </c>
      <c r="B7455">
        <v>604</v>
      </c>
      <c r="C7455" t="s">
        <v>59</v>
      </c>
      <c r="D7455">
        <v>13.6</v>
      </c>
      <c r="E7455">
        <v>0.55000000000000004</v>
      </c>
      <c r="F7455">
        <v>-12</v>
      </c>
    </row>
    <row r="7456" spans="1:7">
      <c r="A7456" t="s">
        <v>34</v>
      </c>
      <c r="B7456">
        <v>605</v>
      </c>
      <c r="C7456" t="s">
        <v>59</v>
      </c>
      <c r="D7456">
        <v>0.4</v>
      </c>
      <c r="E7456">
        <v>8.9</v>
      </c>
      <c r="F7456">
        <v>-12</v>
      </c>
    </row>
    <row r="7457" spans="1:7">
      <c r="A7457" t="s">
        <v>34</v>
      </c>
      <c r="B7457">
        <v>606</v>
      </c>
      <c r="C7457" t="s">
        <v>59</v>
      </c>
      <c r="D7457">
        <v>0.4</v>
      </c>
      <c r="E7457">
        <v>16.100000000000001</v>
      </c>
      <c r="F7457">
        <v>-12</v>
      </c>
    </row>
    <row r="7458" spans="1:7">
      <c r="A7458" t="s">
        <v>34</v>
      </c>
      <c r="B7458">
        <v>693</v>
      </c>
      <c r="C7458" t="s">
        <v>59</v>
      </c>
      <c r="D7458">
        <v>-1.69</v>
      </c>
      <c r="E7458">
        <v>-5.48</v>
      </c>
      <c r="F7458">
        <v>-12</v>
      </c>
    </row>
    <row r="7459" spans="1:7">
      <c r="A7459" t="s">
        <v>34</v>
      </c>
      <c r="B7459">
        <v>694</v>
      </c>
      <c r="C7459" t="s">
        <v>59</v>
      </c>
      <c r="D7459">
        <v>-1.69</v>
      </c>
      <c r="E7459">
        <v>18.43</v>
      </c>
      <c r="F7459">
        <v>-12</v>
      </c>
    </row>
    <row r="7460" spans="1:7">
      <c r="A7460" t="s">
        <v>34</v>
      </c>
      <c r="B7460">
        <v>695</v>
      </c>
      <c r="C7460" t="s">
        <v>59</v>
      </c>
      <c r="D7460">
        <v>3.91</v>
      </c>
      <c r="E7460">
        <v>18.43</v>
      </c>
      <c r="F7460">
        <v>-12</v>
      </c>
      <c r="G7460" t="b">
        <v>0</v>
      </c>
    </row>
    <row r="7461" spans="1:7">
      <c r="A7461" t="s">
        <v>34</v>
      </c>
      <c r="B7461">
        <v>696</v>
      </c>
      <c r="C7461" t="s">
        <v>59</v>
      </c>
      <c r="D7461">
        <v>20.54</v>
      </c>
      <c r="E7461">
        <v>-5.48</v>
      </c>
      <c r="F7461">
        <v>-12</v>
      </c>
    </row>
    <row r="7462" spans="1:7">
      <c r="A7462" t="s">
        <v>34</v>
      </c>
      <c r="B7462">
        <v>1176</v>
      </c>
      <c r="C7462" t="s">
        <v>59</v>
      </c>
      <c r="D7462">
        <v>15.3</v>
      </c>
      <c r="E7462">
        <v>-5.48</v>
      </c>
      <c r="F7462">
        <v>-12</v>
      </c>
    </row>
    <row r="7463" spans="1:7">
      <c r="A7463" t="s">
        <v>34</v>
      </c>
      <c r="B7463">
        <v>1177</v>
      </c>
      <c r="C7463" t="s">
        <v>59</v>
      </c>
      <c r="D7463">
        <v>15.3</v>
      </c>
      <c r="E7463">
        <v>-1.6</v>
      </c>
      <c r="F7463">
        <v>-12</v>
      </c>
    </row>
    <row r="7464" spans="1:7">
      <c r="A7464" t="s">
        <v>34</v>
      </c>
      <c r="B7464">
        <v>1178</v>
      </c>
      <c r="C7464" t="s">
        <v>59</v>
      </c>
      <c r="D7464">
        <v>14.4</v>
      </c>
      <c r="E7464">
        <v>-1.6</v>
      </c>
      <c r="F7464">
        <v>-12</v>
      </c>
    </row>
    <row r="7465" spans="1:7">
      <c r="A7465" t="s">
        <v>34</v>
      </c>
      <c r="B7465">
        <v>1179</v>
      </c>
      <c r="C7465" t="s">
        <v>59</v>
      </c>
      <c r="D7465">
        <v>12.8</v>
      </c>
      <c r="E7465">
        <v>7.3</v>
      </c>
      <c r="F7465">
        <v>-12</v>
      </c>
    </row>
    <row r="7466" spans="1:7">
      <c r="A7466" t="s">
        <v>34</v>
      </c>
      <c r="B7466">
        <v>1180</v>
      </c>
      <c r="C7466" t="s">
        <v>59</v>
      </c>
      <c r="D7466">
        <v>17.100000000000001</v>
      </c>
      <c r="E7466">
        <v>7.3</v>
      </c>
      <c r="F7466">
        <v>-12</v>
      </c>
    </row>
    <row r="7467" spans="1:7">
      <c r="A7467" t="s">
        <v>34</v>
      </c>
      <c r="B7467">
        <v>1181</v>
      </c>
      <c r="C7467" t="s">
        <v>59</v>
      </c>
      <c r="D7467">
        <v>12.8</v>
      </c>
      <c r="E7467">
        <v>4</v>
      </c>
      <c r="F7467">
        <v>-12</v>
      </c>
    </row>
    <row r="7468" spans="1:7">
      <c r="A7468" t="s">
        <v>34</v>
      </c>
      <c r="B7468">
        <v>1182</v>
      </c>
      <c r="C7468" t="s">
        <v>59</v>
      </c>
      <c r="D7468">
        <v>17.239999999999998</v>
      </c>
      <c r="E7468">
        <v>4</v>
      </c>
      <c r="F7468">
        <v>-12</v>
      </c>
    </row>
    <row r="7469" spans="1:7">
      <c r="A7469" t="s">
        <v>34</v>
      </c>
      <c r="B7469">
        <v>1183</v>
      </c>
      <c r="C7469" t="s">
        <v>59</v>
      </c>
      <c r="D7469">
        <v>17</v>
      </c>
      <c r="E7469">
        <v>10.4</v>
      </c>
      <c r="F7469">
        <v>-12</v>
      </c>
      <c r="G7469" t="b">
        <v>0</v>
      </c>
    </row>
    <row r="7470" spans="1:7">
      <c r="A7470" t="s">
        <v>34</v>
      </c>
      <c r="B7470">
        <v>1184</v>
      </c>
      <c r="C7470" t="s">
        <v>59</v>
      </c>
      <c r="D7470">
        <v>19.649999999999999</v>
      </c>
      <c r="E7470">
        <v>10.4</v>
      </c>
      <c r="F7470">
        <v>-12</v>
      </c>
      <c r="G7470" t="b">
        <v>0</v>
      </c>
    </row>
    <row r="7471" spans="1:7">
      <c r="A7471" t="s">
        <v>34</v>
      </c>
      <c r="B7471">
        <v>1185</v>
      </c>
      <c r="C7471" t="s">
        <v>59</v>
      </c>
      <c r="D7471">
        <v>-1.28</v>
      </c>
      <c r="E7471">
        <v>8.5</v>
      </c>
      <c r="F7471">
        <v>-12</v>
      </c>
    </row>
    <row r="7472" spans="1:7">
      <c r="A7472" t="s">
        <v>34</v>
      </c>
      <c r="B7472">
        <v>1186</v>
      </c>
      <c r="C7472" t="s">
        <v>59</v>
      </c>
      <c r="D7472">
        <v>-0.1</v>
      </c>
      <c r="E7472">
        <v>8.5</v>
      </c>
      <c r="F7472">
        <v>-12</v>
      </c>
    </row>
    <row r="7473" spans="1:7">
      <c r="A7473" t="s">
        <v>34</v>
      </c>
      <c r="B7473">
        <v>1187</v>
      </c>
      <c r="C7473" t="s">
        <v>59</v>
      </c>
      <c r="D7473">
        <v>-1.69</v>
      </c>
      <c r="E7473">
        <v>5.8</v>
      </c>
      <c r="F7473">
        <v>-12</v>
      </c>
      <c r="G7473" t="b">
        <v>0</v>
      </c>
    </row>
    <row r="7474" spans="1:7">
      <c r="A7474" t="s">
        <v>34</v>
      </c>
      <c r="B7474">
        <v>1191</v>
      </c>
      <c r="C7474" t="s">
        <v>59</v>
      </c>
      <c r="D7474">
        <v>-1.69</v>
      </c>
      <c r="E7474">
        <v>1.2</v>
      </c>
      <c r="F7474">
        <v>-12</v>
      </c>
    </row>
    <row r="7475" spans="1:7">
      <c r="A7475" t="s">
        <v>34</v>
      </c>
      <c r="B7475">
        <v>1192</v>
      </c>
      <c r="C7475" t="s">
        <v>59</v>
      </c>
      <c r="D7475">
        <v>0.65</v>
      </c>
      <c r="E7475">
        <v>9.4</v>
      </c>
      <c r="F7475">
        <v>-12</v>
      </c>
      <c r="G7475" t="b">
        <v>0</v>
      </c>
    </row>
    <row r="7476" spans="1:7">
      <c r="A7476" t="s">
        <v>34</v>
      </c>
      <c r="B7476">
        <v>1193</v>
      </c>
      <c r="C7476" t="s">
        <v>59</v>
      </c>
      <c r="D7476">
        <v>0.65</v>
      </c>
      <c r="E7476">
        <v>18.01821</v>
      </c>
      <c r="F7476">
        <v>-12</v>
      </c>
      <c r="G7476" t="b">
        <v>0</v>
      </c>
    </row>
    <row r="7477" spans="1:7">
      <c r="A7477" t="s">
        <v>34</v>
      </c>
      <c r="B7477">
        <v>1198</v>
      </c>
      <c r="C7477" t="s">
        <v>59</v>
      </c>
      <c r="D7477">
        <v>0.65</v>
      </c>
      <c r="E7477">
        <v>16.5</v>
      </c>
      <c r="F7477">
        <v>-12</v>
      </c>
      <c r="G7477" t="b">
        <v>0</v>
      </c>
    </row>
    <row r="7478" spans="1:7">
      <c r="A7478" t="s">
        <v>34</v>
      </c>
      <c r="B7478">
        <v>1199</v>
      </c>
      <c r="C7478" t="s">
        <v>59</v>
      </c>
      <c r="D7478">
        <v>1.97</v>
      </c>
      <c r="E7478">
        <v>16.5</v>
      </c>
      <c r="F7478">
        <v>-12</v>
      </c>
      <c r="G7478" t="b">
        <v>0</v>
      </c>
    </row>
    <row r="7479" spans="1:7">
      <c r="A7479" t="s">
        <v>34</v>
      </c>
      <c r="B7479">
        <v>1200</v>
      </c>
      <c r="C7479" t="s">
        <v>59</v>
      </c>
      <c r="D7479">
        <v>12.8</v>
      </c>
      <c r="E7479">
        <v>-5.48</v>
      </c>
      <c r="F7479">
        <v>-12</v>
      </c>
    </row>
    <row r="7480" spans="1:7">
      <c r="A7480" t="s">
        <v>34</v>
      </c>
      <c r="B7480">
        <v>1201</v>
      </c>
      <c r="C7480" t="s">
        <v>59</v>
      </c>
      <c r="D7480">
        <v>12.8</v>
      </c>
      <c r="E7480">
        <v>-1.6</v>
      </c>
      <c r="F7480">
        <v>-12</v>
      </c>
    </row>
    <row r="7481" spans="1:7">
      <c r="A7481" t="s">
        <v>34</v>
      </c>
      <c r="B7481">
        <v>1202</v>
      </c>
      <c r="C7481" t="s">
        <v>59</v>
      </c>
      <c r="D7481">
        <v>12.8</v>
      </c>
      <c r="E7481">
        <v>0.24</v>
      </c>
      <c r="F7481">
        <v>-12</v>
      </c>
    </row>
    <row r="7482" spans="1:7">
      <c r="A7482" t="s">
        <v>34</v>
      </c>
      <c r="B7482">
        <v>1203</v>
      </c>
      <c r="C7482" t="s">
        <v>59</v>
      </c>
      <c r="D7482">
        <v>14.4</v>
      </c>
      <c r="E7482">
        <v>0.24</v>
      </c>
      <c r="F7482">
        <v>-12</v>
      </c>
    </row>
    <row r="7483" spans="1:7">
      <c r="A7483" t="s">
        <v>34</v>
      </c>
      <c r="B7483">
        <v>1204</v>
      </c>
      <c r="C7483" t="s">
        <v>59</v>
      </c>
      <c r="D7483">
        <v>17.239999999999998</v>
      </c>
      <c r="E7483">
        <v>0.24</v>
      </c>
      <c r="F7483">
        <v>-12</v>
      </c>
      <c r="G7483" t="b">
        <v>0</v>
      </c>
    </row>
    <row r="7484" spans="1:7">
      <c r="A7484" t="s">
        <v>34</v>
      </c>
      <c r="B7484">
        <v>1205</v>
      </c>
      <c r="C7484" t="s">
        <v>59</v>
      </c>
      <c r="D7484">
        <v>2.31</v>
      </c>
      <c r="E7484">
        <v>16.5</v>
      </c>
      <c r="F7484">
        <v>-12</v>
      </c>
    </row>
    <row r="7485" spans="1:7">
      <c r="A7485" t="s">
        <v>34</v>
      </c>
      <c r="B7485">
        <v>1206</v>
      </c>
      <c r="C7485" t="s">
        <v>59</v>
      </c>
      <c r="D7485">
        <v>2.31</v>
      </c>
      <c r="E7485">
        <v>18.43</v>
      </c>
      <c r="F7485">
        <v>-12</v>
      </c>
      <c r="G7485" t="b">
        <v>0</v>
      </c>
    </row>
    <row r="7486" spans="1:7">
      <c r="A7486" t="s">
        <v>34</v>
      </c>
      <c r="B7486">
        <v>1910</v>
      </c>
      <c r="C7486" t="s">
        <v>59</v>
      </c>
      <c r="D7486">
        <v>20.54</v>
      </c>
      <c r="E7486">
        <v>-0.65</v>
      </c>
      <c r="F7486">
        <v>-12</v>
      </c>
      <c r="G7486" t="b">
        <v>0</v>
      </c>
    </row>
    <row r="7487" spans="1:7">
      <c r="A7487" t="s">
        <v>34</v>
      </c>
      <c r="B7487">
        <v>1911</v>
      </c>
      <c r="C7487" t="s">
        <v>59</v>
      </c>
      <c r="D7487">
        <v>20.54</v>
      </c>
      <c r="E7487">
        <v>-8.8817839999999996E-16</v>
      </c>
      <c r="F7487">
        <v>-12</v>
      </c>
    </row>
    <row r="7488" spans="1:7">
      <c r="A7488" t="s">
        <v>34</v>
      </c>
      <c r="B7488">
        <v>1912</v>
      </c>
      <c r="C7488" t="s">
        <v>59</v>
      </c>
      <c r="D7488">
        <v>20.54</v>
      </c>
      <c r="E7488">
        <v>0.2</v>
      </c>
      <c r="F7488">
        <v>-12</v>
      </c>
      <c r="G7488" t="b">
        <v>0</v>
      </c>
    </row>
    <row r="7489" spans="1:7">
      <c r="A7489" t="s">
        <v>34</v>
      </c>
      <c r="B7489">
        <v>1913</v>
      </c>
      <c r="C7489" t="s">
        <v>59</v>
      </c>
      <c r="D7489">
        <v>20.54</v>
      </c>
      <c r="E7489">
        <v>0.4</v>
      </c>
      <c r="F7489">
        <v>-12</v>
      </c>
    </row>
    <row r="7490" spans="1:7">
      <c r="A7490" t="s">
        <v>34</v>
      </c>
      <c r="B7490">
        <v>1914</v>
      </c>
      <c r="C7490" t="s">
        <v>59</v>
      </c>
      <c r="D7490">
        <v>20.54</v>
      </c>
      <c r="E7490">
        <v>0.55000000000000004</v>
      </c>
      <c r="F7490">
        <v>-12</v>
      </c>
      <c r="G7490" t="b">
        <v>0</v>
      </c>
    </row>
    <row r="7491" spans="1:7">
      <c r="A7491" t="s">
        <v>34</v>
      </c>
      <c r="B7491">
        <v>1915</v>
      </c>
      <c r="C7491" t="s">
        <v>59</v>
      </c>
      <c r="D7491">
        <v>20.54</v>
      </c>
      <c r="E7491">
        <v>0.7</v>
      </c>
      <c r="F7491">
        <v>-12</v>
      </c>
    </row>
    <row r="7492" spans="1:7">
      <c r="A7492" t="s">
        <v>34</v>
      </c>
      <c r="B7492">
        <v>1916</v>
      </c>
      <c r="C7492" t="s">
        <v>59</v>
      </c>
      <c r="D7492">
        <v>20.54</v>
      </c>
      <c r="E7492">
        <v>1.75</v>
      </c>
      <c r="F7492">
        <v>-12</v>
      </c>
      <c r="G7492" t="b">
        <v>0</v>
      </c>
    </row>
    <row r="7493" spans="1:7">
      <c r="A7493" t="s">
        <v>34</v>
      </c>
      <c r="B7493">
        <v>1917</v>
      </c>
      <c r="C7493" t="s">
        <v>59</v>
      </c>
      <c r="D7493">
        <v>20.54</v>
      </c>
      <c r="E7493">
        <v>2.2000000000000002</v>
      </c>
      <c r="F7493">
        <v>-12</v>
      </c>
    </row>
    <row r="7494" spans="1:7">
      <c r="A7494" t="s">
        <v>34</v>
      </c>
      <c r="B7494">
        <v>1918</v>
      </c>
      <c r="C7494" t="s">
        <v>59</v>
      </c>
      <c r="D7494">
        <v>20.54</v>
      </c>
      <c r="E7494">
        <v>2.5</v>
      </c>
      <c r="F7494">
        <v>-12</v>
      </c>
    </row>
    <row r="7495" spans="1:7">
      <c r="A7495" t="s">
        <v>34</v>
      </c>
      <c r="B7495">
        <v>1919</v>
      </c>
      <c r="C7495" t="s">
        <v>59</v>
      </c>
      <c r="D7495">
        <v>20.54</v>
      </c>
      <c r="E7495">
        <v>2.8</v>
      </c>
      <c r="F7495">
        <v>-12</v>
      </c>
      <c r="G7495" t="b">
        <v>0</v>
      </c>
    </row>
    <row r="7496" spans="1:7">
      <c r="A7496" t="s">
        <v>34</v>
      </c>
      <c r="B7496">
        <v>1920</v>
      </c>
      <c r="C7496" t="s">
        <v>59</v>
      </c>
      <c r="D7496">
        <v>20.54</v>
      </c>
      <c r="E7496">
        <v>4.9000000000000004</v>
      </c>
      <c r="F7496">
        <v>-12</v>
      </c>
    </row>
    <row r="7497" spans="1:7">
      <c r="A7497" t="s">
        <v>34</v>
      </c>
      <c r="B7497">
        <v>1921</v>
      </c>
      <c r="C7497" t="s">
        <v>59</v>
      </c>
      <c r="D7497">
        <v>20.54</v>
      </c>
      <c r="E7497">
        <v>5</v>
      </c>
      <c r="F7497">
        <v>-12</v>
      </c>
    </row>
    <row r="7498" spans="1:7">
      <c r="A7498" t="s">
        <v>34</v>
      </c>
      <c r="B7498">
        <v>1922</v>
      </c>
      <c r="C7498" t="s">
        <v>59</v>
      </c>
      <c r="D7498">
        <v>20.54</v>
      </c>
      <c r="E7498">
        <v>7.3</v>
      </c>
      <c r="F7498">
        <v>-12</v>
      </c>
      <c r="G7498" t="b">
        <v>0</v>
      </c>
    </row>
    <row r="7499" spans="1:7">
      <c r="A7499" t="s">
        <v>34</v>
      </c>
      <c r="B7499">
        <v>1923</v>
      </c>
      <c r="C7499" t="s">
        <v>59</v>
      </c>
      <c r="D7499">
        <v>20.54</v>
      </c>
      <c r="E7499">
        <v>7.71</v>
      </c>
      <c r="F7499">
        <v>-12</v>
      </c>
    </row>
    <row r="7500" spans="1:7">
      <c r="A7500" t="s">
        <v>34</v>
      </c>
      <c r="B7500">
        <v>1924</v>
      </c>
      <c r="C7500" t="s">
        <v>59</v>
      </c>
      <c r="D7500">
        <v>20.54</v>
      </c>
      <c r="E7500">
        <v>8.1</v>
      </c>
      <c r="F7500">
        <v>-12</v>
      </c>
    </row>
    <row r="7501" spans="1:7">
      <c r="A7501" t="s">
        <v>34</v>
      </c>
      <c r="B7501">
        <v>1925</v>
      </c>
      <c r="C7501" t="s">
        <v>59</v>
      </c>
      <c r="D7501">
        <v>20.54</v>
      </c>
      <c r="E7501">
        <v>8.5</v>
      </c>
      <c r="F7501">
        <v>-12</v>
      </c>
    </row>
    <row r="7502" spans="1:7">
      <c r="A7502" t="s">
        <v>34</v>
      </c>
      <c r="B7502">
        <v>1926</v>
      </c>
      <c r="C7502" t="s">
        <v>59</v>
      </c>
      <c r="D7502">
        <v>20.54</v>
      </c>
      <c r="E7502">
        <v>8.9</v>
      </c>
      <c r="F7502">
        <v>-12</v>
      </c>
    </row>
    <row r="7503" spans="1:7">
      <c r="A7503" t="s">
        <v>34</v>
      </c>
      <c r="B7503">
        <v>1927</v>
      </c>
      <c r="C7503" t="s">
        <v>59</v>
      </c>
      <c r="D7503">
        <v>20.54</v>
      </c>
      <c r="E7503">
        <v>9.1</v>
      </c>
      <c r="F7503">
        <v>-12</v>
      </c>
      <c r="G7503" t="b">
        <v>0</v>
      </c>
    </row>
    <row r="7504" spans="1:7">
      <c r="A7504" t="s">
        <v>34</v>
      </c>
      <c r="B7504">
        <v>1928</v>
      </c>
      <c r="C7504" t="s">
        <v>59</v>
      </c>
      <c r="D7504">
        <v>20.54</v>
      </c>
      <c r="E7504">
        <v>9.6999999999999993</v>
      </c>
      <c r="F7504">
        <v>-12</v>
      </c>
      <c r="G7504" t="b">
        <v>0</v>
      </c>
    </row>
    <row r="7505" spans="1:7">
      <c r="A7505" t="s">
        <v>34</v>
      </c>
      <c r="B7505">
        <v>1929</v>
      </c>
      <c r="C7505" t="s">
        <v>59</v>
      </c>
      <c r="D7505">
        <v>20.54</v>
      </c>
      <c r="E7505">
        <v>10.11</v>
      </c>
      <c r="F7505">
        <v>-12</v>
      </c>
    </row>
    <row r="7506" spans="1:7">
      <c r="A7506" t="s">
        <v>34</v>
      </c>
      <c r="B7506">
        <v>1930</v>
      </c>
      <c r="C7506" t="s">
        <v>59</v>
      </c>
      <c r="D7506">
        <v>20.54</v>
      </c>
      <c r="E7506">
        <v>10.4</v>
      </c>
      <c r="F7506">
        <v>-12</v>
      </c>
    </row>
    <row r="7507" spans="1:7">
      <c r="A7507" t="s">
        <v>34</v>
      </c>
      <c r="B7507">
        <v>1931</v>
      </c>
      <c r="C7507" t="s">
        <v>59</v>
      </c>
      <c r="D7507">
        <v>20.54</v>
      </c>
      <c r="E7507">
        <v>10.6</v>
      </c>
      <c r="F7507">
        <v>-12</v>
      </c>
    </row>
    <row r="7508" spans="1:7">
      <c r="A7508" t="s">
        <v>34</v>
      </c>
      <c r="B7508">
        <v>1932</v>
      </c>
      <c r="C7508" t="s">
        <v>59</v>
      </c>
      <c r="D7508">
        <v>20.54</v>
      </c>
      <c r="E7508">
        <v>11.65</v>
      </c>
      <c r="F7508">
        <v>-12</v>
      </c>
      <c r="G7508" t="b">
        <v>0</v>
      </c>
    </row>
    <row r="7509" spans="1:7">
      <c r="A7509" t="s">
        <v>34</v>
      </c>
      <c r="B7509">
        <v>1933</v>
      </c>
      <c r="C7509" t="s">
        <v>59</v>
      </c>
      <c r="D7509">
        <v>20.54</v>
      </c>
      <c r="E7509">
        <v>11.9</v>
      </c>
      <c r="F7509">
        <v>-12</v>
      </c>
    </row>
    <row r="7510" spans="1:7">
      <c r="A7510" t="s">
        <v>34</v>
      </c>
      <c r="B7510">
        <v>1934</v>
      </c>
      <c r="C7510" t="s">
        <v>59</v>
      </c>
      <c r="D7510">
        <v>20.54</v>
      </c>
      <c r="E7510">
        <v>11.95</v>
      </c>
      <c r="F7510">
        <v>-12</v>
      </c>
      <c r="G7510" t="b">
        <v>0</v>
      </c>
    </row>
    <row r="7511" spans="1:7">
      <c r="A7511" t="s">
        <v>34</v>
      </c>
      <c r="B7511">
        <v>1935</v>
      </c>
      <c r="C7511" t="s">
        <v>59</v>
      </c>
      <c r="D7511">
        <v>20.54</v>
      </c>
      <c r="E7511">
        <v>12.5</v>
      </c>
      <c r="F7511">
        <v>-12</v>
      </c>
      <c r="G7511" t="b">
        <v>0</v>
      </c>
    </row>
    <row r="7512" spans="1:7">
      <c r="A7512" t="s">
        <v>34</v>
      </c>
      <c r="B7512">
        <v>1936</v>
      </c>
      <c r="C7512" t="s">
        <v>59</v>
      </c>
      <c r="D7512">
        <v>20.54</v>
      </c>
      <c r="E7512">
        <v>12.8</v>
      </c>
      <c r="F7512">
        <v>-12</v>
      </c>
    </row>
    <row r="7513" spans="1:7">
      <c r="A7513" t="s">
        <v>34</v>
      </c>
      <c r="B7513">
        <v>1937</v>
      </c>
      <c r="C7513" t="s">
        <v>59</v>
      </c>
      <c r="D7513">
        <v>20.54</v>
      </c>
      <c r="E7513">
        <v>12.95</v>
      </c>
      <c r="F7513">
        <v>-12</v>
      </c>
    </row>
    <row r="7514" spans="1:7">
      <c r="A7514" t="s">
        <v>34</v>
      </c>
      <c r="B7514">
        <v>1938</v>
      </c>
      <c r="C7514" t="s">
        <v>59</v>
      </c>
      <c r="D7514">
        <v>20.54</v>
      </c>
      <c r="E7514">
        <v>14.2</v>
      </c>
      <c r="F7514">
        <v>-12</v>
      </c>
      <c r="G7514" t="b">
        <v>0</v>
      </c>
    </row>
    <row r="7515" spans="1:7">
      <c r="A7515" t="s">
        <v>34</v>
      </c>
      <c r="B7515">
        <v>1939</v>
      </c>
      <c r="C7515" t="s">
        <v>59</v>
      </c>
      <c r="D7515">
        <v>20.54</v>
      </c>
      <c r="E7515">
        <v>14.35</v>
      </c>
      <c r="F7515">
        <v>-12</v>
      </c>
    </row>
    <row r="7516" spans="1:7">
      <c r="A7516" t="s">
        <v>34</v>
      </c>
      <c r="B7516">
        <v>1940</v>
      </c>
      <c r="C7516" t="s">
        <v>59</v>
      </c>
      <c r="D7516">
        <v>20.54</v>
      </c>
      <c r="E7516">
        <v>14.91</v>
      </c>
      <c r="F7516">
        <v>-12</v>
      </c>
    </row>
    <row r="7517" spans="1:7">
      <c r="A7517" t="s">
        <v>34</v>
      </c>
      <c r="B7517">
        <v>1941</v>
      </c>
      <c r="C7517" t="s">
        <v>59</v>
      </c>
      <c r="D7517">
        <v>20.54</v>
      </c>
      <c r="E7517">
        <v>15.26</v>
      </c>
      <c r="F7517">
        <v>-12</v>
      </c>
    </row>
    <row r="7518" spans="1:7">
      <c r="A7518" t="s">
        <v>34</v>
      </c>
      <c r="B7518">
        <v>1942</v>
      </c>
      <c r="C7518" t="s">
        <v>59</v>
      </c>
      <c r="D7518">
        <v>20.54</v>
      </c>
      <c r="E7518">
        <v>15.7</v>
      </c>
      <c r="F7518">
        <v>-12</v>
      </c>
    </row>
    <row r="7519" spans="1:7">
      <c r="A7519" t="s">
        <v>34</v>
      </c>
      <c r="B7519">
        <v>1943</v>
      </c>
      <c r="C7519" t="s">
        <v>59</v>
      </c>
      <c r="D7519">
        <v>20.54</v>
      </c>
      <c r="E7519">
        <v>15.78</v>
      </c>
      <c r="F7519">
        <v>-12</v>
      </c>
    </row>
    <row r="7520" spans="1:7">
      <c r="A7520" t="s">
        <v>34</v>
      </c>
      <c r="B7520">
        <v>1944</v>
      </c>
      <c r="C7520" t="s">
        <v>59</v>
      </c>
      <c r="D7520">
        <v>20.54</v>
      </c>
      <c r="E7520">
        <v>16.100000000000001</v>
      </c>
      <c r="F7520">
        <v>-12</v>
      </c>
    </row>
    <row r="7521" spans="1:7">
      <c r="A7521" t="s">
        <v>34</v>
      </c>
      <c r="B7521">
        <v>1945</v>
      </c>
      <c r="C7521" t="s">
        <v>59</v>
      </c>
      <c r="D7521">
        <v>20.54</v>
      </c>
      <c r="E7521">
        <v>16.5</v>
      </c>
      <c r="F7521">
        <v>-12</v>
      </c>
    </row>
    <row r="7522" spans="1:7">
      <c r="A7522" t="s">
        <v>34</v>
      </c>
      <c r="B7522">
        <v>1946</v>
      </c>
      <c r="C7522" t="s">
        <v>59</v>
      </c>
      <c r="D7522">
        <v>20.54</v>
      </c>
      <c r="E7522">
        <v>16.600000000000001</v>
      </c>
      <c r="F7522">
        <v>-12</v>
      </c>
    </row>
    <row r="7523" spans="1:7">
      <c r="A7523" t="s">
        <v>34</v>
      </c>
      <c r="B7523">
        <v>1947</v>
      </c>
      <c r="C7523" t="s">
        <v>59</v>
      </c>
      <c r="D7523">
        <v>20.54</v>
      </c>
      <c r="E7523">
        <v>16.829999999999998</v>
      </c>
      <c r="F7523">
        <v>-12</v>
      </c>
      <c r="G7523" t="b">
        <v>0</v>
      </c>
    </row>
    <row r="7524" spans="1:7">
      <c r="A7524" t="s">
        <v>34</v>
      </c>
      <c r="B7524">
        <v>1948</v>
      </c>
      <c r="C7524" t="s">
        <v>59</v>
      </c>
      <c r="D7524">
        <v>4.18</v>
      </c>
      <c r="E7524">
        <v>18.404019999999999</v>
      </c>
      <c r="F7524">
        <v>-12</v>
      </c>
      <c r="G7524" t="b">
        <v>0</v>
      </c>
    </row>
    <row r="7525" spans="1:7">
      <c r="A7525" t="s">
        <v>34</v>
      </c>
      <c r="B7525">
        <v>1949</v>
      </c>
      <c r="C7525" t="s">
        <v>59</v>
      </c>
      <c r="D7525">
        <v>5</v>
      </c>
      <c r="E7525">
        <v>18.325130000000001</v>
      </c>
      <c r="F7525">
        <v>-12</v>
      </c>
    </row>
    <row r="7526" spans="1:7">
      <c r="A7526" t="s">
        <v>34</v>
      </c>
      <c r="B7526">
        <v>1950</v>
      </c>
      <c r="C7526" t="s">
        <v>59</v>
      </c>
      <c r="D7526">
        <v>5.74</v>
      </c>
      <c r="E7526">
        <v>18.25393</v>
      </c>
      <c r="F7526">
        <v>-12</v>
      </c>
      <c r="G7526" t="b">
        <v>0</v>
      </c>
    </row>
    <row r="7527" spans="1:7">
      <c r="A7527" t="s">
        <v>34</v>
      </c>
      <c r="B7527">
        <v>1951</v>
      </c>
      <c r="C7527" t="s">
        <v>59</v>
      </c>
      <c r="D7527">
        <v>6.1</v>
      </c>
      <c r="E7527">
        <v>18.2193</v>
      </c>
      <c r="F7527">
        <v>-12</v>
      </c>
      <c r="G7527" t="b">
        <v>0</v>
      </c>
    </row>
    <row r="7528" spans="1:7">
      <c r="A7528" t="s">
        <v>34</v>
      </c>
      <c r="B7528">
        <v>1952</v>
      </c>
      <c r="C7528" t="s">
        <v>59</v>
      </c>
      <c r="D7528">
        <v>6.5</v>
      </c>
      <c r="E7528">
        <v>18.180810000000001</v>
      </c>
      <c r="F7528">
        <v>-12</v>
      </c>
      <c r="G7528" t="b">
        <v>0</v>
      </c>
    </row>
    <row r="7529" spans="1:7">
      <c r="A7529" t="s">
        <v>34</v>
      </c>
      <c r="B7529">
        <v>1953</v>
      </c>
      <c r="C7529" t="s">
        <v>59</v>
      </c>
      <c r="D7529">
        <v>6.55</v>
      </c>
      <c r="E7529">
        <v>18.175999999999998</v>
      </c>
      <c r="F7529">
        <v>-12</v>
      </c>
    </row>
    <row r="7530" spans="1:7">
      <c r="A7530" t="s">
        <v>34</v>
      </c>
      <c r="B7530">
        <v>1954</v>
      </c>
      <c r="C7530" t="s">
        <v>59</v>
      </c>
      <c r="D7530">
        <v>6.9</v>
      </c>
      <c r="E7530">
        <v>18.142330000000001</v>
      </c>
      <c r="F7530">
        <v>-12</v>
      </c>
    </row>
    <row r="7531" spans="1:7">
      <c r="A7531" t="s">
        <v>34</v>
      </c>
      <c r="B7531">
        <v>1955</v>
      </c>
      <c r="C7531" t="s">
        <v>59</v>
      </c>
      <c r="D7531">
        <v>7.02</v>
      </c>
      <c r="E7531">
        <v>18.130780000000001</v>
      </c>
      <c r="F7531">
        <v>-12</v>
      </c>
    </row>
    <row r="7532" spans="1:7">
      <c r="A7532" t="s">
        <v>34</v>
      </c>
      <c r="B7532">
        <v>1956</v>
      </c>
      <c r="C7532" t="s">
        <v>59</v>
      </c>
      <c r="D7532">
        <v>8</v>
      </c>
      <c r="E7532">
        <v>18.0365</v>
      </c>
      <c r="F7532">
        <v>-12</v>
      </c>
    </row>
    <row r="7533" spans="1:7">
      <c r="A7533" t="s">
        <v>34</v>
      </c>
      <c r="B7533">
        <v>1957</v>
      </c>
      <c r="C7533" t="s">
        <v>59</v>
      </c>
      <c r="D7533">
        <v>8.19</v>
      </c>
      <c r="E7533">
        <v>18.01821</v>
      </c>
      <c r="F7533">
        <v>-12</v>
      </c>
    </row>
    <row r="7534" spans="1:7">
      <c r="A7534" t="s">
        <v>34</v>
      </c>
      <c r="B7534">
        <v>1958</v>
      </c>
      <c r="C7534" t="s">
        <v>59</v>
      </c>
      <c r="D7534">
        <v>9.82</v>
      </c>
      <c r="E7534">
        <v>17.86139</v>
      </c>
      <c r="F7534">
        <v>-12</v>
      </c>
    </row>
    <row r="7535" spans="1:7">
      <c r="A7535" t="s">
        <v>34</v>
      </c>
      <c r="B7535">
        <v>1959</v>
      </c>
      <c r="C7535" t="s">
        <v>59</v>
      </c>
      <c r="D7535">
        <v>9.9</v>
      </c>
      <c r="E7535">
        <v>17.85369</v>
      </c>
      <c r="F7535">
        <v>-12</v>
      </c>
    </row>
    <row r="7536" spans="1:7">
      <c r="A7536" t="s">
        <v>34</v>
      </c>
      <c r="B7536">
        <v>1960</v>
      </c>
      <c r="C7536" t="s">
        <v>59</v>
      </c>
      <c r="D7536">
        <v>10.53</v>
      </c>
      <c r="E7536">
        <v>17.79308</v>
      </c>
      <c r="F7536">
        <v>-12</v>
      </c>
      <c r="G7536" t="b">
        <v>0</v>
      </c>
    </row>
    <row r="7537" spans="1:7">
      <c r="A7537" t="s">
        <v>34</v>
      </c>
      <c r="B7537">
        <v>1961</v>
      </c>
      <c r="C7537" t="s">
        <v>59</v>
      </c>
      <c r="D7537">
        <v>10.7</v>
      </c>
      <c r="E7537">
        <v>17.776730000000001</v>
      </c>
      <c r="F7537">
        <v>-12</v>
      </c>
    </row>
    <row r="7538" spans="1:7">
      <c r="A7538" t="s">
        <v>34</v>
      </c>
      <c r="B7538">
        <v>1962</v>
      </c>
      <c r="C7538" t="s">
        <v>59</v>
      </c>
      <c r="D7538">
        <v>11.48</v>
      </c>
      <c r="E7538">
        <v>17.70168</v>
      </c>
      <c r="F7538">
        <v>-12</v>
      </c>
    </row>
    <row r="7539" spans="1:7">
      <c r="A7539" t="s">
        <v>34</v>
      </c>
      <c r="B7539">
        <v>1963</v>
      </c>
      <c r="C7539" t="s">
        <v>59</v>
      </c>
      <c r="D7539">
        <v>12.07</v>
      </c>
      <c r="E7539">
        <v>17.644909999999999</v>
      </c>
      <c r="F7539">
        <v>-12</v>
      </c>
      <c r="G7539" t="b">
        <v>0</v>
      </c>
    </row>
    <row r="7540" spans="1:7">
      <c r="A7540" t="s">
        <v>34</v>
      </c>
      <c r="B7540">
        <v>1964</v>
      </c>
      <c r="C7540" t="s">
        <v>59</v>
      </c>
      <c r="D7540">
        <v>12.35</v>
      </c>
      <c r="E7540">
        <v>17.61797</v>
      </c>
      <c r="F7540">
        <v>-12</v>
      </c>
      <c r="G7540" t="b">
        <v>0</v>
      </c>
    </row>
    <row r="7541" spans="1:7">
      <c r="A7541" t="s">
        <v>34</v>
      </c>
      <c r="B7541">
        <v>1965</v>
      </c>
      <c r="C7541" t="s">
        <v>59</v>
      </c>
      <c r="D7541">
        <v>13.1</v>
      </c>
      <c r="E7541">
        <v>17.545819999999999</v>
      </c>
      <c r="F7541">
        <v>-12</v>
      </c>
    </row>
    <row r="7542" spans="1:7">
      <c r="A7542" t="s">
        <v>34</v>
      </c>
      <c r="B7542">
        <v>1966</v>
      </c>
      <c r="C7542" t="s">
        <v>59</v>
      </c>
      <c r="D7542">
        <v>13.4</v>
      </c>
      <c r="E7542">
        <v>17.516950000000001</v>
      </c>
      <c r="F7542">
        <v>-12</v>
      </c>
    </row>
    <row r="7543" spans="1:7">
      <c r="A7543" t="s">
        <v>34</v>
      </c>
      <c r="B7543">
        <v>1967</v>
      </c>
      <c r="C7543" t="s">
        <v>59</v>
      </c>
      <c r="D7543">
        <v>13.45</v>
      </c>
      <c r="E7543">
        <v>17.512139999999999</v>
      </c>
      <c r="F7543">
        <v>-12</v>
      </c>
      <c r="G7543" t="b">
        <v>0</v>
      </c>
    </row>
    <row r="7544" spans="1:7">
      <c r="A7544" t="s">
        <v>34</v>
      </c>
      <c r="B7544">
        <v>1968</v>
      </c>
      <c r="C7544" t="s">
        <v>59</v>
      </c>
      <c r="D7544">
        <v>13.6</v>
      </c>
      <c r="E7544">
        <v>17.497710000000001</v>
      </c>
      <c r="F7544">
        <v>-12</v>
      </c>
    </row>
    <row r="7545" spans="1:7">
      <c r="A7545" t="s">
        <v>34</v>
      </c>
      <c r="B7545">
        <v>1969</v>
      </c>
      <c r="C7545" t="s">
        <v>59</v>
      </c>
      <c r="D7545">
        <v>13.65</v>
      </c>
      <c r="E7545">
        <v>17.492899999999999</v>
      </c>
      <c r="F7545">
        <v>-12</v>
      </c>
      <c r="G7545" t="b">
        <v>0</v>
      </c>
    </row>
    <row r="7546" spans="1:7">
      <c r="A7546" t="s">
        <v>34</v>
      </c>
      <c r="B7546">
        <v>1970</v>
      </c>
      <c r="C7546" t="s">
        <v>59</v>
      </c>
      <c r="D7546">
        <v>14.15</v>
      </c>
      <c r="E7546">
        <v>17.444790000000001</v>
      </c>
      <c r="F7546">
        <v>-12</v>
      </c>
    </row>
    <row r="7547" spans="1:7">
      <c r="A7547" t="s">
        <v>34</v>
      </c>
      <c r="B7547">
        <v>1971</v>
      </c>
      <c r="C7547" t="s">
        <v>59</v>
      </c>
      <c r="D7547">
        <v>14.33</v>
      </c>
      <c r="E7547">
        <v>17.42747</v>
      </c>
      <c r="F7547">
        <v>-12</v>
      </c>
    </row>
    <row r="7548" spans="1:7">
      <c r="A7548" t="s">
        <v>34</v>
      </c>
      <c r="B7548">
        <v>1972</v>
      </c>
      <c r="C7548" t="s">
        <v>59</v>
      </c>
      <c r="D7548">
        <v>14.75</v>
      </c>
      <c r="E7548">
        <v>17.387060000000002</v>
      </c>
      <c r="F7548">
        <v>-12</v>
      </c>
      <c r="G7548" t="b">
        <v>0</v>
      </c>
    </row>
    <row r="7549" spans="1:7">
      <c r="A7549" t="s">
        <v>34</v>
      </c>
      <c r="B7549">
        <v>1973</v>
      </c>
      <c r="C7549" t="s">
        <v>59</v>
      </c>
      <c r="D7549">
        <v>15.55097</v>
      </c>
      <c r="E7549">
        <v>17.309999999999999</v>
      </c>
      <c r="F7549">
        <v>-12</v>
      </c>
      <c r="G7549" t="b">
        <v>0</v>
      </c>
    </row>
    <row r="7550" spans="1:7">
      <c r="A7550" t="s">
        <v>34</v>
      </c>
      <c r="B7550">
        <v>1974</v>
      </c>
      <c r="C7550" t="s">
        <v>59</v>
      </c>
      <c r="D7550">
        <v>16.37</v>
      </c>
      <c r="E7550">
        <v>17.231200000000001</v>
      </c>
      <c r="F7550">
        <v>-12</v>
      </c>
      <c r="G7550" t="b">
        <v>0</v>
      </c>
    </row>
    <row r="7551" spans="1:7">
      <c r="A7551" t="s">
        <v>34</v>
      </c>
      <c r="B7551">
        <v>1975</v>
      </c>
      <c r="C7551" t="s">
        <v>59</v>
      </c>
      <c r="D7551">
        <v>17.100000000000001</v>
      </c>
      <c r="E7551">
        <v>17.160969999999999</v>
      </c>
      <c r="F7551">
        <v>-12</v>
      </c>
      <c r="G7551" t="b">
        <v>0</v>
      </c>
    </row>
    <row r="7552" spans="1:7">
      <c r="A7552" t="s">
        <v>34</v>
      </c>
      <c r="B7552">
        <v>1976</v>
      </c>
      <c r="C7552" t="s">
        <v>59</v>
      </c>
      <c r="D7552">
        <v>17.7</v>
      </c>
      <c r="E7552">
        <v>17.10324</v>
      </c>
      <c r="F7552">
        <v>-12</v>
      </c>
    </row>
    <row r="7553" spans="1:7">
      <c r="A7553" t="s">
        <v>34</v>
      </c>
      <c r="B7553">
        <v>1977</v>
      </c>
      <c r="C7553" t="s">
        <v>59</v>
      </c>
      <c r="D7553">
        <v>18.399999999999999</v>
      </c>
      <c r="E7553">
        <v>17.035889999999998</v>
      </c>
      <c r="F7553">
        <v>-12</v>
      </c>
      <c r="G7553" t="b">
        <v>0</v>
      </c>
    </row>
    <row r="7554" spans="1:7">
      <c r="A7554" t="s">
        <v>34</v>
      </c>
      <c r="B7554">
        <v>1978</v>
      </c>
      <c r="C7554" t="s">
        <v>59</v>
      </c>
      <c r="D7554">
        <v>19.100000000000001</v>
      </c>
      <c r="E7554">
        <v>16.96855</v>
      </c>
      <c r="F7554">
        <v>-12</v>
      </c>
    </row>
    <row r="7555" spans="1:7">
      <c r="A7555" t="s">
        <v>34</v>
      </c>
      <c r="B7555">
        <v>1979</v>
      </c>
      <c r="C7555" t="s">
        <v>59</v>
      </c>
      <c r="D7555">
        <v>19.475000000000001</v>
      </c>
      <c r="E7555">
        <v>16.932469999999999</v>
      </c>
      <c r="F7555">
        <v>-12</v>
      </c>
    </row>
    <row r="7556" spans="1:7">
      <c r="A7556" t="s">
        <v>34</v>
      </c>
      <c r="B7556">
        <v>1980</v>
      </c>
      <c r="C7556" t="s">
        <v>59</v>
      </c>
      <c r="D7556">
        <v>19.649999999999999</v>
      </c>
      <c r="E7556">
        <v>16.91563</v>
      </c>
      <c r="F7556">
        <v>-12</v>
      </c>
      <c r="G7556" t="b">
        <v>0</v>
      </c>
    </row>
    <row r="7557" spans="1:7">
      <c r="A7557" t="s">
        <v>34</v>
      </c>
      <c r="B7557">
        <v>1981</v>
      </c>
      <c r="C7557" t="s">
        <v>59</v>
      </c>
      <c r="D7557">
        <v>0.65</v>
      </c>
      <c r="E7557">
        <v>10.9</v>
      </c>
      <c r="F7557">
        <v>-12</v>
      </c>
      <c r="G7557" t="b">
        <v>0</v>
      </c>
    </row>
    <row r="7558" spans="1:7">
      <c r="A7558" t="s">
        <v>34</v>
      </c>
      <c r="B7558">
        <v>1982</v>
      </c>
      <c r="C7558" t="s">
        <v>59</v>
      </c>
      <c r="D7558">
        <v>7.3</v>
      </c>
      <c r="E7558">
        <v>10.9</v>
      </c>
      <c r="F7558">
        <v>-12</v>
      </c>
    </row>
    <row r="7559" spans="1:7">
      <c r="A7559" t="s">
        <v>34</v>
      </c>
      <c r="B7559">
        <v>1983</v>
      </c>
      <c r="C7559" t="s">
        <v>59</v>
      </c>
      <c r="D7559">
        <v>8.3800000000000008</v>
      </c>
      <c r="E7559">
        <v>10.9</v>
      </c>
      <c r="F7559">
        <v>-12</v>
      </c>
      <c r="G7559" t="b">
        <v>0</v>
      </c>
    </row>
    <row r="7560" spans="1:7">
      <c r="A7560" t="s">
        <v>34</v>
      </c>
      <c r="B7560">
        <v>3089</v>
      </c>
      <c r="C7560" t="s">
        <v>59</v>
      </c>
      <c r="D7560">
        <v>19.649999999999999</v>
      </c>
      <c r="E7560">
        <v>4.3</v>
      </c>
      <c r="F7560">
        <v>-12</v>
      </c>
      <c r="G7560" t="b">
        <v>0</v>
      </c>
    </row>
    <row r="7561" spans="1:7">
      <c r="A7561" t="s">
        <v>34</v>
      </c>
      <c r="B7561">
        <v>3090</v>
      </c>
      <c r="C7561" t="s">
        <v>59</v>
      </c>
      <c r="D7561">
        <v>19.649999999999999</v>
      </c>
      <c r="E7561">
        <v>4.8</v>
      </c>
      <c r="F7561">
        <v>-12</v>
      </c>
      <c r="G7561" t="b">
        <v>0</v>
      </c>
    </row>
    <row r="7562" spans="1:7">
      <c r="A7562" t="s">
        <v>34</v>
      </c>
      <c r="B7562">
        <v>3252</v>
      </c>
      <c r="C7562" t="s">
        <v>59</v>
      </c>
      <c r="D7562">
        <v>0.4</v>
      </c>
      <c r="E7562">
        <v>-5.48</v>
      </c>
      <c r="F7562">
        <v>-12</v>
      </c>
    </row>
    <row r="7563" spans="1:7">
      <c r="A7563" t="s">
        <v>34</v>
      </c>
      <c r="B7563">
        <v>3253</v>
      </c>
      <c r="C7563" t="s">
        <v>59</v>
      </c>
      <c r="D7563">
        <v>0.65</v>
      </c>
      <c r="E7563">
        <v>-5.48</v>
      </c>
      <c r="F7563">
        <v>-12</v>
      </c>
    </row>
    <row r="7564" spans="1:7">
      <c r="A7564" t="s">
        <v>34</v>
      </c>
      <c r="B7564">
        <v>3254</v>
      </c>
      <c r="C7564" t="s">
        <v>59</v>
      </c>
      <c r="D7564">
        <v>2.5</v>
      </c>
      <c r="E7564">
        <v>-5.48</v>
      </c>
      <c r="F7564">
        <v>-12</v>
      </c>
    </row>
    <row r="7565" spans="1:7">
      <c r="A7565" t="s">
        <v>34</v>
      </c>
      <c r="B7565">
        <v>3255</v>
      </c>
      <c r="C7565" t="s">
        <v>59</v>
      </c>
      <c r="D7565">
        <v>3.27</v>
      </c>
      <c r="E7565">
        <v>-5.48</v>
      </c>
      <c r="F7565">
        <v>-12</v>
      </c>
    </row>
    <row r="7566" spans="1:7">
      <c r="A7566" t="s">
        <v>34</v>
      </c>
      <c r="B7566">
        <v>3256</v>
      </c>
      <c r="C7566" t="s">
        <v>59</v>
      </c>
      <c r="D7566">
        <v>5</v>
      </c>
      <c r="E7566">
        <v>-5.48</v>
      </c>
      <c r="F7566">
        <v>-12</v>
      </c>
      <c r="G7566" t="b">
        <v>0</v>
      </c>
    </row>
    <row r="7567" spans="1:7">
      <c r="A7567" t="s">
        <v>34</v>
      </c>
      <c r="B7567">
        <v>3257</v>
      </c>
      <c r="C7567" t="s">
        <v>59</v>
      </c>
      <c r="D7567">
        <v>6.5</v>
      </c>
      <c r="E7567">
        <v>-5.48</v>
      </c>
      <c r="F7567">
        <v>-12</v>
      </c>
      <c r="G7567" t="b">
        <v>0</v>
      </c>
    </row>
    <row r="7568" spans="1:7">
      <c r="A7568" t="s">
        <v>34</v>
      </c>
      <c r="B7568">
        <v>3258</v>
      </c>
      <c r="C7568" t="s">
        <v>59</v>
      </c>
      <c r="D7568">
        <v>8.19</v>
      </c>
      <c r="E7568">
        <v>-5.48</v>
      </c>
      <c r="F7568">
        <v>-12</v>
      </c>
    </row>
    <row r="7569" spans="1:7">
      <c r="A7569" t="s">
        <v>34</v>
      </c>
      <c r="B7569">
        <v>3259</v>
      </c>
      <c r="C7569" t="s">
        <v>59</v>
      </c>
      <c r="D7569">
        <v>9.82</v>
      </c>
      <c r="E7569">
        <v>-5.48</v>
      </c>
      <c r="F7569">
        <v>-12</v>
      </c>
    </row>
    <row r="7570" spans="1:7">
      <c r="A7570" t="s">
        <v>34</v>
      </c>
      <c r="B7570">
        <v>3260</v>
      </c>
      <c r="C7570" t="s">
        <v>59</v>
      </c>
      <c r="D7570">
        <v>11.48</v>
      </c>
      <c r="E7570">
        <v>-5.48</v>
      </c>
      <c r="F7570">
        <v>-12</v>
      </c>
      <c r="G7570" t="b">
        <v>0</v>
      </c>
    </row>
    <row r="7571" spans="1:7">
      <c r="A7571" t="s">
        <v>34</v>
      </c>
      <c r="B7571">
        <v>3261</v>
      </c>
      <c r="C7571" t="s">
        <v>59</v>
      </c>
      <c r="D7571">
        <v>12.07</v>
      </c>
      <c r="E7571">
        <v>-5.48</v>
      </c>
      <c r="F7571">
        <v>-12</v>
      </c>
      <c r="G7571" t="b">
        <v>0</v>
      </c>
    </row>
    <row r="7572" spans="1:7">
      <c r="A7572" t="s">
        <v>34</v>
      </c>
      <c r="B7572">
        <v>3262</v>
      </c>
      <c r="C7572" t="s">
        <v>59</v>
      </c>
      <c r="D7572">
        <v>12.35</v>
      </c>
      <c r="E7572">
        <v>-5.48</v>
      </c>
      <c r="F7572">
        <v>-12</v>
      </c>
      <c r="G7572" t="b">
        <v>0</v>
      </c>
    </row>
    <row r="7573" spans="1:7">
      <c r="A7573" t="s">
        <v>34</v>
      </c>
      <c r="B7573">
        <v>3263</v>
      </c>
      <c r="C7573" t="s">
        <v>59</v>
      </c>
      <c r="D7573">
        <v>13.45</v>
      </c>
      <c r="E7573">
        <v>-5.48</v>
      </c>
      <c r="F7573">
        <v>-12</v>
      </c>
    </row>
    <row r="7574" spans="1:7">
      <c r="A7574" t="s">
        <v>34</v>
      </c>
      <c r="B7574">
        <v>3264</v>
      </c>
      <c r="C7574" t="s">
        <v>59</v>
      </c>
      <c r="D7574">
        <v>13.6</v>
      </c>
      <c r="E7574">
        <v>-5.48</v>
      </c>
      <c r="F7574">
        <v>-12</v>
      </c>
    </row>
    <row r="7575" spans="1:7">
      <c r="A7575" t="s">
        <v>34</v>
      </c>
      <c r="B7575">
        <v>3265</v>
      </c>
      <c r="C7575" t="s">
        <v>59</v>
      </c>
      <c r="D7575">
        <v>19.649999999999999</v>
      </c>
      <c r="E7575">
        <v>-5.48</v>
      </c>
      <c r="F7575">
        <v>-12</v>
      </c>
    </row>
    <row r="7576" spans="1:7">
      <c r="A7576" t="s">
        <v>34</v>
      </c>
      <c r="B7576">
        <v>3266</v>
      </c>
      <c r="C7576" t="s">
        <v>59</v>
      </c>
      <c r="D7576">
        <v>3.27</v>
      </c>
      <c r="E7576">
        <v>18.43</v>
      </c>
      <c r="F7576">
        <v>-12</v>
      </c>
    </row>
    <row r="7577" spans="1:7">
      <c r="A7577" t="s">
        <v>34</v>
      </c>
      <c r="B7577">
        <v>3267</v>
      </c>
      <c r="C7577" t="s">
        <v>59</v>
      </c>
      <c r="D7577">
        <v>2.5</v>
      </c>
      <c r="E7577">
        <v>18.43</v>
      </c>
      <c r="F7577">
        <v>-12</v>
      </c>
      <c r="G7577" t="b">
        <v>0</v>
      </c>
    </row>
    <row r="7578" spans="1:7">
      <c r="A7578" t="s">
        <v>34</v>
      </c>
      <c r="B7578">
        <v>3268</v>
      </c>
      <c r="C7578" t="s">
        <v>59</v>
      </c>
      <c r="D7578">
        <v>0.65</v>
      </c>
      <c r="E7578">
        <v>18.43</v>
      </c>
      <c r="F7578">
        <v>-12</v>
      </c>
      <c r="G7578" t="b">
        <v>0</v>
      </c>
    </row>
    <row r="7579" spans="1:7">
      <c r="A7579" t="s">
        <v>34</v>
      </c>
      <c r="B7579">
        <v>3269</v>
      </c>
      <c r="C7579" t="s">
        <v>59</v>
      </c>
      <c r="D7579">
        <v>0.4</v>
      </c>
      <c r="E7579">
        <v>18.43</v>
      </c>
      <c r="F7579">
        <v>-12</v>
      </c>
    </row>
    <row r="7580" spans="1:7">
      <c r="A7580" t="s">
        <v>34</v>
      </c>
      <c r="B7580">
        <v>3270</v>
      </c>
      <c r="C7580" t="s">
        <v>59</v>
      </c>
      <c r="D7580">
        <v>-1.69</v>
      </c>
      <c r="E7580">
        <v>16.5</v>
      </c>
      <c r="F7580">
        <v>-12</v>
      </c>
    </row>
    <row r="7581" spans="1:7">
      <c r="A7581" t="s">
        <v>34</v>
      </c>
      <c r="B7581">
        <v>3271</v>
      </c>
      <c r="C7581" t="s">
        <v>59</v>
      </c>
      <c r="D7581">
        <v>-1.69</v>
      </c>
      <c r="E7581">
        <v>16.100000000000001</v>
      </c>
      <c r="F7581">
        <v>-12</v>
      </c>
      <c r="G7581" t="b">
        <v>0</v>
      </c>
    </row>
    <row r="7582" spans="1:7">
      <c r="A7582" t="s">
        <v>34</v>
      </c>
      <c r="B7582">
        <v>3272</v>
      </c>
      <c r="C7582" t="s">
        <v>59</v>
      </c>
      <c r="D7582">
        <v>-1.69</v>
      </c>
      <c r="E7582">
        <v>8.9</v>
      </c>
      <c r="F7582">
        <v>-12</v>
      </c>
    </row>
    <row r="7583" spans="1:7">
      <c r="A7583" t="s">
        <v>34</v>
      </c>
      <c r="B7583">
        <v>3273</v>
      </c>
      <c r="C7583" t="s">
        <v>59</v>
      </c>
      <c r="D7583">
        <v>-1.69</v>
      </c>
      <c r="E7583">
        <v>8.5</v>
      </c>
      <c r="F7583">
        <v>-12</v>
      </c>
      <c r="G7583" t="b">
        <v>0</v>
      </c>
    </row>
    <row r="7584" spans="1:7">
      <c r="A7584" t="s">
        <v>34</v>
      </c>
      <c r="B7584">
        <v>3274</v>
      </c>
      <c r="C7584" t="s">
        <v>59</v>
      </c>
      <c r="D7584">
        <v>-1.69</v>
      </c>
      <c r="E7584">
        <v>2.8</v>
      </c>
      <c r="F7584">
        <v>-12</v>
      </c>
      <c r="G7584" t="b">
        <v>0</v>
      </c>
    </row>
    <row r="7585" spans="1:7">
      <c r="A7585" t="s">
        <v>34</v>
      </c>
      <c r="B7585">
        <v>3275</v>
      </c>
      <c r="C7585" t="s">
        <v>59</v>
      </c>
      <c r="D7585">
        <v>-1.69</v>
      </c>
      <c r="E7585">
        <v>2.5</v>
      </c>
      <c r="F7585">
        <v>-12</v>
      </c>
      <c r="G7585" t="b">
        <v>0</v>
      </c>
    </row>
    <row r="7586" spans="1:7">
      <c r="A7586" t="s">
        <v>34</v>
      </c>
      <c r="B7586">
        <v>3276</v>
      </c>
      <c r="C7586" t="s">
        <v>59</v>
      </c>
      <c r="D7586">
        <v>-1.69</v>
      </c>
      <c r="E7586">
        <v>0.7</v>
      </c>
      <c r="F7586">
        <v>-12</v>
      </c>
      <c r="G7586" t="b">
        <v>0</v>
      </c>
    </row>
    <row r="7587" spans="1:7">
      <c r="A7587" t="s">
        <v>34</v>
      </c>
      <c r="B7587">
        <v>3277</v>
      </c>
      <c r="C7587" t="s">
        <v>59</v>
      </c>
      <c r="D7587">
        <v>-1.69</v>
      </c>
      <c r="E7587">
        <v>0.55000000000000004</v>
      </c>
      <c r="F7587">
        <v>-12</v>
      </c>
    </row>
    <row r="7588" spans="1:7">
      <c r="A7588" t="s">
        <v>34</v>
      </c>
      <c r="B7588">
        <v>3334</v>
      </c>
      <c r="C7588" t="s">
        <v>59</v>
      </c>
      <c r="D7588">
        <v>12.8</v>
      </c>
      <c r="E7588">
        <v>0.98</v>
      </c>
      <c r="F7588">
        <v>-12</v>
      </c>
    </row>
    <row r="7589" spans="1:7">
      <c r="A7589" t="s">
        <v>34</v>
      </c>
      <c r="B7589">
        <v>3335</v>
      </c>
      <c r="C7589" t="s">
        <v>59</v>
      </c>
      <c r="D7589">
        <v>7.3</v>
      </c>
      <c r="E7589">
        <v>0.98</v>
      </c>
      <c r="F7589">
        <v>-12</v>
      </c>
    </row>
    <row r="7590" spans="1:7">
      <c r="A7590" t="s">
        <v>34</v>
      </c>
      <c r="B7590">
        <v>3336</v>
      </c>
      <c r="C7590" t="s">
        <v>59</v>
      </c>
      <c r="D7590">
        <v>7.3</v>
      </c>
      <c r="E7590">
        <v>2.5499999999999998</v>
      </c>
      <c r="F7590">
        <v>-12</v>
      </c>
    </row>
    <row r="7591" spans="1:7">
      <c r="A7591" t="s">
        <v>34</v>
      </c>
      <c r="B7591">
        <v>3337</v>
      </c>
      <c r="C7591" t="s">
        <v>59</v>
      </c>
      <c r="D7591">
        <v>5.7</v>
      </c>
      <c r="E7591">
        <v>2.5499999999999998</v>
      </c>
      <c r="F7591">
        <v>-12</v>
      </c>
    </row>
    <row r="7592" spans="1:7">
      <c r="A7592" t="s">
        <v>34</v>
      </c>
      <c r="B7592">
        <v>3338</v>
      </c>
      <c r="C7592" t="s">
        <v>59</v>
      </c>
      <c r="D7592">
        <v>5.7</v>
      </c>
      <c r="E7592">
        <v>-1.45</v>
      </c>
      <c r="F7592">
        <v>-12</v>
      </c>
    </row>
    <row r="7593" spans="1:7">
      <c r="A7593" t="s">
        <v>34</v>
      </c>
      <c r="B7593">
        <v>3339</v>
      </c>
      <c r="C7593" t="s">
        <v>59</v>
      </c>
      <c r="D7593">
        <v>7.3</v>
      </c>
      <c r="E7593">
        <v>-1.45</v>
      </c>
      <c r="F7593">
        <v>-12</v>
      </c>
      <c r="G7593" t="b">
        <v>0</v>
      </c>
    </row>
    <row r="7594" spans="1:7">
      <c r="A7594" t="s">
        <v>34</v>
      </c>
      <c r="B7594">
        <v>3340</v>
      </c>
      <c r="C7594" t="s">
        <v>59</v>
      </c>
      <c r="D7594">
        <v>7.3</v>
      </c>
      <c r="E7594">
        <v>-0.62</v>
      </c>
      <c r="F7594">
        <v>-12</v>
      </c>
      <c r="G7594" t="b">
        <v>0</v>
      </c>
    </row>
    <row r="7595" spans="1:7">
      <c r="A7595" t="s">
        <v>34</v>
      </c>
      <c r="B7595">
        <v>3341</v>
      </c>
      <c r="C7595" t="s">
        <v>59</v>
      </c>
      <c r="D7595">
        <v>12.8</v>
      </c>
      <c r="E7595">
        <v>-0.62</v>
      </c>
      <c r="F7595">
        <v>-12</v>
      </c>
      <c r="G7595" t="b">
        <v>0</v>
      </c>
    </row>
    <row r="7596" spans="1:7">
      <c r="A7596" t="s">
        <v>34</v>
      </c>
      <c r="B7596">
        <v>3342</v>
      </c>
      <c r="C7596" t="s">
        <v>59</v>
      </c>
      <c r="D7596">
        <v>12.8</v>
      </c>
      <c r="E7596">
        <v>-1.45</v>
      </c>
      <c r="F7596">
        <v>-12</v>
      </c>
      <c r="G7596" t="b">
        <v>0</v>
      </c>
    </row>
    <row r="7597" spans="1:7">
      <c r="A7597" t="s">
        <v>34</v>
      </c>
      <c r="B7597">
        <v>3343</v>
      </c>
      <c r="C7597" t="s">
        <v>59</v>
      </c>
      <c r="D7597">
        <v>14.4</v>
      </c>
      <c r="E7597">
        <v>-1.45</v>
      </c>
      <c r="F7597">
        <v>-12</v>
      </c>
      <c r="G7597" t="b">
        <v>0</v>
      </c>
    </row>
    <row r="7598" spans="1:7">
      <c r="A7598" t="s">
        <v>34</v>
      </c>
      <c r="B7598">
        <v>3344</v>
      </c>
      <c r="C7598" t="s">
        <v>59</v>
      </c>
      <c r="D7598">
        <v>14.4</v>
      </c>
      <c r="E7598">
        <v>2.5499999999999998</v>
      </c>
      <c r="F7598">
        <v>-12</v>
      </c>
    </row>
    <row r="7599" spans="1:7">
      <c r="A7599" t="s">
        <v>34</v>
      </c>
      <c r="B7599">
        <v>3345</v>
      </c>
      <c r="C7599" t="s">
        <v>59</v>
      </c>
      <c r="D7599">
        <v>12.8</v>
      </c>
      <c r="E7599">
        <v>2.5499999999999998</v>
      </c>
      <c r="F7599">
        <v>-12</v>
      </c>
      <c r="G7599" t="b">
        <v>0</v>
      </c>
    </row>
    <row r="7600" spans="1:7">
      <c r="A7600" t="s">
        <v>34</v>
      </c>
      <c r="B7600">
        <v>3346</v>
      </c>
      <c r="C7600" t="s">
        <v>59</v>
      </c>
      <c r="D7600">
        <v>1.25</v>
      </c>
      <c r="E7600">
        <v>-5.48</v>
      </c>
      <c r="F7600">
        <v>-12</v>
      </c>
    </row>
    <row r="7601" spans="1:7">
      <c r="A7601" t="s">
        <v>34</v>
      </c>
      <c r="B7601">
        <v>3347</v>
      </c>
      <c r="C7601" t="s">
        <v>59</v>
      </c>
      <c r="D7601">
        <v>1.25</v>
      </c>
      <c r="E7601">
        <v>-1.45</v>
      </c>
      <c r="F7601">
        <v>-12</v>
      </c>
    </row>
    <row r="7602" spans="1:7">
      <c r="A7602" t="s">
        <v>34</v>
      </c>
      <c r="B7602">
        <v>3348</v>
      </c>
      <c r="C7602" t="s">
        <v>59</v>
      </c>
      <c r="D7602">
        <v>-1.69</v>
      </c>
      <c r="E7602">
        <v>-1.45</v>
      </c>
      <c r="F7602">
        <v>-12</v>
      </c>
    </row>
    <row r="7603" spans="1:7">
      <c r="A7603" t="s">
        <v>34</v>
      </c>
      <c r="B7603">
        <v>3349</v>
      </c>
      <c r="C7603" t="s">
        <v>59</v>
      </c>
      <c r="D7603">
        <v>5.7</v>
      </c>
      <c r="E7603">
        <v>-5.48</v>
      </c>
      <c r="F7603">
        <v>-12</v>
      </c>
    </row>
    <row r="7604" spans="1:7">
      <c r="A7604" t="s">
        <v>34</v>
      </c>
      <c r="B7604">
        <v>3350</v>
      </c>
      <c r="C7604" t="s">
        <v>59</v>
      </c>
      <c r="D7604">
        <v>7.3</v>
      </c>
      <c r="E7604">
        <v>-5.48</v>
      </c>
      <c r="F7604">
        <v>-12</v>
      </c>
    </row>
    <row r="7605" spans="1:7">
      <c r="A7605" t="s">
        <v>34</v>
      </c>
      <c r="B7605">
        <v>3351</v>
      </c>
      <c r="C7605" t="s">
        <v>59</v>
      </c>
      <c r="D7605">
        <v>14.4</v>
      </c>
      <c r="E7605">
        <v>-5.48</v>
      </c>
      <c r="F7605">
        <v>-12</v>
      </c>
    </row>
    <row r="7606" spans="1:7">
      <c r="A7606" t="s">
        <v>34</v>
      </c>
      <c r="B7606">
        <v>3352</v>
      </c>
      <c r="C7606" t="s">
        <v>59</v>
      </c>
      <c r="D7606">
        <v>1.2</v>
      </c>
      <c r="E7606">
        <v>14.07</v>
      </c>
      <c r="F7606">
        <v>-12</v>
      </c>
      <c r="G7606" t="b">
        <v>0</v>
      </c>
    </row>
    <row r="7607" spans="1:7">
      <c r="A7607" t="s">
        <v>34</v>
      </c>
      <c r="B7607">
        <v>3353</v>
      </c>
      <c r="C7607" t="s">
        <v>59</v>
      </c>
      <c r="D7607">
        <v>3.91</v>
      </c>
      <c r="E7607">
        <v>14.07</v>
      </c>
      <c r="F7607">
        <v>-12</v>
      </c>
      <c r="G7607" t="b">
        <v>0</v>
      </c>
    </row>
    <row r="7608" spans="1:7">
      <c r="A7608" t="s">
        <v>34</v>
      </c>
      <c r="B7608">
        <v>3354</v>
      </c>
      <c r="C7608" t="s">
        <v>59</v>
      </c>
      <c r="D7608">
        <v>3.91</v>
      </c>
      <c r="E7608">
        <v>16.600000000000001</v>
      </c>
      <c r="F7608">
        <v>-12</v>
      </c>
      <c r="G7608" t="b">
        <v>0</v>
      </c>
    </row>
    <row r="7609" spans="1:7">
      <c r="A7609" t="s">
        <v>34</v>
      </c>
      <c r="B7609">
        <v>3355</v>
      </c>
      <c r="C7609" t="s">
        <v>59</v>
      </c>
      <c r="D7609">
        <v>1.2</v>
      </c>
      <c r="E7609">
        <v>16.600000000000001</v>
      </c>
      <c r="F7609">
        <v>-12</v>
      </c>
    </row>
    <row r="7610" spans="1:7">
      <c r="A7610" t="s">
        <v>34</v>
      </c>
      <c r="B7610">
        <v>3356</v>
      </c>
      <c r="C7610" t="s">
        <v>59</v>
      </c>
      <c r="D7610">
        <v>1.2</v>
      </c>
      <c r="E7610">
        <v>18.43</v>
      </c>
      <c r="F7610">
        <v>-12</v>
      </c>
    </row>
    <row r="7611" spans="1:7">
      <c r="A7611" t="s">
        <v>34</v>
      </c>
      <c r="B7611">
        <v>3357</v>
      </c>
      <c r="C7611" t="s">
        <v>59</v>
      </c>
      <c r="D7611">
        <v>5.74</v>
      </c>
      <c r="E7611">
        <v>16.600000000000001</v>
      </c>
      <c r="F7611">
        <v>-12</v>
      </c>
      <c r="G7611" t="b">
        <v>0</v>
      </c>
    </row>
    <row r="7612" spans="1:7">
      <c r="A7612" t="s">
        <v>34</v>
      </c>
      <c r="B7612">
        <v>3358</v>
      </c>
      <c r="C7612" t="s">
        <v>59</v>
      </c>
      <c r="D7612">
        <v>5.74</v>
      </c>
      <c r="E7612">
        <v>14.07</v>
      </c>
      <c r="F7612">
        <v>-12</v>
      </c>
    </row>
    <row r="7613" spans="1:7">
      <c r="A7613" t="s">
        <v>34</v>
      </c>
      <c r="B7613">
        <v>3359</v>
      </c>
      <c r="C7613" t="s">
        <v>59</v>
      </c>
      <c r="D7613">
        <v>5.74</v>
      </c>
      <c r="E7613">
        <v>12.5</v>
      </c>
      <c r="F7613">
        <v>-12</v>
      </c>
      <c r="G7613" t="b">
        <v>0</v>
      </c>
    </row>
    <row r="7614" spans="1:7">
      <c r="A7614" t="s">
        <v>34</v>
      </c>
      <c r="B7614">
        <v>3360</v>
      </c>
      <c r="C7614" t="s">
        <v>59</v>
      </c>
      <c r="D7614">
        <v>6.1</v>
      </c>
      <c r="E7614">
        <v>12.5</v>
      </c>
      <c r="F7614">
        <v>-12</v>
      </c>
      <c r="G7614" t="b">
        <v>0</v>
      </c>
    </row>
    <row r="7615" spans="1:7">
      <c r="A7615" t="s">
        <v>34</v>
      </c>
      <c r="B7615">
        <v>3361</v>
      </c>
      <c r="C7615" t="s">
        <v>59</v>
      </c>
      <c r="D7615">
        <v>6.1</v>
      </c>
      <c r="E7615">
        <v>16.600000000000001</v>
      </c>
      <c r="F7615">
        <v>-12</v>
      </c>
      <c r="G7615" t="b">
        <v>0</v>
      </c>
    </row>
    <row r="7616" spans="1:7">
      <c r="A7616" t="s">
        <v>34</v>
      </c>
      <c r="B7616">
        <v>3362</v>
      </c>
      <c r="C7616" t="s">
        <v>59</v>
      </c>
      <c r="D7616">
        <v>7.3</v>
      </c>
      <c r="E7616">
        <v>12.5</v>
      </c>
      <c r="F7616">
        <v>-12</v>
      </c>
      <c r="G7616" t="b">
        <v>0</v>
      </c>
    </row>
    <row r="7617" spans="1:7">
      <c r="A7617" t="s">
        <v>34</v>
      </c>
      <c r="B7617">
        <v>3363</v>
      </c>
      <c r="C7617" t="s">
        <v>59</v>
      </c>
      <c r="D7617">
        <v>7.3</v>
      </c>
      <c r="E7617">
        <v>13.071389999999999</v>
      </c>
      <c r="F7617">
        <v>-12</v>
      </c>
      <c r="G7617" t="b">
        <v>0</v>
      </c>
    </row>
    <row r="7618" spans="1:7">
      <c r="A7618" t="s">
        <v>34</v>
      </c>
      <c r="B7618">
        <v>3364</v>
      </c>
      <c r="C7618" t="s">
        <v>59</v>
      </c>
      <c r="D7618">
        <v>6.1</v>
      </c>
      <c r="E7618">
        <v>13.071389999999999</v>
      </c>
      <c r="F7618">
        <v>-12</v>
      </c>
      <c r="G7618" t="b">
        <v>0</v>
      </c>
    </row>
    <row r="7619" spans="1:7">
      <c r="A7619" t="s">
        <v>34</v>
      </c>
      <c r="B7619">
        <v>4599</v>
      </c>
      <c r="C7619" t="s">
        <v>59</v>
      </c>
      <c r="D7619">
        <v>7.3</v>
      </c>
      <c r="E7619">
        <v>-2.65</v>
      </c>
      <c r="F7619">
        <v>-12</v>
      </c>
      <c r="G7619" t="b">
        <v>0</v>
      </c>
    </row>
    <row r="7620" spans="1:7">
      <c r="A7620" t="s">
        <v>34</v>
      </c>
      <c r="B7620">
        <v>4600</v>
      </c>
      <c r="C7620" t="s">
        <v>59</v>
      </c>
      <c r="D7620">
        <v>6.5</v>
      </c>
      <c r="E7620">
        <v>3.75</v>
      </c>
      <c r="F7620">
        <v>-12</v>
      </c>
    </row>
    <row r="7621" spans="1:7">
      <c r="A7621" t="s">
        <v>34</v>
      </c>
      <c r="B7621">
        <v>4601</v>
      </c>
      <c r="C7621" t="s">
        <v>59</v>
      </c>
      <c r="D7621">
        <v>5.7</v>
      </c>
      <c r="E7621">
        <v>3.75</v>
      </c>
      <c r="F7621">
        <v>-12</v>
      </c>
    </row>
    <row r="7622" spans="1:7">
      <c r="A7622" t="s">
        <v>34</v>
      </c>
      <c r="B7622">
        <v>4605</v>
      </c>
      <c r="C7622" t="s">
        <v>59</v>
      </c>
      <c r="D7622">
        <v>1.25</v>
      </c>
      <c r="E7622">
        <v>0.86</v>
      </c>
      <c r="F7622">
        <v>-12</v>
      </c>
    </row>
    <row r="7623" spans="1:7">
      <c r="A7623" t="s">
        <v>34</v>
      </c>
      <c r="B7623">
        <v>4607</v>
      </c>
      <c r="C7623" t="s">
        <v>59</v>
      </c>
      <c r="D7623">
        <v>1.2</v>
      </c>
      <c r="E7623">
        <v>6.9</v>
      </c>
      <c r="F7623">
        <v>-12</v>
      </c>
      <c r="G7623" t="b">
        <v>0</v>
      </c>
    </row>
    <row r="7624" spans="1:7">
      <c r="A7624" t="s">
        <v>34</v>
      </c>
      <c r="B7624">
        <v>4608</v>
      </c>
      <c r="C7624" t="s">
        <v>59</v>
      </c>
      <c r="D7624">
        <v>1.2</v>
      </c>
      <c r="E7624">
        <v>5.8</v>
      </c>
      <c r="F7624">
        <v>-12</v>
      </c>
    </row>
    <row r="7625" spans="1:7">
      <c r="A7625" t="s">
        <v>34</v>
      </c>
      <c r="B7625">
        <v>4610</v>
      </c>
      <c r="C7625" t="s">
        <v>59</v>
      </c>
      <c r="D7625">
        <v>1.97</v>
      </c>
      <c r="E7625">
        <v>10.9</v>
      </c>
      <c r="F7625">
        <v>-12</v>
      </c>
      <c r="G7625" t="b">
        <v>0</v>
      </c>
    </row>
    <row r="7626" spans="1:7">
      <c r="A7626" t="s">
        <v>34</v>
      </c>
      <c r="B7626">
        <v>4611</v>
      </c>
      <c r="C7626" t="s">
        <v>59</v>
      </c>
      <c r="D7626">
        <v>1.2</v>
      </c>
      <c r="E7626">
        <v>10.9</v>
      </c>
      <c r="F7626">
        <v>-12</v>
      </c>
      <c r="G7626" t="b">
        <v>0</v>
      </c>
    </row>
    <row r="7627" spans="1:7">
      <c r="A7627" t="s">
        <v>34</v>
      </c>
      <c r="B7627">
        <v>4615</v>
      </c>
      <c r="C7627" t="s">
        <v>59</v>
      </c>
      <c r="D7627">
        <v>17.239999999999998</v>
      </c>
      <c r="E7627">
        <v>6.9</v>
      </c>
      <c r="F7627">
        <v>-12</v>
      </c>
    </row>
    <row r="7628" spans="1:7">
      <c r="A7628" t="s">
        <v>34</v>
      </c>
      <c r="B7628">
        <v>4616</v>
      </c>
      <c r="C7628" t="s">
        <v>59</v>
      </c>
      <c r="D7628">
        <v>17.239999999999998</v>
      </c>
      <c r="E7628">
        <v>7.3</v>
      </c>
      <c r="F7628">
        <v>-12</v>
      </c>
    </row>
    <row r="7629" spans="1:7">
      <c r="A7629" t="s">
        <v>34</v>
      </c>
      <c r="B7629">
        <v>4617</v>
      </c>
      <c r="C7629" t="s">
        <v>59</v>
      </c>
      <c r="D7629">
        <v>7.3</v>
      </c>
      <c r="E7629">
        <v>7.3</v>
      </c>
      <c r="F7629">
        <v>-12</v>
      </c>
      <c r="G7629" t="b">
        <v>0</v>
      </c>
    </row>
    <row r="7630" spans="1:7">
      <c r="A7630" t="s">
        <v>34</v>
      </c>
      <c r="B7630">
        <v>4618</v>
      </c>
      <c r="C7630" t="s">
        <v>59</v>
      </c>
      <c r="D7630">
        <v>7.3</v>
      </c>
      <c r="E7630">
        <v>6.9</v>
      </c>
      <c r="F7630">
        <v>-12</v>
      </c>
    </row>
    <row r="7631" spans="1:7">
      <c r="A7631" t="s">
        <v>34</v>
      </c>
      <c r="B7631">
        <v>4619</v>
      </c>
      <c r="C7631" t="s">
        <v>59</v>
      </c>
      <c r="D7631">
        <v>1.25</v>
      </c>
      <c r="E7631">
        <v>1.2</v>
      </c>
      <c r="F7631">
        <v>-12</v>
      </c>
    </row>
    <row r="7632" spans="1:7">
      <c r="A7632" t="s">
        <v>34</v>
      </c>
      <c r="B7632">
        <v>4620</v>
      </c>
      <c r="C7632" t="s">
        <v>59</v>
      </c>
      <c r="D7632">
        <v>-0.46</v>
      </c>
      <c r="E7632">
        <v>1.2</v>
      </c>
      <c r="F7632">
        <v>-12</v>
      </c>
    </row>
    <row r="7633" spans="1:7">
      <c r="A7633" t="s">
        <v>34</v>
      </c>
      <c r="B7633">
        <v>4621</v>
      </c>
      <c r="C7633" t="s">
        <v>59</v>
      </c>
      <c r="D7633">
        <v>-0.46</v>
      </c>
      <c r="E7633">
        <v>2.5499999999999998</v>
      </c>
      <c r="F7633">
        <v>-12</v>
      </c>
      <c r="G7633" t="b">
        <v>0</v>
      </c>
    </row>
    <row r="7634" spans="1:7">
      <c r="A7634" t="s">
        <v>34</v>
      </c>
      <c r="B7634">
        <v>4622</v>
      </c>
      <c r="C7634" t="s">
        <v>59</v>
      </c>
      <c r="D7634">
        <v>-1.69</v>
      </c>
      <c r="E7634">
        <v>2.5499999999999998</v>
      </c>
      <c r="F7634">
        <v>-12</v>
      </c>
    </row>
    <row r="7635" spans="1:7">
      <c r="A7635" t="s">
        <v>34</v>
      </c>
      <c r="B7635">
        <v>4624</v>
      </c>
      <c r="C7635" t="s">
        <v>59</v>
      </c>
      <c r="D7635">
        <v>5.7</v>
      </c>
      <c r="E7635">
        <v>1.2</v>
      </c>
      <c r="F7635">
        <v>-12</v>
      </c>
      <c r="G7635" t="b">
        <v>0</v>
      </c>
    </row>
    <row r="7636" spans="1:7">
      <c r="A7636" t="s">
        <v>34</v>
      </c>
      <c r="B7636">
        <v>4625</v>
      </c>
      <c r="C7636" t="s">
        <v>59</v>
      </c>
      <c r="D7636">
        <v>-1.69</v>
      </c>
      <c r="E7636">
        <v>6.9</v>
      </c>
      <c r="F7636">
        <v>-12</v>
      </c>
      <c r="G7636" t="b">
        <v>0</v>
      </c>
    </row>
    <row r="7637" spans="1:7">
      <c r="A7637" t="s">
        <v>34</v>
      </c>
      <c r="B7637">
        <v>4626</v>
      </c>
      <c r="C7637" t="s">
        <v>59</v>
      </c>
      <c r="D7637">
        <v>-0.46</v>
      </c>
      <c r="E7637">
        <v>6.9</v>
      </c>
      <c r="F7637">
        <v>-12</v>
      </c>
    </row>
    <row r="7638" spans="1:7">
      <c r="A7638" t="s">
        <v>34</v>
      </c>
      <c r="B7638">
        <v>4628</v>
      </c>
      <c r="C7638" t="s">
        <v>59</v>
      </c>
      <c r="D7638">
        <v>17.239999999999998</v>
      </c>
      <c r="E7638">
        <v>2.5499999999999998</v>
      </c>
      <c r="F7638">
        <v>-12</v>
      </c>
    </row>
    <row r="7639" spans="1:7">
      <c r="A7639" t="s">
        <v>34</v>
      </c>
      <c r="B7639">
        <v>4629</v>
      </c>
      <c r="C7639" t="s">
        <v>59</v>
      </c>
      <c r="D7639">
        <v>17.239999999999998</v>
      </c>
      <c r="E7639">
        <v>3.75</v>
      </c>
      <c r="F7639">
        <v>-12</v>
      </c>
    </row>
    <row r="7640" spans="1:7">
      <c r="A7640" t="s">
        <v>34</v>
      </c>
      <c r="B7640">
        <v>4633</v>
      </c>
      <c r="C7640" t="s">
        <v>59</v>
      </c>
      <c r="D7640">
        <v>6.1</v>
      </c>
      <c r="E7640">
        <v>14.6</v>
      </c>
      <c r="F7640">
        <v>-12</v>
      </c>
    </row>
    <row r="7641" spans="1:7">
      <c r="A7641" t="s">
        <v>34</v>
      </c>
      <c r="B7641">
        <v>5263</v>
      </c>
      <c r="C7641" t="s">
        <v>59</v>
      </c>
      <c r="D7641">
        <v>8.1</v>
      </c>
      <c r="E7641">
        <v>16.5</v>
      </c>
      <c r="F7641">
        <v>-12</v>
      </c>
    </row>
    <row r="7642" spans="1:7">
      <c r="A7642" t="s">
        <v>34</v>
      </c>
      <c r="B7642">
        <v>5264</v>
      </c>
      <c r="C7642" t="s">
        <v>59</v>
      </c>
      <c r="D7642">
        <v>9.67</v>
      </c>
      <c r="E7642">
        <v>16.5</v>
      </c>
      <c r="F7642">
        <v>-12</v>
      </c>
    </row>
    <row r="7643" spans="1:7">
      <c r="A7643" t="s">
        <v>34</v>
      </c>
      <c r="B7643">
        <v>5265</v>
      </c>
      <c r="C7643" t="s">
        <v>59</v>
      </c>
      <c r="D7643">
        <v>9.75</v>
      </c>
      <c r="E7643">
        <v>16.5</v>
      </c>
      <c r="F7643">
        <v>-12</v>
      </c>
    </row>
    <row r="7644" spans="1:7">
      <c r="A7644" t="s">
        <v>34</v>
      </c>
      <c r="B7644">
        <v>5266</v>
      </c>
      <c r="C7644" t="s">
        <v>59</v>
      </c>
      <c r="D7644">
        <v>10.38</v>
      </c>
      <c r="E7644">
        <v>16.5</v>
      </c>
      <c r="F7644">
        <v>-12</v>
      </c>
    </row>
    <row r="7645" spans="1:7">
      <c r="A7645" t="s">
        <v>34</v>
      </c>
      <c r="B7645">
        <v>5267</v>
      </c>
      <c r="C7645" t="s">
        <v>59</v>
      </c>
      <c r="D7645">
        <v>10.55</v>
      </c>
      <c r="E7645">
        <v>16.5</v>
      </c>
      <c r="F7645">
        <v>-12</v>
      </c>
    </row>
    <row r="7646" spans="1:7">
      <c r="A7646" t="s">
        <v>34</v>
      </c>
      <c r="B7646">
        <v>5268</v>
      </c>
      <c r="C7646" t="s">
        <v>59</v>
      </c>
      <c r="D7646">
        <v>11.33</v>
      </c>
      <c r="E7646">
        <v>16.5</v>
      </c>
      <c r="F7646">
        <v>-12</v>
      </c>
      <c r="G7646" t="b">
        <v>0</v>
      </c>
    </row>
    <row r="7647" spans="1:7">
      <c r="A7647" t="s">
        <v>34</v>
      </c>
      <c r="B7647">
        <v>5269</v>
      </c>
      <c r="C7647" t="s">
        <v>59</v>
      </c>
      <c r="D7647">
        <v>11.92</v>
      </c>
      <c r="E7647">
        <v>16.5</v>
      </c>
      <c r="F7647">
        <v>-12</v>
      </c>
    </row>
    <row r="7648" spans="1:7">
      <c r="A7648" t="s">
        <v>34</v>
      </c>
      <c r="B7648">
        <v>5278</v>
      </c>
      <c r="C7648" t="s">
        <v>59</v>
      </c>
      <c r="D7648">
        <v>19.649999999999999</v>
      </c>
      <c r="E7648">
        <v>1.8</v>
      </c>
      <c r="F7648">
        <v>-12</v>
      </c>
    </row>
    <row r="7649" spans="1:7">
      <c r="A7649" t="s">
        <v>34</v>
      </c>
      <c r="B7649">
        <v>5279</v>
      </c>
      <c r="C7649" t="s">
        <v>59</v>
      </c>
      <c r="D7649">
        <v>19.649999999999999</v>
      </c>
      <c r="E7649">
        <v>2.2000000000000002</v>
      </c>
      <c r="F7649">
        <v>-12</v>
      </c>
      <c r="G7649" t="b">
        <v>0</v>
      </c>
    </row>
    <row r="7650" spans="1:7">
      <c r="A7650" t="s">
        <v>34</v>
      </c>
      <c r="B7650">
        <v>5280</v>
      </c>
      <c r="C7650" t="s">
        <v>59</v>
      </c>
      <c r="D7650">
        <v>19.649999999999999</v>
      </c>
      <c r="E7650">
        <v>2.5</v>
      </c>
      <c r="F7650">
        <v>-12</v>
      </c>
      <c r="G7650" t="b">
        <v>0</v>
      </c>
    </row>
    <row r="7651" spans="1:7">
      <c r="A7651" t="s">
        <v>34</v>
      </c>
      <c r="B7651">
        <v>5281</v>
      </c>
      <c r="C7651" t="s">
        <v>59</v>
      </c>
      <c r="D7651">
        <v>19.649999999999999</v>
      </c>
      <c r="E7651">
        <v>2.8</v>
      </c>
      <c r="F7651">
        <v>-12</v>
      </c>
    </row>
    <row r="7652" spans="1:7">
      <c r="A7652" t="s">
        <v>34</v>
      </c>
      <c r="B7652">
        <v>5578</v>
      </c>
      <c r="C7652" t="s">
        <v>59</v>
      </c>
      <c r="D7652">
        <v>0</v>
      </c>
      <c r="E7652">
        <v>-5.48</v>
      </c>
      <c r="F7652">
        <v>-12</v>
      </c>
    </row>
    <row r="7653" spans="1:7">
      <c r="A7653" t="s">
        <v>34</v>
      </c>
      <c r="B7653">
        <v>5579</v>
      </c>
      <c r="C7653" t="s">
        <v>59</v>
      </c>
      <c r="D7653">
        <v>6.55</v>
      </c>
      <c r="E7653">
        <v>-5.48</v>
      </c>
      <c r="F7653">
        <v>-12</v>
      </c>
      <c r="G7653" t="b">
        <v>0</v>
      </c>
    </row>
    <row r="7654" spans="1:7">
      <c r="A7654" t="s">
        <v>34</v>
      </c>
      <c r="B7654">
        <v>5580</v>
      </c>
      <c r="C7654" t="s">
        <v>59</v>
      </c>
      <c r="D7654">
        <v>6.9</v>
      </c>
      <c r="E7654">
        <v>-5.48</v>
      </c>
      <c r="F7654">
        <v>-12</v>
      </c>
    </row>
    <row r="7655" spans="1:7">
      <c r="A7655" t="s">
        <v>34</v>
      </c>
      <c r="B7655">
        <v>5581</v>
      </c>
      <c r="C7655" t="s">
        <v>59</v>
      </c>
      <c r="D7655">
        <v>7.02</v>
      </c>
      <c r="E7655">
        <v>-5.48</v>
      </c>
      <c r="F7655">
        <v>-12</v>
      </c>
    </row>
    <row r="7656" spans="1:7">
      <c r="A7656" t="s">
        <v>34</v>
      </c>
      <c r="B7656">
        <v>5582</v>
      </c>
      <c r="C7656" t="s">
        <v>59</v>
      </c>
      <c r="D7656">
        <v>8</v>
      </c>
      <c r="E7656">
        <v>-5.48</v>
      </c>
      <c r="F7656">
        <v>-12</v>
      </c>
    </row>
    <row r="7657" spans="1:7">
      <c r="A7657" t="s">
        <v>34</v>
      </c>
      <c r="B7657">
        <v>5583</v>
      </c>
      <c r="C7657" t="s">
        <v>59</v>
      </c>
      <c r="D7657">
        <v>9.9</v>
      </c>
      <c r="E7657">
        <v>-5.48</v>
      </c>
      <c r="F7657">
        <v>-12</v>
      </c>
    </row>
    <row r="7658" spans="1:7">
      <c r="A7658" t="s">
        <v>34</v>
      </c>
      <c r="B7658">
        <v>5584</v>
      </c>
      <c r="C7658" t="s">
        <v>59</v>
      </c>
      <c r="D7658">
        <v>10.53</v>
      </c>
      <c r="E7658">
        <v>-5.48</v>
      </c>
      <c r="F7658">
        <v>-12</v>
      </c>
    </row>
    <row r="7659" spans="1:7">
      <c r="A7659" t="s">
        <v>34</v>
      </c>
      <c r="B7659">
        <v>5585</v>
      </c>
      <c r="C7659" t="s">
        <v>59</v>
      </c>
      <c r="D7659">
        <v>10.7</v>
      </c>
      <c r="E7659">
        <v>-5.48</v>
      </c>
      <c r="F7659">
        <v>-12</v>
      </c>
      <c r="G7659" t="b">
        <v>0</v>
      </c>
    </row>
    <row r="7660" spans="1:7">
      <c r="A7660" t="s">
        <v>34</v>
      </c>
      <c r="B7660">
        <v>5586</v>
      </c>
      <c r="C7660" t="s">
        <v>59</v>
      </c>
      <c r="D7660">
        <v>13.1</v>
      </c>
      <c r="E7660">
        <v>-5.48</v>
      </c>
      <c r="F7660">
        <v>-12</v>
      </c>
    </row>
    <row r="7661" spans="1:7">
      <c r="A7661" t="s">
        <v>34</v>
      </c>
      <c r="B7661">
        <v>5587</v>
      </c>
      <c r="C7661" t="s">
        <v>59</v>
      </c>
      <c r="D7661">
        <v>13.4</v>
      </c>
      <c r="E7661">
        <v>-5.48</v>
      </c>
      <c r="F7661">
        <v>-12</v>
      </c>
      <c r="G7661" t="b">
        <v>0</v>
      </c>
    </row>
    <row r="7662" spans="1:7">
      <c r="A7662" t="s">
        <v>34</v>
      </c>
      <c r="B7662">
        <v>5588</v>
      </c>
      <c r="C7662" t="s">
        <v>59</v>
      </c>
      <c r="D7662">
        <v>13.65</v>
      </c>
      <c r="E7662">
        <v>-5.48</v>
      </c>
      <c r="F7662">
        <v>-12</v>
      </c>
    </row>
    <row r="7663" spans="1:7">
      <c r="A7663" t="s">
        <v>34</v>
      </c>
      <c r="B7663">
        <v>5589</v>
      </c>
      <c r="C7663" t="s">
        <v>59</v>
      </c>
      <c r="D7663">
        <v>14.15</v>
      </c>
      <c r="E7663">
        <v>-5.48</v>
      </c>
      <c r="F7663">
        <v>-12</v>
      </c>
    </row>
    <row r="7664" spans="1:7">
      <c r="A7664" t="s">
        <v>34</v>
      </c>
      <c r="B7664">
        <v>5590</v>
      </c>
      <c r="C7664" t="s">
        <v>59</v>
      </c>
      <c r="D7664">
        <v>14.33</v>
      </c>
      <c r="E7664">
        <v>-5.48</v>
      </c>
      <c r="F7664">
        <v>-12</v>
      </c>
    </row>
    <row r="7665" spans="1:7">
      <c r="A7665" t="s">
        <v>34</v>
      </c>
      <c r="B7665">
        <v>5591</v>
      </c>
      <c r="C7665" t="s">
        <v>59</v>
      </c>
      <c r="D7665">
        <v>14.75</v>
      </c>
      <c r="E7665">
        <v>-5.48</v>
      </c>
      <c r="F7665">
        <v>-12</v>
      </c>
    </row>
    <row r="7666" spans="1:7">
      <c r="A7666" t="s">
        <v>34</v>
      </c>
      <c r="B7666">
        <v>5592</v>
      </c>
      <c r="C7666" t="s">
        <v>59</v>
      </c>
      <c r="D7666">
        <v>16.37</v>
      </c>
      <c r="E7666">
        <v>-5.48</v>
      </c>
      <c r="F7666">
        <v>-12</v>
      </c>
    </row>
    <row r="7667" spans="1:7">
      <c r="A7667" t="s">
        <v>34</v>
      </c>
      <c r="B7667">
        <v>5593</v>
      </c>
      <c r="C7667" t="s">
        <v>59</v>
      </c>
      <c r="D7667">
        <v>17.100000000000001</v>
      </c>
      <c r="E7667">
        <v>-5.48</v>
      </c>
      <c r="F7667">
        <v>-12</v>
      </c>
      <c r="G7667" t="b">
        <v>0</v>
      </c>
    </row>
    <row r="7668" spans="1:7">
      <c r="A7668" t="s">
        <v>34</v>
      </c>
      <c r="B7668">
        <v>5594</v>
      </c>
      <c r="C7668" t="s">
        <v>59</v>
      </c>
      <c r="D7668">
        <v>17.7</v>
      </c>
      <c r="E7668">
        <v>-5.48</v>
      </c>
      <c r="F7668">
        <v>-12</v>
      </c>
      <c r="G7668" t="b">
        <v>0</v>
      </c>
    </row>
    <row r="7669" spans="1:7">
      <c r="A7669" t="s">
        <v>34</v>
      </c>
      <c r="B7669">
        <v>5595</v>
      </c>
      <c r="C7669" t="s">
        <v>59</v>
      </c>
      <c r="D7669">
        <v>18.399999999999999</v>
      </c>
      <c r="E7669">
        <v>-5.48</v>
      </c>
      <c r="F7669">
        <v>-12</v>
      </c>
      <c r="G7669" t="b">
        <v>0</v>
      </c>
    </row>
    <row r="7670" spans="1:7">
      <c r="A7670" t="s">
        <v>34</v>
      </c>
      <c r="B7670">
        <v>5596</v>
      </c>
      <c r="C7670" t="s">
        <v>59</v>
      </c>
      <c r="D7670">
        <v>19.100000000000001</v>
      </c>
      <c r="E7670">
        <v>-5.48</v>
      </c>
      <c r="F7670">
        <v>-12</v>
      </c>
    </row>
    <row r="7671" spans="1:7">
      <c r="A7671" t="s">
        <v>34</v>
      </c>
      <c r="B7671">
        <v>5597</v>
      </c>
      <c r="C7671" t="s">
        <v>59</v>
      </c>
      <c r="D7671">
        <v>19.475000000000001</v>
      </c>
      <c r="E7671">
        <v>-5.48</v>
      </c>
      <c r="F7671">
        <v>-12</v>
      </c>
      <c r="G7671" t="b">
        <v>0</v>
      </c>
    </row>
    <row r="7672" spans="1:7">
      <c r="A7672" t="s">
        <v>34</v>
      </c>
      <c r="B7672">
        <v>5598</v>
      </c>
      <c r="C7672" t="s">
        <v>59</v>
      </c>
      <c r="D7672">
        <v>0</v>
      </c>
      <c r="E7672">
        <v>18.43</v>
      </c>
      <c r="F7672">
        <v>-12</v>
      </c>
      <c r="G7672" t="b">
        <v>0</v>
      </c>
    </row>
    <row r="7673" spans="1:7">
      <c r="A7673" t="s">
        <v>34</v>
      </c>
      <c r="B7673">
        <v>5599</v>
      </c>
      <c r="C7673" t="s">
        <v>59</v>
      </c>
      <c r="D7673">
        <v>-1.69</v>
      </c>
      <c r="E7673">
        <v>17.309999999999999</v>
      </c>
      <c r="F7673">
        <v>-12</v>
      </c>
      <c r="G7673" t="b">
        <v>0</v>
      </c>
    </row>
    <row r="7674" spans="1:7">
      <c r="A7674" t="s">
        <v>34</v>
      </c>
      <c r="B7674">
        <v>5600</v>
      </c>
      <c r="C7674" t="s">
        <v>59</v>
      </c>
      <c r="D7674">
        <v>-1.69</v>
      </c>
      <c r="E7674">
        <v>16.600000000000001</v>
      </c>
      <c r="F7674">
        <v>-12</v>
      </c>
      <c r="G7674" t="b">
        <v>0</v>
      </c>
    </row>
    <row r="7675" spans="1:7">
      <c r="A7675" t="s">
        <v>34</v>
      </c>
      <c r="B7675">
        <v>5601</v>
      </c>
      <c r="C7675" t="s">
        <v>59</v>
      </c>
      <c r="D7675">
        <v>-1.69</v>
      </c>
      <c r="E7675">
        <v>15.78</v>
      </c>
      <c r="F7675">
        <v>-12</v>
      </c>
      <c r="G7675" t="b">
        <v>0</v>
      </c>
    </row>
    <row r="7676" spans="1:7">
      <c r="A7676" t="s">
        <v>34</v>
      </c>
      <c r="B7676">
        <v>5602</v>
      </c>
      <c r="C7676" t="s">
        <v>59</v>
      </c>
      <c r="D7676">
        <v>-1.69</v>
      </c>
      <c r="E7676">
        <v>15.7</v>
      </c>
      <c r="F7676">
        <v>-12</v>
      </c>
      <c r="G7676" t="b">
        <v>0</v>
      </c>
    </row>
    <row r="7677" spans="1:7">
      <c r="A7677" t="s">
        <v>34</v>
      </c>
      <c r="B7677">
        <v>5603</v>
      </c>
      <c r="C7677" t="s">
        <v>59</v>
      </c>
      <c r="D7677">
        <v>-1.69</v>
      </c>
      <c r="E7677">
        <v>15.26</v>
      </c>
      <c r="F7677">
        <v>-12</v>
      </c>
    </row>
    <row r="7678" spans="1:7">
      <c r="A7678" t="s">
        <v>34</v>
      </c>
      <c r="B7678">
        <v>5604</v>
      </c>
      <c r="C7678" t="s">
        <v>59</v>
      </c>
      <c r="D7678">
        <v>-1.69</v>
      </c>
      <c r="E7678">
        <v>14.91</v>
      </c>
      <c r="F7678">
        <v>-12</v>
      </c>
    </row>
    <row r="7679" spans="1:7">
      <c r="A7679" t="s">
        <v>34</v>
      </c>
      <c r="B7679">
        <v>5605</v>
      </c>
      <c r="C7679" t="s">
        <v>59</v>
      </c>
      <c r="D7679">
        <v>-1.69</v>
      </c>
      <c r="E7679">
        <v>14.35</v>
      </c>
      <c r="F7679">
        <v>-12</v>
      </c>
      <c r="G7679" t="b">
        <v>0</v>
      </c>
    </row>
    <row r="7680" spans="1:7">
      <c r="A7680" t="s">
        <v>34</v>
      </c>
      <c r="B7680">
        <v>5606</v>
      </c>
      <c r="C7680" t="s">
        <v>59</v>
      </c>
      <c r="D7680">
        <v>-1.69</v>
      </c>
      <c r="E7680">
        <v>14.2</v>
      </c>
      <c r="F7680">
        <v>-12</v>
      </c>
    </row>
    <row r="7681" spans="1:7">
      <c r="A7681" t="s">
        <v>34</v>
      </c>
      <c r="B7681">
        <v>5607</v>
      </c>
      <c r="C7681" t="s">
        <v>59</v>
      </c>
      <c r="D7681">
        <v>-1.69</v>
      </c>
      <c r="E7681">
        <v>12.95</v>
      </c>
      <c r="F7681">
        <v>-12</v>
      </c>
      <c r="G7681" t="b">
        <v>0</v>
      </c>
    </row>
    <row r="7682" spans="1:7">
      <c r="A7682" t="s">
        <v>34</v>
      </c>
      <c r="B7682">
        <v>5608</v>
      </c>
      <c r="C7682" t="s">
        <v>59</v>
      </c>
      <c r="D7682">
        <v>-1.69</v>
      </c>
      <c r="E7682">
        <v>12.8</v>
      </c>
      <c r="F7682">
        <v>-12</v>
      </c>
    </row>
    <row r="7683" spans="1:7">
      <c r="A7683" t="s">
        <v>34</v>
      </c>
      <c r="B7683">
        <v>5609</v>
      </c>
      <c r="C7683" t="s">
        <v>59</v>
      </c>
      <c r="D7683">
        <v>-1.69</v>
      </c>
      <c r="E7683">
        <v>12.5</v>
      </c>
      <c r="F7683">
        <v>-12</v>
      </c>
    </row>
    <row r="7684" spans="1:7">
      <c r="A7684" t="s">
        <v>34</v>
      </c>
      <c r="B7684">
        <v>5610</v>
      </c>
      <c r="C7684" t="s">
        <v>59</v>
      </c>
      <c r="D7684">
        <v>-1.69</v>
      </c>
      <c r="E7684">
        <v>11.95</v>
      </c>
      <c r="F7684">
        <v>-12</v>
      </c>
    </row>
    <row r="7685" spans="1:7">
      <c r="A7685" t="s">
        <v>34</v>
      </c>
      <c r="B7685">
        <v>5611</v>
      </c>
      <c r="C7685" t="s">
        <v>59</v>
      </c>
      <c r="D7685">
        <v>-1.69</v>
      </c>
      <c r="E7685">
        <v>11.9</v>
      </c>
      <c r="F7685">
        <v>-12</v>
      </c>
    </row>
    <row r="7686" spans="1:7">
      <c r="A7686" t="s">
        <v>34</v>
      </c>
      <c r="B7686">
        <v>5612</v>
      </c>
      <c r="C7686" t="s">
        <v>59</v>
      </c>
      <c r="D7686">
        <v>-1.69</v>
      </c>
      <c r="E7686">
        <v>11.65</v>
      </c>
      <c r="F7686">
        <v>-12</v>
      </c>
    </row>
    <row r="7687" spans="1:7">
      <c r="A7687" t="s">
        <v>34</v>
      </c>
      <c r="B7687">
        <v>5613</v>
      </c>
      <c r="C7687" t="s">
        <v>59</v>
      </c>
      <c r="D7687">
        <v>-1.69</v>
      </c>
      <c r="E7687">
        <v>10.6</v>
      </c>
      <c r="F7687">
        <v>-12</v>
      </c>
    </row>
    <row r="7688" spans="1:7">
      <c r="A7688" t="s">
        <v>34</v>
      </c>
      <c r="B7688">
        <v>5614</v>
      </c>
      <c r="C7688" t="s">
        <v>59</v>
      </c>
      <c r="D7688">
        <v>-1.69</v>
      </c>
      <c r="E7688">
        <v>10.4</v>
      </c>
      <c r="F7688">
        <v>-12</v>
      </c>
    </row>
    <row r="7689" spans="1:7">
      <c r="A7689" t="s">
        <v>34</v>
      </c>
      <c r="B7689">
        <v>5615</v>
      </c>
      <c r="C7689" t="s">
        <v>59</v>
      </c>
      <c r="D7689">
        <v>-1.69</v>
      </c>
      <c r="E7689">
        <v>10.11</v>
      </c>
      <c r="F7689">
        <v>-12</v>
      </c>
    </row>
    <row r="7690" spans="1:7">
      <c r="A7690" t="s">
        <v>34</v>
      </c>
      <c r="B7690">
        <v>5616</v>
      </c>
      <c r="C7690" t="s">
        <v>59</v>
      </c>
      <c r="D7690">
        <v>-1.69</v>
      </c>
      <c r="E7690">
        <v>9.6999999999999993</v>
      </c>
      <c r="F7690">
        <v>-12</v>
      </c>
      <c r="G7690" t="b">
        <v>0</v>
      </c>
    </row>
    <row r="7691" spans="1:7">
      <c r="A7691" t="s">
        <v>34</v>
      </c>
      <c r="B7691">
        <v>5617</v>
      </c>
      <c r="C7691" t="s">
        <v>59</v>
      </c>
      <c r="D7691">
        <v>-1.69</v>
      </c>
      <c r="E7691">
        <v>9.1</v>
      </c>
      <c r="F7691">
        <v>-12</v>
      </c>
    </row>
    <row r="7692" spans="1:7">
      <c r="A7692" t="s">
        <v>34</v>
      </c>
      <c r="B7692">
        <v>5618</v>
      </c>
      <c r="C7692" t="s">
        <v>59</v>
      </c>
      <c r="D7692">
        <v>-1.69</v>
      </c>
      <c r="E7692">
        <v>8.1</v>
      </c>
      <c r="F7692">
        <v>-12</v>
      </c>
      <c r="G7692" t="b">
        <v>0</v>
      </c>
    </row>
    <row r="7693" spans="1:7">
      <c r="A7693" t="s">
        <v>34</v>
      </c>
      <c r="B7693">
        <v>5619</v>
      </c>
      <c r="C7693" t="s">
        <v>59</v>
      </c>
      <c r="D7693">
        <v>-1.69</v>
      </c>
      <c r="E7693">
        <v>7.71</v>
      </c>
      <c r="F7693">
        <v>-12</v>
      </c>
    </row>
    <row r="7694" spans="1:7">
      <c r="A7694" t="s">
        <v>34</v>
      </c>
      <c r="B7694">
        <v>5620</v>
      </c>
      <c r="C7694" t="s">
        <v>59</v>
      </c>
      <c r="D7694">
        <v>-1.69</v>
      </c>
      <c r="E7694">
        <v>5</v>
      </c>
      <c r="F7694">
        <v>-12</v>
      </c>
    </row>
    <row r="7695" spans="1:7">
      <c r="A7695" t="s">
        <v>34</v>
      </c>
      <c r="B7695">
        <v>5621</v>
      </c>
      <c r="C7695" t="s">
        <v>59</v>
      </c>
      <c r="D7695">
        <v>-1.69</v>
      </c>
      <c r="E7695">
        <v>4.9000000000000004</v>
      </c>
      <c r="F7695">
        <v>-12</v>
      </c>
    </row>
    <row r="7696" spans="1:7">
      <c r="A7696" t="s">
        <v>34</v>
      </c>
      <c r="B7696">
        <v>5622</v>
      </c>
      <c r="C7696" t="s">
        <v>59</v>
      </c>
      <c r="D7696">
        <v>-1.69</v>
      </c>
      <c r="E7696">
        <v>2.2000000000000002</v>
      </c>
      <c r="F7696">
        <v>-12</v>
      </c>
    </row>
    <row r="7697" spans="1:7">
      <c r="A7697" t="s">
        <v>34</v>
      </c>
      <c r="B7697">
        <v>5623</v>
      </c>
      <c r="C7697" t="s">
        <v>59</v>
      </c>
      <c r="D7697">
        <v>-1.69</v>
      </c>
      <c r="E7697">
        <v>1.75</v>
      </c>
      <c r="F7697">
        <v>-12</v>
      </c>
      <c r="G7697" t="b">
        <v>0</v>
      </c>
    </row>
    <row r="7698" spans="1:7">
      <c r="A7698" t="s">
        <v>34</v>
      </c>
      <c r="B7698">
        <v>5624</v>
      </c>
      <c r="C7698" t="s">
        <v>59</v>
      </c>
      <c r="D7698">
        <v>-1.69</v>
      </c>
      <c r="E7698">
        <v>0.4</v>
      </c>
      <c r="F7698">
        <v>-12</v>
      </c>
    </row>
    <row r="7699" spans="1:7">
      <c r="A7699" t="s">
        <v>34</v>
      </c>
      <c r="B7699">
        <v>5625</v>
      </c>
      <c r="C7699" t="s">
        <v>59</v>
      </c>
      <c r="D7699">
        <v>-1.69</v>
      </c>
      <c r="E7699">
        <v>0.2</v>
      </c>
      <c r="F7699">
        <v>-12</v>
      </c>
      <c r="G7699" t="b">
        <v>0</v>
      </c>
    </row>
    <row r="7700" spans="1:7">
      <c r="A7700" t="s">
        <v>34</v>
      </c>
      <c r="B7700">
        <v>5626</v>
      </c>
      <c r="C7700" t="s">
        <v>59</v>
      </c>
      <c r="D7700">
        <v>-1.69</v>
      </c>
      <c r="E7700">
        <v>0</v>
      </c>
      <c r="F7700">
        <v>-12</v>
      </c>
    </row>
    <row r="7701" spans="1:7">
      <c r="A7701" t="s">
        <v>34</v>
      </c>
      <c r="B7701">
        <v>5627</v>
      </c>
      <c r="C7701" t="s">
        <v>59</v>
      </c>
      <c r="D7701">
        <v>-1.69</v>
      </c>
      <c r="E7701">
        <v>-0.65</v>
      </c>
      <c r="F7701">
        <v>-12</v>
      </c>
      <c r="G7701" t="b">
        <v>0</v>
      </c>
    </row>
    <row r="7702" spans="1:7">
      <c r="A7702" t="s">
        <v>34</v>
      </c>
      <c r="B7702">
        <v>5705</v>
      </c>
      <c r="C7702" t="s">
        <v>59</v>
      </c>
      <c r="D7702">
        <v>19.649999999999999</v>
      </c>
      <c r="E7702">
        <v>4.9000000000000004</v>
      </c>
      <c r="F7702">
        <v>-12</v>
      </c>
    </row>
    <row r="7703" spans="1:7">
      <c r="A7703" t="s">
        <v>34</v>
      </c>
      <c r="B7703">
        <v>5706</v>
      </c>
      <c r="C7703" t="s">
        <v>59</v>
      </c>
      <c r="D7703">
        <v>19.649999999999999</v>
      </c>
      <c r="E7703">
        <v>5</v>
      </c>
      <c r="F7703">
        <v>-12</v>
      </c>
    </row>
    <row r="7704" spans="1:7">
      <c r="A7704" t="s">
        <v>34</v>
      </c>
      <c r="B7704">
        <v>5708</v>
      </c>
      <c r="C7704" t="s">
        <v>59</v>
      </c>
      <c r="D7704">
        <v>19.649999999999999</v>
      </c>
      <c r="E7704">
        <v>5.3</v>
      </c>
      <c r="F7704">
        <v>-12</v>
      </c>
      <c r="G7704" t="b">
        <v>0</v>
      </c>
    </row>
    <row r="7705" spans="1:7">
      <c r="A7705" t="s">
        <v>34</v>
      </c>
      <c r="B7705">
        <v>5749</v>
      </c>
      <c r="C7705" t="s">
        <v>59</v>
      </c>
      <c r="D7705">
        <v>8</v>
      </c>
      <c r="E7705">
        <v>8.3713890000000006</v>
      </c>
      <c r="F7705">
        <v>-12</v>
      </c>
    </row>
    <row r="7706" spans="1:7">
      <c r="A7706" t="s">
        <v>34</v>
      </c>
      <c r="B7706">
        <v>5750</v>
      </c>
      <c r="C7706" t="s">
        <v>59</v>
      </c>
      <c r="D7706">
        <v>7.2</v>
      </c>
      <c r="E7706">
        <v>8.3713890000000006</v>
      </c>
      <c r="F7706">
        <v>-12</v>
      </c>
    </row>
    <row r="7707" spans="1:7">
      <c r="A7707" t="s">
        <v>34</v>
      </c>
      <c r="B7707">
        <v>5752</v>
      </c>
      <c r="C7707" t="s">
        <v>59</v>
      </c>
      <c r="D7707">
        <v>8.19</v>
      </c>
      <c r="E7707">
        <v>8.3713890000000006</v>
      </c>
      <c r="F7707">
        <v>-12</v>
      </c>
    </row>
    <row r="7708" spans="1:7">
      <c r="A7708" t="s">
        <v>34</v>
      </c>
      <c r="B7708">
        <v>5754</v>
      </c>
      <c r="C7708" t="s">
        <v>59</v>
      </c>
      <c r="D7708">
        <v>9.82</v>
      </c>
      <c r="E7708">
        <v>8.3713890000000006</v>
      </c>
      <c r="F7708">
        <v>-12</v>
      </c>
      <c r="G7708" t="b">
        <v>0</v>
      </c>
    </row>
    <row r="7709" spans="1:7">
      <c r="A7709" t="s">
        <v>34</v>
      </c>
      <c r="B7709">
        <v>5756</v>
      </c>
      <c r="C7709" t="s">
        <v>59</v>
      </c>
      <c r="D7709">
        <v>9.9</v>
      </c>
      <c r="E7709">
        <v>8.3713890000000006</v>
      </c>
      <c r="F7709">
        <v>-12</v>
      </c>
      <c r="G7709" t="b">
        <v>0</v>
      </c>
    </row>
    <row r="7710" spans="1:7">
      <c r="A7710" t="s">
        <v>34</v>
      </c>
      <c r="B7710">
        <v>5758</v>
      </c>
      <c r="C7710" t="s">
        <v>59</v>
      </c>
      <c r="D7710">
        <v>10.53</v>
      </c>
      <c r="E7710">
        <v>8.3713890000000006</v>
      </c>
      <c r="F7710">
        <v>-12</v>
      </c>
      <c r="G7710" t="b">
        <v>0</v>
      </c>
    </row>
    <row r="7711" spans="1:7">
      <c r="A7711" t="s">
        <v>34</v>
      </c>
      <c r="B7711">
        <v>5760</v>
      </c>
      <c r="C7711" t="s">
        <v>59</v>
      </c>
      <c r="D7711">
        <v>10.7</v>
      </c>
      <c r="E7711">
        <v>8.3713890000000006</v>
      </c>
      <c r="F7711">
        <v>-12</v>
      </c>
    </row>
    <row r="7712" spans="1:7">
      <c r="A7712" t="s">
        <v>34</v>
      </c>
      <c r="B7712">
        <v>5762</v>
      </c>
      <c r="C7712" t="s">
        <v>59</v>
      </c>
      <c r="D7712">
        <v>11.48</v>
      </c>
      <c r="E7712">
        <v>8.3713890000000006</v>
      </c>
      <c r="F7712">
        <v>-12</v>
      </c>
      <c r="G7712" t="b">
        <v>0</v>
      </c>
    </row>
    <row r="7713" spans="1:7">
      <c r="A7713" t="s">
        <v>34</v>
      </c>
      <c r="B7713">
        <v>5764</v>
      </c>
      <c r="C7713" t="s">
        <v>59</v>
      </c>
      <c r="D7713">
        <v>12.07</v>
      </c>
      <c r="E7713">
        <v>8.3713890000000006</v>
      </c>
      <c r="F7713">
        <v>-12</v>
      </c>
    </row>
    <row r="7714" spans="1:7">
      <c r="A7714" t="s">
        <v>34</v>
      </c>
      <c r="B7714">
        <v>5766</v>
      </c>
      <c r="C7714" t="s">
        <v>59</v>
      </c>
      <c r="D7714">
        <v>12.35</v>
      </c>
      <c r="E7714">
        <v>8.3713890000000006</v>
      </c>
      <c r="F7714">
        <v>-12</v>
      </c>
      <c r="G7714" t="b">
        <v>0</v>
      </c>
    </row>
    <row r="7715" spans="1:7">
      <c r="A7715" t="s">
        <v>34</v>
      </c>
      <c r="B7715">
        <v>5768</v>
      </c>
      <c r="C7715" t="s">
        <v>59</v>
      </c>
      <c r="D7715">
        <v>13.1</v>
      </c>
      <c r="E7715">
        <v>8.3713890000000006</v>
      </c>
      <c r="F7715">
        <v>-12</v>
      </c>
    </row>
    <row r="7716" spans="1:7">
      <c r="A7716" t="s">
        <v>34</v>
      </c>
      <c r="B7716">
        <v>5770</v>
      </c>
      <c r="C7716" t="s">
        <v>59</v>
      </c>
      <c r="D7716">
        <v>13.4</v>
      </c>
      <c r="E7716">
        <v>8.3713890000000006</v>
      </c>
      <c r="F7716">
        <v>-12</v>
      </c>
    </row>
    <row r="7717" spans="1:7">
      <c r="A7717" t="s">
        <v>34</v>
      </c>
      <c r="B7717">
        <v>5772</v>
      </c>
      <c r="C7717" t="s">
        <v>59</v>
      </c>
      <c r="D7717">
        <v>13.45</v>
      </c>
      <c r="E7717">
        <v>8.3713890000000006</v>
      </c>
      <c r="F7717">
        <v>-12</v>
      </c>
      <c r="G7717" t="b">
        <v>0</v>
      </c>
    </row>
    <row r="7718" spans="1:7">
      <c r="A7718" t="s">
        <v>34</v>
      </c>
      <c r="B7718">
        <v>5774</v>
      </c>
      <c r="C7718" t="s">
        <v>59</v>
      </c>
      <c r="D7718">
        <v>13.6</v>
      </c>
      <c r="E7718">
        <v>8.3713890000000006</v>
      </c>
      <c r="F7718">
        <v>-12</v>
      </c>
      <c r="G7718" t="b">
        <v>0</v>
      </c>
    </row>
    <row r="7719" spans="1:7">
      <c r="A7719" t="s">
        <v>34</v>
      </c>
      <c r="B7719">
        <v>5776</v>
      </c>
      <c r="C7719" t="s">
        <v>59</v>
      </c>
      <c r="D7719">
        <v>13.65</v>
      </c>
      <c r="E7719">
        <v>8.3713890000000006</v>
      </c>
      <c r="F7719">
        <v>-12</v>
      </c>
    </row>
    <row r="7720" spans="1:7">
      <c r="A7720" t="s">
        <v>34</v>
      </c>
      <c r="B7720">
        <v>5778</v>
      </c>
      <c r="C7720" t="s">
        <v>59</v>
      </c>
      <c r="D7720">
        <v>14.15</v>
      </c>
      <c r="E7720">
        <v>8.3713890000000006</v>
      </c>
      <c r="F7720">
        <v>-12</v>
      </c>
    </row>
    <row r="7721" spans="1:7">
      <c r="A7721" t="s">
        <v>34</v>
      </c>
      <c r="B7721">
        <v>5780</v>
      </c>
      <c r="C7721" t="s">
        <v>59</v>
      </c>
      <c r="D7721">
        <v>14.33</v>
      </c>
      <c r="E7721">
        <v>8.3713890000000006</v>
      </c>
      <c r="F7721">
        <v>-12</v>
      </c>
    </row>
    <row r="7722" spans="1:7">
      <c r="A7722" t="s">
        <v>34</v>
      </c>
      <c r="B7722">
        <v>5782</v>
      </c>
      <c r="C7722" t="s">
        <v>59</v>
      </c>
      <c r="D7722">
        <v>14.75</v>
      </c>
      <c r="E7722">
        <v>8.3713890000000006</v>
      </c>
      <c r="F7722">
        <v>-12</v>
      </c>
    </row>
    <row r="7723" spans="1:7">
      <c r="A7723" t="s">
        <v>34</v>
      </c>
      <c r="B7723">
        <v>5784</v>
      </c>
      <c r="C7723" t="s">
        <v>59</v>
      </c>
      <c r="D7723">
        <v>16.37</v>
      </c>
      <c r="E7723">
        <v>8.3713890000000006</v>
      </c>
      <c r="F7723">
        <v>-12</v>
      </c>
    </row>
    <row r="7724" spans="1:7">
      <c r="A7724" t="s">
        <v>34</v>
      </c>
      <c r="B7724">
        <v>5786</v>
      </c>
      <c r="C7724" t="s">
        <v>59</v>
      </c>
      <c r="D7724">
        <v>17.100000000000001</v>
      </c>
      <c r="E7724">
        <v>8.3713890000000006</v>
      </c>
      <c r="F7724">
        <v>-12</v>
      </c>
    </row>
    <row r="7725" spans="1:7">
      <c r="A7725" t="s">
        <v>34</v>
      </c>
      <c r="B7725">
        <v>5788</v>
      </c>
      <c r="C7725" t="s">
        <v>59</v>
      </c>
      <c r="D7725">
        <v>17.239999999999998</v>
      </c>
      <c r="E7725">
        <v>8.3713890000000006</v>
      </c>
      <c r="F7725">
        <v>-12</v>
      </c>
    </row>
    <row r="7726" spans="1:7">
      <c r="A7726" t="s">
        <v>34</v>
      </c>
      <c r="B7726">
        <v>6934</v>
      </c>
      <c r="C7726" t="s">
        <v>59</v>
      </c>
      <c r="D7726">
        <v>8.3800000000000008</v>
      </c>
      <c r="E7726">
        <v>8.75</v>
      </c>
      <c r="F7726">
        <v>-12</v>
      </c>
      <c r="G7726" t="b">
        <v>0</v>
      </c>
    </row>
    <row r="7727" spans="1:7">
      <c r="A7727" t="s">
        <v>34</v>
      </c>
      <c r="B7727">
        <v>6935</v>
      </c>
      <c r="C7727" t="s">
        <v>59</v>
      </c>
      <c r="D7727">
        <v>8.3800000000000008</v>
      </c>
      <c r="E7727">
        <v>8.9</v>
      </c>
      <c r="F7727">
        <v>-12</v>
      </c>
    </row>
    <row r="7728" spans="1:7">
      <c r="A7728" t="s">
        <v>34</v>
      </c>
      <c r="B7728">
        <v>6936</v>
      </c>
      <c r="C7728" t="s">
        <v>59</v>
      </c>
      <c r="D7728">
        <v>8.3800000000000008</v>
      </c>
      <c r="E7728">
        <v>9.1</v>
      </c>
      <c r="F7728">
        <v>-12</v>
      </c>
      <c r="G7728" t="b">
        <v>0</v>
      </c>
    </row>
    <row r="7729" spans="1:7">
      <c r="A7729" t="s">
        <v>34</v>
      </c>
      <c r="B7729">
        <v>6937</v>
      </c>
      <c r="C7729" t="s">
        <v>59</v>
      </c>
      <c r="D7729">
        <v>8.3800000000000008</v>
      </c>
      <c r="E7729">
        <v>9.6999999999999993</v>
      </c>
      <c r="F7729">
        <v>-12</v>
      </c>
    </row>
    <row r="7730" spans="1:7">
      <c r="A7730" t="s">
        <v>34</v>
      </c>
      <c r="B7730">
        <v>6938</v>
      </c>
      <c r="C7730" t="s">
        <v>59</v>
      </c>
      <c r="D7730">
        <v>8.3800000000000008</v>
      </c>
      <c r="E7730">
        <v>10.11</v>
      </c>
      <c r="F7730">
        <v>-12</v>
      </c>
      <c r="G7730" t="b">
        <v>0</v>
      </c>
    </row>
    <row r="7731" spans="1:7">
      <c r="A7731" t="s">
        <v>34</v>
      </c>
      <c r="B7731">
        <v>6939</v>
      </c>
      <c r="C7731" t="s">
        <v>59</v>
      </c>
      <c r="D7731">
        <v>8.3800000000000008</v>
      </c>
      <c r="E7731">
        <v>10.4</v>
      </c>
      <c r="F7731">
        <v>-12</v>
      </c>
    </row>
    <row r="7732" spans="1:7">
      <c r="A7732" t="s">
        <v>34</v>
      </c>
      <c r="B7732">
        <v>6940</v>
      </c>
      <c r="C7732" t="s">
        <v>59</v>
      </c>
      <c r="D7732">
        <v>8.3800000000000008</v>
      </c>
      <c r="E7732">
        <v>10.6</v>
      </c>
      <c r="F7732">
        <v>-12</v>
      </c>
    </row>
    <row r="7733" spans="1:7">
      <c r="A7733" t="s">
        <v>34</v>
      </c>
      <c r="B7733">
        <v>6946</v>
      </c>
      <c r="C7733" t="s">
        <v>59</v>
      </c>
      <c r="D7733">
        <v>9.82</v>
      </c>
      <c r="E7733">
        <v>8.75</v>
      </c>
      <c r="F7733">
        <v>-12</v>
      </c>
    </row>
    <row r="7734" spans="1:7">
      <c r="A7734" t="s">
        <v>34</v>
      </c>
      <c r="B7734">
        <v>6947</v>
      </c>
      <c r="C7734" t="s">
        <v>59</v>
      </c>
      <c r="D7734">
        <v>9.9</v>
      </c>
      <c r="E7734">
        <v>8.75</v>
      </c>
      <c r="F7734">
        <v>-12</v>
      </c>
    </row>
    <row r="7735" spans="1:7">
      <c r="A7735" t="s">
        <v>34</v>
      </c>
      <c r="B7735">
        <v>6948</v>
      </c>
      <c r="C7735" t="s">
        <v>59</v>
      </c>
      <c r="D7735">
        <v>10.53</v>
      </c>
      <c r="E7735">
        <v>8.75</v>
      </c>
      <c r="F7735">
        <v>-12</v>
      </c>
      <c r="G7735" t="b">
        <v>0</v>
      </c>
    </row>
    <row r="7736" spans="1:7">
      <c r="A7736" t="s">
        <v>34</v>
      </c>
      <c r="B7736">
        <v>6949</v>
      </c>
      <c r="C7736" t="s">
        <v>59</v>
      </c>
      <c r="D7736">
        <v>11.1</v>
      </c>
      <c r="E7736">
        <v>8.75</v>
      </c>
      <c r="F7736">
        <v>-12</v>
      </c>
      <c r="G7736" t="b">
        <v>0</v>
      </c>
    </row>
    <row r="7737" spans="1:7">
      <c r="A7737" t="s">
        <v>34</v>
      </c>
      <c r="B7737">
        <v>6950</v>
      </c>
      <c r="C7737" t="s">
        <v>59</v>
      </c>
      <c r="D7737">
        <v>11.52</v>
      </c>
      <c r="E7737">
        <v>8.75</v>
      </c>
      <c r="F7737">
        <v>-12</v>
      </c>
      <c r="G7737" t="b">
        <v>0</v>
      </c>
    </row>
    <row r="7738" spans="1:7">
      <c r="A7738" t="s">
        <v>34</v>
      </c>
      <c r="B7738">
        <v>6951</v>
      </c>
      <c r="C7738" t="s">
        <v>59</v>
      </c>
      <c r="D7738">
        <v>11.52</v>
      </c>
      <c r="E7738">
        <v>8.9</v>
      </c>
      <c r="F7738">
        <v>-12</v>
      </c>
      <c r="G7738" t="b">
        <v>0</v>
      </c>
    </row>
    <row r="7739" spans="1:7">
      <c r="A7739" t="s">
        <v>34</v>
      </c>
      <c r="B7739">
        <v>6952</v>
      </c>
      <c r="C7739" t="s">
        <v>59</v>
      </c>
      <c r="D7739">
        <v>11.52</v>
      </c>
      <c r="E7739">
        <v>9.1</v>
      </c>
      <c r="F7739">
        <v>-12</v>
      </c>
    </row>
    <row r="7740" spans="1:7">
      <c r="A7740" t="s">
        <v>34</v>
      </c>
      <c r="B7740">
        <v>6953</v>
      </c>
      <c r="C7740" t="s">
        <v>59</v>
      </c>
      <c r="D7740">
        <v>11.52</v>
      </c>
      <c r="E7740">
        <v>9.6</v>
      </c>
      <c r="F7740">
        <v>-12</v>
      </c>
    </row>
    <row r="7741" spans="1:7">
      <c r="A7741" t="s">
        <v>34</v>
      </c>
      <c r="B7741">
        <v>6957</v>
      </c>
      <c r="C7741" t="s">
        <v>59</v>
      </c>
      <c r="D7741">
        <v>13.82</v>
      </c>
      <c r="E7741">
        <v>8.75</v>
      </c>
      <c r="F7741">
        <v>-12</v>
      </c>
    </row>
    <row r="7742" spans="1:7">
      <c r="A7742" t="s">
        <v>34</v>
      </c>
      <c r="B7742">
        <v>6958</v>
      </c>
      <c r="C7742" t="s">
        <v>59</v>
      </c>
      <c r="D7742">
        <v>14.17</v>
      </c>
      <c r="E7742">
        <v>8.75</v>
      </c>
      <c r="F7742">
        <v>-12</v>
      </c>
    </row>
    <row r="7743" spans="1:7">
      <c r="A7743" t="s">
        <v>34</v>
      </c>
      <c r="B7743">
        <v>6959</v>
      </c>
      <c r="C7743" t="s">
        <v>59</v>
      </c>
      <c r="D7743">
        <v>14.35</v>
      </c>
      <c r="E7743">
        <v>8.75</v>
      </c>
      <c r="F7743">
        <v>-12</v>
      </c>
    </row>
    <row r="7744" spans="1:7">
      <c r="A7744" t="s">
        <v>34</v>
      </c>
      <c r="B7744">
        <v>6960</v>
      </c>
      <c r="C7744" t="s">
        <v>59</v>
      </c>
      <c r="D7744">
        <v>15.97</v>
      </c>
      <c r="E7744">
        <v>8.75</v>
      </c>
      <c r="F7744">
        <v>-12</v>
      </c>
    </row>
    <row r="7745" spans="1:7">
      <c r="A7745" t="s">
        <v>34</v>
      </c>
      <c r="B7745">
        <v>6961</v>
      </c>
      <c r="C7745" t="s">
        <v>59</v>
      </c>
      <c r="D7745">
        <v>16.7</v>
      </c>
      <c r="E7745">
        <v>8.75</v>
      </c>
      <c r="F7745">
        <v>-12</v>
      </c>
    </row>
    <row r="7746" spans="1:7">
      <c r="A7746" t="s">
        <v>34</v>
      </c>
      <c r="B7746">
        <v>6962</v>
      </c>
      <c r="C7746" t="s">
        <v>59</v>
      </c>
      <c r="D7746">
        <v>17</v>
      </c>
      <c r="E7746">
        <v>8.75</v>
      </c>
      <c r="F7746">
        <v>-12</v>
      </c>
      <c r="G7746" t="b">
        <v>0</v>
      </c>
    </row>
    <row r="7747" spans="1:7">
      <c r="A7747" t="s">
        <v>34</v>
      </c>
      <c r="B7747">
        <v>6963</v>
      </c>
      <c r="C7747" t="s">
        <v>59</v>
      </c>
      <c r="D7747">
        <v>17</v>
      </c>
      <c r="E7747">
        <v>8.9</v>
      </c>
      <c r="F7747">
        <v>-12</v>
      </c>
    </row>
    <row r="7748" spans="1:7">
      <c r="A7748" t="s">
        <v>34</v>
      </c>
      <c r="B7748">
        <v>6964</v>
      </c>
      <c r="C7748" t="s">
        <v>59</v>
      </c>
      <c r="D7748">
        <v>17</v>
      </c>
      <c r="E7748">
        <v>9.1</v>
      </c>
      <c r="F7748">
        <v>-12</v>
      </c>
      <c r="G7748" t="b">
        <v>0</v>
      </c>
    </row>
    <row r="7749" spans="1:7">
      <c r="A7749" t="s">
        <v>34</v>
      </c>
      <c r="B7749">
        <v>6965</v>
      </c>
      <c r="C7749" t="s">
        <v>59</v>
      </c>
      <c r="D7749">
        <v>17</v>
      </c>
      <c r="E7749">
        <v>9.6999999999999993</v>
      </c>
      <c r="F7749">
        <v>-12</v>
      </c>
      <c r="G7749" t="b">
        <v>0</v>
      </c>
    </row>
    <row r="7750" spans="1:7">
      <c r="A7750" t="s">
        <v>34</v>
      </c>
      <c r="B7750">
        <v>6966</v>
      </c>
      <c r="C7750" t="s">
        <v>59</v>
      </c>
      <c r="D7750">
        <v>17</v>
      </c>
      <c r="E7750">
        <v>10.11</v>
      </c>
      <c r="F7750">
        <v>-12</v>
      </c>
    </row>
    <row r="7751" spans="1:7">
      <c r="A7751" t="s">
        <v>34</v>
      </c>
      <c r="B7751">
        <v>6967</v>
      </c>
      <c r="C7751" t="s">
        <v>59</v>
      </c>
      <c r="D7751">
        <v>17</v>
      </c>
      <c r="E7751">
        <v>10.6</v>
      </c>
      <c r="F7751">
        <v>-12</v>
      </c>
    </row>
    <row r="7752" spans="1:7">
      <c r="A7752" t="s">
        <v>34</v>
      </c>
      <c r="B7752">
        <v>6968</v>
      </c>
      <c r="C7752" t="s">
        <v>59</v>
      </c>
      <c r="D7752">
        <v>17</v>
      </c>
      <c r="E7752">
        <v>11.65</v>
      </c>
      <c r="F7752">
        <v>-12</v>
      </c>
    </row>
    <row r="7753" spans="1:7">
      <c r="A7753" t="s">
        <v>34</v>
      </c>
      <c r="B7753">
        <v>6969</v>
      </c>
      <c r="C7753" t="s">
        <v>59</v>
      </c>
      <c r="D7753">
        <v>17</v>
      </c>
      <c r="E7753">
        <v>11.9</v>
      </c>
      <c r="F7753">
        <v>-12</v>
      </c>
    </row>
    <row r="7754" spans="1:7">
      <c r="A7754" t="s">
        <v>34</v>
      </c>
      <c r="B7754">
        <v>6970</v>
      </c>
      <c r="C7754" t="s">
        <v>59</v>
      </c>
      <c r="D7754">
        <v>17</v>
      </c>
      <c r="E7754">
        <v>11.95</v>
      </c>
      <c r="F7754">
        <v>-12</v>
      </c>
    </row>
    <row r="7755" spans="1:7">
      <c r="A7755" t="s">
        <v>34</v>
      </c>
      <c r="B7755">
        <v>6971</v>
      </c>
      <c r="C7755" t="s">
        <v>59</v>
      </c>
      <c r="D7755">
        <v>17</v>
      </c>
      <c r="E7755">
        <v>12.5</v>
      </c>
      <c r="F7755">
        <v>-12</v>
      </c>
    </row>
    <row r="7756" spans="1:7">
      <c r="A7756" t="s">
        <v>34</v>
      </c>
      <c r="B7756">
        <v>6972</v>
      </c>
      <c r="C7756" t="s">
        <v>59</v>
      </c>
      <c r="D7756">
        <v>17</v>
      </c>
      <c r="E7756">
        <v>12.8</v>
      </c>
      <c r="F7756">
        <v>-12</v>
      </c>
      <c r="G7756" t="b">
        <v>0</v>
      </c>
    </row>
    <row r="7757" spans="1:7">
      <c r="A7757" t="s">
        <v>34</v>
      </c>
      <c r="B7757">
        <v>6973</v>
      </c>
      <c r="C7757" t="s">
        <v>59</v>
      </c>
      <c r="D7757">
        <v>17</v>
      </c>
      <c r="E7757">
        <v>12.95</v>
      </c>
      <c r="F7757">
        <v>-12</v>
      </c>
    </row>
    <row r="7758" spans="1:7">
      <c r="A7758" t="s">
        <v>34</v>
      </c>
      <c r="B7758">
        <v>6974</v>
      </c>
      <c r="C7758" t="s">
        <v>59</v>
      </c>
      <c r="D7758">
        <v>17</v>
      </c>
      <c r="E7758">
        <v>14.2</v>
      </c>
      <c r="F7758">
        <v>-12</v>
      </c>
    </row>
    <row r="7759" spans="1:7">
      <c r="A7759" t="s">
        <v>34</v>
      </c>
      <c r="B7759">
        <v>6975</v>
      </c>
      <c r="C7759" t="s">
        <v>59</v>
      </c>
      <c r="D7759">
        <v>17</v>
      </c>
      <c r="E7759">
        <v>14.35</v>
      </c>
      <c r="F7759">
        <v>-12</v>
      </c>
    </row>
    <row r="7760" spans="1:7">
      <c r="A7760" t="s">
        <v>34</v>
      </c>
      <c r="B7760">
        <v>6976</v>
      </c>
      <c r="C7760" t="s">
        <v>59</v>
      </c>
      <c r="D7760">
        <v>17</v>
      </c>
      <c r="E7760">
        <v>14.91</v>
      </c>
      <c r="F7760">
        <v>-12</v>
      </c>
    </row>
    <row r="7761" spans="1:7">
      <c r="A7761" t="s">
        <v>34</v>
      </c>
      <c r="B7761">
        <v>6977</v>
      </c>
      <c r="C7761" t="s">
        <v>59</v>
      </c>
      <c r="D7761">
        <v>17</v>
      </c>
      <c r="E7761">
        <v>15.26</v>
      </c>
      <c r="F7761">
        <v>-12</v>
      </c>
    </row>
    <row r="7762" spans="1:7">
      <c r="A7762" t="s">
        <v>34</v>
      </c>
      <c r="B7762">
        <v>6978</v>
      </c>
      <c r="C7762" t="s">
        <v>59</v>
      </c>
      <c r="D7762">
        <v>14.17</v>
      </c>
      <c r="E7762">
        <v>11.35</v>
      </c>
      <c r="F7762">
        <v>-12</v>
      </c>
      <c r="G7762" t="b">
        <v>0</v>
      </c>
    </row>
    <row r="7763" spans="1:7">
      <c r="A7763" t="s">
        <v>34</v>
      </c>
      <c r="B7763">
        <v>6979</v>
      </c>
      <c r="C7763" t="s">
        <v>59</v>
      </c>
      <c r="D7763">
        <v>14.35</v>
      </c>
      <c r="E7763">
        <v>11.35</v>
      </c>
      <c r="F7763">
        <v>-12</v>
      </c>
    </row>
    <row r="7764" spans="1:7">
      <c r="A7764" t="s">
        <v>34</v>
      </c>
      <c r="B7764">
        <v>6980</v>
      </c>
      <c r="C7764" t="s">
        <v>59</v>
      </c>
      <c r="D7764">
        <v>15.97</v>
      </c>
      <c r="E7764">
        <v>11.35</v>
      </c>
      <c r="F7764">
        <v>-12</v>
      </c>
    </row>
    <row r="7765" spans="1:7">
      <c r="A7765" t="s">
        <v>34</v>
      </c>
      <c r="B7765">
        <v>6981</v>
      </c>
      <c r="C7765" t="s">
        <v>59</v>
      </c>
      <c r="D7765">
        <v>16.7</v>
      </c>
      <c r="E7765">
        <v>11.35</v>
      </c>
      <c r="F7765">
        <v>-12</v>
      </c>
    </row>
    <row r="7766" spans="1:7">
      <c r="A7766" t="s">
        <v>34</v>
      </c>
      <c r="B7766">
        <v>6982</v>
      </c>
      <c r="C7766" t="s">
        <v>59</v>
      </c>
      <c r="D7766">
        <v>14.17</v>
      </c>
      <c r="E7766">
        <v>11.65</v>
      </c>
      <c r="F7766">
        <v>-12</v>
      </c>
    </row>
    <row r="7767" spans="1:7">
      <c r="A7767" t="s">
        <v>34</v>
      </c>
      <c r="B7767">
        <v>6983</v>
      </c>
      <c r="C7767" t="s">
        <v>59</v>
      </c>
      <c r="D7767">
        <v>14.17</v>
      </c>
      <c r="E7767">
        <v>11.9</v>
      </c>
      <c r="F7767">
        <v>-12</v>
      </c>
    </row>
    <row r="7768" spans="1:7">
      <c r="A7768" t="s">
        <v>34</v>
      </c>
      <c r="B7768">
        <v>6984</v>
      </c>
      <c r="C7768" t="s">
        <v>59</v>
      </c>
      <c r="D7768">
        <v>14.17</v>
      </c>
      <c r="E7768">
        <v>11.95</v>
      </c>
      <c r="F7768">
        <v>-12</v>
      </c>
      <c r="G7768" t="b">
        <v>0</v>
      </c>
    </row>
    <row r="7769" spans="1:7">
      <c r="A7769" t="s">
        <v>34</v>
      </c>
      <c r="B7769">
        <v>6986</v>
      </c>
      <c r="C7769" t="s">
        <v>59</v>
      </c>
      <c r="D7769">
        <v>17.3</v>
      </c>
      <c r="E7769">
        <v>15.78</v>
      </c>
      <c r="F7769">
        <v>-12</v>
      </c>
      <c r="G7769" t="b">
        <v>0</v>
      </c>
    </row>
    <row r="7770" spans="1:7">
      <c r="A7770" t="s">
        <v>34</v>
      </c>
      <c r="B7770">
        <v>6987</v>
      </c>
      <c r="C7770" t="s">
        <v>59</v>
      </c>
      <c r="D7770">
        <v>18.399999999999999</v>
      </c>
      <c r="E7770">
        <v>15.78</v>
      </c>
      <c r="F7770">
        <v>-12</v>
      </c>
    </row>
    <row r="7771" spans="1:7">
      <c r="A7771" t="s">
        <v>34</v>
      </c>
      <c r="B7771">
        <v>6988</v>
      </c>
      <c r="C7771" t="s">
        <v>59</v>
      </c>
      <c r="D7771">
        <v>19.100000000000001</v>
      </c>
      <c r="E7771">
        <v>15.78</v>
      </c>
      <c r="F7771">
        <v>-12</v>
      </c>
      <c r="G7771" t="b">
        <v>0</v>
      </c>
    </row>
    <row r="7772" spans="1:7">
      <c r="A7772" t="s">
        <v>34</v>
      </c>
      <c r="B7772">
        <v>6989</v>
      </c>
      <c r="C7772" t="s">
        <v>59</v>
      </c>
      <c r="D7772">
        <v>19.475000000000001</v>
      </c>
      <c r="E7772">
        <v>15.78</v>
      </c>
      <c r="F7772">
        <v>-12</v>
      </c>
    </row>
    <row r="7773" spans="1:7">
      <c r="A7773" t="s">
        <v>34</v>
      </c>
      <c r="B7773">
        <v>6990</v>
      </c>
      <c r="C7773" t="s">
        <v>59</v>
      </c>
      <c r="D7773">
        <v>19.649999999999999</v>
      </c>
      <c r="E7773">
        <v>15.78</v>
      </c>
      <c r="F7773">
        <v>-12</v>
      </c>
    </row>
    <row r="7774" spans="1:7">
      <c r="A7774" t="s">
        <v>34</v>
      </c>
      <c r="B7774">
        <v>6991</v>
      </c>
      <c r="C7774" t="s">
        <v>59</v>
      </c>
      <c r="D7774">
        <v>19.649999999999999</v>
      </c>
      <c r="E7774">
        <v>15.26</v>
      </c>
      <c r="F7774">
        <v>-12</v>
      </c>
      <c r="G7774" t="b">
        <v>0</v>
      </c>
    </row>
    <row r="7775" spans="1:7">
      <c r="A7775" t="s">
        <v>34</v>
      </c>
      <c r="B7775">
        <v>6992</v>
      </c>
      <c r="C7775" t="s">
        <v>59</v>
      </c>
      <c r="D7775">
        <v>19.649999999999999</v>
      </c>
      <c r="E7775">
        <v>14.91</v>
      </c>
      <c r="F7775">
        <v>-12</v>
      </c>
    </row>
    <row r="7776" spans="1:7">
      <c r="A7776" t="s">
        <v>34</v>
      </c>
      <c r="B7776">
        <v>6993</v>
      </c>
      <c r="C7776" t="s">
        <v>59</v>
      </c>
      <c r="D7776">
        <v>19.649999999999999</v>
      </c>
      <c r="E7776">
        <v>14.35</v>
      </c>
      <c r="F7776">
        <v>-12</v>
      </c>
    </row>
    <row r="7777" spans="1:7">
      <c r="A7777" t="s">
        <v>34</v>
      </c>
      <c r="B7777">
        <v>6994</v>
      </c>
      <c r="C7777" t="s">
        <v>59</v>
      </c>
      <c r="D7777">
        <v>19.649999999999999</v>
      </c>
      <c r="E7777">
        <v>14.2</v>
      </c>
      <c r="F7777">
        <v>-12</v>
      </c>
      <c r="G7777" t="b">
        <v>0</v>
      </c>
    </row>
    <row r="7778" spans="1:7">
      <c r="A7778" t="s">
        <v>34</v>
      </c>
      <c r="B7778">
        <v>6995</v>
      </c>
      <c r="C7778" t="s">
        <v>59</v>
      </c>
      <c r="D7778">
        <v>19.649999999999999</v>
      </c>
      <c r="E7778">
        <v>12.95</v>
      </c>
      <c r="F7778">
        <v>-12</v>
      </c>
    </row>
    <row r="7779" spans="1:7">
      <c r="A7779" t="s">
        <v>34</v>
      </c>
      <c r="B7779">
        <v>6996</v>
      </c>
      <c r="C7779" t="s">
        <v>59</v>
      </c>
      <c r="D7779">
        <v>19.649999999999999</v>
      </c>
      <c r="E7779">
        <v>12.8</v>
      </c>
      <c r="F7779">
        <v>-12</v>
      </c>
      <c r="G7779" t="b">
        <v>0</v>
      </c>
    </row>
    <row r="7780" spans="1:7">
      <c r="A7780" t="s">
        <v>34</v>
      </c>
      <c r="B7780">
        <v>6997</v>
      </c>
      <c r="C7780" t="s">
        <v>59</v>
      </c>
      <c r="D7780">
        <v>19.649999999999999</v>
      </c>
      <c r="E7780">
        <v>12.5</v>
      </c>
      <c r="F7780">
        <v>-12</v>
      </c>
    </row>
    <row r="7781" spans="1:7">
      <c r="A7781" t="s">
        <v>34</v>
      </c>
      <c r="B7781">
        <v>6998</v>
      </c>
      <c r="C7781" t="s">
        <v>59</v>
      </c>
      <c r="D7781">
        <v>19.649999999999999</v>
      </c>
      <c r="E7781">
        <v>11.95</v>
      </c>
      <c r="F7781">
        <v>-12</v>
      </c>
    </row>
    <row r="7782" spans="1:7">
      <c r="A7782" t="s">
        <v>34</v>
      </c>
      <c r="B7782">
        <v>6999</v>
      </c>
      <c r="C7782" t="s">
        <v>59</v>
      </c>
      <c r="D7782">
        <v>19.649999999999999</v>
      </c>
      <c r="E7782">
        <v>11.9</v>
      </c>
      <c r="F7782">
        <v>-12</v>
      </c>
    </row>
    <row r="7783" spans="1:7">
      <c r="A7783" t="s">
        <v>34</v>
      </c>
      <c r="B7783">
        <v>7000</v>
      </c>
      <c r="C7783" t="s">
        <v>59</v>
      </c>
      <c r="D7783">
        <v>19.649999999999999</v>
      </c>
      <c r="E7783">
        <v>11.65</v>
      </c>
      <c r="F7783">
        <v>-12</v>
      </c>
    </row>
    <row r="7784" spans="1:7">
      <c r="A7784" t="s">
        <v>34</v>
      </c>
      <c r="B7784">
        <v>7001</v>
      </c>
      <c r="C7784" t="s">
        <v>59</v>
      </c>
      <c r="D7784">
        <v>19.649999999999999</v>
      </c>
      <c r="E7784">
        <v>10.6</v>
      </c>
      <c r="F7784">
        <v>-12</v>
      </c>
    </row>
    <row r="7785" spans="1:7">
      <c r="A7785" t="s">
        <v>34</v>
      </c>
      <c r="B7785">
        <v>7187</v>
      </c>
      <c r="C7785" t="s">
        <v>59</v>
      </c>
      <c r="D7785">
        <v>11.52</v>
      </c>
      <c r="E7785">
        <v>9.6999999999999993</v>
      </c>
      <c r="F7785">
        <v>-12</v>
      </c>
    </row>
    <row r="7786" spans="1:7">
      <c r="A7786" t="s">
        <v>34</v>
      </c>
      <c r="B7786">
        <v>7188</v>
      </c>
      <c r="C7786" t="s">
        <v>59</v>
      </c>
      <c r="D7786">
        <v>11.52</v>
      </c>
      <c r="E7786">
        <v>10.11</v>
      </c>
      <c r="F7786">
        <v>-12</v>
      </c>
    </row>
    <row r="7787" spans="1:7">
      <c r="A7787" t="s">
        <v>34</v>
      </c>
      <c r="B7787">
        <v>7189</v>
      </c>
      <c r="C7787" t="s">
        <v>59</v>
      </c>
      <c r="D7787">
        <v>11.52</v>
      </c>
      <c r="E7787">
        <v>10.4</v>
      </c>
      <c r="F7787">
        <v>-12</v>
      </c>
    </row>
    <row r="7788" spans="1:7">
      <c r="A7788" t="s">
        <v>34</v>
      </c>
      <c r="B7788">
        <v>7190</v>
      </c>
      <c r="C7788" t="s">
        <v>59</v>
      </c>
      <c r="D7788">
        <v>11.52</v>
      </c>
      <c r="E7788">
        <v>10.6</v>
      </c>
      <c r="F7788">
        <v>-12</v>
      </c>
    </row>
    <row r="7789" spans="1:7">
      <c r="A7789" t="s">
        <v>34</v>
      </c>
      <c r="B7789">
        <v>7191</v>
      </c>
      <c r="C7789" t="s">
        <v>59</v>
      </c>
      <c r="D7789">
        <v>11.52</v>
      </c>
      <c r="E7789">
        <v>10.7</v>
      </c>
      <c r="F7789">
        <v>-12</v>
      </c>
    </row>
    <row r="7790" spans="1:7">
      <c r="A7790" t="s">
        <v>34</v>
      </c>
      <c r="B7790">
        <v>7212</v>
      </c>
      <c r="C7790" t="s">
        <v>59</v>
      </c>
      <c r="D7790">
        <v>14.17</v>
      </c>
      <c r="E7790">
        <v>12.8</v>
      </c>
      <c r="F7790">
        <v>-12</v>
      </c>
      <c r="G7790" t="b">
        <v>0</v>
      </c>
    </row>
    <row r="7791" spans="1:7">
      <c r="A7791" t="s">
        <v>34</v>
      </c>
      <c r="B7791">
        <v>7218</v>
      </c>
      <c r="C7791" t="s">
        <v>59</v>
      </c>
      <c r="D7791">
        <v>-1.110223E-16</v>
      </c>
      <c r="E7791">
        <v>-2.65</v>
      </c>
      <c r="F7791">
        <v>-12</v>
      </c>
    </row>
    <row r="7792" spans="1:7">
      <c r="A7792" t="s">
        <v>34</v>
      </c>
      <c r="B7792">
        <v>7219</v>
      </c>
      <c r="C7792" t="s">
        <v>59</v>
      </c>
      <c r="D7792">
        <v>-1.69</v>
      </c>
      <c r="E7792">
        <v>-2.65</v>
      </c>
      <c r="F7792">
        <v>-12</v>
      </c>
    </row>
    <row r="7793" spans="1:7">
      <c r="A7793" t="s">
        <v>34</v>
      </c>
      <c r="B7793">
        <v>7220</v>
      </c>
      <c r="C7793" t="s">
        <v>59</v>
      </c>
      <c r="D7793">
        <v>0.4</v>
      </c>
      <c r="E7793">
        <v>-2.65</v>
      </c>
      <c r="F7793">
        <v>-12</v>
      </c>
    </row>
    <row r="7794" spans="1:7">
      <c r="A7794" t="s">
        <v>34</v>
      </c>
      <c r="B7794">
        <v>7222</v>
      </c>
      <c r="C7794" t="s">
        <v>59</v>
      </c>
      <c r="D7794">
        <v>0.65</v>
      </c>
      <c r="E7794">
        <v>-2.65</v>
      </c>
      <c r="F7794">
        <v>-12</v>
      </c>
    </row>
    <row r="7795" spans="1:7">
      <c r="A7795" t="s">
        <v>34</v>
      </c>
      <c r="B7795">
        <v>7223</v>
      </c>
      <c r="C7795" t="s">
        <v>59</v>
      </c>
      <c r="D7795">
        <v>1.25</v>
      </c>
      <c r="E7795">
        <v>-2.65</v>
      </c>
      <c r="F7795">
        <v>-12</v>
      </c>
    </row>
    <row r="7796" spans="1:7">
      <c r="A7796" t="s">
        <v>34</v>
      </c>
      <c r="B7796">
        <v>7225</v>
      </c>
      <c r="C7796" t="s">
        <v>59</v>
      </c>
      <c r="D7796">
        <v>0</v>
      </c>
      <c r="E7796">
        <v>6.9</v>
      </c>
      <c r="F7796">
        <v>-12</v>
      </c>
      <c r="G7796" t="b">
        <v>0</v>
      </c>
    </row>
    <row r="7797" spans="1:7">
      <c r="A7797" t="s">
        <v>34</v>
      </c>
      <c r="B7797">
        <v>7226</v>
      </c>
      <c r="C7797" t="s">
        <v>59</v>
      </c>
      <c r="D7797">
        <v>0.4</v>
      </c>
      <c r="E7797">
        <v>6.9</v>
      </c>
      <c r="F7797">
        <v>-12</v>
      </c>
    </row>
    <row r="7798" spans="1:7">
      <c r="A7798" t="s">
        <v>34</v>
      </c>
      <c r="B7798">
        <v>7227</v>
      </c>
      <c r="C7798" t="s">
        <v>59</v>
      </c>
      <c r="D7798">
        <v>0.65</v>
      </c>
      <c r="E7798">
        <v>6.9</v>
      </c>
      <c r="F7798">
        <v>-12</v>
      </c>
    </row>
    <row r="7799" spans="1:7">
      <c r="A7799" t="s">
        <v>34</v>
      </c>
      <c r="B7799">
        <v>7228</v>
      </c>
      <c r="C7799" t="s">
        <v>59</v>
      </c>
      <c r="D7799">
        <v>1.2</v>
      </c>
      <c r="E7799">
        <v>7.71</v>
      </c>
      <c r="F7799">
        <v>-12</v>
      </c>
    </row>
    <row r="7800" spans="1:7">
      <c r="A7800" t="s">
        <v>34</v>
      </c>
      <c r="B7800">
        <v>7230</v>
      </c>
      <c r="C7800" t="s">
        <v>59</v>
      </c>
      <c r="D7800">
        <v>1.2</v>
      </c>
      <c r="E7800">
        <v>8.1</v>
      </c>
      <c r="F7800">
        <v>-12</v>
      </c>
    </row>
    <row r="7801" spans="1:7">
      <c r="A7801" t="s">
        <v>34</v>
      </c>
      <c r="B7801">
        <v>7231</v>
      </c>
      <c r="C7801" t="s">
        <v>59</v>
      </c>
      <c r="D7801">
        <v>1.2</v>
      </c>
      <c r="E7801">
        <v>8.5</v>
      </c>
      <c r="F7801">
        <v>-12</v>
      </c>
    </row>
    <row r="7802" spans="1:7">
      <c r="A7802" t="s">
        <v>34</v>
      </c>
      <c r="B7802">
        <v>7232</v>
      </c>
      <c r="C7802" t="s">
        <v>59</v>
      </c>
      <c r="D7802">
        <v>1.2</v>
      </c>
      <c r="E7802">
        <v>8.9</v>
      </c>
      <c r="F7802">
        <v>-12</v>
      </c>
    </row>
    <row r="7803" spans="1:7">
      <c r="A7803" t="s">
        <v>34</v>
      </c>
      <c r="B7803">
        <v>7233</v>
      </c>
      <c r="C7803" t="s">
        <v>59</v>
      </c>
      <c r="D7803">
        <v>1.2</v>
      </c>
      <c r="E7803">
        <v>9.1</v>
      </c>
      <c r="F7803">
        <v>-12</v>
      </c>
    </row>
    <row r="7804" spans="1:7">
      <c r="A7804" t="s">
        <v>34</v>
      </c>
      <c r="B7804">
        <v>7234</v>
      </c>
      <c r="C7804" t="s">
        <v>59</v>
      </c>
      <c r="D7804">
        <v>1.2</v>
      </c>
      <c r="E7804">
        <v>9.6999999999999993</v>
      </c>
      <c r="F7804">
        <v>-12</v>
      </c>
    </row>
    <row r="7805" spans="1:7">
      <c r="A7805" t="s">
        <v>34</v>
      </c>
      <c r="B7805">
        <v>7235</v>
      </c>
      <c r="C7805" t="s">
        <v>59</v>
      </c>
      <c r="D7805">
        <v>1.2</v>
      </c>
      <c r="E7805">
        <v>10.11</v>
      </c>
      <c r="F7805">
        <v>-12</v>
      </c>
    </row>
    <row r="7806" spans="1:7">
      <c r="A7806" t="s">
        <v>34</v>
      </c>
      <c r="B7806">
        <v>7236</v>
      </c>
      <c r="C7806" t="s">
        <v>59</v>
      </c>
      <c r="D7806">
        <v>1.2</v>
      </c>
      <c r="E7806">
        <v>10.4</v>
      </c>
      <c r="F7806">
        <v>-12</v>
      </c>
      <c r="G7806" t="b">
        <v>0</v>
      </c>
    </row>
    <row r="7807" spans="1:7">
      <c r="A7807" t="s">
        <v>34</v>
      </c>
      <c r="B7807">
        <v>7237</v>
      </c>
      <c r="C7807" t="s">
        <v>59</v>
      </c>
      <c r="D7807">
        <v>1.2</v>
      </c>
      <c r="E7807">
        <v>10.6</v>
      </c>
      <c r="F7807">
        <v>-12</v>
      </c>
    </row>
    <row r="7808" spans="1:7">
      <c r="A7808" t="s">
        <v>34</v>
      </c>
      <c r="B7808">
        <v>7238</v>
      </c>
      <c r="C7808" t="s">
        <v>59</v>
      </c>
      <c r="D7808">
        <v>0.4</v>
      </c>
      <c r="E7808">
        <v>10.9</v>
      </c>
      <c r="F7808">
        <v>-12</v>
      </c>
      <c r="G7808" t="b">
        <v>0</v>
      </c>
    </row>
    <row r="7809" spans="1:7">
      <c r="A7809" t="s">
        <v>34</v>
      </c>
      <c r="B7809">
        <v>7240</v>
      </c>
      <c r="C7809" t="s">
        <v>59</v>
      </c>
      <c r="D7809">
        <v>0</v>
      </c>
      <c r="E7809">
        <v>10.9</v>
      </c>
      <c r="F7809">
        <v>-12</v>
      </c>
    </row>
    <row r="7810" spans="1:7">
      <c r="A7810" t="s">
        <v>34</v>
      </c>
      <c r="B7810">
        <v>7241</v>
      </c>
      <c r="C7810" t="s">
        <v>59</v>
      </c>
      <c r="D7810">
        <v>-1.69</v>
      </c>
      <c r="E7810">
        <v>10.9</v>
      </c>
      <c r="F7810">
        <v>-12</v>
      </c>
      <c r="G7810" t="b">
        <v>0</v>
      </c>
    </row>
    <row r="7811" spans="1:7">
      <c r="A7811" t="s">
        <v>34</v>
      </c>
      <c r="B7811">
        <v>7253</v>
      </c>
      <c r="C7811" t="s">
        <v>59</v>
      </c>
      <c r="D7811">
        <v>6.5</v>
      </c>
      <c r="E7811">
        <v>13.071389999999999</v>
      </c>
      <c r="F7811">
        <v>-12</v>
      </c>
    </row>
    <row r="7812" spans="1:7">
      <c r="A7812" t="s">
        <v>34</v>
      </c>
      <c r="B7812">
        <v>7255</v>
      </c>
      <c r="C7812" t="s">
        <v>59</v>
      </c>
      <c r="D7812">
        <v>6.55</v>
      </c>
      <c r="E7812">
        <v>13.071389999999999</v>
      </c>
      <c r="F7812">
        <v>-12</v>
      </c>
      <c r="G7812" t="b">
        <v>0</v>
      </c>
    </row>
    <row r="7813" spans="1:7">
      <c r="A7813" t="s">
        <v>34</v>
      </c>
      <c r="B7813">
        <v>7257</v>
      </c>
      <c r="C7813" t="s">
        <v>59</v>
      </c>
      <c r="D7813">
        <v>6.9</v>
      </c>
      <c r="E7813">
        <v>13.071389999999999</v>
      </c>
      <c r="F7813">
        <v>-12</v>
      </c>
    </row>
    <row r="7814" spans="1:7">
      <c r="A7814" t="s">
        <v>34</v>
      </c>
      <c r="B7814">
        <v>7259</v>
      </c>
      <c r="C7814" t="s">
        <v>59</v>
      </c>
      <c r="D7814">
        <v>7.02</v>
      </c>
      <c r="E7814">
        <v>13.071389999999999</v>
      </c>
      <c r="F7814">
        <v>-12</v>
      </c>
    </row>
    <row r="7815" spans="1:7">
      <c r="A7815" t="s">
        <v>34</v>
      </c>
      <c r="B7815">
        <v>7261</v>
      </c>
      <c r="C7815" t="s">
        <v>59</v>
      </c>
      <c r="D7815">
        <v>7.3</v>
      </c>
      <c r="E7815">
        <v>2.8</v>
      </c>
      <c r="F7815">
        <v>-12</v>
      </c>
    </row>
    <row r="7816" spans="1:7">
      <c r="A7816" t="s">
        <v>34</v>
      </c>
      <c r="B7816">
        <v>7262</v>
      </c>
      <c r="C7816" t="s">
        <v>59</v>
      </c>
      <c r="D7816">
        <v>7.3</v>
      </c>
      <c r="E7816">
        <v>3.75</v>
      </c>
      <c r="F7816">
        <v>-12</v>
      </c>
    </row>
    <row r="7817" spans="1:7">
      <c r="A7817" t="s">
        <v>34</v>
      </c>
      <c r="B7817">
        <v>7264</v>
      </c>
      <c r="C7817" t="s">
        <v>59</v>
      </c>
      <c r="D7817">
        <v>7.3</v>
      </c>
      <c r="E7817">
        <v>2.5</v>
      </c>
      <c r="F7817">
        <v>-12</v>
      </c>
    </row>
    <row r="7818" spans="1:7">
      <c r="A7818" t="s">
        <v>34</v>
      </c>
      <c r="B7818">
        <v>7266</v>
      </c>
      <c r="C7818" t="s">
        <v>59</v>
      </c>
      <c r="D7818">
        <v>7.3</v>
      </c>
      <c r="E7818">
        <v>2.2000000000000002</v>
      </c>
      <c r="F7818">
        <v>-12</v>
      </c>
      <c r="G7818" t="b">
        <v>0</v>
      </c>
    </row>
    <row r="7819" spans="1:7">
      <c r="A7819" t="s">
        <v>34</v>
      </c>
      <c r="B7819">
        <v>7267</v>
      </c>
      <c r="C7819" t="s">
        <v>59</v>
      </c>
      <c r="D7819">
        <v>7.3</v>
      </c>
      <c r="E7819">
        <v>1.75</v>
      </c>
      <c r="F7819">
        <v>-12</v>
      </c>
      <c r="G7819" t="b">
        <v>0</v>
      </c>
    </row>
    <row r="7820" spans="1:7">
      <c r="A7820" t="s">
        <v>34</v>
      </c>
      <c r="B7820">
        <v>7268</v>
      </c>
      <c r="C7820" t="s">
        <v>59</v>
      </c>
      <c r="D7820">
        <v>12.8</v>
      </c>
      <c r="E7820">
        <v>1.75</v>
      </c>
      <c r="F7820">
        <v>-12</v>
      </c>
    </row>
    <row r="7821" spans="1:7">
      <c r="A7821" t="s">
        <v>34</v>
      </c>
      <c r="B7821">
        <v>7270</v>
      </c>
      <c r="C7821" t="s">
        <v>59</v>
      </c>
      <c r="D7821">
        <v>12.8</v>
      </c>
      <c r="E7821">
        <v>2.2000000000000002</v>
      </c>
      <c r="F7821">
        <v>-12</v>
      </c>
      <c r="G7821" t="b">
        <v>0</v>
      </c>
    </row>
    <row r="7822" spans="1:7">
      <c r="A7822" t="s">
        <v>34</v>
      </c>
      <c r="B7822">
        <v>7272</v>
      </c>
      <c r="C7822" t="s">
        <v>59</v>
      </c>
      <c r="D7822">
        <v>12.8</v>
      </c>
      <c r="E7822">
        <v>2.5</v>
      </c>
      <c r="F7822">
        <v>-12</v>
      </c>
      <c r="G7822" t="b">
        <v>0</v>
      </c>
    </row>
    <row r="7823" spans="1:7">
      <c r="A7823" t="s">
        <v>34</v>
      </c>
      <c r="B7823">
        <v>7274</v>
      </c>
      <c r="C7823" t="s">
        <v>59</v>
      </c>
      <c r="D7823">
        <v>12.8</v>
      </c>
      <c r="E7823">
        <v>2.8</v>
      </c>
      <c r="F7823">
        <v>-12</v>
      </c>
      <c r="G7823" t="b">
        <v>0</v>
      </c>
    </row>
    <row r="7824" spans="1:7">
      <c r="A7824" t="s">
        <v>34</v>
      </c>
      <c r="B7824">
        <v>7275</v>
      </c>
      <c r="C7824" t="s">
        <v>59</v>
      </c>
      <c r="D7824">
        <v>12.8</v>
      </c>
      <c r="E7824">
        <v>3.75</v>
      </c>
      <c r="F7824">
        <v>-12</v>
      </c>
    </row>
    <row r="7825" spans="1:7">
      <c r="A7825" t="s">
        <v>34</v>
      </c>
      <c r="B7825">
        <v>7277</v>
      </c>
      <c r="C7825" t="s">
        <v>59</v>
      </c>
      <c r="D7825">
        <v>13.1</v>
      </c>
      <c r="E7825">
        <v>3.75</v>
      </c>
      <c r="F7825">
        <v>-12</v>
      </c>
    </row>
    <row r="7826" spans="1:7">
      <c r="A7826" t="s">
        <v>34</v>
      </c>
      <c r="B7826">
        <v>7279</v>
      </c>
      <c r="C7826" t="s">
        <v>59</v>
      </c>
      <c r="D7826">
        <v>13.4</v>
      </c>
      <c r="E7826">
        <v>3.75</v>
      </c>
      <c r="F7826">
        <v>-12</v>
      </c>
      <c r="G7826" t="b">
        <v>0</v>
      </c>
    </row>
    <row r="7827" spans="1:7">
      <c r="A7827" t="s">
        <v>34</v>
      </c>
      <c r="B7827">
        <v>7281</v>
      </c>
      <c r="C7827" t="s">
        <v>59</v>
      </c>
      <c r="D7827">
        <v>13.45</v>
      </c>
      <c r="E7827">
        <v>3.75</v>
      </c>
      <c r="F7827">
        <v>-12</v>
      </c>
      <c r="G7827" t="b">
        <v>0</v>
      </c>
    </row>
    <row r="7828" spans="1:7">
      <c r="A7828" t="s">
        <v>34</v>
      </c>
      <c r="B7828">
        <v>7282</v>
      </c>
      <c r="C7828" t="s">
        <v>59</v>
      </c>
      <c r="D7828">
        <v>13.6</v>
      </c>
      <c r="E7828">
        <v>3.75</v>
      </c>
      <c r="F7828">
        <v>-12</v>
      </c>
      <c r="G7828" t="b">
        <v>0</v>
      </c>
    </row>
    <row r="7829" spans="1:7">
      <c r="A7829" t="s">
        <v>34</v>
      </c>
      <c r="B7829">
        <v>7284</v>
      </c>
      <c r="C7829" t="s">
        <v>59</v>
      </c>
      <c r="D7829">
        <v>13.65</v>
      </c>
      <c r="E7829">
        <v>3.75</v>
      </c>
      <c r="F7829">
        <v>-12</v>
      </c>
    </row>
    <row r="7830" spans="1:7">
      <c r="A7830" t="s">
        <v>34</v>
      </c>
      <c r="B7830">
        <v>7286</v>
      </c>
      <c r="C7830" t="s">
        <v>59</v>
      </c>
      <c r="D7830">
        <v>14.15</v>
      </c>
      <c r="E7830">
        <v>3.75</v>
      </c>
      <c r="F7830">
        <v>-12</v>
      </c>
    </row>
    <row r="7831" spans="1:7">
      <c r="A7831" t="s">
        <v>34</v>
      </c>
      <c r="B7831">
        <v>7288</v>
      </c>
      <c r="C7831" t="s">
        <v>59</v>
      </c>
      <c r="D7831">
        <v>14.33</v>
      </c>
      <c r="E7831">
        <v>3.75</v>
      </c>
      <c r="F7831">
        <v>-12</v>
      </c>
    </row>
    <row r="7832" spans="1:7">
      <c r="A7832" t="s">
        <v>34</v>
      </c>
      <c r="B7832">
        <v>7289</v>
      </c>
      <c r="C7832" t="s">
        <v>59</v>
      </c>
      <c r="D7832">
        <v>14.4</v>
      </c>
      <c r="E7832">
        <v>3.75</v>
      </c>
      <c r="F7832">
        <v>-12</v>
      </c>
    </row>
    <row r="7833" spans="1:7">
      <c r="A7833" t="s">
        <v>34</v>
      </c>
      <c r="B7833">
        <v>7291</v>
      </c>
      <c r="C7833" t="s">
        <v>59</v>
      </c>
      <c r="D7833">
        <v>14.4</v>
      </c>
      <c r="E7833">
        <v>2.8</v>
      </c>
      <c r="F7833">
        <v>-12</v>
      </c>
      <c r="G7833" t="b">
        <v>0</v>
      </c>
    </row>
    <row r="7834" spans="1:7">
      <c r="A7834" t="s">
        <v>34</v>
      </c>
      <c r="B7834">
        <v>7293</v>
      </c>
      <c r="C7834" t="s">
        <v>59</v>
      </c>
      <c r="D7834">
        <v>14.4</v>
      </c>
      <c r="E7834">
        <v>2.5</v>
      </c>
      <c r="F7834">
        <v>-12</v>
      </c>
    </row>
    <row r="7835" spans="1:7">
      <c r="A7835" t="s">
        <v>34</v>
      </c>
      <c r="B7835">
        <v>7295</v>
      </c>
      <c r="C7835" t="s">
        <v>59</v>
      </c>
      <c r="D7835">
        <v>14.4</v>
      </c>
      <c r="E7835">
        <v>2.2000000000000002</v>
      </c>
      <c r="F7835">
        <v>-12</v>
      </c>
    </row>
    <row r="7836" spans="1:7">
      <c r="A7836" t="s">
        <v>34</v>
      </c>
      <c r="B7836">
        <v>7296</v>
      </c>
      <c r="C7836" t="s">
        <v>59</v>
      </c>
      <c r="D7836">
        <v>14.4</v>
      </c>
      <c r="E7836">
        <v>1.75</v>
      </c>
      <c r="F7836">
        <v>-12</v>
      </c>
      <c r="G7836" t="b">
        <v>0</v>
      </c>
    </row>
    <row r="7837" spans="1:7">
      <c r="A7837" t="s">
        <v>34</v>
      </c>
      <c r="B7837">
        <v>7298</v>
      </c>
      <c r="C7837" t="s">
        <v>59</v>
      </c>
      <c r="D7837">
        <v>14.4</v>
      </c>
      <c r="E7837">
        <v>0.7</v>
      </c>
      <c r="F7837">
        <v>-12</v>
      </c>
    </row>
    <row r="7838" spans="1:7">
      <c r="A7838" t="s">
        <v>34</v>
      </c>
      <c r="B7838">
        <v>7299</v>
      </c>
      <c r="C7838" t="s">
        <v>59</v>
      </c>
      <c r="D7838">
        <v>14.4</v>
      </c>
      <c r="E7838">
        <v>0.55000000000000004</v>
      </c>
      <c r="F7838">
        <v>-12</v>
      </c>
      <c r="G7838" t="b">
        <v>0</v>
      </c>
    </row>
    <row r="7839" spans="1:7">
      <c r="A7839" t="s">
        <v>34</v>
      </c>
      <c r="B7839">
        <v>7301</v>
      </c>
      <c r="C7839" t="s">
        <v>59</v>
      </c>
      <c r="D7839">
        <v>14.4</v>
      </c>
      <c r="E7839">
        <v>0.4</v>
      </c>
      <c r="F7839">
        <v>-12</v>
      </c>
      <c r="G7839" t="b">
        <v>0</v>
      </c>
    </row>
    <row r="7840" spans="1:7">
      <c r="A7840" t="s">
        <v>34</v>
      </c>
      <c r="B7840">
        <v>7303</v>
      </c>
      <c r="C7840" t="s">
        <v>59</v>
      </c>
      <c r="D7840">
        <v>14.4</v>
      </c>
      <c r="E7840">
        <v>0.2</v>
      </c>
      <c r="F7840">
        <v>-12</v>
      </c>
    </row>
    <row r="7841" spans="1:7">
      <c r="A7841" t="s">
        <v>34</v>
      </c>
      <c r="B7841">
        <v>7305</v>
      </c>
      <c r="C7841" t="s">
        <v>59</v>
      </c>
      <c r="D7841">
        <v>14.4</v>
      </c>
      <c r="E7841">
        <v>0</v>
      </c>
      <c r="F7841">
        <v>-12</v>
      </c>
      <c r="G7841" t="b">
        <v>0</v>
      </c>
    </row>
    <row r="7842" spans="1:7">
      <c r="A7842" t="s">
        <v>34</v>
      </c>
      <c r="B7842">
        <v>7306</v>
      </c>
      <c r="C7842" t="s">
        <v>59</v>
      </c>
      <c r="D7842">
        <v>14.4</v>
      </c>
      <c r="E7842">
        <v>-0.65</v>
      </c>
      <c r="F7842">
        <v>-12</v>
      </c>
    </row>
    <row r="7843" spans="1:7">
      <c r="A7843" t="s">
        <v>34</v>
      </c>
      <c r="B7843">
        <v>7307</v>
      </c>
      <c r="C7843" t="s">
        <v>59</v>
      </c>
      <c r="D7843">
        <v>14.4</v>
      </c>
      <c r="E7843">
        <v>-2.65</v>
      </c>
      <c r="F7843">
        <v>-12</v>
      </c>
    </row>
    <row r="7844" spans="1:7">
      <c r="A7844" t="s">
        <v>34</v>
      </c>
      <c r="B7844">
        <v>7309</v>
      </c>
      <c r="C7844" t="s">
        <v>59</v>
      </c>
      <c r="D7844">
        <v>14.33</v>
      </c>
      <c r="E7844">
        <v>-2.65</v>
      </c>
      <c r="F7844">
        <v>-12</v>
      </c>
      <c r="G7844" t="b">
        <v>0</v>
      </c>
    </row>
    <row r="7845" spans="1:7">
      <c r="A7845" t="s">
        <v>34</v>
      </c>
      <c r="B7845">
        <v>7311</v>
      </c>
      <c r="C7845" t="s">
        <v>59</v>
      </c>
      <c r="D7845">
        <v>14.15</v>
      </c>
      <c r="E7845">
        <v>-2.65</v>
      </c>
      <c r="F7845">
        <v>-12</v>
      </c>
      <c r="G7845" t="b">
        <v>0</v>
      </c>
    </row>
    <row r="7846" spans="1:7">
      <c r="A7846" t="s">
        <v>34</v>
      </c>
      <c r="B7846">
        <v>7313</v>
      </c>
      <c r="C7846" t="s">
        <v>59</v>
      </c>
      <c r="D7846">
        <v>13.65</v>
      </c>
      <c r="E7846">
        <v>-2.65</v>
      </c>
      <c r="F7846">
        <v>-12</v>
      </c>
    </row>
    <row r="7847" spans="1:7">
      <c r="A7847" t="s">
        <v>34</v>
      </c>
      <c r="B7847">
        <v>7314</v>
      </c>
      <c r="C7847" t="s">
        <v>59</v>
      </c>
      <c r="D7847">
        <v>13.6</v>
      </c>
      <c r="E7847">
        <v>-2.65</v>
      </c>
      <c r="F7847">
        <v>-12</v>
      </c>
    </row>
    <row r="7848" spans="1:7">
      <c r="A7848" t="s">
        <v>34</v>
      </c>
      <c r="B7848">
        <v>7316</v>
      </c>
      <c r="C7848" t="s">
        <v>59</v>
      </c>
      <c r="D7848">
        <v>13.45</v>
      </c>
      <c r="E7848">
        <v>-2.65</v>
      </c>
      <c r="F7848">
        <v>-12</v>
      </c>
    </row>
    <row r="7849" spans="1:7">
      <c r="A7849" t="s">
        <v>34</v>
      </c>
      <c r="B7849">
        <v>7318</v>
      </c>
      <c r="C7849" t="s">
        <v>59</v>
      </c>
      <c r="D7849">
        <v>13.4</v>
      </c>
      <c r="E7849">
        <v>-2.65</v>
      </c>
      <c r="F7849">
        <v>-12</v>
      </c>
    </row>
    <row r="7850" spans="1:7">
      <c r="A7850" t="s">
        <v>34</v>
      </c>
      <c r="B7850">
        <v>7320</v>
      </c>
      <c r="C7850" t="s">
        <v>59</v>
      </c>
      <c r="D7850">
        <v>13.1</v>
      </c>
      <c r="E7850">
        <v>-2.65</v>
      </c>
      <c r="F7850">
        <v>-12</v>
      </c>
      <c r="G7850" t="b">
        <v>0</v>
      </c>
    </row>
    <row r="7851" spans="1:7">
      <c r="A7851" t="s">
        <v>34</v>
      </c>
      <c r="B7851">
        <v>7321</v>
      </c>
      <c r="C7851" t="s">
        <v>59</v>
      </c>
      <c r="D7851">
        <v>12.8</v>
      </c>
      <c r="E7851">
        <v>-2.65</v>
      </c>
      <c r="F7851">
        <v>-12</v>
      </c>
    </row>
    <row r="7852" spans="1:7">
      <c r="A7852" t="s">
        <v>34</v>
      </c>
      <c r="B7852">
        <v>7322</v>
      </c>
      <c r="C7852" t="s">
        <v>59</v>
      </c>
      <c r="D7852">
        <v>12.8</v>
      </c>
      <c r="E7852">
        <v>-0.65</v>
      </c>
      <c r="F7852">
        <v>-12</v>
      </c>
    </row>
    <row r="7853" spans="1:7">
      <c r="A7853" t="s">
        <v>34</v>
      </c>
      <c r="B7853">
        <v>7323</v>
      </c>
      <c r="C7853" t="s">
        <v>59</v>
      </c>
      <c r="D7853">
        <v>12.35</v>
      </c>
      <c r="E7853">
        <v>-0.62</v>
      </c>
      <c r="F7853">
        <v>-12</v>
      </c>
    </row>
    <row r="7854" spans="1:7">
      <c r="A7854" t="s">
        <v>34</v>
      </c>
      <c r="B7854">
        <v>7324</v>
      </c>
      <c r="C7854" t="s">
        <v>59</v>
      </c>
      <c r="D7854">
        <v>12.07</v>
      </c>
      <c r="E7854">
        <v>-0.62</v>
      </c>
      <c r="F7854">
        <v>-12</v>
      </c>
    </row>
    <row r="7855" spans="1:7">
      <c r="A7855" t="s">
        <v>34</v>
      </c>
      <c r="B7855">
        <v>7325</v>
      </c>
      <c r="C7855" t="s">
        <v>59</v>
      </c>
      <c r="D7855">
        <v>11.48</v>
      </c>
      <c r="E7855">
        <v>-0.62</v>
      </c>
      <c r="F7855">
        <v>-12</v>
      </c>
    </row>
    <row r="7856" spans="1:7">
      <c r="A7856" t="s">
        <v>34</v>
      </c>
      <c r="B7856">
        <v>7326</v>
      </c>
      <c r="C7856" t="s">
        <v>59</v>
      </c>
      <c r="D7856">
        <v>10.7</v>
      </c>
      <c r="E7856">
        <v>-0.62</v>
      </c>
      <c r="F7856">
        <v>-12</v>
      </c>
    </row>
    <row r="7857" spans="1:7">
      <c r="A7857" t="s">
        <v>34</v>
      </c>
      <c r="B7857">
        <v>7327</v>
      </c>
      <c r="C7857" t="s">
        <v>59</v>
      </c>
      <c r="D7857">
        <v>10.53</v>
      </c>
      <c r="E7857">
        <v>-0.62</v>
      </c>
      <c r="F7857">
        <v>-12</v>
      </c>
    </row>
    <row r="7858" spans="1:7">
      <c r="A7858" t="s">
        <v>34</v>
      </c>
      <c r="B7858">
        <v>7328</v>
      </c>
      <c r="C7858" t="s">
        <v>59</v>
      </c>
      <c r="D7858">
        <v>9.9</v>
      </c>
      <c r="E7858">
        <v>-0.62</v>
      </c>
      <c r="F7858">
        <v>-12</v>
      </c>
    </row>
    <row r="7859" spans="1:7">
      <c r="A7859" t="s">
        <v>34</v>
      </c>
      <c r="B7859">
        <v>7329</v>
      </c>
      <c r="C7859" t="s">
        <v>59</v>
      </c>
      <c r="D7859">
        <v>9.82</v>
      </c>
      <c r="E7859">
        <v>-0.62</v>
      </c>
      <c r="F7859">
        <v>-12</v>
      </c>
    </row>
    <row r="7860" spans="1:7">
      <c r="A7860" t="s">
        <v>34</v>
      </c>
      <c r="B7860">
        <v>7330</v>
      </c>
      <c r="C7860" t="s">
        <v>59</v>
      </c>
      <c r="D7860">
        <v>8.19</v>
      </c>
      <c r="E7860">
        <v>-0.62</v>
      </c>
      <c r="F7860">
        <v>-12</v>
      </c>
      <c r="G7860" t="b">
        <v>0</v>
      </c>
    </row>
    <row r="7861" spans="1:7">
      <c r="A7861" t="s">
        <v>34</v>
      </c>
      <c r="B7861">
        <v>7331</v>
      </c>
      <c r="C7861" t="s">
        <v>59</v>
      </c>
      <c r="D7861">
        <v>8</v>
      </c>
      <c r="E7861">
        <v>-0.62</v>
      </c>
      <c r="F7861">
        <v>-12</v>
      </c>
      <c r="G7861" t="b">
        <v>0</v>
      </c>
    </row>
    <row r="7862" spans="1:7">
      <c r="A7862" t="s">
        <v>34</v>
      </c>
      <c r="B7862">
        <v>7332</v>
      </c>
      <c r="C7862" t="s">
        <v>59</v>
      </c>
      <c r="D7862">
        <v>7.3</v>
      </c>
      <c r="E7862">
        <v>-0.65</v>
      </c>
      <c r="F7862">
        <v>-12</v>
      </c>
    </row>
    <row r="7863" spans="1:7">
      <c r="A7863" t="s">
        <v>34</v>
      </c>
      <c r="B7863">
        <v>7334</v>
      </c>
      <c r="C7863" t="s">
        <v>59</v>
      </c>
      <c r="D7863">
        <v>7.02</v>
      </c>
      <c r="E7863">
        <v>-2.65</v>
      </c>
      <c r="F7863">
        <v>-12</v>
      </c>
    </row>
    <row r="7864" spans="1:7">
      <c r="A7864" t="s">
        <v>34</v>
      </c>
      <c r="B7864">
        <v>7336</v>
      </c>
      <c r="C7864" t="s">
        <v>59</v>
      </c>
      <c r="D7864">
        <v>6.9</v>
      </c>
      <c r="E7864">
        <v>-2.65</v>
      </c>
      <c r="F7864">
        <v>-12</v>
      </c>
      <c r="G7864" t="b">
        <v>0</v>
      </c>
    </row>
    <row r="7865" spans="1:7">
      <c r="A7865" t="s">
        <v>34</v>
      </c>
      <c r="B7865">
        <v>7338</v>
      </c>
      <c r="C7865" t="s">
        <v>59</v>
      </c>
      <c r="D7865">
        <v>6.55</v>
      </c>
      <c r="E7865">
        <v>-2.65</v>
      </c>
      <c r="F7865">
        <v>-12</v>
      </c>
    </row>
    <row r="7866" spans="1:7">
      <c r="A7866" t="s">
        <v>34</v>
      </c>
      <c r="B7866">
        <v>7339</v>
      </c>
      <c r="C7866" t="s">
        <v>59</v>
      </c>
      <c r="D7866">
        <v>6.5</v>
      </c>
      <c r="E7866">
        <v>-2.65</v>
      </c>
      <c r="F7866">
        <v>-12</v>
      </c>
      <c r="G7866" t="b">
        <v>0</v>
      </c>
    </row>
    <row r="7867" spans="1:7">
      <c r="A7867" t="s">
        <v>34</v>
      </c>
      <c r="B7867">
        <v>7340</v>
      </c>
      <c r="C7867" t="s">
        <v>59</v>
      </c>
      <c r="D7867">
        <v>5.7</v>
      </c>
      <c r="E7867">
        <v>-2.65</v>
      </c>
      <c r="F7867">
        <v>-12</v>
      </c>
    </row>
    <row r="7868" spans="1:7">
      <c r="A7868" t="s">
        <v>34</v>
      </c>
      <c r="B7868">
        <v>7363</v>
      </c>
      <c r="C7868" t="s">
        <v>59</v>
      </c>
      <c r="D7868">
        <v>9.23</v>
      </c>
      <c r="E7868">
        <v>1.75</v>
      </c>
      <c r="F7868">
        <v>-12</v>
      </c>
    </row>
    <row r="7869" spans="1:7">
      <c r="A7869" t="s">
        <v>34</v>
      </c>
      <c r="B7869">
        <v>7364</v>
      </c>
      <c r="C7869" t="s">
        <v>59</v>
      </c>
      <c r="D7869">
        <v>9.23</v>
      </c>
      <c r="E7869">
        <v>0.98</v>
      </c>
      <c r="F7869">
        <v>-12</v>
      </c>
    </row>
    <row r="7870" spans="1:7">
      <c r="A7870" t="s">
        <v>34</v>
      </c>
      <c r="B7870">
        <v>7366</v>
      </c>
      <c r="C7870" t="s">
        <v>59</v>
      </c>
      <c r="D7870">
        <v>9.23</v>
      </c>
      <c r="E7870">
        <v>2.2000000000000002</v>
      </c>
      <c r="F7870">
        <v>-12</v>
      </c>
      <c r="G7870" t="b">
        <v>0</v>
      </c>
    </row>
    <row r="7871" spans="1:7">
      <c r="A7871" t="s">
        <v>34</v>
      </c>
      <c r="B7871">
        <v>7368</v>
      </c>
      <c r="C7871" t="s">
        <v>59</v>
      </c>
      <c r="D7871">
        <v>9.23</v>
      </c>
      <c r="E7871">
        <v>2.5</v>
      </c>
      <c r="F7871">
        <v>-12</v>
      </c>
    </row>
    <row r="7872" spans="1:7">
      <c r="A7872" t="s">
        <v>34</v>
      </c>
      <c r="B7872">
        <v>7370</v>
      </c>
      <c r="C7872" t="s">
        <v>59</v>
      </c>
      <c r="D7872">
        <v>9.23</v>
      </c>
      <c r="E7872">
        <v>2.8</v>
      </c>
      <c r="F7872">
        <v>-12</v>
      </c>
    </row>
    <row r="7873" spans="1:7">
      <c r="A7873" t="s">
        <v>34</v>
      </c>
      <c r="B7873">
        <v>7372</v>
      </c>
      <c r="C7873" t="s">
        <v>59</v>
      </c>
      <c r="D7873">
        <v>9.23</v>
      </c>
      <c r="E7873">
        <v>4.9000000000000004</v>
      </c>
      <c r="F7873">
        <v>-12</v>
      </c>
      <c r="G7873" t="b">
        <v>0</v>
      </c>
    </row>
    <row r="7874" spans="1:7">
      <c r="A7874" t="s">
        <v>34</v>
      </c>
      <c r="B7874">
        <v>7374</v>
      </c>
      <c r="C7874" t="s">
        <v>59</v>
      </c>
      <c r="D7874">
        <v>9.23</v>
      </c>
      <c r="E7874">
        <v>5</v>
      </c>
      <c r="F7874">
        <v>-12</v>
      </c>
    </row>
    <row r="7875" spans="1:7">
      <c r="A7875" t="s">
        <v>34</v>
      </c>
      <c r="B7875">
        <v>7376</v>
      </c>
      <c r="C7875" t="s">
        <v>59</v>
      </c>
      <c r="D7875">
        <v>9.23</v>
      </c>
      <c r="E7875">
        <v>7.3</v>
      </c>
      <c r="F7875">
        <v>-12</v>
      </c>
    </row>
    <row r="7876" spans="1:7">
      <c r="A7876" t="s">
        <v>34</v>
      </c>
      <c r="B7876">
        <v>7384</v>
      </c>
      <c r="C7876" t="s">
        <v>59</v>
      </c>
      <c r="D7876">
        <v>4</v>
      </c>
      <c r="E7876">
        <v>8.3713890000000006</v>
      </c>
      <c r="F7876">
        <v>-12</v>
      </c>
    </row>
    <row r="7877" spans="1:7">
      <c r="A7877" t="s">
        <v>34</v>
      </c>
      <c r="B7877">
        <v>7387</v>
      </c>
      <c r="C7877" t="s">
        <v>59</v>
      </c>
      <c r="D7877">
        <v>2.5</v>
      </c>
      <c r="E7877">
        <v>14.6</v>
      </c>
      <c r="F7877">
        <v>-12</v>
      </c>
      <c r="G7877" t="b">
        <v>0</v>
      </c>
    </row>
    <row r="7878" spans="1:7">
      <c r="A7878" t="s">
        <v>34</v>
      </c>
      <c r="B7878">
        <v>7388</v>
      </c>
      <c r="C7878" t="s">
        <v>59</v>
      </c>
      <c r="D7878">
        <v>1.97</v>
      </c>
      <c r="E7878">
        <v>14.6</v>
      </c>
      <c r="F7878">
        <v>-12</v>
      </c>
      <c r="G7878" t="b">
        <v>0</v>
      </c>
    </row>
    <row r="7879" spans="1:7">
      <c r="A7879" t="s">
        <v>34</v>
      </c>
      <c r="B7879">
        <v>7390</v>
      </c>
      <c r="C7879" t="s">
        <v>59</v>
      </c>
      <c r="D7879">
        <v>3.27</v>
      </c>
      <c r="E7879">
        <v>14.6</v>
      </c>
      <c r="F7879">
        <v>-12</v>
      </c>
    </row>
    <row r="7880" spans="1:7">
      <c r="A7880" t="s">
        <v>34</v>
      </c>
      <c r="B7880">
        <v>7392</v>
      </c>
      <c r="C7880" t="s">
        <v>59</v>
      </c>
      <c r="D7880">
        <v>5</v>
      </c>
      <c r="E7880">
        <v>14.6</v>
      </c>
      <c r="F7880">
        <v>-12</v>
      </c>
    </row>
    <row r="7881" spans="1:7">
      <c r="A7881" t="s">
        <v>34</v>
      </c>
      <c r="B7881">
        <v>7401</v>
      </c>
      <c r="C7881" t="s">
        <v>59</v>
      </c>
      <c r="D7881">
        <v>4.18</v>
      </c>
      <c r="E7881">
        <v>14.2</v>
      </c>
      <c r="F7881">
        <v>-12</v>
      </c>
    </row>
    <row r="7882" spans="1:7">
      <c r="A7882" t="s">
        <v>34</v>
      </c>
      <c r="B7882">
        <v>7404</v>
      </c>
      <c r="C7882" t="s">
        <v>59</v>
      </c>
      <c r="D7882">
        <v>4.18</v>
      </c>
      <c r="E7882">
        <v>14.35</v>
      </c>
      <c r="F7882">
        <v>-12</v>
      </c>
      <c r="G7882" t="b">
        <v>0</v>
      </c>
    </row>
    <row r="7883" spans="1:7">
      <c r="A7883" t="s">
        <v>34</v>
      </c>
      <c r="B7883">
        <v>7406</v>
      </c>
      <c r="C7883" t="s">
        <v>59</v>
      </c>
      <c r="D7883">
        <v>4.18</v>
      </c>
      <c r="E7883">
        <v>14.6</v>
      </c>
      <c r="F7883">
        <v>-12</v>
      </c>
    </row>
    <row r="7884" spans="1:7">
      <c r="A7884" t="s">
        <v>34</v>
      </c>
      <c r="B7884">
        <v>7408</v>
      </c>
      <c r="C7884" t="s">
        <v>59</v>
      </c>
      <c r="D7884">
        <v>17.239999999999998</v>
      </c>
      <c r="E7884">
        <v>-0.65</v>
      </c>
      <c r="F7884">
        <v>-12</v>
      </c>
    </row>
    <row r="7885" spans="1:7">
      <c r="A7885" t="s">
        <v>34</v>
      </c>
      <c r="B7885">
        <v>7409</v>
      </c>
      <c r="C7885" t="s">
        <v>59</v>
      </c>
      <c r="D7885">
        <v>17.239999999999998</v>
      </c>
      <c r="E7885">
        <v>-5.48</v>
      </c>
      <c r="F7885">
        <v>-12</v>
      </c>
    </row>
    <row r="7886" spans="1:7">
      <c r="A7886" t="s">
        <v>34</v>
      </c>
      <c r="B7886">
        <v>7411</v>
      </c>
      <c r="C7886" t="s">
        <v>59</v>
      </c>
      <c r="D7886">
        <v>17.239999999999998</v>
      </c>
      <c r="E7886">
        <v>-8.8817839999999996E-16</v>
      </c>
      <c r="F7886">
        <v>-12</v>
      </c>
    </row>
    <row r="7887" spans="1:7">
      <c r="A7887" t="s">
        <v>34</v>
      </c>
      <c r="B7887">
        <v>7413</v>
      </c>
      <c r="C7887" t="s">
        <v>59</v>
      </c>
      <c r="D7887">
        <v>17.239999999999998</v>
      </c>
      <c r="E7887">
        <v>0.2</v>
      </c>
      <c r="F7887">
        <v>-12</v>
      </c>
    </row>
    <row r="7888" spans="1:7">
      <c r="A7888" t="s">
        <v>34</v>
      </c>
      <c r="B7888">
        <v>7415</v>
      </c>
      <c r="C7888" t="s">
        <v>59</v>
      </c>
      <c r="D7888">
        <v>17.239999999999998</v>
      </c>
      <c r="E7888">
        <v>0.4</v>
      </c>
      <c r="F7888">
        <v>-12</v>
      </c>
      <c r="G7888" t="b">
        <v>0</v>
      </c>
    </row>
    <row r="7889" spans="1:7">
      <c r="A7889" t="s">
        <v>34</v>
      </c>
      <c r="B7889">
        <v>7417</v>
      </c>
      <c r="C7889" t="s">
        <v>59</v>
      </c>
      <c r="D7889">
        <v>17.239999999999998</v>
      </c>
      <c r="E7889">
        <v>0.55000000000000004</v>
      </c>
      <c r="F7889">
        <v>-12</v>
      </c>
    </row>
    <row r="7890" spans="1:7">
      <c r="A7890" t="s">
        <v>34</v>
      </c>
      <c r="B7890">
        <v>7419</v>
      </c>
      <c r="C7890" t="s">
        <v>59</v>
      </c>
      <c r="D7890">
        <v>17.239999999999998</v>
      </c>
      <c r="E7890">
        <v>0.7</v>
      </c>
      <c r="F7890">
        <v>-12</v>
      </c>
      <c r="G7890" t="b">
        <v>0</v>
      </c>
    </row>
    <row r="7891" spans="1:7">
      <c r="A7891" t="s">
        <v>34</v>
      </c>
      <c r="B7891">
        <v>7421</v>
      </c>
      <c r="C7891" t="s">
        <v>59</v>
      </c>
      <c r="D7891">
        <v>17.239999999999998</v>
      </c>
      <c r="E7891">
        <v>1.75</v>
      </c>
      <c r="F7891">
        <v>-12</v>
      </c>
    </row>
    <row r="7892" spans="1:7">
      <c r="A7892" t="s">
        <v>34</v>
      </c>
      <c r="B7892">
        <v>7423</v>
      </c>
      <c r="C7892" t="s">
        <v>59</v>
      </c>
      <c r="D7892">
        <v>17.239999999999998</v>
      </c>
      <c r="E7892">
        <v>2.2000000000000002</v>
      </c>
      <c r="F7892">
        <v>-12</v>
      </c>
      <c r="G7892" t="b">
        <v>0</v>
      </c>
    </row>
    <row r="7893" spans="1:7">
      <c r="A7893" t="s">
        <v>34</v>
      </c>
      <c r="B7893">
        <v>7425</v>
      </c>
      <c r="C7893" t="s">
        <v>59</v>
      </c>
      <c r="D7893">
        <v>17.239999999999998</v>
      </c>
      <c r="E7893">
        <v>2.5</v>
      </c>
      <c r="F7893">
        <v>-12</v>
      </c>
    </row>
    <row r="7894" spans="1:7">
      <c r="A7894" t="s">
        <v>34</v>
      </c>
      <c r="B7894">
        <v>7427</v>
      </c>
      <c r="C7894" t="s">
        <v>59</v>
      </c>
      <c r="D7894">
        <v>17.239999999999998</v>
      </c>
      <c r="E7894">
        <v>2.8</v>
      </c>
      <c r="F7894">
        <v>-12</v>
      </c>
      <c r="G7894" t="b">
        <v>0</v>
      </c>
    </row>
    <row r="7895" spans="1:7">
      <c r="A7895" t="s">
        <v>34</v>
      </c>
      <c r="B7895">
        <v>7429</v>
      </c>
      <c r="C7895" t="s">
        <v>59</v>
      </c>
      <c r="D7895">
        <v>17.239999999999998</v>
      </c>
      <c r="E7895">
        <v>4.9000000000000004</v>
      </c>
      <c r="F7895">
        <v>-12</v>
      </c>
      <c r="G7895" t="b">
        <v>0</v>
      </c>
    </row>
    <row r="7896" spans="1:7">
      <c r="A7896" t="s">
        <v>34</v>
      </c>
      <c r="B7896">
        <v>7431</v>
      </c>
      <c r="C7896" t="s">
        <v>59</v>
      </c>
      <c r="D7896">
        <v>17.239999999999998</v>
      </c>
      <c r="E7896">
        <v>5</v>
      </c>
      <c r="F7896">
        <v>-12</v>
      </c>
    </row>
    <row r="7897" spans="1:7">
      <c r="A7897" t="s">
        <v>34</v>
      </c>
      <c r="B7897">
        <v>7433</v>
      </c>
      <c r="C7897" t="s">
        <v>59</v>
      </c>
      <c r="D7897">
        <v>1.25</v>
      </c>
      <c r="E7897">
        <v>-0.65</v>
      </c>
      <c r="F7897">
        <v>-12</v>
      </c>
      <c r="G7897" t="b">
        <v>0</v>
      </c>
    </row>
    <row r="7898" spans="1:7">
      <c r="A7898" t="s">
        <v>34</v>
      </c>
      <c r="B7898">
        <v>7434</v>
      </c>
      <c r="C7898" t="s">
        <v>59</v>
      </c>
      <c r="D7898">
        <v>1.25</v>
      </c>
      <c r="E7898">
        <v>1.110223E-16</v>
      </c>
      <c r="F7898">
        <v>-12</v>
      </c>
    </row>
    <row r="7899" spans="1:7">
      <c r="A7899" t="s">
        <v>34</v>
      </c>
      <c r="B7899">
        <v>7438</v>
      </c>
      <c r="C7899" t="s">
        <v>59</v>
      </c>
      <c r="D7899">
        <v>1.25</v>
      </c>
      <c r="E7899">
        <v>0.24</v>
      </c>
      <c r="F7899">
        <v>-12</v>
      </c>
    </row>
    <row r="7900" spans="1:7">
      <c r="A7900" t="s">
        <v>34</v>
      </c>
      <c r="B7900">
        <v>7439</v>
      </c>
      <c r="C7900" t="s">
        <v>59</v>
      </c>
      <c r="D7900">
        <v>1.25</v>
      </c>
      <c r="E7900">
        <v>0.4</v>
      </c>
      <c r="F7900">
        <v>-12</v>
      </c>
    </row>
    <row r="7901" spans="1:7">
      <c r="A7901" t="s">
        <v>34</v>
      </c>
      <c r="B7901">
        <v>7440</v>
      </c>
      <c r="C7901" t="s">
        <v>59</v>
      </c>
      <c r="D7901">
        <v>1.25</v>
      </c>
      <c r="E7901">
        <v>0.55000000000000004</v>
      </c>
      <c r="F7901">
        <v>-12</v>
      </c>
    </row>
    <row r="7902" spans="1:7">
      <c r="A7902" t="s">
        <v>34</v>
      </c>
      <c r="B7902">
        <v>7441</v>
      </c>
      <c r="C7902" t="s">
        <v>59</v>
      </c>
      <c r="D7902">
        <v>1.25</v>
      </c>
      <c r="E7902">
        <v>0.7</v>
      </c>
      <c r="F7902">
        <v>-12</v>
      </c>
    </row>
    <row r="7903" spans="1:7">
      <c r="A7903" t="s">
        <v>34</v>
      </c>
      <c r="B7903">
        <v>7442</v>
      </c>
      <c r="C7903" t="s">
        <v>59</v>
      </c>
      <c r="D7903">
        <v>6.1</v>
      </c>
      <c r="E7903">
        <v>14.35</v>
      </c>
      <c r="F7903">
        <v>-12</v>
      </c>
    </row>
    <row r="7904" spans="1:7">
      <c r="A7904" t="s">
        <v>34</v>
      </c>
      <c r="B7904">
        <v>7443</v>
      </c>
      <c r="C7904" t="s">
        <v>59</v>
      </c>
      <c r="D7904">
        <v>6.1</v>
      </c>
      <c r="E7904">
        <v>14.2</v>
      </c>
      <c r="F7904">
        <v>-12</v>
      </c>
    </row>
    <row r="7905" spans="1:7">
      <c r="A7905" t="s">
        <v>34</v>
      </c>
      <c r="B7905">
        <v>7444</v>
      </c>
      <c r="C7905" t="s">
        <v>59</v>
      </c>
      <c r="D7905">
        <v>7.3</v>
      </c>
      <c r="E7905">
        <v>12.95</v>
      </c>
      <c r="F7905">
        <v>-12</v>
      </c>
    </row>
    <row r="7906" spans="1:7">
      <c r="A7906" t="s">
        <v>34</v>
      </c>
      <c r="B7906">
        <v>7446</v>
      </c>
      <c r="C7906" t="s">
        <v>59</v>
      </c>
      <c r="D7906">
        <v>7.3</v>
      </c>
      <c r="E7906">
        <v>12.8</v>
      </c>
      <c r="F7906">
        <v>-12</v>
      </c>
    </row>
    <row r="7907" spans="1:7">
      <c r="A7907" t="s">
        <v>34</v>
      </c>
      <c r="B7907">
        <v>7447</v>
      </c>
      <c r="C7907" t="s">
        <v>59</v>
      </c>
      <c r="D7907">
        <v>7.3</v>
      </c>
      <c r="E7907">
        <v>11.95</v>
      </c>
      <c r="F7907">
        <v>-12</v>
      </c>
      <c r="G7907" t="b">
        <v>0</v>
      </c>
    </row>
    <row r="7908" spans="1:7">
      <c r="A7908" t="s">
        <v>34</v>
      </c>
      <c r="B7908">
        <v>7449</v>
      </c>
      <c r="C7908" t="s">
        <v>59</v>
      </c>
      <c r="D7908">
        <v>7.3</v>
      </c>
      <c r="E7908">
        <v>11.9</v>
      </c>
      <c r="F7908">
        <v>-12</v>
      </c>
      <c r="G7908" t="b">
        <v>0</v>
      </c>
    </row>
    <row r="7909" spans="1:7">
      <c r="A7909" t="s">
        <v>34</v>
      </c>
      <c r="B7909">
        <v>7450</v>
      </c>
      <c r="C7909" t="s">
        <v>59</v>
      </c>
      <c r="D7909">
        <v>7.3</v>
      </c>
      <c r="E7909">
        <v>11.65</v>
      </c>
      <c r="F7909">
        <v>-12</v>
      </c>
    </row>
    <row r="7910" spans="1:7">
      <c r="A7910" t="s">
        <v>34</v>
      </c>
      <c r="B7910">
        <v>7452</v>
      </c>
      <c r="C7910" t="s">
        <v>59</v>
      </c>
      <c r="D7910">
        <v>8</v>
      </c>
      <c r="E7910">
        <v>7.3</v>
      </c>
      <c r="F7910">
        <v>-12</v>
      </c>
    </row>
    <row r="7911" spans="1:7">
      <c r="A7911" t="s">
        <v>34</v>
      </c>
      <c r="B7911">
        <v>7454</v>
      </c>
      <c r="C7911" t="s">
        <v>59</v>
      </c>
      <c r="D7911">
        <v>8.19</v>
      </c>
      <c r="E7911">
        <v>7.3</v>
      </c>
      <c r="F7911">
        <v>-12</v>
      </c>
    </row>
    <row r="7912" spans="1:7">
      <c r="A7912" t="s">
        <v>34</v>
      </c>
      <c r="B7912">
        <v>7456</v>
      </c>
      <c r="C7912" t="s">
        <v>59</v>
      </c>
      <c r="D7912">
        <v>9.82</v>
      </c>
      <c r="E7912">
        <v>7.3</v>
      </c>
      <c r="F7912">
        <v>-12</v>
      </c>
    </row>
    <row r="7913" spans="1:7">
      <c r="A7913" t="s">
        <v>34</v>
      </c>
      <c r="B7913">
        <v>7458</v>
      </c>
      <c r="C7913" t="s">
        <v>59</v>
      </c>
      <c r="D7913">
        <v>9.9</v>
      </c>
      <c r="E7913">
        <v>7.3</v>
      </c>
      <c r="F7913">
        <v>-12</v>
      </c>
    </row>
    <row r="7914" spans="1:7">
      <c r="A7914" t="s">
        <v>34</v>
      </c>
      <c r="B7914">
        <v>7459</v>
      </c>
      <c r="C7914" t="s">
        <v>59</v>
      </c>
      <c r="D7914">
        <v>10.53</v>
      </c>
      <c r="E7914">
        <v>7.3</v>
      </c>
      <c r="F7914">
        <v>-12</v>
      </c>
    </row>
    <row r="7915" spans="1:7">
      <c r="A7915" t="s">
        <v>34</v>
      </c>
      <c r="B7915">
        <v>7460</v>
      </c>
      <c r="C7915" t="s">
        <v>59</v>
      </c>
      <c r="D7915">
        <v>10.7</v>
      </c>
      <c r="E7915">
        <v>7.3</v>
      </c>
      <c r="F7915">
        <v>-12</v>
      </c>
    </row>
    <row r="7916" spans="1:7">
      <c r="A7916" t="s">
        <v>34</v>
      </c>
      <c r="B7916">
        <v>7462</v>
      </c>
      <c r="C7916" t="s">
        <v>59</v>
      </c>
      <c r="D7916">
        <v>11.48</v>
      </c>
      <c r="E7916">
        <v>7.3</v>
      </c>
      <c r="F7916">
        <v>-12</v>
      </c>
      <c r="G7916" t="b">
        <v>0</v>
      </c>
    </row>
    <row r="7917" spans="1:7">
      <c r="A7917" t="s">
        <v>34</v>
      </c>
      <c r="B7917">
        <v>7464</v>
      </c>
      <c r="C7917" t="s">
        <v>59</v>
      </c>
      <c r="D7917">
        <v>12.07</v>
      </c>
      <c r="E7917">
        <v>7.3</v>
      </c>
      <c r="F7917">
        <v>-12</v>
      </c>
    </row>
    <row r="7918" spans="1:7">
      <c r="A7918" t="s">
        <v>34</v>
      </c>
      <c r="B7918">
        <v>7466</v>
      </c>
      <c r="C7918" t="s">
        <v>59</v>
      </c>
      <c r="D7918">
        <v>12.35</v>
      </c>
      <c r="E7918">
        <v>7.3</v>
      </c>
      <c r="F7918">
        <v>-12</v>
      </c>
    </row>
    <row r="7919" spans="1:7">
      <c r="A7919" t="s">
        <v>34</v>
      </c>
      <c r="B7919">
        <v>7467</v>
      </c>
      <c r="C7919" t="s">
        <v>59</v>
      </c>
      <c r="D7919">
        <v>13.1</v>
      </c>
      <c r="E7919">
        <v>7.3</v>
      </c>
      <c r="F7919">
        <v>-12</v>
      </c>
    </row>
    <row r="7920" spans="1:7">
      <c r="A7920" t="s">
        <v>34</v>
      </c>
      <c r="B7920">
        <v>7468</v>
      </c>
      <c r="C7920" t="s">
        <v>59</v>
      </c>
      <c r="D7920">
        <v>13.4</v>
      </c>
      <c r="E7920">
        <v>7.3</v>
      </c>
      <c r="F7920">
        <v>-12</v>
      </c>
    </row>
    <row r="7921" spans="1:7">
      <c r="A7921" t="s">
        <v>34</v>
      </c>
      <c r="B7921">
        <v>7470</v>
      </c>
      <c r="C7921" t="s">
        <v>59</v>
      </c>
      <c r="D7921">
        <v>13.45</v>
      </c>
      <c r="E7921">
        <v>7.3</v>
      </c>
      <c r="F7921">
        <v>-12</v>
      </c>
    </row>
    <row r="7922" spans="1:7">
      <c r="A7922" t="s">
        <v>34</v>
      </c>
      <c r="B7922">
        <v>7472</v>
      </c>
      <c r="C7922" t="s">
        <v>59</v>
      </c>
      <c r="D7922">
        <v>13.6</v>
      </c>
      <c r="E7922">
        <v>7.3</v>
      </c>
      <c r="F7922">
        <v>-12</v>
      </c>
      <c r="G7922" t="b">
        <v>0</v>
      </c>
    </row>
    <row r="7923" spans="1:7">
      <c r="A7923" t="s">
        <v>34</v>
      </c>
      <c r="B7923">
        <v>7474</v>
      </c>
      <c r="C7923" t="s">
        <v>59</v>
      </c>
      <c r="D7923">
        <v>13.65</v>
      </c>
      <c r="E7923">
        <v>7.3</v>
      </c>
      <c r="F7923">
        <v>-12</v>
      </c>
    </row>
    <row r="7924" spans="1:7">
      <c r="A7924" t="s">
        <v>34</v>
      </c>
      <c r="B7924">
        <v>7475</v>
      </c>
      <c r="C7924" t="s">
        <v>59</v>
      </c>
      <c r="D7924">
        <v>14.15</v>
      </c>
      <c r="E7924">
        <v>7.3</v>
      </c>
      <c r="F7924">
        <v>-12</v>
      </c>
      <c r="G7924" t="b">
        <v>0</v>
      </c>
    </row>
    <row r="7925" spans="1:7">
      <c r="A7925" t="s">
        <v>34</v>
      </c>
      <c r="B7925">
        <v>7477</v>
      </c>
      <c r="C7925" t="s">
        <v>59</v>
      </c>
      <c r="D7925">
        <v>14.33</v>
      </c>
      <c r="E7925">
        <v>7.3</v>
      </c>
      <c r="F7925">
        <v>-12</v>
      </c>
    </row>
    <row r="7926" spans="1:7">
      <c r="A7926" t="s">
        <v>34</v>
      </c>
      <c r="B7926">
        <v>7479</v>
      </c>
      <c r="C7926" t="s">
        <v>59</v>
      </c>
      <c r="D7926">
        <v>14.75</v>
      </c>
      <c r="E7926">
        <v>7.3</v>
      </c>
      <c r="F7926">
        <v>-12</v>
      </c>
      <c r="G7926" t="b">
        <v>0</v>
      </c>
    </row>
    <row r="7927" spans="1:7">
      <c r="A7927" t="s">
        <v>34</v>
      </c>
      <c r="B7927">
        <v>7480</v>
      </c>
      <c r="C7927" t="s">
        <v>59</v>
      </c>
      <c r="D7927">
        <v>16.37</v>
      </c>
      <c r="E7927">
        <v>7.3</v>
      </c>
      <c r="F7927">
        <v>-12</v>
      </c>
      <c r="G7927" t="b">
        <v>0</v>
      </c>
    </row>
    <row r="7928" spans="1:7">
      <c r="A7928" t="s">
        <v>34</v>
      </c>
      <c r="B7928">
        <v>7482</v>
      </c>
      <c r="C7928" t="s">
        <v>59</v>
      </c>
      <c r="D7928">
        <v>17.7</v>
      </c>
      <c r="E7928">
        <v>7.3</v>
      </c>
      <c r="F7928">
        <v>-12</v>
      </c>
      <c r="G7928" t="b">
        <v>0</v>
      </c>
    </row>
    <row r="7929" spans="1:7">
      <c r="A7929" t="s">
        <v>34</v>
      </c>
      <c r="B7929">
        <v>7483</v>
      </c>
      <c r="C7929" t="s">
        <v>59</v>
      </c>
      <c r="D7929">
        <v>18.399999999999999</v>
      </c>
      <c r="E7929">
        <v>7.3</v>
      </c>
      <c r="F7929">
        <v>-12</v>
      </c>
    </row>
    <row r="7930" spans="1:7">
      <c r="A7930" t="s">
        <v>34</v>
      </c>
      <c r="B7930">
        <v>7484</v>
      </c>
      <c r="C7930" t="s">
        <v>59</v>
      </c>
      <c r="D7930">
        <v>19.100000000000001</v>
      </c>
      <c r="E7930">
        <v>7.3</v>
      </c>
      <c r="F7930">
        <v>-12</v>
      </c>
      <c r="G7930" t="b">
        <v>0</v>
      </c>
    </row>
    <row r="7931" spans="1:7">
      <c r="A7931" t="s">
        <v>34</v>
      </c>
      <c r="B7931">
        <v>7486</v>
      </c>
      <c r="C7931" t="s">
        <v>59</v>
      </c>
      <c r="D7931">
        <v>19.475000000000001</v>
      </c>
      <c r="E7931">
        <v>7.3</v>
      </c>
      <c r="F7931">
        <v>-12</v>
      </c>
      <c r="G7931" t="b">
        <v>0</v>
      </c>
    </row>
    <row r="7932" spans="1:7">
      <c r="A7932" t="s">
        <v>34</v>
      </c>
      <c r="B7932">
        <v>7488</v>
      </c>
      <c r="C7932" t="s">
        <v>59</v>
      </c>
      <c r="D7932">
        <v>19.649999999999999</v>
      </c>
      <c r="E7932">
        <v>7.3</v>
      </c>
      <c r="F7932">
        <v>-12</v>
      </c>
    </row>
    <row r="7933" spans="1:7">
      <c r="A7933" t="s">
        <v>34</v>
      </c>
      <c r="B7933">
        <v>7489</v>
      </c>
      <c r="C7933" t="s">
        <v>59</v>
      </c>
      <c r="D7933">
        <v>8</v>
      </c>
      <c r="E7933">
        <v>0.98</v>
      </c>
      <c r="F7933">
        <v>-12</v>
      </c>
    </row>
    <row r="7934" spans="1:7">
      <c r="A7934" t="s">
        <v>34</v>
      </c>
      <c r="B7934">
        <v>7490</v>
      </c>
      <c r="C7934" t="s">
        <v>59</v>
      </c>
      <c r="D7934">
        <v>8.19</v>
      </c>
      <c r="E7934">
        <v>0.98</v>
      </c>
      <c r="F7934">
        <v>-12</v>
      </c>
    </row>
    <row r="7935" spans="1:7">
      <c r="A7935" t="s">
        <v>34</v>
      </c>
      <c r="B7935">
        <v>7491</v>
      </c>
      <c r="C7935" t="s">
        <v>59</v>
      </c>
      <c r="D7935">
        <v>9.82</v>
      </c>
      <c r="E7935">
        <v>0.98</v>
      </c>
      <c r="F7935">
        <v>-12</v>
      </c>
    </row>
    <row r="7936" spans="1:7">
      <c r="A7936" t="s">
        <v>34</v>
      </c>
      <c r="B7936">
        <v>7492</v>
      </c>
      <c r="C7936" t="s">
        <v>59</v>
      </c>
      <c r="D7936">
        <v>9.9</v>
      </c>
      <c r="E7936">
        <v>0.98</v>
      </c>
      <c r="F7936">
        <v>-12</v>
      </c>
    </row>
    <row r="7937" spans="1:7">
      <c r="A7937" t="s">
        <v>34</v>
      </c>
      <c r="B7937">
        <v>7493</v>
      </c>
      <c r="C7937" t="s">
        <v>59</v>
      </c>
      <c r="D7937">
        <v>10.53</v>
      </c>
      <c r="E7937">
        <v>0.98</v>
      </c>
      <c r="F7937">
        <v>-12</v>
      </c>
    </row>
    <row r="7938" spans="1:7">
      <c r="A7938" t="s">
        <v>34</v>
      </c>
      <c r="B7938">
        <v>7494</v>
      </c>
      <c r="C7938" t="s">
        <v>59</v>
      </c>
      <c r="D7938">
        <v>10.7</v>
      </c>
      <c r="E7938">
        <v>0.98</v>
      </c>
      <c r="F7938">
        <v>-12</v>
      </c>
    </row>
    <row r="7939" spans="1:7">
      <c r="A7939" t="s">
        <v>34</v>
      </c>
      <c r="B7939">
        <v>7495</v>
      </c>
      <c r="C7939" t="s">
        <v>59</v>
      </c>
      <c r="D7939">
        <v>11.48</v>
      </c>
      <c r="E7939">
        <v>0.98</v>
      </c>
      <c r="F7939">
        <v>-12</v>
      </c>
    </row>
    <row r="7940" spans="1:7">
      <c r="A7940" t="s">
        <v>34</v>
      </c>
      <c r="B7940">
        <v>7496</v>
      </c>
      <c r="C7940" t="s">
        <v>59</v>
      </c>
      <c r="D7940">
        <v>12.07</v>
      </c>
      <c r="E7940">
        <v>0.98</v>
      </c>
      <c r="F7940">
        <v>-12</v>
      </c>
    </row>
    <row r="7941" spans="1:7">
      <c r="A7941" t="s">
        <v>34</v>
      </c>
      <c r="B7941">
        <v>7497</v>
      </c>
      <c r="C7941" t="s">
        <v>59</v>
      </c>
      <c r="D7941">
        <v>12.35</v>
      </c>
      <c r="E7941">
        <v>0.98</v>
      </c>
      <c r="F7941">
        <v>-12</v>
      </c>
    </row>
    <row r="7942" spans="1:7">
      <c r="A7942" t="s">
        <v>34</v>
      </c>
      <c r="B7942">
        <v>7498</v>
      </c>
      <c r="C7942" t="s">
        <v>59</v>
      </c>
      <c r="D7942">
        <v>5.7</v>
      </c>
      <c r="E7942">
        <v>-0.65</v>
      </c>
      <c r="F7942">
        <v>-12</v>
      </c>
    </row>
    <row r="7943" spans="1:7">
      <c r="A7943" t="s">
        <v>34</v>
      </c>
      <c r="B7943">
        <v>7500</v>
      </c>
      <c r="C7943" t="s">
        <v>59</v>
      </c>
      <c r="D7943">
        <v>5.7</v>
      </c>
      <c r="E7943">
        <v>1.665335E-16</v>
      </c>
      <c r="F7943">
        <v>-12</v>
      </c>
      <c r="G7943" t="b">
        <v>0</v>
      </c>
    </row>
    <row r="7944" spans="1:7">
      <c r="A7944" t="s">
        <v>34</v>
      </c>
      <c r="B7944">
        <v>7501</v>
      </c>
      <c r="C7944" t="s">
        <v>59</v>
      </c>
      <c r="D7944">
        <v>5.7</v>
      </c>
      <c r="E7944">
        <v>0.2</v>
      </c>
      <c r="F7944">
        <v>-12</v>
      </c>
    </row>
    <row r="7945" spans="1:7">
      <c r="A7945" t="s">
        <v>34</v>
      </c>
      <c r="B7945">
        <v>7503</v>
      </c>
      <c r="C7945" t="s">
        <v>59</v>
      </c>
      <c r="D7945">
        <v>5.7</v>
      </c>
      <c r="E7945">
        <v>0.24</v>
      </c>
      <c r="F7945">
        <v>-12</v>
      </c>
      <c r="G7945" t="b">
        <v>0</v>
      </c>
    </row>
    <row r="7946" spans="1:7">
      <c r="A7946" t="s">
        <v>34</v>
      </c>
      <c r="B7946">
        <v>7505</v>
      </c>
      <c r="C7946" t="s">
        <v>59</v>
      </c>
      <c r="D7946">
        <v>5.7</v>
      </c>
      <c r="E7946">
        <v>0.4</v>
      </c>
      <c r="F7946">
        <v>-12</v>
      </c>
    </row>
    <row r="7947" spans="1:7">
      <c r="A7947" t="s">
        <v>34</v>
      </c>
      <c r="B7947">
        <v>7506</v>
      </c>
      <c r="C7947" t="s">
        <v>59</v>
      </c>
      <c r="D7947">
        <v>5.7</v>
      </c>
      <c r="E7947">
        <v>0.55000000000000004</v>
      </c>
      <c r="F7947">
        <v>-12</v>
      </c>
    </row>
    <row r="7948" spans="1:7">
      <c r="A7948" t="s">
        <v>34</v>
      </c>
      <c r="B7948">
        <v>7508</v>
      </c>
      <c r="C7948" t="s">
        <v>59</v>
      </c>
      <c r="D7948">
        <v>5.7</v>
      </c>
      <c r="E7948">
        <v>0.7</v>
      </c>
      <c r="F7948">
        <v>-12</v>
      </c>
    </row>
    <row r="7949" spans="1:7">
      <c r="A7949" t="s">
        <v>34</v>
      </c>
      <c r="B7949">
        <v>7510</v>
      </c>
      <c r="C7949" t="s">
        <v>59</v>
      </c>
      <c r="D7949">
        <v>5.7</v>
      </c>
      <c r="E7949">
        <v>0.86</v>
      </c>
      <c r="F7949">
        <v>-12</v>
      </c>
    </row>
    <row r="7950" spans="1:7">
      <c r="A7950" t="s">
        <v>34</v>
      </c>
      <c r="B7950">
        <v>7511</v>
      </c>
      <c r="C7950" t="s">
        <v>59</v>
      </c>
      <c r="D7950">
        <v>5.7</v>
      </c>
      <c r="E7950">
        <v>1.75</v>
      </c>
      <c r="F7950">
        <v>-12</v>
      </c>
      <c r="G7950" t="b">
        <v>0</v>
      </c>
    </row>
    <row r="7951" spans="1:7">
      <c r="A7951" t="s">
        <v>34</v>
      </c>
      <c r="B7951">
        <v>7513</v>
      </c>
      <c r="C7951" t="s">
        <v>59</v>
      </c>
      <c r="D7951">
        <v>5.7</v>
      </c>
      <c r="E7951">
        <v>2.2000000000000002</v>
      </c>
      <c r="F7951">
        <v>-12</v>
      </c>
    </row>
    <row r="7952" spans="1:7">
      <c r="A7952" t="s">
        <v>34</v>
      </c>
      <c r="B7952">
        <v>7515</v>
      </c>
      <c r="C7952" t="s">
        <v>59</v>
      </c>
      <c r="D7952">
        <v>5.7</v>
      </c>
      <c r="E7952">
        <v>2.5</v>
      </c>
      <c r="F7952">
        <v>-12</v>
      </c>
    </row>
    <row r="7953" spans="1:7">
      <c r="A7953" t="s">
        <v>34</v>
      </c>
      <c r="B7953">
        <v>7517</v>
      </c>
      <c r="C7953" t="s">
        <v>59</v>
      </c>
      <c r="D7953">
        <v>5.7</v>
      </c>
      <c r="E7953">
        <v>2.8</v>
      </c>
      <c r="F7953">
        <v>-12</v>
      </c>
    </row>
    <row r="7954" spans="1:7">
      <c r="A7954" t="s">
        <v>34</v>
      </c>
      <c r="B7954">
        <v>7519</v>
      </c>
      <c r="C7954" t="s">
        <v>59</v>
      </c>
      <c r="D7954">
        <v>6.55</v>
      </c>
      <c r="E7954">
        <v>3.75</v>
      </c>
      <c r="F7954">
        <v>-12</v>
      </c>
      <c r="G7954" t="b">
        <v>0</v>
      </c>
    </row>
    <row r="7955" spans="1:7">
      <c r="A7955" t="s">
        <v>34</v>
      </c>
      <c r="B7955">
        <v>7521</v>
      </c>
      <c r="C7955" t="s">
        <v>59</v>
      </c>
      <c r="D7955">
        <v>6.9</v>
      </c>
      <c r="E7955">
        <v>3.75</v>
      </c>
      <c r="F7955">
        <v>-12</v>
      </c>
      <c r="G7955" t="b">
        <v>0</v>
      </c>
    </row>
    <row r="7956" spans="1:7">
      <c r="A7956" t="s">
        <v>34</v>
      </c>
      <c r="B7956">
        <v>7523</v>
      </c>
      <c r="C7956" t="s">
        <v>59</v>
      </c>
      <c r="D7956">
        <v>7.02</v>
      </c>
      <c r="E7956">
        <v>3.75</v>
      </c>
      <c r="F7956">
        <v>-12</v>
      </c>
    </row>
    <row r="7957" spans="1:7">
      <c r="A7957" t="s">
        <v>34</v>
      </c>
      <c r="B7957">
        <v>7529</v>
      </c>
      <c r="C7957" t="s">
        <v>59</v>
      </c>
      <c r="D7957">
        <v>5</v>
      </c>
      <c r="E7957">
        <v>0.24</v>
      </c>
      <c r="F7957">
        <v>-12</v>
      </c>
    </row>
    <row r="7958" spans="1:7">
      <c r="A7958" t="s">
        <v>34</v>
      </c>
      <c r="B7958">
        <v>7544</v>
      </c>
      <c r="C7958" t="s">
        <v>59</v>
      </c>
      <c r="D7958">
        <v>0</v>
      </c>
      <c r="E7958">
        <v>5.8</v>
      </c>
      <c r="F7958">
        <v>-12</v>
      </c>
    </row>
    <row r="7959" spans="1:7">
      <c r="A7959" t="s">
        <v>34</v>
      </c>
      <c r="B7959">
        <v>7546</v>
      </c>
      <c r="C7959" t="s">
        <v>59</v>
      </c>
      <c r="D7959">
        <v>0.4</v>
      </c>
      <c r="E7959">
        <v>5.8</v>
      </c>
      <c r="F7959">
        <v>-12</v>
      </c>
    </row>
    <row r="7960" spans="1:7">
      <c r="A7960" t="s">
        <v>34</v>
      </c>
      <c r="B7960">
        <v>7548</v>
      </c>
      <c r="C7960" t="s">
        <v>59</v>
      </c>
      <c r="D7960">
        <v>0.65</v>
      </c>
      <c r="E7960">
        <v>5.8</v>
      </c>
      <c r="F7960">
        <v>-12</v>
      </c>
      <c r="G7960" t="b">
        <v>0</v>
      </c>
    </row>
    <row r="7961" spans="1:7">
      <c r="A7961" t="s">
        <v>34</v>
      </c>
      <c r="B7961">
        <v>7564</v>
      </c>
      <c r="C7961" t="s">
        <v>59</v>
      </c>
      <c r="D7961">
        <v>6.5</v>
      </c>
      <c r="E7961">
        <v>8.3713890000000006</v>
      </c>
      <c r="F7961">
        <v>-12</v>
      </c>
    </row>
    <row r="7962" spans="1:7">
      <c r="A7962" t="s">
        <v>34</v>
      </c>
      <c r="B7962">
        <v>7567</v>
      </c>
      <c r="C7962" t="s">
        <v>59</v>
      </c>
      <c r="D7962">
        <v>7.02</v>
      </c>
      <c r="E7962">
        <v>8.3713890000000006</v>
      </c>
      <c r="F7962">
        <v>-12</v>
      </c>
      <c r="G7962" t="b">
        <v>0</v>
      </c>
    </row>
    <row r="7963" spans="1:7">
      <c r="A7963" t="s">
        <v>34</v>
      </c>
      <c r="B7963">
        <v>7568</v>
      </c>
      <c r="C7963" t="s">
        <v>59</v>
      </c>
      <c r="D7963">
        <v>7.3</v>
      </c>
      <c r="E7963">
        <v>8.3713890000000006</v>
      </c>
      <c r="F7963">
        <v>-12</v>
      </c>
      <c r="G7963" t="b">
        <v>0</v>
      </c>
    </row>
    <row r="7964" spans="1:7">
      <c r="A7964" t="s">
        <v>34</v>
      </c>
      <c r="B7964">
        <v>7570</v>
      </c>
      <c r="C7964" t="s">
        <v>59</v>
      </c>
      <c r="D7964">
        <v>6.9</v>
      </c>
      <c r="E7964">
        <v>8.3713890000000006</v>
      </c>
      <c r="F7964">
        <v>-12</v>
      </c>
      <c r="G7964" t="b">
        <v>0</v>
      </c>
    </row>
    <row r="7965" spans="1:7">
      <c r="A7965" t="s">
        <v>34</v>
      </c>
      <c r="B7965">
        <v>7572</v>
      </c>
      <c r="C7965" t="s">
        <v>59</v>
      </c>
      <c r="D7965">
        <v>6.55</v>
      </c>
      <c r="E7965">
        <v>8.3713890000000006</v>
      </c>
      <c r="F7965">
        <v>-12</v>
      </c>
    </row>
    <row r="7966" spans="1:7">
      <c r="A7966" t="s">
        <v>34</v>
      </c>
      <c r="B7966">
        <v>7574</v>
      </c>
      <c r="C7966" t="s">
        <v>59</v>
      </c>
      <c r="D7966">
        <v>5</v>
      </c>
      <c r="E7966">
        <v>8.3713890000000006</v>
      </c>
      <c r="F7966">
        <v>-12</v>
      </c>
    </row>
    <row r="7967" spans="1:7">
      <c r="A7967" t="s">
        <v>34</v>
      </c>
      <c r="B7967">
        <v>7576</v>
      </c>
      <c r="C7967" t="s">
        <v>59</v>
      </c>
      <c r="D7967">
        <v>3.27</v>
      </c>
      <c r="E7967">
        <v>8.3713890000000006</v>
      </c>
      <c r="F7967">
        <v>-12</v>
      </c>
    </row>
    <row r="7968" spans="1:7">
      <c r="A7968" t="s">
        <v>34</v>
      </c>
      <c r="B7968">
        <v>7580</v>
      </c>
      <c r="C7968" t="s">
        <v>59</v>
      </c>
      <c r="D7968">
        <v>1.2</v>
      </c>
      <c r="E7968">
        <v>8.3713890000000006</v>
      </c>
      <c r="F7968">
        <v>-12</v>
      </c>
    </row>
    <row r="7969" spans="1:7">
      <c r="A7969" t="s">
        <v>34</v>
      </c>
      <c r="B7969">
        <v>7582</v>
      </c>
      <c r="C7969" t="s">
        <v>59</v>
      </c>
      <c r="D7969">
        <v>2.5</v>
      </c>
      <c r="E7969">
        <v>10.9</v>
      </c>
      <c r="F7969">
        <v>-12</v>
      </c>
      <c r="G7969" t="b">
        <v>0</v>
      </c>
    </row>
    <row r="7970" spans="1:7">
      <c r="A7970" t="s">
        <v>34</v>
      </c>
      <c r="B7970">
        <v>7584</v>
      </c>
      <c r="C7970" t="s">
        <v>59</v>
      </c>
      <c r="D7970">
        <v>3.27</v>
      </c>
      <c r="E7970">
        <v>10.9</v>
      </c>
      <c r="F7970">
        <v>-12</v>
      </c>
    </row>
    <row r="7971" spans="1:7">
      <c r="A7971" t="s">
        <v>34</v>
      </c>
      <c r="B7971">
        <v>7586</v>
      </c>
      <c r="C7971" t="s">
        <v>59</v>
      </c>
      <c r="D7971">
        <v>5</v>
      </c>
      <c r="E7971">
        <v>10.9</v>
      </c>
      <c r="F7971">
        <v>-12</v>
      </c>
      <c r="G7971" t="b">
        <v>0</v>
      </c>
    </row>
    <row r="7972" spans="1:7">
      <c r="A7972" t="s">
        <v>34</v>
      </c>
      <c r="B7972">
        <v>7611</v>
      </c>
      <c r="C7972" t="s">
        <v>59</v>
      </c>
      <c r="D7972">
        <v>1.97</v>
      </c>
      <c r="E7972">
        <v>14.35</v>
      </c>
      <c r="F7972">
        <v>-12</v>
      </c>
    </row>
    <row r="7973" spans="1:7">
      <c r="A7973" t="s">
        <v>34</v>
      </c>
      <c r="B7973">
        <v>7612</v>
      </c>
      <c r="C7973" t="s">
        <v>59</v>
      </c>
      <c r="D7973">
        <v>1.97</v>
      </c>
      <c r="E7973">
        <v>14.2</v>
      </c>
      <c r="F7973">
        <v>-12</v>
      </c>
      <c r="G7973" t="b">
        <v>0</v>
      </c>
    </row>
    <row r="7974" spans="1:7">
      <c r="A7974" t="s">
        <v>34</v>
      </c>
      <c r="B7974">
        <v>7621</v>
      </c>
      <c r="C7974" t="s">
        <v>59</v>
      </c>
      <c r="D7974">
        <v>7.3</v>
      </c>
      <c r="E7974">
        <v>10.6</v>
      </c>
      <c r="F7974">
        <v>-12</v>
      </c>
    </row>
    <row r="7975" spans="1:7">
      <c r="A7975" t="s">
        <v>34</v>
      </c>
      <c r="B7975">
        <v>7623</v>
      </c>
      <c r="C7975" t="s">
        <v>59</v>
      </c>
      <c r="D7975">
        <v>7.3</v>
      </c>
      <c r="E7975">
        <v>10.4</v>
      </c>
      <c r="F7975">
        <v>-12</v>
      </c>
      <c r="G7975" t="b">
        <v>0</v>
      </c>
    </row>
    <row r="7976" spans="1:7">
      <c r="A7976" t="s">
        <v>34</v>
      </c>
      <c r="B7976">
        <v>7624</v>
      </c>
      <c r="C7976" t="s">
        <v>59</v>
      </c>
      <c r="D7976">
        <v>7.3</v>
      </c>
      <c r="E7976">
        <v>10.11</v>
      </c>
      <c r="F7976">
        <v>-12</v>
      </c>
    </row>
    <row r="7977" spans="1:7">
      <c r="A7977" t="s">
        <v>34</v>
      </c>
      <c r="B7977">
        <v>7625</v>
      </c>
      <c r="C7977" t="s">
        <v>59</v>
      </c>
      <c r="D7977">
        <v>7.3</v>
      </c>
      <c r="E7977">
        <v>9.6999999999999993</v>
      </c>
      <c r="F7977">
        <v>-12</v>
      </c>
      <c r="G7977" t="b">
        <v>0</v>
      </c>
    </row>
    <row r="7978" spans="1:7">
      <c r="A7978" t="s">
        <v>34</v>
      </c>
      <c r="B7978">
        <v>7627</v>
      </c>
      <c r="C7978" t="s">
        <v>59</v>
      </c>
      <c r="D7978">
        <v>7.3</v>
      </c>
      <c r="E7978">
        <v>9.1</v>
      </c>
      <c r="F7978">
        <v>-12</v>
      </c>
    </row>
    <row r="7979" spans="1:7">
      <c r="A7979" t="s">
        <v>34</v>
      </c>
      <c r="B7979">
        <v>7628</v>
      </c>
      <c r="C7979" t="s">
        <v>59</v>
      </c>
      <c r="D7979">
        <v>7.3</v>
      </c>
      <c r="E7979">
        <v>8.9</v>
      </c>
      <c r="F7979">
        <v>-12</v>
      </c>
      <c r="G7979" t="b">
        <v>0</v>
      </c>
    </row>
    <row r="7980" spans="1:7">
      <c r="A7980" t="s">
        <v>34</v>
      </c>
      <c r="B7980">
        <v>7630</v>
      </c>
      <c r="C7980" t="s">
        <v>59</v>
      </c>
      <c r="D7980">
        <v>7.3</v>
      </c>
      <c r="E7980">
        <v>8.5</v>
      </c>
      <c r="F7980">
        <v>-12</v>
      </c>
      <c r="G7980" t="b">
        <v>0</v>
      </c>
    </row>
    <row r="7981" spans="1:7">
      <c r="A7981" t="s">
        <v>34</v>
      </c>
      <c r="B7981">
        <v>7631</v>
      </c>
      <c r="C7981" t="s">
        <v>59</v>
      </c>
      <c r="D7981">
        <v>7.3</v>
      </c>
      <c r="E7981">
        <v>8.1</v>
      </c>
      <c r="F7981">
        <v>-12</v>
      </c>
      <c r="G7981" t="b">
        <v>0</v>
      </c>
    </row>
    <row r="7982" spans="1:7">
      <c r="A7982" t="s">
        <v>34</v>
      </c>
      <c r="B7982">
        <v>7633</v>
      </c>
      <c r="C7982" t="s">
        <v>59</v>
      </c>
      <c r="D7982">
        <v>7.3</v>
      </c>
      <c r="E7982">
        <v>7.71</v>
      </c>
      <c r="F7982">
        <v>-12</v>
      </c>
    </row>
    <row r="7983" spans="1:7">
      <c r="A7983" t="s">
        <v>34</v>
      </c>
      <c r="B7983">
        <v>7638</v>
      </c>
      <c r="C7983" t="s">
        <v>59</v>
      </c>
      <c r="D7983">
        <v>2.31</v>
      </c>
      <c r="E7983">
        <v>17.309999999999999</v>
      </c>
      <c r="F7983">
        <v>-12</v>
      </c>
    </row>
    <row r="7984" spans="1:7">
      <c r="A7984" t="s">
        <v>34</v>
      </c>
      <c r="B7984">
        <v>7640</v>
      </c>
      <c r="C7984" t="s">
        <v>59</v>
      </c>
      <c r="D7984">
        <v>2.31</v>
      </c>
      <c r="E7984">
        <v>16.600000000000001</v>
      </c>
      <c r="F7984">
        <v>-12</v>
      </c>
      <c r="G7984" t="b">
        <v>0</v>
      </c>
    </row>
    <row r="7985" spans="1:7">
      <c r="A7985" t="s">
        <v>34</v>
      </c>
      <c r="B7985">
        <v>7642</v>
      </c>
      <c r="C7985" t="s">
        <v>59</v>
      </c>
      <c r="D7985">
        <v>2.5</v>
      </c>
      <c r="E7985">
        <v>16.5</v>
      </c>
      <c r="F7985">
        <v>-12</v>
      </c>
    </row>
    <row r="7986" spans="1:7">
      <c r="A7986" t="s">
        <v>34</v>
      </c>
      <c r="B7986">
        <v>7644</v>
      </c>
      <c r="C7986" t="s">
        <v>59</v>
      </c>
      <c r="D7986">
        <v>3.27</v>
      </c>
      <c r="E7986">
        <v>16.5</v>
      </c>
      <c r="F7986">
        <v>-12</v>
      </c>
    </row>
    <row r="7987" spans="1:7">
      <c r="A7987" t="s">
        <v>34</v>
      </c>
      <c r="B7987">
        <v>7646</v>
      </c>
      <c r="C7987" t="s">
        <v>59</v>
      </c>
      <c r="D7987">
        <v>5</v>
      </c>
      <c r="E7987">
        <v>16.5</v>
      </c>
      <c r="F7987">
        <v>-12</v>
      </c>
    </row>
    <row r="7988" spans="1:7">
      <c r="A7988" t="s">
        <v>34</v>
      </c>
      <c r="B7988">
        <v>7652</v>
      </c>
      <c r="C7988" t="s">
        <v>59</v>
      </c>
      <c r="D7988">
        <v>13.1</v>
      </c>
      <c r="E7988">
        <v>14.2</v>
      </c>
      <c r="F7988">
        <v>-12</v>
      </c>
    </row>
    <row r="7989" spans="1:7">
      <c r="A7989" t="s">
        <v>34</v>
      </c>
      <c r="B7989">
        <v>7654</v>
      </c>
      <c r="C7989" t="s">
        <v>59</v>
      </c>
      <c r="D7989">
        <v>13.4</v>
      </c>
      <c r="E7989">
        <v>14.2</v>
      </c>
      <c r="F7989">
        <v>-12</v>
      </c>
    </row>
    <row r="7990" spans="1:7">
      <c r="A7990" t="s">
        <v>34</v>
      </c>
      <c r="B7990">
        <v>7656</v>
      </c>
      <c r="C7990" t="s">
        <v>59</v>
      </c>
      <c r="D7990">
        <v>13.45</v>
      </c>
      <c r="E7990">
        <v>14.2</v>
      </c>
      <c r="F7990">
        <v>-12</v>
      </c>
    </row>
    <row r="7991" spans="1:7">
      <c r="A7991" t="s">
        <v>34</v>
      </c>
      <c r="B7991">
        <v>7658</v>
      </c>
      <c r="C7991" t="s">
        <v>59</v>
      </c>
      <c r="D7991">
        <v>13.6</v>
      </c>
      <c r="E7991">
        <v>14.2</v>
      </c>
      <c r="F7991">
        <v>-12</v>
      </c>
    </row>
    <row r="7992" spans="1:7">
      <c r="A7992" t="s">
        <v>34</v>
      </c>
      <c r="B7992">
        <v>7675</v>
      </c>
      <c r="C7992" t="s">
        <v>59</v>
      </c>
      <c r="D7992">
        <v>4.18</v>
      </c>
      <c r="E7992">
        <v>14.91</v>
      </c>
      <c r="F7992">
        <v>-12</v>
      </c>
    </row>
    <row r="7993" spans="1:7">
      <c r="A7993" t="s">
        <v>34</v>
      </c>
      <c r="B7993">
        <v>7677</v>
      </c>
      <c r="C7993" t="s">
        <v>59</v>
      </c>
      <c r="D7993">
        <v>4.18</v>
      </c>
      <c r="E7993">
        <v>15.26</v>
      </c>
      <c r="F7993">
        <v>-12</v>
      </c>
    </row>
    <row r="7994" spans="1:7">
      <c r="A7994" t="s">
        <v>34</v>
      </c>
      <c r="B7994">
        <v>7679</v>
      </c>
      <c r="C7994" t="s">
        <v>59</v>
      </c>
      <c r="D7994">
        <v>4.18</v>
      </c>
      <c r="E7994">
        <v>15.7</v>
      </c>
      <c r="F7994">
        <v>-12</v>
      </c>
      <c r="G7994" t="b">
        <v>0</v>
      </c>
    </row>
    <row r="7995" spans="1:7">
      <c r="A7995" t="s">
        <v>34</v>
      </c>
      <c r="B7995">
        <v>7681</v>
      </c>
      <c r="C7995" t="s">
        <v>59</v>
      </c>
      <c r="D7995">
        <v>4.18</v>
      </c>
      <c r="E7995">
        <v>15.78</v>
      </c>
      <c r="F7995">
        <v>-12</v>
      </c>
    </row>
    <row r="7996" spans="1:7">
      <c r="A7996" t="s">
        <v>34</v>
      </c>
      <c r="B7996">
        <v>7683</v>
      </c>
      <c r="C7996" t="s">
        <v>59</v>
      </c>
      <c r="D7996">
        <v>4.18</v>
      </c>
      <c r="E7996">
        <v>16.100000000000001</v>
      </c>
      <c r="F7996">
        <v>-12</v>
      </c>
    </row>
    <row r="7997" spans="1:7">
      <c r="A7997" t="s">
        <v>34</v>
      </c>
      <c r="B7997">
        <v>7685</v>
      </c>
      <c r="C7997" t="s">
        <v>59</v>
      </c>
      <c r="D7997">
        <v>4.18</v>
      </c>
      <c r="E7997">
        <v>16.5</v>
      </c>
      <c r="F7997">
        <v>-12</v>
      </c>
    </row>
    <row r="7998" spans="1:7">
      <c r="A7998" t="s">
        <v>34</v>
      </c>
      <c r="B7998">
        <v>7687</v>
      </c>
      <c r="C7998" t="s">
        <v>59</v>
      </c>
      <c r="D7998">
        <v>4.18</v>
      </c>
      <c r="E7998">
        <v>16.600000000000001</v>
      </c>
      <c r="F7998">
        <v>-12</v>
      </c>
    </row>
    <row r="7999" spans="1:7">
      <c r="A7999" t="s">
        <v>34</v>
      </c>
      <c r="B7999">
        <v>7689</v>
      </c>
      <c r="C7999" t="s">
        <v>59</v>
      </c>
      <c r="D7999">
        <v>4.18</v>
      </c>
      <c r="E7999">
        <v>17.309999999999999</v>
      </c>
      <c r="F7999">
        <v>-12</v>
      </c>
      <c r="G7999" t="b">
        <v>0</v>
      </c>
    </row>
    <row r="8000" spans="1:7">
      <c r="A8000" t="s">
        <v>34</v>
      </c>
      <c r="B8000">
        <v>7692</v>
      </c>
      <c r="C8000" t="s">
        <v>59</v>
      </c>
      <c r="D8000">
        <v>6.1</v>
      </c>
      <c r="E8000">
        <v>17.309999999999999</v>
      </c>
      <c r="F8000">
        <v>-12</v>
      </c>
    </row>
    <row r="8001" spans="1:7">
      <c r="A8001" t="s">
        <v>34</v>
      </c>
      <c r="B8001">
        <v>7694</v>
      </c>
      <c r="C8001" t="s">
        <v>59</v>
      </c>
      <c r="D8001">
        <v>6.1</v>
      </c>
      <c r="E8001">
        <v>16.5</v>
      </c>
      <c r="F8001">
        <v>-12</v>
      </c>
      <c r="G8001" t="b">
        <v>0</v>
      </c>
    </row>
    <row r="8002" spans="1:7">
      <c r="A8002" t="s">
        <v>34</v>
      </c>
      <c r="B8002">
        <v>7696</v>
      </c>
      <c r="C8002" t="s">
        <v>59</v>
      </c>
      <c r="D8002">
        <v>6.1</v>
      </c>
      <c r="E8002">
        <v>16.100000000000001</v>
      </c>
      <c r="F8002">
        <v>-12</v>
      </c>
    </row>
    <row r="8003" spans="1:7">
      <c r="A8003" t="s">
        <v>34</v>
      </c>
      <c r="B8003">
        <v>7697</v>
      </c>
      <c r="C8003" t="s">
        <v>59</v>
      </c>
      <c r="D8003">
        <v>6.1</v>
      </c>
      <c r="E8003">
        <v>15.78</v>
      </c>
      <c r="F8003">
        <v>-12</v>
      </c>
    </row>
    <row r="8004" spans="1:7">
      <c r="A8004" t="s">
        <v>34</v>
      </c>
      <c r="B8004">
        <v>7699</v>
      </c>
      <c r="C8004" t="s">
        <v>59</v>
      </c>
      <c r="D8004">
        <v>6.1</v>
      </c>
      <c r="E8004">
        <v>15.7</v>
      </c>
      <c r="F8004">
        <v>-12</v>
      </c>
    </row>
    <row r="8005" spans="1:7">
      <c r="A8005" t="s">
        <v>34</v>
      </c>
      <c r="B8005">
        <v>7700</v>
      </c>
      <c r="C8005" t="s">
        <v>59</v>
      </c>
      <c r="D8005">
        <v>6.1</v>
      </c>
      <c r="E8005">
        <v>15.26</v>
      </c>
      <c r="F8005">
        <v>-12</v>
      </c>
      <c r="G8005" t="b">
        <v>0</v>
      </c>
    </row>
    <row r="8006" spans="1:7">
      <c r="A8006" t="s">
        <v>34</v>
      </c>
      <c r="B8006">
        <v>7702</v>
      </c>
      <c r="C8006" t="s">
        <v>59</v>
      </c>
      <c r="D8006">
        <v>6.1</v>
      </c>
      <c r="E8006">
        <v>14.91</v>
      </c>
      <c r="F8006">
        <v>-12</v>
      </c>
    </row>
    <row r="8007" spans="1:7">
      <c r="A8007" t="s">
        <v>34</v>
      </c>
      <c r="B8007">
        <v>7704</v>
      </c>
      <c r="C8007" t="s">
        <v>59</v>
      </c>
      <c r="D8007">
        <v>1.97</v>
      </c>
      <c r="E8007">
        <v>14.91</v>
      </c>
      <c r="F8007">
        <v>-12</v>
      </c>
    </row>
    <row r="8008" spans="1:7">
      <c r="A8008" t="s">
        <v>34</v>
      </c>
      <c r="B8008">
        <v>7706</v>
      </c>
      <c r="C8008" t="s">
        <v>59</v>
      </c>
      <c r="D8008">
        <v>1.97</v>
      </c>
      <c r="E8008">
        <v>15.26</v>
      </c>
      <c r="F8008">
        <v>-12</v>
      </c>
    </row>
    <row r="8009" spans="1:7">
      <c r="A8009" t="s">
        <v>34</v>
      </c>
      <c r="B8009">
        <v>7708</v>
      </c>
      <c r="C8009" t="s">
        <v>59</v>
      </c>
      <c r="D8009">
        <v>1.97</v>
      </c>
      <c r="E8009">
        <v>15.7</v>
      </c>
      <c r="F8009">
        <v>-12</v>
      </c>
    </row>
    <row r="8010" spans="1:7">
      <c r="A8010" t="s">
        <v>34</v>
      </c>
      <c r="B8010">
        <v>7710</v>
      </c>
      <c r="C8010" t="s">
        <v>59</v>
      </c>
      <c r="D8010">
        <v>1.97</v>
      </c>
      <c r="E8010">
        <v>15.78</v>
      </c>
      <c r="F8010">
        <v>-12</v>
      </c>
      <c r="G8010" t="b">
        <v>0</v>
      </c>
    </row>
    <row r="8011" spans="1:7">
      <c r="A8011" t="s">
        <v>34</v>
      </c>
      <c r="B8011">
        <v>7712</v>
      </c>
      <c r="C8011" t="s">
        <v>59</v>
      </c>
      <c r="D8011">
        <v>1.97</v>
      </c>
      <c r="E8011">
        <v>16.100000000000001</v>
      </c>
      <c r="F8011">
        <v>-12</v>
      </c>
      <c r="G8011" t="b">
        <v>0</v>
      </c>
    </row>
    <row r="8012" spans="1:7">
      <c r="A8012" t="s">
        <v>34</v>
      </c>
      <c r="B8012">
        <v>7714</v>
      </c>
      <c r="C8012" t="s">
        <v>59</v>
      </c>
      <c r="D8012">
        <v>1.97</v>
      </c>
      <c r="E8012">
        <v>16.600000000000001</v>
      </c>
      <c r="F8012">
        <v>-12</v>
      </c>
    </row>
    <row r="8013" spans="1:7">
      <c r="A8013" t="s">
        <v>34</v>
      </c>
      <c r="B8013">
        <v>7716</v>
      </c>
      <c r="C8013" t="s">
        <v>59</v>
      </c>
      <c r="D8013">
        <v>1.97</v>
      </c>
      <c r="E8013">
        <v>17.309999999999999</v>
      </c>
      <c r="F8013">
        <v>-12</v>
      </c>
    </row>
    <row r="8014" spans="1:7">
      <c r="A8014" t="s">
        <v>34</v>
      </c>
      <c r="B8014">
        <v>7717</v>
      </c>
      <c r="C8014" t="s">
        <v>59</v>
      </c>
      <c r="D8014">
        <v>1.97</v>
      </c>
      <c r="E8014">
        <v>18.43</v>
      </c>
      <c r="F8014">
        <v>-12</v>
      </c>
    </row>
    <row r="8015" spans="1:7">
      <c r="A8015" t="s">
        <v>34</v>
      </c>
      <c r="B8015">
        <v>7803</v>
      </c>
      <c r="C8015" t="s">
        <v>59</v>
      </c>
      <c r="D8015">
        <v>14.17</v>
      </c>
      <c r="E8015">
        <v>14.2</v>
      </c>
      <c r="F8015">
        <v>-12</v>
      </c>
    </row>
    <row r="8016" spans="1:7">
      <c r="A8016" t="s">
        <v>34</v>
      </c>
      <c r="B8016">
        <v>7853</v>
      </c>
      <c r="C8016" t="s">
        <v>59</v>
      </c>
      <c r="D8016">
        <v>14.35</v>
      </c>
      <c r="E8016">
        <v>14.2</v>
      </c>
      <c r="F8016">
        <v>-12</v>
      </c>
      <c r="G8016" t="b">
        <v>0</v>
      </c>
    </row>
    <row r="8017" spans="1:7">
      <c r="A8017" t="s">
        <v>34</v>
      </c>
      <c r="B8017">
        <v>7854</v>
      </c>
      <c r="C8017" t="s">
        <v>59</v>
      </c>
      <c r="D8017">
        <v>15.97</v>
      </c>
      <c r="E8017">
        <v>14.2</v>
      </c>
      <c r="F8017">
        <v>-12</v>
      </c>
      <c r="G8017" t="b">
        <v>0</v>
      </c>
    </row>
    <row r="8018" spans="1:7">
      <c r="A8018" t="s">
        <v>34</v>
      </c>
      <c r="B8018">
        <v>7855</v>
      </c>
      <c r="C8018" t="s">
        <v>59</v>
      </c>
      <c r="D8018">
        <v>16.7</v>
      </c>
      <c r="E8018">
        <v>14.2</v>
      </c>
      <c r="F8018">
        <v>-12</v>
      </c>
      <c r="G8018" t="b">
        <v>0</v>
      </c>
    </row>
    <row r="8019" spans="1:7">
      <c r="A8019" t="s">
        <v>34</v>
      </c>
      <c r="B8019">
        <v>7936</v>
      </c>
      <c r="C8019" t="s">
        <v>59</v>
      </c>
      <c r="D8019">
        <v>11.52</v>
      </c>
      <c r="E8019">
        <v>11.35</v>
      </c>
      <c r="F8019">
        <v>-12</v>
      </c>
    </row>
    <row r="8020" spans="1:7">
      <c r="A8020" t="s">
        <v>34</v>
      </c>
      <c r="B8020">
        <v>7937</v>
      </c>
      <c r="C8020" t="s">
        <v>59</v>
      </c>
      <c r="D8020">
        <v>13.82</v>
      </c>
      <c r="E8020">
        <v>11.35</v>
      </c>
      <c r="F8020">
        <v>-12</v>
      </c>
    </row>
    <row r="8021" spans="1:7">
      <c r="A8021" t="s">
        <v>34</v>
      </c>
      <c r="B8021">
        <v>7942</v>
      </c>
      <c r="C8021" t="s">
        <v>59</v>
      </c>
      <c r="D8021">
        <v>17</v>
      </c>
      <c r="E8021">
        <v>15.78</v>
      </c>
      <c r="F8021">
        <v>-12</v>
      </c>
    </row>
    <row r="8022" spans="1:7">
      <c r="A8022" t="s">
        <v>34</v>
      </c>
      <c r="B8022">
        <v>7958</v>
      </c>
      <c r="C8022" t="s">
        <v>59</v>
      </c>
      <c r="D8022">
        <v>17</v>
      </c>
      <c r="E8022">
        <v>11.35</v>
      </c>
      <c r="F8022">
        <v>-12</v>
      </c>
    </row>
    <row r="8023" spans="1:7">
      <c r="A8023" t="s">
        <v>34</v>
      </c>
      <c r="B8023">
        <v>8064</v>
      </c>
      <c r="C8023" t="s">
        <v>59</v>
      </c>
      <c r="D8023">
        <v>-0.46</v>
      </c>
      <c r="E8023">
        <v>5.8</v>
      </c>
      <c r="F8023">
        <v>-12</v>
      </c>
      <c r="G8023" t="b">
        <v>0</v>
      </c>
    </row>
    <row r="8024" spans="1:7">
      <c r="A8024" t="s">
        <v>34</v>
      </c>
      <c r="B8024">
        <v>8824</v>
      </c>
      <c r="C8024" t="s">
        <v>59</v>
      </c>
      <c r="D8024">
        <v>0.65</v>
      </c>
      <c r="E8024">
        <v>14.07</v>
      </c>
      <c r="F8024">
        <v>-12</v>
      </c>
    </row>
    <row r="8025" spans="1:7">
      <c r="A8025" t="s">
        <v>34</v>
      </c>
      <c r="B8025">
        <v>8825</v>
      </c>
      <c r="C8025" t="s">
        <v>59</v>
      </c>
      <c r="D8025">
        <v>-1.69</v>
      </c>
      <c r="E8025">
        <v>14.07</v>
      </c>
      <c r="F8025">
        <v>-12</v>
      </c>
    </row>
    <row r="8026" spans="1:7">
      <c r="A8026" t="s">
        <v>34</v>
      </c>
      <c r="B8026">
        <v>8826</v>
      </c>
      <c r="C8026" t="s">
        <v>59</v>
      </c>
      <c r="D8026">
        <v>0.65</v>
      </c>
      <c r="E8026">
        <v>12.5</v>
      </c>
      <c r="F8026">
        <v>-12</v>
      </c>
    </row>
    <row r="8027" spans="1:7">
      <c r="A8027" t="s">
        <v>34</v>
      </c>
      <c r="B8027">
        <v>8827</v>
      </c>
      <c r="C8027" t="s">
        <v>59</v>
      </c>
      <c r="D8027">
        <v>0.65</v>
      </c>
      <c r="E8027">
        <v>8.5</v>
      </c>
      <c r="F8027">
        <v>-12</v>
      </c>
      <c r="G8027" t="b">
        <v>0</v>
      </c>
    </row>
    <row r="8028" spans="1:7">
      <c r="A8028" t="s">
        <v>34</v>
      </c>
      <c r="B8028">
        <v>8919</v>
      </c>
      <c r="C8028" t="s">
        <v>59</v>
      </c>
      <c r="D8028">
        <v>8.9</v>
      </c>
      <c r="E8028">
        <v>-2.65</v>
      </c>
      <c r="F8028">
        <v>-12</v>
      </c>
    </row>
    <row r="8029" spans="1:7">
      <c r="A8029" t="s">
        <v>34</v>
      </c>
      <c r="B8029">
        <v>8922</v>
      </c>
      <c r="C8029" t="s">
        <v>59</v>
      </c>
      <c r="D8029">
        <v>8.9</v>
      </c>
      <c r="E8029">
        <v>-5.48</v>
      </c>
      <c r="F8029">
        <v>-12</v>
      </c>
      <c r="G8029" t="b">
        <v>0</v>
      </c>
    </row>
    <row r="8030" spans="1:7">
      <c r="A8030" t="s">
        <v>34</v>
      </c>
      <c r="B8030">
        <v>9020</v>
      </c>
      <c r="C8030" t="s">
        <v>59</v>
      </c>
      <c r="D8030">
        <v>2.04</v>
      </c>
      <c r="E8030">
        <v>1.2</v>
      </c>
      <c r="F8030">
        <v>-12</v>
      </c>
      <c r="G8030" t="b">
        <v>0</v>
      </c>
    </row>
    <row r="8031" spans="1:7">
      <c r="A8031" t="s">
        <v>34</v>
      </c>
      <c r="B8031">
        <v>9021</v>
      </c>
      <c r="C8031" t="s">
        <v>59</v>
      </c>
      <c r="D8031">
        <v>2.04</v>
      </c>
      <c r="E8031">
        <v>3.75</v>
      </c>
      <c r="F8031">
        <v>-12</v>
      </c>
    </row>
    <row r="8032" spans="1:7">
      <c r="A8032" t="s">
        <v>34</v>
      </c>
      <c r="B8032">
        <v>9027</v>
      </c>
      <c r="C8032" t="s">
        <v>59</v>
      </c>
      <c r="D8032">
        <v>3.45</v>
      </c>
      <c r="E8032">
        <v>1.8</v>
      </c>
      <c r="F8032">
        <v>-12</v>
      </c>
      <c r="G8032" t="b">
        <v>0</v>
      </c>
    </row>
    <row r="8033" spans="1:7">
      <c r="A8033" t="s">
        <v>34</v>
      </c>
      <c r="B8033">
        <v>9029</v>
      </c>
      <c r="C8033" t="s">
        <v>59</v>
      </c>
      <c r="D8033">
        <v>2.81</v>
      </c>
      <c r="E8033">
        <v>1.8</v>
      </c>
      <c r="F8033">
        <v>-12</v>
      </c>
      <c r="G8033" t="b">
        <v>0</v>
      </c>
    </row>
    <row r="8034" spans="1:7">
      <c r="A8034" t="s">
        <v>34</v>
      </c>
      <c r="B8034">
        <v>9031</v>
      </c>
      <c r="C8034" t="s">
        <v>59</v>
      </c>
      <c r="D8034">
        <v>2.04</v>
      </c>
      <c r="E8034">
        <v>1.8</v>
      </c>
      <c r="F8034">
        <v>-12</v>
      </c>
    </row>
    <row r="8035" spans="1:7">
      <c r="A8035" t="s">
        <v>34</v>
      </c>
      <c r="B8035">
        <v>9039</v>
      </c>
      <c r="C8035" t="s">
        <v>59</v>
      </c>
      <c r="D8035">
        <v>2.04</v>
      </c>
      <c r="E8035">
        <v>2.5</v>
      </c>
      <c r="F8035">
        <v>-12</v>
      </c>
      <c r="G8035" t="b">
        <v>0</v>
      </c>
    </row>
    <row r="8036" spans="1:7">
      <c r="A8036" t="s">
        <v>34</v>
      </c>
      <c r="B8036">
        <v>9042</v>
      </c>
      <c r="C8036" t="s">
        <v>59</v>
      </c>
      <c r="D8036">
        <v>2.04</v>
      </c>
      <c r="E8036">
        <v>2.2000000000000002</v>
      </c>
      <c r="F8036">
        <v>-12</v>
      </c>
      <c r="G8036" t="b">
        <v>0</v>
      </c>
    </row>
    <row r="8037" spans="1:7">
      <c r="A8037" t="s">
        <v>34</v>
      </c>
      <c r="B8037">
        <v>9053</v>
      </c>
      <c r="C8037" t="s">
        <v>59</v>
      </c>
      <c r="D8037">
        <v>7.3</v>
      </c>
      <c r="E8037">
        <v>5.8</v>
      </c>
      <c r="F8037">
        <v>-12</v>
      </c>
    </row>
    <row r="8038" spans="1:7">
      <c r="A8038" t="s">
        <v>34</v>
      </c>
      <c r="B8038">
        <v>9058</v>
      </c>
      <c r="C8038" t="s">
        <v>59</v>
      </c>
      <c r="D8038">
        <v>2.04</v>
      </c>
      <c r="E8038">
        <v>5.8</v>
      </c>
      <c r="F8038">
        <v>-12</v>
      </c>
      <c r="G8038" t="b">
        <v>0</v>
      </c>
    </row>
    <row r="8039" spans="1:7">
      <c r="A8039" t="s">
        <v>34</v>
      </c>
      <c r="B8039">
        <v>7351</v>
      </c>
      <c r="C8039" t="s">
        <v>59</v>
      </c>
      <c r="D8039">
        <v>3.27</v>
      </c>
      <c r="E8039">
        <v>6.5</v>
      </c>
      <c r="F8039">
        <v>-12</v>
      </c>
    </row>
    <row r="8040" spans="1:7">
      <c r="A8040" t="s">
        <v>34</v>
      </c>
      <c r="B8040">
        <v>7352</v>
      </c>
      <c r="C8040" t="s">
        <v>59</v>
      </c>
      <c r="D8040">
        <v>2.5</v>
      </c>
      <c r="E8040">
        <v>6.5</v>
      </c>
      <c r="F8040">
        <v>-12</v>
      </c>
      <c r="G8040" t="b">
        <v>0</v>
      </c>
    </row>
    <row r="8041" spans="1:7">
      <c r="A8041" t="s">
        <v>34</v>
      </c>
      <c r="B8041">
        <v>7354</v>
      </c>
      <c r="C8041" t="s">
        <v>59</v>
      </c>
      <c r="D8041">
        <v>4</v>
      </c>
      <c r="E8041">
        <v>6.5</v>
      </c>
      <c r="F8041">
        <v>-12</v>
      </c>
    </row>
    <row r="8042" spans="1:7">
      <c r="A8042" t="s">
        <v>34</v>
      </c>
      <c r="B8042">
        <v>7356</v>
      </c>
      <c r="C8042" t="s">
        <v>59</v>
      </c>
      <c r="D8042">
        <v>5</v>
      </c>
      <c r="E8042">
        <v>6.5</v>
      </c>
      <c r="F8042">
        <v>-12</v>
      </c>
    </row>
    <row r="8043" spans="1:7">
      <c r="A8043" t="s">
        <v>34</v>
      </c>
      <c r="B8043">
        <v>7358</v>
      </c>
      <c r="C8043" t="s">
        <v>59</v>
      </c>
      <c r="D8043">
        <v>7.3</v>
      </c>
      <c r="E8043">
        <v>6.5</v>
      </c>
      <c r="F8043">
        <v>-12</v>
      </c>
      <c r="G8043" t="b">
        <v>0</v>
      </c>
    </row>
    <row r="8044" spans="1:7">
      <c r="A8044" t="s">
        <v>34</v>
      </c>
      <c r="B8044">
        <v>7360</v>
      </c>
      <c r="C8044" t="s">
        <v>59</v>
      </c>
      <c r="D8044">
        <v>2.04</v>
      </c>
      <c r="E8044">
        <v>6.5</v>
      </c>
      <c r="F8044">
        <v>-12</v>
      </c>
    </row>
    <row r="8045" spans="1:7">
      <c r="A8045" t="s">
        <v>34</v>
      </c>
      <c r="B8045">
        <v>7377</v>
      </c>
      <c r="C8045" t="s">
        <v>59</v>
      </c>
      <c r="D8045">
        <v>3.1</v>
      </c>
      <c r="E8045">
        <v>7.25</v>
      </c>
      <c r="F8045">
        <v>-12</v>
      </c>
      <c r="G8045" t="b">
        <v>0</v>
      </c>
    </row>
    <row r="8046" spans="1:7">
      <c r="A8046" t="s">
        <v>34</v>
      </c>
      <c r="B8046">
        <v>7380</v>
      </c>
      <c r="C8046" t="s">
        <v>59</v>
      </c>
      <c r="D8046">
        <v>1.2</v>
      </c>
      <c r="E8046">
        <v>7.25</v>
      </c>
      <c r="F8046">
        <v>-12</v>
      </c>
      <c r="G8046" t="b">
        <v>0</v>
      </c>
    </row>
    <row r="8047" spans="1:7">
      <c r="A8047" t="s">
        <v>34</v>
      </c>
      <c r="B8047">
        <v>7381</v>
      </c>
      <c r="C8047" t="s">
        <v>59</v>
      </c>
      <c r="D8047">
        <v>3.1</v>
      </c>
      <c r="E8047">
        <v>8.3713890000000006</v>
      </c>
      <c r="F8047">
        <v>-12</v>
      </c>
    </row>
    <row r="8048" spans="1:7">
      <c r="A8048" t="s">
        <v>34</v>
      </c>
      <c r="B8048">
        <v>7531</v>
      </c>
      <c r="C8048" t="s">
        <v>59</v>
      </c>
      <c r="D8048">
        <v>3.1</v>
      </c>
      <c r="E8048">
        <v>10.9</v>
      </c>
      <c r="F8048">
        <v>-12</v>
      </c>
    </row>
    <row r="8049" spans="1:7">
      <c r="A8049" t="s">
        <v>34</v>
      </c>
      <c r="B8049">
        <v>7535</v>
      </c>
      <c r="C8049" t="s">
        <v>59</v>
      </c>
      <c r="D8049">
        <v>0</v>
      </c>
      <c r="E8049">
        <v>14.07</v>
      </c>
      <c r="F8049">
        <v>-12</v>
      </c>
    </row>
    <row r="8050" spans="1:7">
      <c r="A8050" t="s">
        <v>34</v>
      </c>
      <c r="B8050">
        <v>7536</v>
      </c>
      <c r="C8050" t="s">
        <v>59</v>
      </c>
      <c r="D8050">
        <v>0.4</v>
      </c>
      <c r="E8050">
        <v>14.07</v>
      </c>
      <c r="F8050">
        <v>-12</v>
      </c>
    </row>
    <row r="8051" spans="1:7">
      <c r="A8051" t="s">
        <v>34</v>
      </c>
      <c r="B8051">
        <v>7537</v>
      </c>
      <c r="C8051" t="s">
        <v>59</v>
      </c>
      <c r="D8051">
        <v>1.97</v>
      </c>
      <c r="E8051">
        <v>14.07</v>
      </c>
      <c r="F8051">
        <v>-12</v>
      </c>
      <c r="G8051" t="b">
        <v>0</v>
      </c>
    </row>
    <row r="8052" spans="1:7">
      <c r="A8052" t="s">
        <v>34</v>
      </c>
      <c r="B8052">
        <v>7538</v>
      </c>
      <c r="C8052" t="s">
        <v>59</v>
      </c>
      <c r="D8052">
        <v>6.1</v>
      </c>
      <c r="E8052">
        <v>14.07</v>
      </c>
      <c r="F8052">
        <v>-12</v>
      </c>
      <c r="G8052" t="b">
        <v>0</v>
      </c>
    </row>
    <row r="8053" spans="1:7">
      <c r="A8053" t="s">
        <v>34</v>
      </c>
      <c r="B8053">
        <v>7541</v>
      </c>
      <c r="C8053" t="s">
        <v>59</v>
      </c>
      <c r="D8053">
        <v>3.1</v>
      </c>
      <c r="E8053">
        <v>14.07</v>
      </c>
      <c r="F8053">
        <v>-12</v>
      </c>
    </row>
    <row r="8054" spans="1:7">
      <c r="A8054" t="s">
        <v>34</v>
      </c>
      <c r="B8054">
        <v>7551</v>
      </c>
      <c r="C8054" t="s">
        <v>59</v>
      </c>
      <c r="D8054">
        <v>4.18</v>
      </c>
      <c r="E8054">
        <v>10.9</v>
      </c>
      <c r="F8054">
        <v>-12</v>
      </c>
    </row>
    <row r="8055" spans="1:7">
      <c r="A8055" t="s">
        <v>34</v>
      </c>
      <c r="B8055">
        <v>7552</v>
      </c>
      <c r="C8055" t="s">
        <v>59</v>
      </c>
      <c r="D8055">
        <v>4.18</v>
      </c>
      <c r="E8055">
        <v>14.07</v>
      </c>
      <c r="F8055">
        <v>-12</v>
      </c>
    </row>
    <row r="8056" spans="1:7">
      <c r="A8056" t="s">
        <v>34</v>
      </c>
      <c r="B8056">
        <v>7560</v>
      </c>
      <c r="C8056" t="s">
        <v>59</v>
      </c>
      <c r="D8056">
        <v>6.1</v>
      </c>
      <c r="E8056">
        <v>10.9</v>
      </c>
      <c r="F8056">
        <v>-12</v>
      </c>
    </row>
    <row r="8057" spans="1:7">
      <c r="A8057" t="s">
        <v>34</v>
      </c>
      <c r="B8057">
        <v>7562</v>
      </c>
      <c r="C8057" t="s">
        <v>59</v>
      </c>
      <c r="D8057">
        <v>4.18</v>
      </c>
      <c r="E8057">
        <v>12.5</v>
      </c>
      <c r="F8057">
        <v>-12</v>
      </c>
      <c r="G8057" t="b">
        <v>0</v>
      </c>
    </row>
    <row r="8058" spans="1:7">
      <c r="A8058" t="s">
        <v>34</v>
      </c>
      <c r="B8058">
        <v>1194</v>
      </c>
      <c r="C8058" t="s">
        <v>59</v>
      </c>
      <c r="D8058">
        <v>2.04</v>
      </c>
      <c r="E8058">
        <v>6.9</v>
      </c>
      <c r="F8058">
        <v>-12</v>
      </c>
    </row>
    <row r="8059" spans="1:7">
      <c r="A8059" t="s">
        <v>34</v>
      </c>
      <c r="B8059">
        <v>1196</v>
      </c>
      <c r="C8059" t="s">
        <v>59</v>
      </c>
      <c r="D8059">
        <v>2.04</v>
      </c>
      <c r="E8059">
        <v>2.5499999999999998</v>
      </c>
      <c r="F8059">
        <v>-12</v>
      </c>
      <c r="G8059" t="b">
        <v>0</v>
      </c>
    </row>
    <row r="8060" spans="1:7">
      <c r="A8060" t="s">
        <v>34</v>
      </c>
      <c r="B8060">
        <v>4612</v>
      </c>
      <c r="C8060" t="s">
        <v>59</v>
      </c>
      <c r="D8060">
        <v>4.6399999999999997</v>
      </c>
      <c r="E8060">
        <v>3.75</v>
      </c>
      <c r="F8060">
        <v>-12</v>
      </c>
    </row>
    <row r="8061" spans="1:7">
      <c r="A8061" t="s">
        <v>34</v>
      </c>
      <c r="B8061">
        <v>4614</v>
      </c>
      <c r="C8061" t="s">
        <v>59</v>
      </c>
      <c r="D8061">
        <v>4.6399999999999997</v>
      </c>
      <c r="E8061">
        <v>6.5</v>
      </c>
      <c r="F8061">
        <v>-12</v>
      </c>
    </row>
    <row r="8062" spans="1:7">
      <c r="A8062" t="s">
        <v>34</v>
      </c>
      <c r="B8062">
        <v>8877</v>
      </c>
      <c r="C8062" t="s">
        <v>59</v>
      </c>
      <c r="D8062">
        <v>2.04</v>
      </c>
      <c r="E8062">
        <v>-1.45</v>
      </c>
      <c r="F8062">
        <v>-12</v>
      </c>
    </row>
    <row r="8063" spans="1:7">
      <c r="A8063" t="s">
        <v>34</v>
      </c>
      <c r="B8063">
        <v>8897</v>
      </c>
      <c r="C8063" t="s">
        <v>59</v>
      </c>
      <c r="D8063">
        <v>3.45431368779307</v>
      </c>
      <c r="E8063">
        <v>0.24</v>
      </c>
      <c r="F8063">
        <v>-12</v>
      </c>
      <c r="G8063" t="b">
        <v>0</v>
      </c>
    </row>
    <row r="8064" spans="1:7">
      <c r="A8064" t="s">
        <v>34</v>
      </c>
      <c r="B8064">
        <v>8898</v>
      </c>
      <c r="C8064" t="s">
        <v>59</v>
      </c>
      <c r="D8064">
        <v>3.45</v>
      </c>
      <c r="E8064">
        <v>-5.48</v>
      </c>
      <c r="F8064">
        <v>-12</v>
      </c>
      <c r="G8064" t="b">
        <v>0</v>
      </c>
    </row>
    <row r="8065" spans="1:7">
      <c r="A8065" t="s">
        <v>34</v>
      </c>
      <c r="B8065">
        <v>625</v>
      </c>
      <c r="C8065" t="s">
        <v>59</v>
      </c>
      <c r="D8065">
        <v>20.04</v>
      </c>
      <c r="E8065">
        <v>7.3</v>
      </c>
      <c r="F8065">
        <v>-12</v>
      </c>
      <c r="G8065" t="b">
        <v>0</v>
      </c>
    </row>
    <row r="8066" spans="1:7">
      <c r="A8066" t="s">
        <v>34</v>
      </c>
      <c r="B8066">
        <v>648</v>
      </c>
      <c r="C8066" t="s">
        <v>59</v>
      </c>
      <c r="D8066">
        <v>6.38</v>
      </c>
      <c r="E8066">
        <v>18.192356341463402</v>
      </c>
      <c r="F8066">
        <v>-12</v>
      </c>
    </row>
    <row r="8067" spans="1:7">
      <c r="A8067" t="s">
        <v>34</v>
      </c>
      <c r="B8067">
        <v>958</v>
      </c>
      <c r="C8067" t="s">
        <v>59</v>
      </c>
      <c r="D8067">
        <v>11.67</v>
      </c>
      <c r="E8067">
        <v>17.683394821763599</v>
      </c>
      <c r="F8067">
        <v>-12</v>
      </c>
      <c r="G8067" t="b">
        <v>0</v>
      </c>
    </row>
    <row r="8068" spans="1:7">
      <c r="A8068" t="s">
        <v>34</v>
      </c>
      <c r="B8068">
        <v>7663</v>
      </c>
      <c r="C8068" t="s">
        <v>59</v>
      </c>
      <c r="D8068">
        <v>12.067748091486999</v>
      </c>
      <c r="E8068">
        <v>17.645126679400502</v>
      </c>
      <c r="F8068">
        <v>-12</v>
      </c>
    </row>
    <row r="8069" spans="1:7">
      <c r="A8069" t="s">
        <v>34</v>
      </c>
      <c r="B8069">
        <v>7747</v>
      </c>
      <c r="C8069" t="s">
        <v>59</v>
      </c>
      <c r="D8069">
        <v>8.8000000000000007</v>
      </c>
      <c r="E8069">
        <v>17.959529249011901</v>
      </c>
      <c r="F8069">
        <v>-12</v>
      </c>
      <c r="G8069" t="b">
        <v>0</v>
      </c>
    </row>
    <row r="8070" spans="1:7">
      <c r="A8070" t="s">
        <v>34</v>
      </c>
      <c r="B8070">
        <v>9015</v>
      </c>
      <c r="C8070" t="s">
        <v>59</v>
      </c>
      <c r="D8070">
        <v>-1.19</v>
      </c>
      <c r="E8070">
        <v>-5.48</v>
      </c>
      <c r="F8070">
        <v>-12</v>
      </c>
    </row>
    <row r="8071" spans="1:7">
      <c r="A8071" t="s">
        <v>34</v>
      </c>
      <c r="B8071">
        <v>9023</v>
      </c>
      <c r="C8071" t="s">
        <v>59</v>
      </c>
      <c r="D8071">
        <v>20.54</v>
      </c>
      <c r="E8071">
        <v>4.8</v>
      </c>
      <c r="F8071">
        <v>-12</v>
      </c>
    </row>
    <row r="8072" spans="1:7">
      <c r="A8072" t="s">
        <v>34</v>
      </c>
      <c r="B8072">
        <v>9024</v>
      </c>
      <c r="C8072" t="s">
        <v>59</v>
      </c>
      <c r="D8072">
        <v>20.54</v>
      </c>
      <c r="E8072">
        <v>11.35</v>
      </c>
      <c r="F8072">
        <v>-12</v>
      </c>
      <c r="G8072" t="b">
        <v>0</v>
      </c>
    </row>
    <row r="8073" spans="1:7">
      <c r="A8073" t="s">
        <v>34</v>
      </c>
      <c r="B8073">
        <v>9025</v>
      </c>
      <c r="C8073" t="s">
        <v>59</v>
      </c>
      <c r="D8073">
        <v>20.54</v>
      </c>
      <c r="E8073">
        <v>11.43</v>
      </c>
      <c r="F8073">
        <v>-12</v>
      </c>
      <c r="G8073" t="b">
        <v>0</v>
      </c>
    </row>
    <row r="8074" spans="1:7">
      <c r="A8074" t="s">
        <v>34</v>
      </c>
      <c r="B8074">
        <v>9032</v>
      </c>
      <c r="C8074" t="s">
        <v>59</v>
      </c>
      <c r="D8074">
        <v>20.54</v>
      </c>
      <c r="E8074">
        <v>16.579999999999998</v>
      </c>
      <c r="F8074">
        <v>-12</v>
      </c>
    </row>
    <row r="8075" spans="1:7">
      <c r="A8075" t="s">
        <v>34</v>
      </c>
      <c r="B8075">
        <v>9035</v>
      </c>
      <c r="C8075" t="s">
        <v>59</v>
      </c>
      <c r="D8075">
        <v>17.399999999999999</v>
      </c>
      <c r="E8075">
        <v>17.132104630186401</v>
      </c>
      <c r="F8075">
        <v>-12</v>
      </c>
    </row>
    <row r="8076" spans="1:7">
      <c r="A8076" t="s">
        <v>34</v>
      </c>
      <c r="B8076">
        <v>9037</v>
      </c>
      <c r="C8076" t="s">
        <v>59</v>
      </c>
      <c r="D8076">
        <v>-1.19</v>
      </c>
      <c r="E8076">
        <v>18.43</v>
      </c>
      <c r="F8076">
        <v>-12</v>
      </c>
    </row>
    <row r="8077" spans="1:7">
      <c r="A8077" t="s">
        <v>34</v>
      </c>
      <c r="B8077">
        <v>9044</v>
      </c>
      <c r="C8077" t="s">
        <v>59</v>
      </c>
      <c r="D8077">
        <v>-1.69</v>
      </c>
      <c r="E8077">
        <v>10</v>
      </c>
      <c r="F8077">
        <v>-12</v>
      </c>
    </row>
    <row r="8078" spans="1:7">
      <c r="A8078" t="s">
        <v>34</v>
      </c>
      <c r="B8078">
        <v>9052</v>
      </c>
      <c r="C8078" t="s">
        <v>59</v>
      </c>
      <c r="D8078">
        <v>20.54</v>
      </c>
      <c r="E8078">
        <v>1.3</v>
      </c>
      <c r="F8078">
        <v>-12</v>
      </c>
    </row>
    <row r="8079" spans="1:7">
      <c r="A8079" t="s">
        <v>34</v>
      </c>
      <c r="B8079">
        <v>9054</v>
      </c>
      <c r="C8079" t="s">
        <v>59</v>
      </c>
      <c r="D8079">
        <v>20.54</v>
      </c>
      <c r="E8079">
        <v>3.75</v>
      </c>
      <c r="F8079">
        <v>-12</v>
      </c>
    </row>
    <row r="8080" spans="1:7">
      <c r="A8080" t="s">
        <v>34</v>
      </c>
      <c r="B8080">
        <v>9055</v>
      </c>
      <c r="C8080" t="s">
        <v>59</v>
      </c>
      <c r="D8080">
        <v>20.54</v>
      </c>
      <c r="E8080">
        <v>5.7</v>
      </c>
      <c r="F8080">
        <v>-12</v>
      </c>
    </row>
    <row r="8081" spans="1:7">
      <c r="A8081" t="s">
        <v>34</v>
      </c>
      <c r="B8081">
        <v>9059</v>
      </c>
      <c r="C8081" t="s">
        <v>59</v>
      </c>
      <c r="D8081">
        <v>20.54</v>
      </c>
      <c r="E8081">
        <v>6.9</v>
      </c>
      <c r="F8081">
        <v>-12</v>
      </c>
    </row>
    <row r="8082" spans="1:7">
      <c r="A8082" t="s">
        <v>34</v>
      </c>
      <c r="B8082">
        <v>9060</v>
      </c>
      <c r="C8082" t="s">
        <v>59</v>
      </c>
      <c r="D8082">
        <v>20.54</v>
      </c>
      <c r="E8082">
        <v>15.05</v>
      </c>
      <c r="F8082">
        <v>-12</v>
      </c>
    </row>
    <row r="8083" spans="1:7">
      <c r="A8083" t="s">
        <v>34</v>
      </c>
      <c r="B8083">
        <v>9061</v>
      </c>
      <c r="C8083" t="s">
        <v>59</v>
      </c>
      <c r="D8083">
        <v>0.27</v>
      </c>
      <c r="E8083">
        <v>18.43</v>
      </c>
      <c r="F8083">
        <v>-12</v>
      </c>
      <c r="G8083" t="b">
        <v>0</v>
      </c>
    </row>
    <row r="8084" spans="1:7">
      <c r="A8084" t="s">
        <v>34</v>
      </c>
      <c r="B8084">
        <v>9062</v>
      </c>
      <c r="C8084" t="s">
        <v>59</v>
      </c>
      <c r="D8084">
        <v>-1.69</v>
      </c>
      <c r="E8084">
        <v>14.7</v>
      </c>
      <c r="F8084">
        <v>-12</v>
      </c>
      <c r="G8084" t="b">
        <v>0</v>
      </c>
    </row>
    <row r="8085" spans="1:7">
      <c r="A8085" t="s">
        <v>34</v>
      </c>
      <c r="B8085">
        <v>9063</v>
      </c>
      <c r="C8085" t="s">
        <v>59</v>
      </c>
      <c r="D8085">
        <v>-1.69</v>
      </c>
      <c r="E8085">
        <v>13.27</v>
      </c>
      <c r="F8085">
        <v>-12</v>
      </c>
      <c r="G8085" t="b">
        <v>0</v>
      </c>
    </row>
    <row r="8086" spans="1:7">
      <c r="A8086" t="s">
        <v>34</v>
      </c>
      <c r="B8086">
        <v>9064</v>
      </c>
      <c r="C8086" t="s">
        <v>59</v>
      </c>
      <c r="D8086">
        <v>-1.69</v>
      </c>
      <c r="E8086">
        <v>3.75</v>
      </c>
      <c r="F8086">
        <v>-12</v>
      </c>
      <c r="G8086" t="b">
        <v>0</v>
      </c>
    </row>
    <row r="8087" spans="1:7">
      <c r="A8087" t="s">
        <v>34</v>
      </c>
      <c r="B8087">
        <v>9065</v>
      </c>
      <c r="C8087" t="s">
        <v>59</v>
      </c>
      <c r="D8087">
        <v>-1.69</v>
      </c>
      <c r="E8087">
        <v>2.95</v>
      </c>
      <c r="F8087">
        <v>-12</v>
      </c>
    </row>
    <row r="8088" spans="1:7">
      <c r="A8088" t="s">
        <v>34</v>
      </c>
      <c r="B8088">
        <v>9067</v>
      </c>
      <c r="C8088" t="s">
        <v>59</v>
      </c>
      <c r="D8088">
        <v>-1.69</v>
      </c>
      <c r="E8088">
        <v>-1.85</v>
      </c>
      <c r="F8088">
        <v>-12</v>
      </c>
    </row>
    <row r="8089" spans="1:7">
      <c r="A8089" t="s">
        <v>34</v>
      </c>
      <c r="B8089">
        <v>9129</v>
      </c>
      <c r="C8089" t="s">
        <v>59</v>
      </c>
      <c r="D8089">
        <v>8.3800000000000008</v>
      </c>
      <c r="E8089">
        <v>11.35</v>
      </c>
      <c r="F8089">
        <v>-12</v>
      </c>
      <c r="G8089" t="b">
        <v>0</v>
      </c>
    </row>
    <row r="8090" spans="1:7">
      <c r="A8090" t="s">
        <v>34</v>
      </c>
      <c r="B8090">
        <v>9157</v>
      </c>
      <c r="C8090" t="s">
        <v>59</v>
      </c>
      <c r="D8090">
        <v>9.2799999999999994</v>
      </c>
      <c r="E8090">
        <v>11.35</v>
      </c>
      <c r="F8090">
        <v>-12</v>
      </c>
    </row>
    <row r="8091" spans="1:7">
      <c r="A8091" t="s">
        <v>34</v>
      </c>
      <c r="B8091">
        <v>9158</v>
      </c>
      <c r="C8091" t="s">
        <v>59</v>
      </c>
      <c r="D8091">
        <v>10.62</v>
      </c>
      <c r="E8091">
        <v>11.35</v>
      </c>
      <c r="F8091">
        <v>-12</v>
      </c>
      <c r="G8091" t="b">
        <v>0</v>
      </c>
    </row>
    <row r="8092" spans="1:7">
      <c r="A8092" t="s">
        <v>34</v>
      </c>
      <c r="B8092">
        <v>3684</v>
      </c>
      <c r="C8092" t="s">
        <v>59</v>
      </c>
      <c r="D8092">
        <v>11.92</v>
      </c>
      <c r="E8092">
        <v>17.6593430508475</v>
      </c>
      <c r="F8092">
        <v>-12</v>
      </c>
      <c r="G8092" t="b">
        <v>0</v>
      </c>
    </row>
    <row r="8093" spans="1:7">
      <c r="A8093" t="s">
        <v>34</v>
      </c>
      <c r="B8093">
        <v>3686</v>
      </c>
      <c r="C8093" t="s">
        <v>59</v>
      </c>
      <c r="D8093">
        <v>11.92</v>
      </c>
      <c r="E8093">
        <v>14.07</v>
      </c>
      <c r="F8093">
        <v>-12</v>
      </c>
    </row>
    <row r="8094" spans="1:7">
      <c r="A8094" t="s">
        <v>34</v>
      </c>
      <c r="B8094">
        <v>6007</v>
      </c>
      <c r="C8094" t="s">
        <v>59</v>
      </c>
      <c r="D8094">
        <v>13.82</v>
      </c>
      <c r="E8094">
        <v>10.85</v>
      </c>
      <c r="F8094">
        <v>-12</v>
      </c>
      <c r="G8094" t="b">
        <v>0</v>
      </c>
    </row>
    <row r="8095" spans="1:7">
      <c r="A8095" t="s">
        <v>34</v>
      </c>
      <c r="B8095">
        <v>6836</v>
      </c>
      <c r="C8095" t="s">
        <v>59</v>
      </c>
      <c r="D8095">
        <v>17</v>
      </c>
      <c r="E8095">
        <v>17.170589452471098</v>
      </c>
      <c r="F8095">
        <v>-12</v>
      </c>
      <c r="G8095" t="b">
        <v>0</v>
      </c>
    </row>
    <row r="8096" spans="1:7">
      <c r="A8096" t="s">
        <v>34</v>
      </c>
      <c r="B8096">
        <v>9297</v>
      </c>
      <c r="C8096" t="s">
        <v>59</v>
      </c>
      <c r="D8096">
        <v>6.68</v>
      </c>
      <c r="E8096">
        <v>18.163494</v>
      </c>
      <c r="F8096">
        <v>-12</v>
      </c>
    </row>
    <row r="8097" spans="1:7">
      <c r="A8097" t="s">
        <v>34</v>
      </c>
      <c r="B8097">
        <v>2011</v>
      </c>
      <c r="C8097" t="s">
        <v>59</v>
      </c>
      <c r="D8097">
        <v>20.54</v>
      </c>
      <c r="E8097">
        <v>-4.9800000000000004</v>
      </c>
      <c r="F8097">
        <v>-12</v>
      </c>
    </row>
    <row r="8098" spans="1:7">
      <c r="A8098" t="s">
        <v>34</v>
      </c>
      <c r="B8098">
        <v>9873</v>
      </c>
      <c r="C8098" t="s">
        <v>59</v>
      </c>
      <c r="D8098">
        <v>6.8</v>
      </c>
      <c r="E8098">
        <v>14.2</v>
      </c>
      <c r="F8098">
        <v>-12</v>
      </c>
    </row>
    <row r="8099" spans="1:7">
      <c r="A8099" t="s">
        <v>34</v>
      </c>
      <c r="B8099">
        <v>9874</v>
      </c>
      <c r="C8099" t="s">
        <v>59</v>
      </c>
      <c r="D8099">
        <v>6.8</v>
      </c>
      <c r="E8099">
        <v>14.35</v>
      </c>
      <c r="F8099">
        <v>-12</v>
      </c>
      <c r="G8099" t="b">
        <v>0</v>
      </c>
    </row>
    <row r="8100" spans="1:7">
      <c r="A8100" t="s">
        <v>34</v>
      </c>
      <c r="B8100">
        <v>9875</v>
      </c>
      <c r="C8100" t="s">
        <v>59</v>
      </c>
      <c r="D8100">
        <v>6.8</v>
      </c>
      <c r="E8100">
        <v>14.91</v>
      </c>
      <c r="F8100">
        <v>-12</v>
      </c>
      <c r="G8100" t="b">
        <v>0</v>
      </c>
    </row>
    <row r="8101" spans="1:7">
      <c r="A8101" t="s">
        <v>34</v>
      </c>
      <c r="B8101">
        <v>9876</v>
      </c>
      <c r="C8101" t="s">
        <v>59</v>
      </c>
      <c r="D8101">
        <v>6.8</v>
      </c>
      <c r="E8101">
        <v>15.26</v>
      </c>
      <c r="F8101">
        <v>-12</v>
      </c>
    </row>
    <row r="8102" spans="1:7">
      <c r="A8102" t="s">
        <v>34</v>
      </c>
      <c r="B8102">
        <v>9877</v>
      </c>
      <c r="C8102" t="s">
        <v>59</v>
      </c>
      <c r="D8102">
        <v>6.8</v>
      </c>
      <c r="E8102">
        <v>15.7</v>
      </c>
      <c r="F8102">
        <v>-12</v>
      </c>
    </row>
    <row r="8103" spans="1:7">
      <c r="A8103" t="s">
        <v>34</v>
      </c>
      <c r="B8103">
        <v>9878</v>
      </c>
      <c r="C8103" t="s">
        <v>59</v>
      </c>
      <c r="D8103">
        <v>6.8</v>
      </c>
      <c r="E8103">
        <v>15.78</v>
      </c>
      <c r="F8103">
        <v>-12</v>
      </c>
    </row>
    <row r="8104" spans="1:7">
      <c r="A8104" t="s">
        <v>34</v>
      </c>
      <c r="B8104">
        <v>9879</v>
      </c>
      <c r="C8104" t="s">
        <v>59</v>
      </c>
      <c r="D8104">
        <v>6.8</v>
      </c>
      <c r="E8104">
        <v>16.100000000000001</v>
      </c>
      <c r="F8104">
        <v>-12</v>
      </c>
    </row>
    <row r="8105" spans="1:7">
      <c r="A8105" t="s">
        <v>34</v>
      </c>
      <c r="B8105">
        <v>9880</v>
      </c>
      <c r="C8105" t="s">
        <v>59</v>
      </c>
      <c r="D8105">
        <v>6.8</v>
      </c>
      <c r="E8105">
        <v>16.5</v>
      </c>
      <c r="F8105">
        <v>-12</v>
      </c>
    </row>
    <row r="8106" spans="1:7">
      <c r="A8106" t="s">
        <v>34</v>
      </c>
      <c r="B8106">
        <v>9881</v>
      </c>
      <c r="C8106" t="s">
        <v>59</v>
      </c>
      <c r="D8106">
        <v>6.8</v>
      </c>
      <c r="E8106">
        <v>14.05</v>
      </c>
      <c r="F8106">
        <v>-12</v>
      </c>
      <c r="G8106" t="b">
        <v>0</v>
      </c>
    </row>
    <row r="8107" spans="1:7">
      <c r="A8107" t="s">
        <v>34</v>
      </c>
      <c r="B8107">
        <v>9958</v>
      </c>
      <c r="C8107" t="s">
        <v>59</v>
      </c>
      <c r="D8107">
        <v>11.92</v>
      </c>
      <c r="E8107">
        <v>16.100000000000001</v>
      </c>
      <c r="F8107">
        <v>-12</v>
      </c>
    </row>
    <row r="8108" spans="1:7">
      <c r="A8108" t="s">
        <v>34</v>
      </c>
      <c r="B8108">
        <v>9959</v>
      </c>
      <c r="C8108" t="s">
        <v>59</v>
      </c>
      <c r="D8108">
        <v>11.92</v>
      </c>
      <c r="E8108">
        <v>15.78</v>
      </c>
      <c r="F8108">
        <v>-12</v>
      </c>
    </row>
    <row r="8109" spans="1:7">
      <c r="A8109" t="s">
        <v>34</v>
      </c>
      <c r="B8109">
        <v>9960</v>
      </c>
      <c r="C8109" t="s">
        <v>59</v>
      </c>
      <c r="D8109">
        <v>11.92</v>
      </c>
      <c r="E8109">
        <v>15.7</v>
      </c>
      <c r="F8109">
        <v>-12</v>
      </c>
    </row>
    <row r="8110" spans="1:7">
      <c r="A8110" t="s">
        <v>34</v>
      </c>
      <c r="B8110">
        <v>9961</v>
      </c>
      <c r="C8110" t="s">
        <v>59</v>
      </c>
      <c r="D8110">
        <v>11.92</v>
      </c>
      <c r="E8110">
        <v>15.26</v>
      </c>
      <c r="F8110">
        <v>-12</v>
      </c>
      <c r="G8110" t="b">
        <v>0</v>
      </c>
    </row>
    <row r="8111" spans="1:7">
      <c r="A8111" t="s">
        <v>34</v>
      </c>
      <c r="B8111">
        <v>9962</v>
      </c>
      <c r="C8111" t="s">
        <v>59</v>
      </c>
      <c r="D8111">
        <v>11.92</v>
      </c>
      <c r="E8111">
        <v>15.1</v>
      </c>
      <c r="F8111">
        <v>-12</v>
      </c>
      <c r="G8111" t="b">
        <v>0</v>
      </c>
    </row>
    <row r="8112" spans="1:7">
      <c r="A8112" t="s">
        <v>34</v>
      </c>
      <c r="B8112">
        <v>9963</v>
      </c>
      <c r="C8112" t="s">
        <v>59</v>
      </c>
      <c r="D8112">
        <v>11.92</v>
      </c>
      <c r="E8112">
        <v>13.8</v>
      </c>
      <c r="F8112">
        <v>-12</v>
      </c>
      <c r="G8112" t="b">
        <v>0</v>
      </c>
    </row>
    <row r="8113" spans="1:7">
      <c r="A8113" t="s">
        <v>34</v>
      </c>
      <c r="B8113">
        <v>9983</v>
      </c>
      <c r="C8113" t="s">
        <v>59</v>
      </c>
      <c r="D8113">
        <v>6.8</v>
      </c>
      <c r="E8113">
        <v>18.163494</v>
      </c>
      <c r="F8113">
        <v>-12</v>
      </c>
    </row>
    <row r="8114" spans="1:7">
      <c r="A8114" t="s">
        <v>34</v>
      </c>
      <c r="B8114">
        <v>375</v>
      </c>
      <c r="C8114" t="s">
        <v>59</v>
      </c>
      <c r="D8114">
        <v>6.8</v>
      </c>
      <c r="E8114">
        <v>13.8</v>
      </c>
      <c r="F8114">
        <v>-12</v>
      </c>
      <c r="G8114" t="b">
        <v>0</v>
      </c>
    </row>
    <row r="8115" spans="1:7">
      <c r="A8115" t="s">
        <v>34</v>
      </c>
      <c r="B8115">
        <v>4357</v>
      </c>
      <c r="C8115" t="s">
        <v>59</v>
      </c>
      <c r="D8115">
        <v>14.17</v>
      </c>
      <c r="E8115">
        <v>13.525</v>
      </c>
      <c r="F8115">
        <v>-12</v>
      </c>
    </row>
    <row r="8116" spans="1:7">
      <c r="A8116" t="s">
        <v>34</v>
      </c>
      <c r="B8116">
        <v>557</v>
      </c>
      <c r="C8116" t="s">
        <v>59</v>
      </c>
      <c r="D8116">
        <v>11.92</v>
      </c>
      <c r="E8116">
        <v>14.2</v>
      </c>
      <c r="F8116">
        <v>-12</v>
      </c>
      <c r="G8116" t="b">
        <v>0</v>
      </c>
    </row>
    <row r="8117" spans="1:7">
      <c r="A8117" t="s">
        <v>34</v>
      </c>
      <c r="B8117">
        <v>690</v>
      </c>
      <c r="C8117" t="s">
        <v>59</v>
      </c>
      <c r="D8117">
        <v>17</v>
      </c>
      <c r="E8117">
        <v>16.670884520884499</v>
      </c>
      <c r="F8117">
        <v>-12</v>
      </c>
      <c r="G8117" t="b">
        <v>0</v>
      </c>
    </row>
    <row r="8118" spans="1:7">
      <c r="A8118" t="s">
        <v>34</v>
      </c>
      <c r="B8118">
        <v>1086</v>
      </c>
      <c r="C8118" t="s">
        <v>59</v>
      </c>
      <c r="D8118">
        <v>17</v>
      </c>
      <c r="E8118">
        <v>17.070884520884501</v>
      </c>
      <c r="F8118">
        <v>-12</v>
      </c>
    </row>
    <row r="8119" spans="1:7">
      <c r="A8119" t="s">
        <v>34</v>
      </c>
      <c r="B8119">
        <v>680</v>
      </c>
      <c r="C8119" t="s">
        <v>59</v>
      </c>
      <c r="D8119">
        <v>13.82</v>
      </c>
      <c r="E8119">
        <v>9.85</v>
      </c>
      <c r="F8119">
        <v>-12</v>
      </c>
      <c r="G8119" t="b">
        <v>0</v>
      </c>
    </row>
    <row r="8120" spans="1:7">
      <c r="A8120" t="s">
        <v>34</v>
      </c>
      <c r="B8120">
        <v>9899</v>
      </c>
      <c r="C8120" t="s">
        <v>59</v>
      </c>
      <c r="D8120">
        <v>10.7</v>
      </c>
      <c r="E8120">
        <v>11.35</v>
      </c>
      <c r="F8120">
        <v>-12</v>
      </c>
    </row>
    <row r="8121" spans="1:7">
      <c r="A8121" t="s">
        <v>34</v>
      </c>
      <c r="B8121">
        <v>10007</v>
      </c>
      <c r="C8121" t="s">
        <v>59</v>
      </c>
      <c r="D8121">
        <v>9.1999999999999993</v>
      </c>
      <c r="E8121">
        <v>11.35</v>
      </c>
      <c r="F8121">
        <v>-12</v>
      </c>
      <c r="G8121" t="b">
        <v>0</v>
      </c>
    </row>
    <row r="8122" spans="1:7">
      <c r="A8122" t="s">
        <v>34</v>
      </c>
      <c r="B8122">
        <v>10271</v>
      </c>
      <c r="C8122" t="s">
        <v>59</v>
      </c>
      <c r="D8122">
        <v>3.27</v>
      </c>
      <c r="E8122">
        <v>5.5</v>
      </c>
      <c r="F8122">
        <v>-12</v>
      </c>
      <c r="G8122" t="b">
        <v>0</v>
      </c>
    </row>
    <row r="8123" spans="1:7">
      <c r="A8123" t="s">
        <v>34</v>
      </c>
      <c r="B8123">
        <v>10297</v>
      </c>
      <c r="C8123" t="s">
        <v>59</v>
      </c>
      <c r="D8123">
        <v>3.27</v>
      </c>
      <c r="E8123">
        <v>7.2</v>
      </c>
      <c r="F8123">
        <v>-12</v>
      </c>
    </row>
    <row r="8124" spans="1:7">
      <c r="A8124" t="s">
        <v>34</v>
      </c>
      <c r="B8124">
        <v>10323</v>
      </c>
      <c r="C8124" t="s">
        <v>59</v>
      </c>
      <c r="D8124">
        <v>3.27</v>
      </c>
      <c r="E8124">
        <v>7</v>
      </c>
      <c r="F8124">
        <v>-12</v>
      </c>
    </row>
    <row r="8125" spans="1:7">
      <c r="A8125" t="s">
        <v>34</v>
      </c>
      <c r="B8125">
        <v>5950</v>
      </c>
      <c r="C8125" t="s">
        <v>59</v>
      </c>
      <c r="D8125">
        <v>4.95</v>
      </c>
      <c r="E8125">
        <v>8.5</v>
      </c>
      <c r="F8125">
        <v>-12</v>
      </c>
    </row>
    <row r="8126" spans="1:7">
      <c r="A8126" t="s">
        <v>34</v>
      </c>
      <c r="B8126">
        <v>1042</v>
      </c>
      <c r="C8126" t="s">
        <v>59</v>
      </c>
      <c r="D8126">
        <v>7.7983376115061196</v>
      </c>
      <c r="E8126">
        <v>7.8724952471827097</v>
      </c>
      <c r="F8126">
        <v>-12</v>
      </c>
    </row>
    <row r="8127" spans="1:7">
      <c r="A8127" t="s">
        <v>34</v>
      </c>
      <c r="B8127">
        <v>1043</v>
      </c>
      <c r="C8127" t="s">
        <v>59</v>
      </c>
      <c r="D8127">
        <v>8.0318361426294391</v>
      </c>
      <c r="E8127">
        <v>7.8066486023981101</v>
      </c>
      <c r="F8127">
        <v>-12</v>
      </c>
      <c r="G8127" t="b">
        <v>0</v>
      </c>
    </row>
    <row r="8128" spans="1:7">
      <c r="A8128" t="s">
        <v>34</v>
      </c>
      <c r="B8128">
        <v>1045</v>
      </c>
      <c r="C8128" t="s">
        <v>59</v>
      </c>
      <c r="D8128">
        <v>8.0640070904559593</v>
      </c>
      <c r="E8128">
        <v>7.90075037951783</v>
      </c>
      <c r="F8128">
        <v>-12</v>
      </c>
    </row>
    <row r="8129" spans="1:7">
      <c r="A8129" t="s">
        <v>34</v>
      </c>
      <c r="B8129">
        <v>571</v>
      </c>
      <c r="C8129" t="s">
        <v>59</v>
      </c>
      <c r="D8129">
        <v>9.4250000000000007</v>
      </c>
      <c r="E8129">
        <v>6.4749999999999996</v>
      </c>
      <c r="F8129">
        <v>-12</v>
      </c>
      <c r="G8129" t="b">
        <v>0</v>
      </c>
    </row>
    <row r="8130" spans="1:7">
      <c r="A8130" t="s">
        <v>34</v>
      </c>
      <c r="B8130">
        <v>720</v>
      </c>
      <c r="C8130" t="s">
        <v>59</v>
      </c>
      <c r="D8130">
        <v>9.4250000000000007</v>
      </c>
      <c r="E8130">
        <v>6.4749999999999996</v>
      </c>
      <c r="F8130">
        <v>-12</v>
      </c>
    </row>
    <row r="8131" spans="1:7">
      <c r="A8131" t="s">
        <v>33</v>
      </c>
      <c r="B8131">
        <v>552</v>
      </c>
      <c r="C8131" t="s">
        <v>59</v>
      </c>
      <c r="D8131">
        <v>0.65</v>
      </c>
      <c r="E8131">
        <v>0.55000000000000004</v>
      </c>
      <c r="F8131">
        <v>-7.7</v>
      </c>
      <c r="G8131" t="b">
        <v>0</v>
      </c>
    </row>
    <row r="8132" spans="1:7">
      <c r="A8132" t="s">
        <v>33</v>
      </c>
      <c r="B8132">
        <v>553</v>
      </c>
      <c r="C8132" t="s">
        <v>59</v>
      </c>
      <c r="D8132">
        <v>6.5</v>
      </c>
      <c r="E8132">
        <v>0.55000000000000004</v>
      </c>
      <c r="F8132">
        <v>-7.7</v>
      </c>
    </row>
    <row r="8133" spans="1:7">
      <c r="A8133" t="s">
        <v>33</v>
      </c>
      <c r="B8133">
        <v>554</v>
      </c>
      <c r="C8133" t="s">
        <v>59</v>
      </c>
      <c r="D8133">
        <v>13.6</v>
      </c>
      <c r="E8133">
        <v>0.55000000000000004</v>
      </c>
      <c r="F8133">
        <v>-7.7</v>
      </c>
    </row>
    <row r="8134" spans="1:7">
      <c r="A8134" t="s">
        <v>33</v>
      </c>
      <c r="B8134">
        <v>555</v>
      </c>
      <c r="C8134" t="s">
        <v>59</v>
      </c>
      <c r="D8134">
        <v>0.4</v>
      </c>
      <c r="E8134">
        <v>8.9</v>
      </c>
      <c r="F8134">
        <v>-7.7</v>
      </c>
    </row>
    <row r="8135" spans="1:7">
      <c r="A8135" t="s">
        <v>33</v>
      </c>
      <c r="B8135">
        <v>556</v>
      </c>
      <c r="C8135" t="s">
        <v>59</v>
      </c>
      <c r="D8135">
        <v>0.4</v>
      </c>
      <c r="E8135">
        <v>16.100000000000001</v>
      </c>
      <c r="F8135">
        <v>-7.7</v>
      </c>
    </row>
    <row r="8136" spans="1:7">
      <c r="A8136" t="s">
        <v>33</v>
      </c>
      <c r="B8136">
        <v>600</v>
      </c>
      <c r="C8136" t="s">
        <v>59</v>
      </c>
      <c r="D8136">
        <v>8.25</v>
      </c>
      <c r="E8136">
        <v>13.8</v>
      </c>
      <c r="F8136">
        <v>-7.7</v>
      </c>
    </row>
    <row r="8137" spans="1:7">
      <c r="A8137" t="s">
        <v>33</v>
      </c>
      <c r="B8137">
        <v>601</v>
      </c>
      <c r="C8137" t="s">
        <v>59</v>
      </c>
      <c r="D8137">
        <v>8.25</v>
      </c>
      <c r="E8137">
        <v>16.5</v>
      </c>
      <c r="F8137">
        <v>-7.7</v>
      </c>
    </row>
    <row r="8138" spans="1:7">
      <c r="A8138" t="s">
        <v>33</v>
      </c>
      <c r="B8138">
        <v>608</v>
      </c>
      <c r="C8138" t="s">
        <v>59</v>
      </c>
      <c r="D8138">
        <v>8.1</v>
      </c>
      <c r="E8138">
        <v>16.5</v>
      </c>
      <c r="F8138">
        <v>-7.7</v>
      </c>
    </row>
    <row r="8139" spans="1:7">
      <c r="A8139" t="s">
        <v>33</v>
      </c>
      <c r="B8139">
        <v>610</v>
      </c>
      <c r="C8139" t="s">
        <v>59</v>
      </c>
      <c r="D8139">
        <v>11.92</v>
      </c>
      <c r="E8139">
        <v>13.8</v>
      </c>
      <c r="F8139">
        <v>-7.7</v>
      </c>
    </row>
    <row r="8140" spans="1:7">
      <c r="A8140" t="s">
        <v>33</v>
      </c>
      <c r="B8140">
        <v>613</v>
      </c>
      <c r="C8140" t="s">
        <v>59</v>
      </c>
      <c r="D8140">
        <v>8.3800000000000008</v>
      </c>
      <c r="E8140">
        <v>0.55000000000000004</v>
      </c>
      <c r="F8140">
        <v>-7.7</v>
      </c>
      <c r="G8140" t="b">
        <v>0</v>
      </c>
    </row>
    <row r="8141" spans="1:7">
      <c r="A8141" t="s">
        <v>33</v>
      </c>
      <c r="B8141">
        <v>614</v>
      </c>
      <c r="C8141" t="s">
        <v>59</v>
      </c>
      <c r="D8141">
        <v>8.3800000000000008</v>
      </c>
      <c r="E8141">
        <v>8.75</v>
      </c>
      <c r="F8141">
        <v>-7.7</v>
      </c>
    </row>
    <row r="8142" spans="1:7">
      <c r="A8142" t="s">
        <v>33</v>
      </c>
      <c r="B8142">
        <v>615</v>
      </c>
      <c r="C8142" t="s">
        <v>59</v>
      </c>
      <c r="D8142">
        <v>0.4</v>
      </c>
      <c r="E8142">
        <v>18.43</v>
      </c>
      <c r="F8142">
        <v>-7.7</v>
      </c>
    </row>
    <row r="8143" spans="1:7">
      <c r="A8143" t="s">
        <v>33</v>
      </c>
      <c r="B8143">
        <v>616</v>
      </c>
      <c r="C8143" t="s">
        <v>59</v>
      </c>
      <c r="D8143">
        <v>2.35</v>
      </c>
      <c r="E8143">
        <v>0.55000000000000004</v>
      </c>
      <c r="F8143">
        <v>-7.7</v>
      </c>
    </row>
    <row r="8144" spans="1:7">
      <c r="A8144" t="s">
        <v>33</v>
      </c>
      <c r="B8144">
        <v>617</v>
      </c>
      <c r="C8144" t="s">
        <v>59</v>
      </c>
      <c r="D8144">
        <v>2.35</v>
      </c>
      <c r="E8144">
        <v>8.9</v>
      </c>
      <c r="F8144">
        <v>-7.7</v>
      </c>
      <c r="G8144" t="b">
        <v>0</v>
      </c>
    </row>
    <row r="8145" spans="1:7">
      <c r="A8145" t="s">
        <v>33</v>
      </c>
      <c r="B8145">
        <v>618</v>
      </c>
      <c r="C8145" t="s">
        <v>59</v>
      </c>
      <c r="D8145">
        <v>8.3800000000000008</v>
      </c>
      <c r="E8145">
        <v>8.9</v>
      </c>
      <c r="F8145">
        <v>-7.7</v>
      </c>
      <c r="G8145" t="b">
        <v>0</v>
      </c>
    </row>
    <row r="8146" spans="1:7">
      <c r="A8146" t="s">
        <v>33</v>
      </c>
      <c r="B8146">
        <v>619</v>
      </c>
      <c r="C8146" t="s">
        <v>59</v>
      </c>
      <c r="D8146">
        <v>0.65</v>
      </c>
      <c r="E8146">
        <v>-5.48</v>
      </c>
      <c r="F8146">
        <v>-7.7</v>
      </c>
      <c r="G8146" t="b">
        <v>0</v>
      </c>
    </row>
    <row r="8147" spans="1:7">
      <c r="A8147" t="s">
        <v>33</v>
      </c>
      <c r="B8147">
        <v>622</v>
      </c>
      <c r="C8147" t="s">
        <v>59</v>
      </c>
      <c r="D8147">
        <v>6.5</v>
      </c>
      <c r="E8147">
        <v>-5.48</v>
      </c>
      <c r="F8147">
        <v>-7.7</v>
      </c>
      <c r="G8147" t="b">
        <v>0</v>
      </c>
    </row>
    <row r="8148" spans="1:7">
      <c r="A8148" t="s">
        <v>33</v>
      </c>
      <c r="B8148">
        <v>624</v>
      </c>
      <c r="C8148" t="s">
        <v>59</v>
      </c>
      <c r="D8148">
        <v>13.6</v>
      </c>
      <c r="E8148">
        <v>-5.48</v>
      </c>
      <c r="F8148">
        <v>-7.7</v>
      </c>
      <c r="G8148" t="b">
        <v>0</v>
      </c>
    </row>
    <row r="8149" spans="1:7">
      <c r="A8149" t="s">
        <v>33</v>
      </c>
      <c r="B8149">
        <v>631</v>
      </c>
      <c r="C8149" t="s">
        <v>59</v>
      </c>
      <c r="D8149">
        <v>19.649999999999999</v>
      </c>
      <c r="E8149">
        <v>4.8</v>
      </c>
      <c r="F8149">
        <v>-7.7</v>
      </c>
      <c r="G8149" t="b">
        <v>0</v>
      </c>
    </row>
    <row r="8150" spans="1:7">
      <c r="A8150" t="s">
        <v>33</v>
      </c>
      <c r="B8150">
        <v>632</v>
      </c>
      <c r="C8150" t="s">
        <v>59</v>
      </c>
      <c r="D8150">
        <v>20.54</v>
      </c>
      <c r="E8150">
        <v>4.8</v>
      </c>
      <c r="F8150">
        <v>-7.7</v>
      </c>
    </row>
    <row r="8151" spans="1:7">
      <c r="A8151" t="s">
        <v>33</v>
      </c>
      <c r="B8151">
        <v>638</v>
      </c>
      <c r="C8151" t="s">
        <v>59</v>
      </c>
      <c r="D8151">
        <v>-1.69</v>
      </c>
      <c r="E8151">
        <v>8.9</v>
      </c>
      <c r="F8151">
        <v>-7.7</v>
      </c>
    </row>
    <row r="8152" spans="1:7">
      <c r="A8152" t="s">
        <v>33</v>
      </c>
      <c r="B8152">
        <v>644</v>
      </c>
      <c r="C8152" t="s">
        <v>59</v>
      </c>
      <c r="D8152">
        <v>2.35</v>
      </c>
      <c r="E8152">
        <v>3.84</v>
      </c>
      <c r="F8152">
        <v>-7.7</v>
      </c>
    </row>
    <row r="8153" spans="1:7">
      <c r="A8153" t="s">
        <v>33</v>
      </c>
      <c r="B8153">
        <v>645</v>
      </c>
      <c r="C8153" t="s">
        <v>59</v>
      </c>
      <c r="D8153">
        <v>-1.69</v>
      </c>
      <c r="E8153">
        <v>0.55000000000000004</v>
      </c>
      <c r="F8153">
        <v>-7.7</v>
      </c>
    </row>
    <row r="8154" spans="1:7">
      <c r="A8154" t="s">
        <v>33</v>
      </c>
      <c r="B8154">
        <v>649</v>
      </c>
      <c r="C8154" t="s">
        <v>59</v>
      </c>
      <c r="D8154">
        <v>14.17</v>
      </c>
      <c r="E8154">
        <v>14.2</v>
      </c>
      <c r="F8154">
        <v>-7.7</v>
      </c>
    </row>
    <row r="8155" spans="1:7">
      <c r="A8155" t="s">
        <v>33</v>
      </c>
      <c r="B8155">
        <v>685</v>
      </c>
      <c r="C8155" t="s">
        <v>59</v>
      </c>
      <c r="D8155">
        <v>20.54</v>
      </c>
      <c r="E8155">
        <v>0.55000000000000004</v>
      </c>
      <c r="F8155">
        <v>-7.7</v>
      </c>
      <c r="G8155" t="b">
        <v>0</v>
      </c>
    </row>
    <row r="8156" spans="1:7">
      <c r="A8156" t="s">
        <v>33</v>
      </c>
      <c r="B8156">
        <v>688</v>
      </c>
      <c r="C8156" t="s">
        <v>59</v>
      </c>
      <c r="D8156">
        <v>0.4</v>
      </c>
      <c r="E8156">
        <v>7.6487280000000002</v>
      </c>
      <c r="F8156">
        <v>-7.7</v>
      </c>
    </row>
    <row r="8157" spans="1:7">
      <c r="A8157" t="s">
        <v>33</v>
      </c>
      <c r="B8157">
        <v>1174</v>
      </c>
      <c r="C8157" t="s">
        <v>59</v>
      </c>
      <c r="D8157">
        <v>17.239999999999998</v>
      </c>
      <c r="E8157">
        <v>-5.48</v>
      </c>
      <c r="F8157">
        <v>-7.7</v>
      </c>
    </row>
    <row r="8158" spans="1:7">
      <c r="A8158" t="s">
        <v>33</v>
      </c>
      <c r="B8158">
        <v>1175</v>
      </c>
      <c r="C8158" t="s">
        <v>59</v>
      </c>
      <c r="D8158">
        <v>17.239999999999998</v>
      </c>
      <c r="E8158">
        <v>8.75</v>
      </c>
      <c r="F8158">
        <v>-7.7</v>
      </c>
      <c r="G8158" t="b">
        <v>0</v>
      </c>
    </row>
    <row r="8159" spans="1:7">
      <c r="A8159" t="s">
        <v>33</v>
      </c>
      <c r="B8159">
        <v>1207</v>
      </c>
      <c r="C8159" t="s">
        <v>59</v>
      </c>
      <c r="D8159">
        <v>13.6</v>
      </c>
      <c r="E8159">
        <v>8.75</v>
      </c>
      <c r="F8159">
        <v>-7.7</v>
      </c>
    </row>
    <row r="8160" spans="1:7">
      <c r="A8160" t="s">
        <v>33</v>
      </c>
      <c r="B8160">
        <v>1208</v>
      </c>
      <c r="C8160" t="s">
        <v>59</v>
      </c>
      <c r="D8160">
        <v>11.52</v>
      </c>
      <c r="E8160">
        <v>8.75</v>
      </c>
      <c r="F8160">
        <v>-7.7</v>
      </c>
      <c r="G8160" t="b">
        <v>0</v>
      </c>
    </row>
    <row r="8161" spans="1:7">
      <c r="A8161" t="s">
        <v>33</v>
      </c>
      <c r="B8161">
        <v>1209</v>
      </c>
      <c r="C8161" t="s">
        <v>59</v>
      </c>
      <c r="D8161">
        <v>13.82</v>
      </c>
      <c r="E8161">
        <v>8.75</v>
      </c>
      <c r="F8161">
        <v>-7.7</v>
      </c>
    </row>
    <row r="8162" spans="1:7">
      <c r="A8162" t="s">
        <v>33</v>
      </c>
      <c r="B8162">
        <v>1432</v>
      </c>
      <c r="C8162" t="s">
        <v>59</v>
      </c>
      <c r="D8162">
        <v>11.52</v>
      </c>
      <c r="E8162">
        <v>12.05</v>
      </c>
      <c r="F8162">
        <v>-7.7</v>
      </c>
    </row>
    <row r="8163" spans="1:7">
      <c r="A8163" t="s">
        <v>33</v>
      </c>
      <c r="B8163">
        <v>1433</v>
      </c>
      <c r="C8163" t="s">
        <v>59</v>
      </c>
      <c r="D8163">
        <v>14.17</v>
      </c>
      <c r="E8163">
        <v>12.05</v>
      </c>
      <c r="F8163">
        <v>-7.7</v>
      </c>
      <c r="G8163" t="b">
        <v>0</v>
      </c>
    </row>
    <row r="8164" spans="1:7">
      <c r="A8164" t="s">
        <v>33</v>
      </c>
      <c r="B8164">
        <v>1434</v>
      </c>
      <c r="C8164" t="s">
        <v>59</v>
      </c>
      <c r="D8164">
        <v>-1.69</v>
      </c>
      <c r="E8164">
        <v>16.100000000000001</v>
      </c>
      <c r="F8164">
        <v>-7.7</v>
      </c>
    </row>
    <row r="8165" spans="1:7">
      <c r="A8165" t="s">
        <v>33</v>
      </c>
      <c r="B8165">
        <v>1436</v>
      </c>
      <c r="C8165" t="s">
        <v>59</v>
      </c>
      <c r="D8165">
        <v>11.92</v>
      </c>
      <c r="E8165">
        <v>16.5</v>
      </c>
      <c r="F8165">
        <v>-7.7</v>
      </c>
    </row>
    <row r="8166" spans="1:7">
      <c r="A8166" t="s">
        <v>33</v>
      </c>
      <c r="B8166">
        <v>1442</v>
      </c>
      <c r="C8166" t="s">
        <v>59</v>
      </c>
      <c r="D8166">
        <v>17</v>
      </c>
      <c r="E8166">
        <v>11.35</v>
      </c>
      <c r="F8166">
        <v>-7.7</v>
      </c>
      <c r="G8166" t="b">
        <v>0</v>
      </c>
    </row>
    <row r="8167" spans="1:7">
      <c r="A8167" t="s">
        <v>33</v>
      </c>
      <c r="B8167">
        <v>1443</v>
      </c>
      <c r="C8167" t="s">
        <v>59</v>
      </c>
      <c r="D8167">
        <v>20.54</v>
      </c>
      <c r="E8167">
        <v>11.35</v>
      </c>
      <c r="F8167">
        <v>-7.7</v>
      </c>
      <c r="G8167" t="b">
        <v>0</v>
      </c>
    </row>
    <row r="8168" spans="1:7">
      <c r="A8168" t="s">
        <v>33</v>
      </c>
      <c r="B8168">
        <v>1446</v>
      </c>
      <c r="C8168" t="s">
        <v>59</v>
      </c>
      <c r="D8168">
        <v>17</v>
      </c>
      <c r="E8168">
        <v>8.75</v>
      </c>
      <c r="F8168">
        <v>-7.7</v>
      </c>
      <c r="G8168" t="b">
        <v>0</v>
      </c>
    </row>
    <row r="8169" spans="1:7">
      <c r="A8169" t="s">
        <v>33</v>
      </c>
      <c r="B8169">
        <v>2137</v>
      </c>
      <c r="C8169" t="s">
        <v>59</v>
      </c>
      <c r="D8169">
        <v>6.5</v>
      </c>
      <c r="E8169">
        <v>8.9</v>
      </c>
      <c r="F8169">
        <v>-7.7</v>
      </c>
    </row>
    <row r="8170" spans="1:7">
      <c r="A8170" t="s">
        <v>33</v>
      </c>
      <c r="B8170">
        <v>2138</v>
      </c>
      <c r="C8170" t="s">
        <v>59</v>
      </c>
      <c r="D8170">
        <v>6.5</v>
      </c>
      <c r="E8170">
        <v>3.84</v>
      </c>
      <c r="F8170">
        <v>-7.7</v>
      </c>
      <c r="G8170" t="b">
        <v>0</v>
      </c>
    </row>
    <row r="8171" spans="1:7">
      <c r="A8171" t="s">
        <v>33</v>
      </c>
      <c r="B8171">
        <v>2140</v>
      </c>
      <c r="C8171" t="s">
        <v>59</v>
      </c>
      <c r="D8171">
        <v>13.6</v>
      </c>
      <c r="E8171">
        <v>4.1100000000000003</v>
      </c>
      <c r="F8171">
        <v>-7.7</v>
      </c>
    </row>
    <row r="8172" spans="1:7">
      <c r="A8172" t="s">
        <v>33</v>
      </c>
      <c r="B8172">
        <v>2142</v>
      </c>
      <c r="C8172" t="s">
        <v>59</v>
      </c>
      <c r="D8172">
        <v>17.239999999999998</v>
      </c>
      <c r="E8172">
        <v>7.18</v>
      </c>
      <c r="F8172">
        <v>-7.7</v>
      </c>
    </row>
    <row r="8173" spans="1:7">
      <c r="A8173" t="s">
        <v>33</v>
      </c>
      <c r="B8173">
        <v>3070</v>
      </c>
      <c r="C8173" t="s">
        <v>59</v>
      </c>
      <c r="D8173">
        <v>19.649999999999999</v>
      </c>
      <c r="E8173">
        <v>4.3</v>
      </c>
      <c r="F8173">
        <v>-7.7</v>
      </c>
      <c r="G8173" t="b">
        <v>0</v>
      </c>
    </row>
    <row r="8174" spans="1:7">
      <c r="A8174" t="s">
        <v>33</v>
      </c>
      <c r="B8174">
        <v>3085</v>
      </c>
      <c r="C8174" t="s">
        <v>59</v>
      </c>
      <c r="D8174">
        <v>17</v>
      </c>
      <c r="E8174">
        <v>11.43</v>
      </c>
      <c r="F8174">
        <v>-7.7</v>
      </c>
      <c r="G8174" t="b">
        <v>0</v>
      </c>
    </row>
    <row r="8175" spans="1:7">
      <c r="A8175" t="s">
        <v>33</v>
      </c>
      <c r="B8175">
        <v>3086</v>
      </c>
      <c r="C8175" t="s">
        <v>59</v>
      </c>
      <c r="D8175">
        <v>19.649999999999999</v>
      </c>
      <c r="E8175">
        <v>11.43</v>
      </c>
      <c r="F8175">
        <v>-7.7</v>
      </c>
      <c r="G8175" t="b">
        <v>0</v>
      </c>
    </row>
    <row r="8176" spans="1:7">
      <c r="A8176" t="s">
        <v>33</v>
      </c>
      <c r="B8176">
        <v>3087</v>
      </c>
      <c r="C8176" t="s">
        <v>59</v>
      </c>
      <c r="D8176">
        <v>19.649999999999999</v>
      </c>
      <c r="E8176">
        <v>15.78</v>
      </c>
      <c r="F8176">
        <v>-7.7</v>
      </c>
      <c r="G8176" t="b">
        <v>0</v>
      </c>
    </row>
    <row r="8177" spans="1:7">
      <c r="A8177" t="s">
        <v>33</v>
      </c>
      <c r="B8177">
        <v>3088</v>
      </c>
      <c r="C8177" t="s">
        <v>59</v>
      </c>
      <c r="D8177">
        <v>17</v>
      </c>
      <c r="E8177">
        <v>15.78</v>
      </c>
      <c r="F8177">
        <v>-7.7</v>
      </c>
    </row>
    <row r="8178" spans="1:7">
      <c r="A8178" t="s">
        <v>33</v>
      </c>
      <c r="B8178">
        <v>3091</v>
      </c>
      <c r="C8178" t="s">
        <v>59</v>
      </c>
      <c r="D8178">
        <v>6.9</v>
      </c>
      <c r="E8178">
        <v>10</v>
      </c>
      <c r="F8178">
        <v>-7.7</v>
      </c>
    </row>
    <row r="8179" spans="1:7">
      <c r="A8179" t="s">
        <v>33</v>
      </c>
      <c r="B8179">
        <v>3092</v>
      </c>
      <c r="C8179" t="s">
        <v>59</v>
      </c>
      <c r="D8179">
        <v>8.3800000000000008</v>
      </c>
      <c r="E8179">
        <v>10</v>
      </c>
      <c r="F8179">
        <v>-7.7</v>
      </c>
      <c r="G8179" t="b">
        <v>0</v>
      </c>
    </row>
    <row r="8180" spans="1:7">
      <c r="A8180" t="s">
        <v>33</v>
      </c>
      <c r="B8180">
        <v>3093</v>
      </c>
      <c r="C8180" t="s">
        <v>59</v>
      </c>
      <c r="D8180">
        <v>8.3800000000000008</v>
      </c>
      <c r="E8180">
        <v>12.25</v>
      </c>
      <c r="F8180">
        <v>-7.7</v>
      </c>
    </row>
    <row r="8181" spans="1:7">
      <c r="A8181" t="s">
        <v>33</v>
      </c>
      <c r="B8181">
        <v>3094</v>
      </c>
      <c r="C8181" t="s">
        <v>59</v>
      </c>
      <c r="D8181">
        <v>6.9</v>
      </c>
      <c r="E8181">
        <v>12.25</v>
      </c>
      <c r="F8181">
        <v>-7.7</v>
      </c>
      <c r="G8181" t="b">
        <v>0</v>
      </c>
    </row>
    <row r="8182" spans="1:7">
      <c r="A8182" t="s">
        <v>33</v>
      </c>
      <c r="B8182">
        <v>3095</v>
      </c>
      <c r="C8182" t="s">
        <v>59</v>
      </c>
      <c r="D8182">
        <v>6.9</v>
      </c>
      <c r="E8182">
        <v>13.8</v>
      </c>
      <c r="F8182">
        <v>-7.7</v>
      </c>
      <c r="G8182" t="b">
        <v>0</v>
      </c>
    </row>
    <row r="8183" spans="1:7">
      <c r="A8183" t="s">
        <v>33</v>
      </c>
      <c r="B8183">
        <v>3096</v>
      </c>
      <c r="C8183" t="s">
        <v>59</v>
      </c>
      <c r="D8183">
        <v>6.9</v>
      </c>
      <c r="E8183">
        <v>16.5</v>
      </c>
      <c r="F8183">
        <v>-7.7</v>
      </c>
      <c r="G8183" t="b">
        <v>0</v>
      </c>
    </row>
    <row r="8184" spans="1:7">
      <c r="A8184" t="s">
        <v>33</v>
      </c>
      <c r="B8184">
        <v>3097</v>
      </c>
      <c r="C8184" t="s">
        <v>59</v>
      </c>
      <c r="D8184">
        <v>11.92</v>
      </c>
      <c r="E8184">
        <v>12.05</v>
      </c>
      <c r="F8184">
        <v>-7.7</v>
      </c>
    </row>
    <row r="8185" spans="1:7">
      <c r="A8185" t="s">
        <v>33</v>
      </c>
      <c r="B8185">
        <v>3098</v>
      </c>
      <c r="C8185" t="s">
        <v>59</v>
      </c>
      <c r="D8185">
        <v>11.92</v>
      </c>
      <c r="E8185">
        <v>14.2</v>
      </c>
      <c r="F8185">
        <v>-7.7</v>
      </c>
    </row>
    <row r="8186" spans="1:7">
      <c r="A8186" t="s">
        <v>33</v>
      </c>
      <c r="B8186">
        <v>3099</v>
      </c>
      <c r="C8186" t="s">
        <v>59</v>
      </c>
      <c r="D8186">
        <v>-1.69</v>
      </c>
      <c r="E8186">
        <v>18.43</v>
      </c>
      <c r="F8186">
        <v>-7.7</v>
      </c>
      <c r="G8186" t="b">
        <v>0</v>
      </c>
    </row>
    <row r="8187" spans="1:7">
      <c r="A8187" t="s">
        <v>33</v>
      </c>
      <c r="B8187">
        <v>3100</v>
      </c>
      <c r="C8187" t="s">
        <v>59</v>
      </c>
      <c r="D8187">
        <v>-1.69</v>
      </c>
      <c r="E8187">
        <v>10</v>
      </c>
      <c r="F8187">
        <v>-7.7</v>
      </c>
    </row>
    <row r="8188" spans="1:7">
      <c r="A8188" t="s">
        <v>33</v>
      </c>
      <c r="B8188">
        <v>3101</v>
      </c>
      <c r="C8188" t="s">
        <v>59</v>
      </c>
      <c r="D8188">
        <v>0.4</v>
      </c>
      <c r="E8188">
        <v>10</v>
      </c>
      <c r="F8188">
        <v>-7.7</v>
      </c>
      <c r="G8188" t="b">
        <v>0</v>
      </c>
    </row>
    <row r="8189" spans="1:7">
      <c r="A8189" t="s">
        <v>33</v>
      </c>
      <c r="B8189">
        <v>3102</v>
      </c>
      <c r="C8189" t="s">
        <v>59</v>
      </c>
      <c r="D8189">
        <v>3.91</v>
      </c>
      <c r="E8189">
        <v>16.5</v>
      </c>
      <c r="F8189">
        <v>-7.7</v>
      </c>
      <c r="G8189" t="b">
        <v>0</v>
      </c>
    </row>
    <row r="8190" spans="1:7">
      <c r="A8190" t="s">
        <v>33</v>
      </c>
      <c r="B8190">
        <v>3103</v>
      </c>
      <c r="C8190" t="s">
        <v>59</v>
      </c>
      <c r="D8190">
        <v>3.91</v>
      </c>
      <c r="E8190">
        <v>10</v>
      </c>
      <c r="F8190">
        <v>-7.7</v>
      </c>
    </row>
    <row r="8191" spans="1:7">
      <c r="A8191" t="s">
        <v>33</v>
      </c>
      <c r="B8191">
        <v>3104</v>
      </c>
      <c r="C8191" t="s">
        <v>59</v>
      </c>
      <c r="D8191">
        <v>-1.69</v>
      </c>
      <c r="E8191">
        <v>-5.48</v>
      </c>
      <c r="F8191">
        <v>-7.7</v>
      </c>
    </row>
    <row r="8192" spans="1:7">
      <c r="A8192" t="s">
        <v>33</v>
      </c>
      <c r="B8192">
        <v>3116</v>
      </c>
      <c r="C8192" t="s">
        <v>59</v>
      </c>
      <c r="D8192">
        <v>19.649999999999999</v>
      </c>
      <c r="E8192">
        <v>7.3</v>
      </c>
      <c r="F8192">
        <v>-7.7</v>
      </c>
    </row>
    <row r="8193" spans="1:7">
      <c r="A8193" t="s">
        <v>33</v>
      </c>
      <c r="B8193">
        <v>3117</v>
      </c>
      <c r="C8193" t="s">
        <v>59</v>
      </c>
      <c r="D8193">
        <v>20.54</v>
      </c>
      <c r="E8193">
        <v>7.3</v>
      </c>
      <c r="F8193">
        <v>-7.7</v>
      </c>
    </row>
    <row r="8194" spans="1:7">
      <c r="A8194" t="s">
        <v>33</v>
      </c>
      <c r="B8194">
        <v>3118</v>
      </c>
      <c r="C8194" t="s">
        <v>59</v>
      </c>
      <c r="D8194">
        <v>20.54</v>
      </c>
      <c r="E8194">
        <v>15.26</v>
      </c>
      <c r="F8194">
        <v>-7.7</v>
      </c>
    </row>
    <row r="8195" spans="1:7">
      <c r="A8195" t="s">
        <v>33</v>
      </c>
      <c r="B8195">
        <v>3119</v>
      </c>
      <c r="C8195" t="s">
        <v>59</v>
      </c>
      <c r="D8195">
        <v>19.649999999999999</v>
      </c>
      <c r="E8195">
        <v>15.26</v>
      </c>
      <c r="F8195">
        <v>-7.7</v>
      </c>
    </row>
    <row r="8196" spans="1:7">
      <c r="A8196" t="s">
        <v>33</v>
      </c>
      <c r="B8196">
        <v>3120</v>
      </c>
      <c r="C8196" t="s">
        <v>59</v>
      </c>
      <c r="D8196">
        <v>2.35</v>
      </c>
      <c r="E8196">
        <v>7.6487280000000002</v>
      </c>
      <c r="F8196">
        <v>-7.7</v>
      </c>
      <c r="G8196" t="b">
        <v>0</v>
      </c>
    </row>
    <row r="8197" spans="1:7">
      <c r="A8197" t="s">
        <v>33</v>
      </c>
      <c r="B8197">
        <v>3121</v>
      </c>
      <c r="C8197" t="s">
        <v>59</v>
      </c>
      <c r="D8197">
        <v>0.4</v>
      </c>
      <c r="E8197">
        <v>16.5</v>
      </c>
      <c r="F8197">
        <v>-7.7</v>
      </c>
      <c r="G8197" t="b">
        <v>0</v>
      </c>
    </row>
    <row r="8198" spans="1:7">
      <c r="A8198" t="s">
        <v>33</v>
      </c>
      <c r="B8198">
        <v>3122</v>
      </c>
      <c r="C8198" t="s">
        <v>59</v>
      </c>
      <c r="D8198">
        <v>2.31</v>
      </c>
      <c r="E8198">
        <v>16.5</v>
      </c>
      <c r="F8198">
        <v>-7.7</v>
      </c>
      <c r="G8198" t="b">
        <v>0</v>
      </c>
    </row>
    <row r="8199" spans="1:7">
      <c r="A8199" t="s">
        <v>33</v>
      </c>
      <c r="B8199">
        <v>3123</v>
      </c>
      <c r="C8199" t="s">
        <v>59</v>
      </c>
      <c r="D8199">
        <v>2.31</v>
      </c>
      <c r="E8199">
        <v>18.43</v>
      </c>
      <c r="F8199">
        <v>-7.7</v>
      </c>
    </row>
    <row r="8200" spans="1:7">
      <c r="A8200" t="s">
        <v>33</v>
      </c>
      <c r="B8200">
        <v>3213</v>
      </c>
      <c r="C8200" t="s">
        <v>59</v>
      </c>
      <c r="D8200">
        <v>0.4</v>
      </c>
      <c r="E8200">
        <v>-5.48</v>
      </c>
      <c r="F8200">
        <v>-7.7</v>
      </c>
    </row>
    <row r="8201" spans="1:7">
      <c r="A8201" t="s">
        <v>33</v>
      </c>
      <c r="B8201">
        <v>3214</v>
      </c>
      <c r="C8201" t="s">
        <v>59</v>
      </c>
      <c r="D8201">
        <v>2.5</v>
      </c>
      <c r="E8201">
        <v>-5.48</v>
      </c>
      <c r="F8201">
        <v>-7.7</v>
      </c>
      <c r="G8201" t="b">
        <v>0</v>
      </c>
    </row>
    <row r="8202" spans="1:7">
      <c r="A8202" t="s">
        <v>33</v>
      </c>
      <c r="B8202">
        <v>3215</v>
      </c>
      <c r="C8202" t="s">
        <v>59</v>
      </c>
      <c r="D8202">
        <v>3.27</v>
      </c>
      <c r="E8202">
        <v>-5.48</v>
      </c>
      <c r="F8202">
        <v>-7.7</v>
      </c>
    </row>
    <row r="8203" spans="1:7">
      <c r="A8203" t="s">
        <v>33</v>
      </c>
      <c r="B8203">
        <v>3216</v>
      </c>
      <c r="C8203" t="s">
        <v>59</v>
      </c>
      <c r="D8203">
        <v>5</v>
      </c>
      <c r="E8203">
        <v>-5.48</v>
      </c>
      <c r="F8203">
        <v>-7.7</v>
      </c>
    </row>
    <row r="8204" spans="1:7">
      <c r="A8204" t="s">
        <v>33</v>
      </c>
      <c r="B8204">
        <v>3217</v>
      </c>
      <c r="C8204" t="s">
        <v>59</v>
      </c>
      <c r="D8204">
        <v>8.19</v>
      </c>
      <c r="E8204">
        <v>-5.48</v>
      </c>
      <c r="F8204">
        <v>-7.7</v>
      </c>
      <c r="G8204" t="b">
        <v>0</v>
      </c>
    </row>
    <row r="8205" spans="1:7">
      <c r="A8205" t="s">
        <v>33</v>
      </c>
      <c r="B8205">
        <v>3218</v>
      </c>
      <c r="C8205" t="s">
        <v>59</v>
      </c>
      <c r="D8205">
        <v>9.82</v>
      </c>
      <c r="E8205">
        <v>-5.48</v>
      </c>
      <c r="F8205">
        <v>-7.7</v>
      </c>
      <c r="G8205" t="b">
        <v>0</v>
      </c>
    </row>
    <row r="8206" spans="1:7">
      <c r="A8206" t="s">
        <v>33</v>
      </c>
      <c r="B8206">
        <v>3219</v>
      </c>
      <c r="C8206" t="s">
        <v>59</v>
      </c>
      <c r="D8206">
        <v>11.48</v>
      </c>
      <c r="E8206">
        <v>-5.48</v>
      </c>
      <c r="F8206">
        <v>-7.7</v>
      </c>
    </row>
    <row r="8207" spans="1:7">
      <c r="A8207" t="s">
        <v>33</v>
      </c>
      <c r="B8207">
        <v>3220</v>
      </c>
      <c r="C8207" t="s">
        <v>59</v>
      </c>
      <c r="D8207">
        <v>12.07</v>
      </c>
      <c r="E8207">
        <v>-5.48</v>
      </c>
      <c r="F8207">
        <v>-7.7</v>
      </c>
    </row>
    <row r="8208" spans="1:7">
      <c r="A8208" t="s">
        <v>33</v>
      </c>
      <c r="B8208">
        <v>3221</v>
      </c>
      <c r="C8208" t="s">
        <v>59</v>
      </c>
      <c r="D8208">
        <v>12.35</v>
      </c>
      <c r="E8208">
        <v>-5.48</v>
      </c>
      <c r="F8208">
        <v>-7.7</v>
      </c>
      <c r="G8208" t="b">
        <v>0</v>
      </c>
    </row>
    <row r="8209" spans="1:7">
      <c r="A8209" t="s">
        <v>33</v>
      </c>
      <c r="B8209">
        <v>3222</v>
      </c>
      <c r="C8209" t="s">
        <v>59</v>
      </c>
      <c r="D8209">
        <v>13.45</v>
      </c>
      <c r="E8209">
        <v>-5.48</v>
      </c>
      <c r="F8209">
        <v>-7.7</v>
      </c>
    </row>
    <row r="8210" spans="1:7">
      <c r="A8210" t="s">
        <v>33</v>
      </c>
      <c r="B8210">
        <v>3223</v>
      </c>
      <c r="C8210" t="s">
        <v>59</v>
      </c>
      <c r="D8210">
        <v>19.649999999999999</v>
      </c>
      <c r="E8210">
        <v>-5.48</v>
      </c>
      <c r="F8210">
        <v>-7.7</v>
      </c>
    </row>
    <row r="8211" spans="1:7">
      <c r="A8211" t="s">
        <v>33</v>
      </c>
      <c r="B8211">
        <v>3224</v>
      </c>
      <c r="C8211" t="s">
        <v>59</v>
      </c>
      <c r="D8211">
        <v>20.54</v>
      </c>
      <c r="E8211">
        <v>-5.48</v>
      </c>
      <c r="F8211">
        <v>-7.7</v>
      </c>
      <c r="G8211" t="b">
        <v>0</v>
      </c>
    </row>
    <row r="8212" spans="1:7">
      <c r="A8212" t="s">
        <v>33</v>
      </c>
      <c r="B8212">
        <v>3225</v>
      </c>
      <c r="C8212" t="s">
        <v>59</v>
      </c>
      <c r="D8212">
        <v>20.54</v>
      </c>
      <c r="E8212">
        <v>0.7</v>
      </c>
      <c r="F8212">
        <v>-7.7</v>
      </c>
      <c r="G8212" t="b">
        <v>0</v>
      </c>
    </row>
    <row r="8213" spans="1:7">
      <c r="A8213" t="s">
        <v>33</v>
      </c>
      <c r="B8213">
        <v>3226</v>
      </c>
      <c r="C8213" t="s">
        <v>59</v>
      </c>
      <c r="D8213">
        <v>20.54</v>
      </c>
      <c r="E8213">
        <v>2.5</v>
      </c>
      <c r="F8213">
        <v>-7.7</v>
      </c>
    </row>
    <row r="8214" spans="1:7">
      <c r="A8214" t="s">
        <v>33</v>
      </c>
      <c r="B8214">
        <v>3227</v>
      </c>
      <c r="C8214" t="s">
        <v>59</v>
      </c>
      <c r="D8214">
        <v>20.54</v>
      </c>
      <c r="E8214">
        <v>2.8</v>
      </c>
      <c r="F8214">
        <v>-7.7</v>
      </c>
    </row>
    <row r="8215" spans="1:7">
      <c r="A8215" t="s">
        <v>33</v>
      </c>
      <c r="B8215">
        <v>3228</v>
      </c>
      <c r="C8215" t="s">
        <v>59</v>
      </c>
      <c r="D8215">
        <v>20.54</v>
      </c>
      <c r="E8215">
        <v>8.5</v>
      </c>
      <c r="F8215">
        <v>-7.7</v>
      </c>
    </row>
    <row r="8216" spans="1:7">
      <c r="A8216" t="s">
        <v>33</v>
      </c>
      <c r="B8216">
        <v>3229</v>
      </c>
      <c r="C8216" t="s">
        <v>59</v>
      </c>
      <c r="D8216">
        <v>20.54</v>
      </c>
      <c r="E8216">
        <v>8.9</v>
      </c>
      <c r="F8216">
        <v>-7.7</v>
      </c>
    </row>
    <row r="8217" spans="1:7">
      <c r="A8217" t="s">
        <v>33</v>
      </c>
      <c r="B8217">
        <v>3230</v>
      </c>
      <c r="C8217" t="s">
        <v>59</v>
      </c>
      <c r="D8217">
        <v>20.54</v>
      </c>
      <c r="E8217">
        <v>16.100000000000001</v>
      </c>
      <c r="F8217">
        <v>-7.7</v>
      </c>
    </row>
    <row r="8218" spans="1:7">
      <c r="A8218" t="s">
        <v>33</v>
      </c>
      <c r="B8218">
        <v>3231</v>
      </c>
      <c r="C8218" t="s">
        <v>59</v>
      </c>
      <c r="D8218">
        <v>20.54</v>
      </c>
      <c r="E8218">
        <v>16.5</v>
      </c>
      <c r="F8218">
        <v>-7.7</v>
      </c>
    </row>
    <row r="8219" spans="1:7">
      <c r="A8219" t="s">
        <v>33</v>
      </c>
      <c r="B8219">
        <v>3232</v>
      </c>
      <c r="C8219" t="s">
        <v>59</v>
      </c>
      <c r="D8219">
        <v>20.54</v>
      </c>
      <c r="E8219">
        <v>16.829999999999998</v>
      </c>
      <c r="F8219">
        <v>-7.7</v>
      </c>
    </row>
    <row r="8220" spans="1:7">
      <c r="A8220" t="s">
        <v>33</v>
      </c>
      <c r="B8220">
        <v>3233</v>
      </c>
      <c r="C8220" t="s">
        <v>59</v>
      </c>
      <c r="D8220">
        <v>19.649999999999999</v>
      </c>
      <c r="E8220">
        <v>16.91563</v>
      </c>
      <c r="F8220">
        <v>-7.7</v>
      </c>
    </row>
    <row r="8221" spans="1:7">
      <c r="A8221" t="s">
        <v>33</v>
      </c>
      <c r="B8221">
        <v>3234</v>
      </c>
      <c r="C8221" t="s">
        <v>59</v>
      </c>
      <c r="D8221">
        <v>13.6</v>
      </c>
      <c r="E8221">
        <v>17.497710000000001</v>
      </c>
      <c r="F8221">
        <v>-7.7</v>
      </c>
    </row>
    <row r="8222" spans="1:7">
      <c r="A8222" t="s">
        <v>33</v>
      </c>
      <c r="B8222">
        <v>3235</v>
      </c>
      <c r="C8222" t="s">
        <v>59</v>
      </c>
      <c r="D8222">
        <v>13.45</v>
      </c>
      <c r="E8222">
        <v>17.512139999999999</v>
      </c>
      <c r="F8222">
        <v>-7.7</v>
      </c>
    </row>
    <row r="8223" spans="1:7">
      <c r="A8223" t="s">
        <v>33</v>
      </c>
      <c r="B8223">
        <v>3236</v>
      </c>
      <c r="C8223" t="s">
        <v>59</v>
      </c>
      <c r="D8223">
        <v>12.35</v>
      </c>
      <c r="E8223">
        <v>17.61797</v>
      </c>
      <c r="F8223">
        <v>-7.7</v>
      </c>
    </row>
    <row r="8224" spans="1:7">
      <c r="A8224" t="s">
        <v>33</v>
      </c>
      <c r="B8224">
        <v>3237</v>
      </c>
      <c r="C8224" t="s">
        <v>59</v>
      </c>
      <c r="D8224">
        <v>12.07</v>
      </c>
      <c r="E8224">
        <v>17.644909999999999</v>
      </c>
      <c r="F8224">
        <v>-7.7</v>
      </c>
      <c r="G8224" t="b">
        <v>0</v>
      </c>
    </row>
    <row r="8225" spans="1:7">
      <c r="A8225" t="s">
        <v>33</v>
      </c>
      <c r="B8225">
        <v>3238</v>
      </c>
      <c r="C8225" t="s">
        <v>59</v>
      </c>
      <c r="D8225">
        <v>11.48</v>
      </c>
      <c r="E8225">
        <v>17.70168</v>
      </c>
      <c r="F8225">
        <v>-7.7</v>
      </c>
      <c r="G8225" t="b">
        <v>0</v>
      </c>
    </row>
    <row r="8226" spans="1:7">
      <c r="A8226" t="s">
        <v>33</v>
      </c>
      <c r="B8226">
        <v>3239</v>
      </c>
      <c r="C8226" t="s">
        <v>59</v>
      </c>
      <c r="D8226">
        <v>9.82</v>
      </c>
      <c r="E8226">
        <v>17.86139</v>
      </c>
      <c r="F8226">
        <v>-7.7</v>
      </c>
    </row>
    <row r="8227" spans="1:7">
      <c r="A8227" t="s">
        <v>33</v>
      </c>
      <c r="B8227">
        <v>3240</v>
      </c>
      <c r="C8227" t="s">
        <v>59</v>
      </c>
      <c r="D8227">
        <v>8.19</v>
      </c>
      <c r="E8227">
        <v>18.01821</v>
      </c>
      <c r="F8227">
        <v>-7.7</v>
      </c>
      <c r="G8227" t="b">
        <v>0</v>
      </c>
    </row>
    <row r="8228" spans="1:7">
      <c r="A8228" t="s">
        <v>33</v>
      </c>
      <c r="B8228">
        <v>3241</v>
      </c>
      <c r="C8228" t="s">
        <v>59</v>
      </c>
      <c r="D8228">
        <v>6.5</v>
      </c>
      <c r="E8228">
        <v>18.180810000000001</v>
      </c>
      <c r="F8228">
        <v>-7.7</v>
      </c>
    </row>
    <row r="8229" spans="1:7">
      <c r="A8229" t="s">
        <v>33</v>
      </c>
      <c r="B8229">
        <v>3242</v>
      </c>
      <c r="C8229" t="s">
        <v>59</v>
      </c>
      <c r="D8229">
        <v>5</v>
      </c>
      <c r="E8229">
        <v>18.325130000000001</v>
      </c>
      <c r="F8229">
        <v>-7.7</v>
      </c>
    </row>
    <row r="8230" spans="1:7">
      <c r="A8230" t="s">
        <v>33</v>
      </c>
      <c r="B8230">
        <v>3243</v>
      </c>
      <c r="C8230" t="s">
        <v>59</v>
      </c>
      <c r="D8230">
        <v>3.91</v>
      </c>
      <c r="E8230">
        <v>18.43</v>
      </c>
      <c r="F8230">
        <v>-7.7</v>
      </c>
      <c r="G8230" t="b">
        <v>0</v>
      </c>
    </row>
    <row r="8231" spans="1:7">
      <c r="A8231" t="s">
        <v>33</v>
      </c>
      <c r="B8231">
        <v>3244</v>
      </c>
      <c r="C8231" t="s">
        <v>59</v>
      </c>
      <c r="D8231">
        <v>3.27</v>
      </c>
      <c r="E8231">
        <v>18.43</v>
      </c>
      <c r="F8231">
        <v>-7.7</v>
      </c>
      <c r="G8231" t="b">
        <v>0</v>
      </c>
    </row>
    <row r="8232" spans="1:7">
      <c r="A8232" t="s">
        <v>33</v>
      </c>
      <c r="B8232">
        <v>3245</v>
      </c>
      <c r="C8232" t="s">
        <v>59</v>
      </c>
      <c r="D8232">
        <v>2.5</v>
      </c>
      <c r="E8232">
        <v>18.43</v>
      </c>
      <c r="F8232">
        <v>-7.7</v>
      </c>
    </row>
    <row r="8233" spans="1:7">
      <c r="A8233" t="s">
        <v>33</v>
      </c>
      <c r="B8233">
        <v>3246</v>
      </c>
      <c r="C8233" t="s">
        <v>59</v>
      </c>
      <c r="D8233">
        <v>0.65</v>
      </c>
      <c r="E8233">
        <v>18.43</v>
      </c>
      <c r="F8233">
        <v>-7.7</v>
      </c>
    </row>
    <row r="8234" spans="1:7">
      <c r="A8234" t="s">
        <v>33</v>
      </c>
      <c r="B8234">
        <v>3247</v>
      </c>
      <c r="C8234" t="s">
        <v>59</v>
      </c>
      <c r="D8234">
        <v>-1.69</v>
      </c>
      <c r="E8234">
        <v>16.5</v>
      </c>
      <c r="F8234">
        <v>-7.7</v>
      </c>
      <c r="G8234" t="b">
        <v>0</v>
      </c>
    </row>
    <row r="8235" spans="1:7">
      <c r="A8235" t="s">
        <v>33</v>
      </c>
      <c r="B8235">
        <v>3248</v>
      </c>
      <c r="C8235" t="s">
        <v>59</v>
      </c>
      <c r="D8235">
        <v>-1.69</v>
      </c>
      <c r="E8235">
        <v>8.5</v>
      </c>
      <c r="F8235">
        <v>-7.7</v>
      </c>
    </row>
    <row r="8236" spans="1:7">
      <c r="A8236" t="s">
        <v>33</v>
      </c>
      <c r="B8236">
        <v>3249</v>
      </c>
      <c r="C8236" t="s">
        <v>59</v>
      </c>
      <c r="D8236">
        <v>-1.69</v>
      </c>
      <c r="E8236">
        <v>2.8</v>
      </c>
      <c r="F8236">
        <v>-7.7</v>
      </c>
    </row>
    <row r="8237" spans="1:7">
      <c r="A8237" t="s">
        <v>33</v>
      </c>
      <c r="B8237">
        <v>3250</v>
      </c>
      <c r="C8237" t="s">
        <v>59</v>
      </c>
      <c r="D8237">
        <v>-1.69</v>
      </c>
      <c r="E8237">
        <v>2.5</v>
      </c>
      <c r="F8237">
        <v>-7.7</v>
      </c>
    </row>
    <row r="8238" spans="1:7">
      <c r="A8238" t="s">
        <v>33</v>
      </c>
      <c r="B8238">
        <v>3251</v>
      </c>
      <c r="C8238" t="s">
        <v>59</v>
      </c>
      <c r="D8238">
        <v>-1.69</v>
      </c>
      <c r="E8238">
        <v>0.7</v>
      </c>
      <c r="F8238">
        <v>-7.7</v>
      </c>
    </row>
    <row r="8239" spans="1:7">
      <c r="A8239" t="s">
        <v>33</v>
      </c>
      <c r="B8239">
        <v>3566</v>
      </c>
      <c r="C8239" t="s">
        <v>59</v>
      </c>
      <c r="D8239">
        <v>17.239999999999998</v>
      </c>
      <c r="E8239">
        <v>0.55000000000000004</v>
      </c>
      <c r="F8239">
        <v>-7.7</v>
      </c>
    </row>
    <row r="8240" spans="1:7">
      <c r="A8240" t="s">
        <v>33</v>
      </c>
      <c r="B8240">
        <v>4441</v>
      </c>
      <c r="C8240" t="s">
        <v>59</v>
      </c>
      <c r="D8240">
        <v>11.48</v>
      </c>
      <c r="E8240">
        <v>0.55000000000000004</v>
      </c>
      <c r="F8240">
        <v>-7.7</v>
      </c>
    </row>
    <row r="8241" spans="1:7">
      <c r="A8241" t="s">
        <v>33</v>
      </c>
      <c r="B8241">
        <v>4442</v>
      </c>
      <c r="C8241" t="s">
        <v>59</v>
      </c>
      <c r="D8241">
        <v>11.48</v>
      </c>
      <c r="E8241">
        <v>8.75</v>
      </c>
      <c r="F8241">
        <v>-7.7</v>
      </c>
    </row>
    <row r="8242" spans="1:7">
      <c r="A8242" t="s">
        <v>33</v>
      </c>
      <c r="B8242">
        <v>4443</v>
      </c>
      <c r="C8242" t="s">
        <v>59</v>
      </c>
      <c r="D8242">
        <v>19.649999999999999</v>
      </c>
      <c r="E8242">
        <v>8.75</v>
      </c>
      <c r="F8242">
        <v>-7.7</v>
      </c>
    </row>
    <row r="8243" spans="1:7">
      <c r="A8243" t="s">
        <v>33</v>
      </c>
      <c r="B8243">
        <v>4444</v>
      </c>
      <c r="C8243" t="s">
        <v>59</v>
      </c>
      <c r="D8243">
        <v>17.239999999999998</v>
      </c>
      <c r="E8243">
        <v>7.3</v>
      </c>
      <c r="F8243">
        <v>-7.7</v>
      </c>
    </row>
    <row r="8244" spans="1:7">
      <c r="A8244" t="s">
        <v>33</v>
      </c>
      <c r="B8244">
        <v>5245</v>
      </c>
      <c r="C8244" t="s">
        <v>59</v>
      </c>
      <c r="D8244">
        <v>9.67</v>
      </c>
      <c r="E8244">
        <v>16.5</v>
      </c>
      <c r="F8244">
        <v>-7.7</v>
      </c>
    </row>
    <row r="8245" spans="1:7">
      <c r="A8245" t="s">
        <v>33</v>
      </c>
      <c r="B8245">
        <v>5246</v>
      </c>
      <c r="C8245" t="s">
        <v>59</v>
      </c>
      <c r="D8245">
        <v>9.75</v>
      </c>
      <c r="E8245">
        <v>16.5</v>
      </c>
      <c r="F8245">
        <v>-7.7</v>
      </c>
    </row>
    <row r="8246" spans="1:7">
      <c r="A8246" t="s">
        <v>33</v>
      </c>
      <c r="B8246">
        <v>5247</v>
      </c>
      <c r="C8246" t="s">
        <v>59</v>
      </c>
      <c r="D8246">
        <v>10.38</v>
      </c>
      <c r="E8246">
        <v>16.5</v>
      </c>
      <c r="F8246">
        <v>-7.7</v>
      </c>
      <c r="G8246" t="b">
        <v>0</v>
      </c>
    </row>
    <row r="8247" spans="1:7">
      <c r="A8247" t="s">
        <v>33</v>
      </c>
      <c r="B8247">
        <v>5248</v>
      </c>
      <c r="C8247" t="s">
        <v>59</v>
      </c>
      <c r="D8247">
        <v>10.55</v>
      </c>
      <c r="E8247">
        <v>16.5</v>
      </c>
      <c r="F8247">
        <v>-7.7</v>
      </c>
      <c r="G8247" t="b">
        <v>0</v>
      </c>
    </row>
    <row r="8248" spans="1:7">
      <c r="A8248" t="s">
        <v>33</v>
      </c>
      <c r="B8248">
        <v>5249</v>
      </c>
      <c r="C8248" t="s">
        <v>59</v>
      </c>
      <c r="D8248">
        <v>11.33</v>
      </c>
      <c r="E8248">
        <v>16.5</v>
      </c>
      <c r="F8248">
        <v>-7.7</v>
      </c>
    </row>
    <row r="8249" spans="1:7">
      <c r="A8249" t="s">
        <v>33</v>
      </c>
      <c r="B8249">
        <v>5250</v>
      </c>
      <c r="C8249" t="s">
        <v>59</v>
      </c>
      <c r="D8249">
        <v>11.92</v>
      </c>
      <c r="E8249">
        <v>16.100000000000001</v>
      </c>
      <c r="F8249">
        <v>-7.7</v>
      </c>
    </row>
    <row r="8250" spans="1:7">
      <c r="A8250" t="s">
        <v>33</v>
      </c>
      <c r="B8250">
        <v>5251</v>
      </c>
      <c r="C8250" t="s">
        <v>59</v>
      </c>
      <c r="D8250">
        <v>11.92</v>
      </c>
      <c r="E8250">
        <v>15.78</v>
      </c>
      <c r="F8250">
        <v>-7.7</v>
      </c>
    </row>
    <row r="8251" spans="1:7">
      <c r="A8251" t="s">
        <v>33</v>
      </c>
      <c r="B8251">
        <v>5252</v>
      </c>
      <c r="C8251" t="s">
        <v>59</v>
      </c>
      <c r="D8251">
        <v>11.92</v>
      </c>
      <c r="E8251">
        <v>15.7</v>
      </c>
      <c r="F8251">
        <v>-7.7</v>
      </c>
    </row>
    <row r="8252" spans="1:7">
      <c r="A8252" t="s">
        <v>33</v>
      </c>
      <c r="B8252">
        <v>5253</v>
      </c>
      <c r="C8252" t="s">
        <v>59</v>
      </c>
      <c r="D8252">
        <v>11.92</v>
      </c>
      <c r="E8252">
        <v>15.26</v>
      </c>
      <c r="F8252">
        <v>-7.7</v>
      </c>
    </row>
    <row r="8253" spans="1:7">
      <c r="A8253" t="s">
        <v>33</v>
      </c>
      <c r="B8253">
        <v>5256</v>
      </c>
      <c r="C8253" t="s">
        <v>59</v>
      </c>
      <c r="D8253">
        <v>19.649999999999999</v>
      </c>
      <c r="E8253">
        <v>1.8</v>
      </c>
      <c r="F8253">
        <v>-7.7</v>
      </c>
      <c r="G8253" t="b">
        <v>0</v>
      </c>
    </row>
    <row r="8254" spans="1:7">
      <c r="A8254" t="s">
        <v>33</v>
      </c>
      <c r="B8254">
        <v>5257</v>
      </c>
      <c r="C8254" t="s">
        <v>59</v>
      </c>
      <c r="D8254">
        <v>19.649999999999999</v>
      </c>
      <c r="E8254">
        <v>2.2000000000000002</v>
      </c>
      <c r="F8254">
        <v>-7.7</v>
      </c>
    </row>
    <row r="8255" spans="1:7">
      <c r="A8255" t="s">
        <v>33</v>
      </c>
      <c r="B8255">
        <v>5258</v>
      </c>
      <c r="C8255" t="s">
        <v>59</v>
      </c>
      <c r="D8255">
        <v>19.649999999999999</v>
      </c>
      <c r="E8255">
        <v>2.5</v>
      </c>
      <c r="F8255">
        <v>-7.7</v>
      </c>
    </row>
    <row r="8256" spans="1:7">
      <c r="A8256" t="s">
        <v>33</v>
      </c>
      <c r="B8256">
        <v>5259</v>
      </c>
      <c r="C8256" t="s">
        <v>59</v>
      </c>
      <c r="D8256">
        <v>19.649999999999999</v>
      </c>
      <c r="E8256">
        <v>2.8</v>
      </c>
      <c r="F8256">
        <v>-7.7</v>
      </c>
    </row>
    <row r="8257" spans="1:7">
      <c r="A8257" t="s">
        <v>33</v>
      </c>
      <c r="B8257">
        <v>5481</v>
      </c>
      <c r="C8257" t="s">
        <v>59</v>
      </c>
      <c r="D8257">
        <v>0</v>
      </c>
      <c r="E8257">
        <v>-5.48</v>
      </c>
      <c r="F8257">
        <v>-7.7</v>
      </c>
    </row>
    <row r="8258" spans="1:7">
      <c r="A8258" t="s">
        <v>33</v>
      </c>
      <c r="B8258">
        <v>5482</v>
      </c>
      <c r="C8258" t="s">
        <v>59</v>
      </c>
      <c r="D8258">
        <v>6.55</v>
      </c>
      <c r="E8258">
        <v>-5.48</v>
      </c>
      <c r="F8258">
        <v>-7.7</v>
      </c>
    </row>
    <row r="8259" spans="1:7">
      <c r="A8259" t="s">
        <v>33</v>
      </c>
      <c r="B8259">
        <v>5483</v>
      </c>
      <c r="C8259" t="s">
        <v>59</v>
      </c>
      <c r="D8259">
        <v>6.9</v>
      </c>
      <c r="E8259">
        <v>-5.48</v>
      </c>
      <c r="F8259">
        <v>-7.7</v>
      </c>
      <c r="G8259" t="b">
        <v>0</v>
      </c>
    </row>
    <row r="8260" spans="1:7">
      <c r="A8260" t="s">
        <v>33</v>
      </c>
      <c r="B8260">
        <v>5484</v>
      </c>
      <c r="C8260" t="s">
        <v>59</v>
      </c>
      <c r="D8260">
        <v>7.02</v>
      </c>
      <c r="E8260">
        <v>-5.48</v>
      </c>
      <c r="F8260">
        <v>-7.7</v>
      </c>
    </row>
    <row r="8261" spans="1:7">
      <c r="A8261" t="s">
        <v>33</v>
      </c>
      <c r="B8261">
        <v>5485</v>
      </c>
      <c r="C8261" t="s">
        <v>59</v>
      </c>
      <c r="D8261">
        <v>8</v>
      </c>
      <c r="E8261">
        <v>-5.48</v>
      </c>
      <c r="F8261">
        <v>-7.7</v>
      </c>
    </row>
    <row r="8262" spans="1:7">
      <c r="A8262" t="s">
        <v>33</v>
      </c>
      <c r="B8262">
        <v>5486</v>
      </c>
      <c r="C8262" t="s">
        <v>59</v>
      </c>
      <c r="D8262">
        <v>9.9</v>
      </c>
      <c r="E8262">
        <v>-5.48</v>
      </c>
      <c r="F8262">
        <v>-7.7</v>
      </c>
    </row>
    <row r="8263" spans="1:7">
      <c r="A8263" t="s">
        <v>33</v>
      </c>
      <c r="B8263">
        <v>5487</v>
      </c>
      <c r="C8263" t="s">
        <v>59</v>
      </c>
      <c r="D8263">
        <v>10.53</v>
      </c>
      <c r="E8263">
        <v>-5.48</v>
      </c>
      <c r="F8263">
        <v>-7.7</v>
      </c>
    </row>
    <row r="8264" spans="1:7">
      <c r="A8264" t="s">
        <v>33</v>
      </c>
      <c r="B8264">
        <v>5488</v>
      </c>
      <c r="C8264" t="s">
        <v>59</v>
      </c>
      <c r="D8264">
        <v>10.7</v>
      </c>
      <c r="E8264">
        <v>-5.48</v>
      </c>
      <c r="F8264">
        <v>-7.7</v>
      </c>
      <c r="G8264" t="b">
        <v>0</v>
      </c>
    </row>
    <row r="8265" spans="1:7">
      <c r="A8265" t="s">
        <v>33</v>
      </c>
      <c r="B8265">
        <v>5489</v>
      </c>
      <c r="C8265" t="s">
        <v>59</v>
      </c>
      <c r="D8265">
        <v>13.1</v>
      </c>
      <c r="E8265">
        <v>-5.48</v>
      </c>
      <c r="F8265">
        <v>-7.7</v>
      </c>
    </row>
    <row r="8266" spans="1:7">
      <c r="A8266" t="s">
        <v>33</v>
      </c>
      <c r="B8266">
        <v>5490</v>
      </c>
      <c r="C8266" t="s">
        <v>59</v>
      </c>
      <c r="D8266">
        <v>13.4</v>
      </c>
      <c r="E8266">
        <v>-5.48</v>
      </c>
      <c r="F8266">
        <v>-7.7</v>
      </c>
    </row>
    <row r="8267" spans="1:7">
      <c r="A8267" t="s">
        <v>33</v>
      </c>
      <c r="B8267">
        <v>5491</v>
      </c>
      <c r="C8267" t="s">
        <v>59</v>
      </c>
      <c r="D8267">
        <v>13.65</v>
      </c>
      <c r="E8267">
        <v>-5.48</v>
      </c>
      <c r="F8267">
        <v>-7.7</v>
      </c>
    </row>
    <row r="8268" spans="1:7">
      <c r="A8268" t="s">
        <v>33</v>
      </c>
      <c r="B8268">
        <v>5492</v>
      </c>
      <c r="C8268" t="s">
        <v>59</v>
      </c>
      <c r="D8268">
        <v>14.15</v>
      </c>
      <c r="E8268">
        <v>-5.48</v>
      </c>
      <c r="F8268">
        <v>-7.7</v>
      </c>
    </row>
    <row r="8269" spans="1:7">
      <c r="A8269" t="s">
        <v>33</v>
      </c>
      <c r="B8269">
        <v>5493</v>
      </c>
      <c r="C8269" t="s">
        <v>59</v>
      </c>
      <c r="D8269">
        <v>14.33</v>
      </c>
      <c r="E8269">
        <v>-5.48</v>
      </c>
      <c r="F8269">
        <v>-7.7</v>
      </c>
    </row>
    <row r="8270" spans="1:7">
      <c r="A8270" t="s">
        <v>33</v>
      </c>
      <c r="B8270">
        <v>5494</v>
      </c>
      <c r="C8270" t="s">
        <v>59</v>
      </c>
      <c r="D8270">
        <v>14.75</v>
      </c>
      <c r="E8270">
        <v>-5.48</v>
      </c>
      <c r="F8270">
        <v>-7.7</v>
      </c>
    </row>
    <row r="8271" spans="1:7">
      <c r="A8271" t="s">
        <v>33</v>
      </c>
      <c r="B8271">
        <v>5495</v>
      </c>
      <c r="C8271" t="s">
        <v>59</v>
      </c>
      <c r="D8271">
        <v>16.37</v>
      </c>
      <c r="E8271">
        <v>-5.48</v>
      </c>
      <c r="F8271">
        <v>-7.7</v>
      </c>
      <c r="G8271" t="b">
        <v>0</v>
      </c>
    </row>
    <row r="8272" spans="1:7">
      <c r="A8272" t="s">
        <v>33</v>
      </c>
      <c r="B8272">
        <v>5496</v>
      </c>
      <c r="C8272" t="s">
        <v>59</v>
      </c>
      <c r="D8272">
        <v>17.100000000000001</v>
      </c>
      <c r="E8272">
        <v>-5.48</v>
      </c>
      <c r="F8272">
        <v>-7.7</v>
      </c>
    </row>
    <row r="8273" spans="1:7">
      <c r="A8273" t="s">
        <v>33</v>
      </c>
      <c r="B8273">
        <v>5497</v>
      </c>
      <c r="C8273" t="s">
        <v>59</v>
      </c>
      <c r="D8273">
        <v>17.7</v>
      </c>
      <c r="E8273">
        <v>-5.48</v>
      </c>
      <c r="F8273">
        <v>-7.7</v>
      </c>
    </row>
    <row r="8274" spans="1:7">
      <c r="A8274" t="s">
        <v>33</v>
      </c>
      <c r="B8274">
        <v>5498</v>
      </c>
      <c r="C8274" t="s">
        <v>59</v>
      </c>
      <c r="D8274">
        <v>18.399999999999999</v>
      </c>
      <c r="E8274">
        <v>-5.48</v>
      </c>
      <c r="F8274">
        <v>-7.7</v>
      </c>
    </row>
    <row r="8275" spans="1:7">
      <c r="A8275" t="s">
        <v>33</v>
      </c>
      <c r="B8275">
        <v>5499</v>
      </c>
      <c r="C8275" t="s">
        <v>59</v>
      </c>
      <c r="D8275">
        <v>19.100000000000001</v>
      </c>
      <c r="E8275">
        <v>-5.48</v>
      </c>
      <c r="F8275">
        <v>-7.7</v>
      </c>
    </row>
    <row r="8276" spans="1:7">
      <c r="A8276" t="s">
        <v>33</v>
      </c>
      <c r="B8276">
        <v>5500</v>
      </c>
      <c r="C8276" t="s">
        <v>59</v>
      </c>
      <c r="D8276">
        <v>19.475000000000001</v>
      </c>
      <c r="E8276">
        <v>-5.48</v>
      </c>
      <c r="F8276">
        <v>-7.7</v>
      </c>
    </row>
    <row r="8277" spans="1:7">
      <c r="A8277" t="s">
        <v>33</v>
      </c>
      <c r="B8277">
        <v>5501</v>
      </c>
      <c r="C8277" t="s">
        <v>59</v>
      </c>
      <c r="D8277">
        <v>20.54</v>
      </c>
      <c r="E8277">
        <v>-0.65</v>
      </c>
      <c r="F8277">
        <v>-7.7</v>
      </c>
    </row>
    <row r="8278" spans="1:7">
      <c r="A8278" t="s">
        <v>33</v>
      </c>
      <c r="B8278">
        <v>5502</v>
      </c>
      <c r="C8278" t="s">
        <v>59</v>
      </c>
      <c r="D8278">
        <v>20.54</v>
      </c>
      <c r="E8278">
        <v>-8.8817839999999996E-16</v>
      </c>
      <c r="F8278">
        <v>-7.7</v>
      </c>
      <c r="G8278" t="b">
        <v>0</v>
      </c>
    </row>
    <row r="8279" spans="1:7">
      <c r="A8279" t="s">
        <v>33</v>
      </c>
      <c r="B8279">
        <v>5503</v>
      </c>
      <c r="C8279" t="s">
        <v>59</v>
      </c>
      <c r="D8279">
        <v>20.54</v>
      </c>
      <c r="E8279">
        <v>0.2</v>
      </c>
      <c r="F8279">
        <v>-7.7</v>
      </c>
      <c r="G8279" t="b">
        <v>0</v>
      </c>
    </row>
    <row r="8280" spans="1:7">
      <c r="A8280" t="s">
        <v>33</v>
      </c>
      <c r="B8280">
        <v>5504</v>
      </c>
      <c r="C8280" t="s">
        <v>59</v>
      </c>
      <c r="D8280">
        <v>20.54</v>
      </c>
      <c r="E8280">
        <v>0.4</v>
      </c>
      <c r="F8280">
        <v>-7.7</v>
      </c>
    </row>
    <row r="8281" spans="1:7">
      <c r="A8281" t="s">
        <v>33</v>
      </c>
      <c r="B8281">
        <v>5505</v>
      </c>
      <c r="C8281" t="s">
        <v>59</v>
      </c>
      <c r="D8281">
        <v>20.54</v>
      </c>
      <c r="E8281">
        <v>1.75</v>
      </c>
      <c r="F8281">
        <v>-7.7</v>
      </c>
      <c r="G8281" t="b">
        <v>0</v>
      </c>
    </row>
    <row r="8282" spans="1:7">
      <c r="A8282" t="s">
        <v>33</v>
      </c>
      <c r="B8282">
        <v>5506</v>
      </c>
      <c r="C8282" t="s">
        <v>59</v>
      </c>
      <c r="D8282">
        <v>20.54</v>
      </c>
      <c r="E8282">
        <v>2.2000000000000002</v>
      </c>
      <c r="F8282">
        <v>-7.7</v>
      </c>
      <c r="G8282" t="b">
        <v>0</v>
      </c>
    </row>
    <row r="8283" spans="1:7">
      <c r="A8283" t="s">
        <v>33</v>
      </c>
      <c r="B8283">
        <v>5507</v>
      </c>
      <c r="C8283" t="s">
        <v>59</v>
      </c>
      <c r="D8283">
        <v>20.54</v>
      </c>
      <c r="E8283">
        <v>4.9000000000000004</v>
      </c>
      <c r="F8283">
        <v>-7.7</v>
      </c>
    </row>
    <row r="8284" spans="1:7">
      <c r="A8284" t="s">
        <v>33</v>
      </c>
      <c r="B8284">
        <v>5508</v>
      </c>
      <c r="C8284" t="s">
        <v>59</v>
      </c>
      <c r="D8284">
        <v>20.54</v>
      </c>
      <c r="E8284">
        <v>5</v>
      </c>
      <c r="F8284">
        <v>-7.7</v>
      </c>
    </row>
    <row r="8285" spans="1:7">
      <c r="A8285" t="s">
        <v>33</v>
      </c>
      <c r="B8285">
        <v>5509</v>
      </c>
      <c r="C8285" t="s">
        <v>59</v>
      </c>
      <c r="D8285">
        <v>20.54</v>
      </c>
      <c r="E8285">
        <v>7.71</v>
      </c>
      <c r="F8285">
        <v>-7.7</v>
      </c>
      <c r="G8285" t="b">
        <v>0</v>
      </c>
    </row>
    <row r="8286" spans="1:7">
      <c r="A8286" t="s">
        <v>33</v>
      </c>
      <c r="B8286">
        <v>5510</v>
      </c>
      <c r="C8286" t="s">
        <v>59</v>
      </c>
      <c r="D8286">
        <v>20.54</v>
      </c>
      <c r="E8286">
        <v>8.1</v>
      </c>
      <c r="F8286">
        <v>-7.7</v>
      </c>
      <c r="G8286" t="b">
        <v>0</v>
      </c>
    </row>
    <row r="8287" spans="1:7">
      <c r="A8287" t="s">
        <v>33</v>
      </c>
      <c r="B8287">
        <v>5511</v>
      </c>
      <c r="C8287" t="s">
        <v>59</v>
      </c>
      <c r="D8287">
        <v>20.54</v>
      </c>
      <c r="E8287">
        <v>9.1</v>
      </c>
      <c r="F8287">
        <v>-7.7</v>
      </c>
    </row>
    <row r="8288" spans="1:7">
      <c r="A8288" t="s">
        <v>33</v>
      </c>
      <c r="B8288">
        <v>5512</v>
      </c>
      <c r="C8288" t="s">
        <v>59</v>
      </c>
      <c r="D8288">
        <v>20.54</v>
      </c>
      <c r="E8288">
        <v>9.6999999999999993</v>
      </c>
      <c r="F8288">
        <v>-7.7</v>
      </c>
    </row>
    <row r="8289" spans="1:7">
      <c r="A8289" t="s">
        <v>33</v>
      </c>
      <c r="B8289">
        <v>5513</v>
      </c>
      <c r="C8289" t="s">
        <v>59</v>
      </c>
      <c r="D8289">
        <v>20.54</v>
      </c>
      <c r="E8289">
        <v>10.11</v>
      </c>
      <c r="F8289">
        <v>-7.7</v>
      </c>
      <c r="G8289" t="b">
        <v>0</v>
      </c>
    </row>
    <row r="8290" spans="1:7">
      <c r="A8290" t="s">
        <v>33</v>
      </c>
      <c r="B8290">
        <v>5514</v>
      </c>
      <c r="C8290" t="s">
        <v>59</v>
      </c>
      <c r="D8290">
        <v>20.54</v>
      </c>
      <c r="E8290">
        <v>10.4</v>
      </c>
      <c r="F8290">
        <v>-7.7</v>
      </c>
    </row>
    <row r="8291" spans="1:7">
      <c r="A8291" t="s">
        <v>33</v>
      </c>
      <c r="B8291">
        <v>5515</v>
      </c>
      <c r="C8291" t="s">
        <v>59</v>
      </c>
      <c r="D8291">
        <v>20.54</v>
      </c>
      <c r="E8291">
        <v>10.6</v>
      </c>
      <c r="F8291">
        <v>-7.7</v>
      </c>
    </row>
    <row r="8292" spans="1:7">
      <c r="A8292" t="s">
        <v>33</v>
      </c>
      <c r="B8292">
        <v>5516</v>
      </c>
      <c r="C8292" t="s">
        <v>59</v>
      </c>
      <c r="D8292">
        <v>20.54</v>
      </c>
      <c r="E8292">
        <v>11.65</v>
      </c>
      <c r="F8292">
        <v>-7.7</v>
      </c>
    </row>
    <row r="8293" spans="1:7">
      <c r="A8293" t="s">
        <v>33</v>
      </c>
      <c r="B8293">
        <v>5517</v>
      </c>
      <c r="C8293" t="s">
        <v>59</v>
      </c>
      <c r="D8293">
        <v>20.54</v>
      </c>
      <c r="E8293">
        <v>11.9</v>
      </c>
      <c r="F8293">
        <v>-7.7</v>
      </c>
    </row>
    <row r="8294" spans="1:7">
      <c r="A8294" t="s">
        <v>33</v>
      </c>
      <c r="B8294">
        <v>5518</v>
      </c>
      <c r="C8294" t="s">
        <v>59</v>
      </c>
      <c r="D8294">
        <v>20.54</v>
      </c>
      <c r="E8294">
        <v>11.95</v>
      </c>
      <c r="F8294">
        <v>-7.7</v>
      </c>
    </row>
    <row r="8295" spans="1:7">
      <c r="A8295" t="s">
        <v>33</v>
      </c>
      <c r="B8295">
        <v>5519</v>
      </c>
      <c r="C8295" t="s">
        <v>59</v>
      </c>
      <c r="D8295">
        <v>20.54</v>
      </c>
      <c r="E8295">
        <v>12.5</v>
      </c>
      <c r="F8295">
        <v>-7.7</v>
      </c>
    </row>
    <row r="8296" spans="1:7">
      <c r="A8296" t="s">
        <v>33</v>
      </c>
      <c r="B8296">
        <v>5520</v>
      </c>
      <c r="C8296" t="s">
        <v>59</v>
      </c>
      <c r="D8296">
        <v>20.54</v>
      </c>
      <c r="E8296">
        <v>12.8</v>
      </c>
      <c r="F8296">
        <v>-7.7</v>
      </c>
      <c r="G8296" t="b">
        <v>0</v>
      </c>
    </row>
    <row r="8297" spans="1:7">
      <c r="A8297" t="s">
        <v>33</v>
      </c>
      <c r="B8297">
        <v>5521</v>
      </c>
      <c r="C8297" t="s">
        <v>59</v>
      </c>
      <c r="D8297">
        <v>20.54</v>
      </c>
      <c r="E8297">
        <v>12.95</v>
      </c>
      <c r="F8297">
        <v>-7.7</v>
      </c>
    </row>
    <row r="8298" spans="1:7">
      <c r="A8298" t="s">
        <v>33</v>
      </c>
      <c r="B8298">
        <v>5522</v>
      </c>
      <c r="C8298" t="s">
        <v>59</v>
      </c>
      <c r="D8298">
        <v>20.54</v>
      </c>
      <c r="E8298">
        <v>14.2</v>
      </c>
      <c r="F8298">
        <v>-7.7</v>
      </c>
    </row>
    <row r="8299" spans="1:7">
      <c r="A8299" t="s">
        <v>33</v>
      </c>
      <c r="B8299">
        <v>5523</v>
      </c>
      <c r="C8299" t="s">
        <v>59</v>
      </c>
      <c r="D8299">
        <v>20.54</v>
      </c>
      <c r="E8299">
        <v>14.35</v>
      </c>
      <c r="F8299">
        <v>-7.7</v>
      </c>
      <c r="G8299" t="b">
        <v>0</v>
      </c>
    </row>
    <row r="8300" spans="1:7">
      <c r="A8300" t="s">
        <v>33</v>
      </c>
      <c r="B8300">
        <v>5524</v>
      </c>
      <c r="C8300" t="s">
        <v>59</v>
      </c>
      <c r="D8300">
        <v>20.54</v>
      </c>
      <c r="E8300">
        <v>14.91</v>
      </c>
      <c r="F8300">
        <v>-7.7</v>
      </c>
    </row>
    <row r="8301" spans="1:7">
      <c r="A8301" t="s">
        <v>33</v>
      </c>
      <c r="B8301">
        <v>5525</v>
      </c>
      <c r="C8301" t="s">
        <v>59</v>
      </c>
      <c r="D8301">
        <v>20.54</v>
      </c>
      <c r="E8301">
        <v>15.7</v>
      </c>
      <c r="F8301">
        <v>-7.7</v>
      </c>
    </row>
    <row r="8302" spans="1:7">
      <c r="A8302" t="s">
        <v>33</v>
      </c>
      <c r="B8302">
        <v>5526</v>
      </c>
      <c r="C8302" t="s">
        <v>59</v>
      </c>
      <c r="D8302">
        <v>20.54</v>
      </c>
      <c r="E8302">
        <v>15.78</v>
      </c>
      <c r="F8302">
        <v>-7.7</v>
      </c>
    </row>
    <row r="8303" spans="1:7">
      <c r="A8303" t="s">
        <v>33</v>
      </c>
      <c r="B8303">
        <v>5527</v>
      </c>
      <c r="C8303" t="s">
        <v>59</v>
      </c>
      <c r="D8303">
        <v>20.54</v>
      </c>
      <c r="E8303">
        <v>16.600000000000001</v>
      </c>
      <c r="F8303">
        <v>-7.7</v>
      </c>
      <c r="G8303" t="b">
        <v>0</v>
      </c>
    </row>
    <row r="8304" spans="1:7">
      <c r="A8304" t="s">
        <v>33</v>
      </c>
      <c r="B8304">
        <v>5528</v>
      </c>
      <c r="C8304" t="s">
        <v>59</v>
      </c>
      <c r="D8304">
        <v>19.475000000000001</v>
      </c>
      <c r="E8304">
        <v>16.932469999999999</v>
      </c>
      <c r="F8304">
        <v>-7.7</v>
      </c>
      <c r="G8304" t="b">
        <v>0</v>
      </c>
    </row>
    <row r="8305" spans="1:7">
      <c r="A8305" t="s">
        <v>33</v>
      </c>
      <c r="B8305">
        <v>5529</v>
      </c>
      <c r="C8305" t="s">
        <v>59</v>
      </c>
      <c r="D8305">
        <v>19.100000000000001</v>
      </c>
      <c r="E8305">
        <v>16.96855</v>
      </c>
      <c r="F8305">
        <v>-7.7</v>
      </c>
    </row>
    <row r="8306" spans="1:7">
      <c r="A8306" t="s">
        <v>33</v>
      </c>
      <c r="B8306">
        <v>5530</v>
      </c>
      <c r="C8306" t="s">
        <v>59</v>
      </c>
      <c r="D8306">
        <v>18.399999999999999</v>
      </c>
      <c r="E8306">
        <v>17.035889999999998</v>
      </c>
      <c r="F8306">
        <v>-7.7</v>
      </c>
    </row>
    <row r="8307" spans="1:7">
      <c r="A8307" t="s">
        <v>33</v>
      </c>
      <c r="B8307">
        <v>5531</v>
      </c>
      <c r="C8307" t="s">
        <v>59</v>
      </c>
      <c r="D8307">
        <v>17.7</v>
      </c>
      <c r="E8307">
        <v>17.10324</v>
      </c>
      <c r="F8307">
        <v>-7.7</v>
      </c>
    </row>
    <row r="8308" spans="1:7">
      <c r="A8308" t="s">
        <v>33</v>
      </c>
      <c r="B8308">
        <v>5532</v>
      </c>
      <c r="C8308" t="s">
        <v>59</v>
      </c>
      <c r="D8308">
        <v>17.100000000000001</v>
      </c>
      <c r="E8308">
        <v>17.160969999999999</v>
      </c>
      <c r="F8308">
        <v>-7.7</v>
      </c>
      <c r="G8308" t="b">
        <v>0</v>
      </c>
    </row>
    <row r="8309" spans="1:7">
      <c r="A8309" t="s">
        <v>33</v>
      </c>
      <c r="B8309">
        <v>5533</v>
      </c>
      <c r="C8309" t="s">
        <v>59</v>
      </c>
      <c r="D8309">
        <v>16.37</v>
      </c>
      <c r="E8309">
        <v>17.231200000000001</v>
      </c>
      <c r="F8309">
        <v>-7.7</v>
      </c>
    </row>
    <row r="8310" spans="1:7">
      <c r="A8310" t="s">
        <v>33</v>
      </c>
      <c r="B8310">
        <v>5534</v>
      </c>
      <c r="C8310" t="s">
        <v>59</v>
      </c>
      <c r="D8310">
        <v>15.55097</v>
      </c>
      <c r="E8310">
        <v>17.309999999999999</v>
      </c>
      <c r="F8310">
        <v>-7.7</v>
      </c>
      <c r="G8310" t="b">
        <v>0</v>
      </c>
    </row>
    <row r="8311" spans="1:7">
      <c r="A8311" t="s">
        <v>33</v>
      </c>
      <c r="B8311">
        <v>5535</v>
      </c>
      <c r="C8311" t="s">
        <v>59</v>
      </c>
      <c r="D8311">
        <v>14.75</v>
      </c>
      <c r="E8311">
        <v>17.387060000000002</v>
      </c>
      <c r="F8311">
        <v>-7.7</v>
      </c>
    </row>
    <row r="8312" spans="1:7">
      <c r="A8312" t="s">
        <v>33</v>
      </c>
      <c r="B8312">
        <v>5536</v>
      </c>
      <c r="C8312" t="s">
        <v>59</v>
      </c>
      <c r="D8312">
        <v>14.33</v>
      </c>
      <c r="E8312">
        <v>17.42747</v>
      </c>
      <c r="F8312">
        <v>-7.7</v>
      </c>
      <c r="G8312" t="b">
        <v>0</v>
      </c>
    </row>
    <row r="8313" spans="1:7">
      <c r="A8313" t="s">
        <v>33</v>
      </c>
      <c r="B8313">
        <v>5537</v>
      </c>
      <c r="C8313" t="s">
        <v>59</v>
      </c>
      <c r="D8313">
        <v>14.15</v>
      </c>
      <c r="E8313">
        <v>17.444790000000001</v>
      </c>
      <c r="F8313">
        <v>-7.7</v>
      </c>
      <c r="G8313" t="b">
        <v>0</v>
      </c>
    </row>
    <row r="8314" spans="1:7">
      <c r="A8314" t="s">
        <v>33</v>
      </c>
      <c r="B8314">
        <v>5538</v>
      </c>
      <c r="C8314" t="s">
        <v>59</v>
      </c>
      <c r="D8314">
        <v>13.65</v>
      </c>
      <c r="E8314">
        <v>17.492899999999999</v>
      </c>
      <c r="F8314">
        <v>-7.7</v>
      </c>
    </row>
    <row r="8315" spans="1:7">
      <c r="A8315" t="s">
        <v>33</v>
      </c>
      <c r="B8315">
        <v>5539</v>
      </c>
      <c r="C8315" t="s">
        <v>59</v>
      </c>
      <c r="D8315">
        <v>13.4</v>
      </c>
      <c r="E8315">
        <v>17.516950000000001</v>
      </c>
      <c r="F8315">
        <v>-7.7</v>
      </c>
    </row>
    <row r="8316" spans="1:7">
      <c r="A8316" t="s">
        <v>33</v>
      </c>
      <c r="B8316">
        <v>5540</v>
      </c>
      <c r="C8316" t="s">
        <v>59</v>
      </c>
      <c r="D8316">
        <v>13.1</v>
      </c>
      <c r="E8316">
        <v>17.545819999999999</v>
      </c>
      <c r="F8316">
        <v>-7.7</v>
      </c>
      <c r="G8316" t="b">
        <v>0</v>
      </c>
    </row>
    <row r="8317" spans="1:7">
      <c r="A8317" t="s">
        <v>33</v>
      </c>
      <c r="B8317">
        <v>5541</v>
      </c>
      <c r="C8317" t="s">
        <v>59</v>
      </c>
      <c r="D8317">
        <v>10.7</v>
      </c>
      <c r="E8317">
        <v>17.776730000000001</v>
      </c>
      <c r="F8317">
        <v>-7.7</v>
      </c>
    </row>
    <row r="8318" spans="1:7">
      <c r="A8318" t="s">
        <v>33</v>
      </c>
      <c r="B8318">
        <v>5542</v>
      </c>
      <c r="C8318" t="s">
        <v>59</v>
      </c>
      <c r="D8318">
        <v>10.53</v>
      </c>
      <c r="E8318">
        <v>17.79308</v>
      </c>
      <c r="F8318">
        <v>-7.7</v>
      </c>
      <c r="G8318" t="b">
        <v>0</v>
      </c>
    </row>
    <row r="8319" spans="1:7">
      <c r="A8319" t="s">
        <v>33</v>
      </c>
      <c r="B8319">
        <v>5543</v>
      </c>
      <c r="C8319" t="s">
        <v>59</v>
      </c>
      <c r="D8319">
        <v>9.9</v>
      </c>
      <c r="E8319">
        <v>17.85369</v>
      </c>
      <c r="F8319">
        <v>-7.7</v>
      </c>
    </row>
    <row r="8320" spans="1:7">
      <c r="A8320" t="s">
        <v>33</v>
      </c>
      <c r="B8320">
        <v>5544</v>
      </c>
      <c r="C8320" t="s">
        <v>59</v>
      </c>
      <c r="D8320">
        <v>8</v>
      </c>
      <c r="E8320">
        <v>18.0365</v>
      </c>
      <c r="F8320">
        <v>-7.7</v>
      </c>
    </row>
    <row r="8321" spans="1:7">
      <c r="A8321" t="s">
        <v>33</v>
      </c>
      <c r="B8321">
        <v>5545</v>
      </c>
      <c r="C8321" t="s">
        <v>59</v>
      </c>
      <c r="D8321">
        <v>7.02</v>
      </c>
      <c r="E8321">
        <v>18.130780000000001</v>
      </c>
      <c r="F8321">
        <v>-7.7</v>
      </c>
    </row>
    <row r="8322" spans="1:7">
      <c r="A8322" t="s">
        <v>33</v>
      </c>
      <c r="B8322">
        <v>5546</v>
      </c>
      <c r="C8322" t="s">
        <v>59</v>
      </c>
      <c r="D8322">
        <v>6.9</v>
      </c>
      <c r="E8322">
        <v>18.142330000000001</v>
      </c>
      <c r="F8322">
        <v>-7.7</v>
      </c>
      <c r="G8322" t="b">
        <v>0</v>
      </c>
    </row>
    <row r="8323" spans="1:7">
      <c r="A8323" t="s">
        <v>33</v>
      </c>
      <c r="B8323">
        <v>5547</v>
      </c>
      <c r="C8323" t="s">
        <v>59</v>
      </c>
      <c r="D8323">
        <v>6.55</v>
      </c>
      <c r="E8323">
        <v>18.175999999999998</v>
      </c>
      <c r="F8323">
        <v>-7.7</v>
      </c>
    </row>
    <row r="8324" spans="1:7">
      <c r="A8324" t="s">
        <v>33</v>
      </c>
      <c r="B8324">
        <v>5548</v>
      </c>
      <c r="C8324" t="s">
        <v>59</v>
      </c>
      <c r="D8324">
        <v>0</v>
      </c>
      <c r="E8324">
        <v>18.43</v>
      </c>
      <c r="F8324">
        <v>-7.7</v>
      </c>
    </row>
    <row r="8325" spans="1:7">
      <c r="A8325" t="s">
        <v>33</v>
      </c>
      <c r="B8325">
        <v>5549</v>
      </c>
      <c r="C8325" t="s">
        <v>59</v>
      </c>
      <c r="D8325">
        <v>-1.69</v>
      </c>
      <c r="E8325">
        <v>17.309999999999999</v>
      </c>
      <c r="F8325">
        <v>-7.7</v>
      </c>
    </row>
    <row r="8326" spans="1:7">
      <c r="A8326" t="s">
        <v>33</v>
      </c>
      <c r="B8326">
        <v>5550</v>
      </c>
      <c r="C8326" t="s">
        <v>59</v>
      </c>
      <c r="D8326">
        <v>-1.69</v>
      </c>
      <c r="E8326">
        <v>16.600000000000001</v>
      </c>
      <c r="F8326">
        <v>-7.7</v>
      </c>
    </row>
    <row r="8327" spans="1:7">
      <c r="A8327" t="s">
        <v>33</v>
      </c>
      <c r="B8327">
        <v>5551</v>
      </c>
      <c r="C8327" t="s">
        <v>59</v>
      </c>
      <c r="D8327">
        <v>-1.69</v>
      </c>
      <c r="E8327">
        <v>15.78</v>
      </c>
      <c r="F8327">
        <v>-7.7</v>
      </c>
    </row>
    <row r="8328" spans="1:7">
      <c r="A8328" t="s">
        <v>33</v>
      </c>
      <c r="B8328">
        <v>5552</v>
      </c>
      <c r="C8328" t="s">
        <v>59</v>
      </c>
      <c r="D8328">
        <v>-1.69</v>
      </c>
      <c r="E8328">
        <v>15.7</v>
      </c>
      <c r="F8328">
        <v>-7.7</v>
      </c>
    </row>
    <row r="8329" spans="1:7">
      <c r="A8329" t="s">
        <v>33</v>
      </c>
      <c r="B8329">
        <v>5553</v>
      </c>
      <c r="C8329" t="s">
        <v>59</v>
      </c>
      <c r="D8329">
        <v>-1.69</v>
      </c>
      <c r="E8329">
        <v>15.26</v>
      </c>
      <c r="F8329">
        <v>-7.7</v>
      </c>
      <c r="G8329" t="b">
        <v>0</v>
      </c>
    </row>
    <row r="8330" spans="1:7">
      <c r="A8330" t="s">
        <v>33</v>
      </c>
      <c r="B8330">
        <v>5554</v>
      </c>
      <c r="C8330" t="s">
        <v>59</v>
      </c>
      <c r="D8330">
        <v>-1.69</v>
      </c>
      <c r="E8330">
        <v>14.91</v>
      </c>
      <c r="F8330">
        <v>-7.7</v>
      </c>
      <c r="G8330" t="b">
        <v>0</v>
      </c>
    </row>
    <row r="8331" spans="1:7">
      <c r="A8331" t="s">
        <v>33</v>
      </c>
      <c r="B8331">
        <v>5555</v>
      </c>
      <c r="C8331" t="s">
        <v>59</v>
      </c>
      <c r="D8331">
        <v>-1.69</v>
      </c>
      <c r="E8331">
        <v>14.35</v>
      </c>
      <c r="F8331">
        <v>-7.7</v>
      </c>
      <c r="G8331" t="b">
        <v>0</v>
      </c>
    </row>
    <row r="8332" spans="1:7">
      <c r="A8332" t="s">
        <v>33</v>
      </c>
      <c r="B8332">
        <v>5556</v>
      </c>
      <c r="C8332" t="s">
        <v>59</v>
      </c>
      <c r="D8332">
        <v>-1.69</v>
      </c>
      <c r="E8332">
        <v>14.2</v>
      </c>
      <c r="F8332">
        <v>-7.7</v>
      </c>
    </row>
    <row r="8333" spans="1:7">
      <c r="A8333" t="s">
        <v>33</v>
      </c>
      <c r="B8333">
        <v>5557</v>
      </c>
      <c r="C8333" t="s">
        <v>59</v>
      </c>
      <c r="D8333">
        <v>-1.69</v>
      </c>
      <c r="E8333">
        <v>12.95</v>
      </c>
      <c r="F8333">
        <v>-7.7</v>
      </c>
      <c r="G8333" t="b">
        <v>0</v>
      </c>
    </row>
    <row r="8334" spans="1:7">
      <c r="A8334" t="s">
        <v>33</v>
      </c>
      <c r="B8334">
        <v>5558</v>
      </c>
      <c r="C8334" t="s">
        <v>59</v>
      </c>
      <c r="D8334">
        <v>-1.69</v>
      </c>
      <c r="E8334">
        <v>12.8</v>
      </c>
      <c r="F8334">
        <v>-7.7</v>
      </c>
    </row>
    <row r="8335" spans="1:7">
      <c r="A8335" t="s">
        <v>33</v>
      </c>
      <c r="B8335">
        <v>5559</v>
      </c>
      <c r="C8335" t="s">
        <v>59</v>
      </c>
      <c r="D8335">
        <v>-1.69</v>
      </c>
      <c r="E8335">
        <v>12.5</v>
      </c>
      <c r="F8335">
        <v>-7.7</v>
      </c>
    </row>
    <row r="8336" spans="1:7">
      <c r="A8336" t="s">
        <v>33</v>
      </c>
      <c r="B8336">
        <v>5560</v>
      </c>
      <c r="C8336" t="s">
        <v>59</v>
      </c>
      <c r="D8336">
        <v>-1.69</v>
      </c>
      <c r="E8336">
        <v>11.95</v>
      </c>
      <c r="F8336">
        <v>-7.7</v>
      </c>
      <c r="G8336" t="b">
        <v>0</v>
      </c>
    </row>
    <row r="8337" spans="1:7">
      <c r="A8337" t="s">
        <v>33</v>
      </c>
      <c r="B8337">
        <v>5561</v>
      </c>
      <c r="C8337" t="s">
        <v>59</v>
      </c>
      <c r="D8337">
        <v>-1.69</v>
      </c>
      <c r="E8337">
        <v>11.9</v>
      </c>
      <c r="F8337">
        <v>-7.7</v>
      </c>
    </row>
    <row r="8338" spans="1:7">
      <c r="A8338" t="s">
        <v>33</v>
      </c>
      <c r="B8338">
        <v>5562</v>
      </c>
      <c r="C8338" t="s">
        <v>59</v>
      </c>
      <c r="D8338">
        <v>-1.69</v>
      </c>
      <c r="E8338">
        <v>11.65</v>
      </c>
      <c r="F8338">
        <v>-7.7</v>
      </c>
      <c r="G8338" t="b">
        <v>0</v>
      </c>
    </row>
    <row r="8339" spans="1:7">
      <c r="A8339" t="s">
        <v>33</v>
      </c>
      <c r="B8339">
        <v>5563</v>
      </c>
      <c r="C8339" t="s">
        <v>59</v>
      </c>
      <c r="D8339">
        <v>-1.69</v>
      </c>
      <c r="E8339">
        <v>10.6</v>
      </c>
      <c r="F8339">
        <v>-7.7</v>
      </c>
    </row>
    <row r="8340" spans="1:7">
      <c r="A8340" t="s">
        <v>33</v>
      </c>
      <c r="B8340">
        <v>5564</v>
      </c>
      <c r="C8340" t="s">
        <v>59</v>
      </c>
      <c r="D8340">
        <v>-1.69</v>
      </c>
      <c r="E8340">
        <v>10.4</v>
      </c>
      <c r="F8340">
        <v>-7.7</v>
      </c>
    </row>
    <row r="8341" spans="1:7">
      <c r="A8341" t="s">
        <v>33</v>
      </c>
      <c r="B8341">
        <v>5565</v>
      </c>
      <c r="C8341" t="s">
        <v>59</v>
      </c>
      <c r="D8341">
        <v>-1.69</v>
      </c>
      <c r="E8341">
        <v>10.11</v>
      </c>
      <c r="F8341">
        <v>-7.7</v>
      </c>
    </row>
    <row r="8342" spans="1:7">
      <c r="A8342" t="s">
        <v>33</v>
      </c>
      <c r="B8342">
        <v>5566</v>
      </c>
      <c r="C8342" t="s">
        <v>59</v>
      </c>
      <c r="D8342">
        <v>-1.69</v>
      </c>
      <c r="E8342">
        <v>9.6999999999999993</v>
      </c>
      <c r="F8342">
        <v>-7.7</v>
      </c>
    </row>
    <row r="8343" spans="1:7">
      <c r="A8343" t="s">
        <v>33</v>
      </c>
      <c r="B8343">
        <v>5567</v>
      </c>
      <c r="C8343" t="s">
        <v>59</v>
      </c>
      <c r="D8343">
        <v>-1.69</v>
      </c>
      <c r="E8343">
        <v>9.1</v>
      </c>
      <c r="F8343">
        <v>-7.7</v>
      </c>
    </row>
    <row r="8344" spans="1:7">
      <c r="A8344" t="s">
        <v>33</v>
      </c>
      <c r="B8344">
        <v>5568</v>
      </c>
      <c r="C8344" t="s">
        <v>59</v>
      </c>
      <c r="D8344">
        <v>-1.69</v>
      </c>
      <c r="E8344">
        <v>8.1</v>
      </c>
      <c r="F8344">
        <v>-7.7</v>
      </c>
    </row>
    <row r="8345" spans="1:7">
      <c r="A8345" t="s">
        <v>33</v>
      </c>
      <c r="B8345">
        <v>5569</v>
      </c>
      <c r="C8345" t="s">
        <v>59</v>
      </c>
      <c r="D8345">
        <v>-1.69</v>
      </c>
      <c r="E8345">
        <v>7.71</v>
      </c>
      <c r="F8345">
        <v>-7.7</v>
      </c>
    </row>
    <row r="8346" spans="1:7">
      <c r="A8346" t="s">
        <v>33</v>
      </c>
      <c r="B8346">
        <v>5570</v>
      </c>
      <c r="C8346" t="s">
        <v>59</v>
      </c>
      <c r="D8346">
        <v>-1.69</v>
      </c>
      <c r="E8346">
        <v>5</v>
      </c>
      <c r="F8346">
        <v>-7.7</v>
      </c>
    </row>
    <row r="8347" spans="1:7">
      <c r="A8347" t="s">
        <v>33</v>
      </c>
      <c r="B8347">
        <v>5571</v>
      </c>
      <c r="C8347" t="s">
        <v>59</v>
      </c>
      <c r="D8347">
        <v>-1.69</v>
      </c>
      <c r="E8347">
        <v>4.9000000000000004</v>
      </c>
      <c r="F8347">
        <v>-7.7</v>
      </c>
    </row>
    <row r="8348" spans="1:7">
      <c r="A8348" t="s">
        <v>33</v>
      </c>
      <c r="B8348">
        <v>5572</v>
      </c>
      <c r="C8348" t="s">
        <v>59</v>
      </c>
      <c r="D8348">
        <v>-1.69</v>
      </c>
      <c r="E8348">
        <v>2.2000000000000002</v>
      </c>
      <c r="F8348">
        <v>-7.7</v>
      </c>
    </row>
    <row r="8349" spans="1:7">
      <c r="A8349" t="s">
        <v>33</v>
      </c>
      <c r="B8349">
        <v>5573</v>
      </c>
      <c r="C8349" t="s">
        <v>59</v>
      </c>
      <c r="D8349">
        <v>-1.69</v>
      </c>
      <c r="E8349">
        <v>1.75</v>
      </c>
      <c r="F8349">
        <v>-7.7</v>
      </c>
      <c r="G8349" t="b">
        <v>0</v>
      </c>
    </row>
    <row r="8350" spans="1:7">
      <c r="A8350" t="s">
        <v>33</v>
      </c>
      <c r="B8350">
        <v>5574</v>
      </c>
      <c r="C8350" t="s">
        <v>59</v>
      </c>
      <c r="D8350">
        <v>-1.69</v>
      </c>
      <c r="E8350">
        <v>0.4</v>
      </c>
      <c r="F8350">
        <v>-7.7</v>
      </c>
      <c r="G8350" t="b">
        <v>0</v>
      </c>
    </row>
    <row r="8351" spans="1:7">
      <c r="A8351" t="s">
        <v>33</v>
      </c>
      <c r="B8351">
        <v>5575</v>
      </c>
      <c r="C8351" t="s">
        <v>59</v>
      </c>
      <c r="D8351">
        <v>-1.69</v>
      </c>
      <c r="E8351">
        <v>0.2</v>
      </c>
      <c r="F8351">
        <v>-7.7</v>
      </c>
      <c r="G8351" t="b">
        <v>0</v>
      </c>
    </row>
    <row r="8352" spans="1:7">
      <c r="A8352" t="s">
        <v>33</v>
      </c>
      <c r="B8352">
        <v>5576</v>
      </c>
      <c r="C8352" t="s">
        <v>59</v>
      </c>
      <c r="D8352">
        <v>-1.69</v>
      </c>
      <c r="E8352">
        <v>0</v>
      </c>
      <c r="F8352">
        <v>-7.7</v>
      </c>
    </row>
    <row r="8353" spans="1:7">
      <c r="A8353" t="s">
        <v>33</v>
      </c>
      <c r="B8353">
        <v>5577</v>
      </c>
      <c r="C8353" t="s">
        <v>59</v>
      </c>
      <c r="D8353">
        <v>-1.69</v>
      </c>
      <c r="E8353">
        <v>-0.65</v>
      </c>
      <c r="F8353">
        <v>-7.7</v>
      </c>
    </row>
    <row r="8354" spans="1:7">
      <c r="A8354" t="s">
        <v>33</v>
      </c>
      <c r="B8354">
        <v>5718</v>
      </c>
      <c r="C8354" t="s">
        <v>59</v>
      </c>
      <c r="D8354">
        <v>19.649999999999999</v>
      </c>
      <c r="E8354">
        <v>4.9000000000000004</v>
      </c>
      <c r="F8354">
        <v>-7.7</v>
      </c>
      <c r="G8354" t="b">
        <v>0</v>
      </c>
    </row>
    <row r="8355" spans="1:7">
      <c r="A8355" t="s">
        <v>33</v>
      </c>
      <c r="B8355">
        <v>5719</v>
      </c>
      <c r="C8355" t="s">
        <v>59</v>
      </c>
      <c r="D8355">
        <v>19.649999999999999</v>
      </c>
      <c r="E8355">
        <v>5</v>
      </c>
      <c r="F8355">
        <v>-7.7</v>
      </c>
    </row>
    <row r="8356" spans="1:7">
      <c r="A8356" t="s">
        <v>33</v>
      </c>
      <c r="B8356">
        <v>5720</v>
      </c>
      <c r="C8356" t="s">
        <v>59</v>
      </c>
      <c r="D8356">
        <v>19.649999999999999</v>
      </c>
      <c r="E8356">
        <v>5.3</v>
      </c>
      <c r="F8356">
        <v>-7.7</v>
      </c>
      <c r="G8356" t="b">
        <v>0</v>
      </c>
    </row>
    <row r="8357" spans="1:7">
      <c r="A8357" t="s">
        <v>33</v>
      </c>
      <c r="B8357">
        <v>6875</v>
      </c>
      <c r="C8357" t="s">
        <v>59</v>
      </c>
      <c r="D8357">
        <v>8.3800000000000008</v>
      </c>
      <c r="E8357">
        <v>9.1</v>
      </c>
      <c r="F8357">
        <v>-7.7</v>
      </c>
    </row>
    <row r="8358" spans="1:7">
      <c r="A8358" t="s">
        <v>33</v>
      </c>
      <c r="B8358">
        <v>6876</v>
      </c>
      <c r="C8358" t="s">
        <v>59</v>
      </c>
      <c r="D8358">
        <v>8.3800000000000008</v>
      </c>
      <c r="E8358">
        <v>9.6999999999999993</v>
      </c>
      <c r="F8358">
        <v>-7.7</v>
      </c>
      <c r="G8358" t="b">
        <v>0</v>
      </c>
    </row>
    <row r="8359" spans="1:7">
      <c r="A8359" t="s">
        <v>33</v>
      </c>
      <c r="B8359">
        <v>6877</v>
      </c>
      <c r="C8359" t="s">
        <v>59</v>
      </c>
      <c r="D8359">
        <v>8.3800000000000008</v>
      </c>
      <c r="E8359">
        <v>10.11</v>
      </c>
      <c r="F8359">
        <v>-7.7</v>
      </c>
    </row>
    <row r="8360" spans="1:7">
      <c r="A8360" t="s">
        <v>33</v>
      </c>
      <c r="B8360">
        <v>6878</v>
      </c>
      <c r="C8360" t="s">
        <v>59</v>
      </c>
      <c r="D8360">
        <v>8.3800000000000008</v>
      </c>
      <c r="E8360">
        <v>10.4</v>
      </c>
      <c r="F8360">
        <v>-7.7</v>
      </c>
    </row>
    <row r="8361" spans="1:7">
      <c r="A8361" t="s">
        <v>33</v>
      </c>
      <c r="B8361">
        <v>6879</v>
      </c>
      <c r="C8361" t="s">
        <v>59</v>
      </c>
      <c r="D8361">
        <v>8.3800000000000008</v>
      </c>
      <c r="E8361">
        <v>10.6</v>
      </c>
      <c r="F8361">
        <v>-7.7</v>
      </c>
    </row>
    <row r="8362" spans="1:7">
      <c r="A8362" t="s">
        <v>33</v>
      </c>
      <c r="B8362">
        <v>6883</v>
      </c>
      <c r="C8362" t="s">
        <v>59</v>
      </c>
      <c r="D8362">
        <v>9.82</v>
      </c>
      <c r="E8362">
        <v>8.75</v>
      </c>
      <c r="F8362">
        <v>-7.7</v>
      </c>
    </row>
    <row r="8363" spans="1:7">
      <c r="A8363" t="s">
        <v>33</v>
      </c>
      <c r="B8363">
        <v>6884</v>
      </c>
      <c r="C8363" t="s">
        <v>59</v>
      </c>
      <c r="D8363">
        <v>9.9</v>
      </c>
      <c r="E8363">
        <v>8.75</v>
      </c>
      <c r="F8363">
        <v>-7.7</v>
      </c>
    </row>
    <row r="8364" spans="1:7">
      <c r="A8364" t="s">
        <v>33</v>
      </c>
      <c r="B8364">
        <v>6885</v>
      </c>
      <c r="C8364" t="s">
        <v>59</v>
      </c>
      <c r="D8364">
        <v>10.53</v>
      </c>
      <c r="E8364">
        <v>8.75</v>
      </c>
      <c r="F8364">
        <v>-7.7</v>
      </c>
    </row>
    <row r="8365" spans="1:7">
      <c r="A8365" t="s">
        <v>33</v>
      </c>
      <c r="B8365">
        <v>6886</v>
      </c>
      <c r="C8365" t="s">
        <v>59</v>
      </c>
      <c r="D8365">
        <v>11.1</v>
      </c>
      <c r="E8365">
        <v>8.75</v>
      </c>
      <c r="F8365">
        <v>-7.7</v>
      </c>
    </row>
    <row r="8366" spans="1:7">
      <c r="A8366" t="s">
        <v>33</v>
      </c>
      <c r="B8366">
        <v>6887</v>
      </c>
      <c r="C8366" t="s">
        <v>59</v>
      </c>
      <c r="D8366">
        <v>11.52</v>
      </c>
      <c r="E8366">
        <v>8.9</v>
      </c>
      <c r="F8366">
        <v>-7.7</v>
      </c>
      <c r="G8366" t="b">
        <v>0</v>
      </c>
    </row>
    <row r="8367" spans="1:7">
      <c r="A8367" t="s">
        <v>33</v>
      </c>
      <c r="B8367">
        <v>6888</v>
      </c>
      <c r="C8367" t="s">
        <v>59</v>
      </c>
      <c r="D8367">
        <v>11.52</v>
      </c>
      <c r="E8367">
        <v>9.1</v>
      </c>
      <c r="F8367">
        <v>-7.7</v>
      </c>
      <c r="G8367" t="b">
        <v>0</v>
      </c>
    </row>
    <row r="8368" spans="1:7">
      <c r="A8368" t="s">
        <v>33</v>
      </c>
      <c r="B8368">
        <v>6889</v>
      </c>
      <c r="C8368" t="s">
        <v>59</v>
      </c>
      <c r="D8368">
        <v>11.52</v>
      </c>
      <c r="E8368">
        <v>9.6</v>
      </c>
      <c r="F8368">
        <v>-7.7</v>
      </c>
      <c r="G8368" t="b">
        <v>0</v>
      </c>
    </row>
    <row r="8369" spans="1:7">
      <c r="A8369" t="s">
        <v>33</v>
      </c>
      <c r="B8369">
        <v>6892</v>
      </c>
      <c r="C8369" t="s">
        <v>59</v>
      </c>
      <c r="D8369">
        <v>14.17</v>
      </c>
      <c r="E8369">
        <v>8.75</v>
      </c>
      <c r="F8369">
        <v>-7.7</v>
      </c>
    </row>
    <row r="8370" spans="1:7">
      <c r="A8370" t="s">
        <v>33</v>
      </c>
      <c r="B8370">
        <v>6893</v>
      </c>
      <c r="C8370" t="s">
        <v>59</v>
      </c>
      <c r="D8370">
        <v>14.35</v>
      </c>
      <c r="E8370">
        <v>8.75</v>
      </c>
      <c r="F8370">
        <v>-7.7</v>
      </c>
      <c r="G8370" t="b">
        <v>0</v>
      </c>
    </row>
    <row r="8371" spans="1:7">
      <c r="A8371" t="s">
        <v>33</v>
      </c>
      <c r="B8371">
        <v>6894</v>
      </c>
      <c r="C8371" t="s">
        <v>59</v>
      </c>
      <c r="D8371">
        <v>15.97</v>
      </c>
      <c r="E8371">
        <v>8.75</v>
      </c>
      <c r="F8371">
        <v>-7.7</v>
      </c>
    </row>
    <row r="8372" spans="1:7">
      <c r="A8372" t="s">
        <v>33</v>
      </c>
      <c r="B8372">
        <v>6895</v>
      </c>
      <c r="C8372" t="s">
        <v>59</v>
      </c>
      <c r="D8372">
        <v>16.7</v>
      </c>
      <c r="E8372">
        <v>8.75</v>
      </c>
      <c r="F8372">
        <v>-7.7</v>
      </c>
    </row>
    <row r="8373" spans="1:7">
      <c r="A8373" t="s">
        <v>33</v>
      </c>
      <c r="B8373">
        <v>6896</v>
      </c>
      <c r="C8373" t="s">
        <v>59</v>
      </c>
      <c r="D8373">
        <v>17</v>
      </c>
      <c r="E8373">
        <v>8.9</v>
      </c>
      <c r="F8373">
        <v>-7.7</v>
      </c>
      <c r="G8373" t="b">
        <v>0</v>
      </c>
    </row>
    <row r="8374" spans="1:7">
      <c r="A8374" t="s">
        <v>33</v>
      </c>
      <c r="B8374">
        <v>6897</v>
      </c>
      <c r="C8374" t="s">
        <v>59</v>
      </c>
      <c r="D8374">
        <v>17</v>
      </c>
      <c r="E8374">
        <v>9.1</v>
      </c>
      <c r="F8374">
        <v>-7.7</v>
      </c>
    </row>
    <row r="8375" spans="1:7">
      <c r="A8375" t="s">
        <v>33</v>
      </c>
      <c r="B8375">
        <v>6898</v>
      </c>
      <c r="C8375" t="s">
        <v>59</v>
      </c>
      <c r="D8375">
        <v>17</v>
      </c>
      <c r="E8375">
        <v>9.6999999999999993</v>
      </c>
      <c r="F8375">
        <v>-7.7</v>
      </c>
    </row>
    <row r="8376" spans="1:7">
      <c r="A8376" t="s">
        <v>33</v>
      </c>
      <c r="B8376">
        <v>6899</v>
      </c>
      <c r="C8376" t="s">
        <v>59</v>
      </c>
      <c r="D8376">
        <v>17</v>
      </c>
      <c r="E8376">
        <v>10.11</v>
      </c>
      <c r="F8376">
        <v>-7.7</v>
      </c>
    </row>
    <row r="8377" spans="1:7">
      <c r="A8377" t="s">
        <v>33</v>
      </c>
      <c r="B8377">
        <v>6900</v>
      </c>
      <c r="C8377" t="s">
        <v>59</v>
      </c>
      <c r="D8377">
        <v>17</v>
      </c>
      <c r="E8377">
        <v>10.4</v>
      </c>
      <c r="F8377">
        <v>-7.7</v>
      </c>
      <c r="G8377" t="b">
        <v>0</v>
      </c>
    </row>
    <row r="8378" spans="1:7">
      <c r="A8378" t="s">
        <v>33</v>
      </c>
      <c r="B8378">
        <v>6901</v>
      </c>
      <c r="C8378" t="s">
        <v>59</v>
      </c>
      <c r="D8378">
        <v>17</v>
      </c>
      <c r="E8378">
        <v>10.6</v>
      </c>
      <c r="F8378">
        <v>-7.7</v>
      </c>
    </row>
    <row r="8379" spans="1:7">
      <c r="A8379" t="s">
        <v>33</v>
      </c>
      <c r="B8379">
        <v>6902</v>
      </c>
      <c r="C8379" t="s">
        <v>59</v>
      </c>
      <c r="D8379">
        <v>17</v>
      </c>
      <c r="E8379">
        <v>11.65</v>
      </c>
      <c r="F8379">
        <v>-7.7</v>
      </c>
    </row>
    <row r="8380" spans="1:7">
      <c r="A8380" t="s">
        <v>33</v>
      </c>
      <c r="B8380">
        <v>6903</v>
      </c>
      <c r="C8380" t="s">
        <v>59</v>
      </c>
      <c r="D8380">
        <v>17</v>
      </c>
      <c r="E8380">
        <v>11.9</v>
      </c>
      <c r="F8380">
        <v>-7.7</v>
      </c>
    </row>
    <row r="8381" spans="1:7">
      <c r="A8381" t="s">
        <v>33</v>
      </c>
      <c r="B8381">
        <v>6904</v>
      </c>
      <c r="C8381" t="s">
        <v>59</v>
      </c>
      <c r="D8381">
        <v>17</v>
      </c>
      <c r="E8381">
        <v>11.95</v>
      </c>
      <c r="F8381">
        <v>-7.7</v>
      </c>
    </row>
    <row r="8382" spans="1:7">
      <c r="A8382" t="s">
        <v>33</v>
      </c>
      <c r="B8382">
        <v>6905</v>
      </c>
      <c r="C8382" t="s">
        <v>59</v>
      </c>
      <c r="D8382">
        <v>17</v>
      </c>
      <c r="E8382">
        <v>12.5</v>
      </c>
      <c r="F8382">
        <v>-7.7</v>
      </c>
    </row>
    <row r="8383" spans="1:7">
      <c r="A8383" t="s">
        <v>33</v>
      </c>
      <c r="B8383">
        <v>6906</v>
      </c>
      <c r="C8383" t="s">
        <v>59</v>
      </c>
      <c r="D8383">
        <v>17</v>
      </c>
      <c r="E8383">
        <v>12.8</v>
      </c>
      <c r="F8383">
        <v>-7.7</v>
      </c>
      <c r="G8383" t="b">
        <v>0</v>
      </c>
    </row>
    <row r="8384" spans="1:7">
      <c r="A8384" t="s">
        <v>33</v>
      </c>
      <c r="B8384">
        <v>6907</v>
      </c>
      <c r="C8384" t="s">
        <v>59</v>
      </c>
      <c r="D8384">
        <v>17</v>
      </c>
      <c r="E8384">
        <v>12.95</v>
      </c>
      <c r="F8384">
        <v>-7.7</v>
      </c>
    </row>
    <row r="8385" spans="1:7">
      <c r="A8385" t="s">
        <v>33</v>
      </c>
      <c r="B8385">
        <v>6908</v>
      </c>
      <c r="C8385" t="s">
        <v>59</v>
      </c>
      <c r="D8385">
        <v>17</v>
      </c>
      <c r="E8385">
        <v>14.2</v>
      </c>
      <c r="F8385">
        <v>-7.7</v>
      </c>
    </row>
    <row r="8386" spans="1:7">
      <c r="A8386" t="s">
        <v>33</v>
      </c>
      <c r="B8386">
        <v>6909</v>
      </c>
      <c r="C8386" t="s">
        <v>59</v>
      </c>
      <c r="D8386">
        <v>17</v>
      </c>
      <c r="E8386">
        <v>14.35</v>
      </c>
      <c r="F8386">
        <v>-7.7</v>
      </c>
    </row>
    <row r="8387" spans="1:7">
      <c r="A8387" t="s">
        <v>33</v>
      </c>
      <c r="B8387">
        <v>6910</v>
      </c>
      <c r="C8387" t="s">
        <v>59</v>
      </c>
      <c r="D8387">
        <v>17</v>
      </c>
      <c r="E8387">
        <v>14.91</v>
      </c>
      <c r="F8387">
        <v>-7.7</v>
      </c>
    </row>
    <row r="8388" spans="1:7">
      <c r="A8388" t="s">
        <v>33</v>
      </c>
      <c r="B8388">
        <v>6911</v>
      </c>
      <c r="C8388" t="s">
        <v>59</v>
      </c>
      <c r="D8388">
        <v>17</v>
      </c>
      <c r="E8388">
        <v>15.26</v>
      </c>
      <c r="F8388">
        <v>-7.7</v>
      </c>
      <c r="G8388" t="b">
        <v>0</v>
      </c>
    </row>
    <row r="8389" spans="1:7">
      <c r="A8389" t="s">
        <v>33</v>
      </c>
      <c r="B8389">
        <v>6912</v>
      </c>
      <c r="C8389" t="s">
        <v>59</v>
      </c>
      <c r="D8389">
        <v>14.17</v>
      </c>
      <c r="E8389">
        <v>11.35</v>
      </c>
      <c r="F8389">
        <v>-7.7</v>
      </c>
    </row>
    <row r="8390" spans="1:7">
      <c r="A8390" t="s">
        <v>33</v>
      </c>
      <c r="B8390">
        <v>6913</v>
      </c>
      <c r="C8390" t="s">
        <v>59</v>
      </c>
      <c r="D8390">
        <v>14.35</v>
      </c>
      <c r="E8390">
        <v>11.35</v>
      </c>
      <c r="F8390">
        <v>-7.7</v>
      </c>
      <c r="G8390" t="b">
        <v>0</v>
      </c>
    </row>
    <row r="8391" spans="1:7">
      <c r="A8391" t="s">
        <v>33</v>
      </c>
      <c r="B8391">
        <v>6914</v>
      </c>
      <c r="C8391" t="s">
        <v>59</v>
      </c>
      <c r="D8391">
        <v>15.97</v>
      </c>
      <c r="E8391">
        <v>11.35</v>
      </c>
      <c r="F8391">
        <v>-7.7</v>
      </c>
    </row>
    <row r="8392" spans="1:7">
      <c r="A8392" t="s">
        <v>33</v>
      </c>
      <c r="B8392">
        <v>6915</v>
      </c>
      <c r="C8392" t="s">
        <v>59</v>
      </c>
      <c r="D8392">
        <v>16.7</v>
      </c>
      <c r="E8392">
        <v>11.35</v>
      </c>
      <c r="F8392">
        <v>-7.7</v>
      </c>
    </row>
    <row r="8393" spans="1:7">
      <c r="A8393" t="s">
        <v>33</v>
      </c>
      <c r="B8393">
        <v>6916</v>
      </c>
      <c r="C8393" t="s">
        <v>59</v>
      </c>
      <c r="D8393">
        <v>14.17</v>
      </c>
      <c r="E8393">
        <v>11.65</v>
      </c>
      <c r="F8393">
        <v>-7.7</v>
      </c>
    </row>
    <row r="8394" spans="1:7">
      <c r="A8394" t="s">
        <v>33</v>
      </c>
      <c r="B8394">
        <v>6917</v>
      </c>
      <c r="C8394" t="s">
        <v>59</v>
      </c>
      <c r="D8394">
        <v>14.17</v>
      </c>
      <c r="E8394">
        <v>11.9</v>
      </c>
      <c r="F8394">
        <v>-7.7</v>
      </c>
    </row>
    <row r="8395" spans="1:7">
      <c r="A8395" t="s">
        <v>33</v>
      </c>
      <c r="B8395">
        <v>6918</v>
      </c>
      <c r="C8395" t="s">
        <v>59</v>
      </c>
      <c r="D8395">
        <v>14.17</v>
      </c>
      <c r="E8395">
        <v>11.95</v>
      </c>
      <c r="F8395">
        <v>-7.7</v>
      </c>
    </row>
    <row r="8396" spans="1:7">
      <c r="A8396" t="s">
        <v>33</v>
      </c>
      <c r="B8396">
        <v>6919</v>
      </c>
      <c r="C8396" t="s">
        <v>59</v>
      </c>
      <c r="D8396">
        <v>17.3</v>
      </c>
      <c r="E8396">
        <v>15.78</v>
      </c>
      <c r="F8396">
        <v>-7.7</v>
      </c>
      <c r="G8396" t="b">
        <v>0</v>
      </c>
    </row>
    <row r="8397" spans="1:7">
      <c r="A8397" t="s">
        <v>33</v>
      </c>
      <c r="B8397">
        <v>6920</v>
      </c>
      <c r="C8397" t="s">
        <v>59</v>
      </c>
      <c r="D8397">
        <v>18.399999999999999</v>
      </c>
      <c r="E8397">
        <v>15.78</v>
      </c>
      <c r="F8397">
        <v>-7.7</v>
      </c>
      <c r="G8397" t="b">
        <v>0</v>
      </c>
    </row>
    <row r="8398" spans="1:7">
      <c r="A8398" t="s">
        <v>33</v>
      </c>
      <c r="B8398">
        <v>6921</v>
      </c>
      <c r="C8398" t="s">
        <v>59</v>
      </c>
      <c r="D8398">
        <v>19.100000000000001</v>
      </c>
      <c r="E8398">
        <v>15.78</v>
      </c>
      <c r="F8398">
        <v>-7.7</v>
      </c>
      <c r="G8398" t="b">
        <v>0</v>
      </c>
    </row>
    <row r="8399" spans="1:7">
      <c r="A8399" t="s">
        <v>33</v>
      </c>
      <c r="B8399">
        <v>6922</v>
      </c>
      <c r="C8399" t="s">
        <v>59</v>
      </c>
      <c r="D8399">
        <v>19.475000000000001</v>
      </c>
      <c r="E8399">
        <v>15.78</v>
      </c>
      <c r="F8399">
        <v>-7.7</v>
      </c>
      <c r="G8399" t="b">
        <v>0</v>
      </c>
    </row>
    <row r="8400" spans="1:7">
      <c r="A8400" t="s">
        <v>33</v>
      </c>
      <c r="B8400">
        <v>6923</v>
      </c>
      <c r="C8400" t="s">
        <v>59</v>
      </c>
      <c r="D8400">
        <v>19.649999999999999</v>
      </c>
      <c r="E8400">
        <v>14.91</v>
      </c>
      <c r="F8400">
        <v>-7.7</v>
      </c>
    </row>
    <row r="8401" spans="1:7">
      <c r="A8401" t="s">
        <v>33</v>
      </c>
      <c r="B8401">
        <v>6924</v>
      </c>
      <c r="C8401" t="s">
        <v>59</v>
      </c>
      <c r="D8401">
        <v>19.649999999999999</v>
      </c>
      <c r="E8401">
        <v>14.35</v>
      </c>
      <c r="F8401">
        <v>-7.7</v>
      </c>
      <c r="G8401" t="b">
        <v>0</v>
      </c>
    </row>
    <row r="8402" spans="1:7">
      <c r="A8402" t="s">
        <v>33</v>
      </c>
      <c r="B8402">
        <v>6925</v>
      </c>
      <c r="C8402" t="s">
        <v>59</v>
      </c>
      <c r="D8402">
        <v>19.649999999999999</v>
      </c>
      <c r="E8402">
        <v>14.2</v>
      </c>
      <c r="F8402">
        <v>-7.7</v>
      </c>
    </row>
    <row r="8403" spans="1:7">
      <c r="A8403" t="s">
        <v>33</v>
      </c>
      <c r="B8403">
        <v>6926</v>
      </c>
      <c r="C8403" t="s">
        <v>59</v>
      </c>
      <c r="D8403">
        <v>19.649999999999999</v>
      </c>
      <c r="E8403">
        <v>12.95</v>
      </c>
      <c r="F8403">
        <v>-7.7</v>
      </c>
    </row>
    <row r="8404" spans="1:7">
      <c r="A8404" t="s">
        <v>33</v>
      </c>
      <c r="B8404">
        <v>6927</v>
      </c>
      <c r="C8404" t="s">
        <v>59</v>
      </c>
      <c r="D8404">
        <v>19.649999999999999</v>
      </c>
      <c r="E8404">
        <v>12.8</v>
      </c>
      <c r="F8404">
        <v>-7.7</v>
      </c>
      <c r="G8404" t="b">
        <v>0</v>
      </c>
    </row>
    <row r="8405" spans="1:7">
      <c r="A8405" t="s">
        <v>33</v>
      </c>
      <c r="B8405">
        <v>6928</v>
      </c>
      <c r="C8405" t="s">
        <v>59</v>
      </c>
      <c r="D8405">
        <v>19.649999999999999</v>
      </c>
      <c r="E8405">
        <v>12.5</v>
      </c>
      <c r="F8405">
        <v>-7.7</v>
      </c>
    </row>
    <row r="8406" spans="1:7">
      <c r="A8406" t="s">
        <v>33</v>
      </c>
      <c r="B8406">
        <v>6929</v>
      </c>
      <c r="C8406" t="s">
        <v>59</v>
      </c>
      <c r="D8406">
        <v>19.649999999999999</v>
      </c>
      <c r="E8406">
        <v>11.95</v>
      </c>
      <c r="F8406">
        <v>-7.7</v>
      </c>
      <c r="G8406" t="b">
        <v>0</v>
      </c>
    </row>
    <row r="8407" spans="1:7">
      <c r="A8407" t="s">
        <v>33</v>
      </c>
      <c r="B8407">
        <v>6930</v>
      </c>
      <c r="C8407" t="s">
        <v>59</v>
      </c>
      <c r="D8407">
        <v>19.649999999999999</v>
      </c>
      <c r="E8407">
        <v>11.9</v>
      </c>
      <c r="F8407">
        <v>-7.7</v>
      </c>
    </row>
    <row r="8408" spans="1:7">
      <c r="A8408" t="s">
        <v>33</v>
      </c>
      <c r="B8408">
        <v>6931</v>
      </c>
      <c r="C8408" t="s">
        <v>59</v>
      </c>
      <c r="D8408">
        <v>19.649999999999999</v>
      </c>
      <c r="E8408">
        <v>11.65</v>
      </c>
      <c r="F8408">
        <v>-7.7</v>
      </c>
      <c r="G8408" t="b">
        <v>0</v>
      </c>
    </row>
    <row r="8409" spans="1:7">
      <c r="A8409" t="s">
        <v>33</v>
      </c>
      <c r="B8409">
        <v>6932</v>
      </c>
      <c r="C8409" t="s">
        <v>59</v>
      </c>
      <c r="D8409">
        <v>19.649999999999999</v>
      </c>
      <c r="E8409">
        <v>10.6</v>
      </c>
      <c r="F8409">
        <v>-7.7</v>
      </c>
      <c r="G8409" t="b">
        <v>0</v>
      </c>
    </row>
    <row r="8410" spans="1:7">
      <c r="A8410" t="s">
        <v>33</v>
      </c>
      <c r="B8410">
        <v>6933</v>
      </c>
      <c r="C8410" t="s">
        <v>59</v>
      </c>
      <c r="D8410">
        <v>19.649999999999999</v>
      </c>
      <c r="E8410">
        <v>10.4</v>
      </c>
      <c r="F8410">
        <v>-7.7</v>
      </c>
      <c r="G8410" t="b">
        <v>0</v>
      </c>
    </row>
    <row r="8411" spans="1:7">
      <c r="A8411" t="s">
        <v>33</v>
      </c>
      <c r="B8411">
        <v>7182</v>
      </c>
      <c r="C8411" t="s">
        <v>59</v>
      </c>
      <c r="D8411">
        <v>11.52</v>
      </c>
      <c r="E8411">
        <v>9.6999999999999993</v>
      </c>
      <c r="F8411">
        <v>-7.7</v>
      </c>
    </row>
    <row r="8412" spans="1:7">
      <c r="A8412" t="s">
        <v>33</v>
      </c>
      <c r="B8412">
        <v>7183</v>
      </c>
      <c r="C8412" t="s">
        <v>59</v>
      </c>
      <c r="D8412">
        <v>11.52</v>
      </c>
      <c r="E8412">
        <v>10.11</v>
      </c>
      <c r="F8412">
        <v>-7.7</v>
      </c>
    </row>
    <row r="8413" spans="1:7">
      <c r="A8413" t="s">
        <v>33</v>
      </c>
      <c r="B8413">
        <v>7184</v>
      </c>
      <c r="C8413" t="s">
        <v>59</v>
      </c>
      <c r="D8413">
        <v>11.52</v>
      </c>
      <c r="E8413">
        <v>10.4</v>
      </c>
      <c r="F8413">
        <v>-7.7</v>
      </c>
    </row>
    <row r="8414" spans="1:7">
      <c r="A8414" t="s">
        <v>33</v>
      </c>
      <c r="B8414">
        <v>7185</v>
      </c>
      <c r="C8414" t="s">
        <v>59</v>
      </c>
      <c r="D8414">
        <v>11.52</v>
      </c>
      <c r="E8414">
        <v>10.6</v>
      </c>
      <c r="F8414">
        <v>-7.7</v>
      </c>
    </row>
    <row r="8415" spans="1:7">
      <c r="A8415" t="s">
        <v>33</v>
      </c>
      <c r="B8415">
        <v>7186</v>
      </c>
      <c r="C8415" t="s">
        <v>59</v>
      </c>
      <c r="D8415">
        <v>11.52</v>
      </c>
      <c r="E8415">
        <v>10.7</v>
      </c>
      <c r="F8415">
        <v>-7.7</v>
      </c>
      <c r="G8415" t="b">
        <v>0</v>
      </c>
    </row>
    <row r="8416" spans="1:7">
      <c r="A8416" t="s">
        <v>33</v>
      </c>
      <c r="B8416">
        <v>7639</v>
      </c>
      <c r="C8416" t="s">
        <v>59</v>
      </c>
      <c r="D8416">
        <v>2.31</v>
      </c>
      <c r="E8416">
        <v>17.309999999999999</v>
      </c>
      <c r="F8416">
        <v>-7.7</v>
      </c>
    </row>
    <row r="8417" spans="1:7">
      <c r="A8417" t="s">
        <v>33</v>
      </c>
      <c r="B8417">
        <v>7641</v>
      </c>
      <c r="C8417" t="s">
        <v>59</v>
      </c>
      <c r="D8417">
        <v>2.31</v>
      </c>
      <c r="E8417">
        <v>16.600000000000001</v>
      </c>
      <c r="F8417">
        <v>-7.7</v>
      </c>
    </row>
    <row r="8418" spans="1:7">
      <c r="A8418" t="s">
        <v>33</v>
      </c>
      <c r="B8418">
        <v>7643</v>
      </c>
      <c r="C8418" t="s">
        <v>59</v>
      </c>
      <c r="D8418">
        <v>2.5</v>
      </c>
      <c r="E8418">
        <v>16.5</v>
      </c>
      <c r="F8418">
        <v>-7.7</v>
      </c>
    </row>
    <row r="8419" spans="1:7">
      <c r="A8419" t="s">
        <v>33</v>
      </c>
      <c r="B8419">
        <v>7645</v>
      </c>
      <c r="C8419" t="s">
        <v>59</v>
      </c>
      <c r="D8419">
        <v>3.27</v>
      </c>
      <c r="E8419">
        <v>16.5</v>
      </c>
      <c r="F8419">
        <v>-7.7</v>
      </c>
      <c r="G8419" t="b">
        <v>0</v>
      </c>
    </row>
    <row r="8420" spans="1:7">
      <c r="A8420" t="s">
        <v>33</v>
      </c>
      <c r="B8420">
        <v>7647</v>
      </c>
      <c r="C8420" t="s">
        <v>59</v>
      </c>
      <c r="D8420">
        <v>5</v>
      </c>
      <c r="E8420">
        <v>16.5</v>
      </c>
      <c r="F8420">
        <v>-7.7</v>
      </c>
      <c r="G8420" t="b">
        <v>0</v>
      </c>
    </row>
    <row r="8421" spans="1:7">
      <c r="A8421" t="s">
        <v>33</v>
      </c>
      <c r="B8421">
        <v>7653</v>
      </c>
      <c r="C8421" t="s">
        <v>59</v>
      </c>
      <c r="D8421">
        <v>13.1</v>
      </c>
      <c r="E8421">
        <v>14.2</v>
      </c>
      <c r="F8421">
        <v>-7.7</v>
      </c>
    </row>
    <row r="8422" spans="1:7">
      <c r="A8422" t="s">
        <v>33</v>
      </c>
      <c r="B8422">
        <v>7655</v>
      </c>
      <c r="C8422" t="s">
        <v>59</v>
      </c>
      <c r="D8422">
        <v>13.4</v>
      </c>
      <c r="E8422">
        <v>14.2</v>
      </c>
      <c r="F8422">
        <v>-7.7</v>
      </c>
    </row>
    <row r="8423" spans="1:7">
      <c r="A8423" t="s">
        <v>33</v>
      </c>
      <c r="B8423">
        <v>7657</v>
      </c>
      <c r="C8423" t="s">
        <v>59</v>
      </c>
      <c r="D8423">
        <v>13.45</v>
      </c>
      <c r="E8423">
        <v>14.2</v>
      </c>
      <c r="F8423">
        <v>-7.7</v>
      </c>
      <c r="G8423" t="b">
        <v>0</v>
      </c>
    </row>
    <row r="8424" spans="1:7">
      <c r="A8424" t="s">
        <v>33</v>
      </c>
      <c r="B8424">
        <v>7659</v>
      </c>
      <c r="C8424" t="s">
        <v>59</v>
      </c>
      <c r="D8424">
        <v>13.6</v>
      </c>
      <c r="E8424">
        <v>14.2</v>
      </c>
      <c r="F8424">
        <v>-7.7</v>
      </c>
    </row>
    <row r="8425" spans="1:7">
      <c r="A8425" t="s">
        <v>33</v>
      </c>
      <c r="B8425">
        <v>7718</v>
      </c>
      <c r="C8425" t="s">
        <v>59</v>
      </c>
      <c r="D8425">
        <v>17.239999999999998</v>
      </c>
      <c r="E8425">
        <v>-0.65</v>
      </c>
      <c r="F8425">
        <v>-7.7</v>
      </c>
      <c r="G8425" t="b">
        <v>0</v>
      </c>
    </row>
    <row r="8426" spans="1:7">
      <c r="A8426" t="s">
        <v>33</v>
      </c>
      <c r="B8426">
        <v>7719</v>
      </c>
      <c r="C8426" t="s">
        <v>59</v>
      </c>
      <c r="D8426">
        <v>17.239999999999998</v>
      </c>
      <c r="E8426">
        <v>-8.8817839999999996E-16</v>
      </c>
      <c r="F8426">
        <v>-7.7</v>
      </c>
    </row>
    <row r="8427" spans="1:7">
      <c r="A8427" t="s">
        <v>33</v>
      </c>
      <c r="B8427">
        <v>7720</v>
      </c>
      <c r="C8427" t="s">
        <v>59</v>
      </c>
      <c r="D8427">
        <v>17.239999999999998</v>
      </c>
      <c r="E8427">
        <v>0.2</v>
      </c>
      <c r="F8427">
        <v>-7.7</v>
      </c>
    </row>
    <row r="8428" spans="1:7">
      <c r="A8428" t="s">
        <v>33</v>
      </c>
      <c r="B8428">
        <v>7721</v>
      </c>
      <c r="C8428" t="s">
        <v>59</v>
      </c>
      <c r="D8428">
        <v>17.239999999999998</v>
      </c>
      <c r="E8428">
        <v>0.4</v>
      </c>
      <c r="F8428">
        <v>-7.7</v>
      </c>
    </row>
    <row r="8429" spans="1:7">
      <c r="A8429" t="s">
        <v>33</v>
      </c>
      <c r="B8429">
        <v>7722</v>
      </c>
      <c r="C8429" t="s">
        <v>59</v>
      </c>
      <c r="D8429">
        <v>17.239999999999998</v>
      </c>
      <c r="E8429">
        <v>0.7</v>
      </c>
      <c r="F8429">
        <v>-7.7</v>
      </c>
      <c r="G8429" t="b">
        <v>0</v>
      </c>
    </row>
    <row r="8430" spans="1:7">
      <c r="A8430" t="s">
        <v>33</v>
      </c>
      <c r="B8430">
        <v>7723</v>
      </c>
      <c r="C8430" t="s">
        <v>59</v>
      </c>
      <c r="D8430">
        <v>17.239999999999998</v>
      </c>
      <c r="E8430">
        <v>1.75</v>
      </c>
      <c r="F8430">
        <v>-7.7</v>
      </c>
      <c r="G8430" t="b">
        <v>0</v>
      </c>
    </row>
    <row r="8431" spans="1:7">
      <c r="A8431" t="s">
        <v>33</v>
      </c>
      <c r="B8431">
        <v>7724</v>
      </c>
      <c r="C8431" t="s">
        <v>59</v>
      </c>
      <c r="D8431">
        <v>17.239999999999998</v>
      </c>
      <c r="E8431">
        <v>2.2000000000000002</v>
      </c>
      <c r="F8431">
        <v>-7.7</v>
      </c>
    </row>
    <row r="8432" spans="1:7">
      <c r="A8432" t="s">
        <v>33</v>
      </c>
      <c r="B8432">
        <v>7725</v>
      </c>
      <c r="C8432" t="s">
        <v>59</v>
      </c>
      <c r="D8432">
        <v>17.239999999999998</v>
      </c>
      <c r="E8432">
        <v>2.5</v>
      </c>
      <c r="F8432">
        <v>-7.7</v>
      </c>
      <c r="G8432" t="b">
        <v>0</v>
      </c>
    </row>
    <row r="8433" spans="1:7">
      <c r="A8433" t="s">
        <v>33</v>
      </c>
      <c r="B8433">
        <v>7726</v>
      </c>
      <c r="C8433" t="s">
        <v>59</v>
      </c>
      <c r="D8433">
        <v>17.239999999999998</v>
      </c>
      <c r="E8433">
        <v>2.8</v>
      </c>
      <c r="F8433">
        <v>-7.7</v>
      </c>
    </row>
    <row r="8434" spans="1:7">
      <c r="A8434" t="s">
        <v>33</v>
      </c>
      <c r="B8434">
        <v>7727</v>
      </c>
      <c r="C8434" t="s">
        <v>59</v>
      </c>
      <c r="D8434">
        <v>17.239999999999998</v>
      </c>
      <c r="E8434">
        <v>4.9000000000000004</v>
      </c>
      <c r="F8434">
        <v>-7.7</v>
      </c>
    </row>
    <row r="8435" spans="1:7">
      <c r="A8435" t="s">
        <v>33</v>
      </c>
      <c r="B8435">
        <v>7728</v>
      </c>
      <c r="C8435" t="s">
        <v>59</v>
      </c>
      <c r="D8435">
        <v>17.239999999999998</v>
      </c>
      <c r="E8435">
        <v>5</v>
      </c>
      <c r="F8435">
        <v>-7.7</v>
      </c>
      <c r="G8435" t="b">
        <v>0</v>
      </c>
    </row>
    <row r="8436" spans="1:7">
      <c r="A8436" t="s">
        <v>33</v>
      </c>
      <c r="B8436">
        <v>7729</v>
      </c>
      <c r="C8436" t="s">
        <v>59</v>
      </c>
      <c r="D8436">
        <v>17.7</v>
      </c>
      <c r="E8436">
        <v>7.3</v>
      </c>
      <c r="F8436">
        <v>-7.7</v>
      </c>
      <c r="G8436" t="b">
        <v>0</v>
      </c>
    </row>
    <row r="8437" spans="1:7">
      <c r="A8437" t="s">
        <v>33</v>
      </c>
      <c r="B8437">
        <v>7730</v>
      </c>
      <c r="C8437" t="s">
        <v>59</v>
      </c>
      <c r="D8437">
        <v>18.399999999999999</v>
      </c>
      <c r="E8437">
        <v>7.3</v>
      </c>
      <c r="F8437">
        <v>-7.7</v>
      </c>
      <c r="G8437" t="b">
        <v>0</v>
      </c>
    </row>
    <row r="8438" spans="1:7">
      <c r="A8438" t="s">
        <v>33</v>
      </c>
      <c r="B8438">
        <v>7731</v>
      </c>
      <c r="C8438" t="s">
        <v>59</v>
      </c>
      <c r="D8438">
        <v>19.100000000000001</v>
      </c>
      <c r="E8438">
        <v>7.3</v>
      </c>
      <c r="F8438">
        <v>-7.7</v>
      </c>
    </row>
    <row r="8439" spans="1:7">
      <c r="A8439" t="s">
        <v>33</v>
      </c>
      <c r="B8439">
        <v>7732</v>
      </c>
      <c r="C8439" t="s">
        <v>59</v>
      </c>
      <c r="D8439">
        <v>19.475000000000001</v>
      </c>
      <c r="E8439">
        <v>7.3</v>
      </c>
      <c r="F8439">
        <v>-7.7</v>
      </c>
      <c r="G8439" t="b">
        <v>0</v>
      </c>
    </row>
    <row r="8440" spans="1:7">
      <c r="A8440" t="s">
        <v>33</v>
      </c>
      <c r="B8440">
        <v>7850</v>
      </c>
      <c r="C8440" t="s">
        <v>59</v>
      </c>
      <c r="D8440">
        <v>14.35</v>
      </c>
      <c r="E8440">
        <v>14.2</v>
      </c>
      <c r="F8440">
        <v>-7.7</v>
      </c>
    </row>
    <row r="8441" spans="1:7">
      <c r="A8441" t="s">
        <v>33</v>
      </c>
      <c r="B8441">
        <v>7851</v>
      </c>
      <c r="C8441" t="s">
        <v>59</v>
      </c>
      <c r="D8441">
        <v>15.97</v>
      </c>
      <c r="E8441">
        <v>14.2</v>
      </c>
      <c r="F8441">
        <v>-7.7</v>
      </c>
      <c r="G8441" t="b">
        <v>0</v>
      </c>
    </row>
    <row r="8442" spans="1:7">
      <c r="A8442" t="s">
        <v>33</v>
      </c>
      <c r="B8442">
        <v>7852</v>
      </c>
      <c r="C8442" t="s">
        <v>59</v>
      </c>
      <c r="D8442">
        <v>16.7</v>
      </c>
      <c r="E8442">
        <v>14.2</v>
      </c>
      <c r="F8442">
        <v>-7.7</v>
      </c>
    </row>
    <row r="8443" spans="1:7">
      <c r="A8443" t="s">
        <v>33</v>
      </c>
      <c r="B8443">
        <v>7858</v>
      </c>
      <c r="C8443" t="s">
        <v>59</v>
      </c>
      <c r="D8443">
        <v>11.52</v>
      </c>
      <c r="E8443">
        <v>11.35</v>
      </c>
      <c r="F8443">
        <v>-7.7</v>
      </c>
      <c r="G8443" t="b">
        <v>0</v>
      </c>
    </row>
    <row r="8444" spans="1:7">
      <c r="A8444" t="s">
        <v>33</v>
      </c>
      <c r="B8444">
        <v>7860</v>
      </c>
      <c r="C8444" t="s">
        <v>59</v>
      </c>
      <c r="D8444">
        <v>13.82</v>
      </c>
      <c r="E8444">
        <v>11.35</v>
      </c>
      <c r="F8444">
        <v>-7.7</v>
      </c>
      <c r="G8444" t="b">
        <v>0</v>
      </c>
    </row>
    <row r="8445" spans="1:7">
      <c r="A8445" t="s">
        <v>33</v>
      </c>
      <c r="B8445">
        <v>8065</v>
      </c>
      <c r="C8445" t="s">
        <v>59</v>
      </c>
      <c r="D8445">
        <v>6.1</v>
      </c>
      <c r="E8445">
        <v>16.5</v>
      </c>
      <c r="F8445">
        <v>-7.7</v>
      </c>
    </row>
    <row r="8446" spans="1:7">
      <c r="A8446" t="s">
        <v>33</v>
      </c>
      <c r="B8446">
        <v>8962</v>
      </c>
      <c r="C8446" t="s">
        <v>59</v>
      </c>
      <c r="D8446">
        <v>13.6</v>
      </c>
      <c r="E8446">
        <v>12.05</v>
      </c>
      <c r="F8446">
        <v>-7.7</v>
      </c>
    </row>
    <row r="8447" spans="1:7">
      <c r="A8447" t="s">
        <v>33</v>
      </c>
      <c r="B8447">
        <v>8964</v>
      </c>
      <c r="C8447" t="s">
        <v>59</v>
      </c>
      <c r="D8447">
        <v>13.6</v>
      </c>
      <c r="E8447">
        <v>11.35</v>
      </c>
      <c r="F8447">
        <v>-7.7</v>
      </c>
      <c r="G8447" t="b">
        <v>0</v>
      </c>
    </row>
    <row r="8448" spans="1:7">
      <c r="A8448" t="s">
        <v>33</v>
      </c>
      <c r="B8448">
        <v>8946</v>
      </c>
      <c r="C8448" t="s">
        <v>59</v>
      </c>
      <c r="D8448">
        <v>13.6</v>
      </c>
      <c r="E8448">
        <v>1.1000000000000001</v>
      </c>
      <c r="F8448">
        <v>-7.7</v>
      </c>
      <c r="G8448" t="b">
        <v>0</v>
      </c>
    </row>
    <row r="8449" spans="1:7">
      <c r="A8449" t="s">
        <v>33</v>
      </c>
      <c r="B8449">
        <v>8980</v>
      </c>
      <c r="C8449" t="s">
        <v>59</v>
      </c>
      <c r="D8449">
        <v>17.239999999999998</v>
      </c>
      <c r="E8449">
        <v>1.1000000000000001</v>
      </c>
      <c r="F8449">
        <v>-7.7</v>
      </c>
    </row>
    <row r="8450" spans="1:7">
      <c r="A8450" t="s">
        <v>33</v>
      </c>
      <c r="B8450">
        <v>8985</v>
      </c>
      <c r="C8450" t="s">
        <v>59</v>
      </c>
      <c r="D8450">
        <v>17.239999999999998</v>
      </c>
      <c r="E8450">
        <v>4.8</v>
      </c>
      <c r="F8450">
        <v>-7.7</v>
      </c>
      <c r="G8450" t="b">
        <v>0</v>
      </c>
    </row>
    <row r="8451" spans="1:7">
      <c r="A8451" t="s">
        <v>33</v>
      </c>
      <c r="B8451">
        <v>640</v>
      </c>
      <c r="C8451" t="s">
        <v>59</v>
      </c>
      <c r="D8451">
        <v>0.4</v>
      </c>
      <c r="E8451">
        <v>5.54</v>
      </c>
      <c r="F8451">
        <v>-7.7</v>
      </c>
    </row>
    <row r="8452" spans="1:7">
      <c r="A8452" t="s">
        <v>33</v>
      </c>
      <c r="B8452">
        <v>8941</v>
      </c>
      <c r="C8452" t="s">
        <v>59</v>
      </c>
      <c r="D8452">
        <v>2.35</v>
      </c>
      <c r="E8452">
        <v>5.54</v>
      </c>
      <c r="F8452">
        <v>-7.7</v>
      </c>
    </row>
    <row r="8453" spans="1:7">
      <c r="A8453" t="s">
        <v>33</v>
      </c>
      <c r="B8453">
        <v>4440</v>
      </c>
      <c r="C8453" t="s">
        <v>59</v>
      </c>
      <c r="D8453">
        <v>17.399999999999999</v>
      </c>
      <c r="E8453">
        <v>17.132104630186401</v>
      </c>
      <c r="F8453">
        <v>-7.7</v>
      </c>
    </row>
    <row r="8454" spans="1:7">
      <c r="A8454" t="s">
        <v>33</v>
      </c>
      <c r="B8454">
        <v>1801</v>
      </c>
      <c r="C8454" t="s">
        <v>59</v>
      </c>
      <c r="D8454">
        <v>-1.19</v>
      </c>
      <c r="E8454">
        <v>-4.9800000000000004</v>
      </c>
      <c r="F8454">
        <v>-7.7</v>
      </c>
    </row>
    <row r="8455" spans="1:7">
      <c r="A8455" t="s">
        <v>33</v>
      </c>
      <c r="B8455">
        <v>1803</v>
      </c>
      <c r="C8455" t="s">
        <v>59</v>
      </c>
      <c r="D8455">
        <v>-1.19</v>
      </c>
      <c r="E8455">
        <v>17.93</v>
      </c>
      <c r="F8455">
        <v>-7.7</v>
      </c>
    </row>
    <row r="8456" spans="1:7">
      <c r="A8456" t="s">
        <v>33</v>
      </c>
      <c r="B8456">
        <v>4258</v>
      </c>
      <c r="C8456" t="s">
        <v>59</v>
      </c>
      <c r="D8456">
        <v>6.38</v>
      </c>
      <c r="E8456">
        <v>18.192356341463402</v>
      </c>
      <c r="F8456">
        <v>-7.7</v>
      </c>
    </row>
    <row r="8457" spans="1:7">
      <c r="A8457" t="s">
        <v>33</v>
      </c>
      <c r="B8457">
        <v>4263</v>
      </c>
      <c r="C8457" t="s">
        <v>59</v>
      </c>
      <c r="D8457">
        <v>20.54</v>
      </c>
      <c r="E8457">
        <v>11.43</v>
      </c>
      <c r="F8457">
        <v>-7.7</v>
      </c>
    </row>
    <row r="8458" spans="1:7">
      <c r="A8458" t="s">
        <v>33</v>
      </c>
      <c r="B8458">
        <v>4406</v>
      </c>
      <c r="C8458" t="s">
        <v>59</v>
      </c>
      <c r="D8458">
        <v>-1.19</v>
      </c>
      <c r="E8458">
        <v>0.55000000000000004</v>
      </c>
      <c r="F8458">
        <v>-7.7</v>
      </c>
      <c r="G8458" t="b">
        <v>0</v>
      </c>
    </row>
    <row r="8459" spans="1:7">
      <c r="A8459" t="s">
        <v>33</v>
      </c>
      <c r="B8459">
        <v>4416</v>
      </c>
      <c r="C8459" t="s">
        <v>59</v>
      </c>
      <c r="D8459">
        <v>-1.19</v>
      </c>
      <c r="E8459">
        <v>-5.48</v>
      </c>
      <c r="F8459">
        <v>-7.7</v>
      </c>
      <c r="G8459" t="b">
        <v>0</v>
      </c>
    </row>
    <row r="8460" spans="1:7">
      <c r="A8460" t="s">
        <v>33</v>
      </c>
      <c r="B8460">
        <v>4635</v>
      </c>
      <c r="C8460" t="s">
        <v>59</v>
      </c>
      <c r="D8460">
        <v>-1.19</v>
      </c>
      <c r="E8460">
        <v>8.9</v>
      </c>
      <c r="F8460">
        <v>-7.7</v>
      </c>
    </row>
    <row r="8461" spans="1:7">
      <c r="A8461" t="s">
        <v>33</v>
      </c>
      <c r="B8461">
        <v>4636</v>
      </c>
      <c r="C8461" t="s">
        <v>59</v>
      </c>
      <c r="D8461">
        <v>-1.19</v>
      </c>
      <c r="E8461">
        <v>10</v>
      </c>
      <c r="F8461">
        <v>-7.7</v>
      </c>
    </row>
    <row r="8462" spans="1:7">
      <c r="A8462" t="s">
        <v>33</v>
      </c>
      <c r="B8462">
        <v>4637</v>
      </c>
      <c r="C8462" t="s">
        <v>59</v>
      </c>
      <c r="D8462">
        <v>-1.19</v>
      </c>
      <c r="E8462">
        <v>18.43</v>
      </c>
      <c r="F8462">
        <v>-7.7</v>
      </c>
      <c r="G8462" t="b">
        <v>0</v>
      </c>
    </row>
    <row r="8463" spans="1:7">
      <c r="A8463" t="s">
        <v>33</v>
      </c>
      <c r="B8463">
        <v>4638</v>
      </c>
      <c r="C8463" t="s">
        <v>59</v>
      </c>
      <c r="D8463">
        <v>0.4</v>
      </c>
      <c r="E8463">
        <v>17.93</v>
      </c>
      <c r="F8463">
        <v>-7.7</v>
      </c>
    </row>
    <row r="8464" spans="1:7">
      <c r="A8464" t="s">
        <v>33</v>
      </c>
      <c r="B8464">
        <v>4639</v>
      </c>
      <c r="C8464" t="s">
        <v>59</v>
      </c>
      <c r="D8464">
        <v>2.31</v>
      </c>
      <c r="E8464">
        <v>17.93</v>
      </c>
      <c r="F8464">
        <v>-7.7</v>
      </c>
    </row>
    <row r="8465" spans="1:7">
      <c r="A8465" t="s">
        <v>33</v>
      </c>
      <c r="B8465">
        <v>620</v>
      </c>
      <c r="C8465" t="s">
        <v>59</v>
      </c>
      <c r="D8465">
        <v>20.04</v>
      </c>
      <c r="E8465">
        <v>7.3</v>
      </c>
      <c r="F8465">
        <v>-7.7</v>
      </c>
    </row>
    <row r="8466" spans="1:7">
      <c r="A8466" t="s">
        <v>33</v>
      </c>
      <c r="B8466">
        <v>623</v>
      </c>
      <c r="C8466" t="s">
        <v>59</v>
      </c>
      <c r="D8466">
        <v>20.04</v>
      </c>
      <c r="E8466">
        <v>15.26</v>
      </c>
      <c r="F8466">
        <v>-7.7</v>
      </c>
    </row>
    <row r="8467" spans="1:7">
      <c r="A8467" t="s">
        <v>33</v>
      </c>
      <c r="B8467">
        <v>627</v>
      </c>
      <c r="C8467" t="s">
        <v>59</v>
      </c>
      <c r="D8467">
        <v>17.239999999999998</v>
      </c>
      <c r="E8467">
        <v>-4.9800000000000004</v>
      </c>
      <c r="F8467">
        <v>-7.7</v>
      </c>
    </row>
    <row r="8468" spans="1:7">
      <c r="A8468" t="s">
        <v>33</v>
      </c>
      <c r="B8468">
        <v>633</v>
      </c>
      <c r="C8468" t="s">
        <v>59</v>
      </c>
      <c r="D8468">
        <v>20.04</v>
      </c>
      <c r="E8468">
        <v>1.8</v>
      </c>
      <c r="F8468">
        <v>-7.7</v>
      </c>
    </row>
    <row r="8469" spans="1:7">
      <c r="A8469" t="s">
        <v>33</v>
      </c>
      <c r="B8469">
        <v>634</v>
      </c>
      <c r="C8469" t="s">
        <v>59</v>
      </c>
      <c r="D8469">
        <v>20.04</v>
      </c>
      <c r="E8469">
        <v>5.3</v>
      </c>
      <c r="F8469">
        <v>-7.7</v>
      </c>
    </row>
    <row r="8470" spans="1:7">
      <c r="A8470" t="s">
        <v>33</v>
      </c>
      <c r="B8470">
        <v>635</v>
      </c>
      <c r="C8470" t="s">
        <v>59</v>
      </c>
      <c r="D8470">
        <v>13.6</v>
      </c>
      <c r="E8470">
        <v>-4.9800000000000004</v>
      </c>
      <c r="F8470">
        <v>-7.7</v>
      </c>
    </row>
    <row r="8471" spans="1:7">
      <c r="A8471" t="s">
        <v>33</v>
      </c>
      <c r="B8471">
        <v>636</v>
      </c>
      <c r="C8471" t="s">
        <v>59</v>
      </c>
      <c r="D8471">
        <v>6.5</v>
      </c>
      <c r="E8471">
        <v>-4.9800000000000004</v>
      </c>
      <c r="F8471">
        <v>-7.7</v>
      </c>
    </row>
    <row r="8472" spans="1:7">
      <c r="A8472" t="s">
        <v>33</v>
      </c>
      <c r="B8472">
        <v>639</v>
      </c>
      <c r="C8472" t="s">
        <v>59</v>
      </c>
      <c r="D8472">
        <v>0.65</v>
      </c>
      <c r="E8472">
        <v>-4.9800000000000004</v>
      </c>
      <c r="F8472">
        <v>-7.7</v>
      </c>
    </row>
    <row r="8473" spans="1:7">
      <c r="A8473" t="s">
        <v>33</v>
      </c>
      <c r="B8473">
        <v>642</v>
      </c>
      <c r="C8473" t="s">
        <v>59</v>
      </c>
      <c r="D8473">
        <v>-1.69</v>
      </c>
      <c r="E8473">
        <v>-4.9800000000000004</v>
      </c>
      <c r="F8473">
        <v>-7.7</v>
      </c>
    </row>
    <row r="8474" spans="1:7">
      <c r="A8474" t="s">
        <v>33</v>
      </c>
      <c r="B8474">
        <v>590</v>
      </c>
      <c r="C8474" t="s">
        <v>59</v>
      </c>
      <c r="D8474">
        <v>12.067748091486999</v>
      </c>
      <c r="E8474">
        <v>17.645126679400502</v>
      </c>
      <c r="F8474">
        <v>-7.7</v>
      </c>
      <c r="G8474" t="b">
        <v>0</v>
      </c>
    </row>
    <row r="8475" spans="1:7">
      <c r="A8475" t="s">
        <v>33</v>
      </c>
      <c r="B8475">
        <v>629</v>
      </c>
      <c r="C8475" t="s">
        <v>59</v>
      </c>
      <c r="D8475">
        <v>11.67</v>
      </c>
      <c r="E8475">
        <v>17.683394821763599</v>
      </c>
      <c r="F8475">
        <v>-7.7</v>
      </c>
      <c r="G8475" t="b">
        <v>0</v>
      </c>
    </row>
    <row r="8476" spans="1:7">
      <c r="A8476" t="s">
        <v>33</v>
      </c>
      <c r="B8476">
        <v>1798</v>
      </c>
      <c r="C8476" t="s">
        <v>59</v>
      </c>
      <c r="D8476">
        <v>20.54</v>
      </c>
      <c r="E8476">
        <v>16.579999999999998</v>
      </c>
      <c r="F8476">
        <v>-7.7</v>
      </c>
    </row>
    <row r="8477" spans="1:7">
      <c r="A8477" t="s">
        <v>33</v>
      </c>
      <c r="B8477">
        <v>1645</v>
      </c>
      <c r="C8477" t="s">
        <v>59</v>
      </c>
      <c r="D8477">
        <v>-1.69</v>
      </c>
      <c r="E8477">
        <v>5.54</v>
      </c>
      <c r="F8477">
        <v>-7.7</v>
      </c>
      <c r="G8477" t="b">
        <v>0</v>
      </c>
    </row>
    <row r="8478" spans="1:7">
      <c r="A8478" t="s">
        <v>33</v>
      </c>
      <c r="B8478">
        <v>1643</v>
      </c>
      <c r="C8478" t="s">
        <v>59</v>
      </c>
      <c r="D8478">
        <v>20.54</v>
      </c>
      <c r="E8478">
        <v>-2.4649999999999999</v>
      </c>
      <c r="F8478">
        <v>-7.7</v>
      </c>
    </row>
    <row r="8479" spans="1:7">
      <c r="A8479" t="s">
        <v>33</v>
      </c>
      <c r="B8479">
        <v>1722</v>
      </c>
      <c r="C8479" t="s">
        <v>59</v>
      </c>
      <c r="D8479">
        <v>17.239999999999998</v>
      </c>
      <c r="E8479">
        <v>-2.4649999999999999</v>
      </c>
      <c r="F8479">
        <v>-7.7</v>
      </c>
    </row>
    <row r="8480" spans="1:7">
      <c r="A8480" t="s">
        <v>33</v>
      </c>
      <c r="B8480">
        <v>4439</v>
      </c>
      <c r="C8480" t="s">
        <v>59</v>
      </c>
      <c r="D8480">
        <v>4.1100000000000003</v>
      </c>
      <c r="E8480">
        <v>-5.48</v>
      </c>
      <c r="F8480">
        <v>-7.7</v>
      </c>
    </row>
    <row r="8481" spans="1:7">
      <c r="A8481" t="s">
        <v>33</v>
      </c>
      <c r="B8481">
        <v>4641</v>
      </c>
      <c r="C8481" t="s">
        <v>59</v>
      </c>
      <c r="D8481">
        <v>20.04</v>
      </c>
      <c r="E8481">
        <v>-5.48</v>
      </c>
      <c r="F8481">
        <v>-7.7</v>
      </c>
    </row>
    <row r="8482" spans="1:7">
      <c r="A8482" t="s">
        <v>33</v>
      </c>
      <c r="B8482">
        <v>4642</v>
      </c>
      <c r="C8482" t="s">
        <v>59</v>
      </c>
      <c r="D8482">
        <v>20.14</v>
      </c>
      <c r="E8482">
        <v>-5.48</v>
      </c>
      <c r="F8482">
        <v>-7.7</v>
      </c>
      <c r="G8482" t="b">
        <v>0</v>
      </c>
    </row>
    <row r="8483" spans="1:7">
      <c r="A8483" t="s">
        <v>33</v>
      </c>
      <c r="B8483">
        <v>6009</v>
      </c>
      <c r="C8483" t="s">
        <v>59</v>
      </c>
      <c r="D8483">
        <v>2.2999999999999998</v>
      </c>
      <c r="E8483">
        <v>18.43</v>
      </c>
      <c r="F8483">
        <v>-7.7</v>
      </c>
      <c r="G8483" t="b">
        <v>0</v>
      </c>
    </row>
    <row r="8484" spans="1:7">
      <c r="A8484" t="s">
        <v>33</v>
      </c>
      <c r="B8484">
        <v>6089</v>
      </c>
      <c r="C8484" t="s">
        <v>59</v>
      </c>
      <c r="D8484">
        <v>1.25</v>
      </c>
      <c r="E8484">
        <v>-5.48</v>
      </c>
      <c r="F8484">
        <v>-7.7</v>
      </c>
    </row>
    <row r="8485" spans="1:7">
      <c r="A8485" t="s">
        <v>33</v>
      </c>
      <c r="B8485">
        <v>6144</v>
      </c>
      <c r="C8485" t="s">
        <v>59</v>
      </c>
      <c r="D8485">
        <v>3.45</v>
      </c>
      <c r="E8485">
        <v>-5.48</v>
      </c>
      <c r="F8485">
        <v>-7.7</v>
      </c>
    </row>
    <row r="8486" spans="1:7">
      <c r="A8486" t="s">
        <v>33</v>
      </c>
      <c r="B8486">
        <v>6258</v>
      </c>
      <c r="C8486" t="s">
        <v>59</v>
      </c>
      <c r="D8486">
        <v>5.7</v>
      </c>
      <c r="E8486">
        <v>-5.48</v>
      </c>
      <c r="F8486">
        <v>-7.7</v>
      </c>
    </row>
    <row r="8487" spans="1:7">
      <c r="A8487" t="s">
        <v>33</v>
      </c>
      <c r="B8487">
        <v>7662</v>
      </c>
      <c r="C8487" t="s">
        <v>59</v>
      </c>
      <c r="D8487">
        <v>8.9</v>
      </c>
      <c r="E8487">
        <v>-5.48</v>
      </c>
      <c r="F8487">
        <v>-7.7</v>
      </c>
    </row>
    <row r="8488" spans="1:7">
      <c r="A8488" t="s">
        <v>33</v>
      </c>
      <c r="B8488">
        <v>7664</v>
      </c>
      <c r="C8488" t="s">
        <v>59</v>
      </c>
      <c r="D8488">
        <v>6.1</v>
      </c>
      <c r="E8488">
        <v>18.2193</v>
      </c>
      <c r="F8488">
        <v>-7.7</v>
      </c>
      <c r="G8488" t="b">
        <v>0</v>
      </c>
    </row>
    <row r="8489" spans="1:7">
      <c r="A8489" t="s">
        <v>33</v>
      </c>
      <c r="B8489">
        <v>7666</v>
      </c>
      <c r="C8489" t="s">
        <v>59</v>
      </c>
      <c r="D8489">
        <v>5.74</v>
      </c>
      <c r="E8489">
        <v>18.25393</v>
      </c>
      <c r="F8489">
        <v>-7.7</v>
      </c>
      <c r="G8489" t="b">
        <v>0</v>
      </c>
    </row>
    <row r="8490" spans="1:7">
      <c r="A8490" t="s">
        <v>33</v>
      </c>
      <c r="B8490">
        <v>7667</v>
      </c>
      <c r="C8490" t="s">
        <v>59</v>
      </c>
      <c r="D8490">
        <v>4.18</v>
      </c>
      <c r="E8490">
        <v>18.404019999999999</v>
      </c>
      <c r="F8490">
        <v>-7.7</v>
      </c>
    </row>
    <row r="8491" spans="1:7">
      <c r="A8491" t="s">
        <v>33</v>
      </c>
      <c r="B8491">
        <v>7668</v>
      </c>
      <c r="C8491" t="s">
        <v>59</v>
      </c>
      <c r="D8491">
        <v>1.97</v>
      </c>
      <c r="E8491">
        <v>18.43</v>
      </c>
      <c r="F8491">
        <v>-7.7</v>
      </c>
      <c r="G8491" t="b">
        <v>0</v>
      </c>
    </row>
    <row r="8492" spans="1:7">
      <c r="A8492" t="s">
        <v>33</v>
      </c>
      <c r="B8492">
        <v>7673</v>
      </c>
      <c r="C8492" t="s">
        <v>59</v>
      </c>
      <c r="D8492">
        <v>1.2</v>
      </c>
      <c r="E8492">
        <v>18.43</v>
      </c>
      <c r="F8492">
        <v>-7.7</v>
      </c>
      <c r="G8492" t="b">
        <v>0</v>
      </c>
    </row>
    <row r="8493" spans="1:7">
      <c r="A8493" t="s">
        <v>33</v>
      </c>
      <c r="B8493">
        <v>7741</v>
      </c>
      <c r="C8493" t="s">
        <v>59</v>
      </c>
      <c r="D8493">
        <v>-1.69</v>
      </c>
      <c r="E8493">
        <v>2.5499999999999998</v>
      </c>
      <c r="F8493">
        <v>-7.7</v>
      </c>
      <c r="G8493" t="b">
        <v>0</v>
      </c>
    </row>
    <row r="8494" spans="1:7">
      <c r="A8494" t="s">
        <v>33</v>
      </c>
      <c r="B8494">
        <v>9004</v>
      </c>
      <c r="C8494" t="s">
        <v>59</v>
      </c>
      <c r="D8494">
        <v>10</v>
      </c>
      <c r="E8494">
        <v>-5.48</v>
      </c>
      <c r="F8494">
        <v>-7.7</v>
      </c>
    </row>
    <row r="8495" spans="1:7">
      <c r="A8495" t="s">
        <v>33</v>
      </c>
      <c r="B8495">
        <v>9005</v>
      </c>
      <c r="C8495" t="s">
        <v>59</v>
      </c>
      <c r="D8495">
        <v>15.75</v>
      </c>
      <c r="E8495">
        <v>-5.48</v>
      </c>
      <c r="F8495">
        <v>-7.7</v>
      </c>
    </row>
    <row r="8496" spans="1:7">
      <c r="A8496" t="s">
        <v>33</v>
      </c>
      <c r="B8496">
        <v>9006</v>
      </c>
      <c r="C8496" t="s">
        <v>59</v>
      </c>
      <c r="D8496">
        <v>20.54</v>
      </c>
      <c r="E8496">
        <v>-0.05</v>
      </c>
      <c r="F8496">
        <v>-7.7</v>
      </c>
      <c r="G8496" t="b">
        <v>0</v>
      </c>
    </row>
    <row r="8497" spans="1:7">
      <c r="A8497" t="s">
        <v>33</v>
      </c>
      <c r="B8497">
        <v>9007</v>
      </c>
      <c r="C8497" t="s">
        <v>59</v>
      </c>
      <c r="D8497">
        <v>20.54</v>
      </c>
      <c r="E8497">
        <v>1.1499999999999999</v>
      </c>
      <c r="F8497">
        <v>-7.7</v>
      </c>
    </row>
    <row r="8498" spans="1:7">
      <c r="A8498" t="s">
        <v>33</v>
      </c>
      <c r="B8498">
        <v>9008</v>
      </c>
      <c r="C8498" t="s">
        <v>59</v>
      </c>
      <c r="D8498">
        <v>20.54</v>
      </c>
      <c r="E8498">
        <v>1.8</v>
      </c>
      <c r="F8498">
        <v>-7.7</v>
      </c>
      <c r="G8498" t="b">
        <v>0</v>
      </c>
    </row>
    <row r="8499" spans="1:7">
      <c r="A8499" t="s">
        <v>33</v>
      </c>
      <c r="B8499">
        <v>9009</v>
      </c>
      <c r="C8499" t="s">
        <v>59</v>
      </c>
      <c r="D8499">
        <v>20.54</v>
      </c>
      <c r="E8499">
        <v>8.36</v>
      </c>
      <c r="F8499">
        <v>-7.7</v>
      </c>
    </row>
    <row r="8500" spans="1:7">
      <c r="A8500" t="s">
        <v>33</v>
      </c>
      <c r="B8500">
        <v>9012</v>
      </c>
      <c r="C8500" t="s">
        <v>59</v>
      </c>
      <c r="D8500">
        <v>14.57</v>
      </c>
      <c r="E8500">
        <v>17.4043836440168</v>
      </c>
      <c r="F8500">
        <v>-7.7</v>
      </c>
      <c r="G8500" t="b">
        <v>0</v>
      </c>
    </row>
    <row r="8501" spans="1:7">
      <c r="A8501" t="s">
        <v>33</v>
      </c>
      <c r="B8501">
        <v>9014</v>
      </c>
      <c r="C8501" t="s">
        <v>59</v>
      </c>
      <c r="D8501">
        <v>-1.69</v>
      </c>
      <c r="E8501">
        <v>17.93</v>
      </c>
      <c r="F8501">
        <v>-7.7</v>
      </c>
      <c r="G8501" t="b">
        <v>0</v>
      </c>
    </row>
    <row r="8502" spans="1:7">
      <c r="A8502" t="s">
        <v>33</v>
      </c>
      <c r="B8502">
        <v>9016</v>
      </c>
      <c r="C8502" t="s">
        <v>59</v>
      </c>
      <c r="D8502">
        <v>7.3</v>
      </c>
      <c r="E8502">
        <v>-5.48</v>
      </c>
      <c r="F8502">
        <v>-7.7</v>
      </c>
    </row>
    <row r="8503" spans="1:7">
      <c r="A8503" t="s">
        <v>33</v>
      </c>
      <c r="B8503">
        <v>9017</v>
      </c>
      <c r="C8503" t="s">
        <v>59</v>
      </c>
      <c r="D8503">
        <v>12.8</v>
      </c>
      <c r="E8503">
        <v>-5.48</v>
      </c>
      <c r="F8503">
        <v>-7.7</v>
      </c>
      <c r="G8503" t="b">
        <v>0</v>
      </c>
    </row>
    <row r="8504" spans="1:7">
      <c r="A8504" t="s">
        <v>33</v>
      </c>
      <c r="B8504">
        <v>9018</v>
      </c>
      <c r="C8504" t="s">
        <v>59</v>
      </c>
      <c r="D8504">
        <v>14.4</v>
      </c>
      <c r="E8504">
        <v>-5.48</v>
      </c>
      <c r="F8504">
        <v>-7.7</v>
      </c>
      <c r="G8504" t="b">
        <v>0</v>
      </c>
    </row>
    <row r="8505" spans="1:7">
      <c r="A8505" t="s">
        <v>33</v>
      </c>
      <c r="B8505">
        <v>9019</v>
      </c>
      <c r="C8505" t="s">
        <v>59</v>
      </c>
      <c r="D8505">
        <v>15.3</v>
      </c>
      <c r="E8505">
        <v>-5.48</v>
      </c>
      <c r="F8505">
        <v>-7.7</v>
      </c>
    </row>
    <row r="8506" spans="1:7">
      <c r="A8506" t="s">
        <v>33</v>
      </c>
      <c r="B8506">
        <v>9038</v>
      </c>
      <c r="C8506" t="s">
        <v>59</v>
      </c>
      <c r="D8506">
        <v>-1.69</v>
      </c>
      <c r="E8506">
        <v>14.07</v>
      </c>
      <c r="F8506">
        <v>-7.7</v>
      </c>
    </row>
    <row r="8507" spans="1:7">
      <c r="A8507" t="s">
        <v>33</v>
      </c>
      <c r="B8507">
        <v>9043</v>
      </c>
      <c r="C8507" t="s">
        <v>59</v>
      </c>
      <c r="D8507">
        <v>-1.69</v>
      </c>
      <c r="E8507">
        <v>10.9</v>
      </c>
      <c r="F8507">
        <v>-7.7</v>
      </c>
    </row>
    <row r="8508" spans="1:7">
      <c r="A8508" t="s">
        <v>33</v>
      </c>
      <c r="B8508">
        <v>9045</v>
      </c>
      <c r="C8508" t="s">
        <v>59</v>
      </c>
      <c r="D8508">
        <v>-1.69</v>
      </c>
      <c r="E8508">
        <v>6.9</v>
      </c>
      <c r="F8508">
        <v>-7.7</v>
      </c>
    </row>
    <row r="8509" spans="1:7">
      <c r="A8509" t="s">
        <v>33</v>
      </c>
      <c r="B8509">
        <v>9046</v>
      </c>
      <c r="C8509" t="s">
        <v>59</v>
      </c>
      <c r="D8509">
        <v>-1.69</v>
      </c>
      <c r="E8509">
        <v>1.2</v>
      </c>
      <c r="F8509">
        <v>-7.7</v>
      </c>
    </row>
    <row r="8510" spans="1:7">
      <c r="A8510" t="s">
        <v>33</v>
      </c>
      <c r="B8510">
        <v>9047</v>
      </c>
      <c r="C8510" t="s">
        <v>59</v>
      </c>
      <c r="D8510">
        <v>-1.69</v>
      </c>
      <c r="E8510">
        <v>-1.45</v>
      </c>
      <c r="F8510">
        <v>-7.7</v>
      </c>
    </row>
    <row r="8511" spans="1:7">
      <c r="A8511" t="s">
        <v>33</v>
      </c>
      <c r="B8511">
        <v>9048</v>
      </c>
      <c r="C8511" t="s">
        <v>59</v>
      </c>
      <c r="D8511">
        <v>-1.69</v>
      </c>
      <c r="E8511">
        <v>-2.65</v>
      </c>
      <c r="F8511">
        <v>-7.7</v>
      </c>
    </row>
    <row r="8512" spans="1:7">
      <c r="A8512" t="s">
        <v>33</v>
      </c>
      <c r="B8512">
        <v>7804</v>
      </c>
      <c r="C8512" t="s">
        <v>59</v>
      </c>
      <c r="D8512">
        <v>8.3800000000000008</v>
      </c>
      <c r="E8512">
        <v>11.35</v>
      </c>
      <c r="F8512">
        <v>-7.7</v>
      </c>
    </row>
    <row r="8513" spans="1:7">
      <c r="A8513" t="s">
        <v>33</v>
      </c>
      <c r="B8513">
        <v>5837</v>
      </c>
      <c r="C8513" t="s">
        <v>59</v>
      </c>
      <c r="D8513">
        <v>17</v>
      </c>
      <c r="E8513">
        <v>17.170589452471098</v>
      </c>
      <c r="F8513">
        <v>-7.7</v>
      </c>
    </row>
    <row r="8514" spans="1:7">
      <c r="A8514" t="s">
        <v>33</v>
      </c>
      <c r="B8514">
        <v>5954</v>
      </c>
      <c r="C8514" t="s">
        <v>59</v>
      </c>
      <c r="D8514">
        <v>11.92</v>
      </c>
      <c r="E8514">
        <v>17.6593430508475</v>
      </c>
      <c r="F8514">
        <v>-7.7</v>
      </c>
      <c r="G8514" t="b">
        <v>0</v>
      </c>
    </row>
    <row r="8515" spans="1:7">
      <c r="A8515" t="s">
        <v>33</v>
      </c>
      <c r="B8515">
        <v>6256</v>
      </c>
      <c r="C8515" t="s">
        <v>59</v>
      </c>
      <c r="D8515">
        <v>13.82</v>
      </c>
      <c r="E8515">
        <v>10.85</v>
      </c>
      <c r="F8515">
        <v>-7.7</v>
      </c>
    </row>
    <row r="8516" spans="1:7">
      <c r="A8516" t="s">
        <v>33</v>
      </c>
      <c r="B8516">
        <v>3680</v>
      </c>
      <c r="C8516" t="s">
        <v>59</v>
      </c>
      <c r="D8516">
        <v>8.3800000000000008</v>
      </c>
      <c r="E8516">
        <v>4.1100000000000003</v>
      </c>
      <c r="F8516">
        <v>-7.7</v>
      </c>
      <c r="G8516" t="b">
        <v>0</v>
      </c>
    </row>
    <row r="8517" spans="1:7">
      <c r="A8517" t="s">
        <v>33</v>
      </c>
      <c r="B8517">
        <v>4993</v>
      </c>
      <c r="C8517" t="s">
        <v>59</v>
      </c>
      <c r="D8517">
        <v>8.3800000000000008</v>
      </c>
      <c r="E8517">
        <v>7.18</v>
      </c>
      <c r="F8517">
        <v>-7.7</v>
      </c>
    </row>
    <row r="8518" spans="1:7">
      <c r="A8518" t="s">
        <v>33</v>
      </c>
      <c r="B8518">
        <v>5139</v>
      </c>
      <c r="C8518" t="s">
        <v>59</v>
      </c>
      <c r="D8518">
        <v>6.9</v>
      </c>
      <c r="E8518">
        <v>11.35</v>
      </c>
      <c r="F8518">
        <v>-7.7</v>
      </c>
    </row>
    <row r="8519" spans="1:7">
      <c r="A8519" t="s">
        <v>33</v>
      </c>
      <c r="B8519">
        <v>6599</v>
      </c>
      <c r="C8519" t="s">
        <v>59</v>
      </c>
      <c r="D8519">
        <v>11.52</v>
      </c>
      <c r="E8519">
        <v>13.8</v>
      </c>
      <c r="F8519">
        <v>-7.7</v>
      </c>
    </row>
    <row r="8520" spans="1:7">
      <c r="A8520" t="s">
        <v>33</v>
      </c>
      <c r="B8520">
        <v>6659</v>
      </c>
      <c r="C8520" t="s">
        <v>59</v>
      </c>
      <c r="D8520">
        <v>6.9</v>
      </c>
      <c r="E8520">
        <v>13.15</v>
      </c>
      <c r="F8520">
        <v>-7.7</v>
      </c>
    </row>
    <row r="8521" spans="1:7">
      <c r="A8521" t="s">
        <v>33</v>
      </c>
      <c r="B8521">
        <v>6772</v>
      </c>
      <c r="C8521" t="s">
        <v>59</v>
      </c>
      <c r="D8521">
        <v>8.3800000000000008</v>
      </c>
      <c r="E8521">
        <v>13.15</v>
      </c>
      <c r="F8521">
        <v>-7.7</v>
      </c>
    </row>
    <row r="8522" spans="1:7">
      <c r="A8522" t="s">
        <v>33</v>
      </c>
      <c r="B8522">
        <v>6827</v>
      </c>
      <c r="C8522" t="s">
        <v>59</v>
      </c>
      <c r="D8522">
        <v>11.52</v>
      </c>
      <c r="E8522">
        <v>13.15</v>
      </c>
      <c r="F8522">
        <v>-7.7</v>
      </c>
    </row>
    <row r="8523" spans="1:7">
      <c r="A8523" t="s">
        <v>33</v>
      </c>
      <c r="B8523">
        <v>1437</v>
      </c>
      <c r="C8523" t="s">
        <v>59</v>
      </c>
      <c r="D8523">
        <v>12.22</v>
      </c>
      <c r="E8523">
        <v>11.35</v>
      </c>
      <c r="F8523">
        <v>-7.7</v>
      </c>
    </row>
    <row r="8524" spans="1:7">
      <c r="A8524" t="s">
        <v>33</v>
      </c>
      <c r="B8524">
        <v>1439</v>
      </c>
      <c r="C8524" t="s">
        <v>59</v>
      </c>
      <c r="D8524">
        <v>12.22</v>
      </c>
      <c r="E8524">
        <v>8.75</v>
      </c>
      <c r="F8524">
        <v>-7.7</v>
      </c>
      <c r="G8524" t="b">
        <v>0</v>
      </c>
    </row>
    <row r="8525" spans="1:7">
      <c r="A8525" t="s">
        <v>33</v>
      </c>
      <c r="B8525">
        <v>2010</v>
      </c>
      <c r="C8525" t="s">
        <v>59</v>
      </c>
      <c r="D8525">
        <v>20.54</v>
      </c>
      <c r="E8525">
        <v>-4.9800000000000004</v>
      </c>
      <c r="F8525">
        <v>-7.7</v>
      </c>
    </row>
    <row r="8526" spans="1:7">
      <c r="A8526" t="s">
        <v>33</v>
      </c>
      <c r="B8526">
        <v>4445</v>
      </c>
      <c r="C8526" t="s">
        <v>59</v>
      </c>
      <c r="D8526">
        <v>2.2999999999999998</v>
      </c>
      <c r="E8526">
        <v>17.93</v>
      </c>
      <c r="F8526">
        <v>-7.7</v>
      </c>
      <c r="G8526" t="b">
        <v>0</v>
      </c>
    </row>
    <row r="8527" spans="1:7">
      <c r="A8527" t="s">
        <v>33</v>
      </c>
      <c r="B8527">
        <v>6890</v>
      </c>
      <c r="C8527" t="s">
        <v>59</v>
      </c>
      <c r="D8527">
        <v>3.91</v>
      </c>
      <c r="E8527">
        <v>17.93</v>
      </c>
      <c r="F8527">
        <v>-7.7</v>
      </c>
      <c r="G8527" t="b">
        <v>0</v>
      </c>
    </row>
    <row r="8528" spans="1:7">
      <c r="A8528" t="s">
        <v>33</v>
      </c>
      <c r="B8528">
        <v>6891</v>
      </c>
      <c r="C8528" t="s">
        <v>59</v>
      </c>
      <c r="D8528">
        <v>17</v>
      </c>
      <c r="E8528">
        <v>16.670884520884499</v>
      </c>
      <c r="F8528">
        <v>-7.7</v>
      </c>
    </row>
    <row r="8529" spans="1:7">
      <c r="A8529" t="s">
        <v>33</v>
      </c>
      <c r="B8529">
        <v>7857</v>
      </c>
      <c r="C8529" t="s">
        <v>59</v>
      </c>
      <c r="D8529">
        <v>20.54</v>
      </c>
      <c r="E8529">
        <v>16.329999999999998</v>
      </c>
      <c r="F8529">
        <v>-7.7</v>
      </c>
      <c r="G8529" t="b">
        <v>0</v>
      </c>
    </row>
    <row r="8530" spans="1:7">
      <c r="A8530" t="s">
        <v>33</v>
      </c>
      <c r="B8530">
        <v>7859</v>
      </c>
      <c r="C8530" t="s">
        <v>59</v>
      </c>
      <c r="D8530">
        <v>6.68</v>
      </c>
      <c r="E8530">
        <v>17.663493814834801</v>
      </c>
      <c r="F8530">
        <v>-7.7</v>
      </c>
    </row>
    <row r="8531" spans="1:7">
      <c r="A8531" t="s">
        <v>33</v>
      </c>
      <c r="B8531">
        <v>7998</v>
      </c>
      <c r="C8531" t="s">
        <v>59</v>
      </c>
      <c r="D8531">
        <v>11.92</v>
      </c>
      <c r="E8531">
        <v>17.159361683054701</v>
      </c>
      <c r="F8531">
        <v>-7.7</v>
      </c>
      <c r="G8531" t="b">
        <v>0</v>
      </c>
    </row>
    <row r="8532" spans="1:7">
      <c r="A8532" t="s">
        <v>33</v>
      </c>
      <c r="B8532">
        <v>997</v>
      </c>
      <c r="C8532" t="s">
        <v>59</v>
      </c>
      <c r="D8532">
        <v>-1.69</v>
      </c>
      <c r="E8532">
        <v>3.64</v>
      </c>
      <c r="F8532">
        <v>-7.7</v>
      </c>
    </row>
    <row r="8533" spans="1:7">
      <c r="A8533" t="s">
        <v>33</v>
      </c>
      <c r="B8533">
        <v>998</v>
      </c>
      <c r="C8533" t="s">
        <v>59</v>
      </c>
      <c r="D8533">
        <v>2.35</v>
      </c>
      <c r="E8533">
        <v>3.64</v>
      </c>
      <c r="F8533">
        <v>-7.7</v>
      </c>
    </row>
    <row r="8534" spans="1:7">
      <c r="A8534" t="s">
        <v>33</v>
      </c>
      <c r="B8534">
        <v>9290</v>
      </c>
      <c r="C8534" t="s">
        <v>59</v>
      </c>
      <c r="D8534">
        <v>6.8</v>
      </c>
      <c r="E8534">
        <v>14.2</v>
      </c>
      <c r="F8534">
        <v>-7.7</v>
      </c>
    </row>
    <row r="8535" spans="1:7">
      <c r="A8535" t="s">
        <v>33</v>
      </c>
      <c r="B8535">
        <v>9292</v>
      </c>
      <c r="C8535" t="s">
        <v>59</v>
      </c>
      <c r="D8535">
        <v>6.8</v>
      </c>
      <c r="E8535">
        <v>14.35</v>
      </c>
      <c r="F8535">
        <v>-7.7</v>
      </c>
      <c r="G8535" t="b">
        <v>0</v>
      </c>
    </row>
    <row r="8536" spans="1:7">
      <c r="A8536" t="s">
        <v>33</v>
      </c>
      <c r="B8536">
        <v>9293</v>
      </c>
      <c r="C8536" t="s">
        <v>59</v>
      </c>
      <c r="D8536">
        <v>6.8</v>
      </c>
      <c r="E8536">
        <v>14.91</v>
      </c>
      <c r="F8536">
        <v>-7.7</v>
      </c>
      <c r="G8536" t="b">
        <v>0</v>
      </c>
    </row>
    <row r="8537" spans="1:7">
      <c r="A8537" t="s">
        <v>33</v>
      </c>
      <c r="B8537">
        <v>9294</v>
      </c>
      <c r="C8537" t="s">
        <v>59</v>
      </c>
      <c r="D8537">
        <v>6.8</v>
      </c>
      <c r="E8537">
        <v>15.26</v>
      </c>
      <c r="F8537">
        <v>-7.7</v>
      </c>
    </row>
    <row r="8538" spans="1:7">
      <c r="A8538" t="s">
        <v>33</v>
      </c>
      <c r="B8538">
        <v>9552</v>
      </c>
      <c r="C8538" t="s">
        <v>59</v>
      </c>
      <c r="D8538">
        <v>6.8</v>
      </c>
      <c r="E8538">
        <v>15.7</v>
      </c>
      <c r="F8538">
        <v>-7.7</v>
      </c>
    </row>
    <row r="8539" spans="1:7">
      <c r="A8539" t="s">
        <v>33</v>
      </c>
      <c r="B8539">
        <v>9553</v>
      </c>
      <c r="C8539" t="s">
        <v>59</v>
      </c>
      <c r="D8539">
        <v>6.8</v>
      </c>
      <c r="E8539">
        <v>15.78</v>
      </c>
      <c r="F8539">
        <v>-7.7</v>
      </c>
      <c r="G8539" t="b">
        <v>0</v>
      </c>
    </row>
    <row r="8540" spans="1:7">
      <c r="A8540" t="s">
        <v>33</v>
      </c>
      <c r="B8540">
        <v>9682</v>
      </c>
      <c r="C8540" t="s">
        <v>59</v>
      </c>
      <c r="D8540">
        <v>6.8</v>
      </c>
      <c r="E8540">
        <v>16.100000000000001</v>
      </c>
      <c r="F8540">
        <v>-7.7</v>
      </c>
    </row>
    <row r="8541" spans="1:7">
      <c r="A8541" t="s">
        <v>33</v>
      </c>
      <c r="B8541">
        <v>9833</v>
      </c>
      <c r="C8541" t="s">
        <v>59</v>
      </c>
      <c r="D8541">
        <v>6.8</v>
      </c>
      <c r="E8541">
        <v>16.5</v>
      </c>
      <c r="F8541">
        <v>-7.7</v>
      </c>
    </row>
    <row r="8542" spans="1:7">
      <c r="A8542" t="s">
        <v>33</v>
      </c>
      <c r="B8542">
        <v>9834</v>
      </c>
      <c r="C8542" t="s">
        <v>59</v>
      </c>
      <c r="D8542">
        <v>6.8</v>
      </c>
      <c r="E8542">
        <v>14.05</v>
      </c>
      <c r="F8542">
        <v>-7.7</v>
      </c>
    </row>
    <row r="8543" spans="1:7">
      <c r="A8543" t="s">
        <v>33</v>
      </c>
      <c r="B8543">
        <v>9868</v>
      </c>
      <c r="C8543" t="s">
        <v>59</v>
      </c>
      <c r="D8543">
        <v>6.8</v>
      </c>
      <c r="E8543">
        <v>13.8</v>
      </c>
      <c r="F8543">
        <v>-7.7</v>
      </c>
      <c r="G8543" t="b">
        <v>0</v>
      </c>
    </row>
    <row r="8544" spans="1:7">
      <c r="A8544" t="s">
        <v>33</v>
      </c>
      <c r="B8544">
        <v>9937</v>
      </c>
      <c r="C8544" t="s">
        <v>59</v>
      </c>
      <c r="D8544">
        <v>11.92</v>
      </c>
      <c r="E8544">
        <v>15.1</v>
      </c>
      <c r="F8544">
        <v>-7.7</v>
      </c>
      <c r="G8544" t="b">
        <v>0</v>
      </c>
    </row>
    <row r="8545" spans="1:7">
      <c r="A8545" t="s">
        <v>33</v>
      </c>
      <c r="B8545">
        <v>9970</v>
      </c>
      <c r="C8545" t="s">
        <v>59</v>
      </c>
      <c r="D8545">
        <v>6.8</v>
      </c>
      <c r="E8545">
        <v>8.9</v>
      </c>
      <c r="F8545">
        <v>-7.7</v>
      </c>
    </row>
    <row r="8546" spans="1:7">
      <c r="A8546" t="s">
        <v>33</v>
      </c>
      <c r="B8546">
        <v>9984</v>
      </c>
      <c r="C8546" t="s">
        <v>59</v>
      </c>
      <c r="D8546">
        <v>6.8</v>
      </c>
      <c r="E8546">
        <v>18.192356341463402</v>
      </c>
      <c r="F8546">
        <v>-7.7</v>
      </c>
    </row>
    <row r="8547" spans="1:7">
      <c r="A8547" t="s">
        <v>33</v>
      </c>
      <c r="B8547">
        <v>10008</v>
      </c>
      <c r="C8547" t="s">
        <v>59</v>
      </c>
      <c r="D8547">
        <v>6.8</v>
      </c>
      <c r="E8547">
        <v>10</v>
      </c>
      <c r="F8547">
        <v>-7.7</v>
      </c>
    </row>
    <row r="8548" spans="1:7">
      <c r="A8548" t="s">
        <v>33</v>
      </c>
      <c r="B8548">
        <v>4269</v>
      </c>
      <c r="C8548" t="s">
        <v>59</v>
      </c>
      <c r="D8548">
        <v>14.17</v>
      </c>
      <c r="E8548">
        <v>13.525</v>
      </c>
      <c r="F8548">
        <v>-7.7</v>
      </c>
    </row>
    <row r="8549" spans="1:7">
      <c r="A8549" t="s">
        <v>33</v>
      </c>
      <c r="B8549">
        <v>684</v>
      </c>
      <c r="C8549" t="s">
        <v>59</v>
      </c>
      <c r="D8549">
        <v>13.82</v>
      </c>
      <c r="E8549">
        <v>9.85</v>
      </c>
      <c r="F8549">
        <v>-7.7</v>
      </c>
      <c r="G8549" t="b">
        <v>0</v>
      </c>
    </row>
    <row r="8550" spans="1:7">
      <c r="A8550" t="s">
        <v>33</v>
      </c>
      <c r="B8550">
        <v>1080</v>
      </c>
      <c r="C8550" t="s">
        <v>59</v>
      </c>
      <c r="D8550">
        <v>17</v>
      </c>
      <c r="E8550">
        <v>17.070884520884501</v>
      </c>
      <c r="F8550">
        <v>-7.7</v>
      </c>
    </row>
    <row r="8551" spans="1:7">
      <c r="A8551" t="s">
        <v>33</v>
      </c>
      <c r="B8551">
        <v>1059</v>
      </c>
      <c r="C8551" t="s">
        <v>59</v>
      </c>
      <c r="D8551">
        <v>10.55</v>
      </c>
      <c r="E8551">
        <v>13.8</v>
      </c>
      <c r="F8551">
        <v>-7.7</v>
      </c>
    </row>
    <row r="8552" spans="1:7">
      <c r="A8552" t="s">
        <v>33</v>
      </c>
      <c r="B8552">
        <v>1061</v>
      </c>
      <c r="C8552" t="s">
        <v>59</v>
      </c>
      <c r="D8552">
        <v>10.55</v>
      </c>
      <c r="E8552">
        <v>13.15</v>
      </c>
      <c r="F8552">
        <v>-7.7</v>
      </c>
    </row>
    <row r="8553" spans="1:7">
      <c r="A8553" t="s">
        <v>33</v>
      </c>
      <c r="B8553">
        <v>1062</v>
      </c>
      <c r="C8553" t="s">
        <v>59</v>
      </c>
      <c r="D8553">
        <v>6.8</v>
      </c>
      <c r="E8553">
        <v>13.15</v>
      </c>
      <c r="F8553">
        <v>-7.7</v>
      </c>
    </row>
    <row r="8554" spans="1:7">
      <c r="A8554" t="s">
        <v>33</v>
      </c>
      <c r="B8554">
        <v>1063</v>
      </c>
      <c r="C8554" t="s">
        <v>59</v>
      </c>
      <c r="D8554">
        <v>9.75</v>
      </c>
      <c r="E8554">
        <v>13.15</v>
      </c>
      <c r="F8554">
        <v>-7.7</v>
      </c>
    </row>
    <row r="8555" spans="1:7">
      <c r="A8555" t="s">
        <v>33</v>
      </c>
      <c r="B8555">
        <v>1065</v>
      </c>
      <c r="C8555" t="s">
        <v>59</v>
      </c>
      <c r="D8555">
        <v>9.75</v>
      </c>
      <c r="E8555">
        <v>13.8</v>
      </c>
      <c r="F8555">
        <v>-7.7</v>
      </c>
    </row>
    <row r="8556" spans="1:7">
      <c r="A8556" t="s">
        <v>33</v>
      </c>
      <c r="B8556">
        <v>1066</v>
      </c>
      <c r="C8556" t="s">
        <v>59</v>
      </c>
      <c r="D8556">
        <v>8.75</v>
      </c>
      <c r="E8556">
        <v>13.15</v>
      </c>
      <c r="F8556">
        <v>-7.7</v>
      </c>
      <c r="G8556" t="b">
        <v>0</v>
      </c>
    </row>
    <row r="8557" spans="1:7">
      <c r="A8557" t="s">
        <v>33</v>
      </c>
      <c r="B8557">
        <v>1067</v>
      </c>
      <c r="C8557" t="s">
        <v>59</v>
      </c>
      <c r="D8557">
        <v>8.75</v>
      </c>
      <c r="E8557">
        <v>13.8</v>
      </c>
      <c r="F8557">
        <v>-7.7</v>
      </c>
    </row>
    <row r="8558" spans="1:7">
      <c r="A8558" t="s">
        <v>33</v>
      </c>
      <c r="B8558">
        <v>9898</v>
      </c>
      <c r="C8558" t="s">
        <v>59</v>
      </c>
      <c r="D8558">
        <v>10.7</v>
      </c>
      <c r="E8558">
        <v>11.35</v>
      </c>
      <c r="F8558">
        <v>-7.7</v>
      </c>
      <c r="G8558" t="b">
        <v>0</v>
      </c>
    </row>
    <row r="8559" spans="1:7">
      <c r="A8559" t="s">
        <v>33</v>
      </c>
      <c r="B8559">
        <v>10006</v>
      </c>
      <c r="C8559" t="s">
        <v>59</v>
      </c>
      <c r="D8559">
        <v>9.1999999999999993</v>
      </c>
      <c r="E8559">
        <v>11.35</v>
      </c>
      <c r="F8559">
        <v>-7.7</v>
      </c>
    </row>
    <row r="8560" spans="1:7">
      <c r="A8560" t="s">
        <v>33</v>
      </c>
      <c r="B8560">
        <v>10270</v>
      </c>
      <c r="C8560" t="s">
        <v>59</v>
      </c>
      <c r="D8560">
        <v>3.27</v>
      </c>
      <c r="E8560">
        <v>5.5</v>
      </c>
      <c r="F8560">
        <v>-7.7</v>
      </c>
      <c r="G8560" t="b">
        <v>0</v>
      </c>
    </row>
    <row r="8561" spans="1:7">
      <c r="A8561" t="s">
        <v>33</v>
      </c>
      <c r="B8561">
        <v>10296</v>
      </c>
      <c r="C8561" t="s">
        <v>59</v>
      </c>
      <c r="D8561">
        <v>3.27</v>
      </c>
      <c r="E8561">
        <v>7.2</v>
      </c>
      <c r="F8561">
        <v>-7.7</v>
      </c>
    </row>
    <row r="8562" spans="1:7">
      <c r="A8562" t="s">
        <v>33</v>
      </c>
      <c r="B8562">
        <v>10322</v>
      </c>
      <c r="C8562" t="s">
        <v>59</v>
      </c>
      <c r="D8562">
        <v>3.27</v>
      </c>
      <c r="E8562">
        <v>7</v>
      </c>
      <c r="F8562">
        <v>-7.7</v>
      </c>
    </row>
    <row r="8563" spans="1:7">
      <c r="A8563" t="s">
        <v>33</v>
      </c>
      <c r="B8563">
        <v>5838</v>
      </c>
      <c r="C8563" t="s">
        <v>59</v>
      </c>
      <c r="D8563">
        <v>4.95</v>
      </c>
      <c r="E8563">
        <v>8.5</v>
      </c>
      <c r="F8563">
        <v>-7.7</v>
      </c>
      <c r="G8563" t="b">
        <v>0</v>
      </c>
    </row>
    <row r="8564" spans="1:7">
      <c r="A8564" t="s">
        <v>33</v>
      </c>
      <c r="B8564">
        <v>1039</v>
      </c>
      <c r="C8564" t="s">
        <v>59</v>
      </c>
      <c r="D8564">
        <v>8.4086810501508804</v>
      </c>
      <c r="E8564">
        <v>5.7872401934078397</v>
      </c>
      <c r="F8564">
        <v>-7.7</v>
      </c>
    </row>
    <row r="8565" spans="1:7">
      <c r="A8565" t="s">
        <v>33</v>
      </c>
      <c r="B8565">
        <v>1040</v>
      </c>
      <c r="C8565" t="s">
        <v>59</v>
      </c>
      <c r="D8565">
        <v>8.2351017429639501</v>
      </c>
      <c r="E8565">
        <v>5.8238506952174802</v>
      </c>
      <c r="F8565">
        <v>-7.7</v>
      </c>
    </row>
    <row r="8566" spans="1:7">
      <c r="A8566" t="s">
        <v>33</v>
      </c>
      <c r="B8566">
        <v>1041</v>
      </c>
      <c r="C8566" t="s">
        <v>59</v>
      </c>
      <c r="D8566">
        <v>8.3017474112482592</v>
      </c>
      <c r="E8566">
        <v>5.8242788636671898</v>
      </c>
      <c r="F8566">
        <v>-7.7</v>
      </c>
      <c r="G8566" t="b">
        <v>0</v>
      </c>
    </row>
    <row r="8567" spans="1:7">
      <c r="A8567" t="s">
        <v>33</v>
      </c>
      <c r="B8567">
        <v>569</v>
      </c>
      <c r="C8567" t="s">
        <v>59</v>
      </c>
      <c r="D8567">
        <v>9.4250000000000007</v>
      </c>
      <c r="E8567">
        <v>6.4749999999999996</v>
      </c>
      <c r="F8567">
        <v>-7.7</v>
      </c>
    </row>
    <row r="8568" spans="1:7">
      <c r="A8568" t="s">
        <v>33</v>
      </c>
      <c r="B8568">
        <v>719</v>
      </c>
      <c r="C8568" t="s">
        <v>59</v>
      </c>
      <c r="D8568">
        <v>9.4250000000000007</v>
      </c>
      <c r="E8568">
        <v>6.4749999999999996</v>
      </c>
      <c r="F8568">
        <v>-7.7</v>
      </c>
    </row>
    <row r="8569" spans="1:7">
      <c r="A8569" t="s">
        <v>32</v>
      </c>
      <c r="B8569">
        <v>538</v>
      </c>
      <c r="C8569" t="s">
        <v>59</v>
      </c>
      <c r="D8569">
        <v>0.65</v>
      </c>
      <c r="E8569">
        <v>0.55000000000000004</v>
      </c>
      <c r="F8569">
        <v>-3.4</v>
      </c>
    </row>
    <row r="8570" spans="1:7">
      <c r="A8570" t="s">
        <v>32</v>
      </c>
      <c r="B8570">
        <v>539</v>
      </c>
      <c r="C8570" t="s">
        <v>59</v>
      </c>
      <c r="D8570">
        <v>6.5</v>
      </c>
      <c r="E8570">
        <v>0.55000000000000004</v>
      </c>
      <c r="F8570">
        <v>-3.4</v>
      </c>
      <c r="G8570" t="b">
        <v>0</v>
      </c>
    </row>
    <row r="8571" spans="1:7">
      <c r="A8571" t="s">
        <v>32</v>
      </c>
      <c r="B8571">
        <v>540</v>
      </c>
      <c r="C8571" t="s">
        <v>59</v>
      </c>
      <c r="D8571">
        <v>13.6</v>
      </c>
      <c r="E8571">
        <v>0.55000000000000004</v>
      </c>
      <c r="F8571">
        <v>-3.4</v>
      </c>
      <c r="G8571" t="b">
        <v>0</v>
      </c>
    </row>
    <row r="8572" spans="1:7">
      <c r="A8572" t="s">
        <v>32</v>
      </c>
      <c r="B8572">
        <v>541</v>
      </c>
      <c r="C8572" t="s">
        <v>59</v>
      </c>
      <c r="D8572">
        <v>0.4</v>
      </c>
      <c r="E8572">
        <v>8.9</v>
      </c>
      <c r="F8572">
        <v>-3.4</v>
      </c>
      <c r="G8572" t="b">
        <v>0</v>
      </c>
    </row>
    <row r="8573" spans="1:7">
      <c r="A8573" t="s">
        <v>32</v>
      </c>
      <c r="B8573">
        <v>542</v>
      </c>
      <c r="C8573" t="s">
        <v>59</v>
      </c>
      <c r="D8573">
        <v>0.4</v>
      </c>
      <c r="E8573">
        <v>16.100000000000001</v>
      </c>
      <c r="F8573">
        <v>-3.4</v>
      </c>
      <c r="G8573" t="b">
        <v>0</v>
      </c>
    </row>
    <row r="8574" spans="1:7">
      <c r="A8574" t="s">
        <v>32</v>
      </c>
      <c r="B8574">
        <v>550</v>
      </c>
      <c r="C8574" t="s">
        <v>59</v>
      </c>
      <c r="D8574">
        <v>8.25</v>
      </c>
      <c r="E8574">
        <v>13.8</v>
      </c>
      <c r="F8574">
        <v>-3.4</v>
      </c>
      <c r="G8574" t="b">
        <v>0</v>
      </c>
    </row>
    <row r="8575" spans="1:7">
      <c r="A8575" t="s">
        <v>32</v>
      </c>
      <c r="B8575">
        <v>551</v>
      </c>
      <c r="C8575" t="s">
        <v>59</v>
      </c>
      <c r="D8575">
        <v>8.25</v>
      </c>
      <c r="E8575">
        <v>16.5</v>
      </c>
      <c r="F8575">
        <v>-3.4</v>
      </c>
    </row>
    <row r="8576" spans="1:7">
      <c r="A8576" t="s">
        <v>32</v>
      </c>
      <c r="B8576">
        <v>559</v>
      </c>
      <c r="C8576" t="s">
        <v>59</v>
      </c>
      <c r="D8576">
        <v>8.3800000000000008</v>
      </c>
      <c r="E8576">
        <v>0.55000000000000004</v>
      </c>
      <c r="F8576">
        <v>-3.4</v>
      </c>
    </row>
    <row r="8577" spans="1:7">
      <c r="A8577" t="s">
        <v>32</v>
      </c>
      <c r="B8577">
        <v>560</v>
      </c>
      <c r="C8577" t="s">
        <v>59</v>
      </c>
      <c r="D8577">
        <v>8.3800000000000008</v>
      </c>
      <c r="E8577">
        <v>8.75</v>
      </c>
      <c r="F8577">
        <v>-3.4</v>
      </c>
      <c r="G8577" t="b">
        <v>0</v>
      </c>
    </row>
    <row r="8578" spans="1:7">
      <c r="A8578" t="s">
        <v>32</v>
      </c>
      <c r="B8578">
        <v>561</v>
      </c>
      <c r="C8578" t="s">
        <v>59</v>
      </c>
      <c r="D8578">
        <v>0.4</v>
      </c>
      <c r="E8578">
        <v>18.43</v>
      </c>
      <c r="F8578">
        <v>-3.4</v>
      </c>
    </row>
    <row r="8579" spans="1:7">
      <c r="A8579" t="s">
        <v>32</v>
      </c>
      <c r="B8579">
        <v>562</v>
      </c>
      <c r="C8579" t="s">
        <v>59</v>
      </c>
      <c r="D8579">
        <v>2.35</v>
      </c>
      <c r="E8579">
        <v>0.55000000000000004</v>
      </c>
      <c r="F8579">
        <v>-3.4</v>
      </c>
      <c r="G8579" t="b">
        <v>0</v>
      </c>
    </row>
    <row r="8580" spans="1:7">
      <c r="A8580" t="s">
        <v>32</v>
      </c>
      <c r="B8580">
        <v>563</v>
      </c>
      <c r="C8580" t="s">
        <v>59</v>
      </c>
      <c r="D8580">
        <v>2.35</v>
      </c>
      <c r="E8580">
        <v>8.9</v>
      </c>
      <c r="F8580">
        <v>-3.4</v>
      </c>
      <c r="G8580" t="b">
        <v>0</v>
      </c>
    </row>
    <row r="8581" spans="1:7">
      <c r="A8581" t="s">
        <v>32</v>
      </c>
      <c r="B8581">
        <v>564</v>
      </c>
      <c r="C8581" t="s">
        <v>59</v>
      </c>
      <c r="D8581">
        <v>8.3800000000000008</v>
      </c>
      <c r="E8581">
        <v>8.9</v>
      </c>
      <c r="F8581">
        <v>-3.4</v>
      </c>
    </row>
    <row r="8582" spans="1:7">
      <c r="A8582" t="s">
        <v>32</v>
      </c>
      <c r="B8582">
        <v>565</v>
      </c>
      <c r="C8582" t="s">
        <v>59</v>
      </c>
      <c r="D8582">
        <v>0.65</v>
      </c>
      <c r="E8582">
        <v>-5.48</v>
      </c>
      <c r="F8582">
        <v>-3.4</v>
      </c>
    </row>
    <row r="8583" spans="1:7">
      <c r="A8583" t="s">
        <v>32</v>
      </c>
      <c r="B8583">
        <v>568</v>
      </c>
      <c r="C8583" t="s">
        <v>59</v>
      </c>
      <c r="D8583">
        <v>6.5</v>
      </c>
      <c r="E8583">
        <v>-5.48</v>
      </c>
      <c r="F8583">
        <v>-3.4</v>
      </c>
    </row>
    <row r="8584" spans="1:7">
      <c r="A8584" t="s">
        <v>32</v>
      </c>
      <c r="B8584">
        <v>570</v>
      </c>
      <c r="C8584" t="s">
        <v>59</v>
      </c>
      <c r="D8584">
        <v>13.6</v>
      </c>
      <c r="E8584">
        <v>-5.48</v>
      </c>
      <c r="F8584">
        <v>-3.4</v>
      </c>
    </row>
    <row r="8585" spans="1:7">
      <c r="A8585" t="s">
        <v>32</v>
      </c>
      <c r="B8585">
        <v>574</v>
      </c>
      <c r="C8585" t="s">
        <v>59</v>
      </c>
      <c r="D8585">
        <v>20.54</v>
      </c>
      <c r="E8585">
        <v>-0.05</v>
      </c>
      <c r="F8585">
        <v>-3.4</v>
      </c>
      <c r="G8585" t="b">
        <v>0</v>
      </c>
    </row>
    <row r="8586" spans="1:7">
      <c r="A8586" t="s">
        <v>32</v>
      </c>
      <c r="B8586">
        <v>575</v>
      </c>
      <c r="C8586" t="s">
        <v>59</v>
      </c>
      <c r="D8586">
        <v>20.14</v>
      </c>
      <c r="E8586">
        <v>-5.48</v>
      </c>
      <c r="F8586">
        <v>-3.4</v>
      </c>
    </row>
    <row r="8587" spans="1:7">
      <c r="A8587" t="s">
        <v>32</v>
      </c>
      <c r="B8587">
        <v>579</v>
      </c>
      <c r="C8587" t="s">
        <v>59</v>
      </c>
      <c r="D8587">
        <v>19.649999999999999</v>
      </c>
      <c r="E8587">
        <v>4.8</v>
      </c>
      <c r="F8587">
        <v>-3.4</v>
      </c>
    </row>
    <row r="8588" spans="1:7">
      <c r="A8588" t="s">
        <v>32</v>
      </c>
      <c r="B8588">
        <v>586</v>
      </c>
      <c r="C8588" t="s">
        <v>59</v>
      </c>
      <c r="D8588">
        <v>-1.69</v>
      </c>
      <c r="E8588">
        <v>8.9</v>
      </c>
      <c r="F8588">
        <v>-3.4</v>
      </c>
      <c r="G8588" t="b">
        <v>0</v>
      </c>
    </row>
    <row r="8589" spans="1:7">
      <c r="A8589" t="s">
        <v>32</v>
      </c>
      <c r="B8589">
        <v>591</v>
      </c>
      <c r="C8589" t="s">
        <v>59</v>
      </c>
      <c r="D8589">
        <v>-1.69</v>
      </c>
      <c r="E8589">
        <v>0.55000000000000004</v>
      </c>
      <c r="F8589">
        <v>-3.4</v>
      </c>
      <c r="G8589" t="b">
        <v>0</v>
      </c>
    </row>
    <row r="8590" spans="1:7">
      <c r="A8590" t="s">
        <v>32</v>
      </c>
      <c r="B8590">
        <v>593</v>
      </c>
      <c r="C8590" t="s">
        <v>59</v>
      </c>
      <c r="D8590">
        <v>-1.69</v>
      </c>
      <c r="E8590">
        <v>-3.66</v>
      </c>
      <c r="F8590">
        <v>-3.4</v>
      </c>
      <c r="G8590" t="b">
        <v>0</v>
      </c>
    </row>
    <row r="8591" spans="1:7">
      <c r="A8591" t="s">
        <v>32</v>
      </c>
      <c r="B8591">
        <v>594</v>
      </c>
      <c r="C8591" t="s">
        <v>59</v>
      </c>
      <c r="D8591">
        <v>0.65</v>
      </c>
      <c r="E8591">
        <v>-3.66</v>
      </c>
      <c r="F8591">
        <v>-3.4</v>
      </c>
    </row>
    <row r="8592" spans="1:7">
      <c r="A8592" t="s">
        <v>32</v>
      </c>
      <c r="B8592">
        <v>596</v>
      </c>
      <c r="C8592" t="s">
        <v>59</v>
      </c>
      <c r="D8592">
        <v>20.14</v>
      </c>
      <c r="E8592">
        <v>15.26</v>
      </c>
      <c r="F8592">
        <v>-3.4</v>
      </c>
      <c r="G8592" t="b">
        <v>0</v>
      </c>
    </row>
    <row r="8593" spans="1:7">
      <c r="A8593" t="s">
        <v>32</v>
      </c>
      <c r="B8593">
        <v>598</v>
      </c>
      <c r="C8593" t="s">
        <v>59</v>
      </c>
      <c r="D8593">
        <v>14.17</v>
      </c>
      <c r="E8593">
        <v>14.2</v>
      </c>
      <c r="F8593">
        <v>-3.4</v>
      </c>
    </row>
    <row r="8594" spans="1:7">
      <c r="A8594" t="s">
        <v>32</v>
      </c>
      <c r="B8594">
        <v>799</v>
      </c>
      <c r="C8594" t="s">
        <v>59</v>
      </c>
      <c r="D8594">
        <v>8</v>
      </c>
      <c r="E8594">
        <v>-5.48</v>
      </c>
      <c r="F8594">
        <v>-3.4</v>
      </c>
    </row>
    <row r="8595" spans="1:7">
      <c r="A8595" t="s">
        <v>32</v>
      </c>
      <c r="B8595">
        <v>800</v>
      </c>
      <c r="C8595" t="s">
        <v>59</v>
      </c>
      <c r="D8595">
        <v>8</v>
      </c>
      <c r="E8595">
        <v>-2.19</v>
      </c>
      <c r="F8595">
        <v>-3.4</v>
      </c>
      <c r="G8595" t="b">
        <v>0</v>
      </c>
    </row>
    <row r="8596" spans="1:7">
      <c r="A8596" t="s">
        <v>32</v>
      </c>
      <c r="B8596">
        <v>801</v>
      </c>
      <c r="C8596" t="s">
        <v>59</v>
      </c>
      <c r="D8596">
        <v>10</v>
      </c>
      <c r="E8596">
        <v>-2.19</v>
      </c>
      <c r="F8596">
        <v>-3.4</v>
      </c>
    </row>
    <row r="8597" spans="1:7">
      <c r="A8597" t="s">
        <v>32</v>
      </c>
      <c r="B8597">
        <v>802</v>
      </c>
      <c r="C8597" t="s">
        <v>59</v>
      </c>
      <c r="D8597">
        <v>10</v>
      </c>
      <c r="E8597">
        <v>-5.48</v>
      </c>
      <c r="F8597">
        <v>-3.4</v>
      </c>
    </row>
    <row r="8598" spans="1:7">
      <c r="A8598" t="s">
        <v>32</v>
      </c>
      <c r="B8598">
        <v>803</v>
      </c>
      <c r="C8598" t="s">
        <v>59</v>
      </c>
      <c r="D8598">
        <v>10</v>
      </c>
      <c r="E8598">
        <v>3.26</v>
      </c>
      <c r="F8598">
        <v>-3.4</v>
      </c>
    </row>
    <row r="8599" spans="1:7">
      <c r="A8599" t="s">
        <v>32</v>
      </c>
      <c r="B8599">
        <v>805</v>
      </c>
      <c r="C8599" t="s">
        <v>59</v>
      </c>
      <c r="D8599">
        <v>11.45</v>
      </c>
      <c r="E8599">
        <v>3.26</v>
      </c>
      <c r="F8599">
        <v>-3.4</v>
      </c>
      <c r="G8599" t="b">
        <v>0</v>
      </c>
    </row>
    <row r="8600" spans="1:7">
      <c r="A8600" t="s">
        <v>32</v>
      </c>
      <c r="B8600">
        <v>806</v>
      </c>
      <c r="C8600" t="s">
        <v>59</v>
      </c>
      <c r="D8600">
        <v>13.6</v>
      </c>
      <c r="E8600">
        <v>2.68</v>
      </c>
      <c r="F8600">
        <v>-3.4</v>
      </c>
      <c r="G8600" t="b">
        <v>0</v>
      </c>
    </row>
    <row r="8601" spans="1:7">
      <c r="A8601" t="s">
        <v>32</v>
      </c>
      <c r="B8601">
        <v>807</v>
      </c>
      <c r="C8601" t="s">
        <v>59</v>
      </c>
      <c r="D8601">
        <v>14.52</v>
      </c>
      <c r="E8601">
        <v>1.97</v>
      </c>
      <c r="F8601">
        <v>-3.4</v>
      </c>
      <c r="G8601" t="b">
        <v>0</v>
      </c>
    </row>
    <row r="8602" spans="1:7">
      <c r="A8602" t="s">
        <v>32</v>
      </c>
      <c r="B8602">
        <v>808</v>
      </c>
      <c r="C8602" t="s">
        <v>59</v>
      </c>
      <c r="D8602">
        <v>15.05</v>
      </c>
      <c r="E8602">
        <v>1.06</v>
      </c>
      <c r="F8602">
        <v>-3.4</v>
      </c>
    </row>
    <row r="8603" spans="1:7">
      <c r="A8603" t="s">
        <v>32</v>
      </c>
      <c r="B8603">
        <v>809</v>
      </c>
      <c r="C8603" t="s">
        <v>59</v>
      </c>
      <c r="D8603">
        <v>15.63</v>
      </c>
      <c r="E8603">
        <v>-0.05</v>
      </c>
      <c r="F8603">
        <v>-3.4</v>
      </c>
    </row>
    <row r="8604" spans="1:7">
      <c r="A8604" t="s">
        <v>32</v>
      </c>
      <c r="B8604">
        <v>810</v>
      </c>
      <c r="C8604" t="s">
        <v>59</v>
      </c>
      <c r="D8604">
        <v>15.75</v>
      </c>
      <c r="E8604">
        <v>-1.04</v>
      </c>
      <c r="F8604">
        <v>-3.4</v>
      </c>
    </row>
    <row r="8605" spans="1:7">
      <c r="A8605" t="s">
        <v>32</v>
      </c>
      <c r="B8605">
        <v>811</v>
      </c>
      <c r="C8605" t="s">
        <v>59</v>
      </c>
      <c r="D8605">
        <v>15.75</v>
      </c>
      <c r="E8605">
        <v>-5.48</v>
      </c>
      <c r="F8605">
        <v>-3.4</v>
      </c>
    </row>
    <row r="8606" spans="1:7">
      <c r="A8606" t="s">
        <v>32</v>
      </c>
      <c r="B8606">
        <v>813</v>
      </c>
      <c r="C8606" t="s">
        <v>59</v>
      </c>
      <c r="D8606">
        <v>13.6</v>
      </c>
      <c r="E8606">
        <v>1.06</v>
      </c>
      <c r="F8606">
        <v>-3.4</v>
      </c>
    </row>
    <row r="8607" spans="1:7">
      <c r="A8607" t="s">
        <v>32</v>
      </c>
      <c r="B8607">
        <v>814</v>
      </c>
      <c r="C8607" t="s">
        <v>59</v>
      </c>
      <c r="D8607">
        <v>18.010000000000002</v>
      </c>
      <c r="E8607">
        <v>3.88</v>
      </c>
      <c r="F8607">
        <v>-3.4</v>
      </c>
    </row>
    <row r="8608" spans="1:7">
      <c r="A8608" t="s">
        <v>32</v>
      </c>
      <c r="B8608">
        <v>815</v>
      </c>
      <c r="C8608" t="s">
        <v>59</v>
      </c>
      <c r="D8608">
        <v>19.649999999999999</v>
      </c>
      <c r="E8608">
        <v>1.8</v>
      </c>
      <c r="F8608">
        <v>-3.4</v>
      </c>
    </row>
    <row r="8609" spans="1:7">
      <c r="A8609" t="s">
        <v>32</v>
      </c>
      <c r="B8609">
        <v>816</v>
      </c>
      <c r="C8609" t="s">
        <v>59</v>
      </c>
      <c r="D8609">
        <v>17.21</v>
      </c>
      <c r="E8609">
        <v>4.8</v>
      </c>
      <c r="F8609">
        <v>-3.4</v>
      </c>
    </row>
    <row r="8610" spans="1:7">
      <c r="A8610" t="s">
        <v>32</v>
      </c>
      <c r="B8610">
        <v>817</v>
      </c>
      <c r="C8610" t="s">
        <v>59</v>
      </c>
      <c r="D8610">
        <v>15.91</v>
      </c>
      <c r="E8610">
        <v>5.84</v>
      </c>
      <c r="F8610">
        <v>-3.4</v>
      </c>
    </row>
    <row r="8611" spans="1:7">
      <c r="A8611" t="s">
        <v>32</v>
      </c>
      <c r="B8611">
        <v>818</v>
      </c>
      <c r="C8611" t="s">
        <v>59</v>
      </c>
      <c r="D8611">
        <v>14.33</v>
      </c>
      <c r="E8611">
        <v>6.65</v>
      </c>
      <c r="F8611">
        <v>-3.4</v>
      </c>
    </row>
    <row r="8612" spans="1:7">
      <c r="A8612" t="s">
        <v>32</v>
      </c>
      <c r="B8612">
        <v>819</v>
      </c>
      <c r="C8612" t="s">
        <v>59</v>
      </c>
      <c r="D8612">
        <v>11.59</v>
      </c>
      <c r="E8612">
        <v>7.16</v>
      </c>
      <c r="F8612">
        <v>-3.4</v>
      </c>
      <c r="G8612" t="b">
        <v>0</v>
      </c>
    </row>
    <row r="8613" spans="1:7">
      <c r="A8613" t="s">
        <v>32</v>
      </c>
      <c r="B8613">
        <v>822</v>
      </c>
      <c r="C8613" t="s">
        <v>59</v>
      </c>
      <c r="D8613">
        <v>10</v>
      </c>
      <c r="E8613">
        <v>7.62</v>
      </c>
      <c r="F8613">
        <v>-3.4</v>
      </c>
      <c r="G8613" t="b">
        <v>0</v>
      </c>
    </row>
    <row r="8614" spans="1:7">
      <c r="A8614" t="s">
        <v>32</v>
      </c>
      <c r="B8614">
        <v>823</v>
      </c>
      <c r="C8614" t="s">
        <v>59</v>
      </c>
      <c r="D8614">
        <v>10</v>
      </c>
      <c r="E8614">
        <v>7.16</v>
      </c>
      <c r="F8614">
        <v>-3.4</v>
      </c>
    </row>
    <row r="8615" spans="1:7">
      <c r="A8615" t="s">
        <v>32</v>
      </c>
      <c r="B8615">
        <v>824</v>
      </c>
      <c r="C8615" t="s">
        <v>59</v>
      </c>
      <c r="D8615">
        <v>14.33</v>
      </c>
      <c r="E8615">
        <v>8.36</v>
      </c>
      <c r="F8615">
        <v>-3.4</v>
      </c>
    </row>
    <row r="8616" spans="1:7">
      <c r="A8616" t="s">
        <v>32</v>
      </c>
      <c r="B8616">
        <v>825</v>
      </c>
      <c r="C8616" t="s">
        <v>59</v>
      </c>
      <c r="D8616">
        <v>20.54</v>
      </c>
      <c r="E8616">
        <v>8.36</v>
      </c>
      <c r="F8616">
        <v>-3.4</v>
      </c>
    </row>
    <row r="8617" spans="1:7">
      <c r="A8617" t="s">
        <v>32</v>
      </c>
      <c r="B8617">
        <v>827</v>
      </c>
      <c r="C8617" t="s">
        <v>59</v>
      </c>
      <c r="D8617">
        <v>8.3800000000000008</v>
      </c>
      <c r="E8617">
        <v>12.25</v>
      </c>
      <c r="F8617">
        <v>-3.4</v>
      </c>
    </row>
    <row r="8618" spans="1:7">
      <c r="A8618" t="s">
        <v>32</v>
      </c>
      <c r="B8618">
        <v>828</v>
      </c>
      <c r="C8618" t="s">
        <v>59</v>
      </c>
      <c r="D8618">
        <v>3.05</v>
      </c>
      <c r="E8618">
        <v>10.61</v>
      </c>
      <c r="F8618">
        <v>-3.4</v>
      </c>
    </row>
    <row r="8619" spans="1:7">
      <c r="A8619" t="s">
        <v>32</v>
      </c>
      <c r="B8619">
        <v>829</v>
      </c>
      <c r="C8619" t="s">
        <v>59</v>
      </c>
      <c r="D8619">
        <v>3.05</v>
      </c>
      <c r="E8619">
        <v>13.8</v>
      </c>
      <c r="F8619">
        <v>-3.4</v>
      </c>
    </row>
    <row r="8620" spans="1:7">
      <c r="A8620" t="s">
        <v>32</v>
      </c>
      <c r="B8620">
        <v>830</v>
      </c>
      <c r="C8620" t="s">
        <v>59</v>
      </c>
      <c r="D8620">
        <v>0.4</v>
      </c>
      <c r="E8620">
        <v>10.61</v>
      </c>
      <c r="F8620">
        <v>-3.4</v>
      </c>
    </row>
    <row r="8621" spans="1:7">
      <c r="A8621" t="s">
        <v>32</v>
      </c>
      <c r="B8621">
        <v>832</v>
      </c>
      <c r="C8621" t="s">
        <v>59</v>
      </c>
      <c r="D8621">
        <v>2.2999999999999998</v>
      </c>
      <c r="E8621">
        <v>18.43</v>
      </c>
      <c r="F8621">
        <v>-3.4</v>
      </c>
    </row>
    <row r="8622" spans="1:7">
      <c r="A8622" t="s">
        <v>32</v>
      </c>
      <c r="B8622">
        <v>833</v>
      </c>
      <c r="C8622" t="s">
        <v>59</v>
      </c>
      <c r="D8622">
        <v>0.4</v>
      </c>
      <c r="E8622">
        <v>7.6487280000000002</v>
      </c>
      <c r="F8622">
        <v>-3.4</v>
      </c>
    </row>
    <row r="8623" spans="1:7">
      <c r="A8623" t="s">
        <v>32</v>
      </c>
      <c r="B8623">
        <v>840</v>
      </c>
      <c r="C8623" t="s">
        <v>59</v>
      </c>
      <c r="D8623">
        <v>-1.69</v>
      </c>
      <c r="E8623">
        <v>-5.48</v>
      </c>
      <c r="F8623">
        <v>-3.4</v>
      </c>
    </row>
    <row r="8624" spans="1:7">
      <c r="A8624" t="s">
        <v>32</v>
      </c>
      <c r="B8624">
        <v>842</v>
      </c>
      <c r="C8624" t="s">
        <v>59</v>
      </c>
      <c r="D8624">
        <v>4.1100000000000003</v>
      </c>
      <c r="E8624">
        <v>-5.48</v>
      </c>
      <c r="F8624">
        <v>-3.4</v>
      </c>
    </row>
    <row r="8625" spans="1:7">
      <c r="A8625" t="s">
        <v>32</v>
      </c>
      <c r="B8625">
        <v>1172</v>
      </c>
      <c r="C8625" t="s">
        <v>59</v>
      </c>
      <c r="D8625">
        <v>13.6</v>
      </c>
      <c r="E8625">
        <v>8.75</v>
      </c>
      <c r="F8625">
        <v>-3.4</v>
      </c>
    </row>
    <row r="8626" spans="1:7">
      <c r="A8626" t="s">
        <v>32</v>
      </c>
      <c r="B8626">
        <v>1173</v>
      </c>
      <c r="C8626" t="s">
        <v>59</v>
      </c>
      <c r="D8626">
        <v>14.33</v>
      </c>
      <c r="E8626">
        <v>8.75</v>
      </c>
      <c r="F8626">
        <v>-3.4</v>
      </c>
    </row>
    <row r="8627" spans="1:7">
      <c r="A8627" t="s">
        <v>32</v>
      </c>
      <c r="B8627">
        <v>1444</v>
      </c>
      <c r="C8627" t="s">
        <v>59</v>
      </c>
      <c r="D8627">
        <v>17</v>
      </c>
      <c r="E8627">
        <v>11.35</v>
      </c>
      <c r="F8627">
        <v>-3.4</v>
      </c>
    </row>
    <row r="8628" spans="1:7">
      <c r="A8628" t="s">
        <v>32</v>
      </c>
      <c r="B8628">
        <v>1449</v>
      </c>
      <c r="C8628" t="s">
        <v>59</v>
      </c>
      <c r="D8628">
        <v>6.68</v>
      </c>
      <c r="E8628">
        <v>8.9</v>
      </c>
      <c r="F8628">
        <v>-3.4</v>
      </c>
      <c r="G8628" t="b">
        <v>0</v>
      </c>
    </row>
    <row r="8629" spans="1:7">
      <c r="A8629" t="s">
        <v>32</v>
      </c>
      <c r="B8629">
        <v>1451</v>
      </c>
      <c r="C8629" t="s">
        <v>59</v>
      </c>
      <c r="D8629">
        <v>0.4</v>
      </c>
      <c r="E8629">
        <v>13.8</v>
      </c>
      <c r="F8629">
        <v>-3.4</v>
      </c>
      <c r="G8629" t="b">
        <v>0</v>
      </c>
    </row>
    <row r="8630" spans="1:7">
      <c r="A8630" t="s">
        <v>32</v>
      </c>
      <c r="B8630">
        <v>1455</v>
      </c>
      <c r="C8630" t="s">
        <v>59</v>
      </c>
      <c r="D8630">
        <v>11.52</v>
      </c>
      <c r="E8630">
        <v>8.75</v>
      </c>
      <c r="F8630">
        <v>-3.4</v>
      </c>
      <c r="G8630" t="b">
        <v>0</v>
      </c>
    </row>
    <row r="8631" spans="1:7">
      <c r="A8631" t="s">
        <v>32</v>
      </c>
      <c r="B8631">
        <v>1456</v>
      </c>
      <c r="C8631" t="s">
        <v>59</v>
      </c>
      <c r="D8631">
        <v>13.82</v>
      </c>
      <c r="E8631">
        <v>8.75</v>
      </c>
      <c r="F8631">
        <v>-3.4</v>
      </c>
    </row>
    <row r="8632" spans="1:7">
      <c r="A8632" t="s">
        <v>32</v>
      </c>
      <c r="B8632">
        <v>1457</v>
      </c>
      <c r="C8632" t="s">
        <v>59</v>
      </c>
      <c r="D8632">
        <v>11.92</v>
      </c>
      <c r="E8632">
        <v>13.8</v>
      </c>
      <c r="F8632">
        <v>-3.4</v>
      </c>
    </row>
    <row r="8633" spans="1:7">
      <c r="A8633" t="s">
        <v>32</v>
      </c>
      <c r="B8633">
        <v>1458</v>
      </c>
      <c r="C8633" t="s">
        <v>59</v>
      </c>
      <c r="D8633">
        <v>11.92</v>
      </c>
      <c r="E8633">
        <v>16.5</v>
      </c>
      <c r="F8633">
        <v>-3.4</v>
      </c>
    </row>
    <row r="8634" spans="1:7">
      <c r="A8634" t="s">
        <v>32</v>
      </c>
      <c r="B8634">
        <v>3052</v>
      </c>
      <c r="C8634" t="s">
        <v>59</v>
      </c>
      <c r="D8634">
        <v>19.649999999999999</v>
      </c>
      <c r="E8634">
        <v>4.3</v>
      </c>
      <c r="F8634">
        <v>-3.4</v>
      </c>
    </row>
    <row r="8635" spans="1:7">
      <c r="A8635" t="s">
        <v>32</v>
      </c>
      <c r="B8635">
        <v>3071</v>
      </c>
      <c r="C8635" t="s">
        <v>59</v>
      </c>
      <c r="D8635">
        <v>17</v>
      </c>
      <c r="E8635">
        <v>10</v>
      </c>
      <c r="F8635">
        <v>-3.4</v>
      </c>
      <c r="G8635" t="b">
        <v>0</v>
      </c>
    </row>
    <row r="8636" spans="1:7">
      <c r="A8636" t="s">
        <v>32</v>
      </c>
      <c r="B8636">
        <v>3072</v>
      </c>
      <c r="C8636" t="s">
        <v>59</v>
      </c>
      <c r="D8636">
        <v>19.649999999999999</v>
      </c>
      <c r="E8636">
        <v>10</v>
      </c>
      <c r="F8636">
        <v>-3.4</v>
      </c>
      <c r="G8636" t="b">
        <v>0</v>
      </c>
    </row>
    <row r="8637" spans="1:7">
      <c r="A8637" t="s">
        <v>32</v>
      </c>
      <c r="B8637">
        <v>3073</v>
      </c>
      <c r="C8637" t="s">
        <v>59</v>
      </c>
      <c r="D8637">
        <v>19.649999999999999</v>
      </c>
      <c r="E8637">
        <v>11.35</v>
      </c>
      <c r="F8637">
        <v>-3.4</v>
      </c>
      <c r="G8637" t="b">
        <v>0</v>
      </c>
    </row>
    <row r="8638" spans="1:7">
      <c r="A8638" t="s">
        <v>32</v>
      </c>
      <c r="B8638">
        <v>3074</v>
      </c>
      <c r="C8638" t="s">
        <v>59</v>
      </c>
      <c r="D8638">
        <v>6.9</v>
      </c>
      <c r="E8638">
        <v>10</v>
      </c>
      <c r="F8638">
        <v>-3.4</v>
      </c>
    </row>
    <row r="8639" spans="1:7">
      <c r="A8639" t="s">
        <v>32</v>
      </c>
      <c r="B8639">
        <v>3075</v>
      </c>
      <c r="C8639" t="s">
        <v>59</v>
      </c>
      <c r="D8639">
        <v>8.3800000000000008</v>
      </c>
      <c r="E8639">
        <v>10</v>
      </c>
      <c r="F8639">
        <v>-3.4</v>
      </c>
    </row>
    <row r="8640" spans="1:7">
      <c r="A8640" t="s">
        <v>32</v>
      </c>
      <c r="B8640">
        <v>3076</v>
      </c>
      <c r="C8640" t="s">
        <v>59</v>
      </c>
      <c r="D8640">
        <v>6.9</v>
      </c>
      <c r="E8640">
        <v>12.25</v>
      </c>
      <c r="F8640">
        <v>-3.4</v>
      </c>
    </row>
    <row r="8641" spans="1:7">
      <c r="A8641" t="s">
        <v>32</v>
      </c>
      <c r="B8641">
        <v>3077</v>
      </c>
      <c r="C8641" t="s">
        <v>59</v>
      </c>
      <c r="D8641">
        <v>6.9</v>
      </c>
      <c r="E8641">
        <v>13.8</v>
      </c>
      <c r="F8641">
        <v>-3.4</v>
      </c>
    </row>
    <row r="8642" spans="1:7">
      <c r="A8642" t="s">
        <v>32</v>
      </c>
      <c r="B8642">
        <v>3078</v>
      </c>
      <c r="C8642" t="s">
        <v>59</v>
      </c>
      <c r="D8642">
        <v>6.9</v>
      </c>
      <c r="E8642">
        <v>16.5</v>
      </c>
      <c r="F8642">
        <v>-3.4</v>
      </c>
    </row>
    <row r="8643" spans="1:7">
      <c r="A8643" t="s">
        <v>32</v>
      </c>
      <c r="B8643">
        <v>3079</v>
      </c>
      <c r="C8643" t="s">
        <v>59</v>
      </c>
      <c r="D8643">
        <v>-1.69</v>
      </c>
      <c r="E8643">
        <v>18.43</v>
      </c>
      <c r="F8643">
        <v>-3.4</v>
      </c>
    </row>
    <row r="8644" spans="1:7">
      <c r="A8644" t="s">
        <v>32</v>
      </c>
      <c r="B8644">
        <v>3080</v>
      </c>
      <c r="C8644" t="s">
        <v>59</v>
      </c>
      <c r="D8644">
        <v>-1.69</v>
      </c>
      <c r="E8644">
        <v>10</v>
      </c>
      <c r="F8644">
        <v>-3.4</v>
      </c>
    </row>
    <row r="8645" spans="1:7">
      <c r="A8645" t="s">
        <v>32</v>
      </c>
      <c r="B8645">
        <v>3081</v>
      </c>
      <c r="C8645" t="s">
        <v>59</v>
      </c>
      <c r="D8645">
        <v>0.4</v>
      </c>
      <c r="E8645">
        <v>10</v>
      </c>
      <c r="F8645">
        <v>-3.4</v>
      </c>
      <c r="G8645" t="b">
        <v>0</v>
      </c>
    </row>
    <row r="8646" spans="1:7">
      <c r="A8646" t="s">
        <v>32</v>
      </c>
      <c r="B8646">
        <v>3082</v>
      </c>
      <c r="C8646" t="s">
        <v>59</v>
      </c>
      <c r="D8646">
        <v>3.91</v>
      </c>
      <c r="E8646">
        <v>16.5</v>
      </c>
      <c r="F8646">
        <v>-3.4</v>
      </c>
      <c r="G8646" t="b">
        <v>0</v>
      </c>
    </row>
    <row r="8647" spans="1:7">
      <c r="A8647" t="s">
        <v>32</v>
      </c>
      <c r="B8647">
        <v>3083</v>
      </c>
      <c r="C8647" t="s">
        <v>59</v>
      </c>
      <c r="D8647">
        <v>3.91</v>
      </c>
      <c r="E8647">
        <v>10</v>
      </c>
      <c r="F8647">
        <v>-3.4</v>
      </c>
    </row>
    <row r="8648" spans="1:7">
      <c r="A8648" t="s">
        <v>32</v>
      </c>
      <c r="B8648">
        <v>3084</v>
      </c>
      <c r="C8648" t="s">
        <v>59</v>
      </c>
      <c r="D8648">
        <v>3.91</v>
      </c>
      <c r="E8648">
        <v>18.43</v>
      </c>
      <c r="F8648">
        <v>-3.4</v>
      </c>
    </row>
    <row r="8649" spans="1:7">
      <c r="A8649" t="s">
        <v>32</v>
      </c>
      <c r="B8649">
        <v>3124</v>
      </c>
      <c r="C8649" t="s">
        <v>59</v>
      </c>
      <c r="D8649">
        <v>3.91</v>
      </c>
      <c r="E8649">
        <v>16.829999999999998</v>
      </c>
      <c r="F8649">
        <v>-3.4</v>
      </c>
      <c r="G8649" t="b">
        <v>0</v>
      </c>
    </row>
    <row r="8650" spans="1:7">
      <c r="A8650" t="s">
        <v>32</v>
      </c>
      <c r="B8650">
        <v>3125</v>
      </c>
      <c r="C8650" t="s">
        <v>59</v>
      </c>
      <c r="D8650">
        <v>20.54</v>
      </c>
      <c r="E8650">
        <v>16.829999999999998</v>
      </c>
      <c r="F8650">
        <v>-3.4</v>
      </c>
    </row>
    <row r="8651" spans="1:7">
      <c r="A8651" t="s">
        <v>32</v>
      </c>
      <c r="B8651">
        <v>3126</v>
      </c>
      <c r="C8651" t="s">
        <v>59</v>
      </c>
      <c r="D8651">
        <v>19.649999999999999</v>
      </c>
      <c r="E8651">
        <v>15.26</v>
      </c>
      <c r="F8651">
        <v>-3.4</v>
      </c>
    </row>
    <row r="8652" spans="1:7">
      <c r="A8652" t="s">
        <v>32</v>
      </c>
      <c r="B8652">
        <v>3127</v>
      </c>
      <c r="C8652" t="s">
        <v>59</v>
      </c>
      <c r="D8652">
        <v>19.649999999999999</v>
      </c>
      <c r="E8652">
        <v>-5.48</v>
      </c>
      <c r="F8652">
        <v>-3.4</v>
      </c>
      <c r="G8652" t="b">
        <v>0</v>
      </c>
    </row>
    <row r="8653" spans="1:7">
      <c r="A8653" t="s">
        <v>32</v>
      </c>
      <c r="B8653">
        <v>3129</v>
      </c>
      <c r="C8653" t="s">
        <v>59</v>
      </c>
      <c r="D8653">
        <v>20.54</v>
      </c>
      <c r="E8653">
        <v>-5.48</v>
      </c>
      <c r="F8653">
        <v>-3.4</v>
      </c>
    </row>
    <row r="8654" spans="1:7">
      <c r="A8654" t="s">
        <v>32</v>
      </c>
      <c r="B8654">
        <v>3130</v>
      </c>
      <c r="C8654" t="s">
        <v>59</v>
      </c>
      <c r="D8654">
        <v>20.54</v>
      </c>
      <c r="E8654">
        <v>16.5</v>
      </c>
      <c r="F8654">
        <v>-3.4</v>
      </c>
    </row>
    <row r="8655" spans="1:7">
      <c r="A8655" t="s">
        <v>32</v>
      </c>
      <c r="B8655">
        <v>3142</v>
      </c>
      <c r="C8655" t="s">
        <v>59</v>
      </c>
      <c r="D8655">
        <v>0.4</v>
      </c>
      <c r="E8655">
        <v>-5.48</v>
      </c>
      <c r="F8655">
        <v>-3.4</v>
      </c>
      <c r="G8655" t="b">
        <v>0</v>
      </c>
    </row>
    <row r="8656" spans="1:7">
      <c r="A8656" t="s">
        <v>32</v>
      </c>
      <c r="B8656">
        <v>3144</v>
      </c>
      <c r="C8656" t="s">
        <v>59</v>
      </c>
      <c r="D8656">
        <v>2.5</v>
      </c>
      <c r="E8656">
        <v>-5.48</v>
      </c>
      <c r="F8656">
        <v>-3.4</v>
      </c>
      <c r="G8656" t="b">
        <v>0</v>
      </c>
    </row>
    <row r="8657" spans="1:7">
      <c r="A8657" t="s">
        <v>32</v>
      </c>
      <c r="B8657">
        <v>3146</v>
      </c>
      <c r="C8657" t="s">
        <v>59</v>
      </c>
      <c r="D8657">
        <v>3.27</v>
      </c>
      <c r="E8657">
        <v>-5.48</v>
      </c>
      <c r="F8657">
        <v>-3.4</v>
      </c>
    </row>
    <row r="8658" spans="1:7">
      <c r="A8658" t="s">
        <v>32</v>
      </c>
      <c r="B8658">
        <v>3148</v>
      </c>
      <c r="C8658" t="s">
        <v>59</v>
      </c>
      <c r="D8658">
        <v>5</v>
      </c>
      <c r="E8658">
        <v>-5.48</v>
      </c>
      <c r="F8658">
        <v>-3.4</v>
      </c>
    </row>
    <row r="8659" spans="1:7">
      <c r="A8659" t="s">
        <v>32</v>
      </c>
      <c r="B8659">
        <v>3150</v>
      </c>
      <c r="C8659" t="s">
        <v>59</v>
      </c>
      <c r="D8659">
        <v>8.19</v>
      </c>
      <c r="E8659">
        <v>-5.48</v>
      </c>
      <c r="F8659">
        <v>-3.4</v>
      </c>
      <c r="G8659" t="b">
        <v>0</v>
      </c>
    </row>
    <row r="8660" spans="1:7">
      <c r="A8660" t="s">
        <v>32</v>
      </c>
      <c r="B8660">
        <v>3151</v>
      </c>
      <c r="C8660" t="s">
        <v>59</v>
      </c>
      <c r="D8660">
        <v>9.82</v>
      </c>
      <c r="E8660">
        <v>-5.48</v>
      </c>
      <c r="F8660">
        <v>-3.4</v>
      </c>
    </row>
    <row r="8661" spans="1:7">
      <c r="A8661" t="s">
        <v>32</v>
      </c>
      <c r="B8661">
        <v>3154</v>
      </c>
      <c r="C8661" t="s">
        <v>59</v>
      </c>
      <c r="D8661">
        <v>11.48</v>
      </c>
      <c r="E8661">
        <v>-5.48</v>
      </c>
      <c r="F8661">
        <v>-3.4</v>
      </c>
      <c r="G8661" t="b">
        <v>0</v>
      </c>
    </row>
    <row r="8662" spans="1:7">
      <c r="A8662" t="s">
        <v>32</v>
      </c>
      <c r="B8662">
        <v>3155</v>
      </c>
      <c r="C8662" t="s">
        <v>59</v>
      </c>
      <c r="D8662">
        <v>12.07</v>
      </c>
      <c r="E8662">
        <v>-5.48</v>
      </c>
      <c r="F8662">
        <v>-3.4</v>
      </c>
      <c r="G8662" t="b">
        <v>0</v>
      </c>
    </row>
    <row r="8663" spans="1:7">
      <c r="A8663" t="s">
        <v>32</v>
      </c>
      <c r="B8663">
        <v>3158</v>
      </c>
      <c r="C8663" t="s">
        <v>59</v>
      </c>
      <c r="D8663">
        <v>12.35</v>
      </c>
      <c r="E8663">
        <v>-5.48</v>
      </c>
      <c r="F8663">
        <v>-3.4</v>
      </c>
    </row>
    <row r="8664" spans="1:7">
      <c r="A8664" t="s">
        <v>32</v>
      </c>
      <c r="B8664">
        <v>3160</v>
      </c>
      <c r="C8664" t="s">
        <v>59</v>
      </c>
      <c r="D8664">
        <v>13.45</v>
      </c>
      <c r="E8664">
        <v>-5.48</v>
      </c>
      <c r="F8664">
        <v>-3.4</v>
      </c>
    </row>
    <row r="8665" spans="1:7">
      <c r="A8665" t="s">
        <v>32</v>
      </c>
      <c r="B8665">
        <v>3162</v>
      </c>
      <c r="C8665" t="s">
        <v>59</v>
      </c>
      <c r="D8665">
        <v>20.54</v>
      </c>
      <c r="E8665">
        <v>0.55000000000000004</v>
      </c>
      <c r="F8665">
        <v>-3.4</v>
      </c>
    </row>
    <row r="8666" spans="1:7">
      <c r="A8666" t="s">
        <v>32</v>
      </c>
      <c r="B8666">
        <v>3163</v>
      </c>
      <c r="C8666" t="s">
        <v>59</v>
      </c>
      <c r="D8666">
        <v>20.54</v>
      </c>
      <c r="E8666">
        <v>0.7</v>
      </c>
      <c r="F8666">
        <v>-3.4</v>
      </c>
    </row>
    <row r="8667" spans="1:7">
      <c r="A8667" t="s">
        <v>32</v>
      </c>
      <c r="B8667">
        <v>3165</v>
      </c>
      <c r="C8667" t="s">
        <v>59</v>
      </c>
      <c r="D8667">
        <v>20.54</v>
      </c>
      <c r="E8667">
        <v>2.5</v>
      </c>
      <c r="F8667">
        <v>-3.4</v>
      </c>
    </row>
    <row r="8668" spans="1:7">
      <c r="A8668" t="s">
        <v>32</v>
      </c>
      <c r="B8668">
        <v>3166</v>
      </c>
      <c r="C8668" t="s">
        <v>59</v>
      </c>
      <c r="D8668">
        <v>20.54</v>
      </c>
      <c r="E8668">
        <v>2.8</v>
      </c>
      <c r="F8668">
        <v>-3.4</v>
      </c>
    </row>
    <row r="8669" spans="1:7">
      <c r="A8669" t="s">
        <v>32</v>
      </c>
      <c r="B8669">
        <v>3169</v>
      </c>
      <c r="C8669" t="s">
        <v>59</v>
      </c>
      <c r="D8669">
        <v>20.54</v>
      </c>
      <c r="E8669">
        <v>8.5</v>
      </c>
      <c r="F8669">
        <v>-3.4</v>
      </c>
    </row>
    <row r="8670" spans="1:7">
      <c r="A8670" t="s">
        <v>32</v>
      </c>
      <c r="B8670">
        <v>3170</v>
      </c>
      <c r="C8670" t="s">
        <v>59</v>
      </c>
      <c r="D8670">
        <v>20.54</v>
      </c>
      <c r="E8670">
        <v>8.9</v>
      </c>
      <c r="F8670">
        <v>-3.4</v>
      </c>
    </row>
    <row r="8671" spans="1:7">
      <c r="A8671" t="s">
        <v>32</v>
      </c>
      <c r="B8671">
        <v>3173</v>
      </c>
      <c r="C8671" t="s">
        <v>59</v>
      </c>
      <c r="D8671">
        <v>20.54</v>
      </c>
      <c r="E8671">
        <v>16.100000000000001</v>
      </c>
      <c r="F8671">
        <v>-3.4</v>
      </c>
      <c r="G8671" t="b">
        <v>0</v>
      </c>
    </row>
    <row r="8672" spans="1:7">
      <c r="A8672" t="s">
        <v>32</v>
      </c>
      <c r="B8672">
        <v>3175</v>
      </c>
      <c r="C8672" t="s">
        <v>59</v>
      </c>
      <c r="D8672">
        <v>19.649999999999999</v>
      </c>
      <c r="E8672">
        <v>16.91563</v>
      </c>
      <c r="F8672">
        <v>-3.4</v>
      </c>
    </row>
    <row r="8673" spans="1:7">
      <c r="A8673" t="s">
        <v>32</v>
      </c>
      <c r="B8673">
        <v>3177</v>
      </c>
      <c r="C8673" t="s">
        <v>59</v>
      </c>
      <c r="D8673">
        <v>13.6</v>
      </c>
      <c r="E8673">
        <v>17.497710000000001</v>
      </c>
      <c r="F8673">
        <v>-3.4</v>
      </c>
    </row>
    <row r="8674" spans="1:7">
      <c r="A8674" t="s">
        <v>32</v>
      </c>
      <c r="B8674">
        <v>3178</v>
      </c>
      <c r="C8674" t="s">
        <v>59</v>
      </c>
      <c r="D8674">
        <v>13.45</v>
      </c>
      <c r="E8674">
        <v>17.512139999999999</v>
      </c>
      <c r="F8674">
        <v>-3.4</v>
      </c>
    </row>
    <row r="8675" spans="1:7">
      <c r="A8675" t="s">
        <v>32</v>
      </c>
      <c r="B8675">
        <v>3181</v>
      </c>
      <c r="C8675" t="s">
        <v>59</v>
      </c>
      <c r="D8675">
        <v>12.35</v>
      </c>
      <c r="E8675">
        <v>17.61797</v>
      </c>
      <c r="F8675">
        <v>-3.4</v>
      </c>
      <c r="G8675" t="b">
        <v>0</v>
      </c>
    </row>
    <row r="8676" spans="1:7">
      <c r="A8676" t="s">
        <v>32</v>
      </c>
      <c r="B8676">
        <v>3182</v>
      </c>
      <c r="C8676" t="s">
        <v>59</v>
      </c>
      <c r="D8676">
        <v>12.07</v>
      </c>
      <c r="E8676">
        <v>17.644909999999999</v>
      </c>
      <c r="F8676">
        <v>-3.4</v>
      </c>
    </row>
    <row r="8677" spans="1:7">
      <c r="A8677" t="s">
        <v>32</v>
      </c>
      <c r="B8677">
        <v>3184</v>
      </c>
      <c r="C8677" t="s">
        <v>59</v>
      </c>
      <c r="D8677">
        <v>11.48</v>
      </c>
      <c r="E8677">
        <v>17.70168</v>
      </c>
      <c r="F8677">
        <v>-3.4</v>
      </c>
      <c r="G8677" t="b">
        <v>0</v>
      </c>
    </row>
    <row r="8678" spans="1:7">
      <c r="A8678" t="s">
        <v>32</v>
      </c>
      <c r="B8678">
        <v>3186</v>
      </c>
      <c r="C8678" t="s">
        <v>59</v>
      </c>
      <c r="D8678">
        <v>9.82</v>
      </c>
      <c r="E8678">
        <v>17.86139</v>
      </c>
      <c r="F8678">
        <v>-3.4</v>
      </c>
    </row>
    <row r="8679" spans="1:7">
      <c r="A8679" t="s">
        <v>32</v>
      </c>
      <c r="B8679">
        <v>3187</v>
      </c>
      <c r="C8679" t="s">
        <v>59</v>
      </c>
      <c r="D8679">
        <v>8.19</v>
      </c>
      <c r="E8679">
        <v>18.01821</v>
      </c>
      <c r="F8679">
        <v>-3.4</v>
      </c>
    </row>
    <row r="8680" spans="1:7">
      <c r="A8680" t="s">
        <v>32</v>
      </c>
      <c r="B8680">
        <v>3190</v>
      </c>
      <c r="C8680" t="s">
        <v>59</v>
      </c>
      <c r="D8680">
        <v>6.5</v>
      </c>
      <c r="E8680">
        <v>18.180810000000001</v>
      </c>
      <c r="F8680">
        <v>-3.4</v>
      </c>
    </row>
    <row r="8681" spans="1:7">
      <c r="A8681" t="s">
        <v>32</v>
      </c>
      <c r="B8681">
        <v>3191</v>
      </c>
      <c r="C8681" t="s">
        <v>59</v>
      </c>
      <c r="D8681">
        <v>5</v>
      </c>
      <c r="E8681">
        <v>18.325130000000001</v>
      </c>
      <c r="F8681">
        <v>-3.4</v>
      </c>
    </row>
    <row r="8682" spans="1:7">
      <c r="A8682" t="s">
        <v>32</v>
      </c>
      <c r="B8682">
        <v>3194</v>
      </c>
      <c r="C8682" t="s">
        <v>59</v>
      </c>
      <c r="D8682">
        <v>3.27</v>
      </c>
      <c r="E8682">
        <v>18.43</v>
      </c>
      <c r="F8682">
        <v>-3.4</v>
      </c>
    </row>
    <row r="8683" spans="1:7">
      <c r="A8683" t="s">
        <v>32</v>
      </c>
      <c r="B8683">
        <v>3196</v>
      </c>
      <c r="C8683" t="s">
        <v>59</v>
      </c>
      <c r="D8683">
        <v>2.5</v>
      </c>
      <c r="E8683">
        <v>18.43</v>
      </c>
      <c r="F8683">
        <v>-3.4</v>
      </c>
      <c r="G8683" t="b">
        <v>0</v>
      </c>
    </row>
    <row r="8684" spans="1:7">
      <c r="A8684" t="s">
        <v>32</v>
      </c>
      <c r="B8684">
        <v>3198</v>
      </c>
      <c r="C8684" t="s">
        <v>59</v>
      </c>
      <c r="D8684">
        <v>0.65</v>
      </c>
      <c r="E8684">
        <v>18.43</v>
      </c>
      <c r="F8684">
        <v>-3.4</v>
      </c>
    </row>
    <row r="8685" spans="1:7">
      <c r="A8685" t="s">
        <v>32</v>
      </c>
      <c r="B8685">
        <v>3201</v>
      </c>
      <c r="C8685" t="s">
        <v>59</v>
      </c>
      <c r="D8685">
        <v>-1.69</v>
      </c>
      <c r="E8685">
        <v>16.5</v>
      </c>
      <c r="F8685">
        <v>-3.4</v>
      </c>
      <c r="G8685" t="b">
        <v>0</v>
      </c>
    </row>
    <row r="8686" spans="1:7">
      <c r="A8686" t="s">
        <v>32</v>
      </c>
      <c r="B8686">
        <v>3202</v>
      </c>
      <c r="C8686" t="s">
        <v>59</v>
      </c>
      <c r="D8686">
        <v>-1.69</v>
      </c>
      <c r="E8686">
        <v>16.100000000000001</v>
      </c>
      <c r="F8686">
        <v>-3.4</v>
      </c>
      <c r="G8686" t="b">
        <v>0</v>
      </c>
    </row>
    <row r="8687" spans="1:7">
      <c r="A8687" t="s">
        <v>32</v>
      </c>
      <c r="B8687">
        <v>3205</v>
      </c>
      <c r="C8687" t="s">
        <v>59</v>
      </c>
      <c r="D8687">
        <v>-1.69</v>
      </c>
      <c r="E8687">
        <v>8.5</v>
      </c>
      <c r="F8687">
        <v>-3.4</v>
      </c>
    </row>
    <row r="8688" spans="1:7">
      <c r="A8688" t="s">
        <v>32</v>
      </c>
      <c r="B8688">
        <v>3207</v>
      </c>
      <c r="C8688" t="s">
        <v>59</v>
      </c>
      <c r="D8688">
        <v>-1.69</v>
      </c>
      <c r="E8688">
        <v>2.8</v>
      </c>
      <c r="F8688">
        <v>-3.4</v>
      </c>
      <c r="G8688" t="b">
        <v>0</v>
      </c>
    </row>
    <row r="8689" spans="1:7">
      <c r="A8689" t="s">
        <v>32</v>
      </c>
      <c r="B8689">
        <v>3208</v>
      </c>
      <c r="C8689" t="s">
        <v>59</v>
      </c>
      <c r="D8689">
        <v>-1.69</v>
      </c>
      <c r="E8689">
        <v>2.5</v>
      </c>
      <c r="F8689">
        <v>-3.4</v>
      </c>
    </row>
    <row r="8690" spans="1:7">
      <c r="A8690" t="s">
        <v>32</v>
      </c>
      <c r="B8690">
        <v>3211</v>
      </c>
      <c r="C8690" t="s">
        <v>59</v>
      </c>
      <c r="D8690">
        <v>-1.69</v>
      </c>
      <c r="E8690">
        <v>0.7</v>
      </c>
      <c r="F8690">
        <v>-3.4</v>
      </c>
      <c r="G8690" t="b">
        <v>0</v>
      </c>
    </row>
    <row r="8691" spans="1:7">
      <c r="A8691" t="s">
        <v>32</v>
      </c>
      <c r="B8691">
        <v>3561</v>
      </c>
      <c r="C8691" t="s">
        <v>59</v>
      </c>
      <c r="D8691">
        <v>6.9</v>
      </c>
      <c r="E8691">
        <v>16.829999999999998</v>
      </c>
      <c r="F8691">
        <v>-3.4</v>
      </c>
      <c r="G8691" t="b">
        <v>0</v>
      </c>
    </row>
    <row r="8692" spans="1:7">
      <c r="A8692" t="s">
        <v>32</v>
      </c>
      <c r="B8692">
        <v>3562</v>
      </c>
      <c r="C8692" t="s">
        <v>59</v>
      </c>
      <c r="D8692">
        <v>20.14</v>
      </c>
      <c r="E8692">
        <v>16.829999999999998</v>
      </c>
      <c r="F8692">
        <v>-3.4</v>
      </c>
    </row>
    <row r="8693" spans="1:7">
      <c r="A8693" t="s">
        <v>32</v>
      </c>
      <c r="B8693">
        <v>3563</v>
      </c>
      <c r="C8693" t="s">
        <v>59</v>
      </c>
      <c r="D8693">
        <v>14.17</v>
      </c>
      <c r="E8693">
        <v>16.5</v>
      </c>
      <c r="F8693">
        <v>-3.4</v>
      </c>
      <c r="G8693" t="b">
        <v>0</v>
      </c>
    </row>
    <row r="8694" spans="1:7">
      <c r="A8694" t="s">
        <v>32</v>
      </c>
      <c r="B8694">
        <v>3564</v>
      </c>
      <c r="C8694" t="s">
        <v>59</v>
      </c>
      <c r="D8694">
        <v>14.17</v>
      </c>
      <c r="E8694">
        <v>16.829999999999998</v>
      </c>
      <c r="F8694">
        <v>-3.4</v>
      </c>
    </row>
    <row r="8695" spans="1:7">
      <c r="A8695" t="s">
        <v>32</v>
      </c>
      <c r="B8695">
        <v>3565</v>
      </c>
      <c r="C8695" t="s">
        <v>59</v>
      </c>
      <c r="D8695">
        <v>19.649999999999999</v>
      </c>
      <c r="E8695">
        <v>0.55000000000000004</v>
      </c>
      <c r="F8695">
        <v>-3.4</v>
      </c>
    </row>
    <row r="8696" spans="1:7">
      <c r="A8696" t="s">
        <v>32</v>
      </c>
      <c r="B8696">
        <v>3623</v>
      </c>
      <c r="C8696" t="s">
        <v>59</v>
      </c>
      <c r="D8696">
        <v>2.35</v>
      </c>
      <c r="E8696">
        <v>7.6487280000000002</v>
      </c>
      <c r="F8696">
        <v>-3.4</v>
      </c>
    </row>
    <row r="8697" spans="1:7">
      <c r="A8697" t="s">
        <v>32</v>
      </c>
      <c r="B8697">
        <v>4426</v>
      </c>
      <c r="C8697" t="s">
        <v>59</v>
      </c>
      <c r="D8697">
        <v>19.649999999999999</v>
      </c>
      <c r="E8697">
        <v>8.75</v>
      </c>
      <c r="F8697">
        <v>-3.4</v>
      </c>
    </row>
    <row r="8698" spans="1:7">
      <c r="A8698" t="s">
        <v>32</v>
      </c>
      <c r="B8698">
        <v>4427</v>
      </c>
      <c r="C8698" t="s">
        <v>59</v>
      </c>
      <c r="D8698">
        <v>11.52</v>
      </c>
      <c r="E8698">
        <v>8.9</v>
      </c>
      <c r="F8698">
        <v>-3.4</v>
      </c>
    </row>
    <row r="8699" spans="1:7">
      <c r="A8699" t="s">
        <v>32</v>
      </c>
      <c r="B8699">
        <v>4428</v>
      </c>
      <c r="C8699" t="s">
        <v>59</v>
      </c>
      <c r="D8699">
        <v>13.6</v>
      </c>
      <c r="E8699">
        <v>8.9</v>
      </c>
      <c r="F8699">
        <v>-3.4</v>
      </c>
    </row>
    <row r="8700" spans="1:7">
      <c r="A8700" t="s">
        <v>32</v>
      </c>
      <c r="B8700">
        <v>4429</v>
      </c>
      <c r="C8700" t="s">
        <v>59</v>
      </c>
      <c r="D8700">
        <v>13.82</v>
      </c>
      <c r="E8700">
        <v>8.9</v>
      </c>
      <c r="F8700">
        <v>-3.4</v>
      </c>
      <c r="G8700" t="b">
        <v>0</v>
      </c>
    </row>
    <row r="8701" spans="1:7">
      <c r="A8701" t="s">
        <v>32</v>
      </c>
      <c r="B8701">
        <v>4430</v>
      </c>
      <c r="C8701" t="s">
        <v>59</v>
      </c>
      <c r="D8701">
        <v>17</v>
      </c>
      <c r="E8701">
        <v>8.9</v>
      </c>
      <c r="F8701">
        <v>-3.4</v>
      </c>
    </row>
    <row r="8702" spans="1:7">
      <c r="A8702" t="s">
        <v>32</v>
      </c>
      <c r="B8702">
        <v>4431</v>
      </c>
      <c r="C8702" t="s">
        <v>59</v>
      </c>
      <c r="D8702">
        <v>19.649999999999999</v>
      </c>
      <c r="E8702">
        <v>8.9</v>
      </c>
      <c r="F8702">
        <v>-3.4</v>
      </c>
    </row>
    <row r="8703" spans="1:7">
      <c r="A8703" t="s">
        <v>32</v>
      </c>
      <c r="B8703">
        <v>4432</v>
      </c>
      <c r="C8703" t="s">
        <v>59</v>
      </c>
      <c r="D8703">
        <v>17</v>
      </c>
      <c r="E8703">
        <v>8.75</v>
      </c>
      <c r="F8703">
        <v>-3.4</v>
      </c>
    </row>
    <row r="8704" spans="1:7">
      <c r="A8704" t="s">
        <v>32</v>
      </c>
      <c r="B8704">
        <v>4434</v>
      </c>
      <c r="C8704" t="s">
        <v>59</v>
      </c>
      <c r="D8704">
        <v>11.52</v>
      </c>
      <c r="E8704">
        <v>13.8</v>
      </c>
      <c r="F8704">
        <v>-3.4</v>
      </c>
    </row>
    <row r="8705" spans="1:7">
      <c r="A8705" t="s">
        <v>32</v>
      </c>
      <c r="B8705">
        <v>4436</v>
      </c>
      <c r="C8705" t="s">
        <v>59</v>
      </c>
      <c r="D8705">
        <v>17</v>
      </c>
      <c r="E8705">
        <v>14.2</v>
      </c>
      <c r="F8705">
        <v>-3.4</v>
      </c>
    </row>
    <row r="8706" spans="1:7">
      <c r="A8706" t="s">
        <v>32</v>
      </c>
      <c r="B8706">
        <v>4437</v>
      </c>
      <c r="C8706" t="s">
        <v>59</v>
      </c>
      <c r="D8706">
        <v>17</v>
      </c>
      <c r="E8706">
        <v>16.5</v>
      </c>
      <c r="F8706">
        <v>-3.4</v>
      </c>
    </row>
    <row r="8707" spans="1:7">
      <c r="A8707" t="s">
        <v>32</v>
      </c>
      <c r="B8707">
        <v>4438</v>
      </c>
      <c r="C8707" t="s">
        <v>59</v>
      </c>
      <c r="D8707">
        <v>17</v>
      </c>
      <c r="E8707">
        <v>15.26</v>
      </c>
      <c r="F8707">
        <v>-3.4</v>
      </c>
    </row>
    <row r="8708" spans="1:7">
      <c r="A8708" t="s">
        <v>32</v>
      </c>
      <c r="B8708">
        <v>4645</v>
      </c>
      <c r="C8708" t="s">
        <v>59</v>
      </c>
      <c r="D8708">
        <v>17</v>
      </c>
      <c r="E8708">
        <v>14.35</v>
      </c>
      <c r="F8708">
        <v>-3.4</v>
      </c>
      <c r="G8708" t="b">
        <v>0</v>
      </c>
    </row>
    <row r="8709" spans="1:7">
      <c r="A8709" t="s">
        <v>32</v>
      </c>
      <c r="B8709">
        <v>4646</v>
      </c>
      <c r="C8709" t="s">
        <v>59</v>
      </c>
      <c r="D8709">
        <v>19.649999999999999</v>
      </c>
      <c r="E8709">
        <v>14.35</v>
      </c>
      <c r="F8709">
        <v>-3.4</v>
      </c>
      <c r="G8709" t="b">
        <v>0</v>
      </c>
    </row>
    <row r="8710" spans="1:7">
      <c r="A8710" t="s">
        <v>32</v>
      </c>
      <c r="B8710">
        <v>5226</v>
      </c>
      <c r="C8710" t="s">
        <v>59</v>
      </c>
      <c r="D8710">
        <v>8.1</v>
      </c>
      <c r="E8710">
        <v>16.5</v>
      </c>
      <c r="F8710">
        <v>-3.4</v>
      </c>
    </row>
    <row r="8711" spans="1:7">
      <c r="A8711" t="s">
        <v>32</v>
      </c>
      <c r="B8711">
        <v>5227</v>
      </c>
      <c r="C8711" t="s">
        <v>59</v>
      </c>
      <c r="D8711">
        <v>9.67</v>
      </c>
      <c r="E8711">
        <v>16.5</v>
      </c>
      <c r="F8711">
        <v>-3.4</v>
      </c>
      <c r="G8711" t="b">
        <v>0</v>
      </c>
    </row>
    <row r="8712" spans="1:7">
      <c r="A8712" t="s">
        <v>32</v>
      </c>
      <c r="B8712">
        <v>5228</v>
      </c>
      <c r="C8712" t="s">
        <v>59</v>
      </c>
      <c r="D8712">
        <v>9.75</v>
      </c>
      <c r="E8712">
        <v>16.5</v>
      </c>
      <c r="F8712">
        <v>-3.4</v>
      </c>
    </row>
    <row r="8713" spans="1:7">
      <c r="A8713" t="s">
        <v>32</v>
      </c>
      <c r="B8713">
        <v>5229</v>
      </c>
      <c r="C8713" t="s">
        <v>59</v>
      </c>
      <c r="D8713">
        <v>10.38</v>
      </c>
      <c r="E8713">
        <v>16.5</v>
      </c>
      <c r="F8713">
        <v>-3.4</v>
      </c>
    </row>
    <row r="8714" spans="1:7">
      <c r="A8714" t="s">
        <v>32</v>
      </c>
      <c r="B8714">
        <v>5230</v>
      </c>
      <c r="C8714" t="s">
        <v>59</v>
      </c>
      <c r="D8714">
        <v>10.55</v>
      </c>
      <c r="E8714">
        <v>16.5</v>
      </c>
      <c r="F8714">
        <v>-3.4</v>
      </c>
      <c r="G8714" t="b">
        <v>0</v>
      </c>
    </row>
    <row r="8715" spans="1:7">
      <c r="A8715" t="s">
        <v>32</v>
      </c>
      <c r="B8715">
        <v>5231</v>
      </c>
      <c r="C8715" t="s">
        <v>59</v>
      </c>
      <c r="D8715">
        <v>11.33</v>
      </c>
      <c r="E8715">
        <v>16.5</v>
      </c>
      <c r="F8715">
        <v>-3.4</v>
      </c>
      <c r="G8715" t="b">
        <v>0</v>
      </c>
    </row>
    <row r="8716" spans="1:7">
      <c r="A8716" t="s">
        <v>32</v>
      </c>
      <c r="B8716">
        <v>5232</v>
      </c>
      <c r="C8716" t="s">
        <v>59</v>
      </c>
      <c r="D8716">
        <v>11.92</v>
      </c>
      <c r="E8716">
        <v>16.100000000000001</v>
      </c>
      <c r="F8716">
        <v>-3.4</v>
      </c>
    </row>
    <row r="8717" spans="1:7">
      <c r="A8717" t="s">
        <v>32</v>
      </c>
      <c r="B8717">
        <v>5233</v>
      </c>
      <c r="C8717" t="s">
        <v>59</v>
      </c>
      <c r="D8717">
        <v>11.92</v>
      </c>
      <c r="E8717">
        <v>15.78</v>
      </c>
      <c r="F8717">
        <v>-3.4</v>
      </c>
    </row>
    <row r="8718" spans="1:7">
      <c r="A8718" t="s">
        <v>32</v>
      </c>
      <c r="B8718">
        <v>5234</v>
      </c>
      <c r="C8718" t="s">
        <v>59</v>
      </c>
      <c r="D8718">
        <v>11.92</v>
      </c>
      <c r="E8718">
        <v>15.7</v>
      </c>
      <c r="F8718">
        <v>-3.4</v>
      </c>
      <c r="G8718" t="b">
        <v>0</v>
      </c>
    </row>
    <row r="8719" spans="1:7">
      <c r="A8719" t="s">
        <v>32</v>
      </c>
      <c r="B8719">
        <v>5235</v>
      </c>
      <c r="C8719" t="s">
        <v>59</v>
      </c>
      <c r="D8719">
        <v>11.92</v>
      </c>
      <c r="E8719">
        <v>15.26</v>
      </c>
      <c r="F8719">
        <v>-3.4</v>
      </c>
      <c r="G8719" t="b">
        <v>0</v>
      </c>
    </row>
    <row r="8720" spans="1:7">
      <c r="A8720" t="s">
        <v>32</v>
      </c>
      <c r="B8720">
        <v>5239</v>
      </c>
      <c r="C8720" t="s">
        <v>59</v>
      </c>
      <c r="D8720">
        <v>19.649999999999999</v>
      </c>
      <c r="E8720">
        <v>2.2000000000000002</v>
      </c>
      <c r="F8720">
        <v>-3.4</v>
      </c>
      <c r="G8720" t="b">
        <v>0</v>
      </c>
    </row>
    <row r="8721" spans="1:7">
      <c r="A8721" t="s">
        <v>32</v>
      </c>
      <c r="B8721">
        <v>5240</v>
      </c>
      <c r="C8721" t="s">
        <v>59</v>
      </c>
      <c r="D8721">
        <v>19.649999999999999</v>
      </c>
      <c r="E8721">
        <v>2.5</v>
      </c>
      <c r="F8721">
        <v>-3.4</v>
      </c>
      <c r="G8721" t="b">
        <v>0</v>
      </c>
    </row>
    <row r="8722" spans="1:7">
      <c r="A8722" t="s">
        <v>32</v>
      </c>
      <c r="B8722">
        <v>5241</v>
      </c>
      <c r="C8722" t="s">
        <v>59</v>
      </c>
      <c r="D8722">
        <v>19.649999999999999</v>
      </c>
      <c r="E8722">
        <v>2.8</v>
      </c>
      <c r="F8722">
        <v>-3.4</v>
      </c>
    </row>
    <row r="8723" spans="1:7">
      <c r="A8723" t="s">
        <v>32</v>
      </c>
      <c r="B8723">
        <v>5287</v>
      </c>
      <c r="C8723" t="s">
        <v>59</v>
      </c>
      <c r="D8723">
        <v>0</v>
      </c>
      <c r="E8723">
        <v>-5.48</v>
      </c>
      <c r="F8723">
        <v>-3.4</v>
      </c>
    </row>
    <row r="8724" spans="1:7">
      <c r="A8724" t="s">
        <v>32</v>
      </c>
      <c r="B8724">
        <v>5289</v>
      </c>
      <c r="C8724" t="s">
        <v>59</v>
      </c>
      <c r="D8724">
        <v>6.55</v>
      </c>
      <c r="E8724">
        <v>-5.48</v>
      </c>
      <c r="F8724">
        <v>-3.4</v>
      </c>
    </row>
    <row r="8725" spans="1:7">
      <c r="A8725" t="s">
        <v>32</v>
      </c>
      <c r="B8725">
        <v>5291</v>
      </c>
      <c r="C8725" t="s">
        <v>59</v>
      </c>
      <c r="D8725">
        <v>6.9</v>
      </c>
      <c r="E8725">
        <v>-5.48</v>
      </c>
      <c r="F8725">
        <v>-3.4</v>
      </c>
    </row>
    <row r="8726" spans="1:7">
      <c r="A8726" t="s">
        <v>32</v>
      </c>
      <c r="B8726">
        <v>5293</v>
      </c>
      <c r="C8726" t="s">
        <v>59</v>
      </c>
      <c r="D8726">
        <v>7.02</v>
      </c>
      <c r="E8726">
        <v>-5.48</v>
      </c>
      <c r="F8726">
        <v>-3.4</v>
      </c>
      <c r="G8726" t="b">
        <v>0</v>
      </c>
    </row>
    <row r="8727" spans="1:7">
      <c r="A8727" t="s">
        <v>32</v>
      </c>
      <c r="B8727">
        <v>5296</v>
      </c>
      <c r="C8727" t="s">
        <v>59</v>
      </c>
      <c r="D8727">
        <v>9.9</v>
      </c>
      <c r="E8727">
        <v>-5.48</v>
      </c>
      <c r="F8727">
        <v>-3.4</v>
      </c>
      <c r="G8727" t="b">
        <v>0</v>
      </c>
    </row>
    <row r="8728" spans="1:7">
      <c r="A8728" t="s">
        <v>32</v>
      </c>
      <c r="B8728">
        <v>5298</v>
      </c>
      <c r="C8728" t="s">
        <v>59</v>
      </c>
      <c r="D8728">
        <v>10.53</v>
      </c>
      <c r="E8728">
        <v>-5.48</v>
      </c>
      <c r="F8728">
        <v>-3.4</v>
      </c>
    </row>
    <row r="8729" spans="1:7">
      <c r="A8729" t="s">
        <v>32</v>
      </c>
      <c r="B8729">
        <v>5300</v>
      </c>
      <c r="C8729" t="s">
        <v>59</v>
      </c>
      <c r="D8729">
        <v>10.7</v>
      </c>
      <c r="E8729">
        <v>-5.48</v>
      </c>
      <c r="F8729">
        <v>-3.4</v>
      </c>
    </row>
    <row r="8730" spans="1:7">
      <c r="A8730" t="s">
        <v>32</v>
      </c>
      <c r="B8730">
        <v>5302</v>
      </c>
      <c r="C8730" t="s">
        <v>59</v>
      </c>
      <c r="D8730">
        <v>13.1</v>
      </c>
      <c r="E8730">
        <v>-5.48</v>
      </c>
      <c r="F8730">
        <v>-3.4</v>
      </c>
      <c r="G8730" t="b">
        <v>0</v>
      </c>
    </row>
    <row r="8731" spans="1:7">
      <c r="A8731" t="s">
        <v>32</v>
      </c>
      <c r="B8731">
        <v>5304</v>
      </c>
      <c r="C8731" t="s">
        <v>59</v>
      </c>
      <c r="D8731">
        <v>13.4</v>
      </c>
      <c r="E8731">
        <v>-5.48</v>
      </c>
      <c r="F8731">
        <v>-3.4</v>
      </c>
    </row>
    <row r="8732" spans="1:7">
      <c r="A8732" t="s">
        <v>32</v>
      </c>
      <c r="B8732">
        <v>5306</v>
      </c>
      <c r="C8732" t="s">
        <v>59</v>
      </c>
      <c r="D8732">
        <v>13.65</v>
      </c>
      <c r="E8732">
        <v>-5.48</v>
      </c>
      <c r="F8732">
        <v>-3.4</v>
      </c>
    </row>
    <row r="8733" spans="1:7">
      <c r="A8733" t="s">
        <v>32</v>
      </c>
      <c r="B8733">
        <v>5308</v>
      </c>
      <c r="C8733" t="s">
        <v>59</v>
      </c>
      <c r="D8733">
        <v>14.15</v>
      </c>
      <c r="E8733">
        <v>-5.48</v>
      </c>
      <c r="F8733">
        <v>-3.4</v>
      </c>
      <c r="G8733" t="b">
        <v>0</v>
      </c>
    </row>
    <row r="8734" spans="1:7">
      <c r="A8734" t="s">
        <v>32</v>
      </c>
      <c r="B8734">
        <v>5310</v>
      </c>
      <c r="C8734" t="s">
        <v>59</v>
      </c>
      <c r="D8734">
        <v>14.33</v>
      </c>
      <c r="E8734">
        <v>-5.48</v>
      </c>
      <c r="F8734">
        <v>-3.4</v>
      </c>
    </row>
    <row r="8735" spans="1:7">
      <c r="A8735" t="s">
        <v>32</v>
      </c>
      <c r="B8735">
        <v>5312</v>
      </c>
      <c r="C8735" t="s">
        <v>59</v>
      </c>
      <c r="D8735">
        <v>14.75</v>
      </c>
      <c r="E8735">
        <v>-5.48</v>
      </c>
      <c r="F8735">
        <v>-3.4</v>
      </c>
      <c r="G8735" t="b">
        <v>0</v>
      </c>
    </row>
    <row r="8736" spans="1:7">
      <c r="A8736" t="s">
        <v>32</v>
      </c>
      <c r="B8736">
        <v>5314</v>
      </c>
      <c r="C8736" t="s">
        <v>59</v>
      </c>
      <c r="D8736">
        <v>16.37</v>
      </c>
      <c r="E8736">
        <v>-5.48</v>
      </c>
      <c r="F8736">
        <v>-3.4</v>
      </c>
      <c r="G8736" t="b">
        <v>0</v>
      </c>
    </row>
    <row r="8737" spans="1:7">
      <c r="A8737" t="s">
        <v>32</v>
      </c>
      <c r="B8737">
        <v>5316</v>
      </c>
      <c r="C8737" t="s">
        <v>59</v>
      </c>
      <c r="D8737">
        <v>17.100000000000001</v>
      </c>
      <c r="E8737">
        <v>-5.48</v>
      </c>
      <c r="F8737">
        <v>-3.4</v>
      </c>
      <c r="G8737" t="b">
        <v>0</v>
      </c>
    </row>
    <row r="8738" spans="1:7">
      <c r="A8738" t="s">
        <v>32</v>
      </c>
      <c r="B8738">
        <v>5318</v>
      </c>
      <c r="C8738" t="s">
        <v>59</v>
      </c>
      <c r="D8738">
        <v>17.7</v>
      </c>
      <c r="E8738">
        <v>-5.48</v>
      </c>
      <c r="F8738">
        <v>-3.4</v>
      </c>
    </row>
    <row r="8739" spans="1:7">
      <c r="A8739" t="s">
        <v>32</v>
      </c>
      <c r="B8739">
        <v>5320</v>
      </c>
      <c r="C8739" t="s">
        <v>59</v>
      </c>
      <c r="D8739">
        <v>18.399999999999999</v>
      </c>
      <c r="E8739">
        <v>-5.48</v>
      </c>
      <c r="F8739">
        <v>-3.4</v>
      </c>
      <c r="G8739" t="b">
        <v>0</v>
      </c>
    </row>
    <row r="8740" spans="1:7">
      <c r="A8740" t="s">
        <v>32</v>
      </c>
      <c r="B8740">
        <v>5322</v>
      </c>
      <c r="C8740" t="s">
        <v>59</v>
      </c>
      <c r="D8740">
        <v>19.100000000000001</v>
      </c>
      <c r="E8740">
        <v>-5.48</v>
      </c>
      <c r="F8740">
        <v>-3.4</v>
      </c>
      <c r="G8740" t="b">
        <v>0</v>
      </c>
    </row>
    <row r="8741" spans="1:7">
      <c r="A8741" t="s">
        <v>32</v>
      </c>
      <c r="B8741">
        <v>5324</v>
      </c>
      <c r="C8741" t="s">
        <v>59</v>
      </c>
      <c r="D8741">
        <v>19.475000000000001</v>
      </c>
      <c r="E8741">
        <v>-5.48</v>
      </c>
      <c r="F8741">
        <v>-3.4</v>
      </c>
    </row>
    <row r="8742" spans="1:7">
      <c r="A8742" t="s">
        <v>32</v>
      </c>
      <c r="B8742">
        <v>5326</v>
      </c>
      <c r="C8742" t="s">
        <v>59</v>
      </c>
      <c r="D8742">
        <v>20.54</v>
      </c>
      <c r="E8742">
        <v>-0.65</v>
      </c>
      <c r="F8742">
        <v>-3.4</v>
      </c>
    </row>
    <row r="8743" spans="1:7">
      <c r="A8743" t="s">
        <v>32</v>
      </c>
      <c r="B8743">
        <v>5328</v>
      </c>
      <c r="C8743" t="s">
        <v>59</v>
      </c>
      <c r="D8743">
        <v>20.54</v>
      </c>
      <c r="E8743">
        <v>-8.8817839999999996E-16</v>
      </c>
      <c r="F8743">
        <v>-3.4</v>
      </c>
      <c r="G8743" t="b">
        <v>0</v>
      </c>
    </row>
    <row r="8744" spans="1:7">
      <c r="A8744" t="s">
        <v>32</v>
      </c>
      <c r="B8744">
        <v>5330</v>
      </c>
      <c r="C8744" t="s">
        <v>59</v>
      </c>
      <c r="D8744">
        <v>20.54</v>
      </c>
      <c r="E8744">
        <v>0.2</v>
      </c>
      <c r="F8744">
        <v>-3.4</v>
      </c>
    </row>
    <row r="8745" spans="1:7">
      <c r="A8745" t="s">
        <v>32</v>
      </c>
      <c r="B8745">
        <v>5332</v>
      </c>
      <c r="C8745" t="s">
        <v>59</v>
      </c>
      <c r="D8745">
        <v>20.54</v>
      </c>
      <c r="E8745">
        <v>0.4</v>
      </c>
      <c r="F8745">
        <v>-3.4</v>
      </c>
      <c r="G8745" t="b">
        <v>0</v>
      </c>
    </row>
    <row r="8746" spans="1:7">
      <c r="A8746" t="s">
        <v>32</v>
      </c>
      <c r="B8746">
        <v>5334</v>
      </c>
      <c r="C8746" t="s">
        <v>59</v>
      </c>
      <c r="D8746">
        <v>20.54</v>
      </c>
      <c r="E8746">
        <v>1.75</v>
      </c>
      <c r="F8746">
        <v>-3.4</v>
      </c>
    </row>
    <row r="8747" spans="1:7">
      <c r="A8747" t="s">
        <v>32</v>
      </c>
      <c r="B8747">
        <v>5336</v>
      </c>
      <c r="C8747" t="s">
        <v>59</v>
      </c>
      <c r="D8747">
        <v>20.54</v>
      </c>
      <c r="E8747">
        <v>2.2000000000000002</v>
      </c>
      <c r="F8747">
        <v>-3.4</v>
      </c>
      <c r="G8747" t="b">
        <v>0</v>
      </c>
    </row>
    <row r="8748" spans="1:7">
      <c r="A8748" t="s">
        <v>32</v>
      </c>
      <c r="B8748">
        <v>5338</v>
      </c>
      <c r="C8748" t="s">
        <v>59</v>
      </c>
      <c r="D8748">
        <v>20.54</v>
      </c>
      <c r="E8748">
        <v>4.9000000000000004</v>
      </c>
      <c r="F8748">
        <v>-3.4</v>
      </c>
    </row>
    <row r="8749" spans="1:7">
      <c r="A8749" t="s">
        <v>32</v>
      </c>
      <c r="B8749">
        <v>5340</v>
      </c>
      <c r="C8749" t="s">
        <v>59</v>
      </c>
      <c r="D8749">
        <v>20.54</v>
      </c>
      <c r="E8749">
        <v>5</v>
      </c>
      <c r="F8749">
        <v>-3.4</v>
      </c>
    </row>
    <row r="8750" spans="1:7">
      <c r="A8750" t="s">
        <v>32</v>
      </c>
      <c r="B8750">
        <v>5342</v>
      </c>
      <c r="C8750" t="s">
        <v>59</v>
      </c>
      <c r="D8750">
        <v>20.54</v>
      </c>
      <c r="E8750">
        <v>7.71</v>
      </c>
      <c r="F8750">
        <v>-3.4</v>
      </c>
      <c r="G8750" t="b">
        <v>0</v>
      </c>
    </row>
    <row r="8751" spans="1:7">
      <c r="A8751" t="s">
        <v>32</v>
      </c>
      <c r="B8751">
        <v>5344</v>
      </c>
      <c r="C8751" t="s">
        <v>59</v>
      </c>
      <c r="D8751">
        <v>20.54</v>
      </c>
      <c r="E8751">
        <v>8.1</v>
      </c>
      <c r="F8751">
        <v>-3.4</v>
      </c>
    </row>
    <row r="8752" spans="1:7">
      <c r="A8752" t="s">
        <v>32</v>
      </c>
      <c r="B8752">
        <v>5346</v>
      </c>
      <c r="C8752" t="s">
        <v>59</v>
      </c>
      <c r="D8752">
        <v>20.54</v>
      </c>
      <c r="E8752">
        <v>9.1</v>
      </c>
      <c r="F8752">
        <v>-3.4</v>
      </c>
    </row>
    <row r="8753" spans="1:7">
      <c r="A8753" t="s">
        <v>32</v>
      </c>
      <c r="B8753">
        <v>5348</v>
      </c>
      <c r="C8753" t="s">
        <v>59</v>
      </c>
      <c r="D8753">
        <v>20.54</v>
      </c>
      <c r="E8753">
        <v>9.6999999999999993</v>
      </c>
      <c r="F8753">
        <v>-3.4</v>
      </c>
      <c r="G8753" t="b">
        <v>0</v>
      </c>
    </row>
    <row r="8754" spans="1:7">
      <c r="A8754" t="s">
        <v>32</v>
      </c>
      <c r="B8754">
        <v>5350</v>
      </c>
      <c r="C8754" t="s">
        <v>59</v>
      </c>
      <c r="D8754">
        <v>20.54</v>
      </c>
      <c r="E8754">
        <v>10.11</v>
      </c>
      <c r="F8754">
        <v>-3.4</v>
      </c>
    </row>
    <row r="8755" spans="1:7">
      <c r="A8755" t="s">
        <v>32</v>
      </c>
      <c r="B8755">
        <v>5352</v>
      </c>
      <c r="C8755" t="s">
        <v>59</v>
      </c>
      <c r="D8755">
        <v>20.54</v>
      </c>
      <c r="E8755">
        <v>10.4</v>
      </c>
      <c r="F8755">
        <v>-3.4</v>
      </c>
      <c r="G8755" t="b">
        <v>0</v>
      </c>
    </row>
    <row r="8756" spans="1:7">
      <c r="A8756" t="s">
        <v>32</v>
      </c>
      <c r="B8756">
        <v>5354</v>
      </c>
      <c r="C8756" t="s">
        <v>59</v>
      </c>
      <c r="D8756">
        <v>20.54</v>
      </c>
      <c r="E8756">
        <v>10.6</v>
      </c>
      <c r="F8756">
        <v>-3.4</v>
      </c>
      <c r="G8756" t="b">
        <v>0</v>
      </c>
    </row>
    <row r="8757" spans="1:7">
      <c r="A8757" t="s">
        <v>32</v>
      </c>
      <c r="B8757">
        <v>5356</v>
      </c>
      <c r="C8757" t="s">
        <v>59</v>
      </c>
      <c r="D8757">
        <v>20.54</v>
      </c>
      <c r="E8757">
        <v>11.65</v>
      </c>
      <c r="F8757">
        <v>-3.4</v>
      </c>
    </row>
    <row r="8758" spans="1:7">
      <c r="A8758" t="s">
        <v>32</v>
      </c>
      <c r="B8758">
        <v>5358</v>
      </c>
      <c r="C8758" t="s">
        <v>59</v>
      </c>
      <c r="D8758">
        <v>20.54</v>
      </c>
      <c r="E8758">
        <v>11.9</v>
      </c>
      <c r="F8758">
        <v>-3.4</v>
      </c>
    </row>
    <row r="8759" spans="1:7">
      <c r="A8759" t="s">
        <v>32</v>
      </c>
      <c r="B8759">
        <v>5360</v>
      </c>
      <c r="C8759" t="s">
        <v>59</v>
      </c>
      <c r="D8759">
        <v>20.54</v>
      </c>
      <c r="E8759">
        <v>11.95</v>
      </c>
      <c r="F8759">
        <v>-3.4</v>
      </c>
    </row>
    <row r="8760" spans="1:7">
      <c r="A8760" t="s">
        <v>32</v>
      </c>
      <c r="B8760">
        <v>5362</v>
      </c>
      <c r="C8760" t="s">
        <v>59</v>
      </c>
      <c r="D8760">
        <v>20.54</v>
      </c>
      <c r="E8760">
        <v>12.5</v>
      </c>
      <c r="F8760">
        <v>-3.4</v>
      </c>
      <c r="G8760" t="b">
        <v>0</v>
      </c>
    </row>
    <row r="8761" spans="1:7">
      <c r="A8761" t="s">
        <v>32</v>
      </c>
      <c r="B8761">
        <v>5364</v>
      </c>
      <c r="C8761" t="s">
        <v>59</v>
      </c>
      <c r="D8761">
        <v>20.54</v>
      </c>
      <c r="E8761">
        <v>12.8</v>
      </c>
      <c r="F8761">
        <v>-3.4</v>
      </c>
      <c r="G8761" t="b">
        <v>0</v>
      </c>
    </row>
    <row r="8762" spans="1:7">
      <c r="A8762" t="s">
        <v>32</v>
      </c>
      <c r="B8762">
        <v>5366</v>
      </c>
      <c r="C8762" t="s">
        <v>59</v>
      </c>
      <c r="D8762">
        <v>20.54</v>
      </c>
      <c r="E8762">
        <v>12.95</v>
      </c>
      <c r="F8762">
        <v>-3.4</v>
      </c>
    </row>
    <row r="8763" spans="1:7">
      <c r="A8763" t="s">
        <v>32</v>
      </c>
      <c r="B8763">
        <v>5368</v>
      </c>
      <c r="C8763" t="s">
        <v>59</v>
      </c>
      <c r="D8763">
        <v>20.54</v>
      </c>
      <c r="E8763">
        <v>14.2</v>
      </c>
      <c r="F8763">
        <v>-3.4</v>
      </c>
    </row>
    <row r="8764" spans="1:7">
      <c r="A8764" t="s">
        <v>32</v>
      </c>
      <c r="B8764">
        <v>5370</v>
      </c>
      <c r="C8764" t="s">
        <v>59</v>
      </c>
      <c r="D8764">
        <v>20.54</v>
      </c>
      <c r="E8764">
        <v>14.35</v>
      </c>
      <c r="F8764">
        <v>-3.4</v>
      </c>
    </row>
    <row r="8765" spans="1:7">
      <c r="A8765" t="s">
        <v>32</v>
      </c>
      <c r="B8765">
        <v>5372</v>
      </c>
      <c r="C8765" t="s">
        <v>59</v>
      </c>
      <c r="D8765">
        <v>20.54</v>
      </c>
      <c r="E8765">
        <v>14.91</v>
      </c>
      <c r="F8765">
        <v>-3.4</v>
      </c>
      <c r="G8765" t="b">
        <v>0</v>
      </c>
    </row>
    <row r="8766" spans="1:7">
      <c r="A8766" t="s">
        <v>32</v>
      </c>
      <c r="B8766">
        <v>5374</v>
      </c>
      <c r="C8766" t="s">
        <v>59</v>
      </c>
      <c r="D8766">
        <v>20.54</v>
      </c>
      <c r="E8766">
        <v>15.26</v>
      </c>
      <c r="F8766">
        <v>-3.4</v>
      </c>
      <c r="G8766" t="b">
        <v>0</v>
      </c>
    </row>
    <row r="8767" spans="1:7">
      <c r="A8767" t="s">
        <v>32</v>
      </c>
      <c r="B8767">
        <v>5375</v>
      </c>
      <c r="C8767" t="s">
        <v>59</v>
      </c>
      <c r="D8767">
        <v>20.54</v>
      </c>
      <c r="E8767">
        <v>15.7</v>
      </c>
      <c r="F8767">
        <v>-3.4</v>
      </c>
    </row>
    <row r="8768" spans="1:7">
      <c r="A8768" t="s">
        <v>32</v>
      </c>
      <c r="B8768">
        <v>5377</v>
      </c>
      <c r="C8768" t="s">
        <v>59</v>
      </c>
      <c r="D8768">
        <v>20.54</v>
      </c>
      <c r="E8768">
        <v>15.78</v>
      </c>
      <c r="F8768">
        <v>-3.4</v>
      </c>
      <c r="G8768" t="b">
        <v>0</v>
      </c>
    </row>
    <row r="8769" spans="1:7">
      <c r="A8769" t="s">
        <v>32</v>
      </c>
      <c r="B8769">
        <v>5379</v>
      </c>
      <c r="C8769" t="s">
        <v>59</v>
      </c>
      <c r="D8769">
        <v>20.54</v>
      </c>
      <c r="E8769">
        <v>16.600000000000001</v>
      </c>
      <c r="F8769">
        <v>-3.4</v>
      </c>
    </row>
    <row r="8770" spans="1:7">
      <c r="A8770" t="s">
        <v>32</v>
      </c>
      <c r="B8770">
        <v>5381</v>
      </c>
      <c r="C8770" t="s">
        <v>59</v>
      </c>
      <c r="D8770">
        <v>19.475000000000001</v>
      </c>
      <c r="E8770">
        <v>16.932469999999999</v>
      </c>
      <c r="F8770">
        <v>-3.4</v>
      </c>
    </row>
    <row r="8771" spans="1:7">
      <c r="A8771" t="s">
        <v>32</v>
      </c>
      <c r="B8771">
        <v>5383</v>
      </c>
      <c r="C8771" t="s">
        <v>59</v>
      </c>
      <c r="D8771">
        <v>19.100000000000001</v>
      </c>
      <c r="E8771">
        <v>16.96855</v>
      </c>
      <c r="F8771">
        <v>-3.4</v>
      </c>
      <c r="G8771" t="b">
        <v>0</v>
      </c>
    </row>
    <row r="8772" spans="1:7">
      <c r="A8772" t="s">
        <v>32</v>
      </c>
      <c r="B8772">
        <v>5385</v>
      </c>
      <c r="C8772" t="s">
        <v>59</v>
      </c>
      <c r="D8772">
        <v>18.399999999999999</v>
      </c>
      <c r="E8772">
        <v>17.035889999999998</v>
      </c>
      <c r="F8772">
        <v>-3.4</v>
      </c>
      <c r="G8772" t="b">
        <v>0</v>
      </c>
    </row>
    <row r="8773" spans="1:7">
      <c r="A8773" t="s">
        <v>32</v>
      </c>
      <c r="B8773">
        <v>5387</v>
      </c>
      <c r="C8773" t="s">
        <v>59</v>
      </c>
      <c r="D8773">
        <v>17.7</v>
      </c>
      <c r="E8773">
        <v>17.10324</v>
      </c>
      <c r="F8773">
        <v>-3.4</v>
      </c>
    </row>
    <row r="8774" spans="1:7">
      <c r="A8774" t="s">
        <v>32</v>
      </c>
      <c r="B8774">
        <v>5389</v>
      </c>
      <c r="C8774" t="s">
        <v>59</v>
      </c>
      <c r="D8774">
        <v>17.100000000000001</v>
      </c>
      <c r="E8774">
        <v>17.160969999999999</v>
      </c>
      <c r="F8774">
        <v>-3.4</v>
      </c>
    </row>
    <row r="8775" spans="1:7">
      <c r="A8775" t="s">
        <v>32</v>
      </c>
      <c r="B8775">
        <v>5391</v>
      </c>
      <c r="C8775" t="s">
        <v>59</v>
      </c>
      <c r="D8775">
        <v>16.37</v>
      </c>
      <c r="E8775">
        <v>17.231200000000001</v>
      </c>
      <c r="F8775">
        <v>-3.4</v>
      </c>
    </row>
    <row r="8776" spans="1:7">
      <c r="A8776" t="s">
        <v>32</v>
      </c>
      <c r="B8776">
        <v>5393</v>
      </c>
      <c r="C8776" t="s">
        <v>59</v>
      </c>
      <c r="D8776">
        <v>15.55097</v>
      </c>
      <c r="E8776">
        <v>17.309999999999999</v>
      </c>
      <c r="F8776">
        <v>-3.4</v>
      </c>
      <c r="G8776" t="b">
        <v>0</v>
      </c>
    </row>
    <row r="8777" spans="1:7">
      <c r="A8777" t="s">
        <v>32</v>
      </c>
      <c r="B8777">
        <v>5395</v>
      </c>
      <c r="C8777" t="s">
        <v>59</v>
      </c>
      <c r="D8777">
        <v>14.75</v>
      </c>
      <c r="E8777">
        <v>17.387060000000002</v>
      </c>
      <c r="F8777">
        <v>-3.4</v>
      </c>
      <c r="G8777" t="b">
        <v>0</v>
      </c>
    </row>
    <row r="8778" spans="1:7">
      <c r="A8778" t="s">
        <v>32</v>
      </c>
      <c r="B8778">
        <v>5397</v>
      </c>
      <c r="C8778" t="s">
        <v>59</v>
      </c>
      <c r="D8778">
        <v>14.33</v>
      </c>
      <c r="E8778">
        <v>17.42747</v>
      </c>
      <c r="F8778">
        <v>-3.4</v>
      </c>
      <c r="G8778" t="b">
        <v>0</v>
      </c>
    </row>
    <row r="8779" spans="1:7">
      <c r="A8779" t="s">
        <v>32</v>
      </c>
      <c r="B8779">
        <v>5399</v>
      </c>
      <c r="C8779" t="s">
        <v>59</v>
      </c>
      <c r="D8779">
        <v>14.15</v>
      </c>
      <c r="E8779">
        <v>17.444790000000001</v>
      </c>
      <c r="F8779">
        <v>-3.4</v>
      </c>
    </row>
    <row r="8780" spans="1:7">
      <c r="A8780" t="s">
        <v>32</v>
      </c>
      <c r="B8780">
        <v>5401</v>
      </c>
      <c r="C8780" t="s">
        <v>59</v>
      </c>
      <c r="D8780">
        <v>13.65</v>
      </c>
      <c r="E8780">
        <v>17.492899999999999</v>
      </c>
      <c r="F8780">
        <v>-3.4</v>
      </c>
    </row>
    <row r="8781" spans="1:7">
      <c r="A8781" t="s">
        <v>32</v>
      </c>
      <c r="B8781">
        <v>5403</v>
      </c>
      <c r="C8781" t="s">
        <v>59</v>
      </c>
      <c r="D8781">
        <v>13.4</v>
      </c>
      <c r="E8781">
        <v>17.516950000000001</v>
      </c>
      <c r="F8781">
        <v>-3.4</v>
      </c>
    </row>
    <row r="8782" spans="1:7">
      <c r="A8782" t="s">
        <v>32</v>
      </c>
      <c r="B8782">
        <v>5405</v>
      </c>
      <c r="C8782" t="s">
        <v>59</v>
      </c>
      <c r="D8782">
        <v>13.1</v>
      </c>
      <c r="E8782">
        <v>17.545819999999999</v>
      </c>
      <c r="F8782">
        <v>-3.4</v>
      </c>
    </row>
    <row r="8783" spans="1:7">
      <c r="A8783" t="s">
        <v>32</v>
      </c>
      <c r="B8783">
        <v>5407</v>
      </c>
      <c r="C8783" t="s">
        <v>59</v>
      </c>
      <c r="D8783">
        <v>10.7</v>
      </c>
      <c r="E8783">
        <v>17.776730000000001</v>
      </c>
      <c r="F8783">
        <v>-3.4</v>
      </c>
    </row>
    <row r="8784" spans="1:7">
      <c r="A8784" t="s">
        <v>32</v>
      </c>
      <c r="B8784">
        <v>5409</v>
      </c>
      <c r="C8784" t="s">
        <v>59</v>
      </c>
      <c r="D8784">
        <v>10.53</v>
      </c>
      <c r="E8784">
        <v>17.79308</v>
      </c>
      <c r="F8784">
        <v>-3.4</v>
      </c>
      <c r="G8784" t="b">
        <v>0</v>
      </c>
    </row>
    <row r="8785" spans="1:7">
      <c r="A8785" t="s">
        <v>32</v>
      </c>
      <c r="B8785">
        <v>5411</v>
      </c>
      <c r="C8785" t="s">
        <v>59</v>
      </c>
      <c r="D8785">
        <v>9.9</v>
      </c>
      <c r="E8785">
        <v>17.85369</v>
      </c>
      <c r="F8785">
        <v>-3.4</v>
      </c>
    </row>
    <row r="8786" spans="1:7">
      <c r="A8786" t="s">
        <v>32</v>
      </c>
      <c r="B8786">
        <v>5413</v>
      </c>
      <c r="C8786" t="s">
        <v>59</v>
      </c>
      <c r="D8786">
        <v>8</v>
      </c>
      <c r="E8786">
        <v>18.0365</v>
      </c>
      <c r="F8786">
        <v>-3.4</v>
      </c>
      <c r="G8786" t="b">
        <v>0</v>
      </c>
    </row>
    <row r="8787" spans="1:7">
      <c r="A8787" t="s">
        <v>32</v>
      </c>
      <c r="B8787">
        <v>5415</v>
      </c>
      <c r="C8787" t="s">
        <v>59</v>
      </c>
      <c r="D8787">
        <v>7.02</v>
      </c>
      <c r="E8787">
        <v>18.130780000000001</v>
      </c>
      <c r="F8787">
        <v>-3.4</v>
      </c>
      <c r="G8787" t="b">
        <v>0</v>
      </c>
    </row>
    <row r="8788" spans="1:7">
      <c r="A8788" t="s">
        <v>32</v>
      </c>
      <c r="B8788">
        <v>5417</v>
      </c>
      <c r="C8788" t="s">
        <v>59</v>
      </c>
      <c r="D8788">
        <v>6.9</v>
      </c>
      <c r="E8788">
        <v>18.142330000000001</v>
      </c>
      <c r="F8788">
        <v>-3.4</v>
      </c>
    </row>
    <row r="8789" spans="1:7">
      <c r="A8789" t="s">
        <v>32</v>
      </c>
      <c r="B8789">
        <v>5419</v>
      </c>
      <c r="C8789" t="s">
        <v>59</v>
      </c>
      <c r="D8789">
        <v>6.55</v>
      </c>
      <c r="E8789">
        <v>18.175999999999998</v>
      </c>
      <c r="F8789">
        <v>-3.4</v>
      </c>
    </row>
    <row r="8790" spans="1:7">
      <c r="A8790" t="s">
        <v>32</v>
      </c>
      <c r="B8790">
        <v>5421</v>
      </c>
      <c r="C8790" t="s">
        <v>59</v>
      </c>
      <c r="D8790">
        <v>0</v>
      </c>
      <c r="E8790">
        <v>18.43</v>
      </c>
      <c r="F8790">
        <v>-3.4</v>
      </c>
    </row>
    <row r="8791" spans="1:7">
      <c r="A8791" t="s">
        <v>32</v>
      </c>
      <c r="B8791">
        <v>5423</v>
      </c>
      <c r="C8791" t="s">
        <v>59</v>
      </c>
      <c r="D8791">
        <v>-1.69</v>
      </c>
      <c r="E8791">
        <v>17.309999999999999</v>
      </c>
      <c r="F8791">
        <v>-3.4</v>
      </c>
    </row>
    <row r="8792" spans="1:7">
      <c r="A8792" t="s">
        <v>32</v>
      </c>
      <c r="B8792">
        <v>5425</v>
      </c>
      <c r="C8792" t="s">
        <v>59</v>
      </c>
      <c r="D8792">
        <v>-1.69</v>
      </c>
      <c r="E8792">
        <v>16.600000000000001</v>
      </c>
      <c r="F8792">
        <v>-3.4</v>
      </c>
      <c r="G8792" t="b">
        <v>0</v>
      </c>
    </row>
    <row r="8793" spans="1:7">
      <c r="A8793" t="s">
        <v>32</v>
      </c>
      <c r="B8793">
        <v>5427</v>
      </c>
      <c r="C8793" t="s">
        <v>59</v>
      </c>
      <c r="D8793">
        <v>-1.69</v>
      </c>
      <c r="E8793">
        <v>15.78</v>
      </c>
      <c r="F8793">
        <v>-3.4</v>
      </c>
    </row>
    <row r="8794" spans="1:7">
      <c r="A8794" t="s">
        <v>32</v>
      </c>
      <c r="B8794">
        <v>5429</v>
      </c>
      <c r="C8794" t="s">
        <v>59</v>
      </c>
      <c r="D8794">
        <v>-1.69</v>
      </c>
      <c r="E8794">
        <v>15.7</v>
      </c>
      <c r="F8794">
        <v>-3.4</v>
      </c>
    </row>
    <row r="8795" spans="1:7">
      <c r="A8795" t="s">
        <v>32</v>
      </c>
      <c r="B8795">
        <v>5431</v>
      </c>
      <c r="C8795" t="s">
        <v>59</v>
      </c>
      <c r="D8795">
        <v>-1.69</v>
      </c>
      <c r="E8795">
        <v>15.26</v>
      </c>
      <c r="F8795">
        <v>-3.4</v>
      </c>
    </row>
    <row r="8796" spans="1:7">
      <c r="A8796" t="s">
        <v>32</v>
      </c>
      <c r="B8796">
        <v>5433</v>
      </c>
      <c r="C8796" t="s">
        <v>59</v>
      </c>
      <c r="D8796">
        <v>-1.69</v>
      </c>
      <c r="E8796">
        <v>14.91</v>
      </c>
      <c r="F8796">
        <v>-3.4</v>
      </c>
      <c r="G8796" t="b">
        <v>0</v>
      </c>
    </row>
    <row r="8797" spans="1:7">
      <c r="A8797" t="s">
        <v>32</v>
      </c>
      <c r="B8797">
        <v>5435</v>
      </c>
      <c r="C8797" t="s">
        <v>59</v>
      </c>
      <c r="D8797">
        <v>-1.69</v>
      </c>
      <c r="E8797">
        <v>14.35</v>
      </c>
      <c r="F8797">
        <v>-3.4</v>
      </c>
    </row>
    <row r="8798" spans="1:7">
      <c r="A8798" t="s">
        <v>32</v>
      </c>
      <c r="B8798">
        <v>5437</v>
      </c>
      <c r="C8798" t="s">
        <v>59</v>
      </c>
      <c r="D8798">
        <v>-1.69</v>
      </c>
      <c r="E8798">
        <v>14.2</v>
      </c>
      <c r="F8798">
        <v>-3.4</v>
      </c>
    </row>
    <row r="8799" spans="1:7">
      <c r="A8799" t="s">
        <v>32</v>
      </c>
      <c r="B8799">
        <v>5439</v>
      </c>
      <c r="C8799" t="s">
        <v>59</v>
      </c>
      <c r="D8799">
        <v>-1.69</v>
      </c>
      <c r="E8799">
        <v>12.95</v>
      </c>
      <c r="F8799">
        <v>-3.4</v>
      </c>
    </row>
    <row r="8800" spans="1:7">
      <c r="A8800" t="s">
        <v>32</v>
      </c>
      <c r="B8800">
        <v>5441</v>
      </c>
      <c r="C8800" t="s">
        <v>59</v>
      </c>
      <c r="D8800">
        <v>-1.69</v>
      </c>
      <c r="E8800">
        <v>12.8</v>
      </c>
      <c r="F8800">
        <v>-3.4</v>
      </c>
      <c r="G8800" t="b">
        <v>0</v>
      </c>
    </row>
    <row r="8801" spans="1:7">
      <c r="A8801" t="s">
        <v>32</v>
      </c>
      <c r="B8801">
        <v>5443</v>
      </c>
      <c r="C8801" t="s">
        <v>59</v>
      </c>
      <c r="D8801">
        <v>-1.69</v>
      </c>
      <c r="E8801">
        <v>12.5</v>
      </c>
      <c r="F8801">
        <v>-3.4</v>
      </c>
    </row>
    <row r="8802" spans="1:7">
      <c r="A8802" t="s">
        <v>32</v>
      </c>
      <c r="B8802">
        <v>5445</v>
      </c>
      <c r="C8802" t="s">
        <v>59</v>
      </c>
      <c r="D8802">
        <v>-1.69</v>
      </c>
      <c r="E8802">
        <v>11.95</v>
      </c>
      <c r="F8802">
        <v>-3.4</v>
      </c>
      <c r="G8802" t="b">
        <v>0</v>
      </c>
    </row>
    <row r="8803" spans="1:7">
      <c r="A8803" t="s">
        <v>32</v>
      </c>
      <c r="B8803">
        <v>5447</v>
      </c>
      <c r="C8803" t="s">
        <v>59</v>
      </c>
      <c r="D8803">
        <v>-1.69</v>
      </c>
      <c r="E8803">
        <v>11.9</v>
      </c>
      <c r="F8803">
        <v>-3.4</v>
      </c>
    </row>
    <row r="8804" spans="1:7">
      <c r="A8804" t="s">
        <v>32</v>
      </c>
      <c r="B8804">
        <v>5449</v>
      </c>
      <c r="C8804" t="s">
        <v>59</v>
      </c>
      <c r="D8804">
        <v>-1.69</v>
      </c>
      <c r="E8804">
        <v>11.65</v>
      </c>
      <c r="F8804">
        <v>-3.4</v>
      </c>
      <c r="G8804" t="b">
        <v>0</v>
      </c>
    </row>
    <row r="8805" spans="1:7">
      <c r="A8805" t="s">
        <v>32</v>
      </c>
      <c r="B8805">
        <v>5451</v>
      </c>
      <c r="C8805" t="s">
        <v>59</v>
      </c>
      <c r="D8805">
        <v>-1.69</v>
      </c>
      <c r="E8805">
        <v>10.6</v>
      </c>
      <c r="F8805">
        <v>-3.4</v>
      </c>
      <c r="G8805" t="b">
        <v>0</v>
      </c>
    </row>
    <row r="8806" spans="1:7">
      <c r="A8806" t="s">
        <v>32</v>
      </c>
      <c r="B8806">
        <v>5453</v>
      </c>
      <c r="C8806" t="s">
        <v>59</v>
      </c>
      <c r="D8806">
        <v>-1.69</v>
      </c>
      <c r="E8806">
        <v>10.4</v>
      </c>
      <c r="F8806">
        <v>-3.4</v>
      </c>
    </row>
    <row r="8807" spans="1:7">
      <c r="A8807" t="s">
        <v>32</v>
      </c>
      <c r="B8807">
        <v>5455</v>
      </c>
      <c r="C8807" t="s">
        <v>59</v>
      </c>
      <c r="D8807">
        <v>-1.69</v>
      </c>
      <c r="E8807">
        <v>10.11</v>
      </c>
      <c r="F8807">
        <v>-3.4</v>
      </c>
    </row>
    <row r="8808" spans="1:7">
      <c r="A8808" t="s">
        <v>32</v>
      </c>
      <c r="B8808">
        <v>5457</v>
      </c>
      <c r="C8808" t="s">
        <v>59</v>
      </c>
      <c r="D8808">
        <v>-1.69</v>
      </c>
      <c r="E8808">
        <v>9.6999999999999993</v>
      </c>
      <c r="F8808">
        <v>-3.4</v>
      </c>
      <c r="G8808" t="b">
        <v>0</v>
      </c>
    </row>
    <row r="8809" spans="1:7">
      <c r="A8809" t="s">
        <v>32</v>
      </c>
      <c r="B8809">
        <v>5459</v>
      </c>
      <c r="C8809" t="s">
        <v>59</v>
      </c>
      <c r="D8809">
        <v>-1.69</v>
      </c>
      <c r="E8809">
        <v>9.1</v>
      </c>
      <c r="F8809">
        <v>-3.4</v>
      </c>
    </row>
    <row r="8810" spans="1:7">
      <c r="A8810" t="s">
        <v>32</v>
      </c>
      <c r="B8810">
        <v>5461</v>
      </c>
      <c r="C8810" t="s">
        <v>59</v>
      </c>
      <c r="D8810">
        <v>-1.69</v>
      </c>
      <c r="E8810">
        <v>8.1</v>
      </c>
      <c r="F8810">
        <v>-3.4</v>
      </c>
    </row>
    <row r="8811" spans="1:7">
      <c r="A8811" t="s">
        <v>32</v>
      </c>
      <c r="B8811">
        <v>5463</v>
      </c>
      <c r="C8811" t="s">
        <v>59</v>
      </c>
      <c r="D8811">
        <v>-1.69</v>
      </c>
      <c r="E8811">
        <v>7.71</v>
      </c>
      <c r="F8811">
        <v>-3.4</v>
      </c>
    </row>
    <row r="8812" spans="1:7">
      <c r="A8812" t="s">
        <v>32</v>
      </c>
      <c r="B8812">
        <v>5465</v>
      </c>
      <c r="C8812" t="s">
        <v>59</v>
      </c>
      <c r="D8812">
        <v>-1.69</v>
      </c>
      <c r="E8812">
        <v>5</v>
      </c>
      <c r="F8812">
        <v>-3.4</v>
      </c>
    </row>
    <row r="8813" spans="1:7">
      <c r="A8813" t="s">
        <v>32</v>
      </c>
      <c r="B8813">
        <v>5467</v>
      </c>
      <c r="C8813" t="s">
        <v>59</v>
      </c>
      <c r="D8813">
        <v>-1.69</v>
      </c>
      <c r="E8813">
        <v>4.9000000000000004</v>
      </c>
      <c r="F8813">
        <v>-3.4</v>
      </c>
      <c r="G8813" t="b">
        <v>0</v>
      </c>
    </row>
    <row r="8814" spans="1:7">
      <c r="A8814" t="s">
        <v>32</v>
      </c>
      <c r="B8814">
        <v>5469</v>
      </c>
      <c r="C8814" t="s">
        <v>59</v>
      </c>
      <c r="D8814">
        <v>-1.69</v>
      </c>
      <c r="E8814">
        <v>2.2000000000000002</v>
      </c>
      <c r="F8814">
        <v>-3.4</v>
      </c>
    </row>
    <row r="8815" spans="1:7">
      <c r="A8815" t="s">
        <v>32</v>
      </c>
      <c r="B8815">
        <v>5471</v>
      </c>
      <c r="C8815" t="s">
        <v>59</v>
      </c>
      <c r="D8815">
        <v>-1.69</v>
      </c>
      <c r="E8815">
        <v>1.75</v>
      </c>
      <c r="F8815">
        <v>-3.4</v>
      </c>
      <c r="G8815" t="b">
        <v>0</v>
      </c>
    </row>
    <row r="8816" spans="1:7">
      <c r="A8816" t="s">
        <v>32</v>
      </c>
      <c r="B8816">
        <v>5473</v>
      </c>
      <c r="C8816" t="s">
        <v>59</v>
      </c>
      <c r="D8816">
        <v>-1.69</v>
      </c>
      <c r="E8816">
        <v>0.4</v>
      </c>
      <c r="F8816">
        <v>-3.4</v>
      </c>
    </row>
    <row r="8817" spans="1:7">
      <c r="A8817" t="s">
        <v>32</v>
      </c>
      <c r="B8817">
        <v>5475</v>
      </c>
      <c r="C8817" t="s">
        <v>59</v>
      </c>
      <c r="D8817">
        <v>-1.69</v>
      </c>
      <c r="E8817">
        <v>0.2</v>
      </c>
      <c r="F8817">
        <v>-3.4</v>
      </c>
    </row>
    <row r="8818" spans="1:7">
      <c r="A8818" t="s">
        <v>32</v>
      </c>
      <c r="B8818">
        <v>5477</v>
      </c>
      <c r="C8818" t="s">
        <v>59</v>
      </c>
      <c r="D8818">
        <v>-1.69</v>
      </c>
      <c r="E8818">
        <v>0</v>
      </c>
      <c r="F8818">
        <v>-3.4</v>
      </c>
    </row>
    <row r="8819" spans="1:7">
      <c r="A8819" t="s">
        <v>32</v>
      </c>
      <c r="B8819">
        <v>5479</v>
      </c>
      <c r="C8819" t="s">
        <v>59</v>
      </c>
      <c r="D8819">
        <v>-1.69</v>
      </c>
      <c r="E8819">
        <v>-0.65</v>
      </c>
      <c r="F8819">
        <v>-3.4</v>
      </c>
      <c r="G8819" t="b">
        <v>0</v>
      </c>
    </row>
    <row r="8820" spans="1:7">
      <c r="A8820" t="s">
        <v>32</v>
      </c>
      <c r="B8820">
        <v>5715</v>
      </c>
      <c r="C8820" t="s">
        <v>59</v>
      </c>
      <c r="D8820">
        <v>19.649999999999999</v>
      </c>
      <c r="E8820">
        <v>4.9000000000000004</v>
      </c>
      <c r="F8820">
        <v>-3.4</v>
      </c>
      <c r="G8820" t="b">
        <v>0</v>
      </c>
    </row>
    <row r="8821" spans="1:7">
      <c r="A8821" t="s">
        <v>32</v>
      </c>
      <c r="B8821">
        <v>5716</v>
      </c>
      <c r="C8821" t="s">
        <v>59</v>
      </c>
      <c r="D8821">
        <v>19.649999999999999</v>
      </c>
      <c r="E8821">
        <v>5</v>
      </c>
      <c r="F8821">
        <v>-3.4</v>
      </c>
      <c r="G8821" t="b">
        <v>0</v>
      </c>
    </row>
    <row r="8822" spans="1:7">
      <c r="A8822" t="s">
        <v>32</v>
      </c>
      <c r="B8822">
        <v>5717</v>
      </c>
      <c r="C8822" t="s">
        <v>59</v>
      </c>
      <c r="D8822">
        <v>19.649999999999999</v>
      </c>
      <c r="E8822">
        <v>5.3</v>
      </c>
      <c r="F8822">
        <v>-3.4</v>
      </c>
      <c r="G8822" t="b">
        <v>0</v>
      </c>
    </row>
    <row r="8823" spans="1:7">
      <c r="A8823" t="s">
        <v>32</v>
      </c>
      <c r="B8823">
        <v>6822</v>
      </c>
      <c r="C8823" t="s">
        <v>59</v>
      </c>
      <c r="D8823">
        <v>8.3800000000000008</v>
      </c>
      <c r="E8823">
        <v>9.1</v>
      </c>
      <c r="F8823">
        <v>-3.4</v>
      </c>
      <c r="G8823" t="b">
        <v>0</v>
      </c>
    </row>
    <row r="8824" spans="1:7">
      <c r="A8824" t="s">
        <v>32</v>
      </c>
      <c r="B8824">
        <v>6823</v>
      </c>
      <c r="C8824" t="s">
        <v>59</v>
      </c>
      <c r="D8824">
        <v>8.3800000000000008</v>
      </c>
      <c r="E8824">
        <v>9.6999999999999993</v>
      </c>
      <c r="F8824">
        <v>-3.4</v>
      </c>
      <c r="G8824" t="b">
        <v>0</v>
      </c>
    </row>
    <row r="8825" spans="1:7">
      <c r="A8825" t="s">
        <v>32</v>
      </c>
      <c r="B8825">
        <v>6824</v>
      </c>
      <c r="C8825" t="s">
        <v>59</v>
      </c>
      <c r="D8825">
        <v>8.3800000000000008</v>
      </c>
      <c r="E8825">
        <v>10.11</v>
      </c>
      <c r="F8825">
        <v>-3.4</v>
      </c>
    </row>
    <row r="8826" spans="1:7">
      <c r="A8826" t="s">
        <v>32</v>
      </c>
      <c r="B8826">
        <v>6825</v>
      </c>
      <c r="C8826" t="s">
        <v>59</v>
      </c>
      <c r="D8826">
        <v>8.3800000000000008</v>
      </c>
      <c r="E8826">
        <v>10.4</v>
      </c>
      <c r="F8826">
        <v>-3.4</v>
      </c>
      <c r="G8826" t="b">
        <v>0</v>
      </c>
    </row>
    <row r="8827" spans="1:7">
      <c r="A8827" t="s">
        <v>32</v>
      </c>
      <c r="B8827">
        <v>6826</v>
      </c>
      <c r="C8827" t="s">
        <v>59</v>
      </c>
      <c r="D8827">
        <v>8.3800000000000008</v>
      </c>
      <c r="E8827">
        <v>10.6</v>
      </c>
      <c r="F8827">
        <v>-3.4</v>
      </c>
    </row>
    <row r="8828" spans="1:7">
      <c r="A8828" t="s">
        <v>32</v>
      </c>
      <c r="B8828">
        <v>6830</v>
      </c>
      <c r="C8828" t="s">
        <v>59</v>
      </c>
      <c r="D8828">
        <v>9.82</v>
      </c>
      <c r="E8828">
        <v>8.75</v>
      </c>
      <c r="F8828">
        <v>-3.4</v>
      </c>
    </row>
    <row r="8829" spans="1:7">
      <c r="A8829" t="s">
        <v>32</v>
      </c>
      <c r="B8829">
        <v>6831</v>
      </c>
      <c r="C8829" t="s">
        <v>59</v>
      </c>
      <c r="D8829">
        <v>9.9</v>
      </c>
      <c r="E8829">
        <v>8.75</v>
      </c>
      <c r="F8829">
        <v>-3.4</v>
      </c>
      <c r="G8829" t="b">
        <v>0</v>
      </c>
    </row>
    <row r="8830" spans="1:7">
      <c r="A8830" t="s">
        <v>32</v>
      </c>
      <c r="B8830">
        <v>6832</v>
      </c>
      <c r="C8830" t="s">
        <v>59</v>
      </c>
      <c r="D8830">
        <v>10.53</v>
      </c>
      <c r="E8830">
        <v>8.75</v>
      </c>
      <c r="F8830">
        <v>-3.4</v>
      </c>
    </row>
    <row r="8831" spans="1:7">
      <c r="A8831" t="s">
        <v>32</v>
      </c>
      <c r="B8831">
        <v>6833</v>
      </c>
      <c r="C8831" t="s">
        <v>59</v>
      </c>
      <c r="D8831">
        <v>11.1</v>
      </c>
      <c r="E8831">
        <v>8.75</v>
      </c>
      <c r="F8831">
        <v>-3.4</v>
      </c>
      <c r="G8831" t="b">
        <v>0</v>
      </c>
    </row>
    <row r="8832" spans="1:7">
      <c r="A8832" t="s">
        <v>32</v>
      </c>
      <c r="B8832">
        <v>6834</v>
      </c>
      <c r="C8832" t="s">
        <v>59</v>
      </c>
      <c r="D8832">
        <v>11.52</v>
      </c>
      <c r="E8832">
        <v>9.1</v>
      </c>
      <c r="F8832">
        <v>-3.4</v>
      </c>
    </row>
    <row r="8833" spans="1:7">
      <c r="A8833" t="s">
        <v>32</v>
      </c>
      <c r="B8833">
        <v>6835</v>
      </c>
      <c r="C8833" t="s">
        <v>59</v>
      </c>
      <c r="D8833">
        <v>11.52</v>
      </c>
      <c r="E8833">
        <v>9.6</v>
      </c>
      <c r="F8833">
        <v>-3.4</v>
      </c>
      <c r="G8833" t="b">
        <v>0</v>
      </c>
    </row>
    <row r="8834" spans="1:7">
      <c r="A8834" t="s">
        <v>32</v>
      </c>
      <c r="B8834">
        <v>6837</v>
      </c>
      <c r="C8834" t="s">
        <v>59</v>
      </c>
      <c r="D8834">
        <v>14.17</v>
      </c>
      <c r="E8834">
        <v>8.75</v>
      </c>
      <c r="F8834">
        <v>-3.4</v>
      </c>
      <c r="G8834" t="b">
        <v>0</v>
      </c>
    </row>
    <row r="8835" spans="1:7">
      <c r="A8835" t="s">
        <v>32</v>
      </c>
      <c r="B8835">
        <v>6838</v>
      </c>
      <c r="C8835" t="s">
        <v>59</v>
      </c>
      <c r="D8835">
        <v>14.35</v>
      </c>
      <c r="E8835">
        <v>8.75</v>
      </c>
      <c r="F8835">
        <v>-3.4</v>
      </c>
    </row>
    <row r="8836" spans="1:7">
      <c r="A8836" t="s">
        <v>32</v>
      </c>
      <c r="B8836">
        <v>6839</v>
      </c>
      <c r="C8836" t="s">
        <v>59</v>
      </c>
      <c r="D8836">
        <v>15.97</v>
      </c>
      <c r="E8836">
        <v>8.75</v>
      </c>
      <c r="F8836">
        <v>-3.4</v>
      </c>
    </row>
    <row r="8837" spans="1:7">
      <c r="A8837" t="s">
        <v>32</v>
      </c>
      <c r="B8837">
        <v>6840</v>
      </c>
      <c r="C8837" t="s">
        <v>59</v>
      </c>
      <c r="D8837">
        <v>16.7</v>
      </c>
      <c r="E8837">
        <v>8.75</v>
      </c>
      <c r="F8837">
        <v>-3.4</v>
      </c>
      <c r="G8837" t="b">
        <v>0</v>
      </c>
    </row>
    <row r="8838" spans="1:7">
      <c r="A8838" t="s">
        <v>32</v>
      </c>
      <c r="B8838">
        <v>6841</v>
      </c>
      <c r="C8838" t="s">
        <v>59</v>
      </c>
      <c r="D8838">
        <v>17</v>
      </c>
      <c r="E8838">
        <v>9.1</v>
      </c>
      <c r="F8838">
        <v>-3.4</v>
      </c>
    </row>
    <row r="8839" spans="1:7">
      <c r="A8839" t="s">
        <v>32</v>
      </c>
      <c r="B8839">
        <v>6842</v>
      </c>
      <c r="C8839" t="s">
        <v>59</v>
      </c>
      <c r="D8839">
        <v>17</v>
      </c>
      <c r="E8839">
        <v>9.6999999999999993</v>
      </c>
      <c r="F8839">
        <v>-3.4</v>
      </c>
    </row>
    <row r="8840" spans="1:7">
      <c r="A8840" t="s">
        <v>32</v>
      </c>
      <c r="B8840">
        <v>6843</v>
      </c>
      <c r="C8840" t="s">
        <v>59</v>
      </c>
      <c r="D8840">
        <v>17</v>
      </c>
      <c r="E8840">
        <v>10.11</v>
      </c>
      <c r="F8840">
        <v>-3.4</v>
      </c>
    </row>
    <row r="8841" spans="1:7">
      <c r="A8841" t="s">
        <v>32</v>
      </c>
      <c r="B8841">
        <v>6844</v>
      </c>
      <c r="C8841" t="s">
        <v>59</v>
      </c>
      <c r="D8841">
        <v>17</v>
      </c>
      <c r="E8841">
        <v>10.4</v>
      </c>
      <c r="F8841">
        <v>-3.4</v>
      </c>
    </row>
    <row r="8842" spans="1:7">
      <c r="A8842" t="s">
        <v>32</v>
      </c>
      <c r="B8842">
        <v>6845</v>
      </c>
      <c r="C8842" t="s">
        <v>59</v>
      </c>
      <c r="D8842">
        <v>17</v>
      </c>
      <c r="E8842">
        <v>10.6</v>
      </c>
      <c r="F8842">
        <v>-3.4</v>
      </c>
    </row>
    <row r="8843" spans="1:7">
      <c r="A8843" t="s">
        <v>32</v>
      </c>
      <c r="B8843">
        <v>6846</v>
      </c>
      <c r="C8843" t="s">
        <v>59</v>
      </c>
      <c r="D8843">
        <v>17</v>
      </c>
      <c r="E8843">
        <v>11.65</v>
      </c>
      <c r="F8843">
        <v>-3.4</v>
      </c>
      <c r="G8843" t="b">
        <v>0</v>
      </c>
    </row>
    <row r="8844" spans="1:7">
      <c r="A8844" t="s">
        <v>32</v>
      </c>
      <c r="B8844">
        <v>6847</v>
      </c>
      <c r="C8844" t="s">
        <v>59</v>
      </c>
      <c r="D8844">
        <v>17</v>
      </c>
      <c r="E8844">
        <v>11.9</v>
      </c>
      <c r="F8844">
        <v>-3.4</v>
      </c>
    </row>
    <row r="8845" spans="1:7">
      <c r="A8845" t="s">
        <v>32</v>
      </c>
      <c r="B8845">
        <v>6848</v>
      </c>
      <c r="C8845" t="s">
        <v>59</v>
      </c>
      <c r="D8845">
        <v>17</v>
      </c>
      <c r="E8845">
        <v>11.95</v>
      </c>
      <c r="F8845">
        <v>-3.4</v>
      </c>
    </row>
    <row r="8846" spans="1:7">
      <c r="A8846" t="s">
        <v>32</v>
      </c>
      <c r="B8846">
        <v>6849</v>
      </c>
      <c r="C8846" t="s">
        <v>59</v>
      </c>
      <c r="D8846">
        <v>17</v>
      </c>
      <c r="E8846">
        <v>12.5</v>
      </c>
      <c r="F8846">
        <v>-3.4</v>
      </c>
    </row>
    <row r="8847" spans="1:7">
      <c r="A8847" t="s">
        <v>32</v>
      </c>
      <c r="B8847">
        <v>6850</v>
      </c>
      <c r="C8847" t="s">
        <v>59</v>
      </c>
      <c r="D8847">
        <v>17</v>
      </c>
      <c r="E8847">
        <v>12.8</v>
      </c>
      <c r="F8847">
        <v>-3.4</v>
      </c>
      <c r="G8847" t="b">
        <v>0</v>
      </c>
    </row>
    <row r="8848" spans="1:7">
      <c r="A8848" t="s">
        <v>32</v>
      </c>
      <c r="B8848">
        <v>6851</v>
      </c>
      <c r="C8848" t="s">
        <v>59</v>
      </c>
      <c r="D8848">
        <v>17</v>
      </c>
      <c r="E8848">
        <v>12.95</v>
      </c>
      <c r="F8848">
        <v>-3.4</v>
      </c>
      <c r="G8848" t="b">
        <v>0</v>
      </c>
    </row>
    <row r="8849" spans="1:7">
      <c r="A8849" t="s">
        <v>32</v>
      </c>
      <c r="B8849">
        <v>6852</v>
      </c>
      <c r="C8849" t="s">
        <v>59</v>
      </c>
      <c r="D8849">
        <v>17</v>
      </c>
      <c r="E8849">
        <v>14.91</v>
      </c>
      <c r="F8849">
        <v>-3.4</v>
      </c>
      <c r="G8849" t="b">
        <v>0</v>
      </c>
    </row>
    <row r="8850" spans="1:7">
      <c r="A8850" t="s">
        <v>32</v>
      </c>
      <c r="B8850">
        <v>6853</v>
      </c>
      <c r="C8850" t="s">
        <v>59</v>
      </c>
      <c r="D8850">
        <v>14.17</v>
      </c>
      <c r="E8850">
        <v>11.35</v>
      </c>
      <c r="F8850">
        <v>-3.4</v>
      </c>
      <c r="G8850" t="b">
        <v>0</v>
      </c>
    </row>
    <row r="8851" spans="1:7">
      <c r="A8851" t="s">
        <v>32</v>
      </c>
      <c r="B8851">
        <v>6854</v>
      </c>
      <c r="C8851" t="s">
        <v>59</v>
      </c>
      <c r="D8851">
        <v>14.35</v>
      </c>
      <c r="E8851">
        <v>11.35</v>
      </c>
      <c r="F8851">
        <v>-3.4</v>
      </c>
      <c r="G8851" t="b">
        <v>0</v>
      </c>
    </row>
    <row r="8852" spans="1:7">
      <c r="A8852" t="s">
        <v>32</v>
      </c>
      <c r="B8852">
        <v>6855</v>
      </c>
      <c r="C8852" t="s">
        <v>59</v>
      </c>
      <c r="D8852">
        <v>15.97</v>
      </c>
      <c r="E8852">
        <v>11.35</v>
      </c>
      <c r="F8852">
        <v>-3.4</v>
      </c>
    </row>
    <row r="8853" spans="1:7">
      <c r="A8853" t="s">
        <v>32</v>
      </c>
      <c r="B8853">
        <v>6856</v>
      </c>
      <c r="C8853" t="s">
        <v>59</v>
      </c>
      <c r="D8853">
        <v>16.7</v>
      </c>
      <c r="E8853">
        <v>11.35</v>
      </c>
      <c r="F8853">
        <v>-3.4</v>
      </c>
      <c r="G8853" t="b">
        <v>0</v>
      </c>
    </row>
    <row r="8854" spans="1:7">
      <c r="A8854" t="s">
        <v>32</v>
      </c>
      <c r="B8854">
        <v>6857</v>
      </c>
      <c r="C8854" t="s">
        <v>59</v>
      </c>
      <c r="D8854">
        <v>14.17</v>
      </c>
      <c r="E8854">
        <v>11.65</v>
      </c>
      <c r="F8854">
        <v>-3.4</v>
      </c>
      <c r="G8854" t="b">
        <v>0</v>
      </c>
    </row>
    <row r="8855" spans="1:7">
      <c r="A8855" t="s">
        <v>32</v>
      </c>
      <c r="B8855">
        <v>6858</v>
      </c>
      <c r="C8855" t="s">
        <v>59</v>
      </c>
      <c r="D8855">
        <v>14.17</v>
      </c>
      <c r="E8855">
        <v>11.9</v>
      </c>
      <c r="F8855">
        <v>-3.4</v>
      </c>
    </row>
    <row r="8856" spans="1:7">
      <c r="A8856" t="s">
        <v>32</v>
      </c>
      <c r="B8856">
        <v>6859</v>
      </c>
      <c r="C8856" t="s">
        <v>59</v>
      </c>
      <c r="D8856">
        <v>14.17</v>
      </c>
      <c r="E8856">
        <v>11.95</v>
      </c>
      <c r="F8856">
        <v>-3.4</v>
      </c>
    </row>
    <row r="8857" spans="1:7">
      <c r="A8857" t="s">
        <v>32</v>
      </c>
      <c r="B8857">
        <v>6860</v>
      </c>
      <c r="C8857" t="s">
        <v>59</v>
      </c>
      <c r="D8857">
        <v>17.3</v>
      </c>
      <c r="E8857">
        <v>15.78</v>
      </c>
      <c r="F8857">
        <v>-3.4</v>
      </c>
    </row>
    <row r="8858" spans="1:7">
      <c r="A8858" t="s">
        <v>32</v>
      </c>
      <c r="B8858">
        <v>6861</v>
      </c>
      <c r="C8858" t="s">
        <v>59</v>
      </c>
      <c r="D8858">
        <v>18.399999999999999</v>
      </c>
      <c r="E8858">
        <v>15.78</v>
      </c>
      <c r="F8858">
        <v>-3.4</v>
      </c>
    </row>
    <row r="8859" spans="1:7">
      <c r="A8859" t="s">
        <v>32</v>
      </c>
      <c r="B8859">
        <v>6862</v>
      </c>
      <c r="C8859" t="s">
        <v>59</v>
      </c>
      <c r="D8859">
        <v>19.100000000000001</v>
      </c>
      <c r="E8859">
        <v>15.78</v>
      </c>
      <c r="F8859">
        <v>-3.4</v>
      </c>
    </row>
    <row r="8860" spans="1:7">
      <c r="A8860" t="s">
        <v>32</v>
      </c>
      <c r="B8860">
        <v>6863</v>
      </c>
      <c r="C8860" t="s">
        <v>59</v>
      </c>
      <c r="D8860">
        <v>19.475000000000001</v>
      </c>
      <c r="E8860">
        <v>15.78</v>
      </c>
      <c r="F8860">
        <v>-3.4</v>
      </c>
    </row>
    <row r="8861" spans="1:7">
      <c r="A8861" t="s">
        <v>32</v>
      </c>
      <c r="B8861">
        <v>6864</v>
      </c>
      <c r="C8861" t="s">
        <v>59</v>
      </c>
      <c r="D8861">
        <v>19.649999999999999</v>
      </c>
      <c r="E8861">
        <v>15.78</v>
      </c>
      <c r="F8861">
        <v>-3.4</v>
      </c>
    </row>
    <row r="8862" spans="1:7">
      <c r="A8862" t="s">
        <v>32</v>
      </c>
      <c r="B8862">
        <v>6865</v>
      </c>
      <c r="C8862" t="s">
        <v>59</v>
      </c>
      <c r="D8862">
        <v>19.649999999999999</v>
      </c>
      <c r="E8862">
        <v>14.91</v>
      </c>
      <c r="F8862">
        <v>-3.4</v>
      </c>
    </row>
    <row r="8863" spans="1:7">
      <c r="A8863" t="s">
        <v>32</v>
      </c>
      <c r="B8863">
        <v>6866</v>
      </c>
      <c r="C8863" t="s">
        <v>59</v>
      </c>
      <c r="D8863">
        <v>19.649999999999999</v>
      </c>
      <c r="E8863">
        <v>14.2</v>
      </c>
      <c r="F8863">
        <v>-3.4</v>
      </c>
    </row>
    <row r="8864" spans="1:7">
      <c r="A8864" t="s">
        <v>32</v>
      </c>
      <c r="B8864">
        <v>6867</v>
      </c>
      <c r="C8864" t="s">
        <v>59</v>
      </c>
      <c r="D8864">
        <v>19.649999999999999</v>
      </c>
      <c r="E8864">
        <v>12.95</v>
      </c>
      <c r="F8864">
        <v>-3.4</v>
      </c>
    </row>
    <row r="8865" spans="1:7">
      <c r="A8865" t="s">
        <v>32</v>
      </c>
      <c r="B8865">
        <v>6868</v>
      </c>
      <c r="C8865" t="s">
        <v>59</v>
      </c>
      <c r="D8865">
        <v>19.649999999999999</v>
      </c>
      <c r="E8865">
        <v>12.8</v>
      </c>
      <c r="F8865">
        <v>-3.4</v>
      </c>
    </row>
    <row r="8866" spans="1:7">
      <c r="A8866" t="s">
        <v>32</v>
      </c>
      <c r="B8866">
        <v>6869</v>
      </c>
      <c r="C8866" t="s">
        <v>59</v>
      </c>
      <c r="D8866">
        <v>19.649999999999999</v>
      </c>
      <c r="E8866">
        <v>12.5</v>
      </c>
      <c r="F8866">
        <v>-3.4</v>
      </c>
    </row>
    <row r="8867" spans="1:7">
      <c r="A8867" t="s">
        <v>32</v>
      </c>
      <c r="B8867">
        <v>6870</v>
      </c>
      <c r="C8867" t="s">
        <v>59</v>
      </c>
      <c r="D8867">
        <v>19.649999999999999</v>
      </c>
      <c r="E8867">
        <v>11.95</v>
      </c>
      <c r="F8867">
        <v>-3.4</v>
      </c>
    </row>
    <row r="8868" spans="1:7">
      <c r="A8868" t="s">
        <v>32</v>
      </c>
      <c r="B8868">
        <v>6871</v>
      </c>
      <c r="C8868" t="s">
        <v>59</v>
      </c>
      <c r="D8868">
        <v>19.649999999999999</v>
      </c>
      <c r="E8868">
        <v>11.9</v>
      </c>
      <c r="F8868">
        <v>-3.4</v>
      </c>
    </row>
    <row r="8869" spans="1:7">
      <c r="A8869" t="s">
        <v>32</v>
      </c>
      <c r="B8869">
        <v>6872</v>
      </c>
      <c r="C8869" t="s">
        <v>59</v>
      </c>
      <c r="D8869">
        <v>19.649999999999999</v>
      </c>
      <c r="E8869">
        <v>11.65</v>
      </c>
      <c r="F8869">
        <v>-3.4</v>
      </c>
    </row>
    <row r="8870" spans="1:7">
      <c r="A8870" t="s">
        <v>32</v>
      </c>
      <c r="B8870">
        <v>6873</v>
      </c>
      <c r="C8870" t="s">
        <v>59</v>
      </c>
      <c r="D8870">
        <v>19.649999999999999</v>
      </c>
      <c r="E8870">
        <v>10.6</v>
      </c>
      <c r="F8870">
        <v>-3.4</v>
      </c>
      <c r="G8870" t="b">
        <v>0</v>
      </c>
    </row>
    <row r="8871" spans="1:7">
      <c r="A8871" t="s">
        <v>32</v>
      </c>
      <c r="B8871">
        <v>6874</v>
      </c>
      <c r="C8871" t="s">
        <v>59</v>
      </c>
      <c r="D8871">
        <v>19.649999999999999</v>
      </c>
      <c r="E8871">
        <v>10.4</v>
      </c>
      <c r="F8871">
        <v>-3.4</v>
      </c>
    </row>
    <row r="8872" spans="1:7">
      <c r="A8872" t="s">
        <v>32</v>
      </c>
      <c r="B8872">
        <v>7172</v>
      </c>
      <c r="C8872" t="s">
        <v>59</v>
      </c>
      <c r="D8872">
        <v>11.52</v>
      </c>
      <c r="E8872">
        <v>9.6999999999999993</v>
      </c>
      <c r="F8872">
        <v>-3.4</v>
      </c>
      <c r="G8872" t="b">
        <v>0</v>
      </c>
    </row>
    <row r="8873" spans="1:7">
      <c r="A8873" t="s">
        <v>32</v>
      </c>
      <c r="B8873">
        <v>7174</v>
      </c>
      <c r="C8873" t="s">
        <v>59</v>
      </c>
      <c r="D8873">
        <v>11.52</v>
      </c>
      <c r="E8873">
        <v>10.11</v>
      </c>
      <c r="F8873">
        <v>-3.4</v>
      </c>
    </row>
    <row r="8874" spans="1:7">
      <c r="A8874" t="s">
        <v>32</v>
      </c>
      <c r="B8874">
        <v>7176</v>
      </c>
      <c r="C8874" t="s">
        <v>59</v>
      </c>
      <c r="D8874">
        <v>11.52</v>
      </c>
      <c r="E8874">
        <v>10.4</v>
      </c>
      <c r="F8874">
        <v>-3.4</v>
      </c>
      <c r="G8874" t="b">
        <v>0</v>
      </c>
    </row>
    <row r="8875" spans="1:7">
      <c r="A8875" t="s">
        <v>32</v>
      </c>
      <c r="B8875">
        <v>7178</v>
      </c>
      <c r="C8875" t="s">
        <v>59</v>
      </c>
      <c r="D8875">
        <v>11.52</v>
      </c>
      <c r="E8875">
        <v>10.6</v>
      </c>
      <c r="F8875">
        <v>-3.4</v>
      </c>
      <c r="G8875" t="b">
        <v>0</v>
      </c>
    </row>
    <row r="8876" spans="1:7">
      <c r="A8876" t="s">
        <v>32</v>
      </c>
      <c r="B8876">
        <v>7733</v>
      </c>
      <c r="C8876" t="s">
        <v>59</v>
      </c>
      <c r="D8876">
        <v>2.31</v>
      </c>
      <c r="E8876">
        <v>17.309999999999999</v>
      </c>
      <c r="F8876">
        <v>-3.4</v>
      </c>
      <c r="G8876" t="b">
        <v>0</v>
      </c>
    </row>
    <row r="8877" spans="1:7">
      <c r="A8877" t="s">
        <v>32</v>
      </c>
      <c r="B8877">
        <v>7734</v>
      </c>
      <c r="C8877" t="s">
        <v>59</v>
      </c>
      <c r="D8877">
        <v>2.31</v>
      </c>
      <c r="E8877">
        <v>18.43</v>
      </c>
      <c r="F8877">
        <v>-3.4</v>
      </c>
    </row>
    <row r="8878" spans="1:7">
      <c r="A8878" t="s">
        <v>32</v>
      </c>
      <c r="B8878">
        <v>7735</v>
      </c>
      <c r="C8878" t="s">
        <v>59</v>
      </c>
      <c r="D8878">
        <v>2.31</v>
      </c>
      <c r="E8878">
        <v>16.600000000000001</v>
      </c>
      <c r="F8878">
        <v>-3.4</v>
      </c>
    </row>
    <row r="8879" spans="1:7">
      <c r="A8879" t="s">
        <v>32</v>
      </c>
      <c r="B8879">
        <v>7736</v>
      </c>
      <c r="C8879" t="s">
        <v>59</v>
      </c>
      <c r="D8879">
        <v>2.31</v>
      </c>
      <c r="E8879">
        <v>16.5</v>
      </c>
      <c r="F8879">
        <v>-3.4</v>
      </c>
    </row>
    <row r="8880" spans="1:7">
      <c r="A8880" t="s">
        <v>32</v>
      </c>
      <c r="B8880">
        <v>7737</v>
      </c>
      <c r="C8880" t="s">
        <v>59</v>
      </c>
      <c r="D8880">
        <v>2.5</v>
      </c>
      <c r="E8880">
        <v>16.5</v>
      </c>
      <c r="F8880">
        <v>-3.4</v>
      </c>
      <c r="G8880" t="b">
        <v>0</v>
      </c>
    </row>
    <row r="8881" spans="1:7">
      <c r="A8881" t="s">
        <v>32</v>
      </c>
      <c r="B8881">
        <v>7738</v>
      </c>
      <c r="C8881" t="s">
        <v>59</v>
      </c>
      <c r="D8881">
        <v>3.27</v>
      </c>
      <c r="E8881">
        <v>16.5</v>
      </c>
      <c r="F8881">
        <v>-3.4</v>
      </c>
    </row>
    <row r="8882" spans="1:7">
      <c r="A8882" t="s">
        <v>32</v>
      </c>
      <c r="B8882">
        <v>7739</v>
      </c>
      <c r="C8882" t="s">
        <v>59</v>
      </c>
      <c r="D8882">
        <v>5</v>
      </c>
      <c r="E8882">
        <v>16.5</v>
      </c>
      <c r="F8882">
        <v>-3.4</v>
      </c>
    </row>
    <row r="8883" spans="1:7">
      <c r="A8883" t="s">
        <v>32</v>
      </c>
      <c r="B8883">
        <v>7742</v>
      </c>
      <c r="C8883" t="s">
        <v>59</v>
      </c>
      <c r="D8883">
        <v>13.1</v>
      </c>
      <c r="E8883">
        <v>14.2</v>
      </c>
      <c r="F8883">
        <v>-3.4</v>
      </c>
      <c r="G8883" t="b">
        <v>0</v>
      </c>
    </row>
    <row r="8884" spans="1:7">
      <c r="A8884" t="s">
        <v>32</v>
      </c>
      <c r="B8884">
        <v>7743</v>
      </c>
      <c r="C8884" t="s">
        <v>59</v>
      </c>
      <c r="D8884">
        <v>13.4</v>
      </c>
      <c r="E8884">
        <v>14.2</v>
      </c>
      <c r="F8884">
        <v>-3.4</v>
      </c>
    </row>
    <row r="8885" spans="1:7">
      <c r="A8885" t="s">
        <v>32</v>
      </c>
      <c r="B8885">
        <v>7744</v>
      </c>
      <c r="C8885" t="s">
        <v>59</v>
      </c>
      <c r="D8885">
        <v>13.45</v>
      </c>
      <c r="E8885">
        <v>14.2</v>
      </c>
      <c r="F8885">
        <v>-3.4</v>
      </c>
    </row>
    <row r="8886" spans="1:7">
      <c r="A8886" t="s">
        <v>32</v>
      </c>
      <c r="B8886">
        <v>7745</v>
      </c>
      <c r="C8886" t="s">
        <v>59</v>
      </c>
      <c r="D8886">
        <v>13.6</v>
      </c>
      <c r="E8886">
        <v>14.2</v>
      </c>
      <c r="F8886">
        <v>-3.4</v>
      </c>
      <c r="G8886" t="b">
        <v>0</v>
      </c>
    </row>
    <row r="8887" spans="1:7">
      <c r="A8887" t="s">
        <v>32</v>
      </c>
      <c r="B8887">
        <v>7748</v>
      </c>
      <c r="C8887" t="s">
        <v>59</v>
      </c>
      <c r="D8887">
        <v>17.239999999999998</v>
      </c>
      <c r="E8887">
        <v>-0.65</v>
      </c>
      <c r="F8887">
        <v>-3.4</v>
      </c>
    </row>
    <row r="8888" spans="1:7">
      <c r="A8888" t="s">
        <v>32</v>
      </c>
      <c r="B8888">
        <v>7749</v>
      </c>
      <c r="C8888" t="s">
        <v>59</v>
      </c>
      <c r="D8888">
        <v>17.239999999999998</v>
      </c>
      <c r="E8888">
        <v>-5.48</v>
      </c>
      <c r="F8888">
        <v>-3.4</v>
      </c>
      <c r="G8888" t="b">
        <v>0</v>
      </c>
    </row>
    <row r="8889" spans="1:7">
      <c r="A8889" t="s">
        <v>32</v>
      </c>
      <c r="B8889">
        <v>7750</v>
      </c>
      <c r="C8889" t="s">
        <v>59</v>
      </c>
      <c r="D8889">
        <v>17.239999999999998</v>
      </c>
      <c r="E8889">
        <v>-8.8817839999999996E-16</v>
      </c>
      <c r="F8889">
        <v>-3.4</v>
      </c>
    </row>
    <row r="8890" spans="1:7">
      <c r="A8890" t="s">
        <v>32</v>
      </c>
      <c r="B8890">
        <v>7751</v>
      </c>
      <c r="C8890" t="s">
        <v>59</v>
      </c>
      <c r="D8890">
        <v>17.239999999999998</v>
      </c>
      <c r="E8890">
        <v>0.2</v>
      </c>
      <c r="F8890">
        <v>-3.4</v>
      </c>
      <c r="G8890" t="b">
        <v>0</v>
      </c>
    </row>
    <row r="8891" spans="1:7">
      <c r="A8891" t="s">
        <v>32</v>
      </c>
      <c r="B8891">
        <v>7752</v>
      </c>
      <c r="C8891" t="s">
        <v>59</v>
      </c>
      <c r="D8891">
        <v>17.239999999999998</v>
      </c>
      <c r="E8891">
        <v>0.4</v>
      </c>
      <c r="F8891">
        <v>-3.4</v>
      </c>
      <c r="G8891" t="b">
        <v>0</v>
      </c>
    </row>
    <row r="8892" spans="1:7">
      <c r="A8892" t="s">
        <v>32</v>
      </c>
      <c r="B8892">
        <v>7753</v>
      </c>
      <c r="C8892" t="s">
        <v>59</v>
      </c>
      <c r="D8892">
        <v>17.239999999999998</v>
      </c>
      <c r="E8892">
        <v>0.55000000000000004</v>
      </c>
      <c r="F8892">
        <v>-3.4</v>
      </c>
      <c r="G8892" t="b">
        <v>0</v>
      </c>
    </row>
    <row r="8893" spans="1:7">
      <c r="A8893" t="s">
        <v>32</v>
      </c>
      <c r="B8893">
        <v>7754</v>
      </c>
      <c r="C8893" t="s">
        <v>59</v>
      </c>
      <c r="D8893">
        <v>17.239999999999998</v>
      </c>
      <c r="E8893">
        <v>0.7</v>
      </c>
      <c r="F8893">
        <v>-3.4</v>
      </c>
      <c r="G8893" t="b">
        <v>0</v>
      </c>
    </row>
    <row r="8894" spans="1:7">
      <c r="A8894" t="s">
        <v>32</v>
      </c>
      <c r="B8894">
        <v>7755</v>
      </c>
      <c r="C8894" t="s">
        <v>59</v>
      </c>
      <c r="D8894">
        <v>17.239999999999998</v>
      </c>
      <c r="E8894">
        <v>1.75</v>
      </c>
      <c r="F8894">
        <v>-3.4</v>
      </c>
    </row>
    <row r="8895" spans="1:7">
      <c r="A8895" t="s">
        <v>32</v>
      </c>
      <c r="B8895">
        <v>7756</v>
      </c>
      <c r="C8895" t="s">
        <v>59</v>
      </c>
      <c r="D8895">
        <v>17.239999999999998</v>
      </c>
      <c r="E8895">
        <v>2.2000000000000002</v>
      </c>
      <c r="F8895">
        <v>-3.4</v>
      </c>
      <c r="G8895" t="b">
        <v>0</v>
      </c>
    </row>
    <row r="8896" spans="1:7">
      <c r="A8896" t="s">
        <v>32</v>
      </c>
      <c r="B8896">
        <v>7757</v>
      </c>
      <c r="C8896" t="s">
        <v>59</v>
      </c>
      <c r="D8896">
        <v>17.239999999999998</v>
      </c>
      <c r="E8896">
        <v>2.5</v>
      </c>
      <c r="F8896">
        <v>-3.4</v>
      </c>
      <c r="G8896" t="b">
        <v>0</v>
      </c>
    </row>
    <row r="8897" spans="1:7">
      <c r="A8897" t="s">
        <v>32</v>
      </c>
      <c r="B8897">
        <v>7758</v>
      </c>
      <c r="C8897" t="s">
        <v>59</v>
      </c>
      <c r="D8897">
        <v>17.239999999999998</v>
      </c>
      <c r="E8897">
        <v>2.8</v>
      </c>
      <c r="F8897">
        <v>-3.4</v>
      </c>
      <c r="G8897" t="b">
        <v>0</v>
      </c>
    </row>
    <row r="8898" spans="1:7">
      <c r="A8898" t="s">
        <v>32</v>
      </c>
      <c r="B8898">
        <v>7759</v>
      </c>
      <c r="C8898" t="s">
        <v>59</v>
      </c>
      <c r="D8898">
        <v>17.239999999999998</v>
      </c>
      <c r="E8898">
        <v>4.9000000000000004</v>
      </c>
      <c r="F8898">
        <v>-3.4</v>
      </c>
      <c r="G8898" t="b">
        <v>0</v>
      </c>
    </row>
    <row r="8899" spans="1:7">
      <c r="A8899" t="s">
        <v>32</v>
      </c>
      <c r="B8899">
        <v>7760</v>
      </c>
      <c r="C8899" t="s">
        <v>59</v>
      </c>
      <c r="D8899">
        <v>17.239999999999998</v>
      </c>
      <c r="E8899">
        <v>5</v>
      </c>
      <c r="F8899">
        <v>-3.4</v>
      </c>
    </row>
    <row r="8900" spans="1:7">
      <c r="A8900" t="s">
        <v>32</v>
      </c>
      <c r="B8900">
        <v>7761</v>
      </c>
      <c r="C8900" t="s">
        <v>59</v>
      </c>
      <c r="D8900">
        <v>17.239999999999998</v>
      </c>
      <c r="E8900">
        <v>7.3</v>
      </c>
      <c r="F8900">
        <v>-3.4</v>
      </c>
    </row>
    <row r="8901" spans="1:7">
      <c r="A8901" t="s">
        <v>32</v>
      </c>
      <c r="B8901">
        <v>7762</v>
      </c>
      <c r="C8901" t="s">
        <v>59</v>
      </c>
      <c r="D8901">
        <v>17.7</v>
      </c>
      <c r="E8901">
        <v>7.3</v>
      </c>
      <c r="F8901">
        <v>-3.4</v>
      </c>
    </row>
    <row r="8902" spans="1:7">
      <c r="A8902" t="s">
        <v>32</v>
      </c>
      <c r="B8902">
        <v>7763</v>
      </c>
      <c r="C8902" t="s">
        <v>59</v>
      </c>
      <c r="D8902">
        <v>18.399999999999999</v>
      </c>
      <c r="E8902">
        <v>7.3</v>
      </c>
      <c r="F8902">
        <v>-3.4</v>
      </c>
    </row>
    <row r="8903" spans="1:7">
      <c r="A8903" t="s">
        <v>32</v>
      </c>
      <c r="B8903">
        <v>7764</v>
      </c>
      <c r="C8903" t="s">
        <v>59</v>
      </c>
      <c r="D8903">
        <v>19.100000000000001</v>
      </c>
      <c r="E8903">
        <v>7.3</v>
      </c>
      <c r="F8903">
        <v>-3.4</v>
      </c>
    </row>
    <row r="8904" spans="1:7">
      <c r="A8904" t="s">
        <v>32</v>
      </c>
      <c r="B8904">
        <v>7765</v>
      </c>
      <c r="C8904" t="s">
        <v>59</v>
      </c>
      <c r="D8904">
        <v>19.475000000000001</v>
      </c>
      <c r="E8904">
        <v>7.3</v>
      </c>
      <c r="F8904">
        <v>-3.4</v>
      </c>
    </row>
    <row r="8905" spans="1:7">
      <c r="A8905" t="s">
        <v>32</v>
      </c>
      <c r="B8905">
        <v>7766</v>
      </c>
      <c r="C8905" t="s">
        <v>59</v>
      </c>
      <c r="D8905">
        <v>19.649999999999999</v>
      </c>
      <c r="E8905">
        <v>7.3</v>
      </c>
      <c r="F8905">
        <v>-3.4</v>
      </c>
    </row>
    <row r="8906" spans="1:7">
      <c r="A8906" t="s">
        <v>32</v>
      </c>
      <c r="B8906">
        <v>7767</v>
      </c>
      <c r="C8906" t="s">
        <v>59</v>
      </c>
      <c r="D8906">
        <v>20.54</v>
      </c>
      <c r="E8906">
        <v>7.3</v>
      </c>
      <c r="F8906">
        <v>-3.4</v>
      </c>
      <c r="G8906" t="b">
        <v>0</v>
      </c>
    </row>
    <row r="8907" spans="1:7">
      <c r="A8907" t="s">
        <v>32</v>
      </c>
      <c r="B8907">
        <v>7847</v>
      </c>
      <c r="C8907" t="s">
        <v>59</v>
      </c>
      <c r="D8907">
        <v>14.35</v>
      </c>
      <c r="E8907">
        <v>14.2</v>
      </c>
      <c r="F8907">
        <v>-3.4</v>
      </c>
    </row>
    <row r="8908" spans="1:7">
      <c r="A8908" t="s">
        <v>32</v>
      </c>
      <c r="B8908">
        <v>7848</v>
      </c>
      <c r="C8908" t="s">
        <v>59</v>
      </c>
      <c r="D8908">
        <v>15.97</v>
      </c>
      <c r="E8908">
        <v>14.2</v>
      </c>
      <c r="F8908">
        <v>-3.4</v>
      </c>
    </row>
    <row r="8909" spans="1:7">
      <c r="A8909" t="s">
        <v>32</v>
      </c>
      <c r="B8909">
        <v>7849</v>
      </c>
      <c r="C8909" t="s">
        <v>59</v>
      </c>
      <c r="D8909">
        <v>16.7</v>
      </c>
      <c r="E8909">
        <v>14.2</v>
      </c>
      <c r="F8909">
        <v>-3.4</v>
      </c>
      <c r="G8909" t="b">
        <v>0</v>
      </c>
    </row>
    <row r="8910" spans="1:7">
      <c r="A8910" t="s">
        <v>32</v>
      </c>
      <c r="B8910">
        <v>7862</v>
      </c>
      <c r="C8910" t="s">
        <v>59</v>
      </c>
      <c r="D8910">
        <v>11.52</v>
      </c>
      <c r="E8910">
        <v>11.35</v>
      </c>
      <c r="F8910">
        <v>-3.4</v>
      </c>
    </row>
    <row r="8911" spans="1:7">
      <c r="A8911" t="s">
        <v>32</v>
      </c>
      <c r="B8911">
        <v>7863</v>
      </c>
      <c r="C8911" t="s">
        <v>59</v>
      </c>
      <c r="D8911">
        <v>13.82</v>
      </c>
      <c r="E8911">
        <v>11.35</v>
      </c>
      <c r="F8911">
        <v>-3.4</v>
      </c>
    </row>
    <row r="8912" spans="1:7">
      <c r="A8912" t="s">
        <v>32</v>
      </c>
      <c r="B8912">
        <v>7876</v>
      </c>
      <c r="C8912" t="s">
        <v>59</v>
      </c>
      <c r="D8912">
        <v>14.17</v>
      </c>
      <c r="E8912">
        <v>15.26</v>
      </c>
      <c r="F8912">
        <v>-3.4</v>
      </c>
    </row>
    <row r="8913" spans="1:7">
      <c r="A8913" t="s">
        <v>32</v>
      </c>
      <c r="B8913">
        <v>7941</v>
      </c>
      <c r="C8913" t="s">
        <v>59</v>
      </c>
      <c r="D8913">
        <v>17</v>
      </c>
      <c r="E8913">
        <v>15.78</v>
      </c>
      <c r="F8913">
        <v>-3.4</v>
      </c>
      <c r="G8913" t="b">
        <v>0</v>
      </c>
    </row>
    <row r="8914" spans="1:7">
      <c r="A8914" t="s">
        <v>32</v>
      </c>
      <c r="B8914">
        <v>8068</v>
      </c>
      <c r="C8914" t="s">
        <v>59</v>
      </c>
      <c r="D8914">
        <v>6.1</v>
      </c>
      <c r="E8914">
        <v>16.5</v>
      </c>
      <c r="F8914">
        <v>-3.4</v>
      </c>
    </row>
    <row r="8915" spans="1:7">
      <c r="A8915" t="s">
        <v>32</v>
      </c>
      <c r="B8915">
        <v>8979</v>
      </c>
      <c r="C8915" t="s">
        <v>59</v>
      </c>
      <c r="D8915">
        <v>13.6</v>
      </c>
      <c r="E8915">
        <v>1.1499999999999999</v>
      </c>
      <c r="F8915">
        <v>-3.4</v>
      </c>
      <c r="G8915" t="b">
        <v>0</v>
      </c>
    </row>
    <row r="8916" spans="1:7">
      <c r="A8916" t="s">
        <v>32</v>
      </c>
      <c r="B8916">
        <v>8986</v>
      </c>
      <c r="C8916" t="s">
        <v>59</v>
      </c>
      <c r="D8916">
        <v>20.54</v>
      </c>
      <c r="E8916">
        <v>1.1499999999999999</v>
      </c>
      <c r="F8916">
        <v>-3.4</v>
      </c>
      <c r="G8916" t="b">
        <v>0</v>
      </c>
    </row>
    <row r="8917" spans="1:7">
      <c r="A8917" t="s">
        <v>32</v>
      </c>
      <c r="B8917">
        <v>8940</v>
      </c>
      <c r="C8917" t="s">
        <v>59</v>
      </c>
      <c r="D8917">
        <v>2.35</v>
      </c>
      <c r="E8917">
        <v>5.54</v>
      </c>
      <c r="F8917">
        <v>-3.4</v>
      </c>
    </row>
    <row r="8918" spans="1:7">
      <c r="A8918" t="s">
        <v>32</v>
      </c>
      <c r="B8918">
        <v>8987</v>
      </c>
      <c r="C8918" t="s">
        <v>59</v>
      </c>
      <c r="D8918">
        <v>0.4</v>
      </c>
      <c r="E8918">
        <v>5.54</v>
      </c>
      <c r="F8918">
        <v>-3.4</v>
      </c>
    </row>
    <row r="8919" spans="1:7">
      <c r="A8919" t="s">
        <v>32</v>
      </c>
      <c r="B8919">
        <v>8990</v>
      </c>
      <c r="C8919" t="s">
        <v>59</v>
      </c>
      <c r="D8919">
        <v>6.5</v>
      </c>
      <c r="E8919">
        <v>8.9</v>
      </c>
      <c r="F8919">
        <v>-3.4</v>
      </c>
    </row>
    <row r="8920" spans="1:7">
      <c r="A8920" t="s">
        <v>32</v>
      </c>
      <c r="B8920">
        <v>8850</v>
      </c>
      <c r="C8920" t="s">
        <v>59</v>
      </c>
      <c r="D8920">
        <v>17.399999999999999</v>
      </c>
      <c r="E8920">
        <v>16.829999999999998</v>
      </c>
      <c r="F8920">
        <v>-3.4</v>
      </c>
      <c r="G8920" t="b">
        <v>0</v>
      </c>
    </row>
    <row r="8921" spans="1:7">
      <c r="A8921" t="s">
        <v>32</v>
      </c>
      <c r="B8921">
        <v>8851</v>
      </c>
      <c r="C8921" t="s">
        <v>59</v>
      </c>
      <c r="D8921">
        <v>17.399999999999999</v>
      </c>
      <c r="E8921">
        <v>17.132104630186401</v>
      </c>
      <c r="F8921">
        <v>-3.4</v>
      </c>
      <c r="G8921" t="b">
        <v>0</v>
      </c>
    </row>
    <row r="8922" spans="1:7">
      <c r="A8922" t="s">
        <v>32</v>
      </c>
      <c r="B8922">
        <v>8853</v>
      </c>
      <c r="C8922" t="s">
        <v>59</v>
      </c>
      <c r="D8922">
        <v>20.14</v>
      </c>
      <c r="E8922">
        <v>15.78</v>
      </c>
      <c r="F8922">
        <v>-3.4</v>
      </c>
      <c r="G8922" t="b">
        <v>0</v>
      </c>
    </row>
    <row r="8923" spans="1:7">
      <c r="A8923" t="s">
        <v>32</v>
      </c>
      <c r="B8923">
        <v>8852</v>
      </c>
      <c r="C8923" t="s">
        <v>59</v>
      </c>
      <c r="D8923">
        <v>14.57</v>
      </c>
      <c r="E8923">
        <v>17.4043836440168</v>
      </c>
      <c r="F8923">
        <v>-3.4</v>
      </c>
    </row>
    <row r="8924" spans="1:7">
      <c r="A8924" t="s">
        <v>32</v>
      </c>
      <c r="B8924">
        <v>630</v>
      </c>
      <c r="C8924" t="s">
        <v>59</v>
      </c>
      <c r="D8924">
        <v>-1.19</v>
      </c>
      <c r="E8924">
        <v>17.93</v>
      </c>
      <c r="F8924">
        <v>-3.4</v>
      </c>
    </row>
    <row r="8925" spans="1:7">
      <c r="A8925" t="s">
        <v>32</v>
      </c>
      <c r="B8925">
        <v>647</v>
      </c>
      <c r="C8925" t="s">
        <v>59</v>
      </c>
      <c r="D8925">
        <v>20.04</v>
      </c>
      <c r="E8925">
        <v>-4.9800000000000004</v>
      </c>
      <c r="F8925">
        <v>-3.4</v>
      </c>
    </row>
    <row r="8926" spans="1:7">
      <c r="A8926" t="s">
        <v>32</v>
      </c>
      <c r="B8926">
        <v>1805</v>
      </c>
      <c r="C8926" t="s">
        <v>59</v>
      </c>
      <c r="D8926">
        <v>20.04</v>
      </c>
      <c r="E8926">
        <v>16.3795823095823</v>
      </c>
      <c r="F8926">
        <v>-3.4</v>
      </c>
    </row>
    <row r="8927" spans="1:7">
      <c r="A8927" t="s">
        <v>32</v>
      </c>
      <c r="B8927">
        <v>1882</v>
      </c>
      <c r="C8927" t="s">
        <v>59</v>
      </c>
      <c r="D8927">
        <v>20.04</v>
      </c>
      <c r="E8927">
        <v>-5.48</v>
      </c>
      <c r="F8927">
        <v>-3.4</v>
      </c>
    </row>
    <row r="8928" spans="1:7">
      <c r="A8928" t="s">
        <v>32</v>
      </c>
      <c r="B8928">
        <v>2153</v>
      </c>
      <c r="C8928" t="s">
        <v>59</v>
      </c>
      <c r="D8928">
        <v>20.04</v>
      </c>
      <c r="E8928">
        <v>1.8</v>
      </c>
      <c r="F8928">
        <v>-3.4</v>
      </c>
    </row>
    <row r="8929" spans="1:7">
      <c r="A8929" t="s">
        <v>32</v>
      </c>
      <c r="B8929">
        <v>2154</v>
      </c>
      <c r="C8929" t="s">
        <v>59</v>
      </c>
      <c r="D8929">
        <v>20.04</v>
      </c>
      <c r="E8929">
        <v>5.3</v>
      </c>
      <c r="F8929">
        <v>-3.4</v>
      </c>
    </row>
    <row r="8930" spans="1:7">
      <c r="A8930" t="s">
        <v>32</v>
      </c>
      <c r="B8930">
        <v>4268</v>
      </c>
      <c r="C8930" t="s">
        <v>59</v>
      </c>
      <c r="D8930">
        <v>11.67</v>
      </c>
      <c r="E8930">
        <v>17.683394821763599</v>
      </c>
      <c r="F8930">
        <v>-3.4</v>
      </c>
    </row>
    <row r="8931" spans="1:7">
      <c r="A8931" t="s">
        <v>32</v>
      </c>
      <c r="B8931">
        <v>4270</v>
      </c>
      <c r="C8931" t="s">
        <v>59</v>
      </c>
      <c r="D8931">
        <v>6.38</v>
      </c>
      <c r="E8931">
        <v>18.192356341463402</v>
      </c>
      <c r="F8931">
        <v>-3.4</v>
      </c>
    </row>
    <row r="8932" spans="1:7">
      <c r="A8932" t="s">
        <v>32</v>
      </c>
      <c r="B8932">
        <v>6201</v>
      </c>
      <c r="C8932" t="s">
        <v>59</v>
      </c>
      <c r="D8932">
        <v>20.54</v>
      </c>
      <c r="E8932">
        <v>1.8</v>
      </c>
      <c r="F8932">
        <v>-3.4</v>
      </c>
    </row>
    <row r="8933" spans="1:7">
      <c r="A8933" t="s">
        <v>32</v>
      </c>
      <c r="B8933">
        <v>6315</v>
      </c>
      <c r="C8933" t="s">
        <v>59</v>
      </c>
      <c r="D8933">
        <v>0.65</v>
      </c>
      <c r="E8933">
        <v>-4.9800000000000004</v>
      </c>
      <c r="F8933">
        <v>-3.4</v>
      </c>
      <c r="G8933" t="b">
        <v>0</v>
      </c>
    </row>
    <row r="8934" spans="1:7">
      <c r="A8934" t="s">
        <v>32</v>
      </c>
      <c r="B8934">
        <v>6372</v>
      </c>
      <c r="C8934" t="s">
        <v>59</v>
      </c>
      <c r="D8934">
        <v>13.6</v>
      </c>
      <c r="E8934">
        <v>-4.9800000000000004</v>
      </c>
      <c r="F8934">
        <v>-3.4</v>
      </c>
    </row>
    <row r="8935" spans="1:7">
      <c r="A8935" t="s">
        <v>32</v>
      </c>
      <c r="B8935">
        <v>6429</v>
      </c>
      <c r="C8935" t="s">
        <v>59</v>
      </c>
      <c r="D8935">
        <v>19.649999999999999</v>
      </c>
      <c r="E8935">
        <v>-4.9800000000000004</v>
      </c>
      <c r="F8935">
        <v>-3.4</v>
      </c>
    </row>
    <row r="8936" spans="1:7">
      <c r="A8936" t="s">
        <v>32</v>
      </c>
      <c r="B8936">
        <v>6486</v>
      </c>
      <c r="C8936" t="s">
        <v>59</v>
      </c>
      <c r="D8936">
        <v>20.14</v>
      </c>
      <c r="E8936">
        <v>-4.9800000000000004</v>
      </c>
      <c r="F8936">
        <v>-3.4</v>
      </c>
    </row>
    <row r="8937" spans="1:7">
      <c r="A8937" t="s">
        <v>32</v>
      </c>
      <c r="B8937">
        <v>6543</v>
      </c>
      <c r="C8937" t="s">
        <v>59</v>
      </c>
      <c r="D8937">
        <v>20.54</v>
      </c>
      <c r="E8937">
        <v>-4.9800000000000004</v>
      </c>
      <c r="F8937">
        <v>-3.4</v>
      </c>
      <c r="G8937" t="b">
        <v>0</v>
      </c>
    </row>
    <row r="8938" spans="1:7">
      <c r="A8938" t="s">
        <v>32</v>
      </c>
      <c r="B8938">
        <v>6601</v>
      </c>
      <c r="C8938" t="s">
        <v>59</v>
      </c>
      <c r="D8938">
        <v>20.04</v>
      </c>
      <c r="E8938">
        <v>15.78</v>
      </c>
      <c r="F8938">
        <v>-3.4</v>
      </c>
    </row>
    <row r="8939" spans="1:7">
      <c r="A8939" t="s">
        <v>32</v>
      </c>
      <c r="B8939">
        <v>6661</v>
      </c>
      <c r="C8939" t="s">
        <v>59</v>
      </c>
      <c r="D8939">
        <v>20.04</v>
      </c>
      <c r="E8939">
        <v>16.829999999999998</v>
      </c>
      <c r="F8939">
        <v>-3.4</v>
      </c>
      <c r="G8939" t="b">
        <v>0</v>
      </c>
    </row>
    <row r="8940" spans="1:7">
      <c r="A8940" t="s">
        <v>32</v>
      </c>
      <c r="B8940">
        <v>6717</v>
      </c>
      <c r="C8940" t="s">
        <v>59</v>
      </c>
      <c r="D8940">
        <v>20.04</v>
      </c>
      <c r="E8940">
        <v>15.26</v>
      </c>
      <c r="F8940">
        <v>-3.4</v>
      </c>
      <c r="G8940" t="b">
        <v>0</v>
      </c>
    </row>
    <row r="8941" spans="1:7">
      <c r="A8941" t="s">
        <v>32</v>
      </c>
      <c r="B8941">
        <v>6882</v>
      </c>
      <c r="C8941" t="s">
        <v>59</v>
      </c>
      <c r="D8941">
        <v>3.91</v>
      </c>
      <c r="E8941">
        <v>17.93</v>
      </c>
      <c r="F8941">
        <v>-3.4</v>
      </c>
    </row>
    <row r="8942" spans="1:7">
      <c r="A8942" t="s">
        <v>32</v>
      </c>
      <c r="B8942">
        <v>6956</v>
      </c>
      <c r="C8942" t="s">
        <v>59</v>
      </c>
      <c r="D8942">
        <v>0.4</v>
      </c>
      <c r="E8942">
        <v>17.93</v>
      </c>
      <c r="F8942">
        <v>-3.4</v>
      </c>
    </row>
    <row r="8943" spans="1:7">
      <c r="A8943" t="s">
        <v>32</v>
      </c>
      <c r="B8943">
        <v>7024</v>
      </c>
      <c r="C8943" t="s">
        <v>59</v>
      </c>
      <c r="D8943">
        <v>-1.69</v>
      </c>
      <c r="E8943">
        <v>17.93</v>
      </c>
      <c r="F8943">
        <v>-3.4</v>
      </c>
    </row>
    <row r="8944" spans="1:7">
      <c r="A8944" t="s">
        <v>32</v>
      </c>
      <c r="B8944">
        <v>7209</v>
      </c>
      <c r="C8944" t="s">
        <v>59</v>
      </c>
      <c r="D8944">
        <v>-1.19</v>
      </c>
      <c r="E8944">
        <v>8.9</v>
      </c>
      <c r="F8944">
        <v>-3.4</v>
      </c>
    </row>
    <row r="8945" spans="1:7">
      <c r="A8945" t="s">
        <v>32</v>
      </c>
      <c r="B8945">
        <v>7210</v>
      </c>
      <c r="C8945" t="s">
        <v>59</v>
      </c>
      <c r="D8945">
        <v>-1.19</v>
      </c>
      <c r="E8945">
        <v>10</v>
      </c>
      <c r="F8945">
        <v>-3.4</v>
      </c>
    </row>
    <row r="8946" spans="1:7">
      <c r="A8946" t="s">
        <v>32</v>
      </c>
      <c r="B8946">
        <v>7648</v>
      </c>
      <c r="C8946" t="s">
        <v>59</v>
      </c>
      <c r="D8946">
        <v>-1.19</v>
      </c>
      <c r="E8946">
        <v>-3.66</v>
      </c>
      <c r="F8946">
        <v>-3.4</v>
      </c>
      <c r="G8946" t="b">
        <v>0</v>
      </c>
    </row>
    <row r="8947" spans="1:7">
      <c r="A8947" t="s">
        <v>32</v>
      </c>
      <c r="B8947">
        <v>7651</v>
      </c>
      <c r="C8947" t="s">
        <v>59</v>
      </c>
      <c r="D8947">
        <v>-1.19</v>
      </c>
      <c r="E8947">
        <v>0.55000000000000004</v>
      </c>
      <c r="F8947">
        <v>-3.4</v>
      </c>
    </row>
    <row r="8948" spans="1:7">
      <c r="A8948" t="s">
        <v>32</v>
      </c>
      <c r="B8948">
        <v>7665</v>
      </c>
      <c r="C8948" t="s">
        <v>59</v>
      </c>
      <c r="D8948">
        <v>20.04</v>
      </c>
      <c r="E8948">
        <v>10.4</v>
      </c>
      <c r="F8948">
        <v>-3.4</v>
      </c>
      <c r="G8948" t="b">
        <v>0</v>
      </c>
    </row>
    <row r="8949" spans="1:7">
      <c r="A8949" t="s">
        <v>32</v>
      </c>
      <c r="B8949">
        <v>1647</v>
      </c>
      <c r="C8949" t="s">
        <v>59</v>
      </c>
      <c r="D8949">
        <v>-1.69</v>
      </c>
      <c r="E8949">
        <v>5.54</v>
      </c>
      <c r="F8949">
        <v>-3.4</v>
      </c>
    </row>
    <row r="8950" spans="1:7">
      <c r="A8950" t="s">
        <v>32</v>
      </c>
      <c r="B8950">
        <v>1726</v>
      </c>
      <c r="C8950" t="s">
        <v>59</v>
      </c>
      <c r="D8950">
        <v>20.54</v>
      </c>
      <c r="E8950">
        <v>8.75</v>
      </c>
      <c r="F8950">
        <v>-3.4</v>
      </c>
      <c r="G8950" t="b">
        <v>0</v>
      </c>
    </row>
    <row r="8951" spans="1:7">
      <c r="A8951" t="s">
        <v>32</v>
      </c>
      <c r="B8951">
        <v>5840</v>
      </c>
      <c r="C8951" t="s">
        <v>59</v>
      </c>
      <c r="D8951">
        <v>12.067748091486999</v>
      </c>
      <c r="E8951">
        <v>17.645126679400502</v>
      </c>
      <c r="F8951">
        <v>-3.4</v>
      </c>
      <c r="G8951" t="b">
        <v>0</v>
      </c>
    </row>
    <row r="8952" spans="1:7">
      <c r="A8952" t="s">
        <v>32</v>
      </c>
      <c r="B8952">
        <v>8322</v>
      </c>
      <c r="C8952" t="s">
        <v>59</v>
      </c>
      <c r="D8952">
        <v>19.33145</v>
      </c>
      <c r="E8952">
        <v>-5.48</v>
      </c>
      <c r="F8952">
        <v>-3.4</v>
      </c>
      <c r="G8952" t="b">
        <v>0</v>
      </c>
    </row>
    <row r="8953" spans="1:7">
      <c r="A8953" t="s">
        <v>32</v>
      </c>
      <c r="B8953">
        <v>8939</v>
      </c>
      <c r="C8953" t="s">
        <v>59</v>
      </c>
      <c r="D8953">
        <v>20.54</v>
      </c>
      <c r="E8953">
        <v>4.8</v>
      </c>
      <c r="F8953">
        <v>-3.4</v>
      </c>
    </row>
    <row r="8954" spans="1:7">
      <c r="A8954" t="s">
        <v>32</v>
      </c>
      <c r="B8954">
        <v>8944</v>
      </c>
      <c r="C8954" t="s">
        <v>59</v>
      </c>
      <c r="D8954">
        <v>20.54</v>
      </c>
      <c r="E8954">
        <v>11.43</v>
      </c>
      <c r="F8954">
        <v>-3.4</v>
      </c>
      <c r="G8954" t="b">
        <v>0</v>
      </c>
    </row>
    <row r="8955" spans="1:7">
      <c r="A8955" t="s">
        <v>32</v>
      </c>
      <c r="B8955">
        <v>8999</v>
      </c>
      <c r="C8955" t="s">
        <v>59</v>
      </c>
      <c r="D8955">
        <v>0.02</v>
      </c>
      <c r="E8955">
        <v>18.43</v>
      </c>
      <c r="F8955">
        <v>-3.4</v>
      </c>
    </row>
    <row r="8956" spans="1:7">
      <c r="A8956" t="s">
        <v>32</v>
      </c>
      <c r="B8956">
        <v>9001</v>
      </c>
      <c r="C8956" t="s">
        <v>59</v>
      </c>
      <c r="D8956">
        <v>-1.69</v>
      </c>
      <c r="E8956">
        <v>13.97</v>
      </c>
      <c r="F8956">
        <v>-3.4</v>
      </c>
    </row>
    <row r="8957" spans="1:7">
      <c r="A8957" t="s">
        <v>32</v>
      </c>
      <c r="B8957">
        <v>9003</v>
      </c>
      <c r="C8957" t="s">
        <v>59</v>
      </c>
      <c r="D8957">
        <v>-1.19</v>
      </c>
      <c r="E8957">
        <v>-5.48</v>
      </c>
      <c r="F8957">
        <v>-3.4</v>
      </c>
    </row>
    <row r="8958" spans="1:7">
      <c r="A8958" t="s">
        <v>32</v>
      </c>
      <c r="B8958">
        <v>9010</v>
      </c>
      <c r="C8958" t="s">
        <v>59</v>
      </c>
      <c r="D8958">
        <v>20.54</v>
      </c>
      <c r="E8958">
        <v>11.35</v>
      </c>
      <c r="F8958">
        <v>-3.4</v>
      </c>
    </row>
    <row r="8959" spans="1:7">
      <c r="A8959" t="s">
        <v>32</v>
      </c>
      <c r="B8959">
        <v>9011</v>
      </c>
      <c r="C8959" t="s">
        <v>59</v>
      </c>
      <c r="D8959">
        <v>20.54</v>
      </c>
      <c r="E8959">
        <v>16.579999999999998</v>
      </c>
      <c r="F8959">
        <v>-3.4</v>
      </c>
    </row>
    <row r="8960" spans="1:7">
      <c r="A8960" t="s">
        <v>32</v>
      </c>
      <c r="B8960">
        <v>9013</v>
      </c>
      <c r="C8960" t="s">
        <v>59</v>
      </c>
      <c r="D8960">
        <v>-1.19</v>
      </c>
      <c r="E8960">
        <v>18.43</v>
      </c>
      <c r="F8960">
        <v>-3.4</v>
      </c>
    </row>
    <row r="8961" spans="1:7">
      <c r="A8961" t="s">
        <v>32</v>
      </c>
      <c r="B8961">
        <v>1640</v>
      </c>
      <c r="C8961" t="s">
        <v>59</v>
      </c>
      <c r="D8961">
        <v>8.3800000000000008</v>
      </c>
      <c r="E8961">
        <v>11.35</v>
      </c>
      <c r="F8961">
        <v>-3.4</v>
      </c>
    </row>
    <row r="8962" spans="1:7">
      <c r="A8962" t="s">
        <v>32</v>
      </c>
      <c r="B8962">
        <v>6313</v>
      </c>
      <c r="C8962" t="s">
        <v>59</v>
      </c>
      <c r="D8962">
        <v>13.82</v>
      </c>
      <c r="E8962">
        <v>10.85</v>
      </c>
      <c r="F8962">
        <v>-3.4</v>
      </c>
      <c r="G8962" t="b">
        <v>0</v>
      </c>
    </row>
    <row r="8963" spans="1:7">
      <c r="A8963" t="s">
        <v>32</v>
      </c>
      <c r="B8963">
        <v>6880</v>
      </c>
      <c r="C8963" t="s">
        <v>59</v>
      </c>
      <c r="D8963">
        <v>17</v>
      </c>
      <c r="E8963">
        <v>17.170589452471098</v>
      </c>
      <c r="F8963">
        <v>-3.4</v>
      </c>
    </row>
    <row r="8964" spans="1:7">
      <c r="A8964" t="s">
        <v>32</v>
      </c>
      <c r="B8964">
        <v>6941</v>
      </c>
      <c r="C8964" t="s">
        <v>59</v>
      </c>
      <c r="D8964">
        <v>11.92</v>
      </c>
      <c r="E8964">
        <v>17.6593430508475</v>
      </c>
      <c r="F8964">
        <v>-3.4</v>
      </c>
    </row>
    <row r="8965" spans="1:7">
      <c r="A8965" t="s">
        <v>32</v>
      </c>
      <c r="B8965">
        <v>1884</v>
      </c>
      <c r="C8965" t="s">
        <v>59</v>
      </c>
      <c r="D8965">
        <v>11.52</v>
      </c>
      <c r="E8965">
        <v>10.85</v>
      </c>
      <c r="F8965">
        <v>-3.4</v>
      </c>
    </row>
    <row r="8966" spans="1:7">
      <c r="A8966" t="s">
        <v>32</v>
      </c>
      <c r="B8966">
        <v>3683</v>
      </c>
      <c r="C8966" t="s">
        <v>59</v>
      </c>
      <c r="D8966">
        <v>13.6</v>
      </c>
      <c r="E8966">
        <v>10.85</v>
      </c>
      <c r="F8966">
        <v>-3.4</v>
      </c>
    </row>
    <row r="8967" spans="1:7">
      <c r="A8967" t="s">
        <v>32</v>
      </c>
      <c r="B8967">
        <v>6945</v>
      </c>
      <c r="C8967" t="s">
        <v>59</v>
      </c>
      <c r="D8967">
        <v>11.52</v>
      </c>
      <c r="E8967">
        <v>11.65</v>
      </c>
      <c r="F8967">
        <v>-3.4</v>
      </c>
      <c r="G8967" t="b">
        <v>0</v>
      </c>
    </row>
    <row r="8968" spans="1:7">
      <c r="A8968" t="s">
        <v>32</v>
      </c>
      <c r="B8968">
        <v>6955</v>
      </c>
      <c r="C8968" t="s">
        <v>59</v>
      </c>
      <c r="D8968">
        <v>6.9</v>
      </c>
      <c r="E8968">
        <v>13.15</v>
      </c>
      <c r="F8968">
        <v>-3.4</v>
      </c>
    </row>
    <row r="8969" spans="1:7">
      <c r="A8969" t="s">
        <v>32</v>
      </c>
      <c r="B8969">
        <v>7009</v>
      </c>
      <c r="C8969" t="s">
        <v>59</v>
      </c>
      <c r="D8969">
        <v>8.3800000000000008</v>
      </c>
      <c r="E8969">
        <v>13.15</v>
      </c>
      <c r="F8969">
        <v>-3.4</v>
      </c>
    </row>
    <row r="8970" spans="1:7">
      <c r="A8970" t="s">
        <v>32</v>
      </c>
      <c r="B8970">
        <v>7013</v>
      </c>
      <c r="C8970" t="s">
        <v>59</v>
      </c>
      <c r="D8970">
        <v>11.52</v>
      </c>
      <c r="E8970">
        <v>13.15</v>
      </c>
      <c r="F8970">
        <v>-3.4</v>
      </c>
      <c r="G8970" t="b">
        <v>0</v>
      </c>
    </row>
    <row r="8971" spans="1:7">
      <c r="A8971" t="s">
        <v>32</v>
      </c>
      <c r="B8971">
        <v>7022</v>
      </c>
      <c r="C8971" t="s">
        <v>59</v>
      </c>
      <c r="D8971">
        <v>14.17</v>
      </c>
      <c r="E8971">
        <v>16.942063882063898</v>
      </c>
      <c r="F8971">
        <v>-3.4</v>
      </c>
    </row>
    <row r="8972" spans="1:7">
      <c r="A8972" t="s">
        <v>32</v>
      </c>
      <c r="B8972">
        <v>7023</v>
      </c>
      <c r="C8972" t="s">
        <v>59</v>
      </c>
      <c r="D8972">
        <v>14.17</v>
      </c>
      <c r="E8972">
        <v>17.442868310282599</v>
      </c>
      <c r="F8972">
        <v>-3.4</v>
      </c>
      <c r="G8972" t="b">
        <v>0</v>
      </c>
    </row>
    <row r="8973" spans="1:7">
      <c r="A8973" t="s">
        <v>32</v>
      </c>
      <c r="B8973">
        <v>7201</v>
      </c>
      <c r="C8973" t="s">
        <v>59</v>
      </c>
      <c r="D8973">
        <v>17</v>
      </c>
      <c r="E8973">
        <v>16.670884520884499</v>
      </c>
      <c r="F8973">
        <v>-3.4</v>
      </c>
      <c r="G8973" t="b">
        <v>0</v>
      </c>
    </row>
    <row r="8974" spans="1:7">
      <c r="A8974" t="s">
        <v>32</v>
      </c>
      <c r="B8974">
        <v>545</v>
      </c>
      <c r="C8974" t="s">
        <v>59</v>
      </c>
      <c r="D8974">
        <v>8.3800000000000008</v>
      </c>
      <c r="E8974">
        <v>3.26</v>
      </c>
      <c r="F8974">
        <v>-3.4</v>
      </c>
      <c r="G8974" t="b">
        <v>0</v>
      </c>
    </row>
    <row r="8975" spans="1:7">
      <c r="A8975" t="s">
        <v>32</v>
      </c>
      <c r="B8975">
        <v>1453</v>
      </c>
      <c r="C8975" t="s">
        <v>59</v>
      </c>
      <c r="D8975">
        <v>8.3800000000000008</v>
      </c>
      <c r="E8975">
        <v>7.16</v>
      </c>
      <c r="F8975">
        <v>-3.4</v>
      </c>
    </row>
    <row r="8976" spans="1:7">
      <c r="A8976" t="s">
        <v>32</v>
      </c>
      <c r="B8976">
        <v>1454</v>
      </c>
      <c r="C8976" t="s">
        <v>59</v>
      </c>
      <c r="D8976">
        <v>8.3800000000000008</v>
      </c>
      <c r="E8976">
        <v>7.62</v>
      </c>
      <c r="F8976">
        <v>-3.4</v>
      </c>
      <c r="G8976" t="b">
        <v>0</v>
      </c>
    </row>
    <row r="8977" spans="1:7">
      <c r="A8977" t="s">
        <v>32</v>
      </c>
      <c r="B8977">
        <v>2006</v>
      </c>
      <c r="C8977" t="s">
        <v>59</v>
      </c>
      <c r="D8977">
        <v>-1.69</v>
      </c>
      <c r="E8977">
        <v>-1.45</v>
      </c>
      <c r="F8977">
        <v>-3.4</v>
      </c>
      <c r="G8977" t="b">
        <v>0</v>
      </c>
    </row>
    <row r="8978" spans="1:7">
      <c r="A8978" t="s">
        <v>32</v>
      </c>
      <c r="B8978">
        <v>2008</v>
      </c>
      <c r="C8978" t="s">
        <v>59</v>
      </c>
      <c r="D8978">
        <v>-1.69</v>
      </c>
      <c r="E8978">
        <v>-2.65</v>
      </c>
      <c r="F8978">
        <v>-3.4</v>
      </c>
      <c r="G8978" t="b">
        <v>0</v>
      </c>
    </row>
    <row r="8979" spans="1:7">
      <c r="A8979" t="s">
        <v>32</v>
      </c>
      <c r="B8979">
        <v>408</v>
      </c>
      <c r="C8979" t="s">
        <v>59</v>
      </c>
      <c r="D8979">
        <v>11.92</v>
      </c>
      <c r="E8979">
        <v>16.829999999999998</v>
      </c>
      <c r="F8979">
        <v>-3.4</v>
      </c>
    </row>
    <row r="8980" spans="1:7">
      <c r="A8980" t="s">
        <v>32</v>
      </c>
      <c r="B8980">
        <v>409</v>
      </c>
      <c r="C8980" t="s">
        <v>59</v>
      </c>
      <c r="D8980">
        <v>11.92</v>
      </c>
      <c r="E8980">
        <v>11.65</v>
      </c>
      <c r="F8980">
        <v>-3.4</v>
      </c>
      <c r="G8980" t="b">
        <v>0</v>
      </c>
    </row>
    <row r="8981" spans="1:7">
      <c r="A8981" t="s">
        <v>32</v>
      </c>
      <c r="B8981">
        <v>2065</v>
      </c>
      <c r="C8981" t="s">
        <v>59</v>
      </c>
      <c r="D8981">
        <v>11.925000000000001</v>
      </c>
      <c r="E8981">
        <v>15.26</v>
      </c>
      <c r="F8981">
        <v>-3.4</v>
      </c>
    </row>
    <row r="8982" spans="1:7">
      <c r="A8982" t="s">
        <v>32</v>
      </c>
      <c r="B8982">
        <v>2066</v>
      </c>
      <c r="C8982" t="s">
        <v>59</v>
      </c>
      <c r="D8982">
        <v>11.925000000000001</v>
      </c>
      <c r="E8982">
        <v>11.65</v>
      </c>
      <c r="F8982">
        <v>-3.4</v>
      </c>
    </row>
    <row r="8983" spans="1:7">
      <c r="A8983" t="s">
        <v>32</v>
      </c>
      <c r="B8983">
        <v>4259</v>
      </c>
      <c r="C8983" t="s">
        <v>59</v>
      </c>
      <c r="D8983">
        <v>6.5</v>
      </c>
      <c r="E8983">
        <v>-4.9800000000000004</v>
      </c>
      <c r="F8983">
        <v>-3.4</v>
      </c>
    </row>
    <row r="8984" spans="1:7">
      <c r="A8984" t="s">
        <v>32</v>
      </c>
      <c r="B8984">
        <v>4260</v>
      </c>
      <c r="C8984" t="s">
        <v>59</v>
      </c>
      <c r="D8984">
        <v>17.239999999999998</v>
      </c>
      <c r="E8984">
        <v>-4.9800000000000004</v>
      </c>
      <c r="F8984">
        <v>-3.4</v>
      </c>
      <c r="G8984" t="b">
        <v>0</v>
      </c>
    </row>
    <row r="8985" spans="1:7">
      <c r="A8985" t="s">
        <v>32</v>
      </c>
      <c r="B8985">
        <v>4358</v>
      </c>
      <c r="C8985" t="s">
        <v>59</v>
      </c>
      <c r="D8985">
        <v>2.2999999999999998</v>
      </c>
      <c r="E8985">
        <v>17.93</v>
      </c>
      <c r="F8985">
        <v>-3.4</v>
      </c>
    </row>
    <row r="8986" spans="1:7">
      <c r="A8986" t="s">
        <v>32</v>
      </c>
      <c r="B8986">
        <v>4273</v>
      </c>
      <c r="C8986" t="s">
        <v>59</v>
      </c>
      <c r="D8986">
        <v>-1.69</v>
      </c>
      <c r="E8986">
        <v>3.64</v>
      </c>
      <c r="F8986">
        <v>-3.4</v>
      </c>
    </row>
    <row r="8987" spans="1:7">
      <c r="A8987" t="s">
        <v>32</v>
      </c>
      <c r="B8987">
        <v>4274</v>
      </c>
      <c r="C8987" t="s">
        <v>59</v>
      </c>
      <c r="D8987">
        <v>2.35</v>
      </c>
      <c r="E8987">
        <v>3.64</v>
      </c>
      <c r="F8987">
        <v>-3.4</v>
      </c>
    </row>
    <row r="8988" spans="1:7">
      <c r="A8988" t="s">
        <v>32</v>
      </c>
      <c r="B8988">
        <v>4342</v>
      </c>
      <c r="C8988" t="s">
        <v>59</v>
      </c>
      <c r="D8988">
        <v>6.68</v>
      </c>
      <c r="E8988">
        <v>13.8</v>
      </c>
      <c r="F8988">
        <v>-3.4</v>
      </c>
      <c r="G8988" t="b">
        <v>0</v>
      </c>
    </row>
    <row r="8989" spans="1:7">
      <c r="A8989" t="s">
        <v>32</v>
      </c>
      <c r="B8989">
        <v>4899</v>
      </c>
      <c r="C8989" t="s">
        <v>59</v>
      </c>
      <c r="D8989">
        <v>2.31</v>
      </c>
      <c r="E8989">
        <v>16.100000000000001</v>
      </c>
      <c r="F8989">
        <v>-3.4</v>
      </c>
      <c r="G8989" t="b">
        <v>0</v>
      </c>
    </row>
    <row r="8990" spans="1:7">
      <c r="A8990" t="s">
        <v>32</v>
      </c>
      <c r="B8990">
        <v>8010</v>
      </c>
      <c r="C8990" t="s">
        <v>59</v>
      </c>
      <c r="D8990">
        <v>3.91</v>
      </c>
      <c r="E8990">
        <v>13.8</v>
      </c>
      <c r="F8990">
        <v>-3.4</v>
      </c>
    </row>
    <row r="8991" spans="1:7">
      <c r="A8991" t="s">
        <v>32</v>
      </c>
      <c r="B8991">
        <v>8011</v>
      </c>
      <c r="C8991" t="s">
        <v>59</v>
      </c>
      <c r="D8991">
        <v>3.05</v>
      </c>
      <c r="E8991">
        <v>10</v>
      </c>
      <c r="F8991">
        <v>-3.4</v>
      </c>
    </row>
    <row r="8992" spans="1:7">
      <c r="A8992" t="s">
        <v>32</v>
      </c>
      <c r="B8992">
        <v>8014</v>
      </c>
      <c r="C8992" t="s">
        <v>59</v>
      </c>
      <c r="D8992">
        <v>6.68</v>
      </c>
      <c r="E8992">
        <v>10</v>
      </c>
      <c r="F8992">
        <v>-3.4</v>
      </c>
    </row>
    <row r="8993" spans="1:7">
      <c r="A8993" t="s">
        <v>32</v>
      </c>
      <c r="B8993">
        <v>8015</v>
      </c>
      <c r="C8993" t="s">
        <v>59</v>
      </c>
      <c r="D8993">
        <v>6.9</v>
      </c>
      <c r="E8993">
        <v>11.35</v>
      </c>
      <c r="F8993">
        <v>-3.4</v>
      </c>
    </row>
    <row r="8994" spans="1:7">
      <c r="A8994" t="s">
        <v>32</v>
      </c>
      <c r="B8994">
        <v>8018</v>
      </c>
      <c r="C8994" t="s">
        <v>59</v>
      </c>
      <c r="D8994">
        <v>6.68</v>
      </c>
      <c r="E8994">
        <v>11.35</v>
      </c>
      <c r="F8994">
        <v>-3.4</v>
      </c>
    </row>
    <row r="8995" spans="1:7">
      <c r="A8995" t="s">
        <v>32</v>
      </c>
      <c r="B8995">
        <v>9191</v>
      </c>
      <c r="C8995" t="s">
        <v>59</v>
      </c>
      <c r="D8995">
        <v>6.8</v>
      </c>
      <c r="E8995">
        <v>14.2</v>
      </c>
      <c r="F8995">
        <v>-3.4</v>
      </c>
    </row>
    <row r="8996" spans="1:7">
      <c r="A8996" t="s">
        <v>32</v>
      </c>
      <c r="B8996">
        <v>9192</v>
      </c>
      <c r="C8996" t="s">
        <v>59</v>
      </c>
      <c r="D8996">
        <v>6.8</v>
      </c>
      <c r="E8996">
        <v>14.35</v>
      </c>
      <c r="F8996">
        <v>-3.4</v>
      </c>
    </row>
    <row r="8997" spans="1:7">
      <c r="A8997" t="s">
        <v>32</v>
      </c>
      <c r="B8997">
        <v>9193</v>
      </c>
      <c r="C8997" t="s">
        <v>59</v>
      </c>
      <c r="D8997">
        <v>6.8</v>
      </c>
      <c r="E8997">
        <v>14.91</v>
      </c>
      <c r="F8997">
        <v>-3.4</v>
      </c>
    </row>
    <row r="8998" spans="1:7">
      <c r="A8998" t="s">
        <v>32</v>
      </c>
      <c r="B8998">
        <v>9194</v>
      </c>
      <c r="C8998" t="s">
        <v>59</v>
      </c>
      <c r="D8998">
        <v>6.8</v>
      </c>
      <c r="E8998">
        <v>15.26</v>
      </c>
      <c r="F8998">
        <v>-3.4</v>
      </c>
    </row>
    <row r="8999" spans="1:7">
      <c r="A8999" t="s">
        <v>32</v>
      </c>
      <c r="B8999">
        <v>9195</v>
      </c>
      <c r="C8999" t="s">
        <v>59</v>
      </c>
      <c r="D8999">
        <v>6.8</v>
      </c>
      <c r="E8999">
        <v>15.7</v>
      </c>
      <c r="F8999">
        <v>-3.4</v>
      </c>
    </row>
    <row r="9000" spans="1:7">
      <c r="A9000" t="s">
        <v>32</v>
      </c>
      <c r="B9000">
        <v>9196</v>
      </c>
      <c r="C9000" t="s">
        <v>59</v>
      </c>
      <c r="D9000">
        <v>6.8</v>
      </c>
      <c r="E9000">
        <v>15.78</v>
      </c>
      <c r="F9000">
        <v>-3.4</v>
      </c>
    </row>
    <row r="9001" spans="1:7">
      <c r="A9001" t="s">
        <v>32</v>
      </c>
      <c r="B9001">
        <v>9197</v>
      </c>
      <c r="C9001" t="s">
        <v>59</v>
      </c>
      <c r="D9001">
        <v>6.8</v>
      </c>
      <c r="E9001">
        <v>16.100000000000001</v>
      </c>
      <c r="F9001">
        <v>-3.4</v>
      </c>
      <c r="G9001" t="b">
        <v>0</v>
      </c>
    </row>
    <row r="9002" spans="1:7">
      <c r="A9002" t="s">
        <v>32</v>
      </c>
      <c r="B9002">
        <v>9198</v>
      </c>
      <c r="C9002" t="s">
        <v>59</v>
      </c>
      <c r="D9002">
        <v>6.8</v>
      </c>
      <c r="E9002">
        <v>16.5</v>
      </c>
      <c r="F9002">
        <v>-3.4</v>
      </c>
    </row>
    <row r="9003" spans="1:7">
      <c r="A9003" t="s">
        <v>32</v>
      </c>
      <c r="B9003">
        <v>9199</v>
      </c>
      <c r="C9003" t="s">
        <v>59</v>
      </c>
      <c r="D9003">
        <v>6.8</v>
      </c>
      <c r="E9003">
        <v>14.05</v>
      </c>
      <c r="F9003">
        <v>-3.4</v>
      </c>
    </row>
    <row r="9004" spans="1:7">
      <c r="A9004" t="s">
        <v>32</v>
      </c>
      <c r="B9004">
        <v>9287</v>
      </c>
      <c r="C9004" t="s">
        <v>59</v>
      </c>
      <c r="D9004">
        <v>6.8</v>
      </c>
      <c r="E9004">
        <v>13.8</v>
      </c>
      <c r="F9004">
        <v>-3.4</v>
      </c>
      <c r="G9004" t="b">
        <v>0</v>
      </c>
    </row>
    <row r="9005" spans="1:7">
      <c r="A9005" t="s">
        <v>32</v>
      </c>
      <c r="B9005">
        <v>9936</v>
      </c>
      <c r="C9005" t="s">
        <v>59</v>
      </c>
      <c r="D9005">
        <v>11.92</v>
      </c>
      <c r="E9005">
        <v>15.1</v>
      </c>
      <c r="F9005">
        <v>-3.4</v>
      </c>
      <c r="G9005" t="b">
        <v>0</v>
      </c>
    </row>
    <row r="9006" spans="1:7">
      <c r="A9006" t="s">
        <v>32</v>
      </c>
      <c r="B9006">
        <v>9972</v>
      </c>
      <c r="C9006" t="s">
        <v>59</v>
      </c>
      <c r="D9006">
        <v>6.8</v>
      </c>
      <c r="E9006">
        <v>8.9</v>
      </c>
      <c r="F9006">
        <v>-3.4</v>
      </c>
      <c r="G9006" t="b">
        <v>0</v>
      </c>
    </row>
    <row r="9007" spans="1:7">
      <c r="A9007" t="s">
        <v>32</v>
      </c>
      <c r="B9007">
        <v>9985</v>
      </c>
      <c r="C9007" t="s">
        <v>59</v>
      </c>
      <c r="D9007">
        <v>6.8</v>
      </c>
      <c r="E9007">
        <v>18.192356341463402</v>
      </c>
      <c r="F9007">
        <v>-3.4</v>
      </c>
      <c r="G9007" t="b">
        <v>0</v>
      </c>
    </row>
    <row r="9008" spans="1:7">
      <c r="A9008" t="s">
        <v>32</v>
      </c>
      <c r="B9008">
        <v>10009</v>
      </c>
      <c r="C9008" t="s">
        <v>59</v>
      </c>
      <c r="D9008">
        <v>6.8</v>
      </c>
      <c r="E9008">
        <v>16.829999999999998</v>
      </c>
      <c r="F9008">
        <v>-3.4</v>
      </c>
      <c r="G9008" t="b">
        <v>0</v>
      </c>
    </row>
    <row r="9009" spans="1:7">
      <c r="A9009" t="s">
        <v>32</v>
      </c>
      <c r="B9009">
        <v>10010</v>
      </c>
      <c r="C9009" t="s">
        <v>59</v>
      </c>
      <c r="D9009">
        <v>6.8</v>
      </c>
      <c r="E9009">
        <v>10</v>
      </c>
      <c r="F9009">
        <v>-3.4</v>
      </c>
    </row>
    <row r="9010" spans="1:7">
      <c r="A9010" t="s">
        <v>32</v>
      </c>
      <c r="B9010">
        <v>10011</v>
      </c>
      <c r="C9010" t="s">
        <v>59</v>
      </c>
      <c r="D9010">
        <v>6.8</v>
      </c>
      <c r="E9010">
        <v>11.35</v>
      </c>
      <c r="F9010">
        <v>-3.4</v>
      </c>
    </row>
    <row r="9011" spans="1:7">
      <c r="A9011" t="s">
        <v>32</v>
      </c>
      <c r="B9011">
        <v>3128</v>
      </c>
      <c r="C9011" t="s">
        <v>59</v>
      </c>
      <c r="D9011">
        <v>14.17</v>
      </c>
      <c r="E9011">
        <v>13.525</v>
      </c>
      <c r="F9011">
        <v>-3.4</v>
      </c>
    </row>
    <row r="9012" spans="1:7">
      <c r="A9012" t="s">
        <v>32</v>
      </c>
      <c r="B9012">
        <v>5639</v>
      </c>
      <c r="C9012" t="s">
        <v>59</v>
      </c>
      <c r="D9012">
        <v>14.17</v>
      </c>
      <c r="E9012">
        <v>13.8</v>
      </c>
      <c r="F9012">
        <v>-3.4</v>
      </c>
      <c r="G9012" t="b">
        <v>0</v>
      </c>
    </row>
    <row r="9013" spans="1:7">
      <c r="A9013" t="s">
        <v>32</v>
      </c>
      <c r="B9013">
        <v>652</v>
      </c>
      <c r="C9013" t="s">
        <v>59</v>
      </c>
      <c r="D9013">
        <v>13.82</v>
      </c>
      <c r="E9013">
        <v>9.85</v>
      </c>
      <c r="F9013">
        <v>-3.4</v>
      </c>
      <c r="G9013" t="b">
        <v>0</v>
      </c>
    </row>
    <row r="9014" spans="1:7">
      <c r="A9014" t="s">
        <v>32</v>
      </c>
      <c r="B9014">
        <v>687</v>
      </c>
      <c r="C9014" t="s">
        <v>59</v>
      </c>
      <c r="D9014">
        <v>11.92</v>
      </c>
      <c r="E9014">
        <v>14.2</v>
      </c>
      <c r="F9014">
        <v>-3.4</v>
      </c>
      <c r="G9014" t="b">
        <v>0</v>
      </c>
    </row>
    <row r="9015" spans="1:7">
      <c r="A9015" t="s">
        <v>32</v>
      </c>
      <c r="B9015">
        <v>686</v>
      </c>
      <c r="C9015" t="s">
        <v>59</v>
      </c>
      <c r="D9015">
        <v>20.04</v>
      </c>
      <c r="E9015">
        <v>16.378147531198401</v>
      </c>
      <c r="F9015">
        <v>-3.4</v>
      </c>
      <c r="G9015" t="b">
        <v>0</v>
      </c>
    </row>
    <row r="9016" spans="1:7">
      <c r="A9016" t="s">
        <v>32</v>
      </c>
      <c r="B9016">
        <v>838</v>
      </c>
      <c r="C9016" t="s">
        <v>59</v>
      </c>
      <c r="D9016">
        <v>17.399999999999999</v>
      </c>
      <c r="E9016">
        <v>16.632555282555298</v>
      </c>
      <c r="F9016">
        <v>-3.4</v>
      </c>
    </row>
    <row r="9017" spans="1:7">
      <c r="A9017" t="s">
        <v>32</v>
      </c>
      <c r="B9017">
        <v>962</v>
      </c>
      <c r="C9017" t="s">
        <v>59</v>
      </c>
      <c r="D9017">
        <v>17.399999999999999</v>
      </c>
      <c r="E9017">
        <v>15.78</v>
      </c>
      <c r="F9017">
        <v>-3.4</v>
      </c>
      <c r="G9017" t="b">
        <v>0</v>
      </c>
    </row>
    <row r="9018" spans="1:7">
      <c r="A9018" t="s">
        <v>32</v>
      </c>
      <c r="B9018">
        <v>1074</v>
      </c>
      <c r="C9018" t="s">
        <v>59</v>
      </c>
      <c r="D9018">
        <v>17</v>
      </c>
      <c r="E9018">
        <v>17.070884520884501</v>
      </c>
      <c r="F9018">
        <v>-3.4</v>
      </c>
    </row>
    <row r="9019" spans="1:7">
      <c r="A9019" t="s">
        <v>32</v>
      </c>
      <c r="B9019">
        <v>1069</v>
      </c>
      <c r="C9019" t="s">
        <v>59</v>
      </c>
      <c r="D9019">
        <v>10.55</v>
      </c>
      <c r="E9019">
        <v>13.15</v>
      </c>
      <c r="F9019">
        <v>-3.4</v>
      </c>
    </row>
    <row r="9020" spans="1:7">
      <c r="A9020" t="s">
        <v>32</v>
      </c>
      <c r="B9020">
        <v>1070</v>
      </c>
      <c r="C9020" t="s">
        <v>59</v>
      </c>
      <c r="D9020">
        <v>10.55</v>
      </c>
      <c r="E9020">
        <v>13.8</v>
      </c>
      <c r="F9020">
        <v>-3.4</v>
      </c>
    </row>
    <row r="9021" spans="1:7">
      <c r="A9021" t="s">
        <v>32</v>
      </c>
      <c r="B9021">
        <v>1071</v>
      </c>
      <c r="C9021" t="s">
        <v>59</v>
      </c>
      <c r="D9021">
        <v>9.75</v>
      </c>
      <c r="E9021">
        <v>13.15</v>
      </c>
      <c r="F9021">
        <v>-3.4</v>
      </c>
      <c r="G9021" t="b">
        <v>0</v>
      </c>
    </row>
    <row r="9022" spans="1:7">
      <c r="A9022" t="s">
        <v>32</v>
      </c>
      <c r="B9022">
        <v>1075</v>
      </c>
      <c r="C9022" t="s">
        <v>59</v>
      </c>
      <c r="D9022">
        <v>9.75</v>
      </c>
      <c r="E9022">
        <v>13.8</v>
      </c>
      <c r="F9022">
        <v>-3.4</v>
      </c>
    </row>
    <row r="9023" spans="1:7">
      <c r="A9023" t="s">
        <v>32</v>
      </c>
      <c r="B9023">
        <v>1076</v>
      </c>
      <c r="C9023" t="s">
        <v>59</v>
      </c>
      <c r="D9023">
        <v>8.75</v>
      </c>
      <c r="E9023">
        <v>13.15</v>
      </c>
      <c r="F9023">
        <v>-3.4</v>
      </c>
    </row>
    <row r="9024" spans="1:7">
      <c r="A9024" t="s">
        <v>32</v>
      </c>
      <c r="B9024">
        <v>1077</v>
      </c>
      <c r="C9024" t="s">
        <v>59</v>
      </c>
      <c r="D9024">
        <v>8.75</v>
      </c>
      <c r="E9024">
        <v>13.8</v>
      </c>
      <c r="F9024">
        <v>-3.4</v>
      </c>
    </row>
    <row r="9025" spans="1:7">
      <c r="A9025" t="s">
        <v>32</v>
      </c>
      <c r="B9025">
        <v>1078</v>
      </c>
      <c r="C9025" t="s">
        <v>59</v>
      </c>
      <c r="D9025">
        <v>6.8</v>
      </c>
      <c r="E9025">
        <v>13.15</v>
      </c>
      <c r="F9025">
        <v>-3.4</v>
      </c>
      <c r="G9025" t="b">
        <v>0</v>
      </c>
    </row>
    <row r="9026" spans="1:7">
      <c r="A9026" t="s">
        <v>32</v>
      </c>
      <c r="B9026">
        <v>390</v>
      </c>
      <c r="C9026" t="s">
        <v>59</v>
      </c>
      <c r="D9026">
        <v>15.9</v>
      </c>
      <c r="E9026">
        <v>0.55000000000000004</v>
      </c>
      <c r="F9026">
        <v>-3.4</v>
      </c>
    </row>
    <row r="9027" spans="1:7">
      <c r="A9027" t="s">
        <v>32</v>
      </c>
      <c r="B9027">
        <v>9200</v>
      </c>
      <c r="C9027" t="s">
        <v>59</v>
      </c>
      <c r="D9027">
        <v>13.6</v>
      </c>
      <c r="E9027">
        <v>3.26</v>
      </c>
      <c r="F9027">
        <v>-3.4</v>
      </c>
    </row>
    <row r="9028" spans="1:7">
      <c r="A9028" t="s">
        <v>32</v>
      </c>
      <c r="B9028">
        <v>9201</v>
      </c>
      <c r="C9028" t="s">
        <v>59</v>
      </c>
      <c r="D9028">
        <v>13.6</v>
      </c>
      <c r="E9028">
        <v>7.16</v>
      </c>
      <c r="F9028">
        <v>-3.4</v>
      </c>
    </row>
    <row r="9029" spans="1:7">
      <c r="A9029" t="s">
        <v>32</v>
      </c>
      <c r="B9029">
        <v>9282</v>
      </c>
      <c r="C9029" t="s">
        <v>59</v>
      </c>
      <c r="D9029">
        <v>9.18</v>
      </c>
      <c r="E9029">
        <v>3.26</v>
      </c>
      <c r="F9029">
        <v>-3.4</v>
      </c>
      <c r="G9029" t="b">
        <v>0</v>
      </c>
    </row>
    <row r="9030" spans="1:7">
      <c r="A9030" t="s">
        <v>32</v>
      </c>
      <c r="B9030">
        <v>9283</v>
      </c>
      <c r="C9030" t="s">
        <v>59</v>
      </c>
      <c r="D9030">
        <v>9.18</v>
      </c>
      <c r="E9030">
        <v>7.16</v>
      </c>
      <c r="F9030">
        <v>-3.4</v>
      </c>
      <c r="G9030" t="b">
        <v>0</v>
      </c>
    </row>
    <row r="9031" spans="1:7">
      <c r="A9031" t="s">
        <v>32</v>
      </c>
      <c r="B9031">
        <v>9284</v>
      </c>
      <c r="C9031" t="s">
        <v>59</v>
      </c>
      <c r="D9031">
        <v>9.7799999999999994</v>
      </c>
      <c r="E9031">
        <v>3.26</v>
      </c>
      <c r="F9031">
        <v>-3.4</v>
      </c>
    </row>
    <row r="9032" spans="1:7">
      <c r="A9032" t="s">
        <v>32</v>
      </c>
      <c r="B9032">
        <v>9285</v>
      </c>
      <c r="C9032" t="s">
        <v>59</v>
      </c>
      <c r="D9032">
        <v>9.7799999999999994</v>
      </c>
      <c r="E9032">
        <v>7.16</v>
      </c>
      <c r="F9032">
        <v>-3.4</v>
      </c>
    </row>
    <row r="9033" spans="1:7">
      <c r="A9033" t="s">
        <v>32</v>
      </c>
      <c r="B9033">
        <v>831</v>
      </c>
      <c r="C9033" t="s">
        <v>59</v>
      </c>
      <c r="D9033">
        <v>2.31</v>
      </c>
      <c r="E9033">
        <v>17.93</v>
      </c>
      <c r="F9033">
        <v>-3.4</v>
      </c>
    </row>
    <row r="9034" spans="1:7">
      <c r="A9034" t="s">
        <v>32</v>
      </c>
      <c r="B9034">
        <v>1565</v>
      </c>
      <c r="C9034" t="s">
        <v>59</v>
      </c>
      <c r="D9034">
        <v>2.31</v>
      </c>
      <c r="E9034">
        <v>13.8</v>
      </c>
      <c r="F9034">
        <v>-3.4</v>
      </c>
    </row>
    <row r="9035" spans="1:7">
      <c r="A9035" t="s">
        <v>32</v>
      </c>
      <c r="B9035">
        <v>5969</v>
      </c>
      <c r="C9035" t="s">
        <v>59</v>
      </c>
      <c r="D9035">
        <v>3.91</v>
      </c>
      <c r="E9035">
        <v>16.100000000000001</v>
      </c>
      <c r="F9035">
        <v>-3.4</v>
      </c>
    </row>
    <row r="9036" spans="1:7">
      <c r="A9036" t="s">
        <v>32</v>
      </c>
      <c r="B9036">
        <v>9289</v>
      </c>
      <c r="C9036" t="s">
        <v>59</v>
      </c>
      <c r="D9036">
        <v>11.92</v>
      </c>
      <c r="E9036">
        <v>17.159361683054701</v>
      </c>
      <c r="F9036">
        <v>-3.4</v>
      </c>
    </row>
    <row r="9037" spans="1:7">
      <c r="A9037" t="s">
        <v>32</v>
      </c>
      <c r="B9037">
        <v>9838</v>
      </c>
      <c r="C9037" t="s">
        <v>59</v>
      </c>
      <c r="D9037">
        <v>6.8</v>
      </c>
      <c r="E9037">
        <v>18.1519482862297</v>
      </c>
      <c r="F9037">
        <v>-3.4</v>
      </c>
    </row>
    <row r="9038" spans="1:7">
      <c r="A9038" t="s">
        <v>32</v>
      </c>
      <c r="B9038">
        <v>9843</v>
      </c>
      <c r="C9038" t="s">
        <v>59</v>
      </c>
      <c r="D9038">
        <v>6.8</v>
      </c>
      <c r="E9038">
        <v>17.651948804183299</v>
      </c>
      <c r="F9038">
        <v>-3.4</v>
      </c>
    </row>
    <row r="9039" spans="1:7">
      <c r="A9039" t="s">
        <v>32</v>
      </c>
      <c r="B9039">
        <v>9897</v>
      </c>
      <c r="C9039" t="s">
        <v>59</v>
      </c>
      <c r="D9039">
        <v>10.7</v>
      </c>
      <c r="E9039">
        <v>11.35</v>
      </c>
      <c r="F9039">
        <v>-3.4</v>
      </c>
    </row>
    <row r="9040" spans="1:7">
      <c r="A9040" t="s">
        <v>32</v>
      </c>
      <c r="B9040">
        <v>10005</v>
      </c>
      <c r="C9040" t="s">
        <v>59</v>
      </c>
      <c r="D9040">
        <v>9.1999999999999993</v>
      </c>
      <c r="E9040">
        <v>11.35</v>
      </c>
      <c r="F9040">
        <v>-3.4</v>
      </c>
      <c r="G9040" t="b">
        <v>0</v>
      </c>
    </row>
    <row r="9041" spans="1:7">
      <c r="A9041" t="s">
        <v>32</v>
      </c>
      <c r="B9041">
        <v>10269</v>
      </c>
      <c r="C9041" t="s">
        <v>59</v>
      </c>
      <c r="D9041">
        <v>3.27</v>
      </c>
      <c r="E9041">
        <v>5.5</v>
      </c>
      <c r="F9041">
        <v>-3.4</v>
      </c>
    </row>
    <row r="9042" spans="1:7">
      <c r="A9042" t="s">
        <v>32</v>
      </c>
      <c r="B9042">
        <v>10295</v>
      </c>
      <c r="C9042" t="s">
        <v>59</v>
      </c>
      <c r="D9042">
        <v>3.27</v>
      </c>
      <c r="E9042">
        <v>7.2</v>
      </c>
      <c r="F9042">
        <v>-3.4</v>
      </c>
      <c r="G9042" t="b">
        <v>0</v>
      </c>
    </row>
    <row r="9043" spans="1:7">
      <c r="A9043" t="s">
        <v>32</v>
      </c>
      <c r="B9043">
        <v>10321</v>
      </c>
      <c r="C9043" t="s">
        <v>59</v>
      </c>
      <c r="D9043">
        <v>3.27</v>
      </c>
      <c r="E9043">
        <v>7</v>
      </c>
      <c r="F9043">
        <v>-3.4</v>
      </c>
      <c r="G9043" t="b">
        <v>0</v>
      </c>
    </row>
    <row r="9044" spans="1:7">
      <c r="A9044" t="s">
        <v>32</v>
      </c>
      <c r="B9044">
        <v>5153</v>
      </c>
      <c r="C9044" t="s">
        <v>59</v>
      </c>
      <c r="D9044">
        <v>4.95</v>
      </c>
      <c r="E9044">
        <v>8.5</v>
      </c>
      <c r="F9044">
        <v>-3.4</v>
      </c>
      <c r="G9044" t="b">
        <v>0</v>
      </c>
    </row>
    <row r="9045" spans="1:7">
      <c r="A9045" t="s">
        <v>32</v>
      </c>
      <c r="B9045">
        <v>1035</v>
      </c>
      <c r="C9045" t="s">
        <v>59</v>
      </c>
      <c r="D9045">
        <v>10.4955606092315</v>
      </c>
      <c r="E9045">
        <v>7.0106579856744498</v>
      </c>
      <c r="F9045">
        <v>-3.4</v>
      </c>
    </row>
    <row r="9046" spans="1:7">
      <c r="A9046" t="s">
        <v>32</v>
      </c>
      <c r="B9046">
        <v>1037</v>
      </c>
      <c r="C9046" t="s">
        <v>59</v>
      </c>
      <c r="D9046">
        <v>10.0819721010702</v>
      </c>
      <c r="E9046">
        <v>6.7801973300259997</v>
      </c>
      <c r="F9046">
        <v>-3.4</v>
      </c>
      <c r="G9046" t="b">
        <v>0</v>
      </c>
    </row>
    <row r="9047" spans="1:7">
      <c r="A9047" t="s">
        <v>32</v>
      </c>
      <c r="B9047">
        <v>1038</v>
      </c>
      <c r="C9047" t="s">
        <v>59</v>
      </c>
      <c r="D9047">
        <v>10.115129567662001</v>
      </c>
      <c r="E9047">
        <v>6.8355306763947903</v>
      </c>
      <c r="F9047">
        <v>-3.4</v>
      </c>
    </row>
    <row r="9048" spans="1:7">
      <c r="A9048" t="s">
        <v>32</v>
      </c>
      <c r="B9048">
        <v>567</v>
      </c>
      <c r="C9048" t="s">
        <v>59</v>
      </c>
      <c r="D9048">
        <v>9.4250000000000007</v>
      </c>
      <c r="E9048">
        <v>6.4749999999999996</v>
      </c>
      <c r="F9048">
        <v>-3.4</v>
      </c>
    </row>
    <row r="9049" spans="1:7">
      <c r="A9049" t="s">
        <v>32</v>
      </c>
      <c r="B9049">
        <v>689</v>
      </c>
      <c r="C9049" t="s">
        <v>59</v>
      </c>
      <c r="D9049">
        <v>9.4250000000000007</v>
      </c>
      <c r="E9049">
        <v>6.4749999999999996</v>
      </c>
      <c r="F9049">
        <v>-3.4</v>
      </c>
    </row>
    <row r="9050" spans="1:7">
      <c r="A9050" t="s">
        <v>31</v>
      </c>
      <c r="B9050">
        <v>521</v>
      </c>
      <c r="C9050" t="s">
        <v>59</v>
      </c>
      <c r="D9050">
        <v>0.65</v>
      </c>
      <c r="E9050">
        <v>0.55000000000000004</v>
      </c>
      <c r="F9050">
        <v>0.89999999999999802</v>
      </c>
    </row>
    <row r="9051" spans="1:7">
      <c r="A9051" t="s">
        <v>31</v>
      </c>
      <c r="B9051">
        <v>522</v>
      </c>
      <c r="C9051" t="s">
        <v>59</v>
      </c>
      <c r="D9051">
        <v>6.5</v>
      </c>
      <c r="E9051">
        <v>0.55000000000000004</v>
      </c>
      <c r="F9051">
        <v>0.89999999999999802</v>
      </c>
      <c r="G9051" t="b">
        <v>0</v>
      </c>
    </row>
    <row r="9052" spans="1:7">
      <c r="A9052" t="s">
        <v>31</v>
      </c>
      <c r="B9052">
        <v>523</v>
      </c>
      <c r="C9052" t="s">
        <v>59</v>
      </c>
      <c r="D9052">
        <v>13.6</v>
      </c>
      <c r="E9052">
        <v>0.55000000000000004</v>
      </c>
      <c r="F9052">
        <v>0.89999999999999802</v>
      </c>
      <c r="G9052" t="b">
        <v>0</v>
      </c>
    </row>
    <row r="9053" spans="1:7">
      <c r="A9053" t="s">
        <v>31</v>
      </c>
      <c r="B9053">
        <v>524</v>
      </c>
      <c r="C9053" t="s">
        <v>59</v>
      </c>
      <c r="D9053">
        <v>0.4</v>
      </c>
      <c r="E9053">
        <v>8.9</v>
      </c>
      <c r="F9053">
        <v>0.89999999999999802</v>
      </c>
    </row>
    <row r="9054" spans="1:7">
      <c r="A9054" t="s">
        <v>31</v>
      </c>
      <c r="B9054">
        <v>525</v>
      </c>
      <c r="C9054" t="s">
        <v>59</v>
      </c>
      <c r="D9054">
        <v>0.4</v>
      </c>
      <c r="E9054">
        <v>16.100000000000001</v>
      </c>
      <c r="F9054">
        <v>0.89999999999999802</v>
      </c>
    </row>
    <row r="9055" spans="1:7">
      <c r="A9055" t="s">
        <v>31</v>
      </c>
      <c r="B9055">
        <v>536</v>
      </c>
      <c r="C9055" t="s">
        <v>59</v>
      </c>
      <c r="D9055">
        <v>8.25</v>
      </c>
      <c r="E9055">
        <v>13.8</v>
      </c>
      <c r="F9055">
        <v>0.89999999999999802</v>
      </c>
    </row>
    <row r="9056" spans="1:7">
      <c r="A9056" t="s">
        <v>31</v>
      </c>
      <c r="B9056">
        <v>537</v>
      </c>
      <c r="C9056" t="s">
        <v>59</v>
      </c>
      <c r="D9056">
        <v>8.25</v>
      </c>
      <c r="E9056">
        <v>16.5</v>
      </c>
      <c r="F9056">
        <v>0.89999999999999802</v>
      </c>
    </row>
    <row r="9057" spans="1:7">
      <c r="A9057" t="s">
        <v>31</v>
      </c>
      <c r="B9057">
        <v>547</v>
      </c>
      <c r="C9057" t="s">
        <v>59</v>
      </c>
      <c r="D9057">
        <v>0.65</v>
      </c>
      <c r="E9057">
        <v>-5.48</v>
      </c>
      <c r="F9057">
        <v>0.89999999999999802</v>
      </c>
    </row>
    <row r="9058" spans="1:7">
      <c r="A9058" t="s">
        <v>31</v>
      </c>
      <c r="B9058">
        <v>653</v>
      </c>
      <c r="C9058" t="s">
        <v>59</v>
      </c>
      <c r="D9058">
        <v>-1.69</v>
      </c>
      <c r="E9058">
        <v>-2.88</v>
      </c>
      <c r="F9058">
        <v>0.89999999999999802</v>
      </c>
    </row>
    <row r="9059" spans="1:7">
      <c r="A9059" t="s">
        <v>31</v>
      </c>
      <c r="B9059">
        <v>654</v>
      </c>
      <c r="C9059" t="s">
        <v>59</v>
      </c>
      <c r="D9059">
        <v>0.65</v>
      </c>
      <c r="E9059">
        <v>-2.88</v>
      </c>
      <c r="F9059">
        <v>0.89999999999999802</v>
      </c>
    </row>
    <row r="9060" spans="1:7">
      <c r="A9060" t="s">
        <v>31</v>
      </c>
      <c r="B9060">
        <v>655</v>
      </c>
      <c r="C9060" t="s">
        <v>59</v>
      </c>
      <c r="D9060">
        <v>6.5</v>
      </c>
      <c r="E9060">
        <v>-2.88</v>
      </c>
      <c r="F9060">
        <v>0.89999999999999802</v>
      </c>
    </row>
    <row r="9061" spans="1:7">
      <c r="A9061" t="s">
        <v>31</v>
      </c>
      <c r="B9061">
        <v>656</v>
      </c>
      <c r="C9061" t="s">
        <v>59</v>
      </c>
      <c r="D9061">
        <v>13.6</v>
      </c>
      <c r="E9061">
        <v>-2.88</v>
      </c>
      <c r="F9061">
        <v>0.89999999999999802</v>
      </c>
      <c r="G9061" t="b">
        <v>0</v>
      </c>
    </row>
    <row r="9062" spans="1:7">
      <c r="A9062" t="s">
        <v>31</v>
      </c>
      <c r="B9062">
        <v>657</v>
      </c>
      <c r="C9062" t="s">
        <v>59</v>
      </c>
      <c r="D9062">
        <v>13.6</v>
      </c>
      <c r="E9062">
        <v>4.8</v>
      </c>
      <c r="F9062">
        <v>0.89999999999999802</v>
      </c>
    </row>
    <row r="9063" spans="1:7">
      <c r="A9063" t="s">
        <v>31</v>
      </c>
      <c r="B9063">
        <v>658</v>
      </c>
      <c r="C9063" t="s">
        <v>59</v>
      </c>
      <c r="D9063">
        <v>20.14</v>
      </c>
      <c r="E9063">
        <v>4.8</v>
      </c>
      <c r="F9063">
        <v>0.89999999999999802</v>
      </c>
      <c r="G9063" t="b">
        <v>0</v>
      </c>
    </row>
    <row r="9064" spans="1:7">
      <c r="A9064" t="s">
        <v>31</v>
      </c>
      <c r="B9064">
        <v>659</v>
      </c>
      <c r="C9064" t="s">
        <v>59</v>
      </c>
      <c r="D9064">
        <v>8.25</v>
      </c>
      <c r="E9064">
        <v>-4.5999999999999996</v>
      </c>
      <c r="F9064">
        <v>0.89999999999999802</v>
      </c>
    </row>
    <row r="9065" spans="1:7">
      <c r="A9065" t="s">
        <v>31</v>
      </c>
      <c r="B9065">
        <v>660</v>
      </c>
      <c r="C9065" t="s">
        <v>59</v>
      </c>
      <c r="D9065">
        <v>8.25</v>
      </c>
      <c r="E9065">
        <v>-2.88</v>
      </c>
      <c r="F9065">
        <v>0.89999999999999802</v>
      </c>
    </row>
    <row r="9066" spans="1:7">
      <c r="A9066" t="s">
        <v>31</v>
      </c>
      <c r="B9066">
        <v>661</v>
      </c>
      <c r="C9066" t="s">
        <v>59</v>
      </c>
      <c r="D9066">
        <v>6.5</v>
      </c>
      <c r="E9066">
        <v>-4.5999999999999996</v>
      </c>
      <c r="F9066">
        <v>0.89999999999999802</v>
      </c>
    </row>
    <row r="9067" spans="1:7">
      <c r="A9067" t="s">
        <v>31</v>
      </c>
      <c r="B9067">
        <v>662</v>
      </c>
      <c r="C9067" t="s">
        <v>59</v>
      </c>
      <c r="D9067">
        <v>13.6</v>
      </c>
      <c r="E9067">
        <v>-5.48</v>
      </c>
      <c r="F9067">
        <v>0.89999999999999802</v>
      </c>
    </row>
    <row r="9068" spans="1:7">
      <c r="A9068" t="s">
        <v>31</v>
      </c>
      <c r="B9068">
        <v>663</v>
      </c>
      <c r="C9068" t="s">
        <v>59</v>
      </c>
      <c r="D9068">
        <v>15.9</v>
      </c>
      <c r="E9068">
        <v>-5.48</v>
      </c>
      <c r="F9068">
        <v>0.89999999999999802</v>
      </c>
      <c r="G9068" t="b">
        <v>0</v>
      </c>
    </row>
    <row r="9069" spans="1:7">
      <c r="A9069" t="s">
        <v>31</v>
      </c>
      <c r="B9069">
        <v>664</v>
      </c>
      <c r="C9069" t="s">
        <v>59</v>
      </c>
      <c r="D9069">
        <v>15.9</v>
      </c>
      <c r="E9069">
        <v>0.55000000000000004</v>
      </c>
      <c r="F9069">
        <v>0.89999999999999802</v>
      </c>
    </row>
    <row r="9070" spans="1:7">
      <c r="A9070" t="s">
        <v>31</v>
      </c>
      <c r="B9070">
        <v>665</v>
      </c>
      <c r="C9070" t="s">
        <v>59</v>
      </c>
      <c r="D9070">
        <v>19.33145</v>
      </c>
      <c r="E9070">
        <v>-5.48</v>
      </c>
      <c r="F9070">
        <v>0.89999999999999802</v>
      </c>
    </row>
    <row r="9071" spans="1:7">
      <c r="A9071" t="s">
        <v>31</v>
      </c>
      <c r="B9071">
        <v>666</v>
      </c>
      <c r="C9071" t="s">
        <v>59</v>
      </c>
      <c r="D9071">
        <v>19.33145</v>
      </c>
      <c r="E9071">
        <v>0.55000000000000004</v>
      </c>
      <c r="F9071">
        <v>0.89999999999999802</v>
      </c>
    </row>
    <row r="9072" spans="1:7">
      <c r="A9072" t="s">
        <v>31</v>
      </c>
      <c r="B9072">
        <v>667</v>
      </c>
      <c r="C9072" t="s">
        <v>59</v>
      </c>
      <c r="D9072">
        <v>6.5</v>
      </c>
      <c r="E9072">
        <v>-5.48</v>
      </c>
      <c r="F9072">
        <v>0.89999999999999802</v>
      </c>
      <c r="G9072" t="b">
        <v>0</v>
      </c>
    </row>
    <row r="9073" spans="1:7">
      <c r="A9073" t="s">
        <v>31</v>
      </c>
      <c r="B9073">
        <v>668</v>
      </c>
      <c r="C9073" t="s">
        <v>59</v>
      </c>
      <c r="D9073">
        <v>1.2</v>
      </c>
      <c r="E9073">
        <v>8.9</v>
      </c>
      <c r="F9073">
        <v>0.89999999999999802</v>
      </c>
    </row>
    <row r="9074" spans="1:7">
      <c r="A9074" t="s">
        <v>31</v>
      </c>
      <c r="B9074">
        <v>669</v>
      </c>
      <c r="C9074" t="s">
        <v>59</v>
      </c>
      <c r="D9074">
        <v>1.2</v>
      </c>
      <c r="E9074">
        <v>16.100000000000001</v>
      </c>
      <c r="F9074">
        <v>0.89999999999999802</v>
      </c>
      <c r="G9074" t="b">
        <v>0</v>
      </c>
    </row>
    <row r="9075" spans="1:7">
      <c r="A9075" t="s">
        <v>31</v>
      </c>
      <c r="B9075">
        <v>670</v>
      </c>
      <c r="C9075" t="s">
        <v>59</v>
      </c>
      <c r="D9075">
        <v>0.02</v>
      </c>
      <c r="E9075">
        <v>0.55000000000000004</v>
      </c>
      <c r="F9075">
        <v>0.89999999999999802</v>
      </c>
    </row>
    <row r="9076" spans="1:7">
      <c r="A9076" t="s">
        <v>31</v>
      </c>
      <c r="B9076">
        <v>671</v>
      </c>
      <c r="C9076" t="s">
        <v>59</v>
      </c>
      <c r="D9076">
        <v>0.02</v>
      </c>
      <c r="E9076">
        <v>8.9</v>
      </c>
      <c r="F9076">
        <v>0.89999999999999802</v>
      </c>
    </row>
    <row r="9077" spans="1:7">
      <c r="A9077" t="s">
        <v>31</v>
      </c>
      <c r="B9077">
        <v>672</v>
      </c>
      <c r="C9077" t="s">
        <v>59</v>
      </c>
      <c r="D9077">
        <v>0.9</v>
      </c>
      <c r="E9077">
        <v>6.9</v>
      </c>
      <c r="F9077">
        <v>0.89999999999999802</v>
      </c>
    </row>
    <row r="9078" spans="1:7">
      <c r="A9078" t="s">
        <v>31</v>
      </c>
      <c r="B9078">
        <v>673</v>
      </c>
      <c r="C9078" t="s">
        <v>59</v>
      </c>
      <c r="D9078">
        <v>0.9</v>
      </c>
      <c r="E9078">
        <v>8.9</v>
      </c>
      <c r="F9078">
        <v>0.89999999999999802</v>
      </c>
      <c r="G9078" t="b">
        <v>0</v>
      </c>
    </row>
    <row r="9079" spans="1:7">
      <c r="A9079" t="s">
        <v>31</v>
      </c>
      <c r="B9079">
        <v>674</v>
      </c>
      <c r="C9079" t="s">
        <v>59</v>
      </c>
      <c r="D9079">
        <v>0.02</v>
      </c>
      <c r="E9079">
        <v>6.9</v>
      </c>
      <c r="F9079">
        <v>0.89999999999999802</v>
      </c>
      <c r="G9079" t="b">
        <v>0</v>
      </c>
    </row>
    <row r="9080" spans="1:7">
      <c r="A9080" t="s">
        <v>31</v>
      </c>
      <c r="B9080">
        <v>675</v>
      </c>
      <c r="C9080" t="s">
        <v>59</v>
      </c>
      <c r="D9080">
        <v>0.02</v>
      </c>
      <c r="E9080">
        <v>12</v>
      </c>
      <c r="F9080">
        <v>0.89999999999999802</v>
      </c>
    </row>
    <row r="9081" spans="1:7">
      <c r="A9081" t="s">
        <v>31</v>
      </c>
      <c r="B9081">
        <v>676</v>
      </c>
      <c r="C9081" t="s">
        <v>59</v>
      </c>
      <c r="D9081">
        <v>1.2</v>
      </c>
      <c r="E9081">
        <v>12</v>
      </c>
      <c r="F9081">
        <v>0.89999999999999802</v>
      </c>
    </row>
    <row r="9082" spans="1:7">
      <c r="A9082" t="s">
        <v>31</v>
      </c>
      <c r="B9082">
        <v>677</v>
      </c>
      <c r="C9082" t="s">
        <v>59</v>
      </c>
      <c r="D9082">
        <v>0.02</v>
      </c>
      <c r="E9082">
        <v>16.100000000000001</v>
      </c>
      <c r="F9082">
        <v>0.89999999999999802</v>
      </c>
    </row>
    <row r="9083" spans="1:7">
      <c r="A9083" t="s">
        <v>31</v>
      </c>
      <c r="B9083">
        <v>678</v>
      </c>
      <c r="C9083" t="s">
        <v>59</v>
      </c>
      <c r="D9083">
        <v>-1.69</v>
      </c>
      <c r="E9083">
        <v>13.97</v>
      </c>
      <c r="F9083">
        <v>0.89999999999999802</v>
      </c>
    </row>
    <row r="9084" spans="1:7">
      <c r="A9084" t="s">
        <v>31</v>
      </c>
      <c r="B9084">
        <v>679</v>
      </c>
      <c r="C9084" t="s">
        <v>59</v>
      </c>
      <c r="D9084">
        <v>0.02</v>
      </c>
      <c r="E9084">
        <v>13.97</v>
      </c>
      <c r="F9084">
        <v>0.89999999999999802</v>
      </c>
    </row>
    <row r="9085" spans="1:7">
      <c r="A9085" t="s">
        <v>31</v>
      </c>
      <c r="B9085">
        <v>681</v>
      </c>
      <c r="C9085" t="s">
        <v>59</v>
      </c>
      <c r="D9085">
        <v>12.07</v>
      </c>
      <c r="E9085">
        <v>17.644909999999999</v>
      </c>
      <c r="F9085">
        <v>0.89999999999999802</v>
      </c>
    </row>
    <row r="9086" spans="1:7">
      <c r="A9086" t="s">
        <v>31</v>
      </c>
      <c r="B9086">
        <v>683</v>
      </c>
      <c r="C9086" t="s">
        <v>59</v>
      </c>
      <c r="D9086">
        <v>19.649999999999999</v>
      </c>
      <c r="E9086">
        <v>11.35</v>
      </c>
      <c r="F9086">
        <v>0.89999999999999802</v>
      </c>
      <c r="G9086" t="b">
        <v>0</v>
      </c>
    </row>
    <row r="9087" spans="1:7">
      <c r="A9087" t="s">
        <v>31</v>
      </c>
      <c r="B9087">
        <v>844</v>
      </c>
      <c r="C9087" t="s">
        <v>59</v>
      </c>
      <c r="D9087">
        <v>-1.69</v>
      </c>
      <c r="E9087">
        <v>-5.48</v>
      </c>
      <c r="F9087">
        <v>0.89999999999999802</v>
      </c>
    </row>
    <row r="9088" spans="1:7">
      <c r="A9088" t="s">
        <v>31</v>
      </c>
      <c r="B9088">
        <v>846</v>
      </c>
      <c r="C9088" t="s">
        <v>59</v>
      </c>
      <c r="D9088">
        <v>4.1100000000000003</v>
      </c>
      <c r="E9088">
        <v>-5.48</v>
      </c>
      <c r="F9088">
        <v>0.89999999999999802</v>
      </c>
      <c r="G9088" t="b">
        <v>0</v>
      </c>
    </row>
    <row r="9089" spans="1:7">
      <c r="A9089" t="s">
        <v>31</v>
      </c>
      <c r="B9089">
        <v>847</v>
      </c>
      <c r="C9089" t="s">
        <v>59</v>
      </c>
      <c r="D9089">
        <v>19.649999999999999</v>
      </c>
      <c r="E9089">
        <v>5.3</v>
      </c>
      <c r="F9089">
        <v>0.89999999999999802</v>
      </c>
      <c r="G9089" t="b">
        <v>0</v>
      </c>
    </row>
    <row r="9090" spans="1:7">
      <c r="A9090" t="s">
        <v>31</v>
      </c>
      <c r="B9090">
        <v>849</v>
      </c>
      <c r="C9090" t="s">
        <v>59</v>
      </c>
      <c r="D9090">
        <v>19.649999999999999</v>
      </c>
      <c r="E9090">
        <v>8.75</v>
      </c>
      <c r="F9090">
        <v>0.89999999999999802</v>
      </c>
    </row>
    <row r="9091" spans="1:7">
      <c r="A9091" t="s">
        <v>31</v>
      </c>
      <c r="B9091">
        <v>850</v>
      </c>
      <c r="C9091" t="s">
        <v>59</v>
      </c>
      <c r="D9091">
        <v>20.54</v>
      </c>
      <c r="E9091">
        <v>8.75</v>
      </c>
      <c r="F9091">
        <v>0.89999999999999802</v>
      </c>
    </row>
    <row r="9092" spans="1:7">
      <c r="A9092" t="s">
        <v>31</v>
      </c>
      <c r="B9092">
        <v>851</v>
      </c>
      <c r="C9092" t="s">
        <v>59</v>
      </c>
      <c r="D9092">
        <v>19.649999999999999</v>
      </c>
      <c r="E9092">
        <v>0.55000000000000004</v>
      </c>
      <c r="F9092">
        <v>0.89999999999999802</v>
      </c>
    </row>
    <row r="9093" spans="1:7">
      <c r="A9093" t="s">
        <v>31</v>
      </c>
      <c r="B9093">
        <v>852</v>
      </c>
      <c r="C9093" t="s">
        <v>59</v>
      </c>
      <c r="D9093">
        <v>20.54</v>
      </c>
      <c r="E9093">
        <v>0.55000000000000004</v>
      </c>
      <c r="F9093">
        <v>0.89999999999999802</v>
      </c>
      <c r="G9093" t="b">
        <v>0</v>
      </c>
    </row>
    <row r="9094" spans="1:7">
      <c r="A9094" t="s">
        <v>31</v>
      </c>
      <c r="B9094">
        <v>853</v>
      </c>
      <c r="C9094" t="s">
        <v>59</v>
      </c>
      <c r="D9094">
        <v>19.649999999999999</v>
      </c>
      <c r="E9094">
        <v>1.8</v>
      </c>
      <c r="F9094">
        <v>0.89999999999999802</v>
      </c>
      <c r="G9094" t="b">
        <v>0</v>
      </c>
    </row>
    <row r="9095" spans="1:7">
      <c r="A9095" t="s">
        <v>31</v>
      </c>
      <c r="B9095">
        <v>1072</v>
      </c>
      <c r="C9095" t="s">
        <v>59</v>
      </c>
      <c r="D9095">
        <v>13.82</v>
      </c>
      <c r="E9095">
        <v>9.6</v>
      </c>
      <c r="F9095">
        <v>0.89999999999999802</v>
      </c>
    </row>
    <row r="9096" spans="1:7">
      <c r="A9096" t="s">
        <v>31</v>
      </c>
      <c r="B9096">
        <v>1073</v>
      </c>
      <c r="C9096" t="s">
        <v>59</v>
      </c>
      <c r="D9096">
        <v>13.82</v>
      </c>
      <c r="E9096">
        <v>10.7</v>
      </c>
      <c r="F9096">
        <v>0.89999999999999802</v>
      </c>
    </row>
    <row r="9097" spans="1:7">
      <c r="A9097" t="s">
        <v>31</v>
      </c>
      <c r="B9097">
        <v>1163</v>
      </c>
      <c r="C9097" t="s">
        <v>59</v>
      </c>
      <c r="D9097">
        <v>6.5</v>
      </c>
      <c r="E9097">
        <v>8.9</v>
      </c>
      <c r="F9097">
        <v>0.89999999999999802</v>
      </c>
    </row>
    <row r="9098" spans="1:7">
      <c r="A9098" t="s">
        <v>31</v>
      </c>
      <c r="B9098">
        <v>1164</v>
      </c>
      <c r="C9098" t="s">
        <v>59</v>
      </c>
      <c r="D9098">
        <v>8.3800000000000008</v>
      </c>
      <c r="E9098">
        <v>8.9</v>
      </c>
      <c r="F9098">
        <v>0.89999999999999802</v>
      </c>
      <c r="G9098" t="b">
        <v>0</v>
      </c>
    </row>
    <row r="9099" spans="1:7">
      <c r="A9099" t="s">
        <v>31</v>
      </c>
      <c r="B9099">
        <v>1165</v>
      </c>
      <c r="C9099" t="s">
        <v>59</v>
      </c>
      <c r="D9099">
        <v>13.6</v>
      </c>
      <c r="E9099">
        <v>8.75</v>
      </c>
      <c r="F9099">
        <v>0.89999999999999802</v>
      </c>
      <c r="G9099" t="b">
        <v>0</v>
      </c>
    </row>
    <row r="9100" spans="1:7">
      <c r="A9100" t="s">
        <v>31</v>
      </c>
      <c r="B9100">
        <v>1166</v>
      </c>
      <c r="C9100" t="s">
        <v>59</v>
      </c>
      <c r="D9100">
        <v>16.7</v>
      </c>
      <c r="E9100">
        <v>4.8</v>
      </c>
      <c r="F9100">
        <v>0.89999999999999802</v>
      </c>
    </row>
    <row r="9101" spans="1:7">
      <c r="A9101" t="s">
        <v>31</v>
      </c>
      <c r="B9101">
        <v>1167</v>
      </c>
      <c r="C9101" t="s">
        <v>59</v>
      </c>
      <c r="D9101">
        <v>16.7</v>
      </c>
      <c r="E9101">
        <v>8.75</v>
      </c>
      <c r="F9101">
        <v>0.89999999999999802</v>
      </c>
    </row>
    <row r="9102" spans="1:7">
      <c r="A9102" t="s">
        <v>31</v>
      </c>
      <c r="B9102">
        <v>1168</v>
      </c>
      <c r="C9102" t="s">
        <v>59</v>
      </c>
      <c r="D9102">
        <v>1.2</v>
      </c>
      <c r="E9102">
        <v>13.97</v>
      </c>
      <c r="F9102">
        <v>0.89999999999999802</v>
      </c>
    </row>
    <row r="9103" spans="1:7">
      <c r="A9103" t="s">
        <v>31</v>
      </c>
      <c r="B9103">
        <v>1171</v>
      </c>
      <c r="C9103" t="s">
        <v>59</v>
      </c>
      <c r="D9103">
        <v>14.17</v>
      </c>
      <c r="E9103">
        <v>13.8</v>
      </c>
      <c r="F9103">
        <v>0.89999999999999802</v>
      </c>
      <c r="G9103" t="b">
        <v>0</v>
      </c>
    </row>
    <row r="9104" spans="1:7">
      <c r="A9104" t="s">
        <v>31</v>
      </c>
      <c r="B9104">
        <v>1462</v>
      </c>
      <c r="C9104" t="s">
        <v>59</v>
      </c>
      <c r="D9104">
        <v>0</v>
      </c>
      <c r="E9104">
        <v>16.600000000000001</v>
      </c>
      <c r="F9104">
        <v>0.89999999999999802</v>
      </c>
      <c r="G9104" t="b">
        <v>0</v>
      </c>
    </row>
    <row r="9105" spans="1:7">
      <c r="A9105" t="s">
        <v>31</v>
      </c>
      <c r="B9105">
        <v>1463</v>
      </c>
      <c r="C9105" t="s">
        <v>59</v>
      </c>
      <c r="D9105">
        <v>6.68</v>
      </c>
      <c r="E9105">
        <v>16.600000000000001</v>
      </c>
      <c r="F9105">
        <v>0.89999999999999802</v>
      </c>
      <c r="G9105" t="b">
        <v>0</v>
      </c>
    </row>
    <row r="9106" spans="1:7">
      <c r="A9106" t="s">
        <v>31</v>
      </c>
      <c r="B9106">
        <v>1465</v>
      </c>
      <c r="C9106" t="s">
        <v>59</v>
      </c>
      <c r="D9106">
        <v>11.92</v>
      </c>
      <c r="E9106">
        <v>16.5</v>
      </c>
      <c r="F9106">
        <v>0.89999999999999802</v>
      </c>
    </row>
    <row r="9107" spans="1:7">
      <c r="A9107" t="s">
        <v>31</v>
      </c>
      <c r="B9107">
        <v>1469</v>
      </c>
      <c r="C9107" t="s">
        <v>59</v>
      </c>
      <c r="D9107">
        <v>17</v>
      </c>
      <c r="E9107">
        <v>11.35</v>
      </c>
      <c r="F9107">
        <v>0.89999999999999802</v>
      </c>
    </row>
    <row r="9108" spans="1:7">
      <c r="A9108" t="s">
        <v>31</v>
      </c>
      <c r="B9108">
        <v>1470</v>
      </c>
      <c r="C9108" t="s">
        <v>59</v>
      </c>
      <c r="D9108">
        <v>19.649999999999999</v>
      </c>
      <c r="E9108">
        <v>10.4</v>
      </c>
      <c r="F9108">
        <v>0.89999999999999802</v>
      </c>
      <c r="G9108" t="b">
        <v>0</v>
      </c>
    </row>
    <row r="9109" spans="1:7">
      <c r="A9109" t="s">
        <v>31</v>
      </c>
      <c r="B9109">
        <v>2042</v>
      </c>
      <c r="C9109" t="s">
        <v>59</v>
      </c>
      <c r="D9109">
        <v>11.52</v>
      </c>
      <c r="E9109">
        <v>8.75</v>
      </c>
      <c r="F9109">
        <v>0.89999999999999802</v>
      </c>
    </row>
    <row r="9110" spans="1:7">
      <c r="A9110" t="s">
        <v>31</v>
      </c>
      <c r="B9110">
        <v>2043</v>
      </c>
      <c r="C9110" t="s">
        <v>59</v>
      </c>
      <c r="D9110">
        <v>13.82</v>
      </c>
      <c r="E9110">
        <v>8.75</v>
      </c>
      <c r="F9110">
        <v>0.89999999999999802</v>
      </c>
      <c r="G9110" t="b">
        <v>0</v>
      </c>
    </row>
    <row r="9111" spans="1:7">
      <c r="A9111" t="s">
        <v>31</v>
      </c>
      <c r="B9111">
        <v>2143</v>
      </c>
      <c r="C9111" t="s">
        <v>59</v>
      </c>
      <c r="D9111">
        <v>6.5</v>
      </c>
      <c r="E9111">
        <v>6.9</v>
      </c>
      <c r="F9111">
        <v>0.89999999999999802</v>
      </c>
    </row>
    <row r="9112" spans="1:7">
      <c r="A9112" t="s">
        <v>31</v>
      </c>
      <c r="B9112">
        <v>2145</v>
      </c>
      <c r="C9112" t="s">
        <v>59</v>
      </c>
      <c r="D9112">
        <v>4.55</v>
      </c>
      <c r="E9112">
        <v>8.9</v>
      </c>
      <c r="F9112">
        <v>0.89999999999999802</v>
      </c>
    </row>
    <row r="9113" spans="1:7">
      <c r="A9113" t="s">
        <v>31</v>
      </c>
      <c r="B9113">
        <v>2146</v>
      </c>
      <c r="C9113" t="s">
        <v>59</v>
      </c>
      <c r="D9113">
        <v>4.55</v>
      </c>
      <c r="E9113">
        <v>12.5</v>
      </c>
      <c r="F9113">
        <v>0.89999999999999802</v>
      </c>
    </row>
    <row r="9114" spans="1:7">
      <c r="A9114" t="s">
        <v>31</v>
      </c>
      <c r="B9114">
        <v>2148</v>
      </c>
      <c r="C9114" t="s">
        <v>59</v>
      </c>
      <c r="D9114">
        <v>4.55</v>
      </c>
      <c r="E9114">
        <v>16.100000000000001</v>
      </c>
      <c r="F9114">
        <v>0.89999999999999802</v>
      </c>
    </row>
    <row r="9115" spans="1:7">
      <c r="A9115" t="s">
        <v>31</v>
      </c>
      <c r="B9115">
        <v>2150</v>
      </c>
      <c r="C9115" t="s">
        <v>59</v>
      </c>
      <c r="D9115">
        <v>4.55</v>
      </c>
      <c r="E9115">
        <v>10.7</v>
      </c>
      <c r="F9115">
        <v>0.89999999999999802</v>
      </c>
    </row>
    <row r="9116" spans="1:7">
      <c r="A9116" t="s">
        <v>31</v>
      </c>
      <c r="B9116">
        <v>2155</v>
      </c>
      <c r="C9116" t="s">
        <v>59</v>
      </c>
      <c r="D9116">
        <v>11.92</v>
      </c>
      <c r="E9116">
        <v>15.78</v>
      </c>
      <c r="F9116">
        <v>0.89999999999999802</v>
      </c>
      <c r="G9116" t="b">
        <v>0</v>
      </c>
    </row>
    <row r="9117" spans="1:7">
      <c r="A9117" t="s">
        <v>31</v>
      </c>
      <c r="B9117">
        <v>2156</v>
      </c>
      <c r="C9117" t="s">
        <v>59</v>
      </c>
      <c r="D9117">
        <v>17</v>
      </c>
      <c r="E9117">
        <v>15.78</v>
      </c>
      <c r="F9117">
        <v>0.89999999999999802</v>
      </c>
    </row>
    <row r="9118" spans="1:7">
      <c r="A9118" t="s">
        <v>31</v>
      </c>
      <c r="B9118">
        <v>2157</v>
      </c>
      <c r="C9118" t="s">
        <v>59</v>
      </c>
      <c r="D9118">
        <v>11.92</v>
      </c>
      <c r="E9118">
        <v>13.8</v>
      </c>
      <c r="F9118">
        <v>0.89999999999999802</v>
      </c>
      <c r="G9118" t="b">
        <v>0</v>
      </c>
    </row>
    <row r="9119" spans="1:7">
      <c r="A9119" t="s">
        <v>31</v>
      </c>
      <c r="B9119">
        <v>3041</v>
      </c>
      <c r="C9119" t="s">
        <v>59</v>
      </c>
      <c r="D9119">
        <v>19.649999999999999</v>
      </c>
      <c r="E9119">
        <v>4.3</v>
      </c>
      <c r="F9119">
        <v>0.89999999999999802</v>
      </c>
    </row>
    <row r="9120" spans="1:7">
      <c r="A9120" t="s">
        <v>31</v>
      </c>
      <c r="B9120">
        <v>3042</v>
      </c>
      <c r="C9120" t="s">
        <v>59</v>
      </c>
      <c r="D9120">
        <v>19.649999999999999</v>
      </c>
      <c r="E9120">
        <v>4.8</v>
      </c>
      <c r="F9120">
        <v>0.89999999999999802</v>
      </c>
    </row>
    <row r="9121" spans="1:7">
      <c r="A9121" t="s">
        <v>31</v>
      </c>
      <c r="B9121">
        <v>3053</v>
      </c>
      <c r="C9121" t="s">
        <v>59</v>
      </c>
      <c r="D9121">
        <v>17</v>
      </c>
      <c r="E9121">
        <v>10</v>
      </c>
      <c r="F9121">
        <v>0.89999999999999802</v>
      </c>
    </row>
    <row r="9122" spans="1:7">
      <c r="A9122" t="s">
        <v>31</v>
      </c>
      <c r="B9122">
        <v>3054</v>
      </c>
      <c r="C9122" t="s">
        <v>59</v>
      </c>
      <c r="D9122">
        <v>19.649999999999999</v>
      </c>
      <c r="E9122">
        <v>10</v>
      </c>
      <c r="F9122">
        <v>0.89999999999999802</v>
      </c>
    </row>
    <row r="9123" spans="1:7">
      <c r="A9123" t="s">
        <v>31</v>
      </c>
      <c r="B9123">
        <v>3055</v>
      </c>
      <c r="C9123" t="s">
        <v>59</v>
      </c>
      <c r="D9123">
        <v>6.9</v>
      </c>
      <c r="E9123">
        <v>10</v>
      </c>
      <c r="F9123">
        <v>0.89999999999999802</v>
      </c>
    </row>
    <row r="9124" spans="1:7">
      <c r="A9124" t="s">
        <v>31</v>
      </c>
      <c r="B9124">
        <v>3056</v>
      </c>
      <c r="C9124" t="s">
        <v>59</v>
      </c>
      <c r="D9124">
        <v>8.3800000000000008</v>
      </c>
      <c r="E9124">
        <v>10</v>
      </c>
      <c r="F9124">
        <v>0.89999999999999802</v>
      </c>
      <c r="G9124" t="b">
        <v>0</v>
      </c>
    </row>
    <row r="9125" spans="1:7">
      <c r="A9125" t="s">
        <v>31</v>
      </c>
      <c r="B9125">
        <v>3057</v>
      </c>
      <c r="C9125" t="s">
        <v>59</v>
      </c>
      <c r="D9125">
        <v>8.3800000000000008</v>
      </c>
      <c r="E9125">
        <v>12.25</v>
      </c>
      <c r="F9125">
        <v>0.89999999999999802</v>
      </c>
    </row>
    <row r="9126" spans="1:7">
      <c r="A9126" t="s">
        <v>31</v>
      </c>
      <c r="B9126">
        <v>3058</v>
      </c>
      <c r="C9126" t="s">
        <v>59</v>
      </c>
      <c r="D9126">
        <v>6.9</v>
      </c>
      <c r="E9126">
        <v>12.25</v>
      </c>
      <c r="F9126">
        <v>0.89999999999999802</v>
      </c>
      <c r="G9126" t="b">
        <v>0</v>
      </c>
    </row>
    <row r="9127" spans="1:7">
      <c r="A9127" t="s">
        <v>31</v>
      </c>
      <c r="B9127">
        <v>3059</v>
      </c>
      <c r="C9127" t="s">
        <v>59</v>
      </c>
      <c r="D9127">
        <v>6.9</v>
      </c>
      <c r="E9127">
        <v>13.8</v>
      </c>
      <c r="F9127">
        <v>0.89999999999999802</v>
      </c>
      <c r="G9127" t="b">
        <v>0</v>
      </c>
    </row>
    <row r="9128" spans="1:7">
      <c r="A9128" t="s">
        <v>31</v>
      </c>
      <c r="B9128">
        <v>3060</v>
      </c>
      <c r="C9128" t="s">
        <v>59</v>
      </c>
      <c r="D9128">
        <v>6.9</v>
      </c>
      <c r="E9128">
        <v>16.5</v>
      </c>
      <c r="F9128">
        <v>0.89999999999999802</v>
      </c>
    </row>
    <row r="9129" spans="1:7">
      <c r="A9129" t="s">
        <v>31</v>
      </c>
      <c r="B9129">
        <v>3061</v>
      </c>
      <c r="C9129" t="s">
        <v>59</v>
      </c>
      <c r="D9129">
        <v>3.91</v>
      </c>
      <c r="E9129">
        <v>16.5</v>
      </c>
      <c r="F9129">
        <v>0.89999999999999802</v>
      </c>
    </row>
    <row r="9130" spans="1:7">
      <c r="A9130" t="s">
        <v>31</v>
      </c>
      <c r="B9130">
        <v>3062</v>
      </c>
      <c r="C9130" t="s">
        <v>59</v>
      </c>
      <c r="D9130">
        <v>3.91</v>
      </c>
      <c r="E9130">
        <v>10</v>
      </c>
      <c r="F9130">
        <v>0.89999999999999802</v>
      </c>
    </row>
    <row r="9131" spans="1:7">
      <c r="A9131" t="s">
        <v>31</v>
      </c>
      <c r="B9131">
        <v>3063</v>
      </c>
      <c r="C9131" t="s">
        <v>59</v>
      </c>
      <c r="D9131">
        <v>-1.69</v>
      </c>
      <c r="E9131">
        <v>10</v>
      </c>
      <c r="F9131">
        <v>0.89999999999999802</v>
      </c>
      <c r="G9131" t="b">
        <v>0</v>
      </c>
    </row>
    <row r="9132" spans="1:7">
      <c r="A9132" t="s">
        <v>31</v>
      </c>
      <c r="B9132">
        <v>3064</v>
      </c>
      <c r="C9132" t="s">
        <v>59</v>
      </c>
      <c r="D9132">
        <v>-1.69</v>
      </c>
      <c r="E9132">
        <v>8.9</v>
      </c>
      <c r="F9132">
        <v>0.89999999999999802</v>
      </c>
      <c r="G9132" t="b">
        <v>0</v>
      </c>
    </row>
    <row r="9133" spans="1:7">
      <c r="A9133" t="s">
        <v>31</v>
      </c>
      <c r="B9133">
        <v>3065</v>
      </c>
      <c r="C9133" t="s">
        <v>59</v>
      </c>
      <c r="D9133">
        <v>2.35</v>
      </c>
      <c r="E9133">
        <v>8.9</v>
      </c>
      <c r="F9133">
        <v>0.89999999999999802</v>
      </c>
    </row>
    <row r="9134" spans="1:7">
      <c r="A9134" t="s">
        <v>31</v>
      </c>
      <c r="B9134">
        <v>3066</v>
      </c>
      <c r="C9134" t="s">
        <v>59</v>
      </c>
      <c r="D9134">
        <v>2.35</v>
      </c>
      <c r="E9134">
        <v>0.55000000000000004</v>
      </c>
      <c r="F9134">
        <v>0.89999999999999802</v>
      </c>
    </row>
    <row r="9135" spans="1:7">
      <c r="A9135" t="s">
        <v>31</v>
      </c>
      <c r="B9135">
        <v>3067</v>
      </c>
      <c r="C9135" t="s">
        <v>59</v>
      </c>
      <c r="D9135">
        <v>8.3800000000000008</v>
      </c>
      <c r="E9135">
        <v>0.55000000000000004</v>
      </c>
      <c r="F9135">
        <v>0.89999999999999802</v>
      </c>
    </row>
    <row r="9136" spans="1:7">
      <c r="A9136" t="s">
        <v>31</v>
      </c>
      <c r="B9136">
        <v>3105</v>
      </c>
      <c r="C9136" t="s">
        <v>59</v>
      </c>
      <c r="D9136">
        <v>-1.69</v>
      </c>
      <c r="E9136">
        <v>0.55000000000000004</v>
      </c>
      <c r="F9136">
        <v>0.89999999999999802</v>
      </c>
    </row>
    <row r="9137" spans="1:7">
      <c r="A9137" t="s">
        <v>31</v>
      </c>
      <c r="B9137">
        <v>3106</v>
      </c>
      <c r="C9137" t="s">
        <v>59</v>
      </c>
      <c r="D9137">
        <v>20.54</v>
      </c>
      <c r="E9137">
        <v>16.5</v>
      </c>
      <c r="F9137">
        <v>0.89999999999999802</v>
      </c>
    </row>
    <row r="9138" spans="1:7">
      <c r="A9138" t="s">
        <v>31</v>
      </c>
      <c r="B9138">
        <v>3107</v>
      </c>
      <c r="C9138" t="s">
        <v>59</v>
      </c>
      <c r="D9138">
        <v>20.54</v>
      </c>
      <c r="E9138">
        <v>16.829999999999998</v>
      </c>
      <c r="F9138">
        <v>0.89999999999999802</v>
      </c>
      <c r="G9138" t="b">
        <v>0</v>
      </c>
    </row>
    <row r="9139" spans="1:7">
      <c r="A9139" t="s">
        <v>31</v>
      </c>
      <c r="B9139">
        <v>3108</v>
      </c>
      <c r="C9139" t="s">
        <v>59</v>
      </c>
      <c r="D9139">
        <v>3.91</v>
      </c>
      <c r="E9139">
        <v>18.43</v>
      </c>
      <c r="F9139">
        <v>0.89999999999999802</v>
      </c>
      <c r="G9139" t="b">
        <v>0</v>
      </c>
    </row>
    <row r="9140" spans="1:7">
      <c r="A9140" t="s">
        <v>31</v>
      </c>
      <c r="B9140">
        <v>3109</v>
      </c>
      <c r="C9140" t="s">
        <v>59</v>
      </c>
      <c r="D9140">
        <v>19.649999999999999</v>
      </c>
      <c r="E9140">
        <v>11.43</v>
      </c>
      <c r="F9140">
        <v>0.89999999999999802</v>
      </c>
    </row>
    <row r="9141" spans="1:7">
      <c r="A9141" t="s">
        <v>31</v>
      </c>
      <c r="B9141">
        <v>3110</v>
      </c>
      <c r="C9141" t="s">
        <v>59</v>
      </c>
      <c r="D9141">
        <v>20.54</v>
      </c>
      <c r="E9141">
        <v>11.43</v>
      </c>
      <c r="F9141">
        <v>0.89999999999999802</v>
      </c>
    </row>
    <row r="9142" spans="1:7">
      <c r="A9142" t="s">
        <v>31</v>
      </c>
      <c r="B9142">
        <v>3111</v>
      </c>
      <c r="C9142" t="s">
        <v>59</v>
      </c>
      <c r="D9142">
        <v>20.54</v>
      </c>
      <c r="E9142">
        <v>15.26</v>
      </c>
      <c r="F9142">
        <v>0.89999999999999802</v>
      </c>
    </row>
    <row r="9143" spans="1:7">
      <c r="A9143" t="s">
        <v>31</v>
      </c>
      <c r="B9143">
        <v>3112</v>
      </c>
      <c r="C9143" t="s">
        <v>59</v>
      </c>
      <c r="D9143">
        <v>19.649999999999999</v>
      </c>
      <c r="E9143">
        <v>15.26</v>
      </c>
      <c r="F9143">
        <v>0.89999999999999802</v>
      </c>
    </row>
    <row r="9144" spans="1:7">
      <c r="A9144" t="s">
        <v>31</v>
      </c>
      <c r="B9144">
        <v>3113</v>
      </c>
      <c r="C9144" t="s">
        <v>59</v>
      </c>
      <c r="D9144">
        <v>20.54</v>
      </c>
      <c r="E9144">
        <v>4.8</v>
      </c>
      <c r="F9144">
        <v>0.89999999999999802</v>
      </c>
      <c r="G9144" t="b">
        <v>0</v>
      </c>
    </row>
    <row r="9145" spans="1:7">
      <c r="A9145" t="s">
        <v>31</v>
      </c>
      <c r="B9145">
        <v>3114</v>
      </c>
      <c r="C9145" t="s">
        <v>59</v>
      </c>
      <c r="D9145">
        <v>19.649999999999999</v>
      </c>
      <c r="E9145">
        <v>-5.48</v>
      </c>
      <c r="F9145">
        <v>0.89999999999999802</v>
      </c>
      <c r="G9145" t="b">
        <v>0</v>
      </c>
    </row>
    <row r="9146" spans="1:7">
      <c r="A9146" t="s">
        <v>31</v>
      </c>
      <c r="B9146">
        <v>3115</v>
      </c>
      <c r="C9146" t="s">
        <v>59</v>
      </c>
      <c r="D9146">
        <v>20.54</v>
      </c>
      <c r="E9146">
        <v>-5.48</v>
      </c>
      <c r="F9146">
        <v>0.89999999999999802</v>
      </c>
    </row>
    <row r="9147" spans="1:7">
      <c r="A9147" t="s">
        <v>31</v>
      </c>
      <c r="B9147">
        <v>3143</v>
      </c>
      <c r="C9147" t="s">
        <v>59</v>
      </c>
      <c r="D9147">
        <v>0.4</v>
      </c>
      <c r="E9147">
        <v>-5.48</v>
      </c>
      <c r="F9147">
        <v>0.89999999999999802</v>
      </c>
      <c r="G9147" t="b">
        <v>0</v>
      </c>
    </row>
    <row r="9148" spans="1:7">
      <c r="A9148" t="s">
        <v>31</v>
      </c>
      <c r="B9148">
        <v>3145</v>
      </c>
      <c r="C9148" t="s">
        <v>59</v>
      </c>
      <c r="D9148">
        <v>2.5</v>
      </c>
      <c r="E9148">
        <v>-5.48</v>
      </c>
      <c r="F9148">
        <v>0.89999999999999802</v>
      </c>
    </row>
    <row r="9149" spans="1:7">
      <c r="A9149" t="s">
        <v>31</v>
      </c>
      <c r="B9149">
        <v>3147</v>
      </c>
      <c r="C9149" t="s">
        <v>59</v>
      </c>
      <c r="D9149">
        <v>3.27</v>
      </c>
      <c r="E9149">
        <v>-5.48</v>
      </c>
      <c r="F9149">
        <v>0.89999999999999802</v>
      </c>
      <c r="G9149" t="b">
        <v>0</v>
      </c>
    </row>
    <row r="9150" spans="1:7">
      <c r="A9150" t="s">
        <v>31</v>
      </c>
      <c r="B9150">
        <v>3149</v>
      </c>
      <c r="C9150" t="s">
        <v>59</v>
      </c>
      <c r="D9150">
        <v>5</v>
      </c>
      <c r="E9150">
        <v>-5.48</v>
      </c>
      <c r="F9150">
        <v>0.89999999999999802</v>
      </c>
    </row>
    <row r="9151" spans="1:7">
      <c r="A9151" t="s">
        <v>31</v>
      </c>
      <c r="B9151">
        <v>3152</v>
      </c>
      <c r="C9151" t="s">
        <v>59</v>
      </c>
      <c r="D9151">
        <v>9.82</v>
      </c>
      <c r="E9151">
        <v>-5.48</v>
      </c>
      <c r="F9151">
        <v>0.89999999999999802</v>
      </c>
    </row>
    <row r="9152" spans="1:7">
      <c r="A9152" t="s">
        <v>31</v>
      </c>
      <c r="B9152">
        <v>3153</v>
      </c>
      <c r="C9152" t="s">
        <v>59</v>
      </c>
      <c r="D9152">
        <v>8.19</v>
      </c>
      <c r="E9152">
        <v>-5.48</v>
      </c>
      <c r="F9152">
        <v>0.89999999999999802</v>
      </c>
      <c r="G9152" t="b">
        <v>0</v>
      </c>
    </row>
    <row r="9153" spans="1:7">
      <c r="A9153" t="s">
        <v>31</v>
      </c>
      <c r="B9153">
        <v>3156</v>
      </c>
      <c r="C9153" t="s">
        <v>59</v>
      </c>
      <c r="D9153">
        <v>12.07</v>
      </c>
      <c r="E9153">
        <v>-5.48</v>
      </c>
      <c r="F9153">
        <v>0.89999999999999802</v>
      </c>
      <c r="G9153" t="b">
        <v>0</v>
      </c>
    </row>
    <row r="9154" spans="1:7">
      <c r="A9154" t="s">
        <v>31</v>
      </c>
      <c r="B9154">
        <v>3157</v>
      </c>
      <c r="C9154" t="s">
        <v>59</v>
      </c>
      <c r="D9154">
        <v>11.48</v>
      </c>
      <c r="E9154">
        <v>-5.48</v>
      </c>
      <c r="F9154">
        <v>0.89999999999999802</v>
      </c>
    </row>
    <row r="9155" spans="1:7">
      <c r="A9155" t="s">
        <v>31</v>
      </c>
      <c r="B9155">
        <v>3159</v>
      </c>
      <c r="C9155" t="s">
        <v>59</v>
      </c>
      <c r="D9155">
        <v>12.35</v>
      </c>
      <c r="E9155">
        <v>-5.48</v>
      </c>
      <c r="F9155">
        <v>0.89999999999999802</v>
      </c>
    </row>
    <row r="9156" spans="1:7">
      <c r="A9156" t="s">
        <v>31</v>
      </c>
      <c r="B9156">
        <v>3161</v>
      </c>
      <c r="C9156" t="s">
        <v>59</v>
      </c>
      <c r="D9156">
        <v>13.45</v>
      </c>
      <c r="E9156">
        <v>-5.48</v>
      </c>
      <c r="F9156">
        <v>0.89999999999999802</v>
      </c>
    </row>
    <row r="9157" spans="1:7">
      <c r="A9157" t="s">
        <v>31</v>
      </c>
      <c r="B9157">
        <v>3164</v>
      </c>
      <c r="C9157" t="s">
        <v>59</v>
      </c>
      <c r="D9157">
        <v>20.54</v>
      </c>
      <c r="E9157">
        <v>0.7</v>
      </c>
      <c r="F9157">
        <v>0.89999999999999802</v>
      </c>
    </row>
    <row r="9158" spans="1:7">
      <c r="A9158" t="s">
        <v>31</v>
      </c>
      <c r="B9158">
        <v>3167</v>
      </c>
      <c r="C9158" t="s">
        <v>59</v>
      </c>
      <c r="D9158">
        <v>20.54</v>
      </c>
      <c r="E9158">
        <v>2.8</v>
      </c>
      <c r="F9158">
        <v>0.89999999999999802</v>
      </c>
      <c r="G9158" t="b">
        <v>0</v>
      </c>
    </row>
    <row r="9159" spans="1:7">
      <c r="A9159" t="s">
        <v>31</v>
      </c>
      <c r="B9159">
        <v>3168</v>
      </c>
      <c r="C9159" t="s">
        <v>59</v>
      </c>
      <c r="D9159">
        <v>20.54</v>
      </c>
      <c r="E9159">
        <v>2.5</v>
      </c>
      <c r="F9159">
        <v>0.89999999999999802</v>
      </c>
    </row>
    <row r="9160" spans="1:7">
      <c r="A9160" t="s">
        <v>31</v>
      </c>
      <c r="B9160">
        <v>3171</v>
      </c>
      <c r="C9160" t="s">
        <v>59</v>
      </c>
      <c r="D9160">
        <v>20.54</v>
      </c>
      <c r="E9160">
        <v>8.9</v>
      </c>
      <c r="F9160">
        <v>0.89999999999999802</v>
      </c>
    </row>
    <row r="9161" spans="1:7">
      <c r="A9161" t="s">
        <v>31</v>
      </c>
      <c r="B9161">
        <v>3172</v>
      </c>
      <c r="C9161" t="s">
        <v>59</v>
      </c>
      <c r="D9161">
        <v>20.54</v>
      </c>
      <c r="E9161">
        <v>8.5</v>
      </c>
      <c r="F9161">
        <v>0.89999999999999802</v>
      </c>
      <c r="G9161" t="b">
        <v>0</v>
      </c>
    </row>
    <row r="9162" spans="1:7">
      <c r="A9162" t="s">
        <v>31</v>
      </c>
      <c r="B9162">
        <v>3174</v>
      </c>
      <c r="C9162" t="s">
        <v>59</v>
      </c>
      <c r="D9162">
        <v>20.54</v>
      </c>
      <c r="E9162">
        <v>16.100000000000001</v>
      </c>
      <c r="F9162">
        <v>0.89999999999999802</v>
      </c>
    </row>
    <row r="9163" spans="1:7">
      <c r="A9163" t="s">
        <v>31</v>
      </c>
      <c r="B9163">
        <v>3176</v>
      </c>
      <c r="C9163" t="s">
        <v>59</v>
      </c>
      <c r="D9163">
        <v>19.649999999999999</v>
      </c>
      <c r="E9163">
        <v>16.91563</v>
      </c>
      <c r="F9163">
        <v>0.89999999999999802</v>
      </c>
    </row>
    <row r="9164" spans="1:7">
      <c r="A9164" t="s">
        <v>31</v>
      </c>
      <c r="B9164">
        <v>3179</v>
      </c>
      <c r="C9164" t="s">
        <v>59</v>
      </c>
      <c r="D9164">
        <v>13.45</v>
      </c>
      <c r="E9164">
        <v>17.512139999999999</v>
      </c>
      <c r="F9164">
        <v>0.89999999999999802</v>
      </c>
    </row>
    <row r="9165" spans="1:7">
      <c r="A9165" t="s">
        <v>31</v>
      </c>
      <c r="B9165">
        <v>3180</v>
      </c>
      <c r="C9165" t="s">
        <v>59</v>
      </c>
      <c r="D9165">
        <v>13.6</v>
      </c>
      <c r="E9165">
        <v>17.497710000000001</v>
      </c>
      <c r="F9165">
        <v>0.89999999999999802</v>
      </c>
      <c r="G9165" t="b">
        <v>0</v>
      </c>
    </row>
    <row r="9166" spans="1:7">
      <c r="A9166" t="s">
        <v>31</v>
      </c>
      <c r="B9166">
        <v>3183</v>
      </c>
      <c r="C9166" t="s">
        <v>59</v>
      </c>
      <c r="D9166">
        <v>12.35</v>
      </c>
      <c r="E9166">
        <v>17.61797</v>
      </c>
      <c r="F9166">
        <v>0.89999999999999802</v>
      </c>
    </row>
    <row r="9167" spans="1:7">
      <c r="A9167" t="s">
        <v>31</v>
      </c>
      <c r="B9167">
        <v>3185</v>
      </c>
      <c r="C9167" t="s">
        <v>59</v>
      </c>
      <c r="D9167">
        <v>11.48</v>
      </c>
      <c r="E9167">
        <v>17.70168</v>
      </c>
      <c r="F9167">
        <v>0.89999999999999802</v>
      </c>
    </row>
    <row r="9168" spans="1:7">
      <c r="A9168" t="s">
        <v>31</v>
      </c>
      <c r="B9168">
        <v>3188</v>
      </c>
      <c r="C9168" t="s">
        <v>59</v>
      </c>
      <c r="D9168">
        <v>8.19</v>
      </c>
      <c r="E9168">
        <v>18.01821</v>
      </c>
      <c r="F9168">
        <v>0.89999999999999802</v>
      </c>
    </row>
    <row r="9169" spans="1:7">
      <c r="A9169" t="s">
        <v>31</v>
      </c>
      <c r="B9169">
        <v>3189</v>
      </c>
      <c r="C9169" t="s">
        <v>59</v>
      </c>
      <c r="D9169">
        <v>9.82</v>
      </c>
      <c r="E9169">
        <v>17.86139</v>
      </c>
      <c r="F9169">
        <v>0.89999999999999802</v>
      </c>
      <c r="G9169" t="b">
        <v>0</v>
      </c>
    </row>
    <row r="9170" spans="1:7">
      <c r="A9170" t="s">
        <v>31</v>
      </c>
      <c r="B9170">
        <v>3192</v>
      </c>
      <c r="C9170" t="s">
        <v>59</v>
      </c>
      <c r="D9170">
        <v>5</v>
      </c>
      <c r="E9170">
        <v>18.325130000000001</v>
      </c>
      <c r="F9170">
        <v>0.89999999999999802</v>
      </c>
      <c r="G9170" t="b">
        <v>0</v>
      </c>
    </row>
    <row r="9171" spans="1:7">
      <c r="A9171" t="s">
        <v>31</v>
      </c>
      <c r="B9171">
        <v>3193</v>
      </c>
      <c r="C9171" t="s">
        <v>59</v>
      </c>
      <c r="D9171">
        <v>6.5</v>
      </c>
      <c r="E9171">
        <v>18.180810000000001</v>
      </c>
      <c r="F9171">
        <v>0.89999999999999802</v>
      </c>
      <c r="G9171" t="b">
        <v>0</v>
      </c>
    </row>
    <row r="9172" spans="1:7">
      <c r="A9172" t="s">
        <v>31</v>
      </c>
      <c r="B9172">
        <v>3195</v>
      </c>
      <c r="C9172" t="s">
        <v>59</v>
      </c>
      <c r="D9172">
        <v>3.27</v>
      </c>
      <c r="E9172">
        <v>18.43</v>
      </c>
      <c r="F9172">
        <v>0.89999999999999802</v>
      </c>
    </row>
    <row r="9173" spans="1:7">
      <c r="A9173" t="s">
        <v>31</v>
      </c>
      <c r="B9173">
        <v>3197</v>
      </c>
      <c r="C9173" t="s">
        <v>59</v>
      </c>
      <c r="D9173">
        <v>2.5</v>
      </c>
      <c r="E9173">
        <v>18.43</v>
      </c>
      <c r="F9173">
        <v>0.89999999999999802</v>
      </c>
    </row>
    <row r="9174" spans="1:7">
      <c r="A9174" t="s">
        <v>31</v>
      </c>
      <c r="B9174">
        <v>3199</v>
      </c>
      <c r="C9174" t="s">
        <v>59</v>
      </c>
      <c r="D9174">
        <v>0.65</v>
      </c>
      <c r="E9174">
        <v>18.43</v>
      </c>
      <c r="F9174">
        <v>0.89999999999999802</v>
      </c>
      <c r="G9174" t="b">
        <v>0</v>
      </c>
    </row>
    <row r="9175" spans="1:7">
      <c r="A9175" t="s">
        <v>31</v>
      </c>
      <c r="B9175">
        <v>3200</v>
      </c>
      <c r="C9175" t="s">
        <v>59</v>
      </c>
      <c r="D9175">
        <v>0.4</v>
      </c>
      <c r="E9175">
        <v>18.43</v>
      </c>
      <c r="F9175">
        <v>0.89999999999999802</v>
      </c>
      <c r="G9175" t="b">
        <v>0</v>
      </c>
    </row>
    <row r="9176" spans="1:7">
      <c r="A9176" t="s">
        <v>31</v>
      </c>
      <c r="B9176">
        <v>3203</v>
      </c>
      <c r="C9176" t="s">
        <v>59</v>
      </c>
      <c r="D9176">
        <v>-1.69</v>
      </c>
      <c r="E9176">
        <v>16.100000000000001</v>
      </c>
      <c r="F9176">
        <v>0.89999999999999802</v>
      </c>
      <c r="G9176" t="b">
        <v>0</v>
      </c>
    </row>
    <row r="9177" spans="1:7">
      <c r="A9177" t="s">
        <v>31</v>
      </c>
      <c r="B9177">
        <v>3204</v>
      </c>
      <c r="C9177" t="s">
        <v>59</v>
      </c>
      <c r="D9177">
        <v>-1.69</v>
      </c>
      <c r="E9177">
        <v>16.5</v>
      </c>
      <c r="F9177">
        <v>0.89999999999999802</v>
      </c>
      <c r="G9177" t="b">
        <v>0</v>
      </c>
    </row>
    <row r="9178" spans="1:7">
      <c r="A9178" t="s">
        <v>31</v>
      </c>
      <c r="B9178">
        <v>3206</v>
      </c>
      <c r="C9178" t="s">
        <v>59</v>
      </c>
      <c r="D9178">
        <v>-1.69</v>
      </c>
      <c r="E9178">
        <v>8.5</v>
      </c>
      <c r="F9178">
        <v>0.89999999999999802</v>
      </c>
      <c r="G9178" t="b">
        <v>0</v>
      </c>
    </row>
    <row r="9179" spans="1:7">
      <c r="A9179" t="s">
        <v>31</v>
      </c>
      <c r="B9179">
        <v>3209</v>
      </c>
      <c r="C9179" t="s">
        <v>59</v>
      </c>
      <c r="D9179">
        <v>-1.69</v>
      </c>
      <c r="E9179">
        <v>2.5</v>
      </c>
      <c r="F9179">
        <v>0.89999999999999802</v>
      </c>
    </row>
    <row r="9180" spans="1:7">
      <c r="A9180" t="s">
        <v>31</v>
      </c>
      <c r="B9180">
        <v>3210</v>
      </c>
      <c r="C9180" t="s">
        <v>59</v>
      </c>
      <c r="D9180">
        <v>-1.69</v>
      </c>
      <c r="E9180">
        <v>2.8</v>
      </c>
      <c r="F9180">
        <v>0.89999999999999802</v>
      </c>
      <c r="G9180" t="b">
        <v>0</v>
      </c>
    </row>
    <row r="9181" spans="1:7">
      <c r="A9181" t="s">
        <v>31</v>
      </c>
      <c r="B9181">
        <v>3212</v>
      </c>
      <c r="C9181" t="s">
        <v>59</v>
      </c>
      <c r="D9181">
        <v>-1.69</v>
      </c>
      <c r="E9181">
        <v>0.7</v>
      </c>
      <c r="F9181">
        <v>0.89999999999999802</v>
      </c>
      <c r="G9181" t="b">
        <v>0</v>
      </c>
    </row>
    <row r="9182" spans="1:7">
      <c r="A9182" t="s">
        <v>31</v>
      </c>
      <c r="B9182">
        <v>3624</v>
      </c>
      <c r="C9182" t="s">
        <v>59</v>
      </c>
      <c r="D9182">
        <v>3.91</v>
      </c>
      <c r="E9182">
        <v>16.100000000000001</v>
      </c>
      <c r="F9182">
        <v>0.89999999999999802</v>
      </c>
    </row>
    <row r="9183" spans="1:7">
      <c r="A9183" t="s">
        <v>31</v>
      </c>
      <c r="B9183">
        <v>3625</v>
      </c>
      <c r="C9183" t="s">
        <v>59</v>
      </c>
      <c r="D9183">
        <v>-1.69</v>
      </c>
      <c r="E9183">
        <v>18.43</v>
      </c>
      <c r="F9183">
        <v>0.89999999999999802</v>
      </c>
    </row>
    <row r="9184" spans="1:7">
      <c r="A9184" t="s">
        <v>31</v>
      </c>
      <c r="B9184">
        <v>3626</v>
      </c>
      <c r="C9184" t="s">
        <v>59</v>
      </c>
      <c r="D9184">
        <v>0.02</v>
      </c>
      <c r="E9184">
        <v>10</v>
      </c>
      <c r="F9184">
        <v>0.89999999999999802</v>
      </c>
      <c r="G9184" t="b">
        <v>0</v>
      </c>
    </row>
    <row r="9185" spans="1:7">
      <c r="A9185" t="s">
        <v>31</v>
      </c>
      <c r="B9185">
        <v>3627</v>
      </c>
      <c r="C9185" t="s">
        <v>59</v>
      </c>
      <c r="D9185">
        <v>0.02</v>
      </c>
      <c r="E9185">
        <v>18.43</v>
      </c>
      <c r="F9185">
        <v>0.89999999999999802</v>
      </c>
    </row>
    <row r="9186" spans="1:7">
      <c r="A9186" t="s">
        <v>31</v>
      </c>
      <c r="B9186">
        <v>4403</v>
      </c>
      <c r="C9186" t="s">
        <v>59</v>
      </c>
      <c r="D9186">
        <v>2.35</v>
      </c>
      <c r="E9186">
        <v>6.9</v>
      </c>
      <c r="F9186">
        <v>0.89999999999999802</v>
      </c>
    </row>
    <row r="9187" spans="1:7">
      <c r="A9187" t="s">
        <v>31</v>
      </c>
      <c r="B9187">
        <v>4404</v>
      </c>
      <c r="C9187" t="s">
        <v>59</v>
      </c>
      <c r="D9187">
        <v>8.3800000000000008</v>
      </c>
      <c r="E9187">
        <v>8.75</v>
      </c>
      <c r="F9187">
        <v>0.89999999999999802</v>
      </c>
      <c r="G9187" t="b">
        <v>0</v>
      </c>
    </row>
    <row r="9188" spans="1:7">
      <c r="A9188" t="s">
        <v>31</v>
      </c>
      <c r="B9188">
        <v>4405</v>
      </c>
      <c r="C9188" t="s">
        <v>59</v>
      </c>
      <c r="D9188">
        <v>17</v>
      </c>
      <c r="E9188">
        <v>8.75</v>
      </c>
      <c r="F9188">
        <v>0.89999999999999802</v>
      </c>
      <c r="G9188" t="b">
        <v>0</v>
      </c>
    </row>
    <row r="9189" spans="1:7">
      <c r="A9189" t="s">
        <v>31</v>
      </c>
      <c r="B9189">
        <v>4417</v>
      </c>
      <c r="C9189" t="s">
        <v>59</v>
      </c>
      <c r="D9189">
        <v>1.2</v>
      </c>
      <c r="E9189">
        <v>13.37</v>
      </c>
      <c r="F9189">
        <v>0.89999999999999802</v>
      </c>
    </row>
    <row r="9190" spans="1:7">
      <c r="A9190" t="s">
        <v>31</v>
      </c>
      <c r="B9190">
        <v>4418</v>
      </c>
      <c r="C9190" t="s">
        <v>59</v>
      </c>
      <c r="D9190">
        <v>1.2</v>
      </c>
      <c r="E9190">
        <v>10</v>
      </c>
      <c r="F9190">
        <v>0.89999999999999802</v>
      </c>
      <c r="G9190" t="b">
        <v>0</v>
      </c>
    </row>
    <row r="9191" spans="1:7">
      <c r="A9191" t="s">
        <v>31</v>
      </c>
      <c r="B9191">
        <v>4419</v>
      </c>
      <c r="C9191" t="s">
        <v>59</v>
      </c>
      <c r="D9191">
        <v>3.91</v>
      </c>
      <c r="E9191">
        <v>13.37</v>
      </c>
      <c r="F9191">
        <v>0.89999999999999802</v>
      </c>
      <c r="G9191" t="b">
        <v>0</v>
      </c>
    </row>
    <row r="9192" spans="1:7">
      <c r="A9192" t="s">
        <v>31</v>
      </c>
      <c r="B9192">
        <v>4420</v>
      </c>
      <c r="C9192" t="s">
        <v>59</v>
      </c>
      <c r="D9192">
        <v>0.4</v>
      </c>
      <c r="E9192">
        <v>12</v>
      </c>
      <c r="F9192">
        <v>0.89999999999999802</v>
      </c>
    </row>
    <row r="9193" spans="1:7">
      <c r="A9193" t="s">
        <v>31</v>
      </c>
      <c r="B9193">
        <v>4421</v>
      </c>
      <c r="C9193" t="s">
        <v>59</v>
      </c>
      <c r="D9193">
        <v>0.4</v>
      </c>
      <c r="E9193">
        <v>10</v>
      </c>
      <c r="F9193">
        <v>0.89999999999999802</v>
      </c>
    </row>
    <row r="9194" spans="1:7">
      <c r="A9194" t="s">
        <v>31</v>
      </c>
      <c r="B9194">
        <v>4422</v>
      </c>
      <c r="C9194" t="s">
        <v>59</v>
      </c>
      <c r="D9194">
        <v>3.91</v>
      </c>
      <c r="E9194">
        <v>13.97</v>
      </c>
      <c r="F9194">
        <v>0.89999999999999802</v>
      </c>
      <c r="G9194" t="b">
        <v>0</v>
      </c>
    </row>
    <row r="9195" spans="1:7">
      <c r="A9195" t="s">
        <v>31</v>
      </c>
      <c r="B9195">
        <v>4423</v>
      </c>
      <c r="C9195" t="s">
        <v>59</v>
      </c>
      <c r="D9195">
        <v>17</v>
      </c>
      <c r="E9195">
        <v>16.5</v>
      </c>
      <c r="F9195">
        <v>0.89999999999999802</v>
      </c>
      <c r="G9195" t="b">
        <v>0</v>
      </c>
    </row>
    <row r="9196" spans="1:7">
      <c r="A9196" t="s">
        <v>31</v>
      </c>
      <c r="B9196">
        <v>4424</v>
      </c>
      <c r="C9196" t="s">
        <v>59</v>
      </c>
      <c r="D9196">
        <v>17</v>
      </c>
      <c r="E9196">
        <v>15.26</v>
      </c>
      <c r="F9196">
        <v>0.89999999999999802</v>
      </c>
      <c r="G9196" t="b">
        <v>0</v>
      </c>
    </row>
    <row r="9197" spans="1:7">
      <c r="A9197" t="s">
        <v>31</v>
      </c>
      <c r="B9197">
        <v>4425</v>
      </c>
      <c r="C9197" t="s">
        <v>59</v>
      </c>
      <c r="D9197">
        <v>12.79</v>
      </c>
      <c r="E9197">
        <v>16.5</v>
      </c>
      <c r="F9197">
        <v>0.89999999999999802</v>
      </c>
      <c r="G9197" t="b">
        <v>0</v>
      </c>
    </row>
    <row r="9198" spans="1:7">
      <c r="A9198" t="s">
        <v>31</v>
      </c>
      <c r="B9198">
        <v>4643</v>
      </c>
      <c r="C9198" t="s">
        <v>59</v>
      </c>
      <c r="D9198">
        <v>17</v>
      </c>
      <c r="E9198">
        <v>14.35</v>
      </c>
      <c r="F9198">
        <v>0.89999999999999802</v>
      </c>
    </row>
    <row r="9199" spans="1:7">
      <c r="A9199" t="s">
        <v>31</v>
      </c>
      <c r="B9199">
        <v>4644</v>
      </c>
      <c r="C9199" t="s">
        <v>59</v>
      </c>
      <c r="D9199">
        <v>19.649999999999999</v>
      </c>
      <c r="E9199">
        <v>14.35</v>
      </c>
      <c r="F9199">
        <v>0.89999999999999802</v>
      </c>
    </row>
    <row r="9200" spans="1:7">
      <c r="A9200" t="s">
        <v>31</v>
      </c>
      <c r="B9200">
        <v>5198</v>
      </c>
      <c r="C9200" t="s">
        <v>59</v>
      </c>
      <c r="D9200">
        <v>8.1</v>
      </c>
      <c r="E9200">
        <v>16.5</v>
      </c>
      <c r="F9200">
        <v>0.89999999999999802</v>
      </c>
    </row>
    <row r="9201" spans="1:7">
      <c r="A9201" t="s">
        <v>31</v>
      </c>
      <c r="B9201">
        <v>5199</v>
      </c>
      <c r="C9201" t="s">
        <v>59</v>
      </c>
      <c r="D9201">
        <v>9.67</v>
      </c>
      <c r="E9201">
        <v>16.5</v>
      </c>
      <c r="F9201">
        <v>0.89999999999999802</v>
      </c>
    </row>
    <row r="9202" spans="1:7">
      <c r="A9202" t="s">
        <v>31</v>
      </c>
      <c r="B9202">
        <v>5200</v>
      </c>
      <c r="C9202" t="s">
        <v>59</v>
      </c>
      <c r="D9202">
        <v>9.75</v>
      </c>
      <c r="E9202">
        <v>16.5</v>
      </c>
      <c r="F9202">
        <v>0.89999999999999802</v>
      </c>
    </row>
    <row r="9203" spans="1:7">
      <c r="A9203" t="s">
        <v>31</v>
      </c>
      <c r="B9203">
        <v>5201</v>
      </c>
      <c r="C9203" t="s">
        <v>59</v>
      </c>
      <c r="D9203">
        <v>10.38</v>
      </c>
      <c r="E9203">
        <v>16.5</v>
      </c>
      <c r="F9203">
        <v>0.89999999999999802</v>
      </c>
    </row>
    <row r="9204" spans="1:7">
      <c r="A9204" t="s">
        <v>31</v>
      </c>
      <c r="B9204">
        <v>5202</v>
      </c>
      <c r="C9204" t="s">
        <v>59</v>
      </c>
      <c r="D9204">
        <v>10.55</v>
      </c>
      <c r="E9204">
        <v>16.5</v>
      </c>
      <c r="F9204">
        <v>0.89999999999999802</v>
      </c>
    </row>
    <row r="9205" spans="1:7">
      <c r="A9205" t="s">
        <v>31</v>
      </c>
      <c r="B9205">
        <v>5203</v>
      </c>
      <c r="C9205" t="s">
        <v>59</v>
      </c>
      <c r="D9205">
        <v>11.33</v>
      </c>
      <c r="E9205">
        <v>16.5</v>
      </c>
      <c r="F9205">
        <v>0.89999999999999802</v>
      </c>
    </row>
    <row r="9206" spans="1:7">
      <c r="A9206" t="s">
        <v>31</v>
      </c>
      <c r="B9206">
        <v>5204</v>
      </c>
      <c r="C9206" t="s">
        <v>59</v>
      </c>
      <c r="D9206">
        <v>11.92</v>
      </c>
      <c r="E9206">
        <v>16.100000000000001</v>
      </c>
      <c r="F9206">
        <v>0.89999999999999802</v>
      </c>
      <c r="G9206" t="b">
        <v>0</v>
      </c>
    </row>
    <row r="9207" spans="1:7">
      <c r="A9207" t="s">
        <v>31</v>
      </c>
      <c r="B9207">
        <v>5205</v>
      </c>
      <c r="C9207" t="s">
        <v>59</v>
      </c>
      <c r="D9207">
        <v>11.92</v>
      </c>
      <c r="E9207">
        <v>15.7</v>
      </c>
      <c r="F9207">
        <v>0.89999999999999802</v>
      </c>
    </row>
    <row r="9208" spans="1:7">
      <c r="A9208" t="s">
        <v>31</v>
      </c>
      <c r="B9208">
        <v>5206</v>
      </c>
      <c r="C9208" t="s">
        <v>59</v>
      </c>
      <c r="D9208">
        <v>11.92</v>
      </c>
      <c r="E9208">
        <v>15.26</v>
      </c>
      <c r="F9208">
        <v>0.89999999999999802</v>
      </c>
    </row>
    <row r="9209" spans="1:7">
      <c r="A9209" t="s">
        <v>31</v>
      </c>
      <c r="B9209">
        <v>5210</v>
      </c>
      <c r="C9209" t="s">
        <v>59</v>
      </c>
      <c r="D9209">
        <v>19.649999999999999</v>
      </c>
      <c r="E9209">
        <v>2.2000000000000002</v>
      </c>
      <c r="F9209">
        <v>0.89999999999999802</v>
      </c>
    </row>
    <row r="9210" spans="1:7">
      <c r="A9210" t="s">
        <v>31</v>
      </c>
      <c r="B9210">
        <v>5211</v>
      </c>
      <c r="C9210" t="s">
        <v>59</v>
      </c>
      <c r="D9210">
        <v>19.649999999999999</v>
      </c>
      <c r="E9210">
        <v>2.5</v>
      </c>
      <c r="F9210">
        <v>0.89999999999999802</v>
      </c>
    </row>
    <row r="9211" spans="1:7">
      <c r="A9211" t="s">
        <v>31</v>
      </c>
      <c r="B9211">
        <v>5212</v>
      </c>
      <c r="C9211" t="s">
        <v>59</v>
      </c>
      <c r="D9211">
        <v>19.649999999999999</v>
      </c>
      <c r="E9211">
        <v>2.8</v>
      </c>
      <c r="F9211">
        <v>0.89999999999999802</v>
      </c>
    </row>
    <row r="9212" spans="1:7">
      <c r="A9212" t="s">
        <v>31</v>
      </c>
      <c r="B9212">
        <v>5288</v>
      </c>
      <c r="C9212" t="s">
        <v>59</v>
      </c>
      <c r="D9212">
        <v>0</v>
      </c>
      <c r="E9212">
        <v>-5.48</v>
      </c>
      <c r="F9212">
        <v>0.89999999999999802</v>
      </c>
    </row>
    <row r="9213" spans="1:7">
      <c r="A9213" t="s">
        <v>31</v>
      </c>
      <c r="B9213">
        <v>5290</v>
      </c>
      <c r="C9213" t="s">
        <v>59</v>
      </c>
      <c r="D9213">
        <v>6.55</v>
      </c>
      <c r="E9213">
        <v>-5.48</v>
      </c>
      <c r="F9213">
        <v>0.89999999999999802</v>
      </c>
    </row>
    <row r="9214" spans="1:7">
      <c r="A9214" t="s">
        <v>31</v>
      </c>
      <c r="B9214">
        <v>5292</v>
      </c>
      <c r="C9214" t="s">
        <v>59</v>
      </c>
      <c r="D9214">
        <v>6.9</v>
      </c>
      <c r="E9214">
        <v>-5.48</v>
      </c>
      <c r="F9214">
        <v>0.89999999999999802</v>
      </c>
    </row>
    <row r="9215" spans="1:7">
      <c r="A9215" t="s">
        <v>31</v>
      </c>
      <c r="B9215">
        <v>5294</v>
      </c>
      <c r="C9215" t="s">
        <v>59</v>
      </c>
      <c r="D9215">
        <v>7.02</v>
      </c>
      <c r="E9215">
        <v>-5.48</v>
      </c>
      <c r="F9215">
        <v>0.89999999999999802</v>
      </c>
      <c r="G9215" t="b">
        <v>0</v>
      </c>
    </row>
    <row r="9216" spans="1:7">
      <c r="A9216" t="s">
        <v>31</v>
      </c>
      <c r="B9216">
        <v>5295</v>
      </c>
      <c r="C9216" t="s">
        <v>59</v>
      </c>
      <c r="D9216">
        <v>8</v>
      </c>
      <c r="E9216">
        <v>-5.48</v>
      </c>
      <c r="F9216">
        <v>0.89999999999999802</v>
      </c>
      <c r="G9216" t="b">
        <v>0</v>
      </c>
    </row>
    <row r="9217" spans="1:7">
      <c r="A9217" t="s">
        <v>31</v>
      </c>
      <c r="B9217">
        <v>5297</v>
      </c>
      <c r="C9217" t="s">
        <v>59</v>
      </c>
      <c r="D9217">
        <v>9.9</v>
      </c>
      <c r="E9217">
        <v>-5.48</v>
      </c>
      <c r="F9217">
        <v>0.89999999999999802</v>
      </c>
    </row>
    <row r="9218" spans="1:7">
      <c r="A9218" t="s">
        <v>31</v>
      </c>
      <c r="B9218">
        <v>5299</v>
      </c>
      <c r="C9218" t="s">
        <v>59</v>
      </c>
      <c r="D9218">
        <v>10.53</v>
      </c>
      <c r="E9218">
        <v>-5.48</v>
      </c>
      <c r="F9218">
        <v>0.89999999999999802</v>
      </c>
      <c r="G9218" t="b">
        <v>0</v>
      </c>
    </row>
    <row r="9219" spans="1:7">
      <c r="A9219" t="s">
        <v>31</v>
      </c>
      <c r="B9219">
        <v>5301</v>
      </c>
      <c r="C9219" t="s">
        <v>59</v>
      </c>
      <c r="D9219">
        <v>10.7</v>
      </c>
      <c r="E9219">
        <v>-5.48</v>
      </c>
      <c r="F9219">
        <v>0.89999999999999802</v>
      </c>
      <c r="G9219" t="b">
        <v>0</v>
      </c>
    </row>
    <row r="9220" spans="1:7">
      <c r="A9220" t="s">
        <v>31</v>
      </c>
      <c r="B9220">
        <v>5303</v>
      </c>
      <c r="C9220" t="s">
        <v>59</v>
      </c>
      <c r="D9220">
        <v>13.1</v>
      </c>
      <c r="E9220">
        <v>-5.48</v>
      </c>
      <c r="F9220">
        <v>0.89999999999999802</v>
      </c>
    </row>
    <row r="9221" spans="1:7">
      <c r="A9221" t="s">
        <v>31</v>
      </c>
      <c r="B9221">
        <v>5305</v>
      </c>
      <c r="C9221" t="s">
        <v>59</v>
      </c>
      <c r="D9221">
        <v>13.4</v>
      </c>
      <c r="E9221">
        <v>-5.48</v>
      </c>
      <c r="F9221">
        <v>0.89999999999999802</v>
      </c>
    </row>
    <row r="9222" spans="1:7">
      <c r="A9222" t="s">
        <v>31</v>
      </c>
      <c r="B9222">
        <v>5307</v>
      </c>
      <c r="C9222" t="s">
        <v>59</v>
      </c>
      <c r="D9222">
        <v>13.65</v>
      </c>
      <c r="E9222">
        <v>-5.48</v>
      </c>
      <c r="F9222">
        <v>0.89999999999999802</v>
      </c>
    </row>
    <row r="9223" spans="1:7">
      <c r="A9223" t="s">
        <v>31</v>
      </c>
      <c r="B9223">
        <v>5309</v>
      </c>
      <c r="C9223" t="s">
        <v>59</v>
      </c>
      <c r="D9223">
        <v>14.15</v>
      </c>
      <c r="E9223">
        <v>-5.48</v>
      </c>
      <c r="F9223">
        <v>0.89999999999999802</v>
      </c>
    </row>
    <row r="9224" spans="1:7">
      <c r="A9224" t="s">
        <v>31</v>
      </c>
      <c r="B9224">
        <v>5311</v>
      </c>
      <c r="C9224" t="s">
        <v>59</v>
      </c>
      <c r="D9224">
        <v>14.33</v>
      </c>
      <c r="E9224">
        <v>-5.48</v>
      </c>
      <c r="F9224">
        <v>0.89999999999999802</v>
      </c>
    </row>
    <row r="9225" spans="1:7">
      <c r="A9225" t="s">
        <v>31</v>
      </c>
      <c r="B9225">
        <v>5313</v>
      </c>
      <c r="C9225" t="s">
        <v>59</v>
      </c>
      <c r="D9225">
        <v>14.75</v>
      </c>
      <c r="E9225">
        <v>-5.48</v>
      </c>
      <c r="F9225">
        <v>0.89999999999999802</v>
      </c>
      <c r="G9225" t="b">
        <v>0</v>
      </c>
    </row>
    <row r="9226" spans="1:7">
      <c r="A9226" t="s">
        <v>31</v>
      </c>
      <c r="B9226">
        <v>5315</v>
      </c>
      <c r="C9226" t="s">
        <v>59</v>
      </c>
      <c r="D9226">
        <v>16.37</v>
      </c>
      <c r="E9226">
        <v>-5.48</v>
      </c>
      <c r="F9226">
        <v>0.89999999999999802</v>
      </c>
    </row>
    <row r="9227" spans="1:7">
      <c r="A9227" t="s">
        <v>31</v>
      </c>
      <c r="B9227">
        <v>5317</v>
      </c>
      <c r="C9227" t="s">
        <v>59</v>
      </c>
      <c r="D9227">
        <v>17.100000000000001</v>
      </c>
      <c r="E9227">
        <v>-5.48</v>
      </c>
      <c r="F9227">
        <v>0.89999999999999802</v>
      </c>
    </row>
    <row r="9228" spans="1:7">
      <c r="A9228" t="s">
        <v>31</v>
      </c>
      <c r="B9228">
        <v>5319</v>
      </c>
      <c r="C9228" t="s">
        <v>59</v>
      </c>
      <c r="D9228">
        <v>17.7</v>
      </c>
      <c r="E9228">
        <v>-5.48</v>
      </c>
      <c r="F9228">
        <v>0.89999999999999802</v>
      </c>
    </row>
    <row r="9229" spans="1:7">
      <c r="A9229" t="s">
        <v>31</v>
      </c>
      <c r="B9229">
        <v>5321</v>
      </c>
      <c r="C9229" t="s">
        <v>59</v>
      </c>
      <c r="D9229">
        <v>18.399999999999999</v>
      </c>
      <c r="E9229">
        <v>-5.48</v>
      </c>
      <c r="F9229">
        <v>0.89999999999999802</v>
      </c>
    </row>
    <row r="9230" spans="1:7">
      <c r="A9230" t="s">
        <v>31</v>
      </c>
      <c r="B9230">
        <v>5323</v>
      </c>
      <c r="C9230" t="s">
        <v>59</v>
      </c>
      <c r="D9230">
        <v>19.100000000000001</v>
      </c>
      <c r="E9230">
        <v>-5.48</v>
      </c>
      <c r="F9230">
        <v>0.89999999999999802</v>
      </c>
    </row>
    <row r="9231" spans="1:7">
      <c r="A9231" t="s">
        <v>31</v>
      </c>
      <c r="B9231">
        <v>5325</v>
      </c>
      <c r="C9231" t="s">
        <v>59</v>
      </c>
      <c r="D9231">
        <v>19.475000000000001</v>
      </c>
      <c r="E9231">
        <v>-5.48</v>
      </c>
      <c r="F9231">
        <v>0.89999999999999802</v>
      </c>
    </row>
    <row r="9232" spans="1:7">
      <c r="A9232" t="s">
        <v>31</v>
      </c>
      <c r="B9232">
        <v>5327</v>
      </c>
      <c r="C9232" t="s">
        <v>59</v>
      </c>
      <c r="D9232">
        <v>20.54</v>
      </c>
      <c r="E9232">
        <v>-0.65</v>
      </c>
      <c r="F9232">
        <v>0.89999999999999802</v>
      </c>
      <c r="G9232" t="b">
        <v>0</v>
      </c>
    </row>
    <row r="9233" spans="1:7">
      <c r="A9233" t="s">
        <v>31</v>
      </c>
      <c r="B9233">
        <v>5329</v>
      </c>
      <c r="C9233" t="s">
        <v>59</v>
      </c>
      <c r="D9233">
        <v>20.54</v>
      </c>
      <c r="E9233">
        <v>-8.8817839999999996E-16</v>
      </c>
      <c r="F9233">
        <v>0.89999999999999802</v>
      </c>
    </row>
    <row r="9234" spans="1:7">
      <c r="A9234" t="s">
        <v>31</v>
      </c>
      <c r="B9234">
        <v>5331</v>
      </c>
      <c r="C9234" t="s">
        <v>59</v>
      </c>
      <c r="D9234">
        <v>20.54</v>
      </c>
      <c r="E9234">
        <v>0.2</v>
      </c>
      <c r="F9234">
        <v>0.89999999999999802</v>
      </c>
      <c r="G9234" t="b">
        <v>0</v>
      </c>
    </row>
    <row r="9235" spans="1:7">
      <c r="A9235" t="s">
        <v>31</v>
      </c>
      <c r="B9235">
        <v>5333</v>
      </c>
      <c r="C9235" t="s">
        <v>59</v>
      </c>
      <c r="D9235">
        <v>20.54</v>
      </c>
      <c r="E9235">
        <v>0.4</v>
      </c>
      <c r="F9235">
        <v>0.89999999999999802</v>
      </c>
    </row>
    <row r="9236" spans="1:7">
      <c r="A9236" t="s">
        <v>31</v>
      </c>
      <c r="B9236">
        <v>5335</v>
      </c>
      <c r="C9236" t="s">
        <v>59</v>
      </c>
      <c r="D9236">
        <v>20.54</v>
      </c>
      <c r="E9236">
        <v>1.75</v>
      </c>
      <c r="F9236">
        <v>0.89999999999999802</v>
      </c>
      <c r="G9236" t="b">
        <v>0</v>
      </c>
    </row>
    <row r="9237" spans="1:7">
      <c r="A9237" t="s">
        <v>31</v>
      </c>
      <c r="B9237">
        <v>5337</v>
      </c>
      <c r="C9237" t="s">
        <v>59</v>
      </c>
      <c r="D9237">
        <v>20.54</v>
      </c>
      <c r="E9237">
        <v>2.2000000000000002</v>
      </c>
      <c r="F9237">
        <v>0.89999999999999802</v>
      </c>
    </row>
    <row r="9238" spans="1:7">
      <c r="A9238" t="s">
        <v>31</v>
      </c>
      <c r="B9238">
        <v>5339</v>
      </c>
      <c r="C9238" t="s">
        <v>59</v>
      </c>
      <c r="D9238">
        <v>20.54</v>
      </c>
      <c r="E9238">
        <v>4.9000000000000004</v>
      </c>
      <c r="F9238">
        <v>0.89999999999999802</v>
      </c>
    </row>
    <row r="9239" spans="1:7">
      <c r="A9239" t="s">
        <v>31</v>
      </c>
      <c r="B9239">
        <v>5341</v>
      </c>
      <c r="C9239" t="s">
        <v>59</v>
      </c>
      <c r="D9239">
        <v>20.54</v>
      </c>
      <c r="E9239">
        <v>5</v>
      </c>
      <c r="F9239">
        <v>0.89999999999999802</v>
      </c>
      <c r="G9239" t="b">
        <v>0</v>
      </c>
    </row>
    <row r="9240" spans="1:7">
      <c r="A9240" t="s">
        <v>31</v>
      </c>
      <c r="B9240">
        <v>5343</v>
      </c>
      <c r="C9240" t="s">
        <v>59</v>
      </c>
      <c r="D9240">
        <v>20.54</v>
      </c>
      <c r="E9240">
        <v>7.71</v>
      </c>
      <c r="F9240">
        <v>0.89999999999999802</v>
      </c>
      <c r="G9240" t="b">
        <v>0</v>
      </c>
    </row>
    <row r="9241" spans="1:7">
      <c r="A9241" t="s">
        <v>31</v>
      </c>
      <c r="B9241">
        <v>5345</v>
      </c>
      <c r="C9241" t="s">
        <v>59</v>
      </c>
      <c r="D9241">
        <v>20.54</v>
      </c>
      <c r="E9241">
        <v>8.1</v>
      </c>
      <c r="F9241">
        <v>0.89999999999999802</v>
      </c>
    </row>
    <row r="9242" spans="1:7">
      <c r="A9242" t="s">
        <v>31</v>
      </c>
      <c r="B9242">
        <v>5347</v>
      </c>
      <c r="C9242" t="s">
        <v>59</v>
      </c>
      <c r="D9242">
        <v>20.54</v>
      </c>
      <c r="E9242">
        <v>9.1</v>
      </c>
      <c r="F9242">
        <v>0.89999999999999802</v>
      </c>
      <c r="G9242" t="b">
        <v>0</v>
      </c>
    </row>
    <row r="9243" spans="1:7">
      <c r="A9243" t="s">
        <v>31</v>
      </c>
      <c r="B9243">
        <v>5349</v>
      </c>
      <c r="C9243" t="s">
        <v>59</v>
      </c>
      <c r="D9243">
        <v>20.54</v>
      </c>
      <c r="E9243">
        <v>9.6999999999999993</v>
      </c>
      <c r="F9243">
        <v>0.89999999999999802</v>
      </c>
    </row>
    <row r="9244" spans="1:7">
      <c r="A9244" t="s">
        <v>31</v>
      </c>
      <c r="B9244">
        <v>5351</v>
      </c>
      <c r="C9244" t="s">
        <v>59</v>
      </c>
      <c r="D9244">
        <v>20.54</v>
      </c>
      <c r="E9244">
        <v>10.11</v>
      </c>
      <c r="F9244">
        <v>0.89999999999999802</v>
      </c>
    </row>
    <row r="9245" spans="1:7">
      <c r="A9245" t="s">
        <v>31</v>
      </c>
      <c r="B9245">
        <v>5353</v>
      </c>
      <c r="C9245" t="s">
        <v>59</v>
      </c>
      <c r="D9245">
        <v>20.54</v>
      </c>
      <c r="E9245">
        <v>10.4</v>
      </c>
      <c r="F9245">
        <v>0.89999999999999802</v>
      </c>
      <c r="G9245" t="b">
        <v>0</v>
      </c>
    </row>
    <row r="9246" spans="1:7">
      <c r="A9246" t="s">
        <v>31</v>
      </c>
      <c r="B9246">
        <v>5355</v>
      </c>
      <c r="C9246" t="s">
        <v>59</v>
      </c>
      <c r="D9246">
        <v>20.54</v>
      </c>
      <c r="E9246">
        <v>10.6</v>
      </c>
      <c r="F9246">
        <v>0.89999999999999802</v>
      </c>
    </row>
    <row r="9247" spans="1:7">
      <c r="A9247" t="s">
        <v>31</v>
      </c>
      <c r="B9247">
        <v>5357</v>
      </c>
      <c r="C9247" t="s">
        <v>59</v>
      </c>
      <c r="D9247">
        <v>20.54</v>
      </c>
      <c r="E9247">
        <v>11.65</v>
      </c>
      <c r="F9247">
        <v>0.89999999999999802</v>
      </c>
    </row>
    <row r="9248" spans="1:7">
      <c r="A9248" t="s">
        <v>31</v>
      </c>
      <c r="B9248">
        <v>5359</v>
      </c>
      <c r="C9248" t="s">
        <v>59</v>
      </c>
      <c r="D9248">
        <v>20.54</v>
      </c>
      <c r="E9248">
        <v>11.9</v>
      </c>
      <c r="F9248">
        <v>0.89999999999999802</v>
      </c>
    </row>
    <row r="9249" spans="1:7">
      <c r="A9249" t="s">
        <v>31</v>
      </c>
      <c r="B9249">
        <v>5361</v>
      </c>
      <c r="C9249" t="s">
        <v>59</v>
      </c>
      <c r="D9249">
        <v>20.54</v>
      </c>
      <c r="E9249">
        <v>11.95</v>
      </c>
      <c r="F9249">
        <v>0.89999999999999802</v>
      </c>
      <c r="G9249" t="b">
        <v>0</v>
      </c>
    </row>
    <row r="9250" spans="1:7">
      <c r="A9250" t="s">
        <v>31</v>
      </c>
      <c r="B9250">
        <v>5363</v>
      </c>
      <c r="C9250" t="s">
        <v>59</v>
      </c>
      <c r="D9250">
        <v>20.54</v>
      </c>
      <c r="E9250">
        <v>12.5</v>
      </c>
      <c r="F9250">
        <v>0.89999999999999802</v>
      </c>
      <c r="G9250" t="b">
        <v>0</v>
      </c>
    </row>
    <row r="9251" spans="1:7">
      <c r="A9251" t="s">
        <v>31</v>
      </c>
      <c r="B9251">
        <v>5365</v>
      </c>
      <c r="C9251" t="s">
        <v>59</v>
      </c>
      <c r="D9251">
        <v>20.54</v>
      </c>
      <c r="E9251">
        <v>12.8</v>
      </c>
      <c r="F9251">
        <v>0.89999999999999802</v>
      </c>
    </row>
    <row r="9252" spans="1:7">
      <c r="A9252" t="s">
        <v>31</v>
      </c>
      <c r="B9252">
        <v>5367</v>
      </c>
      <c r="C9252" t="s">
        <v>59</v>
      </c>
      <c r="D9252">
        <v>20.54</v>
      </c>
      <c r="E9252">
        <v>12.95</v>
      </c>
      <c r="F9252">
        <v>0.89999999999999802</v>
      </c>
      <c r="G9252" t="b">
        <v>0</v>
      </c>
    </row>
    <row r="9253" spans="1:7">
      <c r="A9253" t="s">
        <v>31</v>
      </c>
      <c r="B9253">
        <v>5369</v>
      </c>
      <c r="C9253" t="s">
        <v>59</v>
      </c>
      <c r="D9253">
        <v>20.54</v>
      </c>
      <c r="E9253">
        <v>14.2</v>
      </c>
      <c r="F9253">
        <v>0.89999999999999802</v>
      </c>
      <c r="G9253" t="b">
        <v>0</v>
      </c>
    </row>
    <row r="9254" spans="1:7">
      <c r="A9254" t="s">
        <v>31</v>
      </c>
      <c r="B9254">
        <v>5371</v>
      </c>
      <c r="C9254" t="s">
        <v>59</v>
      </c>
      <c r="D9254">
        <v>20.54</v>
      </c>
      <c r="E9254">
        <v>14.35</v>
      </c>
      <c r="F9254">
        <v>0.89999999999999802</v>
      </c>
      <c r="G9254" t="b">
        <v>0</v>
      </c>
    </row>
    <row r="9255" spans="1:7">
      <c r="A9255" t="s">
        <v>31</v>
      </c>
      <c r="B9255">
        <v>5373</v>
      </c>
      <c r="C9255" t="s">
        <v>59</v>
      </c>
      <c r="D9255">
        <v>20.54</v>
      </c>
      <c r="E9255">
        <v>14.91</v>
      </c>
      <c r="F9255">
        <v>0.89999999999999802</v>
      </c>
      <c r="G9255" t="b">
        <v>0</v>
      </c>
    </row>
    <row r="9256" spans="1:7">
      <c r="A9256" t="s">
        <v>31</v>
      </c>
      <c r="B9256">
        <v>5376</v>
      </c>
      <c r="C9256" t="s">
        <v>59</v>
      </c>
      <c r="D9256">
        <v>20.54</v>
      </c>
      <c r="E9256">
        <v>15.7</v>
      </c>
      <c r="F9256">
        <v>0.89999999999999802</v>
      </c>
    </row>
    <row r="9257" spans="1:7">
      <c r="A9257" t="s">
        <v>31</v>
      </c>
      <c r="B9257">
        <v>5378</v>
      </c>
      <c r="C9257" t="s">
        <v>59</v>
      </c>
      <c r="D9257">
        <v>20.54</v>
      </c>
      <c r="E9257">
        <v>15.78</v>
      </c>
      <c r="F9257">
        <v>0.89999999999999802</v>
      </c>
    </row>
    <row r="9258" spans="1:7">
      <c r="A9258" t="s">
        <v>31</v>
      </c>
      <c r="B9258">
        <v>5380</v>
      </c>
      <c r="C9258" t="s">
        <v>59</v>
      </c>
      <c r="D9258">
        <v>20.54</v>
      </c>
      <c r="E9258">
        <v>16.600000000000001</v>
      </c>
      <c r="F9258">
        <v>0.89999999999999802</v>
      </c>
    </row>
    <row r="9259" spans="1:7">
      <c r="A9259" t="s">
        <v>31</v>
      </c>
      <c r="B9259">
        <v>5382</v>
      </c>
      <c r="C9259" t="s">
        <v>59</v>
      </c>
      <c r="D9259">
        <v>19.475000000000001</v>
      </c>
      <c r="E9259">
        <v>16.932469999999999</v>
      </c>
      <c r="F9259">
        <v>0.89999999999999802</v>
      </c>
      <c r="G9259" t="b">
        <v>0</v>
      </c>
    </row>
    <row r="9260" spans="1:7">
      <c r="A9260" t="s">
        <v>31</v>
      </c>
      <c r="B9260">
        <v>5384</v>
      </c>
      <c r="C9260" t="s">
        <v>59</v>
      </c>
      <c r="D9260">
        <v>19.100000000000001</v>
      </c>
      <c r="E9260">
        <v>16.96855</v>
      </c>
      <c r="F9260">
        <v>0.89999999999999802</v>
      </c>
    </row>
    <row r="9261" spans="1:7">
      <c r="A9261" t="s">
        <v>31</v>
      </c>
      <c r="B9261">
        <v>5386</v>
      </c>
      <c r="C9261" t="s">
        <v>59</v>
      </c>
      <c r="D9261">
        <v>18.399999999999999</v>
      </c>
      <c r="E9261">
        <v>17.035889999999998</v>
      </c>
      <c r="F9261">
        <v>0.89999999999999802</v>
      </c>
    </row>
    <row r="9262" spans="1:7">
      <c r="A9262" t="s">
        <v>31</v>
      </c>
      <c r="B9262">
        <v>5388</v>
      </c>
      <c r="C9262" t="s">
        <v>59</v>
      </c>
      <c r="D9262">
        <v>17.7</v>
      </c>
      <c r="E9262">
        <v>17.10324</v>
      </c>
      <c r="F9262">
        <v>0.89999999999999802</v>
      </c>
    </row>
    <row r="9263" spans="1:7">
      <c r="A9263" t="s">
        <v>31</v>
      </c>
      <c r="B9263">
        <v>5390</v>
      </c>
      <c r="C9263" t="s">
        <v>59</v>
      </c>
      <c r="D9263">
        <v>17.100000000000001</v>
      </c>
      <c r="E9263">
        <v>17.160969999999999</v>
      </c>
      <c r="F9263">
        <v>0.89999999999999802</v>
      </c>
    </row>
    <row r="9264" spans="1:7">
      <c r="A9264" t="s">
        <v>31</v>
      </c>
      <c r="B9264">
        <v>5392</v>
      </c>
      <c r="C9264" t="s">
        <v>59</v>
      </c>
      <c r="D9264">
        <v>16.37</v>
      </c>
      <c r="E9264">
        <v>17.231200000000001</v>
      </c>
      <c r="F9264">
        <v>0.89999999999999802</v>
      </c>
      <c r="G9264" t="b">
        <v>0</v>
      </c>
    </row>
    <row r="9265" spans="1:7">
      <c r="A9265" t="s">
        <v>31</v>
      </c>
      <c r="B9265">
        <v>5394</v>
      </c>
      <c r="C9265" t="s">
        <v>59</v>
      </c>
      <c r="D9265">
        <v>15.55097</v>
      </c>
      <c r="E9265">
        <v>17.309999999999999</v>
      </c>
      <c r="F9265">
        <v>0.89999999999999802</v>
      </c>
      <c r="G9265" t="b">
        <v>0</v>
      </c>
    </row>
    <row r="9266" spans="1:7">
      <c r="A9266" t="s">
        <v>31</v>
      </c>
      <c r="B9266">
        <v>5396</v>
      </c>
      <c r="C9266" t="s">
        <v>59</v>
      </c>
      <c r="D9266">
        <v>14.75</v>
      </c>
      <c r="E9266">
        <v>17.387060000000002</v>
      </c>
      <c r="F9266">
        <v>0.89999999999999802</v>
      </c>
      <c r="G9266" t="b">
        <v>0</v>
      </c>
    </row>
    <row r="9267" spans="1:7">
      <c r="A9267" t="s">
        <v>31</v>
      </c>
      <c r="B9267">
        <v>5398</v>
      </c>
      <c r="C9267" t="s">
        <v>59</v>
      </c>
      <c r="D9267">
        <v>14.33</v>
      </c>
      <c r="E9267">
        <v>17.42747</v>
      </c>
      <c r="F9267">
        <v>0.89999999999999802</v>
      </c>
    </row>
    <row r="9268" spans="1:7">
      <c r="A9268" t="s">
        <v>31</v>
      </c>
      <c r="B9268">
        <v>5400</v>
      </c>
      <c r="C9268" t="s">
        <v>59</v>
      </c>
      <c r="D9268">
        <v>14.15</v>
      </c>
      <c r="E9268">
        <v>17.444790000000001</v>
      </c>
      <c r="F9268">
        <v>0.89999999999999802</v>
      </c>
      <c r="G9268" t="b">
        <v>0</v>
      </c>
    </row>
    <row r="9269" spans="1:7">
      <c r="A9269" t="s">
        <v>31</v>
      </c>
      <c r="B9269">
        <v>5402</v>
      </c>
      <c r="C9269" t="s">
        <v>59</v>
      </c>
      <c r="D9269">
        <v>13.65</v>
      </c>
      <c r="E9269">
        <v>17.492899999999999</v>
      </c>
      <c r="F9269">
        <v>0.89999999999999802</v>
      </c>
    </row>
    <row r="9270" spans="1:7">
      <c r="A9270" t="s">
        <v>31</v>
      </c>
      <c r="B9270">
        <v>5404</v>
      </c>
      <c r="C9270" t="s">
        <v>59</v>
      </c>
      <c r="D9270">
        <v>13.4</v>
      </c>
      <c r="E9270">
        <v>17.516950000000001</v>
      </c>
      <c r="F9270">
        <v>0.89999999999999802</v>
      </c>
      <c r="G9270" t="b">
        <v>0</v>
      </c>
    </row>
    <row r="9271" spans="1:7">
      <c r="A9271" t="s">
        <v>31</v>
      </c>
      <c r="B9271">
        <v>5406</v>
      </c>
      <c r="C9271" t="s">
        <v>59</v>
      </c>
      <c r="D9271">
        <v>13.1</v>
      </c>
      <c r="E9271">
        <v>17.545819999999999</v>
      </c>
      <c r="F9271">
        <v>0.89999999999999802</v>
      </c>
    </row>
    <row r="9272" spans="1:7">
      <c r="A9272" t="s">
        <v>31</v>
      </c>
      <c r="B9272">
        <v>5408</v>
      </c>
      <c r="C9272" t="s">
        <v>59</v>
      </c>
      <c r="D9272">
        <v>10.7</v>
      </c>
      <c r="E9272">
        <v>17.776730000000001</v>
      </c>
      <c r="F9272">
        <v>0.89999999999999802</v>
      </c>
      <c r="G9272" t="b">
        <v>0</v>
      </c>
    </row>
    <row r="9273" spans="1:7">
      <c r="A9273" t="s">
        <v>31</v>
      </c>
      <c r="B9273">
        <v>5410</v>
      </c>
      <c r="C9273" t="s">
        <v>59</v>
      </c>
      <c r="D9273">
        <v>10.53</v>
      </c>
      <c r="E9273">
        <v>17.79308</v>
      </c>
      <c r="F9273">
        <v>0.89999999999999802</v>
      </c>
    </row>
    <row r="9274" spans="1:7">
      <c r="A9274" t="s">
        <v>31</v>
      </c>
      <c r="B9274">
        <v>5412</v>
      </c>
      <c r="C9274" t="s">
        <v>59</v>
      </c>
      <c r="D9274">
        <v>9.9</v>
      </c>
      <c r="E9274">
        <v>17.85369</v>
      </c>
      <c r="F9274">
        <v>0.89999999999999802</v>
      </c>
      <c r="G9274" t="b">
        <v>0</v>
      </c>
    </row>
    <row r="9275" spans="1:7">
      <c r="A9275" t="s">
        <v>31</v>
      </c>
      <c r="B9275">
        <v>5414</v>
      </c>
      <c r="C9275" t="s">
        <v>59</v>
      </c>
      <c r="D9275">
        <v>8</v>
      </c>
      <c r="E9275">
        <v>18.0365</v>
      </c>
      <c r="F9275">
        <v>0.89999999999999802</v>
      </c>
    </row>
    <row r="9276" spans="1:7">
      <c r="A9276" t="s">
        <v>31</v>
      </c>
      <c r="B9276">
        <v>5416</v>
      </c>
      <c r="C9276" t="s">
        <v>59</v>
      </c>
      <c r="D9276">
        <v>7.02</v>
      </c>
      <c r="E9276">
        <v>18.130780000000001</v>
      </c>
      <c r="F9276">
        <v>0.89999999999999802</v>
      </c>
    </row>
    <row r="9277" spans="1:7">
      <c r="A9277" t="s">
        <v>31</v>
      </c>
      <c r="B9277">
        <v>5418</v>
      </c>
      <c r="C9277" t="s">
        <v>59</v>
      </c>
      <c r="D9277">
        <v>6.9</v>
      </c>
      <c r="E9277">
        <v>18.142330000000001</v>
      </c>
      <c r="F9277">
        <v>0.89999999999999802</v>
      </c>
    </row>
    <row r="9278" spans="1:7">
      <c r="A9278" t="s">
        <v>31</v>
      </c>
      <c r="B9278">
        <v>5420</v>
      </c>
      <c r="C9278" t="s">
        <v>59</v>
      </c>
      <c r="D9278">
        <v>6.55</v>
      </c>
      <c r="E9278">
        <v>18.175999999999998</v>
      </c>
      <c r="F9278">
        <v>0.89999999999999802</v>
      </c>
      <c r="G9278" t="b">
        <v>0</v>
      </c>
    </row>
    <row r="9279" spans="1:7">
      <c r="A9279" t="s">
        <v>31</v>
      </c>
      <c r="B9279">
        <v>5422</v>
      </c>
      <c r="C9279" t="s">
        <v>59</v>
      </c>
      <c r="D9279">
        <v>0</v>
      </c>
      <c r="E9279">
        <v>18.43</v>
      </c>
      <c r="F9279">
        <v>0.89999999999999802</v>
      </c>
    </row>
    <row r="9280" spans="1:7">
      <c r="A9280" t="s">
        <v>31</v>
      </c>
      <c r="B9280">
        <v>5424</v>
      </c>
      <c r="C9280" t="s">
        <v>59</v>
      </c>
      <c r="D9280">
        <v>-1.69</v>
      </c>
      <c r="E9280">
        <v>17.309999999999999</v>
      </c>
      <c r="F9280">
        <v>0.89999999999999802</v>
      </c>
    </row>
    <row r="9281" spans="1:7">
      <c r="A9281" t="s">
        <v>31</v>
      </c>
      <c r="B9281">
        <v>5426</v>
      </c>
      <c r="C9281" t="s">
        <v>59</v>
      </c>
      <c r="D9281">
        <v>-1.69</v>
      </c>
      <c r="E9281">
        <v>16.600000000000001</v>
      </c>
      <c r="F9281">
        <v>0.89999999999999802</v>
      </c>
      <c r="G9281" t="b">
        <v>0</v>
      </c>
    </row>
    <row r="9282" spans="1:7">
      <c r="A9282" t="s">
        <v>31</v>
      </c>
      <c r="B9282">
        <v>5428</v>
      </c>
      <c r="C9282" t="s">
        <v>59</v>
      </c>
      <c r="D9282">
        <v>-1.69</v>
      </c>
      <c r="E9282">
        <v>15.78</v>
      </c>
      <c r="F9282">
        <v>0.89999999999999802</v>
      </c>
    </row>
    <row r="9283" spans="1:7">
      <c r="A9283" t="s">
        <v>31</v>
      </c>
      <c r="B9283">
        <v>5430</v>
      </c>
      <c r="C9283" t="s">
        <v>59</v>
      </c>
      <c r="D9283">
        <v>-1.69</v>
      </c>
      <c r="E9283">
        <v>15.7</v>
      </c>
      <c r="F9283">
        <v>0.89999999999999802</v>
      </c>
      <c r="G9283" t="b">
        <v>0</v>
      </c>
    </row>
    <row r="9284" spans="1:7">
      <c r="A9284" t="s">
        <v>31</v>
      </c>
      <c r="B9284">
        <v>5432</v>
      </c>
      <c r="C9284" t="s">
        <v>59</v>
      </c>
      <c r="D9284">
        <v>-1.69</v>
      </c>
      <c r="E9284">
        <v>15.26</v>
      </c>
      <c r="F9284">
        <v>0.89999999999999802</v>
      </c>
    </row>
    <row r="9285" spans="1:7">
      <c r="A9285" t="s">
        <v>31</v>
      </c>
      <c r="B9285">
        <v>5434</v>
      </c>
      <c r="C9285" t="s">
        <v>59</v>
      </c>
      <c r="D9285">
        <v>-1.69</v>
      </c>
      <c r="E9285">
        <v>14.91</v>
      </c>
      <c r="F9285">
        <v>0.89999999999999802</v>
      </c>
    </row>
    <row r="9286" spans="1:7">
      <c r="A9286" t="s">
        <v>31</v>
      </c>
      <c r="B9286">
        <v>5436</v>
      </c>
      <c r="C9286" t="s">
        <v>59</v>
      </c>
      <c r="D9286">
        <v>-1.69</v>
      </c>
      <c r="E9286">
        <v>14.35</v>
      </c>
      <c r="F9286">
        <v>0.89999999999999802</v>
      </c>
      <c r="G9286" t="b">
        <v>0</v>
      </c>
    </row>
    <row r="9287" spans="1:7">
      <c r="A9287" t="s">
        <v>31</v>
      </c>
      <c r="B9287">
        <v>5438</v>
      </c>
      <c r="C9287" t="s">
        <v>59</v>
      </c>
      <c r="D9287">
        <v>-1.69</v>
      </c>
      <c r="E9287">
        <v>14.2</v>
      </c>
      <c r="F9287">
        <v>0.89999999999999802</v>
      </c>
    </row>
    <row r="9288" spans="1:7">
      <c r="A9288" t="s">
        <v>31</v>
      </c>
      <c r="B9288">
        <v>5440</v>
      </c>
      <c r="C9288" t="s">
        <v>59</v>
      </c>
      <c r="D9288">
        <v>-1.69</v>
      </c>
      <c r="E9288">
        <v>12.95</v>
      </c>
      <c r="F9288">
        <v>0.89999999999999802</v>
      </c>
    </row>
    <row r="9289" spans="1:7">
      <c r="A9289" t="s">
        <v>31</v>
      </c>
      <c r="B9289">
        <v>5442</v>
      </c>
      <c r="C9289" t="s">
        <v>59</v>
      </c>
      <c r="D9289">
        <v>-1.69</v>
      </c>
      <c r="E9289">
        <v>12.8</v>
      </c>
      <c r="F9289">
        <v>0.89999999999999802</v>
      </c>
    </row>
    <row r="9290" spans="1:7">
      <c r="A9290" t="s">
        <v>31</v>
      </c>
      <c r="B9290">
        <v>5444</v>
      </c>
      <c r="C9290" t="s">
        <v>59</v>
      </c>
      <c r="D9290">
        <v>-1.69</v>
      </c>
      <c r="E9290">
        <v>12.5</v>
      </c>
      <c r="F9290">
        <v>0.89999999999999802</v>
      </c>
      <c r="G9290" t="b">
        <v>0</v>
      </c>
    </row>
    <row r="9291" spans="1:7">
      <c r="A9291" t="s">
        <v>31</v>
      </c>
      <c r="B9291">
        <v>5446</v>
      </c>
      <c r="C9291" t="s">
        <v>59</v>
      </c>
      <c r="D9291">
        <v>-1.69</v>
      </c>
      <c r="E9291">
        <v>11.95</v>
      </c>
      <c r="F9291">
        <v>0.89999999999999802</v>
      </c>
    </row>
    <row r="9292" spans="1:7">
      <c r="A9292" t="s">
        <v>31</v>
      </c>
      <c r="B9292">
        <v>5448</v>
      </c>
      <c r="C9292" t="s">
        <v>59</v>
      </c>
      <c r="D9292">
        <v>-1.69</v>
      </c>
      <c r="E9292">
        <v>11.9</v>
      </c>
      <c r="F9292">
        <v>0.89999999999999802</v>
      </c>
    </row>
    <row r="9293" spans="1:7">
      <c r="A9293" t="s">
        <v>31</v>
      </c>
      <c r="B9293">
        <v>5450</v>
      </c>
      <c r="C9293" t="s">
        <v>59</v>
      </c>
      <c r="D9293">
        <v>-1.69</v>
      </c>
      <c r="E9293">
        <v>11.65</v>
      </c>
      <c r="F9293">
        <v>0.89999999999999802</v>
      </c>
      <c r="G9293" t="b">
        <v>0</v>
      </c>
    </row>
    <row r="9294" spans="1:7">
      <c r="A9294" t="s">
        <v>31</v>
      </c>
      <c r="B9294">
        <v>5452</v>
      </c>
      <c r="C9294" t="s">
        <v>59</v>
      </c>
      <c r="D9294">
        <v>-1.69</v>
      </c>
      <c r="E9294">
        <v>10.6</v>
      </c>
      <c r="F9294">
        <v>0.89999999999999802</v>
      </c>
      <c r="G9294" t="b">
        <v>0</v>
      </c>
    </row>
    <row r="9295" spans="1:7">
      <c r="A9295" t="s">
        <v>31</v>
      </c>
      <c r="B9295">
        <v>5454</v>
      </c>
      <c r="C9295" t="s">
        <v>59</v>
      </c>
      <c r="D9295">
        <v>-1.69</v>
      </c>
      <c r="E9295">
        <v>10.4</v>
      </c>
      <c r="F9295">
        <v>0.89999999999999802</v>
      </c>
    </row>
    <row r="9296" spans="1:7">
      <c r="A9296" t="s">
        <v>31</v>
      </c>
      <c r="B9296">
        <v>5456</v>
      </c>
      <c r="C9296" t="s">
        <v>59</v>
      </c>
      <c r="D9296">
        <v>-1.69</v>
      </c>
      <c r="E9296">
        <v>10.11</v>
      </c>
      <c r="F9296">
        <v>0.89999999999999802</v>
      </c>
      <c r="G9296" t="b">
        <v>0</v>
      </c>
    </row>
    <row r="9297" spans="1:7">
      <c r="A9297" t="s">
        <v>31</v>
      </c>
      <c r="B9297">
        <v>5458</v>
      </c>
      <c r="C9297" t="s">
        <v>59</v>
      </c>
      <c r="D9297">
        <v>-1.69</v>
      </c>
      <c r="E9297">
        <v>9.6999999999999993</v>
      </c>
      <c r="F9297">
        <v>0.89999999999999802</v>
      </c>
    </row>
    <row r="9298" spans="1:7">
      <c r="A9298" t="s">
        <v>31</v>
      </c>
      <c r="B9298">
        <v>5460</v>
      </c>
      <c r="C9298" t="s">
        <v>59</v>
      </c>
      <c r="D9298">
        <v>-1.69</v>
      </c>
      <c r="E9298">
        <v>9.1</v>
      </c>
      <c r="F9298">
        <v>0.89999999999999802</v>
      </c>
    </row>
    <row r="9299" spans="1:7">
      <c r="A9299" t="s">
        <v>31</v>
      </c>
      <c r="B9299">
        <v>5462</v>
      </c>
      <c r="C9299" t="s">
        <v>59</v>
      </c>
      <c r="D9299">
        <v>-1.69</v>
      </c>
      <c r="E9299">
        <v>8.1</v>
      </c>
      <c r="F9299">
        <v>0.89999999999999802</v>
      </c>
      <c r="G9299" t="b">
        <v>0</v>
      </c>
    </row>
    <row r="9300" spans="1:7">
      <c r="A9300" t="s">
        <v>31</v>
      </c>
      <c r="B9300">
        <v>5464</v>
      </c>
      <c r="C9300" t="s">
        <v>59</v>
      </c>
      <c r="D9300">
        <v>-1.69</v>
      </c>
      <c r="E9300">
        <v>7.71</v>
      </c>
      <c r="F9300">
        <v>0.89999999999999802</v>
      </c>
    </row>
    <row r="9301" spans="1:7">
      <c r="A9301" t="s">
        <v>31</v>
      </c>
      <c r="B9301">
        <v>5466</v>
      </c>
      <c r="C9301" t="s">
        <v>59</v>
      </c>
      <c r="D9301">
        <v>-1.69</v>
      </c>
      <c r="E9301">
        <v>5</v>
      </c>
      <c r="F9301">
        <v>0.89999999999999802</v>
      </c>
    </row>
    <row r="9302" spans="1:7">
      <c r="A9302" t="s">
        <v>31</v>
      </c>
      <c r="B9302">
        <v>5468</v>
      </c>
      <c r="C9302" t="s">
        <v>59</v>
      </c>
      <c r="D9302">
        <v>-1.69</v>
      </c>
      <c r="E9302">
        <v>4.9000000000000004</v>
      </c>
      <c r="F9302">
        <v>0.89999999999999802</v>
      </c>
    </row>
    <row r="9303" spans="1:7">
      <c r="A9303" t="s">
        <v>31</v>
      </c>
      <c r="B9303">
        <v>5470</v>
      </c>
      <c r="C9303" t="s">
        <v>59</v>
      </c>
      <c r="D9303">
        <v>-1.69</v>
      </c>
      <c r="E9303">
        <v>2.2000000000000002</v>
      </c>
      <c r="F9303">
        <v>0.89999999999999802</v>
      </c>
      <c r="G9303" t="b">
        <v>0</v>
      </c>
    </row>
    <row r="9304" spans="1:7">
      <c r="A9304" t="s">
        <v>31</v>
      </c>
      <c r="B9304">
        <v>5472</v>
      </c>
      <c r="C9304" t="s">
        <v>59</v>
      </c>
      <c r="D9304">
        <v>-1.69</v>
      </c>
      <c r="E9304">
        <v>1.75</v>
      </c>
      <c r="F9304">
        <v>0.89999999999999802</v>
      </c>
    </row>
    <row r="9305" spans="1:7">
      <c r="A9305" t="s">
        <v>31</v>
      </c>
      <c r="B9305">
        <v>5474</v>
      </c>
      <c r="C9305" t="s">
        <v>59</v>
      </c>
      <c r="D9305">
        <v>-1.69</v>
      </c>
      <c r="E9305">
        <v>0.4</v>
      </c>
      <c r="F9305">
        <v>0.89999999999999802</v>
      </c>
    </row>
    <row r="9306" spans="1:7">
      <c r="A9306" t="s">
        <v>31</v>
      </c>
      <c r="B9306">
        <v>5476</v>
      </c>
      <c r="C9306" t="s">
        <v>59</v>
      </c>
      <c r="D9306">
        <v>-1.69</v>
      </c>
      <c r="E9306">
        <v>0.2</v>
      </c>
      <c r="F9306">
        <v>0.89999999999999802</v>
      </c>
      <c r="G9306" t="b">
        <v>0</v>
      </c>
    </row>
    <row r="9307" spans="1:7">
      <c r="A9307" t="s">
        <v>31</v>
      </c>
      <c r="B9307">
        <v>5478</v>
      </c>
      <c r="C9307" t="s">
        <v>59</v>
      </c>
      <c r="D9307">
        <v>-1.69</v>
      </c>
      <c r="E9307">
        <v>0</v>
      </c>
      <c r="F9307">
        <v>0.89999999999999802</v>
      </c>
      <c r="G9307" t="b">
        <v>0</v>
      </c>
    </row>
    <row r="9308" spans="1:7">
      <c r="A9308" t="s">
        <v>31</v>
      </c>
      <c r="B9308">
        <v>5480</v>
      </c>
      <c r="C9308" t="s">
        <v>59</v>
      </c>
      <c r="D9308">
        <v>-1.69</v>
      </c>
      <c r="E9308">
        <v>-0.65</v>
      </c>
      <c r="F9308">
        <v>0.89999999999999802</v>
      </c>
    </row>
    <row r="9309" spans="1:7">
      <c r="A9309" t="s">
        <v>31</v>
      </c>
      <c r="B9309">
        <v>5713</v>
      </c>
      <c r="C9309" t="s">
        <v>59</v>
      </c>
      <c r="D9309">
        <v>19.649999999999999</v>
      </c>
      <c r="E9309">
        <v>4.9000000000000004</v>
      </c>
      <c r="F9309">
        <v>0.89999999999999802</v>
      </c>
      <c r="G9309" t="b">
        <v>0</v>
      </c>
    </row>
    <row r="9310" spans="1:7">
      <c r="A9310" t="s">
        <v>31</v>
      </c>
      <c r="B9310">
        <v>5714</v>
      </c>
      <c r="C9310" t="s">
        <v>59</v>
      </c>
      <c r="D9310">
        <v>19.649999999999999</v>
      </c>
      <c r="E9310">
        <v>5</v>
      </c>
      <c r="F9310">
        <v>0.89999999999999802</v>
      </c>
      <c r="G9310" t="b">
        <v>0</v>
      </c>
    </row>
    <row r="9311" spans="1:7">
      <c r="A9311" t="s">
        <v>31</v>
      </c>
      <c r="B9311">
        <v>6767</v>
      </c>
      <c r="C9311" t="s">
        <v>59</v>
      </c>
      <c r="D9311">
        <v>8.3800000000000008</v>
      </c>
      <c r="E9311">
        <v>9.1</v>
      </c>
      <c r="F9311">
        <v>0.89999999999999802</v>
      </c>
      <c r="G9311" t="b">
        <v>0</v>
      </c>
    </row>
    <row r="9312" spans="1:7">
      <c r="A9312" t="s">
        <v>31</v>
      </c>
      <c r="B9312">
        <v>6768</v>
      </c>
      <c r="C9312" t="s">
        <v>59</v>
      </c>
      <c r="D9312">
        <v>8.3800000000000008</v>
      </c>
      <c r="E9312">
        <v>9.6999999999999993</v>
      </c>
      <c r="F9312">
        <v>0.89999999999999802</v>
      </c>
    </row>
    <row r="9313" spans="1:7">
      <c r="A9313" t="s">
        <v>31</v>
      </c>
      <c r="B9313">
        <v>6769</v>
      </c>
      <c r="C9313" t="s">
        <v>59</v>
      </c>
      <c r="D9313">
        <v>8.3800000000000008</v>
      </c>
      <c r="E9313">
        <v>10.11</v>
      </c>
      <c r="F9313">
        <v>0.89999999999999802</v>
      </c>
    </row>
    <row r="9314" spans="1:7">
      <c r="A9314" t="s">
        <v>31</v>
      </c>
      <c r="B9314">
        <v>6770</v>
      </c>
      <c r="C9314" t="s">
        <v>59</v>
      </c>
      <c r="D9314">
        <v>8.3800000000000008</v>
      </c>
      <c r="E9314">
        <v>10.4</v>
      </c>
      <c r="F9314">
        <v>0.89999999999999802</v>
      </c>
    </row>
    <row r="9315" spans="1:7">
      <c r="A9315" t="s">
        <v>31</v>
      </c>
      <c r="B9315">
        <v>6771</v>
      </c>
      <c r="C9315" t="s">
        <v>59</v>
      </c>
      <c r="D9315">
        <v>8.3800000000000008</v>
      </c>
      <c r="E9315">
        <v>10.6</v>
      </c>
      <c r="F9315">
        <v>0.89999999999999802</v>
      </c>
      <c r="G9315" t="b">
        <v>0</v>
      </c>
    </row>
    <row r="9316" spans="1:7">
      <c r="A9316" t="s">
        <v>31</v>
      </c>
      <c r="B9316">
        <v>6775</v>
      </c>
      <c r="C9316" t="s">
        <v>59</v>
      </c>
      <c r="D9316">
        <v>9.82</v>
      </c>
      <c r="E9316">
        <v>8.75</v>
      </c>
      <c r="F9316">
        <v>0.89999999999999802</v>
      </c>
      <c r="G9316" t="b">
        <v>0</v>
      </c>
    </row>
    <row r="9317" spans="1:7">
      <c r="A9317" t="s">
        <v>31</v>
      </c>
      <c r="B9317">
        <v>6776</v>
      </c>
      <c r="C9317" t="s">
        <v>59</v>
      </c>
      <c r="D9317">
        <v>9.9</v>
      </c>
      <c r="E9317">
        <v>8.75</v>
      </c>
      <c r="F9317">
        <v>0.89999999999999802</v>
      </c>
      <c r="G9317" t="b">
        <v>0</v>
      </c>
    </row>
    <row r="9318" spans="1:7">
      <c r="A9318" t="s">
        <v>31</v>
      </c>
      <c r="B9318">
        <v>6777</v>
      </c>
      <c r="C9318" t="s">
        <v>59</v>
      </c>
      <c r="D9318">
        <v>10.53</v>
      </c>
      <c r="E9318">
        <v>8.75</v>
      </c>
      <c r="F9318">
        <v>0.89999999999999802</v>
      </c>
    </row>
    <row r="9319" spans="1:7">
      <c r="A9319" t="s">
        <v>31</v>
      </c>
      <c r="B9319">
        <v>6778</v>
      </c>
      <c r="C9319" t="s">
        <v>59</v>
      </c>
      <c r="D9319">
        <v>11.1</v>
      </c>
      <c r="E9319">
        <v>8.75</v>
      </c>
      <c r="F9319">
        <v>0.89999999999999802</v>
      </c>
    </row>
    <row r="9320" spans="1:7">
      <c r="A9320" t="s">
        <v>31</v>
      </c>
      <c r="B9320">
        <v>6779</v>
      </c>
      <c r="C9320" t="s">
        <v>59</v>
      </c>
      <c r="D9320">
        <v>11.52</v>
      </c>
      <c r="E9320">
        <v>8.9</v>
      </c>
      <c r="F9320">
        <v>0.89999999999999802</v>
      </c>
    </row>
    <row r="9321" spans="1:7">
      <c r="A9321" t="s">
        <v>31</v>
      </c>
      <c r="B9321">
        <v>6780</v>
      </c>
      <c r="C9321" t="s">
        <v>59</v>
      </c>
      <c r="D9321">
        <v>11.52</v>
      </c>
      <c r="E9321">
        <v>9.1</v>
      </c>
      <c r="F9321">
        <v>0.89999999999999802</v>
      </c>
    </row>
    <row r="9322" spans="1:7">
      <c r="A9322" t="s">
        <v>31</v>
      </c>
      <c r="B9322">
        <v>6781</v>
      </c>
      <c r="C9322" t="s">
        <v>59</v>
      </c>
      <c r="D9322">
        <v>11.52</v>
      </c>
      <c r="E9322">
        <v>9.6</v>
      </c>
      <c r="F9322">
        <v>0.89999999999999802</v>
      </c>
    </row>
    <row r="9323" spans="1:7">
      <c r="A9323" t="s">
        <v>31</v>
      </c>
      <c r="B9323">
        <v>6782</v>
      </c>
      <c r="C9323" t="s">
        <v>59</v>
      </c>
      <c r="D9323">
        <v>13.82</v>
      </c>
      <c r="E9323">
        <v>9.1</v>
      </c>
      <c r="F9323">
        <v>0.89999999999999802</v>
      </c>
      <c r="G9323" t="b">
        <v>0</v>
      </c>
    </row>
    <row r="9324" spans="1:7">
      <c r="A9324" t="s">
        <v>31</v>
      </c>
      <c r="B9324">
        <v>6783</v>
      </c>
      <c r="C9324" t="s">
        <v>59</v>
      </c>
      <c r="D9324">
        <v>13.82</v>
      </c>
      <c r="E9324">
        <v>8.9</v>
      </c>
      <c r="F9324">
        <v>0.89999999999999802</v>
      </c>
    </row>
    <row r="9325" spans="1:7">
      <c r="A9325" t="s">
        <v>31</v>
      </c>
      <c r="B9325">
        <v>6784</v>
      </c>
      <c r="C9325" t="s">
        <v>59</v>
      </c>
      <c r="D9325">
        <v>14.17</v>
      </c>
      <c r="E9325">
        <v>8.75</v>
      </c>
      <c r="F9325">
        <v>0.89999999999999802</v>
      </c>
    </row>
    <row r="9326" spans="1:7">
      <c r="A9326" t="s">
        <v>31</v>
      </c>
      <c r="B9326">
        <v>6785</v>
      </c>
      <c r="C9326" t="s">
        <v>59</v>
      </c>
      <c r="D9326">
        <v>14.35</v>
      </c>
      <c r="E9326">
        <v>8.75</v>
      </c>
      <c r="F9326">
        <v>0.89999999999999802</v>
      </c>
    </row>
    <row r="9327" spans="1:7">
      <c r="A9327" t="s">
        <v>31</v>
      </c>
      <c r="B9327">
        <v>6786</v>
      </c>
      <c r="C9327" t="s">
        <v>59</v>
      </c>
      <c r="D9327">
        <v>15.97</v>
      </c>
      <c r="E9327">
        <v>8.75</v>
      </c>
      <c r="F9327">
        <v>0.89999999999999802</v>
      </c>
      <c r="G9327" t="b">
        <v>0</v>
      </c>
    </row>
    <row r="9328" spans="1:7">
      <c r="A9328" t="s">
        <v>31</v>
      </c>
      <c r="B9328">
        <v>6787</v>
      </c>
      <c r="C9328" t="s">
        <v>59</v>
      </c>
      <c r="D9328">
        <v>17</v>
      </c>
      <c r="E9328">
        <v>8.9</v>
      </c>
      <c r="F9328">
        <v>0.89999999999999802</v>
      </c>
    </row>
    <row r="9329" spans="1:7">
      <c r="A9329" t="s">
        <v>31</v>
      </c>
      <c r="B9329">
        <v>6788</v>
      </c>
      <c r="C9329" t="s">
        <v>59</v>
      </c>
      <c r="D9329">
        <v>17</v>
      </c>
      <c r="E9329">
        <v>9.1</v>
      </c>
      <c r="F9329">
        <v>0.89999999999999802</v>
      </c>
    </row>
    <row r="9330" spans="1:7">
      <c r="A9330" t="s">
        <v>31</v>
      </c>
      <c r="B9330">
        <v>6789</v>
      </c>
      <c r="C9330" t="s">
        <v>59</v>
      </c>
      <c r="D9330">
        <v>17</v>
      </c>
      <c r="E9330">
        <v>9.6999999999999993</v>
      </c>
      <c r="F9330">
        <v>0.89999999999999802</v>
      </c>
      <c r="G9330" t="b">
        <v>0</v>
      </c>
    </row>
    <row r="9331" spans="1:7">
      <c r="A9331" t="s">
        <v>31</v>
      </c>
      <c r="B9331">
        <v>6790</v>
      </c>
      <c r="C9331" t="s">
        <v>59</v>
      </c>
      <c r="D9331">
        <v>17</v>
      </c>
      <c r="E9331">
        <v>10.11</v>
      </c>
      <c r="F9331">
        <v>0.89999999999999802</v>
      </c>
      <c r="G9331" t="b">
        <v>0</v>
      </c>
    </row>
    <row r="9332" spans="1:7">
      <c r="A9332" t="s">
        <v>31</v>
      </c>
      <c r="B9332">
        <v>6791</v>
      </c>
      <c r="C9332" t="s">
        <v>59</v>
      </c>
      <c r="D9332">
        <v>17</v>
      </c>
      <c r="E9332">
        <v>10.4</v>
      </c>
      <c r="F9332">
        <v>0.89999999999999802</v>
      </c>
      <c r="G9332" t="b">
        <v>0</v>
      </c>
    </row>
    <row r="9333" spans="1:7">
      <c r="A9333" t="s">
        <v>31</v>
      </c>
      <c r="B9333">
        <v>6792</v>
      </c>
      <c r="C9333" t="s">
        <v>59</v>
      </c>
      <c r="D9333">
        <v>17</v>
      </c>
      <c r="E9333">
        <v>10.6</v>
      </c>
      <c r="F9333">
        <v>0.89999999999999802</v>
      </c>
    </row>
    <row r="9334" spans="1:7">
      <c r="A9334" t="s">
        <v>31</v>
      </c>
      <c r="B9334">
        <v>6793</v>
      </c>
      <c r="C9334" t="s">
        <v>59</v>
      </c>
      <c r="D9334">
        <v>17</v>
      </c>
      <c r="E9334">
        <v>11.65</v>
      </c>
      <c r="F9334">
        <v>0.89999999999999802</v>
      </c>
    </row>
    <row r="9335" spans="1:7">
      <c r="A9335" t="s">
        <v>31</v>
      </c>
      <c r="B9335">
        <v>6794</v>
      </c>
      <c r="C9335" t="s">
        <v>59</v>
      </c>
      <c r="D9335">
        <v>17</v>
      </c>
      <c r="E9335">
        <v>11.9</v>
      </c>
      <c r="F9335">
        <v>0.89999999999999802</v>
      </c>
    </row>
    <row r="9336" spans="1:7">
      <c r="A9336" t="s">
        <v>31</v>
      </c>
      <c r="B9336">
        <v>6795</v>
      </c>
      <c r="C9336" t="s">
        <v>59</v>
      </c>
      <c r="D9336">
        <v>17</v>
      </c>
      <c r="E9336">
        <v>11.95</v>
      </c>
      <c r="F9336">
        <v>0.89999999999999802</v>
      </c>
      <c r="G9336" t="b">
        <v>0</v>
      </c>
    </row>
    <row r="9337" spans="1:7">
      <c r="A9337" t="s">
        <v>31</v>
      </c>
      <c r="B9337">
        <v>6796</v>
      </c>
      <c r="C9337" t="s">
        <v>59</v>
      </c>
      <c r="D9337">
        <v>17</v>
      </c>
      <c r="E9337">
        <v>12.5</v>
      </c>
      <c r="F9337">
        <v>0.89999999999999802</v>
      </c>
    </row>
    <row r="9338" spans="1:7">
      <c r="A9338" t="s">
        <v>31</v>
      </c>
      <c r="B9338">
        <v>6797</v>
      </c>
      <c r="C9338" t="s">
        <v>59</v>
      </c>
      <c r="D9338">
        <v>17</v>
      </c>
      <c r="E9338">
        <v>12.8</v>
      </c>
      <c r="F9338">
        <v>0.89999999999999802</v>
      </c>
      <c r="G9338" t="b">
        <v>0</v>
      </c>
    </row>
    <row r="9339" spans="1:7">
      <c r="A9339" t="s">
        <v>31</v>
      </c>
      <c r="B9339">
        <v>6798</v>
      </c>
      <c r="C9339" t="s">
        <v>59</v>
      </c>
      <c r="D9339">
        <v>17</v>
      </c>
      <c r="E9339">
        <v>12.95</v>
      </c>
      <c r="F9339">
        <v>0.89999999999999802</v>
      </c>
      <c r="G9339" t="b">
        <v>0</v>
      </c>
    </row>
    <row r="9340" spans="1:7">
      <c r="A9340" t="s">
        <v>31</v>
      </c>
      <c r="B9340">
        <v>6799</v>
      </c>
      <c r="C9340" t="s">
        <v>59</v>
      </c>
      <c r="D9340">
        <v>17</v>
      </c>
      <c r="E9340">
        <v>14.2</v>
      </c>
      <c r="F9340">
        <v>0.89999999999999802</v>
      </c>
      <c r="G9340" t="b">
        <v>0</v>
      </c>
    </row>
    <row r="9341" spans="1:7">
      <c r="A9341" t="s">
        <v>31</v>
      </c>
      <c r="B9341">
        <v>6800</v>
      </c>
      <c r="C9341" t="s">
        <v>59</v>
      </c>
      <c r="D9341">
        <v>17</v>
      </c>
      <c r="E9341">
        <v>14.91</v>
      </c>
      <c r="F9341">
        <v>0.89999999999999802</v>
      </c>
      <c r="G9341" t="b">
        <v>0</v>
      </c>
    </row>
    <row r="9342" spans="1:7">
      <c r="A9342" t="s">
        <v>31</v>
      </c>
      <c r="B9342">
        <v>6801</v>
      </c>
      <c r="C9342" t="s">
        <v>59</v>
      </c>
      <c r="D9342">
        <v>14.17</v>
      </c>
      <c r="E9342">
        <v>11.35</v>
      </c>
      <c r="F9342">
        <v>0.89999999999999802</v>
      </c>
    </row>
    <row r="9343" spans="1:7">
      <c r="A9343" t="s">
        <v>31</v>
      </c>
      <c r="B9343">
        <v>6802</v>
      </c>
      <c r="C9343" t="s">
        <v>59</v>
      </c>
      <c r="D9343">
        <v>14.35</v>
      </c>
      <c r="E9343">
        <v>11.35</v>
      </c>
      <c r="F9343">
        <v>0.89999999999999802</v>
      </c>
    </row>
    <row r="9344" spans="1:7">
      <c r="A9344" t="s">
        <v>31</v>
      </c>
      <c r="B9344">
        <v>6803</v>
      </c>
      <c r="C9344" t="s">
        <v>59</v>
      </c>
      <c r="D9344">
        <v>15.97</v>
      </c>
      <c r="E9344">
        <v>11.35</v>
      </c>
      <c r="F9344">
        <v>0.89999999999999802</v>
      </c>
    </row>
    <row r="9345" spans="1:7">
      <c r="A9345" t="s">
        <v>31</v>
      </c>
      <c r="B9345">
        <v>6804</v>
      </c>
      <c r="C9345" t="s">
        <v>59</v>
      </c>
      <c r="D9345">
        <v>16.7</v>
      </c>
      <c r="E9345">
        <v>11.35</v>
      </c>
      <c r="F9345">
        <v>0.89999999999999802</v>
      </c>
    </row>
    <row r="9346" spans="1:7">
      <c r="A9346" t="s">
        <v>31</v>
      </c>
      <c r="B9346">
        <v>6805</v>
      </c>
      <c r="C9346" t="s">
        <v>59</v>
      </c>
      <c r="D9346">
        <v>14.17</v>
      </c>
      <c r="E9346">
        <v>11.65</v>
      </c>
      <c r="F9346">
        <v>0.89999999999999802</v>
      </c>
      <c r="G9346" t="b">
        <v>0</v>
      </c>
    </row>
    <row r="9347" spans="1:7">
      <c r="A9347" t="s">
        <v>31</v>
      </c>
      <c r="B9347">
        <v>6806</v>
      </c>
      <c r="C9347" t="s">
        <v>59</v>
      </c>
      <c r="D9347">
        <v>14.17</v>
      </c>
      <c r="E9347">
        <v>11.9</v>
      </c>
      <c r="F9347">
        <v>0.89999999999999802</v>
      </c>
    </row>
    <row r="9348" spans="1:7">
      <c r="A9348" t="s">
        <v>31</v>
      </c>
      <c r="B9348">
        <v>6807</v>
      </c>
      <c r="C9348" t="s">
        <v>59</v>
      </c>
      <c r="D9348">
        <v>14.17</v>
      </c>
      <c r="E9348">
        <v>11.95</v>
      </c>
      <c r="F9348">
        <v>0.89999999999999802</v>
      </c>
      <c r="G9348" t="b">
        <v>0</v>
      </c>
    </row>
    <row r="9349" spans="1:7">
      <c r="A9349" t="s">
        <v>31</v>
      </c>
      <c r="B9349">
        <v>6808</v>
      </c>
      <c r="C9349" t="s">
        <v>59</v>
      </c>
      <c r="D9349">
        <v>17.3</v>
      </c>
      <c r="E9349">
        <v>15.78</v>
      </c>
      <c r="F9349">
        <v>0.89999999999999802</v>
      </c>
    </row>
    <row r="9350" spans="1:7">
      <c r="A9350" t="s">
        <v>31</v>
      </c>
      <c r="B9350">
        <v>6809</v>
      </c>
      <c r="C9350" t="s">
        <v>59</v>
      </c>
      <c r="D9350">
        <v>18.399999999999999</v>
      </c>
      <c r="E9350">
        <v>15.78</v>
      </c>
      <c r="F9350">
        <v>0.89999999999999802</v>
      </c>
    </row>
    <row r="9351" spans="1:7">
      <c r="A9351" t="s">
        <v>31</v>
      </c>
      <c r="B9351">
        <v>6810</v>
      </c>
      <c r="C9351" t="s">
        <v>59</v>
      </c>
      <c r="D9351">
        <v>19.100000000000001</v>
      </c>
      <c r="E9351">
        <v>15.78</v>
      </c>
      <c r="F9351">
        <v>0.89999999999999802</v>
      </c>
    </row>
    <row r="9352" spans="1:7">
      <c r="A9352" t="s">
        <v>31</v>
      </c>
      <c r="B9352">
        <v>6811</v>
      </c>
      <c r="C9352" t="s">
        <v>59</v>
      </c>
      <c r="D9352">
        <v>19.475000000000001</v>
      </c>
      <c r="E9352">
        <v>15.78</v>
      </c>
      <c r="F9352">
        <v>0.89999999999999802</v>
      </c>
    </row>
    <row r="9353" spans="1:7">
      <c r="A9353" t="s">
        <v>31</v>
      </c>
      <c r="B9353">
        <v>6812</v>
      </c>
      <c r="C9353" t="s">
        <v>59</v>
      </c>
      <c r="D9353">
        <v>19.649999999999999</v>
      </c>
      <c r="E9353">
        <v>15.78</v>
      </c>
      <c r="F9353">
        <v>0.89999999999999802</v>
      </c>
      <c r="G9353" t="b">
        <v>0</v>
      </c>
    </row>
    <row r="9354" spans="1:7">
      <c r="A9354" t="s">
        <v>31</v>
      </c>
      <c r="B9354">
        <v>6813</v>
      </c>
      <c r="C9354" t="s">
        <v>59</v>
      </c>
      <c r="D9354">
        <v>19.649999999999999</v>
      </c>
      <c r="E9354">
        <v>14.91</v>
      </c>
      <c r="F9354">
        <v>0.89999999999999802</v>
      </c>
    </row>
    <row r="9355" spans="1:7">
      <c r="A9355" t="s">
        <v>31</v>
      </c>
      <c r="B9355">
        <v>6814</v>
      </c>
      <c r="C9355" t="s">
        <v>59</v>
      </c>
      <c r="D9355">
        <v>19.649999999999999</v>
      </c>
      <c r="E9355">
        <v>14.2</v>
      </c>
      <c r="F9355">
        <v>0.89999999999999802</v>
      </c>
    </row>
    <row r="9356" spans="1:7">
      <c r="A9356" t="s">
        <v>31</v>
      </c>
      <c r="B9356">
        <v>6815</v>
      </c>
      <c r="C9356" t="s">
        <v>59</v>
      </c>
      <c r="D9356">
        <v>19.649999999999999</v>
      </c>
      <c r="E9356">
        <v>12.95</v>
      </c>
      <c r="F9356">
        <v>0.89999999999999802</v>
      </c>
      <c r="G9356" t="b">
        <v>0</v>
      </c>
    </row>
    <row r="9357" spans="1:7">
      <c r="A9357" t="s">
        <v>31</v>
      </c>
      <c r="B9357">
        <v>6816</v>
      </c>
      <c r="C9357" t="s">
        <v>59</v>
      </c>
      <c r="D9357">
        <v>19.649999999999999</v>
      </c>
      <c r="E9357">
        <v>12.8</v>
      </c>
      <c r="F9357">
        <v>0.89999999999999802</v>
      </c>
      <c r="G9357" t="b">
        <v>0</v>
      </c>
    </row>
    <row r="9358" spans="1:7">
      <c r="A9358" t="s">
        <v>31</v>
      </c>
      <c r="B9358">
        <v>6817</v>
      </c>
      <c r="C9358" t="s">
        <v>59</v>
      </c>
      <c r="D9358">
        <v>19.649999999999999</v>
      </c>
      <c r="E9358">
        <v>12.5</v>
      </c>
      <c r="F9358">
        <v>0.89999999999999802</v>
      </c>
      <c r="G9358" t="b">
        <v>0</v>
      </c>
    </row>
    <row r="9359" spans="1:7">
      <c r="A9359" t="s">
        <v>31</v>
      </c>
      <c r="B9359">
        <v>6818</v>
      </c>
      <c r="C9359" t="s">
        <v>59</v>
      </c>
      <c r="D9359">
        <v>19.649999999999999</v>
      </c>
      <c r="E9359">
        <v>11.95</v>
      </c>
      <c r="F9359">
        <v>0.89999999999999802</v>
      </c>
      <c r="G9359" t="b">
        <v>0</v>
      </c>
    </row>
    <row r="9360" spans="1:7">
      <c r="A9360" t="s">
        <v>31</v>
      </c>
      <c r="B9360">
        <v>6819</v>
      </c>
      <c r="C9360" t="s">
        <v>59</v>
      </c>
      <c r="D9360">
        <v>19.649999999999999</v>
      </c>
      <c r="E9360">
        <v>11.9</v>
      </c>
      <c r="F9360">
        <v>0.89999999999999802</v>
      </c>
    </row>
    <row r="9361" spans="1:7">
      <c r="A9361" t="s">
        <v>31</v>
      </c>
      <c r="B9361">
        <v>6820</v>
      </c>
      <c r="C9361" t="s">
        <v>59</v>
      </c>
      <c r="D9361">
        <v>19.649999999999999</v>
      </c>
      <c r="E9361">
        <v>11.65</v>
      </c>
      <c r="F9361">
        <v>0.89999999999999802</v>
      </c>
    </row>
    <row r="9362" spans="1:7">
      <c r="A9362" t="s">
        <v>31</v>
      </c>
      <c r="B9362">
        <v>6821</v>
      </c>
      <c r="C9362" t="s">
        <v>59</v>
      </c>
      <c r="D9362">
        <v>19.649999999999999</v>
      </c>
      <c r="E9362">
        <v>10.6</v>
      </c>
      <c r="F9362">
        <v>0.89999999999999802</v>
      </c>
    </row>
    <row r="9363" spans="1:7">
      <c r="A9363" t="s">
        <v>31</v>
      </c>
      <c r="B9363">
        <v>7173</v>
      </c>
      <c r="C9363" t="s">
        <v>59</v>
      </c>
      <c r="D9363">
        <v>11.52</v>
      </c>
      <c r="E9363">
        <v>9.6999999999999993</v>
      </c>
      <c r="F9363">
        <v>0.89999999999999802</v>
      </c>
      <c r="G9363" t="b">
        <v>0</v>
      </c>
    </row>
    <row r="9364" spans="1:7">
      <c r="A9364" t="s">
        <v>31</v>
      </c>
      <c r="B9364">
        <v>7175</v>
      </c>
      <c r="C9364" t="s">
        <v>59</v>
      </c>
      <c r="D9364">
        <v>11.52</v>
      </c>
      <c r="E9364">
        <v>10.11</v>
      </c>
      <c r="F9364">
        <v>0.89999999999999802</v>
      </c>
      <c r="G9364" t="b">
        <v>0</v>
      </c>
    </row>
    <row r="9365" spans="1:7">
      <c r="A9365" t="s">
        <v>31</v>
      </c>
      <c r="B9365">
        <v>7177</v>
      </c>
      <c r="C9365" t="s">
        <v>59</v>
      </c>
      <c r="D9365">
        <v>11.52</v>
      </c>
      <c r="E9365">
        <v>10.4</v>
      </c>
      <c r="F9365">
        <v>0.89999999999999802</v>
      </c>
    </row>
    <row r="9366" spans="1:7">
      <c r="A9366" t="s">
        <v>31</v>
      </c>
      <c r="B9366">
        <v>7179</v>
      </c>
      <c r="C9366" t="s">
        <v>59</v>
      </c>
      <c r="D9366">
        <v>11.52</v>
      </c>
      <c r="E9366">
        <v>10.6</v>
      </c>
      <c r="F9366">
        <v>0.89999999999999802</v>
      </c>
    </row>
    <row r="9367" spans="1:7">
      <c r="A9367" t="s">
        <v>31</v>
      </c>
      <c r="B9367">
        <v>7802</v>
      </c>
      <c r="C9367" t="s">
        <v>59</v>
      </c>
      <c r="D9367">
        <v>14.17</v>
      </c>
      <c r="E9367">
        <v>14.2</v>
      </c>
      <c r="F9367">
        <v>0.89999999999999802</v>
      </c>
    </row>
    <row r="9368" spans="1:7">
      <c r="A9368" t="s">
        <v>31</v>
      </c>
      <c r="B9368">
        <v>7844</v>
      </c>
      <c r="C9368" t="s">
        <v>59</v>
      </c>
      <c r="D9368">
        <v>14.35</v>
      </c>
      <c r="E9368">
        <v>14.2</v>
      </c>
      <c r="F9368">
        <v>0.89999999999999802</v>
      </c>
    </row>
    <row r="9369" spans="1:7">
      <c r="A9369" t="s">
        <v>31</v>
      </c>
      <c r="B9369">
        <v>7845</v>
      </c>
      <c r="C9369" t="s">
        <v>59</v>
      </c>
      <c r="D9369">
        <v>15.97</v>
      </c>
      <c r="E9369">
        <v>14.2</v>
      </c>
      <c r="F9369">
        <v>0.89999999999999802</v>
      </c>
    </row>
    <row r="9370" spans="1:7">
      <c r="A9370" t="s">
        <v>31</v>
      </c>
      <c r="B9370">
        <v>7846</v>
      </c>
      <c r="C9370" t="s">
        <v>59</v>
      </c>
      <c r="D9370">
        <v>16.7</v>
      </c>
      <c r="E9370">
        <v>14.2</v>
      </c>
      <c r="F9370">
        <v>0.89999999999999802</v>
      </c>
    </row>
    <row r="9371" spans="1:7">
      <c r="A9371" t="s">
        <v>31</v>
      </c>
      <c r="B9371">
        <v>7870</v>
      </c>
      <c r="C9371" t="s">
        <v>59</v>
      </c>
      <c r="D9371">
        <v>13.82</v>
      </c>
      <c r="E9371">
        <v>11.35</v>
      </c>
      <c r="F9371">
        <v>0.89999999999999802</v>
      </c>
    </row>
    <row r="9372" spans="1:7">
      <c r="A9372" t="s">
        <v>31</v>
      </c>
      <c r="B9372">
        <v>7871</v>
      </c>
      <c r="C9372" t="s">
        <v>59</v>
      </c>
      <c r="D9372">
        <v>11.52</v>
      </c>
      <c r="E9372">
        <v>11.35</v>
      </c>
      <c r="F9372">
        <v>0.89999999999999802</v>
      </c>
    </row>
    <row r="9373" spans="1:7">
      <c r="A9373" t="s">
        <v>31</v>
      </c>
      <c r="B9373">
        <v>7872</v>
      </c>
      <c r="C9373" t="s">
        <v>59</v>
      </c>
      <c r="D9373">
        <v>12.79</v>
      </c>
      <c r="E9373">
        <v>15.26</v>
      </c>
      <c r="F9373">
        <v>0.89999999999999802</v>
      </c>
    </row>
    <row r="9374" spans="1:7">
      <c r="A9374" t="s">
        <v>31</v>
      </c>
      <c r="B9374">
        <v>7873</v>
      </c>
      <c r="C9374" t="s">
        <v>59</v>
      </c>
      <c r="D9374">
        <v>13.75</v>
      </c>
      <c r="E9374">
        <v>15.26</v>
      </c>
      <c r="F9374">
        <v>0.89999999999999802</v>
      </c>
    </row>
    <row r="9375" spans="1:7">
      <c r="A9375" t="s">
        <v>31</v>
      </c>
      <c r="B9375">
        <v>7874</v>
      </c>
      <c r="C9375" t="s">
        <v>59</v>
      </c>
      <c r="D9375">
        <v>13.75</v>
      </c>
      <c r="E9375">
        <v>16.5</v>
      </c>
      <c r="F9375">
        <v>0.89999999999999802</v>
      </c>
    </row>
    <row r="9376" spans="1:7">
      <c r="A9376" t="s">
        <v>31</v>
      </c>
      <c r="B9376">
        <v>7875</v>
      </c>
      <c r="C9376" t="s">
        <v>59</v>
      </c>
      <c r="D9376">
        <v>14.17</v>
      </c>
      <c r="E9376">
        <v>15.26</v>
      </c>
      <c r="F9376">
        <v>0.89999999999999802</v>
      </c>
    </row>
    <row r="9377" spans="1:7">
      <c r="A9377" t="s">
        <v>31</v>
      </c>
      <c r="B9377">
        <v>8071</v>
      </c>
      <c r="C9377" t="s">
        <v>59</v>
      </c>
      <c r="D9377">
        <v>14.17</v>
      </c>
      <c r="E9377">
        <v>16.5</v>
      </c>
      <c r="F9377">
        <v>0.89999999999999802</v>
      </c>
    </row>
    <row r="9378" spans="1:7">
      <c r="A9378" t="s">
        <v>31</v>
      </c>
      <c r="B9378">
        <v>1885</v>
      </c>
      <c r="C9378" t="s">
        <v>59</v>
      </c>
      <c r="D9378">
        <v>2.0499999999999998</v>
      </c>
      <c r="E9378">
        <v>16.100000000000001</v>
      </c>
      <c r="F9378">
        <v>0.89999999999999802</v>
      </c>
    </row>
    <row r="9379" spans="1:7">
      <c r="A9379" t="s">
        <v>31</v>
      </c>
      <c r="B9379">
        <v>2866</v>
      </c>
      <c r="C9379" t="s">
        <v>59</v>
      </c>
      <c r="D9379">
        <v>2.0499999999999998</v>
      </c>
      <c r="E9379">
        <v>18.43</v>
      </c>
      <c r="F9379">
        <v>0.89999999999999802</v>
      </c>
      <c r="G9379" t="b">
        <v>0</v>
      </c>
    </row>
    <row r="9380" spans="1:7">
      <c r="A9380" t="s">
        <v>31</v>
      </c>
      <c r="B9380">
        <v>3679</v>
      </c>
      <c r="C9380" t="s">
        <v>59</v>
      </c>
      <c r="D9380">
        <v>13.6</v>
      </c>
      <c r="E9380">
        <v>5.3</v>
      </c>
      <c r="F9380">
        <v>0.89999999999999802</v>
      </c>
      <c r="G9380" t="b">
        <v>0</v>
      </c>
    </row>
    <row r="9381" spans="1:7">
      <c r="A9381" t="s">
        <v>31</v>
      </c>
      <c r="B9381">
        <v>682</v>
      </c>
      <c r="C9381" t="s">
        <v>59</v>
      </c>
      <c r="D9381">
        <v>4.55</v>
      </c>
      <c r="E9381">
        <v>14.05</v>
      </c>
      <c r="F9381">
        <v>0.89999999999999802</v>
      </c>
    </row>
    <row r="9382" spans="1:7">
      <c r="A9382" t="s">
        <v>31</v>
      </c>
      <c r="B9382">
        <v>1720</v>
      </c>
      <c r="C9382" t="s">
        <v>59</v>
      </c>
      <c r="D9382">
        <v>20.04</v>
      </c>
      <c r="E9382">
        <v>-5.48</v>
      </c>
      <c r="F9382">
        <v>0.89999999999999802</v>
      </c>
    </row>
    <row r="9383" spans="1:7">
      <c r="A9383" t="s">
        <v>31</v>
      </c>
      <c r="B9383">
        <v>1724</v>
      </c>
      <c r="C9383" t="s">
        <v>59</v>
      </c>
      <c r="D9383">
        <v>20.14</v>
      </c>
      <c r="E9383">
        <v>-5.48</v>
      </c>
      <c r="F9383">
        <v>0.89999999999999802</v>
      </c>
    </row>
    <row r="9384" spans="1:7">
      <c r="A9384" t="s">
        <v>31</v>
      </c>
      <c r="B9384">
        <v>1881</v>
      </c>
      <c r="C9384" t="s">
        <v>59</v>
      </c>
      <c r="D9384">
        <v>11.67</v>
      </c>
      <c r="E9384">
        <v>17.683394821763599</v>
      </c>
      <c r="F9384">
        <v>0.89999999999999802</v>
      </c>
    </row>
    <row r="9385" spans="1:7">
      <c r="A9385" t="s">
        <v>31</v>
      </c>
      <c r="B9385">
        <v>2152</v>
      </c>
      <c r="C9385" t="s">
        <v>59</v>
      </c>
      <c r="D9385">
        <v>6.38</v>
      </c>
      <c r="E9385">
        <v>18.192356341463402</v>
      </c>
      <c r="F9385">
        <v>0.89999999999999802</v>
      </c>
    </row>
    <row r="9386" spans="1:7">
      <c r="A9386" t="s">
        <v>31</v>
      </c>
      <c r="B9386">
        <v>3687</v>
      </c>
      <c r="C9386" t="s">
        <v>59</v>
      </c>
      <c r="D9386">
        <v>2.31</v>
      </c>
      <c r="E9386">
        <v>18.43</v>
      </c>
      <c r="F9386">
        <v>0.89999999999999802</v>
      </c>
    </row>
    <row r="9387" spans="1:7">
      <c r="A9387" t="s">
        <v>31</v>
      </c>
      <c r="B9387">
        <v>8069</v>
      </c>
      <c r="C9387" t="s">
        <v>59</v>
      </c>
      <c r="D9387">
        <v>10</v>
      </c>
      <c r="E9387">
        <v>-5.48</v>
      </c>
      <c r="F9387">
        <v>0.89999999999999802</v>
      </c>
      <c r="G9387" t="b">
        <v>0</v>
      </c>
    </row>
    <row r="9388" spans="1:7">
      <c r="A9388" t="s">
        <v>31</v>
      </c>
      <c r="B9388">
        <v>8070</v>
      </c>
      <c r="C9388" t="s">
        <v>59</v>
      </c>
      <c r="D9388">
        <v>17.239999999999998</v>
      </c>
      <c r="E9388">
        <v>-5.48</v>
      </c>
      <c r="F9388">
        <v>0.89999999999999802</v>
      </c>
      <c r="G9388" t="b">
        <v>0</v>
      </c>
    </row>
    <row r="9389" spans="1:7">
      <c r="A9389" t="s">
        <v>31</v>
      </c>
      <c r="B9389">
        <v>8323</v>
      </c>
      <c r="C9389" t="s">
        <v>59</v>
      </c>
      <c r="D9389">
        <v>20.54</v>
      </c>
      <c r="E9389">
        <v>-4.9800000000000004</v>
      </c>
      <c r="F9389">
        <v>0.89999999999999802</v>
      </c>
    </row>
    <row r="9390" spans="1:7">
      <c r="A9390" t="s">
        <v>31</v>
      </c>
      <c r="B9390">
        <v>8582</v>
      </c>
      <c r="C9390" t="s">
        <v>59</v>
      </c>
      <c r="D9390">
        <v>20.54</v>
      </c>
      <c r="E9390">
        <v>-0.05</v>
      </c>
      <c r="F9390">
        <v>0.89999999999999802</v>
      </c>
      <c r="G9390" t="b">
        <v>0</v>
      </c>
    </row>
    <row r="9391" spans="1:7">
      <c r="A9391" t="s">
        <v>31</v>
      </c>
      <c r="B9391">
        <v>8936</v>
      </c>
      <c r="C9391" t="s">
        <v>59</v>
      </c>
      <c r="D9391">
        <v>20.54</v>
      </c>
      <c r="E9391">
        <v>1.1499999999999999</v>
      </c>
      <c r="F9391">
        <v>0.89999999999999802</v>
      </c>
    </row>
    <row r="9392" spans="1:7">
      <c r="A9392" t="s">
        <v>31</v>
      </c>
      <c r="B9392">
        <v>8937</v>
      </c>
      <c r="C9392" t="s">
        <v>59</v>
      </c>
      <c r="D9392">
        <v>20.54</v>
      </c>
      <c r="E9392">
        <v>1.8</v>
      </c>
      <c r="F9392">
        <v>0.89999999999999802</v>
      </c>
      <c r="G9392" t="b">
        <v>0</v>
      </c>
    </row>
    <row r="9393" spans="1:7">
      <c r="A9393" t="s">
        <v>31</v>
      </c>
      <c r="B9393">
        <v>8942</v>
      </c>
      <c r="C9393" t="s">
        <v>59</v>
      </c>
      <c r="D9393">
        <v>20.54</v>
      </c>
      <c r="E9393">
        <v>7.3</v>
      </c>
      <c r="F9393">
        <v>0.89999999999999802</v>
      </c>
      <c r="G9393" t="b">
        <v>0</v>
      </c>
    </row>
    <row r="9394" spans="1:7">
      <c r="A9394" t="s">
        <v>31</v>
      </c>
      <c r="B9394">
        <v>8943</v>
      </c>
      <c r="C9394" t="s">
        <v>59</v>
      </c>
      <c r="D9394">
        <v>20.54</v>
      </c>
      <c r="E9394">
        <v>8.36</v>
      </c>
      <c r="F9394">
        <v>0.89999999999999802</v>
      </c>
    </row>
    <row r="9395" spans="1:7">
      <c r="A9395" t="s">
        <v>31</v>
      </c>
      <c r="B9395">
        <v>8945</v>
      </c>
      <c r="C9395" t="s">
        <v>59</v>
      </c>
      <c r="D9395">
        <v>17.399999999999999</v>
      </c>
      <c r="E9395">
        <v>17.132104630186401</v>
      </c>
      <c r="F9395">
        <v>0.89999999999999802</v>
      </c>
    </row>
    <row r="9396" spans="1:7">
      <c r="A9396" t="s">
        <v>31</v>
      </c>
      <c r="B9396">
        <v>8998</v>
      </c>
      <c r="C9396" t="s">
        <v>59</v>
      </c>
      <c r="D9396">
        <v>14.57</v>
      </c>
      <c r="E9396">
        <v>17.4043836440168</v>
      </c>
      <c r="F9396">
        <v>0.89999999999999802</v>
      </c>
    </row>
    <row r="9397" spans="1:7">
      <c r="A9397" t="s">
        <v>31</v>
      </c>
      <c r="B9397">
        <v>9000</v>
      </c>
      <c r="C9397" t="s">
        <v>59</v>
      </c>
      <c r="D9397">
        <v>-1.69</v>
      </c>
      <c r="E9397">
        <v>17.93</v>
      </c>
      <c r="F9397">
        <v>0.89999999999999802</v>
      </c>
      <c r="G9397" t="b">
        <v>0</v>
      </c>
    </row>
    <row r="9398" spans="1:7">
      <c r="A9398" t="s">
        <v>31</v>
      </c>
      <c r="B9398">
        <v>9002</v>
      </c>
      <c r="C9398" t="s">
        <v>59</v>
      </c>
      <c r="D9398">
        <v>-1.69</v>
      </c>
      <c r="E9398">
        <v>5.54</v>
      </c>
      <c r="F9398">
        <v>0.89999999999999802</v>
      </c>
    </row>
    <row r="9399" spans="1:7">
      <c r="A9399" t="s">
        <v>31</v>
      </c>
      <c r="B9399">
        <v>7672</v>
      </c>
      <c r="C9399" t="s">
        <v>59</v>
      </c>
      <c r="D9399">
        <v>8.3800000000000008</v>
      </c>
      <c r="E9399">
        <v>11.35</v>
      </c>
      <c r="F9399">
        <v>0.89999999999999802</v>
      </c>
    </row>
    <row r="9400" spans="1:7">
      <c r="A9400" t="s">
        <v>31</v>
      </c>
      <c r="B9400">
        <v>9234</v>
      </c>
      <c r="C9400" t="s">
        <v>59</v>
      </c>
      <c r="D9400">
        <v>11.52</v>
      </c>
      <c r="E9400">
        <v>9.35</v>
      </c>
      <c r="F9400">
        <v>0.89999999999999802</v>
      </c>
      <c r="G9400" t="b">
        <v>0</v>
      </c>
    </row>
    <row r="9401" spans="1:7">
      <c r="A9401" t="s">
        <v>31</v>
      </c>
      <c r="B9401">
        <v>4370</v>
      </c>
      <c r="C9401" t="s">
        <v>59</v>
      </c>
      <c r="D9401">
        <v>11.52</v>
      </c>
      <c r="E9401">
        <v>11.65</v>
      </c>
      <c r="F9401">
        <v>0.89999999999999802</v>
      </c>
    </row>
    <row r="9402" spans="1:7">
      <c r="A9402" t="s">
        <v>31</v>
      </c>
      <c r="B9402">
        <v>549</v>
      </c>
      <c r="C9402" t="s">
        <v>59</v>
      </c>
      <c r="D9402">
        <v>11.52</v>
      </c>
      <c r="E9402">
        <v>13.15</v>
      </c>
      <c r="F9402">
        <v>0.89999999999999802</v>
      </c>
    </row>
    <row r="9403" spans="1:7">
      <c r="A9403" t="s">
        <v>31</v>
      </c>
      <c r="B9403">
        <v>651</v>
      </c>
      <c r="C9403" t="s">
        <v>59</v>
      </c>
      <c r="D9403">
        <v>11.52</v>
      </c>
      <c r="E9403">
        <v>10.85</v>
      </c>
      <c r="F9403">
        <v>0.89999999999999802</v>
      </c>
    </row>
    <row r="9404" spans="1:7">
      <c r="A9404" t="s">
        <v>31</v>
      </c>
      <c r="B9404">
        <v>848</v>
      </c>
      <c r="C9404" t="s">
        <v>59</v>
      </c>
      <c r="D9404">
        <v>13.82</v>
      </c>
      <c r="E9404">
        <v>10.85</v>
      </c>
      <c r="F9404">
        <v>0.89999999999999802</v>
      </c>
    </row>
    <row r="9405" spans="1:7">
      <c r="A9405" t="s">
        <v>31</v>
      </c>
      <c r="B9405">
        <v>820</v>
      </c>
      <c r="C9405" t="s">
        <v>59</v>
      </c>
      <c r="D9405">
        <v>8.3800000000000008</v>
      </c>
      <c r="E9405">
        <v>13.15</v>
      </c>
      <c r="F9405">
        <v>0.89999999999999802</v>
      </c>
      <c r="G9405" t="b">
        <v>0</v>
      </c>
    </row>
    <row r="9406" spans="1:7">
      <c r="A9406" t="s">
        <v>31</v>
      </c>
      <c r="B9406">
        <v>1441</v>
      </c>
      <c r="C9406" t="s">
        <v>59</v>
      </c>
      <c r="D9406">
        <v>6.9</v>
      </c>
      <c r="E9406">
        <v>13.15</v>
      </c>
      <c r="F9406">
        <v>0.89999999999999802</v>
      </c>
    </row>
    <row r="9407" spans="1:7">
      <c r="A9407" t="s">
        <v>31</v>
      </c>
      <c r="B9407">
        <v>2160</v>
      </c>
      <c r="C9407" t="s">
        <v>59</v>
      </c>
      <c r="D9407">
        <v>11.92</v>
      </c>
      <c r="E9407">
        <v>11.65</v>
      </c>
      <c r="F9407">
        <v>0.89999999999999802</v>
      </c>
    </row>
    <row r="9408" spans="1:7">
      <c r="A9408" t="s">
        <v>31</v>
      </c>
      <c r="B9408">
        <v>1467</v>
      </c>
      <c r="C9408" t="s">
        <v>59</v>
      </c>
      <c r="D9408">
        <v>12.52</v>
      </c>
      <c r="E9408">
        <v>13.8</v>
      </c>
      <c r="F9408">
        <v>0.89999999999999802</v>
      </c>
    </row>
    <row r="9409" spans="1:7">
      <c r="A9409" t="s">
        <v>31</v>
      </c>
      <c r="B9409">
        <v>2161</v>
      </c>
      <c r="C9409" t="s">
        <v>59</v>
      </c>
      <c r="D9409">
        <v>12.52</v>
      </c>
      <c r="E9409">
        <v>13.15</v>
      </c>
      <c r="F9409">
        <v>0.89999999999999802</v>
      </c>
    </row>
    <row r="9410" spans="1:7">
      <c r="A9410" t="s">
        <v>31</v>
      </c>
      <c r="B9410">
        <v>1468</v>
      </c>
      <c r="C9410" t="s">
        <v>59</v>
      </c>
      <c r="D9410">
        <v>21.44</v>
      </c>
      <c r="E9410">
        <v>-5.48</v>
      </c>
      <c r="F9410">
        <v>0.89999999999999802</v>
      </c>
      <c r="G9410" t="b">
        <v>0</v>
      </c>
    </row>
    <row r="9411" spans="1:7">
      <c r="A9411" t="s">
        <v>31</v>
      </c>
      <c r="B9411">
        <v>8580</v>
      </c>
      <c r="C9411" t="s">
        <v>59</v>
      </c>
      <c r="D9411">
        <v>21.44</v>
      </c>
      <c r="E9411">
        <v>16.829999999999998</v>
      </c>
      <c r="F9411">
        <v>0.89999999999999802</v>
      </c>
    </row>
    <row r="9412" spans="1:7">
      <c r="A9412" t="s">
        <v>31</v>
      </c>
      <c r="B9412">
        <v>8639</v>
      </c>
      <c r="C9412" t="s">
        <v>59</v>
      </c>
      <c r="D9412">
        <v>3.91</v>
      </c>
      <c r="E9412">
        <v>19.329999999999998</v>
      </c>
      <c r="F9412">
        <v>0.89999999999999802</v>
      </c>
    </row>
    <row r="9413" spans="1:7">
      <c r="A9413" t="s">
        <v>31</v>
      </c>
      <c r="B9413">
        <v>8899</v>
      </c>
      <c r="C9413" t="s">
        <v>59</v>
      </c>
      <c r="D9413">
        <v>-3.49</v>
      </c>
      <c r="E9413">
        <v>18.43</v>
      </c>
      <c r="F9413">
        <v>0.89999999999999802</v>
      </c>
    </row>
    <row r="9414" spans="1:7">
      <c r="A9414" t="s">
        <v>31</v>
      </c>
      <c r="B9414">
        <v>8900</v>
      </c>
      <c r="C9414" t="s">
        <v>59</v>
      </c>
      <c r="D9414">
        <v>-3.49</v>
      </c>
      <c r="E9414">
        <v>16.100000000000001</v>
      </c>
      <c r="F9414">
        <v>0.89999999999999802</v>
      </c>
    </row>
    <row r="9415" spans="1:7">
      <c r="A9415" t="s">
        <v>31</v>
      </c>
      <c r="B9415">
        <v>8901</v>
      </c>
      <c r="C9415" t="s">
        <v>59</v>
      </c>
      <c r="D9415">
        <v>20.54</v>
      </c>
      <c r="E9415">
        <v>17.73</v>
      </c>
      <c r="F9415">
        <v>0.89999999999999802</v>
      </c>
    </row>
    <row r="9416" spans="1:7">
      <c r="A9416" t="s">
        <v>31</v>
      </c>
      <c r="B9416">
        <v>8904</v>
      </c>
      <c r="C9416" t="s">
        <v>59</v>
      </c>
      <c r="D9416">
        <v>-3.49</v>
      </c>
      <c r="E9416">
        <v>19.329999999999998</v>
      </c>
      <c r="F9416">
        <v>0.89999999999999802</v>
      </c>
    </row>
    <row r="9417" spans="1:7">
      <c r="A9417" t="s">
        <v>31</v>
      </c>
      <c r="B9417">
        <v>8961</v>
      </c>
      <c r="C9417" t="s">
        <v>59</v>
      </c>
      <c r="D9417">
        <v>21.44</v>
      </c>
      <c r="E9417">
        <v>17.643409500901999</v>
      </c>
      <c r="F9417">
        <v>0.89999999999999802</v>
      </c>
    </row>
    <row r="9418" spans="1:7">
      <c r="A9418" t="s">
        <v>31</v>
      </c>
      <c r="B9418">
        <v>8903</v>
      </c>
      <c r="C9418" t="s">
        <v>59</v>
      </c>
      <c r="D9418">
        <v>21.44</v>
      </c>
      <c r="E9418">
        <v>0.55000000000000104</v>
      </c>
      <c r="F9418">
        <v>0.89999999999999802</v>
      </c>
    </row>
    <row r="9419" spans="1:7">
      <c r="A9419" t="s">
        <v>31</v>
      </c>
      <c r="B9419">
        <v>9034</v>
      </c>
      <c r="C9419" t="s">
        <v>59</v>
      </c>
      <c r="D9419">
        <v>21.44</v>
      </c>
      <c r="E9419">
        <v>7.71</v>
      </c>
      <c r="F9419">
        <v>0.89999999999999802</v>
      </c>
    </row>
    <row r="9420" spans="1:7">
      <c r="A9420" t="s">
        <v>31</v>
      </c>
      <c r="B9420">
        <v>9133</v>
      </c>
      <c r="C9420" t="s">
        <v>59</v>
      </c>
      <c r="D9420">
        <v>21.44</v>
      </c>
      <c r="E9420">
        <v>12.5</v>
      </c>
      <c r="F9420">
        <v>0.89999999999999802</v>
      </c>
      <c r="G9420" t="b">
        <v>0</v>
      </c>
    </row>
    <row r="9421" spans="1:7">
      <c r="A9421" t="s">
        <v>31</v>
      </c>
      <c r="B9421">
        <v>9258</v>
      </c>
      <c r="C9421" t="s">
        <v>59</v>
      </c>
      <c r="D9421">
        <v>8.19</v>
      </c>
      <c r="E9421">
        <v>18.9182140709561</v>
      </c>
      <c r="F9421">
        <v>0.89999999999999802</v>
      </c>
    </row>
    <row r="9422" spans="1:7">
      <c r="A9422" t="s">
        <v>31</v>
      </c>
      <c r="B9422">
        <v>9259</v>
      </c>
      <c r="C9422" t="s">
        <v>59</v>
      </c>
      <c r="D9422">
        <v>13.1</v>
      </c>
      <c r="E9422">
        <v>18.445814792543601</v>
      </c>
      <c r="F9422">
        <v>0.89999999999999802</v>
      </c>
      <c r="G9422" t="b">
        <v>0</v>
      </c>
    </row>
    <row r="9423" spans="1:7">
      <c r="A9423" t="s">
        <v>31</v>
      </c>
      <c r="B9423">
        <v>9260</v>
      </c>
      <c r="C9423" t="s">
        <v>59</v>
      </c>
      <c r="D9423">
        <v>16.37</v>
      </c>
      <c r="E9423">
        <v>18.1312026458208</v>
      </c>
      <c r="F9423">
        <v>0.89999999999999802</v>
      </c>
    </row>
    <row r="9424" spans="1:7">
      <c r="A9424" t="s">
        <v>31</v>
      </c>
      <c r="B9424">
        <v>9261</v>
      </c>
      <c r="C9424" t="s">
        <v>59</v>
      </c>
      <c r="D9424">
        <v>3.27</v>
      </c>
      <c r="E9424">
        <v>19.329999999999998</v>
      </c>
      <c r="F9424">
        <v>0.89999999999999802</v>
      </c>
    </row>
    <row r="9425" spans="1:7">
      <c r="A9425" t="s">
        <v>31</v>
      </c>
      <c r="B9425">
        <v>8902</v>
      </c>
      <c r="C9425" t="s">
        <v>59</v>
      </c>
      <c r="D9425">
        <v>12.52</v>
      </c>
      <c r="E9425">
        <v>16.5</v>
      </c>
      <c r="F9425">
        <v>0.89999999999999802</v>
      </c>
    </row>
    <row r="9426" spans="1:7">
      <c r="A9426" t="s">
        <v>31</v>
      </c>
      <c r="B9426">
        <v>9033</v>
      </c>
      <c r="C9426" t="s">
        <v>59</v>
      </c>
      <c r="D9426">
        <v>12.52</v>
      </c>
      <c r="E9426">
        <v>15.26</v>
      </c>
      <c r="F9426">
        <v>0.89999999999999802</v>
      </c>
    </row>
    <row r="9427" spans="1:7">
      <c r="A9427" t="s">
        <v>31</v>
      </c>
      <c r="B9427">
        <v>9132</v>
      </c>
      <c r="C9427" t="s">
        <v>59</v>
      </c>
      <c r="D9427">
        <v>12.52</v>
      </c>
      <c r="E9427">
        <v>11.65</v>
      </c>
      <c r="F9427">
        <v>0.89999999999999802</v>
      </c>
      <c r="G9427" t="b">
        <v>0</v>
      </c>
    </row>
    <row r="9428" spans="1:7">
      <c r="A9428" t="s">
        <v>31</v>
      </c>
      <c r="B9428">
        <v>9254</v>
      </c>
      <c r="C9428" t="s">
        <v>59</v>
      </c>
      <c r="D9428">
        <v>11.92</v>
      </c>
      <c r="E9428">
        <v>13.15</v>
      </c>
      <c r="F9428">
        <v>0.89999999999999802</v>
      </c>
      <c r="G9428" t="b">
        <v>0</v>
      </c>
    </row>
    <row r="9429" spans="1:7">
      <c r="A9429" t="s">
        <v>31</v>
      </c>
      <c r="B9429">
        <v>2007</v>
      </c>
      <c r="C9429" t="s">
        <v>59</v>
      </c>
      <c r="D9429">
        <v>-1.69</v>
      </c>
      <c r="E9429">
        <v>-1.45</v>
      </c>
      <c r="F9429">
        <v>0.89999999999999802</v>
      </c>
    </row>
    <row r="9430" spans="1:7">
      <c r="A9430" t="s">
        <v>31</v>
      </c>
      <c r="B9430">
        <v>2009</v>
      </c>
      <c r="C9430" t="s">
        <v>59</v>
      </c>
      <c r="D9430">
        <v>-1.69</v>
      </c>
      <c r="E9430">
        <v>-2.65</v>
      </c>
      <c r="F9430">
        <v>0.89999999999999802</v>
      </c>
      <c r="G9430" t="b">
        <v>0</v>
      </c>
    </row>
    <row r="9431" spans="1:7">
      <c r="A9431" t="s">
        <v>31</v>
      </c>
      <c r="B9431">
        <v>8957</v>
      </c>
      <c r="C9431" t="s">
        <v>59</v>
      </c>
      <c r="D9431">
        <v>6.8</v>
      </c>
      <c r="E9431">
        <v>14.2</v>
      </c>
      <c r="F9431">
        <v>0.89999999999999802</v>
      </c>
    </row>
    <row r="9432" spans="1:7">
      <c r="A9432" t="s">
        <v>31</v>
      </c>
      <c r="B9432">
        <v>8958</v>
      </c>
      <c r="C9432" t="s">
        <v>59</v>
      </c>
      <c r="D9432">
        <v>6.8</v>
      </c>
      <c r="E9432">
        <v>14.35</v>
      </c>
      <c r="F9432">
        <v>0.89999999999999802</v>
      </c>
    </row>
    <row r="9433" spans="1:7">
      <c r="A9433" t="s">
        <v>31</v>
      </c>
      <c r="B9433">
        <v>8959</v>
      </c>
      <c r="C9433" t="s">
        <v>59</v>
      </c>
      <c r="D9433">
        <v>6.8</v>
      </c>
      <c r="E9433">
        <v>14.91</v>
      </c>
      <c r="F9433">
        <v>0.89999999999999802</v>
      </c>
    </row>
    <row r="9434" spans="1:7">
      <c r="A9434" t="s">
        <v>31</v>
      </c>
      <c r="B9434">
        <v>8960</v>
      </c>
      <c r="C9434" t="s">
        <v>59</v>
      </c>
      <c r="D9434">
        <v>6.8</v>
      </c>
      <c r="E9434">
        <v>15.26</v>
      </c>
      <c r="F9434">
        <v>0.89999999999999802</v>
      </c>
    </row>
    <row r="9435" spans="1:7">
      <c r="A9435" t="s">
        <v>31</v>
      </c>
      <c r="B9435">
        <v>8963</v>
      </c>
      <c r="C9435" t="s">
        <v>59</v>
      </c>
      <c r="D9435">
        <v>6.8</v>
      </c>
      <c r="E9435">
        <v>15.7</v>
      </c>
      <c r="F9435">
        <v>0.89999999999999802</v>
      </c>
    </row>
    <row r="9436" spans="1:7">
      <c r="A9436" t="s">
        <v>31</v>
      </c>
      <c r="B9436">
        <v>8966</v>
      </c>
      <c r="C9436" t="s">
        <v>59</v>
      </c>
      <c r="D9436">
        <v>6.8</v>
      </c>
      <c r="E9436">
        <v>15.78</v>
      </c>
      <c r="F9436">
        <v>0.89999999999999802</v>
      </c>
    </row>
    <row r="9437" spans="1:7">
      <c r="A9437" t="s">
        <v>31</v>
      </c>
      <c r="B9437">
        <v>8967</v>
      </c>
      <c r="C9437" t="s">
        <v>59</v>
      </c>
      <c r="D9437">
        <v>6.8</v>
      </c>
      <c r="E9437">
        <v>16.100000000000001</v>
      </c>
      <c r="F9437">
        <v>0.89999999999999802</v>
      </c>
    </row>
    <row r="9438" spans="1:7">
      <c r="A9438" t="s">
        <v>31</v>
      </c>
      <c r="B9438">
        <v>8968</v>
      </c>
      <c r="C9438" t="s">
        <v>59</v>
      </c>
      <c r="D9438">
        <v>6.8</v>
      </c>
      <c r="E9438">
        <v>16.5</v>
      </c>
      <c r="F9438">
        <v>0.89999999999999802</v>
      </c>
    </row>
    <row r="9439" spans="1:7">
      <c r="A9439" t="s">
        <v>31</v>
      </c>
      <c r="B9439">
        <v>8969</v>
      </c>
      <c r="C9439" t="s">
        <v>59</v>
      </c>
      <c r="D9439">
        <v>6.8</v>
      </c>
      <c r="E9439">
        <v>14.05</v>
      </c>
      <c r="F9439">
        <v>0.89999999999999802</v>
      </c>
    </row>
    <row r="9440" spans="1:7">
      <c r="A9440" t="s">
        <v>31</v>
      </c>
      <c r="B9440">
        <v>9188</v>
      </c>
      <c r="C9440" t="s">
        <v>59</v>
      </c>
      <c r="D9440">
        <v>6.8</v>
      </c>
      <c r="E9440">
        <v>13.8</v>
      </c>
      <c r="F9440">
        <v>0.89999999999999802</v>
      </c>
    </row>
    <row r="9441" spans="1:7">
      <c r="A9441" t="s">
        <v>31</v>
      </c>
      <c r="B9441">
        <v>9935</v>
      </c>
      <c r="C9441" t="s">
        <v>59</v>
      </c>
      <c r="D9441">
        <v>11.92</v>
      </c>
      <c r="E9441">
        <v>15.1</v>
      </c>
      <c r="F9441">
        <v>0.89999999999999802</v>
      </c>
      <c r="G9441" t="b">
        <v>0</v>
      </c>
    </row>
    <row r="9442" spans="1:7">
      <c r="A9442" t="s">
        <v>31</v>
      </c>
      <c r="B9442">
        <v>9974</v>
      </c>
      <c r="C9442" t="s">
        <v>59</v>
      </c>
      <c r="D9442">
        <v>6.8</v>
      </c>
      <c r="E9442">
        <v>8.9</v>
      </c>
      <c r="F9442">
        <v>0.89999999999999802</v>
      </c>
    </row>
    <row r="9443" spans="1:7">
      <c r="A9443" t="s">
        <v>31</v>
      </c>
      <c r="B9443">
        <v>9976</v>
      </c>
      <c r="C9443" t="s">
        <v>59</v>
      </c>
      <c r="D9443">
        <v>6.8</v>
      </c>
      <c r="E9443">
        <v>12.5</v>
      </c>
      <c r="F9443">
        <v>0.89999999999999802</v>
      </c>
    </row>
    <row r="9444" spans="1:7">
      <c r="A9444" t="s">
        <v>31</v>
      </c>
      <c r="B9444">
        <v>9977</v>
      </c>
      <c r="C9444" t="s">
        <v>59</v>
      </c>
      <c r="D9444">
        <v>6.8</v>
      </c>
      <c r="E9444">
        <v>10.7</v>
      </c>
      <c r="F9444">
        <v>0.89999999999999802</v>
      </c>
    </row>
    <row r="9445" spans="1:7">
      <c r="A9445" t="s">
        <v>31</v>
      </c>
      <c r="B9445">
        <v>10012</v>
      </c>
      <c r="C9445" t="s">
        <v>59</v>
      </c>
      <c r="D9445">
        <v>6.8</v>
      </c>
      <c r="E9445">
        <v>10</v>
      </c>
      <c r="F9445">
        <v>0.89999999999999802</v>
      </c>
    </row>
    <row r="9446" spans="1:7">
      <c r="A9446" t="s">
        <v>31</v>
      </c>
      <c r="B9446">
        <v>10013</v>
      </c>
      <c r="C9446" t="s">
        <v>59</v>
      </c>
      <c r="D9446">
        <v>6.8</v>
      </c>
      <c r="E9446">
        <v>18.1519482862297</v>
      </c>
      <c r="F9446">
        <v>0.89999999999999802</v>
      </c>
    </row>
    <row r="9447" spans="1:7">
      <c r="A9447" t="s">
        <v>31</v>
      </c>
      <c r="B9447">
        <v>1431</v>
      </c>
      <c r="C9447" t="s">
        <v>59</v>
      </c>
      <c r="D9447">
        <v>10.72</v>
      </c>
      <c r="E9447">
        <v>16.5</v>
      </c>
      <c r="F9447">
        <v>0.89999999999999802</v>
      </c>
    </row>
    <row r="9448" spans="1:7">
      <c r="A9448" t="s">
        <v>31</v>
      </c>
      <c r="B9448">
        <v>5053</v>
      </c>
      <c r="C9448" t="s">
        <v>59</v>
      </c>
      <c r="D9448">
        <v>13.82</v>
      </c>
      <c r="E9448">
        <v>9.35</v>
      </c>
      <c r="F9448">
        <v>0.89999999999999802</v>
      </c>
    </row>
    <row r="9449" spans="1:7">
      <c r="A9449" t="s">
        <v>31</v>
      </c>
      <c r="B9449">
        <v>2144</v>
      </c>
      <c r="C9449" t="s">
        <v>59</v>
      </c>
      <c r="D9449">
        <v>14.17</v>
      </c>
      <c r="E9449">
        <v>13.525</v>
      </c>
      <c r="F9449">
        <v>0.89999999999999802</v>
      </c>
      <c r="G9449" t="b">
        <v>0</v>
      </c>
    </row>
    <row r="9450" spans="1:7">
      <c r="A9450" t="s">
        <v>31</v>
      </c>
      <c r="B9450">
        <v>1079</v>
      </c>
      <c r="C9450" t="s">
        <v>59</v>
      </c>
      <c r="D9450">
        <v>10.55</v>
      </c>
      <c r="E9450">
        <v>13.15</v>
      </c>
      <c r="F9450">
        <v>0.89999999999999802</v>
      </c>
      <c r="G9450" t="b">
        <v>0</v>
      </c>
    </row>
    <row r="9451" spans="1:7">
      <c r="A9451" t="s">
        <v>31</v>
      </c>
      <c r="B9451">
        <v>1081</v>
      </c>
      <c r="C9451" t="s">
        <v>59</v>
      </c>
      <c r="D9451">
        <v>10.55</v>
      </c>
      <c r="E9451">
        <v>13.8</v>
      </c>
      <c r="F9451">
        <v>0.89999999999999802</v>
      </c>
      <c r="G9451" t="b">
        <v>0</v>
      </c>
    </row>
    <row r="9452" spans="1:7">
      <c r="A9452" t="s">
        <v>31</v>
      </c>
      <c r="B9452">
        <v>1082</v>
      </c>
      <c r="C9452" t="s">
        <v>59</v>
      </c>
      <c r="D9452">
        <v>9.75</v>
      </c>
      <c r="E9452">
        <v>13.15</v>
      </c>
      <c r="F9452">
        <v>0.89999999999999802</v>
      </c>
    </row>
    <row r="9453" spans="1:7">
      <c r="A9453" t="s">
        <v>31</v>
      </c>
      <c r="B9453">
        <v>1083</v>
      </c>
      <c r="C9453" t="s">
        <v>59</v>
      </c>
      <c r="D9453">
        <v>9.75</v>
      </c>
      <c r="E9453">
        <v>13.8</v>
      </c>
      <c r="F9453">
        <v>0.89999999999999802</v>
      </c>
    </row>
    <row r="9454" spans="1:7">
      <c r="A9454" t="s">
        <v>31</v>
      </c>
      <c r="B9454">
        <v>1085</v>
      </c>
      <c r="C9454" t="s">
        <v>59</v>
      </c>
      <c r="D9454">
        <v>8.75</v>
      </c>
      <c r="E9454">
        <v>13.15</v>
      </c>
      <c r="F9454">
        <v>0.89999999999999802</v>
      </c>
    </row>
    <row r="9455" spans="1:7">
      <c r="A9455" t="s">
        <v>31</v>
      </c>
      <c r="B9455">
        <v>1148</v>
      </c>
      <c r="C9455" t="s">
        <v>59</v>
      </c>
      <c r="D9455">
        <v>8.75</v>
      </c>
      <c r="E9455">
        <v>13.8</v>
      </c>
      <c r="F9455">
        <v>0.89999999999999802</v>
      </c>
      <c r="G9455" t="b">
        <v>0</v>
      </c>
    </row>
    <row r="9456" spans="1:7">
      <c r="A9456" t="s">
        <v>31</v>
      </c>
      <c r="B9456">
        <v>1151</v>
      </c>
      <c r="C9456" t="s">
        <v>59</v>
      </c>
      <c r="D9456">
        <v>6.8</v>
      </c>
      <c r="E9456">
        <v>13.15</v>
      </c>
      <c r="F9456">
        <v>0.89999999999999802</v>
      </c>
    </row>
    <row r="9457" spans="1:7">
      <c r="A9457" t="s">
        <v>31</v>
      </c>
      <c r="B9457">
        <v>626</v>
      </c>
      <c r="C9457" t="s">
        <v>59</v>
      </c>
      <c r="D9457">
        <v>13.82</v>
      </c>
      <c r="E9457">
        <v>9.85</v>
      </c>
      <c r="F9457">
        <v>0.89999999999999802</v>
      </c>
    </row>
    <row r="9458" spans="1:7">
      <c r="A9458" t="s">
        <v>31</v>
      </c>
      <c r="B9458">
        <v>9896</v>
      </c>
      <c r="C9458" t="s">
        <v>59</v>
      </c>
      <c r="D9458">
        <v>10.7</v>
      </c>
      <c r="E9458">
        <v>11.35</v>
      </c>
      <c r="F9458">
        <v>0.89999999999999802</v>
      </c>
    </row>
    <row r="9459" spans="1:7">
      <c r="A9459" t="s">
        <v>31</v>
      </c>
      <c r="B9459">
        <v>10004</v>
      </c>
      <c r="C9459" t="s">
        <v>59</v>
      </c>
      <c r="D9459">
        <v>9.1999999999999993</v>
      </c>
      <c r="E9459">
        <v>11.35</v>
      </c>
      <c r="F9459">
        <v>0.89999999999999802</v>
      </c>
      <c r="G9459" t="b">
        <v>0</v>
      </c>
    </row>
    <row r="9460" spans="1:7">
      <c r="A9460" t="s">
        <v>31</v>
      </c>
      <c r="B9460">
        <v>10268</v>
      </c>
      <c r="C9460" t="s">
        <v>59</v>
      </c>
      <c r="D9460">
        <v>3.27</v>
      </c>
      <c r="E9460">
        <v>5.5</v>
      </c>
      <c r="F9460">
        <v>0.89999999999999802</v>
      </c>
    </row>
    <row r="9461" spans="1:7">
      <c r="A9461" t="s">
        <v>31</v>
      </c>
      <c r="B9461">
        <v>10294</v>
      </c>
      <c r="C9461" t="s">
        <v>59</v>
      </c>
      <c r="D9461">
        <v>3.27</v>
      </c>
      <c r="E9461">
        <v>7.2</v>
      </c>
      <c r="F9461">
        <v>0.89999999999999802</v>
      </c>
    </row>
    <row r="9462" spans="1:7">
      <c r="A9462" t="s">
        <v>31</v>
      </c>
      <c r="B9462">
        <v>10320</v>
      </c>
      <c r="C9462" t="s">
        <v>59</v>
      </c>
      <c r="D9462">
        <v>3.27</v>
      </c>
      <c r="E9462">
        <v>7</v>
      </c>
      <c r="F9462">
        <v>0.89999999999999802</v>
      </c>
      <c r="G9462" t="b">
        <v>0</v>
      </c>
    </row>
    <row r="9463" spans="1:7">
      <c r="A9463" t="s">
        <v>31</v>
      </c>
      <c r="B9463">
        <v>5148</v>
      </c>
      <c r="C9463" t="s">
        <v>59</v>
      </c>
      <c r="D9463">
        <v>4.95</v>
      </c>
      <c r="E9463">
        <v>8.5</v>
      </c>
      <c r="F9463">
        <v>0.89999999999999802</v>
      </c>
    </row>
    <row r="9464" spans="1:7">
      <c r="A9464" t="s">
        <v>31</v>
      </c>
      <c r="B9464">
        <v>1032</v>
      </c>
      <c r="C9464" t="s">
        <v>59</v>
      </c>
      <c r="D9464">
        <v>9.5888677455387104</v>
      </c>
      <c r="E9464">
        <v>6.8791000668132396</v>
      </c>
      <c r="F9464">
        <v>0.89999999999999802</v>
      </c>
    </row>
    <row r="9465" spans="1:7">
      <c r="A9465" t="s">
        <v>31</v>
      </c>
      <c r="B9465">
        <v>1033</v>
      </c>
      <c r="C9465" t="s">
        <v>59</v>
      </c>
      <c r="D9465">
        <v>9.6544892923945707</v>
      </c>
      <c r="E9465">
        <v>6.3122024593271897</v>
      </c>
      <c r="F9465">
        <v>0.89999999999999802</v>
      </c>
      <c r="G9465" t="b">
        <v>0</v>
      </c>
    </row>
    <row r="9466" spans="1:7">
      <c r="A9466" t="s">
        <v>31</v>
      </c>
      <c r="B9466">
        <v>1034</v>
      </c>
      <c r="C9466" t="s">
        <v>59</v>
      </c>
      <c r="D9466">
        <v>9.6710063138612306</v>
      </c>
      <c r="E9466">
        <v>6.3255132288271296</v>
      </c>
      <c r="F9466">
        <v>0.89999999999999802</v>
      </c>
      <c r="G9466" t="b">
        <v>0</v>
      </c>
    </row>
    <row r="9467" spans="1:7">
      <c r="A9467" t="s">
        <v>31</v>
      </c>
      <c r="B9467">
        <v>566</v>
      </c>
      <c r="C9467" t="s">
        <v>59</v>
      </c>
      <c r="D9467">
        <v>9.4250000000000007</v>
      </c>
      <c r="E9467">
        <v>6.4749999999999996</v>
      </c>
      <c r="F9467">
        <v>0.89999999999999802</v>
      </c>
    </row>
    <row r="9468" spans="1:7">
      <c r="A9468" t="s">
        <v>31</v>
      </c>
      <c r="B9468">
        <v>646</v>
      </c>
      <c r="C9468" t="s">
        <v>59</v>
      </c>
      <c r="D9468">
        <v>9.4250000000000007</v>
      </c>
      <c r="E9468">
        <v>6.4749999999999996</v>
      </c>
      <c r="F9468">
        <v>0.89999999999999802</v>
      </c>
    </row>
    <row r="9469" spans="1:7">
      <c r="A9469" t="s">
        <v>35</v>
      </c>
      <c r="B9469">
        <v>1</v>
      </c>
      <c r="C9469" t="s">
        <v>59</v>
      </c>
      <c r="D9469">
        <v>18.45</v>
      </c>
      <c r="E9469">
        <v>5.7</v>
      </c>
      <c r="F9469">
        <v>-16.100000000000001</v>
      </c>
    </row>
    <row r="9470" spans="1:7">
      <c r="A9470" t="s">
        <v>35</v>
      </c>
      <c r="B9470">
        <v>2</v>
      </c>
      <c r="C9470" t="s">
        <v>59</v>
      </c>
      <c r="D9470">
        <v>18.45</v>
      </c>
      <c r="E9470">
        <v>1.3</v>
      </c>
      <c r="F9470">
        <v>-16.100000000000001</v>
      </c>
    </row>
    <row r="9471" spans="1:7">
      <c r="A9471" t="s">
        <v>35</v>
      </c>
      <c r="B9471">
        <v>3</v>
      </c>
      <c r="C9471" t="s">
        <v>59</v>
      </c>
      <c r="D9471">
        <v>19.649999999999999</v>
      </c>
      <c r="E9471">
        <v>2.5</v>
      </c>
      <c r="F9471">
        <v>-16.100000000000001</v>
      </c>
    </row>
    <row r="9472" spans="1:7">
      <c r="A9472" t="s">
        <v>35</v>
      </c>
      <c r="B9472">
        <v>4</v>
      </c>
      <c r="C9472" t="s">
        <v>59</v>
      </c>
      <c r="D9472">
        <v>19.649999999999999</v>
      </c>
      <c r="E9472">
        <v>4.3</v>
      </c>
      <c r="F9472">
        <v>-16.100000000000001</v>
      </c>
    </row>
    <row r="9473" spans="1:7">
      <c r="A9473" t="s">
        <v>35</v>
      </c>
      <c r="B9473">
        <v>5</v>
      </c>
      <c r="C9473" t="s">
        <v>59</v>
      </c>
      <c r="D9473">
        <v>19.649999999999999</v>
      </c>
      <c r="E9473">
        <v>4.8</v>
      </c>
      <c r="F9473">
        <v>-16.100000000000001</v>
      </c>
      <c r="G9473" t="b">
        <v>0</v>
      </c>
    </row>
    <row r="9474" spans="1:7">
      <c r="A9474" t="s">
        <v>35</v>
      </c>
      <c r="B9474">
        <v>6</v>
      </c>
      <c r="C9474" t="s">
        <v>59</v>
      </c>
      <c r="D9474">
        <v>19.475000000000001</v>
      </c>
      <c r="E9474">
        <v>2.2000000000000002</v>
      </c>
      <c r="F9474">
        <v>-16.100000000000001</v>
      </c>
    </row>
    <row r="9475" spans="1:7">
      <c r="A9475" t="s">
        <v>35</v>
      </c>
      <c r="B9475">
        <v>7</v>
      </c>
      <c r="C9475" t="s">
        <v>59</v>
      </c>
      <c r="D9475">
        <v>19.475000000000001</v>
      </c>
      <c r="E9475">
        <v>4.9000000000000004</v>
      </c>
      <c r="F9475">
        <v>-16.100000000000001</v>
      </c>
      <c r="G9475" t="b">
        <v>0</v>
      </c>
    </row>
    <row r="9476" spans="1:7">
      <c r="A9476" t="s">
        <v>35</v>
      </c>
      <c r="B9476">
        <v>8</v>
      </c>
      <c r="C9476" t="s">
        <v>59</v>
      </c>
      <c r="D9476">
        <v>19.100000000000001</v>
      </c>
      <c r="E9476">
        <v>5.7</v>
      </c>
      <c r="F9476">
        <v>-16.100000000000001</v>
      </c>
      <c r="G9476" t="b">
        <v>0</v>
      </c>
    </row>
    <row r="9477" spans="1:7">
      <c r="A9477" t="s">
        <v>35</v>
      </c>
      <c r="B9477">
        <v>9</v>
      </c>
      <c r="C9477" t="s">
        <v>59</v>
      </c>
      <c r="D9477">
        <v>19.100000000000001</v>
      </c>
      <c r="E9477">
        <v>5</v>
      </c>
      <c r="F9477">
        <v>-16.100000000000001</v>
      </c>
    </row>
    <row r="9478" spans="1:7">
      <c r="A9478" t="s">
        <v>35</v>
      </c>
      <c r="B9478">
        <v>10</v>
      </c>
      <c r="C9478" t="s">
        <v>59</v>
      </c>
      <c r="D9478">
        <v>18.45</v>
      </c>
      <c r="E9478">
        <v>5</v>
      </c>
      <c r="F9478">
        <v>-16.100000000000001</v>
      </c>
    </row>
    <row r="9479" spans="1:7">
      <c r="A9479" t="s">
        <v>35</v>
      </c>
      <c r="B9479">
        <v>11</v>
      </c>
      <c r="C9479" t="s">
        <v>59</v>
      </c>
      <c r="D9479">
        <v>19.100000000000001</v>
      </c>
      <c r="E9479">
        <v>4.9000000000000004</v>
      </c>
      <c r="F9479">
        <v>-16.100000000000001</v>
      </c>
      <c r="G9479" t="b">
        <v>0</v>
      </c>
    </row>
    <row r="9480" spans="1:7">
      <c r="A9480" t="s">
        <v>35</v>
      </c>
      <c r="B9480">
        <v>12</v>
      </c>
      <c r="C9480" t="s">
        <v>59</v>
      </c>
      <c r="D9480">
        <v>18.45</v>
      </c>
      <c r="E9480">
        <v>4.9000000000000004</v>
      </c>
      <c r="F9480">
        <v>-16.100000000000001</v>
      </c>
      <c r="G9480" t="b">
        <v>0</v>
      </c>
    </row>
    <row r="9481" spans="1:7">
      <c r="A9481" t="s">
        <v>35</v>
      </c>
      <c r="B9481">
        <v>13</v>
      </c>
      <c r="C9481" t="s">
        <v>59</v>
      </c>
      <c r="D9481">
        <v>19.100000000000001</v>
      </c>
      <c r="E9481">
        <v>2.8</v>
      </c>
      <c r="F9481">
        <v>-16.100000000000001</v>
      </c>
    </row>
    <row r="9482" spans="1:7">
      <c r="A9482" t="s">
        <v>35</v>
      </c>
      <c r="B9482">
        <v>14</v>
      </c>
      <c r="C9482" t="s">
        <v>59</v>
      </c>
      <c r="D9482">
        <v>18.45</v>
      </c>
      <c r="E9482">
        <v>2.8</v>
      </c>
      <c r="F9482">
        <v>-16.100000000000001</v>
      </c>
    </row>
    <row r="9483" spans="1:7">
      <c r="A9483" t="s">
        <v>35</v>
      </c>
      <c r="B9483">
        <v>15</v>
      </c>
      <c r="C9483" t="s">
        <v>59</v>
      </c>
      <c r="D9483">
        <v>19.100000000000001</v>
      </c>
      <c r="E9483">
        <v>2.5</v>
      </c>
      <c r="F9483">
        <v>-16.100000000000001</v>
      </c>
      <c r="G9483" t="b">
        <v>0</v>
      </c>
    </row>
    <row r="9484" spans="1:7">
      <c r="A9484" t="s">
        <v>35</v>
      </c>
      <c r="B9484">
        <v>16</v>
      </c>
      <c r="C9484" t="s">
        <v>59</v>
      </c>
      <c r="D9484">
        <v>18.45</v>
      </c>
      <c r="E9484">
        <v>2.5</v>
      </c>
      <c r="F9484">
        <v>-16.100000000000001</v>
      </c>
    </row>
    <row r="9485" spans="1:7">
      <c r="A9485" t="s">
        <v>35</v>
      </c>
      <c r="B9485">
        <v>17</v>
      </c>
      <c r="C9485" t="s">
        <v>59</v>
      </c>
      <c r="D9485">
        <v>19.100000000000001</v>
      </c>
      <c r="E9485">
        <v>2.2000000000000002</v>
      </c>
      <c r="F9485">
        <v>-16.100000000000001</v>
      </c>
    </row>
    <row r="9486" spans="1:7">
      <c r="A9486" t="s">
        <v>35</v>
      </c>
      <c r="B9486">
        <v>18</v>
      </c>
      <c r="C9486" t="s">
        <v>59</v>
      </c>
      <c r="D9486">
        <v>18.45</v>
      </c>
      <c r="E9486">
        <v>2.2000000000000002</v>
      </c>
      <c r="F9486">
        <v>-16.100000000000001</v>
      </c>
    </row>
    <row r="9487" spans="1:7">
      <c r="A9487" t="s">
        <v>35</v>
      </c>
      <c r="B9487">
        <v>19</v>
      </c>
      <c r="C9487" t="s">
        <v>59</v>
      </c>
      <c r="D9487">
        <v>19.100000000000001</v>
      </c>
      <c r="E9487">
        <v>1.75</v>
      </c>
      <c r="F9487">
        <v>-16.100000000000001</v>
      </c>
    </row>
    <row r="9488" spans="1:7">
      <c r="A9488" t="s">
        <v>35</v>
      </c>
      <c r="B9488">
        <v>20</v>
      </c>
      <c r="C9488" t="s">
        <v>59</v>
      </c>
      <c r="D9488">
        <v>18.45</v>
      </c>
      <c r="E9488">
        <v>1.75</v>
      </c>
      <c r="F9488">
        <v>-16.100000000000001</v>
      </c>
    </row>
    <row r="9489" spans="1:7">
      <c r="A9489" t="s">
        <v>35</v>
      </c>
      <c r="B9489">
        <v>21</v>
      </c>
      <c r="C9489" t="s">
        <v>59</v>
      </c>
      <c r="D9489">
        <v>19.100000000000001</v>
      </c>
      <c r="E9489">
        <v>1.3</v>
      </c>
      <c r="F9489">
        <v>-16.100000000000001</v>
      </c>
    </row>
    <row r="9490" spans="1:7">
      <c r="A9490" t="s">
        <v>35</v>
      </c>
      <c r="B9490">
        <v>22</v>
      </c>
      <c r="C9490" t="s">
        <v>59</v>
      </c>
      <c r="D9490">
        <v>19.475000000000001</v>
      </c>
      <c r="E9490">
        <v>5.7</v>
      </c>
      <c r="F9490">
        <v>-16.100000000000001</v>
      </c>
      <c r="G9490" t="b">
        <v>0</v>
      </c>
    </row>
    <row r="9491" spans="1:7">
      <c r="A9491" t="s">
        <v>35</v>
      </c>
      <c r="B9491">
        <v>23</v>
      </c>
      <c r="C9491" t="s">
        <v>59</v>
      </c>
      <c r="D9491">
        <v>19.475000000000001</v>
      </c>
      <c r="E9491">
        <v>5</v>
      </c>
      <c r="F9491">
        <v>-16.100000000000001</v>
      </c>
      <c r="G9491" t="b">
        <v>0</v>
      </c>
    </row>
    <row r="9492" spans="1:7">
      <c r="A9492" t="s">
        <v>35</v>
      </c>
      <c r="B9492">
        <v>24</v>
      </c>
      <c r="C9492" t="s">
        <v>59</v>
      </c>
      <c r="D9492">
        <v>19.475000000000001</v>
      </c>
      <c r="E9492">
        <v>2.8</v>
      </c>
      <c r="F9492">
        <v>-16.100000000000001</v>
      </c>
    </row>
    <row r="9493" spans="1:7">
      <c r="A9493" t="s">
        <v>35</v>
      </c>
      <c r="B9493">
        <v>25</v>
      </c>
      <c r="C9493" t="s">
        <v>59</v>
      </c>
      <c r="D9493">
        <v>19.475000000000001</v>
      </c>
      <c r="E9493">
        <v>2.5</v>
      </c>
      <c r="F9493">
        <v>-16.100000000000001</v>
      </c>
      <c r="G9493" t="b">
        <v>0</v>
      </c>
    </row>
    <row r="9494" spans="1:7">
      <c r="A9494" t="s">
        <v>35</v>
      </c>
      <c r="B9494">
        <v>26</v>
      </c>
      <c r="C9494" t="s">
        <v>59</v>
      </c>
      <c r="D9494">
        <v>19.475000000000001</v>
      </c>
      <c r="E9494">
        <v>1.75</v>
      </c>
      <c r="F9494">
        <v>-16.100000000000001</v>
      </c>
    </row>
    <row r="9495" spans="1:7">
      <c r="A9495" t="s">
        <v>35</v>
      </c>
      <c r="B9495">
        <v>27</v>
      </c>
      <c r="C9495" t="s">
        <v>59</v>
      </c>
      <c r="D9495">
        <v>19.475000000000001</v>
      </c>
      <c r="E9495">
        <v>1.3</v>
      </c>
      <c r="F9495">
        <v>-16.100000000000001</v>
      </c>
      <c r="G9495" t="b">
        <v>0</v>
      </c>
    </row>
    <row r="9496" spans="1:7">
      <c r="A9496" t="s">
        <v>35</v>
      </c>
      <c r="B9496">
        <v>28</v>
      </c>
      <c r="C9496" t="s">
        <v>59</v>
      </c>
      <c r="D9496">
        <v>19.649999999999999</v>
      </c>
      <c r="E9496">
        <v>5.7</v>
      </c>
      <c r="F9496">
        <v>-16.100000000000001</v>
      </c>
      <c r="G9496" t="b">
        <v>0</v>
      </c>
    </row>
    <row r="9497" spans="1:7">
      <c r="A9497" t="s">
        <v>35</v>
      </c>
      <c r="B9497">
        <v>29</v>
      </c>
      <c r="C9497" t="s">
        <v>59</v>
      </c>
      <c r="D9497">
        <v>19.649999999999999</v>
      </c>
      <c r="E9497">
        <v>5</v>
      </c>
      <c r="F9497">
        <v>-16.100000000000001</v>
      </c>
      <c r="G9497" t="b">
        <v>0</v>
      </c>
    </row>
    <row r="9498" spans="1:7">
      <c r="A9498" t="s">
        <v>35</v>
      </c>
      <c r="B9498">
        <v>30</v>
      </c>
      <c r="C9498" t="s">
        <v>59</v>
      </c>
      <c r="D9498">
        <v>19.649999999999999</v>
      </c>
      <c r="E9498">
        <v>4.9000000000000004</v>
      </c>
      <c r="F9498">
        <v>-16.100000000000001</v>
      </c>
    </row>
    <row r="9499" spans="1:7">
      <c r="A9499" t="s">
        <v>35</v>
      </c>
      <c r="B9499">
        <v>31</v>
      </c>
      <c r="C9499" t="s">
        <v>59</v>
      </c>
      <c r="D9499">
        <v>19.649999999999999</v>
      </c>
      <c r="E9499">
        <v>2.8</v>
      </c>
      <c r="F9499">
        <v>-16.100000000000001</v>
      </c>
    </row>
    <row r="9500" spans="1:7">
      <c r="A9500" t="s">
        <v>35</v>
      </c>
      <c r="B9500">
        <v>32</v>
      </c>
      <c r="C9500" t="s">
        <v>59</v>
      </c>
      <c r="D9500">
        <v>19.649999999999999</v>
      </c>
      <c r="E9500">
        <v>2.2000000000000002</v>
      </c>
      <c r="F9500">
        <v>-16.100000000000001</v>
      </c>
      <c r="G9500" t="b">
        <v>0</v>
      </c>
    </row>
    <row r="9501" spans="1:7">
      <c r="A9501" t="s">
        <v>35</v>
      </c>
      <c r="B9501">
        <v>33</v>
      </c>
      <c r="C9501" t="s">
        <v>59</v>
      </c>
      <c r="D9501">
        <v>19.649999999999999</v>
      </c>
      <c r="E9501">
        <v>1.75</v>
      </c>
      <c r="F9501">
        <v>-16.100000000000001</v>
      </c>
      <c r="G9501" t="b">
        <v>0</v>
      </c>
    </row>
    <row r="9502" spans="1:7">
      <c r="A9502" t="s">
        <v>35</v>
      </c>
      <c r="B9502">
        <v>34</v>
      </c>
      <c r="C9502" t="s">
        <v>59</v>
      </c>
      <c r="D9502">
        <v>19.649999999999999</v>
      </c>
      <c r="E9502">
        <v>1.3</v>
      </c>
      <c r="F9502">
        <v>-16.100000000000001</v>
      </c>
      <c r="G9502" t="b">
        <v>0</v>
      </c>
    </row>
    <row r="9503" spans="1:7">
      <c r="A9503" t="s">
        <v>35</v>
      </c>
      <c r="B9503">
        <v>35</v>
      </c>
      <c r="C9503" t="s">
        <v>59</v>
      </c>
      <c r="D9503">
        <v>18.45</v>
      </c>
      <c r="E9503">
        <v>3.75</v>
      </c>
      <c r="F9503">
        <v>-16.100000000000001</v>
      </c>
      <c r="G9503" t="b">
        <v>0</v>
      </c>
    </row>
    <row r="9504" spans="1:7">
      <c r="A9504" t="s">
        <v>35</v>
      </c>
      <c r="B9504">
        <v>36</v>
      </c>
      <c r="C9504" t="s">
        <v>59</v>
      </c>
      <c r="D9504">
        <v>19.100000000000001</v>
      </c>
      <c r="E9504">
        <v>3.75</v>
      </c>
      <c r="F9504">
        <v>-16.100000000000001</v>
      </c>
      <c r="G9504" t="b">
        <v>0</v>
      </c>
    </row>
    <row r="9505" spans="1:7">
      <c r="A9505" t="s">
        <v>35</v>
      </c>
      <c r="B9505">
        <v>37</v>
      </c>
      <c r="C9505" t="s">
        <v>59</v>
      </c>
      <c r="D9505">
        <v>19.475000000000001</v>
      </c>
      <c r="E9505">
        <v>3.75</v>
      </c>
      <c r="F9505">
        <v>-16.100000000000001</v>
      </c>
    </row>
    <row r="9506" spans="1:7">
      <c r="A9506" t="s">
        <v>35</v>
      </c>
      <c r="B9506">
        <v>38</v>
      </c>
      <c r="C9506" t="s">
        <v>59</v>
      </c>
      <c r="D9506">
        <v>19.649999999999999</v>
      </c>
      <c r="E9506">
        <v>3.75</v>
      </c>
      <c r="F9506">
        <v>-16.100000000000001</v>
      </c>
    </row>
    <row r="9507" spans="1:7">
      <c r="A9507" t="s">
        <v>35</v>
      </c>
      <c r="B9507">
        <v>39</v>
      </c>
      <c r="C9507" t="s">
        <v>59</v>
      </c>
      <c r="D9507">
        <v>18.45</v>
      </c>
      <c r="E9507">
        <v>2.5499999999999998</v>
      </c>
      <c r="F9507">
        <v>-16.100000000000001</v>
      </c>
    </row>
    <row r="9508" spans="1:7">
      <c r="A9508" t="s">
        <v>35</v>
      </c>
      <c r="B9508">
        <v>40</v>
      </c>
      <c r="C9508" t="s">
        <v>59</v>
      </c>
      <c r="D9508">
        <v>1.97</v>
      </c>
      <c r="E9508">
        <v>18.43</v>
      </c>
      <c r="F9508">
        <v>-16.100000000000001</v>
      </c>
    </row>
    <row r="9509" spans="1:7">
      <c r="A9509" t="s">
        <v>35</v>
      </c>
      <c r="B9509">
        <v>41</v>
      </c>
      <c r="C9509" t="s">
        <v>59</v>
      </c>
      <c r="D9509">
        <v>1.97</v>
      </c>
      <c r="E9509">
        <v>16.600000000000001</v>
      </c>
      <c r="F9509">
        <v>-16.100000000000001</v>
      </c>
    </row>
    <row r="9510" spans="1:7">
      <c r="A9510" t="s">
        <v>35</v>
      </c>
      <c r="B9510">
        <v>42</v>
      </c>
      <c r="C9510" t="s">
        <v>59</v>
      </c>
      <c r="D9510">
        <v>3.91</v>
      </c>
      <c r="E9510">
        <v>16.600000000000001</v>
      </c>
      <c r="F9510">
        <v>-16.100000000000001</v>
      </c>
    </row>
    <row r="9511" spans="1:7">
      <c r="A9511" t="s">
        <v>35</v>
      </c>
      <c r="B9511">
        <v>43</v>
      </c>
      <c r="C9511" t="s">
        <v>59</v>
      </c>
      <c r="D9511">
        <v>3.91</v>
      </c>
      <c r="E9511">
        <v>18.43</v>
      </c>
      <c r="F9511">
        <v>-16.100000000000001</v>
      </c>
    </row>
    <row r="9512" spans="1:7">
      <c r="A9512" t="s">
        <v>35</v>
      </c>
      <c r="B9512">
        <v>44</v>
      </c>
      <c r="C9512" t="s">
        <v>59</v>
      </c>
      <c r="D9512">
        <v>20.54</v>
      </c>
      <c r="E9512">
        <v>5</v>
      </c>
      <c r="F9512">
        <v>-16.100000000000001</v>
      </c>
    </row>
    <row r="9513" spans="1:7">
      <c r="A9513" t="s">
        <v>35</v>
      </c>
      <c r="B9513">
        <v>45</v>
      </c>
      <c r="C9513" t="s">
        <v>59</v>
      </c>
      <c r="D9513">
        <v>20.54</v>
      </c>
      <c r="E9513">
        <v>5.7</v>
      </c>
      <c r="F9513">
        <v>-16.100000000000001</v>
      </c>
    </row>
    <row r="9514" spans="1:7">
      <c r="A9514" t="s">
        <v>35</v>
      </c>
      <c r="B9514">
        <v>46</v>
      </c>
      <c r="C9514" t="s">
        <v>59</v>
      </c>
      <c r="D9514">
        <v>20.54</v>
      </c>
      <c r="E9514">
        <v>4.9000000000000004</v>
      </c>
      <c r="F9514">
        <v>-16.100000000000001</v>
      </c>
      <c r="G9514" t="b">
        <v>0</v>
      </c>
    </row>
    <row r="9515" spans="1:7">
      <c r="A9515" t="s">
        <v>35</v>
      </c>
      <c r="B9515">
        <v>47</v>
      </c>
      <c r="C9515" t="s">
        <v>59</v>
      </c>
      <c r="D9515">
        <v>20.54</v>
      </c>
      <c r="E9515">
        <v>2.5</v>
      </c>
      <c r="F9515">
        <v>-16.100000000000001</v>
      </c>
    </row>
    <row r="9516" spans="1:7">
      <c r="A9516" t="s">
        <v>35</v>
      </c>
      <c r="B9516">
        <v>48</v>
      </c>
      <c r="C9516" t="s">
        <v>59</v>
      </c>
      <c r="D9516">
        <v>20.54</v>
      </c>
      <c r="E9516">
        <v>2.8</v>
      </c>
      <c r="F9516">
        <v>-16.100000000000001</v>
      </c>
    </row>
    <row r="9517" spans="1:7">
      <c r="A9517" t="s">
        <v>35</v>
      </c>
      <c r="B9517">
        <v>49</v>
      </c>
      <c r="C9517" t="s">
        <v>59</v>
      </c>
      <c r="D9517">
        <v>20.54</v>
      </c>
      <c r="E9517">
        <v>2.2000000000000002</v>
      </c>
      <c r="F9517">
        <v>-16.100000000000001</v>
      </c>
    </row>
    <row r="9518" spans="1:7">
      <c r="A9518" t="s">
        <v>35</v>
      </c>
      <c r="B9518">
        <v>50</v>
      </c>
      <c r="C9518" t="s">
        <v>59</v>
      </c>
      <c r="D9518">
        <v>20.54</v>
      </c>
      <c r="E9518">
        <v>1.75</v>
      </c>
      <c r="F9518">
        <v>-16.100000000000001</v>
      </c>
      <c r="G9518" t="b">
        <v>0</v>
      </c>
    </row>
    <row r="9519" spans="1:7">
      <c r="A9519" t="s">
        <v>35</v>
      </c>
      <c r="B9519">
        <v>51</v>
      </c>
      <c r="C9519" t="s">
        <v>59</v>
      </c>
      <c r="D9519">
        <v>20.54</v>
      </c>
      <c r="E9519">
        <v>1.3</v>
      </c>
      <c r="F9519">
        <v>-16.100000000000001</v>
      </c>
      <c r="G9519" t="b">
        <v>0</v>
      </c>
    </row>
    <row r="9520" spans="1:7">
      <c r="A9520" t="s">
        <v>35</v>
      </c>
      <c r="B9520">
        <v>52</v>
      </c>
      <c r="C9520" t="s">
        <v>59</v>
      </c>
      <c r="D9520">
        <v>20.54</v>
      </c>
      <c r="E9520">
        <v>-2.65</v>
      </c>
      <c r="F9520">
        <v>-16.100000000000001</v>
      </c>
      <c r="G9520" t="b">
        <v>0</v>
      </c>
    </row>
    <row r="9521" spans="1:7">
      <c r="A9521" t="s">
        <v>35</v>
      </c>
      <c r="B9521">
        <v>53</v>
      </c>
      <c r="C9521" t="s">
        <v>59</v>
      </c>
      <c r="D9521">
        <v>17.239999999999998</v>
      </c>
      <c r="E9521">
        <v>-2.65</v>
      </c>
      <c r="F9521">
        <v>-16.100000000000001</v>
      </c>
      <c r="G9521" t="b">
        <v>0</v>
      </c>
    </row>
    <row r="9522" spans="1:7">
      <c r="A9522" t="s">
        <v>35</v>
      </c>
      <c r="B9522">
        <v>54</v>
      </c>
      <c r="C9522" t="s">
        <v>59</v>
      </c>
      <c r="D9522">
        <v>17.239999999999998</v>
      </c>
      <c r="E9522">
        <v>-5.48</v>
      </c>
      <c r="F9522">
        <v>-16.100000000000001</v>
      </c>
      <c r="G9522" t="b">
        <v>0</v>
      </c>
    </row>
    <row r="9523" spans="1:7">
      <c r="A9523" t="s">
        <v>35</v>
      </c>
      <c r="B9523">
        <v>55</v>
      </c>
      <c r="C9523" t="s">
        <v>59</v>
      </c>
      <c r="D9523">
        <v>20.54</v>
      </c>
      <c r="E9523">
        <v>-5.48</v>
      </c>
      <c r="F9523">
        <v>-16.100000000000001</v>
      </c>
      <c r="G9523" t="b">
        <v>0</v>
      </c>
    </row>
    <row r="9524" spans="1:7">
      <c r="A9524" t="s">
        <v>35</v>
      </c>
      <c r="B9524">
        <v>56</v>
      </c>
      <c r="C9524" t="s">
        <v>59</v>
      </c>
      <c r="D9524">
        <v>20.54</v>
      </c>
      <c r="E9524">
        <v>3.75</v>
      </c>
      <c r="F9524">
        <v>-16.100000000000001</v>
      </c>
      <c r="G9524" t="b">
        <v>0</v>
      </c>
    </row>
    <row r="9525" spans="1:7">
      <c r="A9525" t="s">
        <v>35</v>
      </c>
      <c r="B9525">
        <v>57</v>
      </c>
      <c r="C9525" t="s">
        <v>59</v>
      </c>
      <c r="D9525">
        <v>17.239999999999998</v>
      </c>
      <c r="E9525">
        <v>1.3</v>
      </c>
      <c r="F9525">
        <v>-16.100000000000001</v>
      </c>
    </row>
    <row r="9526" spans="1:7">
      <c r="A9526" t="s">
        <v>35</v>
      </c>
      <c r="B9526">
        <v>58</v>
      </c>
      <c r="C9526" t="s">
        <v>59</v>
      </c>
      <c r="D9526">
        <v>20.54</v>
      </c>
      <c r="E9526">
        <v>6.9</v>
      </c>
      <c r="F9526">
        <v>-16.100000000000001</v>
      </c>
      <c r="G9526" t="b">
        <v>0</v>
      </c>
    </row>
    <row r="9527" spans="1:7">
      <c r="A9527" t="s">
        <v>35</v>
      </c>
      <c r="B9527">
        <v>59</v>
      </c>
      <c r="C9527" t="s">
        <v>59</v>
      </c>
      <c r="D9527">
        <v>17.239999999999998</v>
      </c>
      <c r="E9527">
        <v>6.9</v>
      </c>
      <c r="F9527">
        <v>-16.100000000000001</v>
      </c>
      <c r="G9527" t="b">
        <v>0</v>
      </c>
    </row>
    <row r="9528" spans="1:7">
      <c r="A9528" t="s">
        <v>35</v>
      </c>
      <c r="B9528">
        <v>60</v>
      </c>
      <c r="C9528" t="s">
        <v>59</v>
      </c>
      <c r="D9528">
        <v>17.239999999999998</v>
      </c>
      <c r="E9528">
        <v>5.7</v>
      </c>
      <c r="F9528">
        <v>-16.100000000000001</v>
      </c>
    </row>
    <row r="9529" spans="1:7">
      <c r="A9529" t="s">
        <v>35</v>
      </c>
      <c r="B9529">
        <v>61</v>
      </c>
      <c r="C9529" t="s">
        <v>59</v>
      </c>
      <c r="D9529">
        <v>17.239999999999998</v>
      </c>
      <c r="E9529">
        <v>3.75</v>
      </c>
      <c r="F9529">
        <v>-16.100000000000001</v>
      </c>
    </row>
    <row r="9530" spans="1:7">
      <c r="A9530" t="s">
        <v>35</v>
      </c>
      <c r="B9530">
        <v>62</v>
      </c>
      <c r="C9530" t="s">
        <v>59</v>
      </c>
      <c r="D9530">
        <v>17.239999999999998</v>
      </c>
      <c r="E9530">
        <v>2.5499999999999998</v>
      </c>
      <c r="F9530">
        <v>-16.100000000000001</v>
      </c>
    </row>
    <row r="9531" spans="1:7">
      <c r="A9531" t="s">
        <v>35</v>
      </c>
      <c r="B9531">
        <v>63</v>
      </c>
      <c r="C9531" t="s">
        <v>59</v>
      </c>
      <c r="D9531">
        <v>6.1</v>
      </c>
      <c r="E9531">
        <v>18.2193</v>
      </c>
      <c r="F9531">
        <v>-16.100000000000001</v>
      </c>
      <c r="G9531" t="b">
        <v>0</v>
      </c>
    </row>
    <row r="9532" spans="1:7">
      <c r="A9532" t="s">
        <v>35</v>
      </c>
      <c r="B9532">
        <v>64</v>
      </c>
      <c r="C9532" t="s">
        <v>59</v>
      </c>
      <c r="D9532">
        <v>6.1</v>
      </c>
      <c r="E9532">
        <v>16.600000000000001</v>
      </c>
      <c r="F9532">
        <v>-16.100000000000001</v>
      </c>
    </row>
    <row r="9533" spans="1:7">
      <c r="A9533" t="s">
        <v>35</v>
      </c>
      <c r="B9533">
        <v>65</v>
      </c>
      <c r="C9533" t="s">
        <v>59</v>
      </c>
      <c r="D9533">
        <v>14.15</v>
      </c>
      <c r="E9533">
        <v>14.35</v>
      </c>
      <c r="F9533">
        <v>-16.100000000000001</v>
      </c>
    </row>
    <row r="9534" spans="1:7">
      <c r="A9534" t="s">
        <v>35</v>
      </c>
      <c r="B9534">
        <v>66</v>
      </c>
      <c r="C9534" t="s">
        <v>59</v>
      </c>
      <c r="D9534">
        <v>16.37</v>
      </c>
      <c r="E9534">
        <v>14.35</v>
      </c>
      <c r="F9534">
        <v>-16.100000000000001</v>
      </c>
      <c r="G9534" t="b">
        <v>0</v>
      </c>
    </row>
    <row r="9535" spans="1:7">
      <c r="A9535" t="s">
        <v>35</v>
      </c>
      <c r="B9535">
        <v>67</v>
      </c>
      <c r="C9535" t="s">
        <v>59</v>
      </c>
      <c r="D9535">
        <v>16.37</v>
      </c>
      <c r="E9535">
        <v>15.05</v>
      </c>
      <c r="F9535">
        <v>-16.100000000000001</v>
      </c>
      <c r="G9535" t="b">
        <v>0</v>
      </c>
    </row>
    <row r="9536" spans="1:7">
      <c r="A9536" t="s">
        <v>35</v>
      </c>
      <c r="B9536">
        <v>68</v>
      </c>
      <c r="C9536" t="s">
        <v>59</v>
      </c>
      <c r="D9536">
        <v>14.15</v>
      </c>
      <c r="E9536">
        <v>15.05</v>
      </c>
      <c r="F9536">
        <v>-16.100000000000001</v>
      </c>
      <c r="G9536" t="b">
        <v>0</v>
      </c>
    </row>
    <row r="9537" spans="1:7">
      <c r="A9537" t="s">
        <v>35</v>
      </c>
      <c r="B9537">
        <v>69</v>
      </c>
      <c r="C9537" t="s">
        <v>59</v>
      </c>
      <c r="D9537">
        <v>13.1</v>
      </c>
      <c r="E9537">
        <v>14.35</v>
      </c>
      <c r="F9537">
        <v>-16.100000000000001</v>
      </c>
    </row>
    <row r="9538" spans="1:7">
      <c r="A9538" t="s">
        <v>35</v>
      </c>
      <c r="B9538">
        <v>70</v>
      </c>
      <c r="C9538" t="s">
        <v>59</v>
      </c>
      <c r="D9538">
        <v>13.4</v>
      </c>
      <c r="E9538">
        <v>14.35</v>
      </c>
      <c r="F9538">
        <v>-16.100000000000001</v>
      </c>
    </row>
    <row r="9539" spans="1:7">
      <c r="A9539" t="s">
        <v>35</v>
      </c>
      <c r="B9539">
        <v>71</v>
      </c>
      <c r="C9539" t="s">
        <v>59</v>
      </c>
      <c r="D9539">
        <v>13.4</v>
      </c>
      <c r="E9539">
        <v>15.05</v>
      </c>
      <c r="F9539">
        <v>-16.100000000000001</v>
      </c>
    </row>
    <row r="9540" spans="1:7">
      <c r="A9540" t="s">
        <v>35</v>
      </c>
      <c r="B9540">
        <v>72</v>
      </c>
      <c r="C9540" t="s">
        <v>59</v>
      </c>
      <c r="D9540">
        <v>13.1</v>
      </c>
      <c r="E9540">
        <v>15.05</v>
      </c>
      <c r="F9540">
        <v>-16.100000000000001</v>
      </c>
    </row>
    <row r="9541" spans="1:7">
      <c r="A9541" t="s">
        <v>35</v>
      </c>
      <c r="B9541">
        <v>73</v>
      </c>
      <c r="C9541" t="s">
        <v>59</v>
      </c>
      <c r="D9541">
        <v>17.100000000000001</v>
      </c>
      <c r="E9541">
        <v>14.35</v>
      </c>
      <c r="F9541">
        <v>-16.100000000000001</v>
      </c>
      <c r="G9541" t="b">
        <v>0</v>
      </c>
    </row>
    <row r="9542" spans="1:7">
      <c r="A9542" t="s">
        <v>35</v>
      </c>
      <c r="B9542">
        <v>74</v>
      </c>
      <c r="C9542" t="s">
        <v>59</v>
      </c>
      <c r="D9542">
        <v>17.100000000000001</v>
      </c>
      <c r="E9542">
        <v>15.05</v>
      </c>
      <c r="F9542">
        <v>-16.100000000000001</v>
      </c>
    </row>
    <row r="9543" spans="1:7">
      <c r="A9543" t="s">
        <v>35</v>
      </c>
      <c r="B9543">
        <v>75</v>
      </c>
      <c r="C9543" t="s">
        <v>59</v>
      </c>
      <c r="D9543">
        <v>6.9</v>
      </c>
      <c r="E9543">
        <v>16.600000000000001</v>
      </c>
      <c r="F9543">
        <v>-16.100000000000001</v>
      </c>
      <c r="G9543" t="b">
        <v>0</v>
      </c>
    </row>
    <row r="9544" spans="1:7">
      <c r="A9544" t="s">
        <v>35</v>
      </c>
      <c r="B9544">
        <v>76</v>
      </c>
      <c r="C9544" t="s">
        <v>59</v>
      </c>
      <c r="D9544">
        <v>8</v>
      </c>
      <c r="E9544">
        <v>16.600000000000001</v>
      </c>
      <c r="F9544">
        <v>-16.100000000000001</v>
      </c>
    </row>
    <row r="9545" spans="1:7">
      <c r="A9545" t="s">
        <v>35</v>
      </c>
      <c r="B9545">
        <v>77</v>
      </c>
      <c r="C9545" t="s">
        <v>59</v>
      </c>
      <c r="D9545">
        <v>8</v>
      </c>
      <c r="E9545">
        <v>18.0365</v>
      </c>
      <c r="F9545">
        <v>-16.100000000000001</v>
      </c>
      <c r="G9545" t="b">
        <v>0</v>
      </c>
    </row>
    <row r="9546" spans="1:7">
      <c r="A9546" t="s">
        <v>35</v>
      </c>
      <c r="B9546">
        <v>78</v>
      </c>
      <c r="C9546" t="s">
        <v>59</v>
      </c>
      <c r="D9546">
        <v>6.9</v>
      </c>
      <c r="E9546">
        <v>18.142330000000001</v>
      </c>
      <c r="F9546">
        <v>-16.100000000000001</v>
      </c>
    </row>
    <row r="9547" spans="1:7">
      <c r="A9547" t="s">
        <v>35</v>
      </c>
      <c r="B9547">
        <v>79</v>
      </c>
      <c r="C9547" t="s">
        <v>59</v>
      </c>
      <c r="D9547">
        <v>10.53</v>
      </c>
      <c r="E9547">
        <v>16.600000000000001</v>
      </c>
      <c r="F9547">
        <v>-16.100000000000001</v>
      </c>
      <c r="G9547" t="b">
        <v>0</v>
      </c>
    </row>
    <row r="9548" spans="1:7">
      <c r="A9548" t="s">
        <v>35</v>
      </c>
      <c r="B9548">
        <v>80</v>
      </c>
      <c r="C9548" t="s">
        <v>59</v>
      </c>
      <c r="D9548">
        <v>10.53</v>
      </c>
      <c r="E9548">
        <v>17.79308</v>
      </c>
      <c r="F9548">
        <v>-16.100000000000001</v>
      </c>
      <c r="G9548" t="b">
        <v>0</v>
      </c>
    </row>
    <row r="9549" spans="1:7">
      <c r="A9549" t="s">
        <v>35</v>
      </c>
      <c r="B9549">
        <v>81</v>
      </c>
      <c r="C9549" t="s">
        <v>59</v>
      </c>
      <c r="D9549">
        <v>10.7</v>
      </c>
      <c r="E9549">
        <v>16.600000000000001</v>
      </c>
      <c r="F9549">
        <v>-16.100000000000001</v>
      </c>
    </row>
    <row r="9550" spans="1:7">
      <c r="A9550" t="s">
        <v>35</v>
      </c>
      <c r="B9550">
        <v>82</v>
      </c>
      <c r="C9550" t="s">
        <v>59</v>
      </c>
      <c r="D9550">
        <v>10.7</v>
      </c>
      <c r="E9550">
        <v>17.776730000000001</v>
      </c>
      <c r="F9550">
        <v>-16.100000000000001</v>
      </c>
    </row>
    <row r="9551" spans="1:7">
      <c r="A9551" t="s">
        <v>35</v>
      </c>
      <c r="B9551">
        <v>83</v>
      </c>
      <c r="C9551" t="s">
        <v>59</v>
      </c>
      <c r="D9551">
        <v>18.399999999999999</v>
      </c>
      <c r="E9551">
        <v>15.26</v>
      </c>
      <c r="F9551">
        <v>-16.100000000000001</v>
      </c>
    </row>
    <row r="9552" spans="1:7">
      <c r="A9552" t="s">
        <v>35</v>
      </c>
      <c r="B9552">
        <v>84</v>
      </c>
      <c r="C9552" t="s">
        <v>59</v>
      </c>
      <c r="D9552">
        <v>18.399999999999999</v>
      </c>
      <c r="E9552">
        <v>15.78</v>
      </c>
      <c r="F9552">
        <v>-16.100000000000001</v>
      </c>
    </row>
    <row r="9553" spans="1:7">
      <c r="A9553" t="s">
        <v>35</v>
      </c>
      <c r="B9553">
        <v>85</v>
      </c>
      <c r="C9553" t="s">
        <v>59</v>
      </c>
      <c r="D9553">
        <v>17.100000000000001</v>
      </c>
      <c r="E9553">
        <v>15.78</v>
      </c>
      <c r="F9553">
        <v>-16.100000000000001</v>
      </c>
    </row>
    <row r="9554" spans="1:7">
      <c r="A9554" t="s">
        <v>35</v>
      </c>
      <c r="B9554">
        <v>86</v>
      </c>
      <c r="C9554" t="s">
        <v>59</v>
      </c>
      <c r="D9554">
        <v>17.100000000000001</v>
      </c>
      <c r="E9554">
        <v>15.26</v>
      </c>
      <c r="F9554">
        <v>-16.100000000000001</v>
      </c>
    </row>
    <row r="9555" spans="1:7">
      <c r="A9555" t="s">
        <v>35</v>
      </c>
      <c r="B9555">
        <v>87</v>
      </c>
      <c r="C9555" t="s">
        <v>59</v>
      </c>
      <c r="D9555">
        <v>20.54</v>
      </c>
      <c r="E9555">
        <v>15.26</v>
      </c>
      <c r="F9555">
        <v>-16.100000000000001</v>
      </c>
      <c r="G9555" t="b">
        <v>0</v>
      </c>
    </row>
    <row r="9556" spans="1:7">
      <c r="A9556" t="s">
        <v>35</v>
      </c>
      <c r="B9556">
        <v>88</v>
      </c>
      <c r="C9556" t="s">
        <v>59</v>
      </c>
      <c r="D9556">
        <v>20.54</v>
      </c>
      <c r="E9556">
        <v>15.78</v>
      </c>
      <c r="F9556">
        <v>-16.100000000000001</v>
      </c>
    </row>
    <row r="9557" spans="1:7">
      <c r="A9557" t="s">
        <v>35</v>
      </c>
      <c r="B9557">
        <v>89</v>
      </c>
      <c r="C9557" t="s">
        <v>59</v>
      </c>
      <c r="D9557">
        <v>18.399999999999999</v>
      </c>
      <c r="E9557">
        <v>16.600000000000001</v>
      </c>
      <c r="F9557">
        <v>-16.100000000000001</v>
      </c>
    </row>
    <row r="9558" spans="1:7">
      <c r="A9558" t="s">
        <v>35</v>
      </c>
      <c r="B9558">
        <v>90</v>
      </c>
      <c r="C9558" t="s">
        <v>59</v>
      </c>
      <c r="D9558">
        <v>17.100000000000001</v>
      </c>
      <c r="E9558">
        <v>16.600000000000001</v>
      </c>
      <c r="F9558">
        <v>-16.100000000000001</v>
      </c>
    </row>
    <row r="9559" spans="1:7">
      <c r="A9559" t="s">
        <v>35</v>
      </c>
      <c r="B9559">
        <v>91</v>
      </c>
      <c r="C9559" t="s">
        <v>59</v>
      </c>
      <c r="D9559">
        <v>20.54</v>
      </c>
      <c r="E9559">
        <v>16.600000000000001</v>
      </c>
      <c r="F9559">
        <v>-16.100000000000001</v>
      </c>
      <c r="G9559" t="b">
        <v>0</v>
      </c>
    </row>
    <row r="9560" spans="1:7">
      <c r="A9560" t="s">
        <v>35</v>
      </c>
      <c r="B9560">
        <v>92</v>
      </c>
      <c r="C9560" t="s">
        <v>59</v>
      </c>
      <c r="D9560">
        <v>16.37</v>
      </c>
      <c r="E9560">
        <v>15.26</v>
      </c>
      <c r="F9560">
        <v>-16.100000000000001</v>
      </c>
    </row>
    <row r="9561" spans="1:7">
      <c r="A9561" t="s">
        <v>35</v>
      </c>
      <c r="B9561">
        <v>93</v>
      </c>
      <c r="C9561" t="s">
        <v>59</v>
      </c>
      <c r="D9561">
        <v>16.37</v>
      </c>
      <c r="E9561">
        <v>15.78</v>
      </c>
      <c r="F9561">
        <v>-16.100000000000001</v>
      </c>
      <c r="G9561" t="b">
        <v>0</v>
      </c>
    </row>
    <row r="9562" spans="1:7">
      <c r="A9562" t="s">
        <v>35</v>
      </c>
      <c r="B9562">
        <v>94</v>
      </c>
      <c r="C9562" t="s">
        <v>59</v>
      </c>
      <c r="D9562">
        <v>14.15</v>
      </c>
      <c r="E9562">
        <v>15.78</v>
      </c>
      <c r="F9562">
        <v>-16.100000000000001</v>
      </c>
      <c r="G9562" t="b">
        <v>0</v>
      </c>
    </row>
    <row r="9563" spans="1:7">
      <c r="A9563" t="s">
        <v>35</v>
      </c>
      <c r="B9563">
        <v>95</v>
      </c>
      <c r="C9563" t="s">
        <v>59</v>
      </c>
      <c r="D9563">
        <v>14.15</v>
      </c>
      <c r="E9563">
        <v>15.26</v>
      </c>
      <c r="F9563">
        <v>-16.100000000000001</v>
      </c>
      <c r="G9563" t="b">
        <v>0</v>
      </c>
    </row>
    <row r="9564" spans="1:7">
      <c r="A9564" t="s">
        <v>35</v>
      </c>
      <c r="B9564">
        <v>96</v>
      </c>
      <c r="C9564" t="s">
        <v>59</v>
      </c>
      <c r="D9564">
        <v>13.1</v>
      </c>
      <c r="E9564">
        <v>16.600000000000001</v>
      </c>
      <c r="F9564">
        <v>-16.100000000000001</v>
      </c>
    </row>
    <row r="9565" spans="1:7">
      <c r="A9565" t="s">
        <v>35</v>
      </c>
      <c r="B9565">
        <v>97</v>
      </c>
      <c r="C9565" t="s">
        <v>59</v>
      </c>
      <c r="D9565">
        <v>13.4</v>
      </c>
      <c r="E9565">
        <v>16.600000000000001</v>
      </c>
      <c r="F9565">
        <v>-16.100000000000001</v>
      </c>
      <c r="G9565" t="b">
        <v>0</v>
      </c>
    </row>
    <row r="9566" spans="1:7">
      <c r="A9566" t="s">
        <v>35</v>
      </c>
      <c r="B9566">
        <v>98</v>
      </c>
      <c r="C9566" t="s">
        <v>59</v>
      </c>
      <c r="D9566">
        <v>13.4</v>
      </c>
      <c r="E9566">
        <v>17.516950000000001</v>
      </c>
      <c r="F9566">
        <v>-16.100000000000001</v>
      </c>
      <c r="G9566" t="b">
        <v>0</v>
      </c>
    </row>
    <row r="9567" spans="1:7">
      <c r="A9567" t="s">
        <v>35</v>
      </c>
      <c r="B9567">
        <v>99</v>
      </c>
      <c r="C9567" t="s">
        <v>59</v>
      </c>
      <c r="D9567">
        <v>13.1</v>
      </c>
      <c r="E9567">
        <v>17.545819999999999</v>
      </c>
      <c r="F9567">
        <v>-16.100000000000001</v>
      </c>
    </row>
    <row r="9568" spans="1:7">
      <c r="A9568" t="s">
        <v>35</v>
      </c>
      <c r="B9568">
        <v>100</v>
      </c>
      <c r="C9568" t="s">
        <v>59</v>
      </c>
      <c r="D9568">
        <v>13.1</v>
      </c>
      <c r="E9568">
        <v>15.78</v>
      </c>
      <c r="F9568">
        <v>-16.100000000000001</v>
      </c>
    </row>
    <row r="9569" spans="1:7">
      <c r="A9569" t="s">
        <v>35</v>
      </c>
      <c r="B9569">
        <v>101</v>
      </c>
      <c r="C9569" t="s">
        <v>59</v>
      </c>
      <c r="D9569">
        <v>13.4</v>
      </c>
      <c r="E9569">
        <v>15.78</v>
      </c>
      <c r="F9569">
        <v>-16.100000000000001</v>
      </c>
    </row>
    <row r="9570" spans="1:7">
      <c r="A9570" t="s">
        <v>35</v>
      </c>
      <c r="B9570">
        <v>102</v>
      </c>
      <c r="C9570" t="s">
        <v>59</v>
      </c>
      <c r="D9570">
        <v>14.15</v>
      </c>
      <c r="E9570">
        <v>16.600000000000001</v>
      </c>
      <c r="F9570">
        <v>-16.100000000000001</v>
      </c>
    </row>
    <row r="9571" spans="1:7">
      <c r="A9571" t="s">
        <v>35</v>
      </c>
      <c r="B9571">
        <v>103</v>
      </c>
      <c r="C9571" t="s">
        <v>59</v>
      </c>
      <c r="D9571">
        <v>14.15</v>
      </c>
      <c r="E9571">
        <v>17.444790000000001</v>
      </c>
      <c r="F9571">
        <v>-16.100000000000001</v>
      </c>
    </row>
    <row r="9572" spans="1:7">
      <c r="A9572" t="s">
        <v>35</v>
      </c>
      <c r="B9572">
        <v>104</v>
      </c>
      <c r="C9572" t="s">
        <v>59</v>
      </c>
      <c r="D9572">
        <v>16.37</v>
      </c>
      <c r="E9572">
        <v>16.600000000000001</v>
      </c>
      <c r="F9572">
        <v>-16.100000000000001</v>
      </c>
    </row>
    <row r="9573" spans="1:7">
      <c r="A9573" t="s">
        <v>35</v>
      </c>
      <c r="B9573">
        <v>105</v>
      </c>
      <c r="C9573" t="s">
        <v>59</v>
      </c>
      <c r="D9573">
        <v>16.37</v>
      </c>
      <c r="E9573">
        <v>17.231200000000001</v>
      </c>
      <c r="F9573">
        <v>-16.100000000000001</v>
      </c>
    </row>
    <row r="9574" spans="1:7">
      <c r="A9574" t="s">
        <v>35</v>
      </c>
      <c r="B9574">
        <v>106</v>
      </c>
      <c r="C9574" t="s">
        <v>59</v>
      </c>
      <c r="D9574">
        <v>17.100000000000001</v>
      </c>
      <c r="E9574">
        <v>17.160969999999999</v>
      </c>
      <c r="F9574">
        <v>-16.100000000000001</v>
      </c>
    </row>
    <row r="9575" spans="1:7">
      <c r="A9575" t="s">
        <v>35</v>
      </c>
      <c r="B9575">
        <v>107</v>
      </c>
      <c r="C9575" t="s">
        <v>59</v>
      </c>
      <c r="D9575">
        <v>18.399999999999999</v>
      </c>
      <c r="E9575">
        <v>17.035889999999998</v>
      </c>
      <c r="F9575">
        <v>-16.100000000000001</v>
      </c>
    </row>
    <row r="9576" spans="1:7">
      <c r="A9576" t="s">
        <v>35</v>
      </c>
      <c r="B9576">
        <v>108</v>
      </c>
      <c r="C9576" t="s">
        <v>59</v>
      </c>
      <c r="D9576">
        <v>20.54</v>
      </c>
      <c r="E9576">
        <v>16.829999999999998</v>
      </c>
      <c r="F9576">
        <v>-16.100000000000001</v>
      </c>
      <c r="G9576" t="b">
        <v>0</v>
      </c>
    </row>
    <row r="9577" spans="1:7">
      <c r="A9577" t="s">
        <v>35</v>
      </c>
      <c r="B9577">
        <v>109</v>
      </c>
      <c r="C9577" t="s">
        <v>59</v>
      </c>
      <c r="D9577">
        <v>13.1</v>
      </c>
      <c r="E9577">
        <v>15.26</v>
      </c>
      <c r="F9577">
        <v>-16.100000000000001</v>
      </c>
    </row>
    <row r="9578" spans="1:7">
      <c r="A9578" t="s">
        <v>35</v>
      </c>
      <c r="B9578">
        <v>110</v>
      </c>
      <c r="C9578" t="s">
        <v>59</v>
      </c>
      <c r="D9578">
        <v>13.4</v>
      </c>
      <c r="E9578">
        <v>15.26</v>
      </c>
      <c r="F9578">
        <v>-16.100000000000001</v>
      </c>
      <c r="G9578" t="b">
        <v>0</v>
      </c>
    </row>
    <row r="9579" spans="1:7">
      <c r="A9579" t="s">
        <v>35</v>
      </c>
      <c r="B9579">
        <v>111</v>
      </c>
      <c r="C9579" t="s">
        <v>59</v>
      </c>
      <c r="D9579">
        <v>12.07</v>
      </c>
      <c r="E9579">
        <v>15.05</v>
      </c>
      <c r="F9579">
        <v>-16.100000000000001</v>
      </c>
    </row>
    <row r="9580" spans="1:7">
      <c r="A9580" t="s">
        <v>35</v>
      </c>
      <c r="B9580">
        <v>112</v>
      </c>
      <c r="C9580" t="s">
        <v>59</v>
      </c>
      <c r="D9580">
        <v>12.07</v>
      </c>
      <c r="E9580">
        <v>14.35</v>
      </c>
      <c r="F9580">
        <v>-16.100000000000001</v>
      </c>
      <c r="G9580" t="b">
        <v>0</v>
      </c>
    </row>
    <row r="9581" spans="1:7">
      <c r="A9581" t="s">
        <v>35</v>
      </c>
      <c r="B9581">
        <v>113</v>
      </c>
      <c r="C9581" t="s">
        <v>59</v>
      </c>
      <c r="D9581">
        <v>12.07</v>
      </c>
      <c r="E9581">
        <v>16.600000000000001</v>
      </c>
      <c r="F9581">
        <v>-16.100000000000001</v>
      </c>
      <c r="G9581" t="b">
        <v>0</v>
      </c>
    </row>
    <row r="9582" spans="1:7">
      <c r="A9582" t="s">
        <v>35</v>
      </c>
      <c r="B9582">
        <v>114</v>
      </c>
      <c r="C9582" t="s">
        <v>59</v>
      </c>
      <c r="D9582">
        <v>12.07</v>
      </c>
      <c r="E9582">
        <v>15.78</v>
      </c>
      <c r="F9582">
        <v>-16.100000000000001</v>
      </c>
      <c r="G9582" t="b">
        <v>0</v>
      </c>
    </row>
    <row r="9583" spans="1:7">
      <c r="A9583" t="s">
        <v>35</v>
      </c>
      <c r="B9583">
        <v>115</v>
      </c>
      <c r="C9583" t="s">
        <v>59</v>
      </c>
      <c r="D9583">
        <v>12.07</v>
      </c>
      <c r="E9583">
        <v>15.26</v>
      </c>
      <c r="F9583">
        <v>-16.100000000000001</v>
      </c>
    </row>
    <row r="9584" spans="1:7">
      <c r="A9584" t="s">
        <v>35</v>
      </c>
      <c r="B9584">
        <v>116</v>
      </c>
      <c r="C9584" t="s">
        <v>59</v>
      </c>
      <c r="D9584">
        <v>11.73</v>
      </c>
      <c r="E9584">
        <v>17.677630000000001</v>
      </c>
      <c r="F9584">
        <v>-16.100000000000001</v>
      </c>
    </row>
    <row r="9585" spans="1:7">
      <c r="A9585" t="s">
        <v>35</v>
      </c>
      <c r="B9585">
        <v>117</v>
      </c>
      <c r="C9585" t="s">
        <v>59</v>
      </c>
      <c r="D9585">
        <v>11.73</v>
      </c>
      <c r="E9585">
        <v>16.600000000000001</v>
      </c>
      <c r="F9585">
        <v>-16.100000000000001</v>
      </c>
      <c r="G9585" t="b">
        <v>0</v>
      </c>
    </row>
    <row r="9586" spans="1:7">
      <c r="A9586" t="s">
        <v>35</v>
      </c>
      <c r="B9586">
        <v>118</v>
      </c>
      <c r="C9586" t="s">
        <v>59</v>
      </c>
      <c r="D9586">
        <v>-1.69</v>
      </c>
      <c r="E9586">
        <v>-5.48</v>
      </c>
      <c r="F9586">
        <v>-16.100000000000001</v>
      </c>
    </row>
    <row r="9587" spans="1:7">
      <c r="A9587" t="s">
        <v>35</v>
      </c>
      <c r="B9587">
        <v>119</v>
      </c>
      <c r="C9587" t="s">
        <v>59</v>
      </c>
      <c r="D9587">
        <v>-1.69</v>
      </c>
      <c r="E9587">
        <v>18.43</v>
      </c>
      <c r="F9587">
        <v>-16.100000000000001</v>
      </c>
    </row>
    <row r="9588" spans="1:7">
      <c r="A9588" t="s">
        <v>35</v>
      </c>
      <c r="B9588">
        <v>120</v>
      </c>
      <c r="C9588" t="s">
        <v>59</v>
      </c>
      <c r="D9588">
        <v>6.5</v>
      </c>
      <c r="E9588">
        <v>0.55000000000000004</v>
      </c>
      <c r="F9588">
        <v>-16.100000000000001</v>
      </c>
      <c r="G9588" t="b">
        <v>0</v>
      </c>
    </row>
    <row r="9589" spans="1:7">
      <c r="A9589" t="s">
        <v>35</v>
      </c>
      <c r="B9589">
        <v>121</v>
      </c>
      <c r="C9589" t="s">
        <v>59</v>
      </c>
      <c r="D9589">
        <v>13.6</v>
      </c>
      <c r="E9589">
        <v>0.55000000000000004</v>
      </c>
      <c r="F9589">
        <v>-16.100000000000001</v>
      </c>
    </row>
    <row r="9590" spans="1:7">
      <c r="A9590" t="s">
        <v>35</v>
      </c>
      <c r="B9590">
        <v>122</v>
      </c>
      <c r="C9590" t="s">
        <v>59</v>
      </c>
      <c r="D9590">
        <v>0.4</v>
      </c>
      <c r="E9590">
        <v>7.71</v>
      </c>
      <c r="F9590">
        <v>-16.100000000000001</v>
      </c>
    </row>
    <row r="9591" spans="1:7">
      <c r="A9591" t="s">
        <v>35</v>
      </c>
      <c r="B9591">
        <v>123</v>
      </c>
      <c r="C9591" t="s">
        <v>59</v>
      </c>
      <c r="D9591">
        <v>0.4</v>
      </c>
      <c r="E9591">
        <v>10.11</v>
      </c>
      <c r="F9591">
        <v>-16.100000000000001</v>
      </c>
    </row>
    <row r="9592" spans="1:7">
      <c r="A9592" t="s">
        <v>35</v>
      </c>
      <c r="B9592">
        <v>124</v>
      </c>
      <c r="C9592" t="s">
        <v>59</v>
      </c>
      <c r="D9592">
        <v>9.9</v>
      </c>
      <c r="E9592">
        <v>0.2</v>
      </c>
      <c r="F9592">
        <v>-16.100000000000001</v>
      </c>
    </row>
    <row r="9593" spans="1:7">
      <c r="A9593" t="s">
        <v>35</v>
      </c>
      <c r="B9593">
        <v>125</v>
      </c>
      <c r="C9593" t="s">
        <v>59</v>
      </c>
      <c r="D9593">
        <v>0.4</v>
      </c>
      <c r="E9593">
        <v>0.55000000000000004</v>
      </c>
      <c r="F9593">
        <v>-16.100000000000001</v>
      </c>
      <c r="G9593" t="b">
        <v>0</v>
      </c>
    </row>
    <row r="9594" spans="1:7">
      <c r="A9594" t="s">
        <v>35</v>
      </c>
      <c r="B9594">
        <v>126</v>
      </c>
      <c r="C9594" t="s">
        <v>59</v>
      </c>
      <c r="D9594">
        <v>6.5</v>
      </c>
      <c r="E9594">
        <v>2.95</v>
      </c>
      <c r="F9594">
        <v>-16.100000000000001</v>
      </c>
    </row>
    <row r="9595" spans="1:7">
      <c r="A9595" t="s">
        <v>35</v>
      </c>
      <c r="B9595">
        <v>127</v>
      </c>
      <c r="C9595" t="s">
        <v>59</v>
      </c>
      <c r="D9595">
        <v>13.6</v>
      </c>
      <c r="E9595">
        <v>2.95</v>
      </c>
      <c r="F9595">
        <v>-16.100000000000001</v>
      </c>
    </row>
    <row r="9596" spans="1:7">
      <c r="A9596" t="s">
        <v>35</v>
      </c>
      <c r="B9596">
        <v>128</v>
      </c>
      <c r="C9596" t="s">
        <v>59</v>
      </c>
      <c r="D9596">
        <v>6.5</v>
      </c>
      <c r="E9596">
        <v>-1.85</v>
      </c>
      <c r="F9596">
        <v>-16.100000000000001</v>
      </c>
    </row>
    <row r="9597" spans="1:7">
      <c r="A9597" t="s">
        <v>35</v>
      </c>
      <c r="B9597">
        <v>129</v>
      </c>
      <c r="C9597" t="s">
        <v>59</v>
      </c>
      <c r="D9597">
        <v>13.6</v>
      </c>
      <c r="E9597">
        <v>-1.85</v>
      </c>
      <c r="F9597">
        <v>-16.100000000000001</v>
      </c>
      <c r="G9597" t="b">
        <v>0</v>
      </c>
    </row>
    <row r="9598" spans="1:7">
      <c r="A9598" t="s">
        <v>35</v>
      </c>
      <c r="B9598">
        <v>130</v>
      </c>
      <c r="C9598" t="s">
        <v>59</v>
      </c>
      <c r="D9598">
        <v>0.4</v>
      </c>
      <c r="E9598">
        <v>-1.85</v>
      </c>
      <c r="F9598">
        <v>-16.100000000000001</v>
      </c>
    </row>
    <row r="9599" spans="1:7">
      <c r="A9599" t="s">
        <v>35</v>
      </c>
      <c r="B9599">
        <v>131</v>
      </c>
      <c r="C9599" t="s">
        <v>59</v>
      </c>
      <c r="D9599">
        <v>0.4</v>
      </c>
      <c r="E9599">
        <v>2.95</v>
      </c>
      <c r="F9599">
        <v>-16.100000000000001</v>
      </c>
      <c r="G9599" t="b">
        <v>0</v>
      </c>
    </row>
    <row r="9600" spans="1:7">
      <c r="A9600" t="s">
        <v>35</v>
      </c>
      <c r="B9600">
        <v>132</v>
      </c>
      <c r="C9600" t="s">
        <v>59</v>
      </c>
      <c r="D9600">
        <v>8</v>
      </c>
      <c r="E9600">
        <v>8.1</v>
      </c>
      <c r="F9600">
        <v>-16.100000000000001</v>
      </c>
    </row>
    <row r="9601" spans="1:7">
      <c r="A9601" t="s">
        <v>35</v>
      </c>
      <c r="B9601">
        <v>133</v>
      </c>
      <c r="C9601" t="s">
        <v>59</v>
      </c>
      <c r="D9601">
        <v>13.1</v>
      </c>
      <c r="E9601">
        <v>8.1</v>
      </c>
      <c r="F9601">
        <v>-16.100000000000001</v>
      </c>
    </row>
    <row r="9602" spans="1:7">
      <c r="A9602" t="s">
        <v>35</v>
      </c>
      <c r="B9602">
        <v>134</v>
      </c>
      <c r="C9602" t="s">
        <v>59</v>
      </c>
      <c r="D9602">
        <v>16.37</v>
      </c>
      <c r="E9602">
        <v>8.1</v>
      </c>
      <c r="F9602">
        <v>-16.100000000000001</v>
      </c>
    </row>
    <row r="9603" spans="1:7">
      <c r="A9603" t="s">
        <v>35</v>
      </c>
      <c r="B9603">
        <v>135</v>
      </c>
      <c r="C9603" t="s">
        <v>59</v>
      </c>
      <c r="D9603">
        <v>10.7</v>
      </c>
      <c r="E9603">
        <v>9.6999999999999993</v>
      </c>
      <c r="F9603">
        <v>-16.100000000000001</v>
      </c>
    </row>
    <row r="9604" spans="1:7">
      <c r="A9604" t="s">
        <v>35</v>
      </c>
      <c r="B9604">
        <v>136</v>
      </c>
      <c r="C9604" t="s">
        <v>59</v>
      </c>
      <c r="D9604">
        <v>18.399999999999999</v>
      </c>
      <c r="E9604">
        <v>10.11</v>
      </c>
      <c r="F9604">
        <v>-16.100000000000001</v>
      </c>
    </row>
    <row r="9605" spans="1:7">
      <c r="A9605" t="s">
        <v>35</v>
      </c>
      <c r="B9605">
        <v>137</v>
      </c>
      <c r="C9605" t="s">
        <v>59</v>
      </c>
      <c r="D9605">
        <v>8</v>
      </c>
      <c r="E9605">
        <v>11.95</v>
      </c>
      <c r="F9605">
        <v>-16.100000000000001</v>
      </c>
    </row>
    <row r="9606" spans="1:7">
      <c r="A9606" t="s">
        <v>35</v>
      </c>
      <c r="B9606">
        <v>138</v>
      </c>
      <c r="C9606" t="s">
        <v>59</v>
      </c>
      <c r="D9606">
        <v>10.53</v>
      </c>
      <c r="E9606">
        <v>12.95</v>
      </c>
      <c r="F9606">
        <v>-16.100000000000001</v>
      </c>
      <c r="G9606" t="b">
        <v>0</v>
      </c>
    </row>
    <row r="9607" spans="1:7">
      <c r="A9607" t="s">
        <v>35</v>
      </c>
      <c r="B9607">
        <v>139</v>
      </c>
      <c r="C9607" t="s">
        <v>59</v>
      </c>
      <c r="D9607">
        <v>13.4</v>
      </c>
      <c r="E9607">
        <v>11.65</v>
      </c>
      <c r="F9607">
        <v>-16.100000000000001</v>
      </c>
    </row>
    <row r="9608" spans="1:7">
      <c r="A9608" t="s">
        <v>35</v>
      </c>
      <c r="B9608">
        <v>140</v>
      </c>
      <c r="C9608" t="s">
        <v>59</v>
      </c>
      <c r="D9608">
        <v>17.100000000000001</v>
      </c>
      <c r="E9608">
        <v>12.5</v>
      </c>
      <c r="F9608">
        <v>-16.100000000000001</v>
      </c>
    </row>
    <row r="9609" spans="1:7">
      <c r="A9609" t="s">
        <v>35</v>
      </c>
      <c r="B9609">
        <v>141</v>
      </c>
      <c r="C9609" t="s">
        <v>59</v>
      </c>
      <c r="D9609">
        <v>6.9</v>
      </c>
      <c r="E9609">
        <v>15.78</v>
      </c>
      <c r="F9609">
        <v>-16.100000000000001</v>
      </c>
    </row>
    <row r="9610" spans="1:7">
      <c r="A9610" t="s">
        <v>35</v>
      </c>
      <c r="B9610">
        <v>142</v>
      </c>
      <c r="C9610" t="s">
        <v>59</v>
      </c>
      <c r="D9610">
        <v>6.9</v>
      </c>
      <c r="E9610">
        <v>13.8</v>
      </c>
      <c r="F9610">
        <v>-16.100000000000001</v>
      </c>
    </row>
    <row r="9611" spans="1:7">
      <c r="A9611" t="s">
        <v>35</v>
      </c>
      <c r="B9611">
        <v>143</v>
      </c>
      <c r="C9611" t="s">
        <v>59</v>
      </c>
      <c r="D9611">
        <v>11.73</v>
      </c>
      <c r="E9611">
        <v>15.18</v>
      </c>
      <c r="F9611">
        <v>-16.100000000000001</v>
      </c>
      <c r="G9611" t="b">
        <v>0</v>
      </c>
    </row>
    <row r="9612" spans="1:7">
      <c r="A9612" t="s">
        <v>35</v>
      </c>
      <c r="B9612">
        <v>144</v>
      </c>
      <c r="C9612" t="s">
        <v>59</v>
      </c>
      <c r="D9612">
        <v>0.4</v>
      </c>
      <c r="E9612">
        <v>14.7</v>
      </c>
      <c r="F9612">
        <v>-16.100000000000001</v>
      </c>
      <c r="G9612" t="b">
        <v>0</v>
      </c>
    </row>
    <row r="9613" spans="1:7">
      <c r="A9613" t="s">
        <v>35</v>
      </c>
      <c r="B9613">
        <v>145</v>
      </c>
      <c r="C9613" t="s">
        <v>59</v>
      </c>
      <c r="D9613">
        <v>1.31</v>
      </c>
      <c r="E9613">
        <v>16.7</v>
      </c>
      <c r="F9613">
        <v>-16.100000000000001</v>
      </c>
    </row>
    <row r="9614" spans="1:7">
      <c r="A9614" t="s">
        <v>35</v>
      </c>
      <c r="B9614">
        <v>697</v>
      </c>
      <c r="C9614" t="s">
        <v>59</v>
      </c>
      <c r="D9614">
        <v>0.65</v>
      </c>
      <c r="E9614">
        <v>0.55000000000000004</v>
      </c>
      <c r="F9614">
        <v>-16.100000000000001</v>
      </c>
    </row>
    <row r="9615" spans="1:7">
      <c r="A9615" t="s">
        <v>35</v>
      </c>
      <c r="B9615">
        <v>698</v>
      </c>
      <c r="C9615" t="s">
        <v>59</v>
      </c>
      <c r="D9615">
        <v>0.4</v>
      </c>
      <c r="E9615">
        <v>8.9</v>
      </c>
      <c r="F9615">
        <v>-16.100000000000001</v>
      </c>
    </row>
    <row r="9616" spans="1:7">
      <c r="A9616" t="s">
        <v>35</v>
      </c>
      <c r="B9616">
        <v>699</v>
      </c>
      <c r="C9616" t="s">
        <v>59</v>
      </c>
      <c r="D9616">
        <v>0.4</v>
      </c>
      <c r="E9616">
        <v>16.100000000000001</v>
      </c>
      <c r="F9616">
        <v>-16.100000000000001</v>
      </c>
    </row>
    <row r="9617" spans="1:7">
      <c r="A9617" t="s">
        <v>35</v>
      </c>
      <c r="B9617">
        <v>3278</v>
      </c>
      <c r="C9617" t="s">
        <v>59</v>
      </c>
      <c r="D9617">
        <v>1.25</v>
      </c>
      <c r="E9617">
        <v>-1.45</v>
      </c>
      <c r="F9617">
        <v>-16.100000000000001</v>
      </c>
    </row>
    <row r="9618" spans="1:7">
      <c r="A9618" t="s">
        <v>35</v>
      </c>
      <c r="B9618">
        <v>3279</v>
      </c>
      <c r="C9618" t="s">
        <v>59</v>
      </c>
      <c r="D9618">
        <v>5.7</v>
      </c>
      <c r="E9618">
        <v>-1.45</v>
      </c>
      <c r="F9618">
        <v>-16.100000000000001</v>
      </c>
      <c r="G9618" t="b">
        <v>0</v>
      </c>
    </row>
    <row r="9619" spans="1:7">
      <c r="A9619" t="s">
        <v>35</v>
      </c>
      <c r="B9619">
        <v>3280</v>
      </c>
      <c r="C9619" t="s">
        <v>59</v>
      </c>
      <c r="D9619">
        <v>5.7</v>
      </c>
      <c r="E9619">
        <v>2.5499999999999998</v>
      </c>
      <c r="F9619">
        <v>-16.100000000000001</v>
      </c>
      <c r="G9619" t="b">
        <v>0</v>
      </c>
    </row>
    <row r="9620" spans="1:7">
      <c r="A9620" t="s">
        <v>35</v>
      </c>
      <c r="B9620">
        <v>3281</v>
      </c>
      <c r="C9620" t="s">
        <v>59</v>
      </c>
      <c r="D9620">
        <v>1.25</v>
      </c>
      <c r="E9620">
        <v>2.5499999999999998</v>
      </c>
      <c r="F9620">
        <v>-16.100000000000001</v>
      </c>
      <c r="G9620" t="b">
        <v>0</v>
      </c>
    </row>
    <row r="9621" spans="1:7">
      <c r="A9621" t="s">
        <v>35</v>
      </c>
      <c r="B9621">
        <v>3282</v>
      </c>
      <c r="C9621" t="s">
        <v>59</v>
      </c>
      <c r="D9621">
        <v>7.3</v>
      </c>
      <c r="E9621">
        <v>0.98</v>
      </c>
      <c r="F9621">
        <v>-16.100000000000001</v>
      </c>
    </row>
    <row r="9622" spans="1:7">
      <c r="A9622" t="s">
        <v>35</v>
      </c>
      <c r="B9622">
        <v>3283</v>
      </c>
      <c r="C9622" t="s">
        <v>59</v>
      </c>
      <c r="D9622">
        <v>12.8</v>
      </c>
      <c r="E9622">
        <v>0.98</v>
      </c>
      <c r="F9622">
        <v>-16.100000000000001</v>
      </c>
    </row>
    <row r="9623" spans="1:7">
      <c r="A9623" t="s">
        <v>35</v>
      </c>
      <c r="B9623">
        <v>3284</v>
      </c>
      <c r="C9623" t="s">
        <v>59</v>
      </c>
      <c r="D9623">
        <v>12.8</v>
      </c>
      <c r="E9623">
        <v>2.5499999999999998</v>
      </c>
      <c r="F9623">
        <v>-16.100000000000001</v>
      </c>
      <c r="G9623" t="b">
        <v>0</v>
      </c>
    </row>
    <row r="9624" spans="1:7">
      <c r="A9624" t="s">
        <v>35</v>
      </c>
      <c r="B9624">
        <v>3285</v>
      </c>
      <c r="C9624" t="s">
        <v>59</v>
      </c>
      <c r="D9624">
        <v>7.3</v>
      </c>
      <c r="E9624">
        <v>2.5499999999999998</v>
      </c>
      <c r="F9624">
        <v>-16.100000000000001</v>
      </c>
      <c r="G9624" t="b">
        <v>0</v>
      </c>
    </row>
    <row r="9625" spans="1:7">
      <c r="A9625" t="s">
        <v>35</v>
      </c>
      <c r="B9625">
        <v>3286</v>
      </c>
      <c r="C9625" t="s">
        <v>59</v>
      </c>
      <c r="D9625">
        <v>0.4</v>
      </c>
      <c r="E9625">
        <v>-5.48</v>
      </c>
      <c r="F9625">
        <v>-16.100000000000001</v>
      </c>
    </row>
    <row r="9626" spans="1:7">
      <c r="A9626" t="s">
        <v>35</v>
      </c>
      <c r="B9626">
        <v>3287</v>
      </c>
      <c r="C9626" t="s">
        <v>59</v>
      </c>
      <c r="D9626">
        <v>0.65</v>
      </c>
      <c r="E9626">
        <v>-5.48</v>
      </c>
      <c r="F9626">
        <v>-16.100000000000001</v>
      </c>
      <c r="G9626" t="b">
        <v>0</v>
      </c>
    </row>
    <row r="9627" spans="1:7">
      <c r="A9627" t="s">
        <v>35</v>
      </c>
      <c r="B9627">
        <v>3288</v>
      </c>
      <c r="C9627" t="s">
        <v>59</v>
      </c>
      <c r="D9627">
        <v>2.5</v>
      </c>
      <c r="E9627">
        <v>-5.48</v>
      </c>
      <c r="F9627">
        <v>-16.100000000000001</v>
      </c>
    </row>
    <row r="9628" spans="1:7">
      <c r="A9628" t="s">
        <v>35</v>
      </c>
      <c r="B9628">
        <v>3289</v>
      </c>
      <c r="C9628" t="s">
        <v>59</v>
      </c>
      <c r="D9628">
        <v>3.27</v>
      </c>
      <c r="E9628">
        <v>-5.48</v>
      </c>
      <c r="F9628">
        <v>-16.100000000000001</v>
      </c>
    </row>
    <row r="9629" spans="1:7">
      <c r="A9629" t="s">
        <v>35</v>
      </c>
      <c r="B9629">
        <v>3290</v>
      </c>
      <c r="C9629" t="s">
        <v>59</v>
      </c>
      <c r="D9629">
        <v>5</v>
      </c>
      <c r="E9629">
        <v>-5.48</v>
      </c>
      <c r="F9629">
        <v>-16.100000000000001</v>
      </c>
      <c r="G9629" t="b">
        <v>0</v>
      </c>
    </row>
    <row r="9630" spans="1:7">
      <c r="A9630" t="s">
        <v>35</v>
      </c>
      <c r="B9630">
        <v>3291</v>
      </c>
      <c r="C9630" t="s">
        <v>59</v>
      </c>
      <c r="D9630">
        <v>6.5</v>
      </c>
      <c r="E9630">
        <v>-5.48</v>
      </c>
      <c r="F9630">
        <v>-16.100000000000001</v>
      </c>
    </row>
    <row r="9631" spans="1:7">
      <c r="A9631" t="s">
        <v>35</v>
      </c>
      <c r="B9631">
        <v>3292</v>
      </c>
      <c r="C9631" t="s">
        <v>59</v>
      </c>
      <c r="D9631">
        <v>8.19</v>
      </c>
      <c r="E9631">
        <v>-5.48</v>
      </c>
      <c r="F9631">
        <v>-16.100000000000001</v>
      </c>
    </row>
    <row r="9632" spans="1:7">
      <c r="A9632" t="s">
        <v>35</v>
      </c>
      <c r="B9632">
        <v>3293</v>
      </c>
      <c r="C9632" t="s">
        <v>59</v>
      </c>
      <c r="D9632">
        <v>9.82</v>
      </c>
      <c r="E9632">
        <v>-5.48</v>
      </c>
      <c r="F9632">
        <v>-16.100000000000001</v>
      </c>
    </row>
    <row r="9633" spans="1:7">
      <c r="A9633" t="s">
        <v>35</v>
      </c>
      <c r="B9633">
        <v>3294</v>
      </c>
      <c r="C9633" t="s">
        <v>59</v>
      </c>
      <c r="D9633">
        <v>11.48</v>
      </c>
      <c r="E9633">
        <v>-5.48</v>
      </c>
      <c r="F9633">
        <v>-16.100000000000001</v>
      </c>
      <c r="G9633" t="b">
        <v>0</v>
      </c>
    </row>
    <row r="9634" spans="1:7">
      <c r="A9634" t="s">
        <v>35</v>
      </c>
      <c r="B9634">
        <v>3295</v>
      </c>
      <c r="C9634" t="s">
        <v>59</v>
      </c>
      <c r="D9634">
        <v>12.07</v>
      </c>
      <c r="E9634">
        <v>-5.48</v>
      </c>
      <c r="F9634">
        <v>-16.100000000000001</v>
      </c>
      <c r="G9634" t="b">
        <v>0</v>
      </c>
    </row>
    <row r="9635" spans="1:7">
      <c r="A9635" t="s">
        <v>35</v>
      </c>
      <c r="B9635">
        <v>3296</v>
      </c>
      <c r="C9635" t="s">
        <v>59</v>
      </c>
      <c r="D9635">
        <v>12.35</v>
      </c>
      <c r="E9635">
        <v>-5.48</v>
      </c>
      <c r="F9635">
        <v>-16.100000000000001</v>
      </c>
    </row>
    <row r="9636" spans="1:7">
      <c r="A9636" t="s">
        <v>35</v>
      </c>
      <c r="B9636">
        <v>3297</v>
      </c>
      <c r="C9636" t="s">
        <v>59</v>
      </c>
      <c r="D9636">
        <v>13.45</v>
      </c>
      <c r="E9636">
        <v>-5.48</v>
      </c>
      <c r="F9636">
        <v>-16.100000000000001</v>
      </c>
    </row>
    <row r="9637" spans="1:7">
      <c r="A9637" t="s">
        <v>35</v>
      </c>
      <c r="B9637">
        <v>3298</v>
      </c>
      <c r="C9637" t="s">
        <v>59</v>
      </c>
      <c r="D9637">
        <v>13.6</v>
      </c>
      <c r="E9637">
        <v>-5.48</v>
      </c>
      <c r="F9637">
        <v>-16.100000000000001</v>
      </c>
    </row>
    <row r="9638" spans="1:7">
      <c r="A9638" t="s">
        <v>35</v>
      </c>
      <c r="B9638">
        <v>3299</v>
      </c>
      <c r="C9638" t="s">
        <v>59</v>
      </c>
      <c r="D9638">
        <v>19.649999999999999</v>
      </c>
      <c r="E9638">
        <v>-5.48</v>
      </c>
      <c r="F9638">
        <v>-16.100000000000001</v>
      </c>
      <c r="G9638" t="b">
        <v>0</v>
      </c>
    </row>
    <row r="9639" spans="1:7">
      <c r="A9639" t="s">
        <v>35</v>
      </c>
      <c r="B9639">
        <v>3300</v>
      </c>
      <c r="C9639" t="s">
        <v>59</v>
      </c>
      <c r="D9639">
        <v>20.54</v>
      </c>
      <c r="E9639">
        <v>0.55000000000000004</v>
      </c>
      <c r="F9639">
        <v>-16.100000000000001</v>
      </c>
    </row>
    <row r="9640" spans="1:7">
      <c r="A9640" t="s">
        <v>35</v>
      </c>
      <c r="B9640">
        <v>3301</v>
      </c>
      <c r="C9640" t="s">
        <v>59</v>
      </c>
      <c r="D9640">
        <v>20.54</v>
      </c>
      <c r="E9640">
        <v>0.7</v>
      </c>
      <c r="F9640">
        <v>-16.100000000000001</v>
      </c>
    </row>
    <row r="9641" spans="1:7">
      <c r="A9641" t="s">
        <v>35</v>
      </c>
      <c r="B9641">
        <v>3302</v>
      </c>
      <c r="C9641" t="s">
        <v>59</v>
      </c>
      <c r="D9641">
        <v>20.54</v>
      </c>
      <c r="E9641">
        <v>8.5</v>
      </c>
      <c r="F9641">
        <v>-16.100000000000001</v>
      </c>
      <c r="G9641" t="b">
        <v>0</v>
      </c>
    </row>
    <row r="9642" spans="1:7">
      <c r="A9642" t="s">
        <v>35</v>
      </c>
      <c r="B9642">
        <v>3303</v>
      </c>
      <c r="C9642" t="s">
        <v>59</v>
      </c>
      <c r="D9642">
        <v>20.54</v>
      </c>
      <c r="E9642">
        <v>8.9</v>
      </c>
      <c r="F9642">
        <v>-16.100000000000001</v>
      </c>
      <c r="G9642" t="b">
        <v>0</v>
      </c>
    </row>
    <row r="9643" spans="1:7">
      <c r="A9643" t="s">
        <v>35</v>
      </c>
      <c r="B9643">
        <v>3304</v>
      </c>
      <c r="C9643" t="s">
        <v>59</v>
      </c>
      <c r="D9643">
        <v>20.54</v>
      </c>
      <c r="E9643">
        <v>16.100000000000001</v>
      </c>
      <c r="F9643">
        <v>-16.100000000000001</v>
      </c>
    </row>
    <row r="9644" spans="1:7">
      <c r="A9644" t="s">
        <v>35</v>
      </c>
      <c r="B9644">
        <v>3305</v>
      </c>
      <c r="C9644" t="s">
        <v>59</v>
      </c>
      <c r="D9644">
        <v>20.54</v>
      </c>
      <c r="E9644">
        <v>16.5</v>
      </c>
      <c r="F9644">
        <v>-16.100000000000001</v>
      </c>
    </row>
    <row r="9645" spans="1:7">
      <c r="A9645" t="s">
        <v>35</v>
      </c>
      <c r="B9645">
        <v>3306</v>
      </c>
      <c r="C9645" t="s">
        <v>59</v>
      </c>
      <c r="D9645">
        <v>19.649999999999999</v>
      </c>
      <c r="E9645">
        <v>16.91563</v>
      </c>
      <c r="F9645">
        <v>-16.100000000000001</v>
      </c>
    </row>
    <row r="9646" spans="1:7">
      <c r="A9646" t="s">
        <v>35</v>
      </c>
      <c r="B9646">
        <v>3307</v>
      </c>
      <c r="C9646" t="s">
        <v>59</v>
      </c>
      <c r="D9646">
        <v>13.6</v>
      </c>
      <c r="E9646">
        <v>17.497710000000001</v>
      </c>
      <c r="F9646">
        <v>-16.100000000000001</v>
      </c>
      <c r="G9646" t="b">
        <v>0</v>
      </c>
    </row>
    <row r="9647" spans="1:7">
      <c r="A9647" t="s">
        <v>35</v>
      </c>
      <c r="B9647">
        <v>3308</v>
      </c>
      <c r="C9647" t="s">
        <v>59</v>
      </c>
      <c r="D9647">
        <v>13.45</v>
      </c>
      <c r="E9647">
        <v>17.512139999999999</v>
      </c>
      <c r="F9647">
        <v>-16.100000000000001</v>
      </c>
      <c r="G9647" t="b">
        <v>0</v>
      </c>
    </row>
    <row r="9648" spans="1:7">
      <c r="A9648" t="s">
        <v>35</v>
      </c>
      <c r="B9648">
        <v>3309</v>
      </c>
      <c r="C9648" t="s">
        <v>59</v>
      </c>
      <c r="D9648">
        <v>12.35</v>
      </c>
      <c r="E9648">
        <v>17.61797</v>
      </c>
      <c r="F9648">
        <v>-16.100000000000001</v>
      </c>
    </row>
    <row r="9649" spans="1:7">
      <c r="A9649" t="s">
        <v>35</v>
      </c>
      <c r="B9649">
        <v>3310</v>
      </c>
      <c r="C9649" t="s">
        <v>59</v>
      </c>
      <c r="D9649">
        <v>12.07</v>
      </c>
      <c r="E9649">
        <v>17.644909999999999</v>
      </c>
      <c r="F9649">
        <v>-16.100000000000001</v>
      </c>
    </row>
    <row r="9650" spans="1:7">
      <c r="A9650" t="s">
        <v>35</v>
      </c>
      <c r="B9650">
        <v>3311</v>
      </c>
      <c r="C9650" t="s">
        <v>59</v>
      </c>
      <c r="D9650">
        <v>11.48</v>
      </c>
      <c r="E9650">
        <v>17.70168</v>
      </c>
      <c r="F9650">
        <v>-16.100000000000001</v>
      </c>
    </row>
    <row r="9651" spans="1:7">
      <c r="A9651" t="s">
        <v>35</v>
      </c>
      <c r="B9651">
        <v>3312</v>
      </c>
      <c r="C9651" t="s">
        <v>59</v>
      </c>
      <c r="D9651">
        <v>9.82</v>
      </c>
      <c r="E9651">
        <v>17.86139</v>
      </c>
      <c r="F9651">
        <v>-16.100000000000001</v>
      </c>
      <c r="G9651" t="b">
        <v>0</v>
      </c>
    </row>
    <row r="9652" spans="1:7">
      <c r="A9652" t="s">
        <v>35</v>
      </c>
      <c r="B9652">
        <v>3313</v>
      </c>
      <c r="C9652" t="s">
        <v>59</v>
      </c>
      <c r="D9652">
        <v>8.19</v>
      </c>
      <c r="E9652">
        <v>18.01821</v>
      </c>
      <c r="F9652">
        <v>-16.100000000000001</v>
      </c>
    </row>
    <row r="9653" spans="1:7">
      <c r="A9653" t="s">
        <v>35</v>
      </c>
      <c r="B9653">
        <v>3314</v>
      </c>
      <c r="C9653" t="s">
        <v>59</v>
      </c>
      <c r="D9653">
        <v>6.5</v>
      </c>
      <c r="E9653">
        <v>18.180810000000001</v>
      </c>
      <c r="F9653">
        <v>-16.100000000000001</v>
      </c>
    </row>
    <row r="9654" spans="1:7">
      <c r="A9654" t="s">
        <v>35</v>
      </c>
      <c r="B9654">
        <v>3315</v>
      </c>
      <c r="C9654" t="s">
        <v>59</v>
      </c>
      <c r="D9654">
        <v>5</v>
      </c>
      <c r="E9654">
        <v>18.325130000000001</v>
      </c>
      <c r="F9654">
        <v>-16.100000000000001</v>
      </c>
    </row>
    <row r="9655" spans="1:7">
      <c r="A9655" t="s">
        <v>35</v>
      </c>
      <c r="B9655">
        <v>3316</v>
      </c>
      <c r="C9655" t="s">
        <v>59</v>
      </c>
      <c r="D9655">
        <v>3.27</v>
      </c>
      <c r="E9655">
        <v>18.43</v>
      </c>
      <c r="F9655">
        <v>-16.100000000000001</v>
      </c>
      <c r="G9655" t="b">
        <v>0</v>
      </c>
    </row>
    <row r="9656" spans="1:7">
      <c r="A9656" t="s">
        <v>35</v>
      </c>
      <c r="B9656">
        <v>3317</v>
      </c>
      <c r="C9656" t="s">
        <v>59</v>
      </c>
      <c r="D9656">
        <v>2.5</v>
      </c>
      <c r="E9656">
        <v>18.43</v>
      </c>
      <c r="F9656">
        <v>-16.100000000000001</v>
      </c>
    </row>
    <row r="9657" spans="1:7">
      <c r="A9657" t="s">
        <v>35</v>
      </c>
      <c r="B9657">
        <v>3318</v>
      </c>
      <c r="C9657" t="s">
        <v>59</v>
      </c>
      <c r="D9657">
        <v>0.65</v>
      </c>
      <c r="E9657">
        <v>18.43</v>
      </c>
      <c r="F9657">
        <v>-16.100000000000001</v>
      </c>
      <c r="G9657" t="b">
        <v>0</v>
      </c>
    </row>
    <row r="9658" spans="1:7">
      <c r="A9658" t="s">
        <v>35</v>
      </c>
      <c r="B9658">
        <v>3319</v>
      </c>
      <c r="C9658" t="s">
        <v>59</v>
      </c>
      <c r="D9658">
        <v>0.4</v>
      </c>
      <c r="E9658">
        <v>18.43</v>
      </c>
      <c r="F9658">
        <v>-16.100000000000001</v>
      </c>
    </row>
    <row r="9659" spans="1:7">
      <c r="A9659" t="s">
        <v>35</v>
      </c>
      <c r="B9659">
        <v>3320</v>
      </c>
      <c r="C9659" t="s">
        <v>59</v>
      </c>
      <c r="D9659">
        <v>-1.69</v>
      </c>
      <c r="E9659">
        <v>16.5</v>
      </c>
      <c r="F9659">
        <v>-16.100000000000001</v>
      </c>
      <c r="G9659" t="b">
        <v>0</v>
      </c>
    </row>
    <row r="9660" spans="1:7">
      <c r="A9660" t="s">
        <v>35</v>
      </c>
      <c r="B9660">
        <v>3321</v>
      </c>
      <c r="C9660" t="s">
        <v>59</v>
      </c>
      <c r="D9660">
        <v>-1.69</v>
      </c>
      <c r="E9660">
        <v>16.100000000000001</v>
      </c>
      <c r="F9660">
        <v>-16.100000000000001</v>
      </c>
    </row>
    <row r="9661" spans="1:7">
      <c r="A9661" t="s">
        <v>35</v>
      </c>
      <c r="B9661">
        <v>3322</v>
      </c>
      <c r="C9661" t="s">
        <v>59</v>
      </c>
      <c r="D9661">
        <v>-1.69</v>
      </c>
      <c r="E9661">
        <v>8.9</v>
      </c>
      <c r="F9661">
        <v>-16.100000000000001</v>
      </c>
    </row>
    <row r="9662" spans="1:7">
      <c r="A9662" t="s">
        <v>35</v>
      </c>
      <c r="B9662">
        <v>3323</v>
      </c>
      <c r="C9662" t="s">
        <v>59</v>
      </c>
      <c r="D9662">
        <v>-1.69</v>
      </c>
      <c r="E9662">
        <v>8.5</v>
      </c>
      <c r="F9662">
        <v>-16.100000000000001</v>
      </c>
      <c r="G9662" t="b">
        <v>0</v>
      </c>
    </row>
    <row r="9663" spans="1:7">
      <c r="A9663" t="s">
        <v>35</v>
      </c>
      <c r="B9663">
        <v>3324</v>
      </c>
      <c r="C9663" t="s">
        <v>59</v>
      </c>
      <c r="D9663">
        <v>-1.69</v>
      </c>
      <c r="E9663">
        <v>2.8</v>
      </c>
      <c r="F9663">
        <v>-16.100000000000001</v>
      </c>
      <c r="G9663" t="b">
        <v>0</v>
      </c>
    </row>
    <row r="9664" spans="1:7">
      <c r="A9664" t="s">
        <v>35</v>
      </c>
      <c r="B9664">
        <v>3325</v>
      </c>
      <c r="C9664" t="s">
        <v>59</v>
      </c>
      <c r="D9664">
        <v>-1.69</v>
      </c>
      <c r="E9664">
        <v>2.5</v>
      </c>
      <c r="F9664">
        <v>-16.100000000000001</v>
      </c>
      <c r="G9664" t="b">
        <v>0</v>
      </c>
    </row>
    <row r="9665" spans="1:7">
      <c r="A9665" t="s">
        <v>35</v>
      </c>
      <c r="B9665">
        <v>3326</v>
      </c>
      <c r="C9665" t="s">
        <v>59</v>
      </c>
      <c r="D9665">
        <v>-1.69</v>
      </c>
      <c r="E9665">
        <v>0.7</v>
      </c>
      <c r="F9665">
        <v>-16.100000000000001</v>
      </c>
      <c r="G9665" t="b">
        <v>0</v>
      </c>
    </row>
    <row r="9666" spans="1:7">
      <c r="A9666" t="s">
        <v>35</v>
      </c>
      <c r="B9666">
        <v>3327</v>
      </c>
      <c r="C9666" t="s">
        <v>59</v>
      </c>
      <c r="D9666">
        <v>-1.69</v>
      </c>
      <c r="E9666">
        <v>0.55000000000000004</v>
      </c>
      <c r="F9666">
        <v>-16.100000000000001</v>
      </c>
      <c r="G9666" t="b">
        <v>0</v>
      </c>
    </row>
    <row r="9667" spans="1:7">
      <c r="A9667" t="s">
        <v>35</v>
      </c>
      <c r="B9667">
        <v>3365</v>
      </c>
      <c r="C9667" t="s">
        <v>59</v>
      </c>
      <c r="D9667">
        <v>-1.69</v>
      </c>
      <c r="E9667">
        <v>14.07</v>
      </c>
      <c r="F9667">
        <v>-16.100000000000001</v>
      </c>
      <c r="G9667" t="b">
        <v>0</v>
      </c>
    </row>
    <row r="9668" spans="1:7">
      <c r="A9668" t="s">
        <v>35</v>
      </c>
      <c r="B9668">
        <v>3366</v>
      </c>
      <c r="C9668" t="s">
        <v>59</v>
      </c>
      <c r="D9668">
        <v>0.4</v>
      </c>
      <c r="E9668">
        <v>14.07</v>
      </c>
      <c r="F9668">
        <v>-16.100000000000001</v>
      </c>
    </row>
    <row r="9669" spans="1:7">
      <c r="A9669" t="s">
        <v>35</v>
      </c>
      <c r="B9669">
        <v>3367</v>
      </c>
      <c r="C9669" t="s">
        <v>59</v>
      </c>
      <c r="D9669">
        <v>0.4</v>
      </c>
      <c r="E9669">
        <v>14.2</v>
      </c>
      <c r="F9669">
        <v>-16.100000000000001</v>
      </c>
    </row>
    <row r="9670" spans="1:7">
      <c r="A9670" t="s">
        <v>35</v>
      </c>
      <c r="B9670">
        <v>3368</v>
      </c>
      <c r="C9670" t="s">
        <v>59</v>
      </c>
      <c r="D9670">
        <v>-1.69</v>
      </c>
      <c r="E9670">
        <v>14.2</v>
      </c>
      <c r="F9670">
        <v>-16.100000000000001</v>
      </c>
    </row>
    <row r="9671" spans="1:7">
      <c r="A9671" t="s">
        <v>35</v>
      </c>
      <c r="B9671">
        <v>3369</v>
      </c>
      <c r="C9671" t="s">
        <v>59</v>
      </c>
      <c r="D9671">
        <v>-1.69</v>
      </c>
      <c r="E9671">
        <v>14.91</v>
      </c>
      <c r="F9671">
        <v>-16.100000000000001</v>
      </c>
    </row>
    <row r="9672" spans="1:7">
      <c r="A9672" t="s">
        <v>35</v>
      </c>
      <c r="B9672">
        <v>3370</v>
      </c>
      <c r="C9672" t="s">
        <v>59</v>
      </c>
      <c r="D9672">
        <v>0.4</v>
      </c>
      <c r="E9672">
        <v>14.91</v>
      </c>
      <c r="F9672">
        <v>-16.100000000000001</v>
      </c>
    </row>
    <row r="9673" spans="1:7">
      <c r="A9673" t="s">
        <v>35</v>
      </c>
      <c r="B9673">
        <v>3371</v>
      </c>
      <c r="C9673" t="s">
        <v>59</v>
      </c>
      <c r="D9673">
        <v>0.4</v>
      </c>
      <c r="E9673">
        <v>15.26</v>
      </c>
      <c r="F9673">
        <v>-16.100000000000001</v>
      </c>
    </row>
    <row r="9674" spans="1:7">
      <c r="A9674" t="s">
        <v>35</v>
      </c>
      <c r="B9674">
        <v>3372</v>
      </c>
      <c r="C9674" t="s">
        <v>59</v>
      </c>
      <c r="D9674">
        <v>-1.69</v>
      </c>
      <c r="E9674">
        <v>15.26</v>
      </c>
      <c r="F9674">
        <v>-16.100000000000001</v>
      </c>
    </row>
    <row r="9675" spans="1:7">
      <c r="A9675" t="s">
        <v>35</v>
      </c>
      <c r="B9675">
        <v>3373</v>
      </c>
      <c r="C9675" t="s">
        <v>59</v>
      </c>
      <c r="D9675">
        <v>0.4</v>
      </c>
      <c r="E9675">
        <v>15.7</v>
      </c>
      <c r="F9675">
        <v>-16.100000000000001</v>
      </c>
    </row>
    <row r="9676" spans="1:7">
      <c r="A9676" t="s">
        <v>35</v>
      </c>
      <c r="B9676">
        <v>3374</v>
      </c>
      <c r="C9676" t="s">
        <v>59</v>
      </c>
      <c r="D9676">
        <v>-1.69</v>
      </c>
      <c r="E9676">
        <v>15.7</v>
      </c>
      <c r="F9676">
        <v>-16.100000000000001</v>
      </c>
    </row>
    <row r="9677" spans="1:7">
      <c r="A9677" t="s">
        <v>35</v>
      </c>
      <c r="B9677">
        <v>3375</v>
      </c>
      <c r="C9677" t="s">
        <v>59</v>
      </c>
      <c r="D9677">
        <v>0.4</v>
      </c>
      <c r="E9677">
        <v>15.78</v>
      </c>
      <c r="F9677">
        <v>-16.100000000000001</v>
      </c>
      <c r="G9677" t="b">
        <v>0</v>
      </c>
    </row>
    <row r="9678" spans="1:7">
      <c r="A9678" t="s">
        <v>35</v>
      </c>
      <c r="B9678">
        <v>3376</v>
      </c>
      <c r="C9678" t="s">
        <v>59</v>
      </c>
      <c r="D9678">
        <v>-1.69</v>
      </c>
      <c r="E9678">
        <v>15.78</v>
      </c>
      <c r="F9678">
        <v>-16.100000000000001</v>
      </c>
      <c r="G9678" t="b">
        <v>0</v>
      </c>
    </row>
    <row r="9679" spans="1:7">
      <c r="A9679" t="s">
        <v>35</v>
      </c>
      <c r="B9679">
        <v>3377</v>
      </c>
      <c r="C9679" t="s">
        <v>59</v>
      </c>
      <c r="D9679">
        <v>0.4</v>
      </c>
      <c r="E9679">
        <v>16.5</v>
      </c>
      <c r="F9679">
        <v>-16.100000000000001</v>
      </c>
      <c r="G9679" t="b">
        <v>0</v>
      </c>
    </row>
    <row r="9680" spans="1:7">
      <c r="A9680" t="s">
        <v>35</v>
      </c>
      <c r="B9680">
        <v>3378</v>
      </c>
      <c r="C9680" t="s">
        <v>59</v>
      </c>
      <c r="D9680">
        <v>0.4</v>
      </c>
      <c r="E9680">
        <v>16.600000000000001</v>
      </c>
      <c r="F9680">
        <v>-16.100000000000001</v>
      </c>
    </row>
    <row r="9681" spans="1:7">
      <c r="A9681" t="s">
        <v>35</v>
      </c>
      <c r="B9681">
        <v>3379</v>
      </c>
      <c r="C9681" t="s">
        <v>59</v>
      </c>
      <c r="D9681">
        <v>-1.69</v>
      </c>
      <c r="E9681">
        <v>16.600000000000001</v>
      </c>
      <c r="F9681">
        <v>-16.100000000000001</v>
      </c>
    </row>
    <row r="9682" spans="1:7">
      <c r="A9682" t="s">
        <v>35</v>
      </c>
      <c r="B9682">
        <v>3380</v>
      </c>
      <c r="C9682" t="s">
        <v>59</v>
      </c>
      <c r="D9682">
        <v>0.4</v>
      </c>
      <c r="E9682">
        <v>17.309999999999999</v>
      </c>
      <c r="F9682">
        <v>-16.100000000000001</v>
      </c>
      <c r="G9682" t="b">
        <v>0</v>
      </c>
    </row>
    <row r="9683" spans="1:7">
      <c r="A9683" t="s">
        <v>35</v>
      </c>
      <c r="B9683">
        <v>3381</v>
      </c>
      <c r="C9683" t="s">
        <v>59</v>
      </c>
      <c r="D9683">
        <v>-1.69</v>
      </c>
      <c r="E9683">
        <v>17.309999999999999</v>
      </c>
      <c r="F9683">
        <v>-16.100000000000001</v>
      </c>
      <c r="G9683" t="b">
        <v>0</v>
      </c>
    </row>
    <row r="9684" spans="1:7">
      <c r="A9684" t="s">
        <v>35</v>
      </c>
      <c r="B9684">
        <v>3382</v>
      </c>
      <c r="C9684" t="s">
        <v>59</v>
      </c>
      <c r="D9684">
        <v>0.65</v>
      </c>
      <c r="E9684">
        <v>14.07</v>
      </c>
      <c r="F9684">
        <v>-16.100000000000001</v>
      </c>
    </row>
    <row r="9685" spans="1:7">
      <c r="A9685" t="s">
        <v>35</v>
      </c>
      <c r="B9685">
        <v>3383</v>
      </c>
      <c r="C9685" t="s">
        <v>59</v>
      </c>
      <c r="D9685">
        <v>0.65</v>
      </c>
      <c r="E9685">
        <v>14.2</v>
      </c>
      <c r="F9685">
        <v>-16.100000000000001</v>
      </c>
    </row>
    <row r="9686" spans="1:7">
      <c r="A9686" t="s">
        <v>35</v>
      </c>
      <c r="B9686">
        <v>3384</v>
      </c>
      <c r="C9686" t="s">
        <v>59</v>
      </c>
      <c r="D9686">
        <v>0.65</v>
      </c>
      <c r="E9686">
        <v>14.91</v>
      </c>
      <c r="F9686">
        <v>-16.100000000000001</v>
      </c>
    </row>
    <row r="9687" spans="1:7">
      <c r="A9687" t="s">
        <v>35</v>
      </c>
      <c r="B9687">
        <v>3385</v>
      </c>
      <c r="C9687" t="s">
        <v>59</v>
      </c>
      <c r="D9687">
        <v>0.65</v>
      </c>
      <c r="E9687">
        <v>15.26</v>
      </c>
      <c r="F9687">
        <v>-16.100000000000001</v>
      </c>
    </row>
    <row r="9688" spans="1:7">
      <c r="A9688" t="s">
        <v>35</v>
      </c>
      <c r="B9688">
        <v>3386</v>
      </c>
      <c r="C9688" t="s">
        <v>59</v>
      </c>
      <c r="D9688">
        <v>0.65</v>
      </c>
      <c r="E9688">
        <v>15.7</v>
      </c>
      <c r="F9688">
        <v>-16.100000000000001</v>
      </c>
    </row>
    <row r="9689" spans="1:7">
      <c r="A9689" t="s">
        <v>35</v>
      </c>
      <c r="B9689">
        <v>3387</v>
      </c>
      <c r="C9689" t="s">
        <v>59</v>
      </c>
      <c r="D9689">
        <v>0.65</v>
      </c>
      <c r="E9689">
        <v>15.78</v>
      </c>
      <c r="F9689">
        <v>-16.100000000000001</v>
      </c>
    </row>
    <row r="9690" spans="1:7">
      <c r="A9690" t="s">
        <v>35</v>
      </c>
      <c r="B9690">
        <v>3388</v>
      </c>
      <c r="C9690" t="s">
        <v>59</v>
      </c>
      <c r="D9690">
        <v>0.65</v>
      </c>
      <c r="E9690">
        <v>16.100000000000001</v>
      </c>
      <c r="F9690">
        <v>-16.100000000000001</v>
      </c>
    </row>
    <row r="9691" spans="1:7">
      <c r="A9691" t="s">
        <v>35</v>
      </c>
      <c r="B9691">
        <v>3389</v>
      </c>
      <c r="C9691" t="s">
        <v>59</v>
      </c>
      <c r="D9691">
        <v>0.65</v>
      </c>
      <c r="E9691">
        <v>16.5</v>
      </c>
      <c r="F9691">
        <v>-16.100000000000001</v>
      </c>
      <c r="G9691" t="b">
        <v>0</v>
      </c>
    </row>
    <row r="9692" spans="1:7">
      <c r="A9692" t="s">
        <v>35</v>
      </c>
      <c r="B9692">
        <v>3390</v>
      </c>
      <c r="C9692" t="s">
        <v>59</v>
      </c>
      <c r="D9692">
        <v>0.65</v>
      </c>
      <c r="E9692">
        <v>16.600000000000001</v>
      </c>
      <c r="F9692">
        <v>-16.100000000000001</v>
      </c>
    </row>
    <row r="9693" spans="1:7">
      <c r="A9693" t="s">
        <v>35</v>
      </c>
      <c r="B9693">
        <v>3391</v>
      </c>
      <c r="C9693" t="s">
        <v>59</v>
      </c>
      <c r="D9693">
        <v>0.65</v>
      </c>
      <c r="E9693">
        <v>17.309999999999999</v>
      </c>
      <c r="F9693">
        <v>-16.100000000000001</v>
      </c>
      <c r="G9693" t="b">
        <v>0</v>
      </c>
    </row>
    <row r="9694" spans="1:7">
      <c r="A9694" t="s">
        <v>35</v>
      </c>
      <c r="B9694">
        <v>3392</v>
      </c>
      <c r="C9694" t="s">
        <v>59</v>
      </c>
      <c r="D9694">
        <v>1.2</v>
      </c>
      <c r="E9694">
        <v>14.07</v>
      </c>
      <c r="F9694">
        <v>-16.100000000000001</v>
      </c>
      <c r="G9694" t="b">
        <v>0</v>
      </c>
    </row>
    <row r="9695" spans="1:7">
      <c r="A9695" t="s">
        <v>35</v>
      </c>
      <c r="B9695">
        <v>3393</v>
      </c>
      <c r="C9695" t="s">
        <v>59</v>
      </c>
      <c r="D9695">
        <v>1.2</v>
      </c>
      <c r="E9695">
        <v>14.2</v>
      </c>
      <c r="F9695">
        <v>-16.100000000000001</v>
      </c>
      <c r="G9695" t="b">
        <v>0</v>
      </c>
    </row>
    <row r="9696" spans="1:7">
      <c r="A9696" t="s">
        <v>35</v>
      </c>
      <c r="B9696">
        <v>3394</v>
      </c>
      <c r="C9696" t="s">
        <v>59</v>
      </c>
      <c r="D9696">
        <v>1.2</v>
      </c>
      <c r="E9696">
        <v>14.91</v>
      </c>
      <c r="F9696">
        <v>-16.100000000000001</v>
      </c>
    </row>
    <row r="9697" spans="1:7">
      <c r="A9697" t="s">
        <v>35</v>
      </c>
      <c r="B9697">
        <v>3395</v>
      </c>
      <c r="C9697" t="s">
        <v>59</v>
      </c>
      <c r="D9697">
        <v>1.2</v>
      </c>
      <c r="E9697">
        <v>15.26</v>
      </c>
      <c r="F9697">
        <v>-16.100000000000001</v>
      </c>
      <c r="G9697" t="b">
        <v>0</v>
      </c>
    </row>
    <row r="9698" spans="1:7">
      <c r="A9698" t="s">
        <v>35</v>
      </c>
      <c r="B9698">
        <v>3396</v>
      </c>
      <c r="C9698" t="s">
        <v>59</v>
      </c>
      <c r="D9698">
        <v>1.2</v>
      </c>
      <c r="E9698">
        <v>15.7</v>
      </c>
      <c r="F9698">
        <v>-16.100000000000001</v>
      </c>
    </row>
    <row r="9699" spans="1:7">
      <c r="A9699" t="s">
        <v>35</v>
      </c>
      <c r="B9699">
        <v>3397</v>
      </c>
      <c r="C9699" t="s">
        <v>59</v>
      </c>
      <c r="D9699">
        <v>1.2</v>
      </c>
      <c r="E9699">
        <v>15.78</v>
      </c>
      <c r="F9699">
        <v>-16.100000000000001</v>
      </c>
    </row>
    <row r="9700" spans="1:7">
      <c r="A9700" t="s">
        <v>35</v>
      </c>
      <c r="B9700">
        <v>3398</v>
      </c>
      <c r="C9700" t="s">
        <v>59</v>
      </c>
      <c r="D9700">
        <v>1.2</v>
      </c>
      <c r="E9700">
        <v>16.100000000000001</v>
      </c>
      <c r="F9700">
        <v>-16.100000000000001</v>
      </c>
      <c r="G9700" t="b">
        <v>0</v>
      </c>
    </row>
    <row r="9701" spans="1:7">
      <c r="A9701" t="s">
        <v>35</v>
      </c>
      <c r="B9701">
        <v>3399</v>
      </c>
      <c r="C9701" t="s">
        <v>59</v>
      </c>
      <c r="D9701">
        <v>1.2</v>
      </c>
      <c r="E9701">
        <v>16.5</v>
      </c>
      <c r="F9701">
        <v>-16.100000000000001</v>
      </c>
      <c r="G9701" t="b">
        <v>0</v>
      </c>
    </row>
    <row r="9702" spans="1:7">
      <c r="A9702" t="s">
        <v>35</v>
      </c>
      <c r="B9702">
        <v>3400</v>
      </c>
      <c r="C9702" t="s">
        <v>59</v>
      </c>
      <c r="D9702">
        <v>1.2</v>
      </c>
      <c r="E9702">
        <v>16.600000000000001</v>
      </c>
      <c r="F9702">
        <v>-16.100000000000001</v>
      </c>
    </row>
    <row r="9703" spans="1:7">
      <c r="A9703" t="s">
        <v>35</v>
      </c>
      <c r="B9703">
        <v>3401</v>
      </c>
      <c r="C9703" t="s">
        <v>59</v>
      </c>
      <c r="D9703">
        <v>1.2</v>
      </c>
      <c r="E9703">
        <v>17.309999999999999</v>
      </c>
      <c r="F9703">
        <v>-16.100000000000001</v>
      </c>
    </row>
    <row r="9704" spans="1:7">
      <c r="A9704" t="s">
        <v>35</v>
      </c>
      <c r="B9704">
        <v>3402</v>
      </c>
      <c r="C9704" t="s">
        <v>59</v>
      </c>
      <c r="D9704">
        <v>1.2</v>
      </c>
      <c r="E9704">
        <v>18.43</v>
      </c>
      <c r="F9704">
        <v>-16.100000000000001</v>
      </c>
      <c r="G9704" t="b">
        <v>0</v>
      </c>
    </row>
    <row r="9705" spans="1:7">
      <c r="A9705" t="s">
        <v>35</v>
      </c>
      <c r="B9705">
        <v>3403</v>
      </c>
      <c r="C9705" t="s">
        <v>59</v>
      </c>
      <c r="D9705">
        <v>-1.69</v>
      </c>
      <c r="E9705">
        <v>6.9</v>
      </c>
      <c r="F9705">
        <v>-16.100000000000001</v>
      </c>
      <c r="G9705" t="b">
        <v>0</v>
      </c>
    </row>
    <row r="9706" spans="1:7">
      <c r="A9706" t="s">
        <v>35</v>
      </c>
      <c r="B9706">
        <v>3404</v>
      </c>
      <c r="C9706" t="s">
        <v>59</v>
      </c>
      <c r="D9706">
        <v>0.4</v>
      </c>
      <c r="E9706">
        <v>6.9</v>
      </c>
      <c r="F9706">
        <v>-16.100000000000001</v>
      </c>
    </row>
    <row r="9707" spans="1:7">
      <c r="A9707" t="s">
        <v>35</v>
      </c>
      <c r="B9707">
        <v>3405</v>
      </c>
      <c r="C9707" t="s">
        <v>59</v>
      </c>
      <c r="D9707">
        <v>-1.69</v>
      </c>
      <c r="E9707">
        <v>7.71</v>
      </c>
      <c r="F9707">
        <v>-16.100000000000001</v>
      </c>
    </row>
    <row r="9708" spans="1:7">
      <c r="A9708" t="s">
        <v>35</v>
      </c>
      <c r="B9708">
        <v>3406</v>
      </c>
      <c r="C9708" t="s">
        <v>59</v>
      </c>
      <c r="D9708">
        <v>0.4</v>
      </c>
      <c r="E9708">
        <v>8.5</v>
      </c>
      <c r="F9708">
        <v>-16.100000000000001</v>
      </c>
    </row>
    <row r="9709" spans="1:7">
      <c r="A9709" t="s">
        <v>35</v>
      </c>
      <c r="B9709">
        <v>3407</v>
      </c>
      <c r="C9709" t="s">
        <v>59</v>
      </c>
      <c r="D9709">
        <v>0.4</v>
      </c>
      <c r="E9709">
        <v>9.1</v>
      </c>
      <c r="F9709">
        <v>-16.100000000000001</v>
      </c>
    </row>
    <row r="9710" spans="1:7">
      <c r="A9710" t="s">
        <v>35</v>
      </c>
      <c r="B9710">
        <v>3408</v>
      </c>
      <c r="C9710" t="s">
        <v>59</v>
      </c>
      <c r="D9710">
        <v>-1.69</v>
      </c>
      <c r="E9710">
        <v>9.1</v>
      </c>
      <c r="F9710">
        <v>-16.100000000000001</v>
      </c>
    </row>
    <row r="9711" spans="1:7">
      <c r="A9711" t="s">
        <v>35</v>
      </c>
      <c r="B9711">
        <v>3409</v>
      </c>
      <c r="C9711" t="s">
        <v>59</v>
      </c>
      <c r="D9711">
        <v>0.4</v>
      </c>
      <c r="E9711">
        <v>9.6999999999999993</v>
      </c>
      <c r="F9711">
        <v>-16.100000000000001</v>
      </c>
      <c r="G9711" t="b">
        <v>0</v>
      </c>
    </row>
    <row r="9712" spans="1:7">
      <c r="A9712" t="s">
        <v>35</v>
      </c>
      <c r="B9712">
        <v>3410</v>
      </c>
      <c r="C9712" t="s">
        <v>59</v>
      </c>
      <c r="D9712">
        <v>-1.69</v>
      </c>
      <c r="E9712">
        <v>9.6999999999999993</v>
      </c>
      <c r="F9712">
        <v>-16.100000000000001</v>
      </c>
      <c r="G9712" t="b">
        <v>0</v>
      </c>
    </row>
    <row r="9713" spans="1:7">
      <c r="A9713" t="s">
        <v>35</v>
      </c>
      <c r="B9713">
        <v>3411</v>
      </c>
      <c r="C9713" t="s">
        <v>59</v>
      </c>
      <c r="D9713">
        <v>-1.69</v>
      </c>
      <c r="E9713">
        <v>10.11</v>
      </c>
      <c r="F9713">
        <v>-16.100000000000001</v>
      </c>
    </row>
    <row r="9714" spans="1:7">
      <c r="A9714" t="s">
        <v>35</v>
      </c>
      <c r="B9714">
        <v>3412</v>
      </c>
      <c r="C9714" t="s">
        <v>59</v>
      </c>
      <c r="D9714">
        <v>0.4</v>
      </c>
      <c r="E9714">
        <v>10.4</v>
      </c>
      <c r="F9714">
        <v>-16.100000000000001</v>
      </c>
      <c r="G9714" t="b">
        <v>0</v>
      </c>
    </row>
    <row r="9715" spans="1:7">
      <c r="A9715" t="s">
        <v>35</v>
      </c>
      <c r="B9715">
        <v>3413</v>
      </c>
      <c r="C9715" t="s">
        <v>59</v>
      </c>
      <c r="D9715">
        <v>-1.69</v>
      </c>
      <c r="E9715">
        <v>10.4</v>
      </c>
      <c r="F9715">
        <v>-16.100000000000001</v>
      </c>
    </row>
    <row r="9716" spans="1:7">
      <c r="A9716" t="s">
        <v>35</v>
      </c>
      <c r="B9716">
        <v>3414</v>
      </c>
      <c r="C9716" t="s">
        <v>59</v>
      </c>
      <c r="D9716">
        <v>0.4</v>
      </c>
      <c r="E9716">
        <v>10.6</v>
      </c>
      <c r="F9716">
        <v>-16.100000000000001</v>
      </c>
      <c r="G9716" t="b">
        <v>0</v>
      </c>
    </row>
    <row r="9717" spans="1:7">
      <c r="A9717" t="s">
        <v>35</v>
      </c>
      <c r="B9717">
        <v>3415</v>
      </c>
      <c r="C9717" t="s">
        <v>59</v>
      </c>
      <c r="D9717">
        <v>-1.69</v>
      </c>
      <c r="E9717">
        <v>10.6</v>
      </c>
      <c r="F9717">
        <v>-16.100000000000001</v>
      </c>
      <c r="G9717" t="b">
        <v>0</v>
      </c>
    </row>
    <row r="9718" spans="1:7">
      <c r="A9718" t="s">
        <v>35</v>
      </c>
      <c r="B9718">
        <v>3416</v>
      </c>
      <c r="C9718" t="s">
        <v>59</v>
      </c>
      <c r="D9718">
        <v>0.4</v>
      </c>
      <c r="E9718">
        <v>10.9</v>
      </c>
      <c r="F9718">
        <v>-16.100000000000001</v>
      </c>
    </row>
    <row r="9719" spans="1:7">
      <c r="A9719" t="s">
        <v>35</v>
      </c>
      <c r="B9719">
        <v>3417</v>
      </c>
      <c r="C9719" t="s">
        <v>59</v>
      </c>
      <c r="D9719">
        <v>-1.69</v>
      </c>
      <c r="E9719">
        <v>10.9</v>
      </c>
      <c r="F9719">
        <v>-16.100000000000001</v>
      </c>
    </row>
    <row r="9720" spans="1:7">
      <c r="A9720" t="s">
        <v>35</v>
      </c>
      <c r="B9720">
        <v>3418</v>
      </c>
      <c r="C9720" t="s">
        <v>59</v>
      </c>
      <c r="D9720">
        <v>0.65</v>
      </c>
      <c r="E9720">
        <v>6.9</v>
      </c>
      <c r="F9720">
        <v>-16.100000000000001</v>
      </c>
      <c r="G9720" t="b">
        <v>0</v>
      </c>
    </row>
    <row r="9721" spans="1:7">
      <c r="A9721" t="s">
        <v>35</v>
      </c>
      <c r="B9721">
        <v>3419</v>
      </c>
      <c r="C9721" t="s">
        <v>59</v>
      </c>
      <c r="D9721">
        <v>0.65</v>
      </c>
      <c r="E9721">
        <v>7.71</v>
      </c>
      <c r="F9721">
        <v>-16.100000000000001</v>
      </c>
    </row>
    <row r="9722" spans="1:7">
      <c r="A9722" t="s">
        <v>35</v>
      </c>
      <c r="B9722">
        <v>3420</v>
      </c>
      <c r="C9722" t="s">
        <v>59</v>
      </c>
      <c r="D9722">
        <v>0.65</v>
      </c>
      <c r="E9722">
        <v>8.5</v>
      </c>
      <c r="F9722">
        <v>-16.100000000000001</v>
      </c>
    </row>
    <row r="9723" spans="1:7">
      <c r="A9723" t="s">
        <v>35</v>
      </c>
      <c r="B9723">
        <v>3421</v>
      </c>
      <c r="C9723" t="s">
        <v>59</v>
      </c>
      <c r="D9723">
        <v>0.65</v>
      </c>
      <c r="E9723">
        <v>8.9</v>
      </c>
      <c r="F9723">
        <v>-16.100000000000001</v>
      </c>
    </row>
    <row r="9724" spans="1:7">
      <c r="A9724" t="s">
        <v>35</v>
      </c>
      <c r="B9724">
        <v>3422</v>
      </c>
      <c r="C9724" t="s">
        <v>59</v>
      </c>
      <c r="D9724">
        <v>0.65</v>
      </c>
      <c r="E9724">
        <v>9.1</v>
      </c>
      <c r="F9724">
        <v>-16.100000000000001</v>
      </c>
    </row>
    <row r="9725" spans="1:7">
      <c r="A9725" t="s">
        <v>35</v>
      </c>
      <c r="B9725">
        <v>3423</v>
      </c>
      <c r="C9725" t="s">
        <v>59</v>
      </c>
      <c r="D9725">
        <v>0.65</v>
      </c>
      <c r="E9725">
        <v>9.6999999999999993</v>
      </c>
      <c r="F9725">
        <v>-16.100000000000001</v>
      </c>
    </row>
    <row r="9726" spans="1:7">
      <c r="A9726" t="s">
        <v>35</v>
      </c>
      <c r="B9726">
        <v>3424</v>
      </c>
      <c r="C9726" t="s">
        <v>59</v>
      </c>
      <c r="D9726">
        <v>0.65</v>
      </c>
      <c r="E9726">
        <v>10.11</v>
      </c>
      <c r="F9726">
        <v>-16.100000000000001</v>
      </c>
    </row>
    <row r="9727" spans="1:7">
      <c r="A9727" t="s">
        <v>35</v>
      </c>
      <c r="B9727">
        <v>3425</v>
      </c>
      <c r="C9727" t="s">
        <v>59</v>
      </c>
      <c r="D9727">
        <v>0.65</v>
      </c>
      <c r="E9727">
        <v>10.4</v>
      </c>
      <c r="F9727">
        <v>-16.100000000000001</v>
      </c>
      <c r="G9727" t="b">
        <v>0</v>
      </c>
    </row>
    <row r="9728" spans="1:7">
      <c r="A9728" t="s">
        <v>35</v>
      </c>
      <c r="B9728">
        <v>3426</v>
      </c>
      <c r="C9728" t="s">
        <v>59</v>
      </c>
      <c r="D9728">
        <v>0.65</v>
      </c>
      <c r="E9728">
        <v>10.6</v>
      </c>
      <c r="F9728">
        <v>-16.100000000000001</v>
      </c>
      <c r="G9728" t="b">
        <v>0</v>
      </c>
    </row>
    <row r="9729" spans="1:7">
      <c r="A9729" t="s">
        <v>35</v>
      </c>
      <c r="B9729">
        <v>3427</v>
      </c>
      <c r="C9729" t="s">
        <v>59</v>
      </c>
      <c r="D9729">
        <v>0.65</v>
      </c>
      <c r="E9729">
        <v>10.9</v>
      </c>
      <c r="F9729">
        <v>-16.100000000000001</v>
      </c>
      <c r="G9729" t="b">
        <v>0</v>
      </c>
    </row>
    <row r="9730" spans="1:7">
      <c r="A9730" t="s">
        <v>35</v>
      </c>
      <c r="B9730">
        <v>3428</v>
      </c>
      <c r="C9730" t="s">
        <v>59</v>
      </c>
      <c r="D9730">
        <v>1.2</v>
      </c>
      <c r="E9730">
        <v>6.9</v>
      </c>
      <c r="F9730">
        <v>-16.100000000000001</v>
      </c>
      <c r="G9730" t="b">
        <v>0</v>
      </c>
    </row>
    <row r="9731" spans="1:7">
      <c r="A9731" t="s">
        <v>35</v>
      </c>
      <c r="B9731">
        <v>3429</v>
      </c>
      <c r="C9731" t="s">
        <v>59</v>
      </c>
      <c r="D9731">
        <v>1.2</v>
      </c>
      <c r="E9731">
        <v>7.71</v>
      </c>
      <c r="F9731">
        <v>-16.100000000000001</v>
      </c>
      <c r="G9731" t="b">
        <v>0</v>
      </c>
    </row>
    <row r="9732" spans="1:7">
      <c r="A9732" t="s">
        <v>35</v>
      </c>
      <c r="B9732">
        <v>3430</v>
      </c>
      <c r="C9732" t="s">
        <v>59</v>
      </c>
      <c r="D9732">
        <v>1.2</v>
      </c>
      <c r="E9732">
        <v>8.5</v>
      </c>
      <c r="F9732">
        <v>-16.100000000000001</v>
      </c>
      <c r="G9732" t="b">
        <v>0</v>
      </c>
    </row>
    <row r="9733" spans="1:7">
      <c r="A9733" t="s">
        <v>35</v>
      </c>
      <c r="B9733">
        <v>3431</v>
      </c>
      <c r="C9733" t="s">
        <v>59</v>
      </c>
      <c r="D9733">
        <v>1.2</v>
      </c>
      <c r="E9733">
        <v>8.9</v>
      </c>
      <c r="F9733">
        <v>-16.100000000000001</v>
      </c>
    </row>
    <row r="9734" spans="1:7">
      <c r="A9734" t="s">
        <v>35</v>
      </c>
      <c r="B9734">
        <v>3432</v>
      </c>
      <c r="C9734" t="s">
        <v>59</v>
      </c>
      <c r="D9734">
        <v>1.2</v>
      </c>
      <c r="E9734">
        <v>9.1</v>
      </c>
      <c r="F9734">
        <v>-16.100000000000001</v>
      </c>
    </row>
    <row r="9735" spans="1:7">
      <c r="A9735" t="s">
        <v>35</v>
      </c>
      <c r="B9735">
        <v>3433</v>
      </c>
      <c r="C9735" t="s">
        <v>59</v>
      </c>
      <c r="D9735">
        <v>1.2</v>
      </c>
      <c r="E9735">
        <v>9.6999999999999993</v>
      </c>
      <c r="F9735">
        <v>-16.100000000000001</v>
      </c>
    </row>
    <row r="9736" spans="1:7">
      <c r="A9736" t="s">
        <v>35</v>
      </c>
      <c r="B9736">
        <v>3434</v>
      </c>
      <c r="C9736" t="s">
        <v>59</v>
      </c>
      <c r="D9736">
        <v>1.2</v>
      </c>
      <c r="E9736">
        <v>10.11</v>
      </c>
      <c r="F9736">
        <v>-16.100000000000001</v>
      </c>
      <c r="G9736" t="b">
        <v>0</v>
      </c>
    </row>
    <row r="9737" spans="1:7">
      <c r="A9737" t="s">
        <v>35</v>
      </c>
      <c r="B9737">
        <v>3435</v>
      </c>
      <c r="C9737" t="s">
        <v>59</v>
      </c>
      <c r="D9737">
        <v>1.2</v>
      </c>
      <c r="E9737">
        <v>10.4</v>
      </c>
      <c r="F9737">
        <v>-16.100000000000001</v>
      </c>
    </row>
    <row r="9738" spans="1:7">
      <c r="A9738" t="s">
        <v>35</v>
      </c>
      <c r="B9738">
        <v>3436</v>
      </c>
      <c r="C9738" t="s">
        <v>59</v>
      </c>
      <c r="D9738">
        <v>1.2</v>
      </c>
      <c r="E9738">
        <v>10.6</v>
      </c>
      <c r="F9738">
        <v>-16.100000000000001</v>
      </c>
    </row>
    <row r="9739" spans="1:7">
      <c r="A9739" t="s">
        <v>35</v>
      </c>
      <c r="B9739">
        <v>3437</v>
      </c>
      <c r="C9739" t="s">
        <v>59</v>
      </c>
      <c r="D9739">
        <v>1.2</v>
      </c>
      <c r="E9739">
        <v>10.9</v>
      </c>
      <c r="F9739">
        <v>-16.100000000000001</v>
      </c>
      <c r="G9739" t="b">
        <v>0</v>
      </c>
    </row>
    <row r="9740" spans="1:7">
      <c r="A9740" t="s">
        <v>35</v>
      </c>
      <c r="B9740">
        <v>3438</v>
      </c>
      <c r="C9740" t="s">
        <v>59</v>
      </c>
      <c r="D9740">
        <v>-1.69</v>
      </c>
      <c r="E9740">
        <v>-1.45</v>
      </c>
      <c r="F9740">
        <v>-16.100000000000001</v>
      </c>
      <c r="G9740" t="b">
        <v>0</v>
      </c>
    </row>
    <row r="9741" spans="1:7">
      <c r="A9741" t="s">
        <v>35</v>
      </c>
      <c r="B9741">
        <v>3439</v>
      </c>
      <c r="C9741" t="s">
        <v>59</v>
      </c>
      <c r="D9741">
        <v>0.4</v>
      </c>
      <c r="E9741">
        <v>-1.45</v>
      </c>
      <c r="F9741">
        <v>-16.100000000000001</v>
      </c>
    </row>
    <row r="9742" spans="1:7">
      <c r="A9742" t="s">
        <v>35</v>
      </c>
      <c r="B9742">
        <v>3440</v>
      </c>
      <c r="C9742" t="s">
        <v>59</v>
      </c>
      <c r="D9742">
        <v>0.4</v>
      </c>
      <c r="E9742">
        <v>-0.65</v>
      </c>
      <c r="F9742">
        <v>-16.100000000000001</v>
      </c>
    </row>
    <row r="9743" spans="1:7">
      <c r="A9743" t="s">
        <v>35</v>
      </c>
      <c r="B9743">
        <v>3441</v>
      </c>
      <c r="C9743" t="s">
        <v>59</v>
      </c>
      <c r="D9743">
        <v>-1.69</v>
      </c>
      <c r="E9743">
        <v>-0.65</v>
      </c>
      <c r="F9743">
        <v>-16.100000000000001</v>
      </c>
    </row>
    <row r="9744" spans="1:7">
      <c r="A9744" t="s">
        <v>35</v>
      </c>
      <c r="B9744">
        <v>3442</v>
      </c>
      <c r="C9744" t="s">
        <v>59</v>
      </c>
      <c r="D9744">
        <v>0.4</v>
      </c>
      <c r="E9744">
        <v>0</v>
      </c>
      <c r="F9744">
        <v>-16.100000000000001</v>
      </c>
    </row>
    <row r="9745" spans="1:7">
      <c r="A9745" t="s">
        <v>35</v>
      </c>
      <c r="B9745">
        <v>3443</v>
      </c>
      <c r="C9745" t="s">
        <v>59</v>
      </c>
      <c r="D9745">
        <v>-1.69</v>
      </c>
      <c r="E9745">
        <v>0</v>
      </c>
      <c r="F9745">
        <v>-16.100000000000001</v>
      </c>
    </row>
    <row r="9746" spans="1:7">
      <c r="A9746" t="s">
        <v>35</v>
      </c>
      <c r="B9746">
        <v>3444</v>
      </c>
      <c r="C9746" t="s">
        <v>59</v>
      </c>
      <c r="D9746">
        <v>0.4</v>
      </c>
      <c r="E9746">
        <v>0.4</v>
      </c>
      <c r="F9746">
        <v>-16.100000000000001</v>
      </c>
    </row>
    <row r="9747" spans="1:7">
      <c r="A9747" t="s">
        <v>35</v>
      </c>
      <c r="B9747">
        <v>3445</v>
      </c>
      <c r="C9747" t="s">
        <v>59</v>
      </c>
      <c r="D9747">
        <v>-1.69</v>
      </c>
      <c r="E9747">
        <v>0.4</v>
      </c>
      <c r="F9747">
        <v>-16.100000000000001</v>
      </c>
      <c r="G9747" t="b">
        <v>0</v>
      </c>
    </row>
    <row r="9748" spans="1:7">
      <c r="A9748" t="s">
        <v>35</v>
      </c>
      <c r="B9748">
        <v>3446</v>
      </c>
      <c r="C9748" t="s">
        <v>59</v>
      </c>
      <c r="D9748">
        <v>0.4</v>
      </c>
      <c r="E9748">
        <v>0.7</v>
      </c>
      <c r="F9748">
        <v>-16.100000000000001</v>
      </c>
    </row>
    <row r="9749" spans="1:7">
      <c r="A9749" t="s">
        <v>35</v>
      </c>
      <c r="B9749">
        <v>3447</v>
      </c>
      <c r="C9749" t="s">
        <v>59</v>
      </c>
      <c r="D9749">
        <v>0.4</v>
      </c>
      <c r="E9749">
        <v>1.75</v>
      </c>
      <c r="F9749">
        <v>-16.100000000000001</v>
      </c>
    </row>
    <row r="9750" spans="1:7">
      <c r="A9750" t="s">
        <v>35</v>
      </c>
      <c r="B9750">
        <v>3448</v>
      </c>
      <c r="C9750" t="s">
        <v>59</v>
      </c>
      <c r="D9750">
        <v>-1.69</v>
      </c>
      <c r="E9750">
        <v>1.75</v>
      </c>
      <c r="F9750">
        <v>-16.100000000000001</v>
      </c>
      <c r="G9750" t="b">
        <v>0</v>
      </c>
    </row>
    <row r="9751" spans="1:7">
      <c r="A9751" t="s">
        <v>35</v>
      </c>
      <c r="B9751">
        <v>3449</v>
      </c>
      <c r="C9751" t="s">
        <v>59</v>
      </c>
      <c r="D9751">
        <v>0.4</v>
      </c>
      <c r="E9751">
        <v>2.2000000000000002</v>
      </c>
      <c r="F9751">
        <v>-16.100000000000001</v>
      </c>
    </row>
    <row r="9752" spans="1:7">
      <c r="A9752" t="s">
        <v>35</v>
      </c>
      <c r="B9752">
        <v>3450</v>
      </c>
      <c r="C9752" t="s">
        <v>59</v>
      </c>
      <c r="D9752">
        <v>-1.69</v>
      </c>
      <c r="E9752">
        <v>2.2000000000000002</v>
      </c>
      <c r="F9752">
        <v>-16.100000000000001</v>
      </c>
      <c r="G9752" t="b">
        <v>0</v>
      </c>
    </row>
    <row r="9753" spans="1:7">
      <c r="A9753" t="s">
        <v>35</v>
      </c>
      <c r="B9753">
        <v>3451</v>
      </c>
      <c r="C9753" t="s">
        <v>59</v>
      </c>
      <c r="D9753">
        <v>0.4</v>
      </c>
      <c r="E9753">
        <v>2.5</v>
      </c>
      <c r="F9753">
        <v>-16.100000000000001</v>
      </c>
    </row>
    <row r="9754" spans="1:7">
      <c r="A9754" t="s">
        <v>35</v>
      </c>
      <c r="B9754">
        <v>3452</v>
      </c>
      <c r="C9754" t="s">
        <v>59</v>
      </c>
      <c r="D9754">
        <v>0.4</v>
      </c>
      <c r="E9754">
        <v>2.5499999999999998</v>
      </c>
      <c r="F9754">
        <v>-16.100000000000001</v>
      </c>
    </row>
    <row r="9755" spans="1:7">
      <c r="A9755" t="s">
        <v>35</v>
      </c>
      <c r="B9755">
        <v>3453</v>
      </c>
      <c r="C9755" t="s">
        <v>59</v>
      </c>
      <c r="D9755">
        <v>-1.69</v>
      </c>
      <c r="E9755">
        <v>2.5499999999999998</v>
      </c>
      <c r="F9755">
        <v>-16.100000000000001</v>
      </c>
    </row>
    <row r="9756" spans="1:7">
      <c r="A9756" t="s">
        <v>35</v>
      </c>
      <c r="B9756">
        <v>3454</v>
      </c>
      <c r="C9756" t="s">
        <v>59</v>
      </c>
      <c r="D9756">
        <v>0.65</v>
      </c>
      <c r="E9756">
        <v>-1.45</v>
      </c>
      <c r="F9756">
        <v>-16.100000000000001</v>
      </c>
    </row>
    <row r="9757" spans="1:7">
      <c r="A9757" t="s">
        <v>35</v>
      </c>
      <c r="B9757">
        <v>3455</v>
      </c>
      <c r="C9757" t="s">
        <v>59</v>
      </c>
      <c r="D9757">
        <v>0.65</v>
      </c>
      <c r="E9757">
        <v>-0.65</v>
      </c>
      <c r="F9757">
        <v>-16.100000000000001</v>
      </c>
    </row>
    <row r="9758" spans="1:7">
      <c r="A9758" t="s">
        <v>35</v>
      </c>
      <c r="B9758">
        <v>3456</v>
      </c>
      <c r="C9758" t="s">
        <v>59</v>
      </c>
      <c r="D9758">
        <v>0.65</v>
      </c>
      <c r="E9758">
        <v>0</v>
      </c>
      <c r="F9758">
        <v>-16.100000000000001</v>
      </c>
    </row>
    <row r="9759" spans="1:7">
      <c r="A9759" t="s">
        <v>35</v>
      </c>
      <c r="B9759">
        <v>3457</v>
      </c>
      <c r="C9759" t="s">
        <v>59</v>
      </c>
      <c r="D9759">
        <v>0.65</v>
      </c>
      <c r="E9759">
        <v>0.4</v>
      </c>
      <c r="F9759">
        <v>-16.100000000000001</v>
      </c>
      <c r="G9759" t="b">
        <v>0</v>
      </c>
    </row>
    <row r="9760" spans="1:7">
      <c r="A9760" t="s">
        <v>35</v>
      </c>
      <c r="B9760">
        <v>3458</v>
      </c>
      <c r="C9760" t="s">
        <v>59</v>
      </c>
      <c r="D9760">
        <v>0.65</v>
      </c>
      <c r="E9760">
        <v>0.7</v>
      </c>
      <c r="F9760">
        <v>-16.100000000000001</v>
      </c>
    </row>
    <row r="9761" spans="1:7">
      <c r="A9761" t="s">
        <v>35</v>
      </c>
      <c r="B9761">
        <v>3459</v>
      </c>
      <c r="C9761" t="s">
        <v>59</v>
      </c>
      <c r="D9761">
        <v>0.65</v>
      </c>
      <c r="E9761">
        <v>1.75</v>
      </c>
      <c r="F9761">
        <v>-16.100000000000001</v>
      </c>
    </row>
    <row r="9762" spans="1:7">
      <c r="A9762" t="s">
        <v>35</v>
      </c>
      <c r="B9762">
        <v>3460</v>
      </c>
      <c r="C9762" t="s">
        <v>59</v>
      </c>
      <c r="D9762">
        <v>0.65</v>
      </c>
      <c r="E9762">
        <v>2.2000000000000002</v>
      </c>
      <c r="F9762">
        <v>-16.100000000000001</v>
      </c>
    </row>
    <row r="9763" spans="1:7">
      <c r="A9763" t="s">
        <v>35</v>
      </c>
      <c r="B9763">
        <v>3461</v>
      </c>
      <c r="C9763" t="s">
        <v>59</v>
      </c>
      <c r="D9763">
        <v>0.65</v>
      </c>
      <c r="E9763">
        <v>2.5</v>
      </c>
      <c r="F9763">
        <v>-16.100000000000001</v>
      </c>
    </row>
    <row r="9764" spans="1:7">
      <c r="A9764" t="s">
        <v>35</v>
      </c>
      <c r="B9764">
        <v>3462</v>
      </c>
      <c r="C9764" t="s">
        <v>59</v>
      </c>
      <c r="D9764">
        <v>0.65</v>
      </c>
      <c r="E9764">
        <v>2.5499999999999998</v>
      </c>
      <c r="F9764">
        <v>-16.100000000000001</v>
      </c>
    </row>
    <row r="9765" spans="1:7">
      <c r="A9765" t="s">
        <v>35</v>
      </c>
      <c r="B9765">
        <v>3463</v>
      </c>
      <c r="C9765" t="s">
        <v>59</v>
      </c>
      <c r="D9765">
        <v>1.25</v>
      </c>
      <c r="E9765">
        <v>-0.65</v>
      </c>
      <c r="F9765">
        <v>-16.100000000000001</v>
      </c>
    </row>
    <row r="9766" spans="1:7">
      <c r="A9766" t="s">
        <v>35</v>
      </c>
      <c r="B9766">
        <v>3464</v>
      </c>
      <c r="C9766" t="s">
        <v>59</v>
      </c>
      <c r="D9766">
        <v>1.25</v>
      </c>
      <c r="E9766">
        <v>1.110223E-16</v>
      </c>
      <c r="F9766">
        <v>-16.100000000000001</v>
      </c>
      <c r="G9766" t="b">
        <v>0</v>
      </c>
    </row>
    <row r="9767" spans="1:7">
      <c r="A9767" t="s">
        <v>35</v>
      </c>
      <c r="B9767">
        <v>3465</v>
      </c>
      <c r="C9767" t="s">
        <v>59</v>
      </c>
      <c r="D9767">
        <v>1.25</v>
      </c>
      <c r="E9767">
        <v>0.4</v>
      </c>
      <c r="F9767">
        <v>-16.100000000000001</v>
      </c>
    </row>
    <row r="9768" spans="1:7">
      <c r="A9768" t="s">
        <v>35</v>
      </c>
      <c r="B9768">
        <v>3466</v>
      </c>
      <c r="C9768" t="s">
        <v>59</v>
      </c>
      <c r="D9768">
        <v>1.25</v>
      </c>
      <c r="E9768">
        <v>0.55000000000000004</v>
      </c>
      <c r="F9768">
        <v>-16.100000000000001</v>
      </c>
    </row>
    <row r="9769" spans="1:7">
      <c r="A9769" t="s">
        <v>35</v>
      </c>
      <c r="B9769">
        <v>3467</v>
      </c>
      <c r="C9769" t="s">
        <v>59</v>
      </c>
      <c r="D9769">
        <v>1.25</v>
      </c>
      <c r="E9769">
        <v>0.7</v>
      </c>
      <c r="F9769">
        <v>-16.100000000000001</v>
      </c>
    </row>
    <row r="9770" spans="1:7">
      <c r="A9770" t="s">
        <v>35</v>
      </c>
      <c r="B9770">
        <v>3468</v>
      </c>
      <c r="C9770" t="s">
        <v>59</v>
      </c>
      <c r="D9770">
        <v>1.25</v>
      </c>
      <c r="E9770">
        <v>1.75</v>
      </c>
      <c r="F9770">
        <v>-16.100000000000001</v>
      </c>
    </row>
    <row r="9771" spans="1:7">
      <c r="A9771" t="s">
        <v>35</v>
      </c>
      <c r="B9771">
        <v>3469</v>
      </c>
      <c r="C9771" t="s">
        <v>59</v>
      </c>
      <c r="D9771">
        <v>1.25</v>
      </c>
      <c r="E9771">
        <v>2.2000000000000002</v>
      </c>
      <c r="F9771">
        <v>-16.100000000000001</v>
      </c>
    </row>
    <row r="9772" spans="1:7">
      <c r="A9772" t="s">
        <v>35</v>
      </c>
      <c r="B9772">
        <v>3470</v>
      </c>
      <c r="C9772" t="s">
        <v>59</v>
      </c>
      <c r="D9772">
        <v>1.25</v>
      </c>
      <c r="E9772">
        <v>2.5</v>
      </c>
      <c r="F9772">
        <v>-16.100000000000001</v>
      </c>
    </row>
    <row r="9773" spans="1:7">
      <c r="A9773" t="s">
        <v>35</v>
      </c>
      <c r="B9773">
        <v>3471</v>
      </c>
      <c r="C9773" t="s">
        <v>59</v>
      </c>
      <c r="D9773">
        <v>6.55</v>
      </c>
      <c r="E9773">
        <v>-0.65</v>
      </c>
      <c r="F9773">
        <v>-16.100000000000001</v>
      </c>
      <c r="G9773" t="b">
        <v>0</v>
      </c>
    </row>
    <row r="9774" spans="1:7">
      <c r="A9774" t="s">
        <v>35</v>
      </c>
      <c r="B9774">
        <v>3472</v>
      </c>
      <c r="C9774" t="s">
        <v>59</v>
      </c>
      <c r="D9774">
        <v>6.55</v>
      </c>
      <c r="E9774">
        <v>-1.45</v>
      </c>
      <c r="F9774">
        <v>-16.100000000000001</v>
      </c>
      <c r="G9774" t="b">
        <v>0</v>
      </c>
    </row>
    <row r="9775" spans="1:7">
      <c r="A9775" t="s">
        <v>35</v>
      </c>
      <c r="B9775">
        <v>3473</v>
      </c>
      <c r="C9775" t="s">
        <v>59</v>
      </c>
      <c r="D9775">
        <v>7.3</v>
      </c>
      <c r="E9775">
        <v>-1.45</v>
      </c>
      <c r="F9775">
        <v>-16.100000000000001</v>
      </c>
      <c r="G9775" t="b">
        <v>0</v>
      </c>
    </row>
    <row r="9776" spans="1:7">
      <c r="A9776" t="s">
        <v>35</v>
      </c>
      <c r="B9776">
        <v>3474</v>
      </c>
      <c r="C9776" t="s">
        <v>59</v>
      </c>
      <c r="D9776">
        <v>7.3</v>
      </c>
      <c r="E9776">
        <v>-0.65</v>
      </c>
      <c r="F9776">
        <v>-16.100000000000001</v>
      </c>
      <c r="G9776" t="b">
        <v>0</v>
      </c>
    </row>
    <row r="9777" spans="1:7">
      <c r="A9777" t="s">
        <v>35</v>
      </c>
      <c r="B9777">
        <v>3475</v>
      </c>
      <c r="C9777" t="s">
        <v>59</v>
      </c>
      <c r="D9777">
        <v>6.55</v>
      </c>
      <c r="E9777">
        <v>1.75</v>
      </c>
      <c r="F9777">
        <v>-16.100000000000001</v>
      </c>
      <c r="G9777" t="b">
        <v>0</v>
      </c>
    </row>
    <row r="9778" spans="1:7">
      <c r="A9778" t="s">
        <v>35</v>
      </c>
      <c r="B9778">
        <v>3476</v>
      </c>
      <c r="C9778" t="s">
        <v>59</v>
      </c>
      <c r="D9778">
        <v>7.3</v>
      </c>
      <c r="E9778">
        <v>1.75</v>
      </c>
      <c r="F9778">
        <v>-16.100000000000001</v>
      </c>
      <c r="G9778" t="b">
        <v>0</v>
      </c>
    </row>
    <row r="9779" spans="1:7">
      <c r="A9779" t="s">
        <v>35</v>
      </c>
      <c r="B9779">
        <v>3477</v>
      </c>
      <c r="C9779" t="s">
        <v>59</v>
      </c>
      <c r="D9779">
        <v>6.55</v>
      </c>
      <c r="E9779">
        <v>2.5499999999999998</v>
      </c>
      <c r="F9779">
        <v>-16.100000000000001</v>
      </c>
    </row>
    <row r="9780" spans="1:7">
      <c r="A9780" t="s">
        <v>35</v>
      </c>
      <c r="B9780">
        <v>3478</v>
      </c>
      <c r="C9780" t="s">
        <v>59</v>
      </c>
      <c r="D9780">
        <v>13.65</v>
      </c>
      <c r="E9780">
        <v>1.75</v>
      </c>
      <c r="F9780">
        <v>-16.100000000000001</v>
      </c>
    </row>
    <row r="9781" spans="1:7">
      <c r="A9781" t="s">
        <v>35</v>
      </c>
      <c r="B9781">
        <v>3479</v>
      </c>
      <c r="C9781" t="s">
        <v>59</v>
      </c>
      <c r="D9781">
        <v>14.4</v>
      </c>
      <c r="E9781">
        <v>1.75</v>
      </c>
      <c r="F9781">
        <v>-16.100000000000001</v>
      </c>
    </row>
    <row r="9782" spans="1:7">
      <c r="A9782" t="s">
        <v>35</v>
      </c>
      <c r="B9782">
        <v>3480</v>
      </c>
      <c r="C9782" t="s">
        <v>59</v>
      </c>
      <c r="D9782">
        <v>14.4</v>
      </c>
      <c r="E9782">
        <v>2.5499999999999998</v>
      </c>
      <c r="F9782">
        <v>-16.100000000000001</v>
      </c>
    </row>
    <row r="9783" spans="1:7">
      <c r="A9783" t="s">
        <v>35</v>
      </c>
      <c r="B9783">
        <v>3481</v>
      </c>
      <c r="C9783" t="s">
        <v>59</v>
      </c>
      <c r="D9783">
        <v>13.65</v>
      </c>
      <c r="E9783">
        <v>2.5499999999999998</v>
      </c>
      <c r="F9783">
        <v>-16.100000000000001</v>
      </c>
    </row>
    <row r="9784" spans="1:7">
      <c r="A9784" t="s">
        <v>35</v>
      </c>
      <c r="B9784">
        <v>3482</v>
      </c>
      <c r="C9784" t="s">
        <v>59</v>
      </c>
      <c r="D9784">
        <v>14.4</v>
      </c>
      <c r="E9784">
        <v>-0.65</v>
      </c>
      <c r="F9784">
        <v>-16.100000000000001</v>
      </c>
      <c r="G9784" t="b">
        <v>0</v>
      </c>
    </row>
    <row r="9785" spans="1:7">
      <c r="A9785" t="s">
        <v>35</v>
      </c>
      <c r="B9785">
        <v>3483</v>
      </c>
      <c r="C9785" t="s">
        <v>59</v>
      </c>
      <c r="D9785">
        <v>13.65</v>
      </c>
      <c r="E9785">
        <v>-0.65</v>
      </c>
      <c r="F9785">
        <v>-16.100000000000001</v>
      </c>
    </row>
    <row r="9786" spans="1:7">
      <c r="A9786" t="s">
        <v>35</v>
      </c>
      <c r="B9786">
        <v>3484</v>
      </c>
      <c r="C9786" t="s">
        <v>59</v>
      </c>
      <c r="D9786">
        <v>13.65</v>
      </c>
      <c r="E9786">
        <v>-1.45</v>
      </c>
      <c r="F9786">
        <v>-16.100000000000001</v>
      </c>
      <c r="G9786" t="b">
        <v>0</v>
      </c>
    </row>
    <row r="9787" spans="1:7">
      <c r="A9787" t="s">
        <v>35</v>
      </c>
      <c r="B9787">
        <v>3485</v>
      </c>
      <c r="C9787" t="s">
        <v>59</v>
      </c>
      <c r="D9787">
        <v>14.4</v>
      </c>
      <c r="E9787">
        <v>-1.45</v>
      </c>
      <c r="F9787">
        <v>-16.100000000000001</v>
      </c>
    </row>
    <row r="9788" spans="1:7">
      <c r="A9788" t="s">
        <v>35</v>
      </c>
      <c r="B9788">
        <v>3486</v>
      </c>
      <c r="C9788" t="s">
        <v>59</v>
      </c>
      <c r="D9788">
        <v>7.3</v>
      </c>
      <c r="E9788">
        <v>0.7</v>
      </c>
      <c r="F9788">
        <v>-16.100000000000001</v>
      </c>
    </row>
    <row r="9789" spans="1:7">
      <c r="A9789" t="s">
        <v>35</v>
      </c>
      <c r="B9789">
        <v>3487</v>
      </c>
      <c r="C9789" t="s">
        <v>59</v>
      </c>
      <c r="D9789">
        <v>8</v>
      </c>
      <c r="E9789">
        <v>0.7</v>
      </c>
      <c r="F9789">
        <v>-16.100000000000001</v>
      </c>
      <c r="G9789" t="b">
        <v>0</v>
      </c>
    </row>
    <row r="9790" spans="1:7">
      <c r="A9790" t="s">
        <v>35</v>
      </c>
      <c r="B9790">
        <v>3488</v>
      </c>
      <c r="C9790" t="s">
        <v>59</v>
      </c>
      <c r="D9790">
        <v>8</v>
      </c>
      <c r="E9790">
        <v>0.98</v>
      </c>
      <c r="F9790">
        <v>-16.100000000000001</v>
      </c>
    </row>
    <row r="9791" spans="1:7">
      <c r="A9791" t="s">
        <v>35</v>
      </c>
      <c r="B9791">
        <v>3489</v>
      </c>
      <c r="C9791" t="s">
        <v>59</v>
      </c>
      <c r="D9791">
        <v>8.19</v>
      </c>
      <c r="E9791">
        <v>0.7</v>
      </c>
      <c r="F9791">
        <v>-16.100000000000001</v>
      </c>
    </row>
    <row r="9792" spans="1:7">
      <c r="A9792" t="s">
        <v>35</v>
      </c>
      <c r="B9792">
        <v>3490</v>
      </c>
      <c r="C9792" t="s">
        <v>59</v>
      </c>
      <c r="D9792">
        <v>8.19</v>
      </c>
      <c r="E9792">
        <v>0.98</v>
      </c>
      <c r="F9792">
        <v>-16.100000000000001</v>
      </c>
      <c r="G9792" t="b">
        <v>0</v>
      </c>
    </row>
    <row r="9793" spans="1:7">
      <c r="A9793" t="s">
        <v>35</v>
      </c>
      <c r="B9793">
        <v>3491</v>
      </c>
      <c r="C9793" t="s">
        <v>59</v>
      </c>
      <c r="D9793">
        <v>9.82</v>
      </c>
      <c r="E9793">
        <v>0.7</v>
      </c>
      <c r="F9793">
        <v>-16.100000000000001</v>
      </c>
    </row>
    <row r="9794" spans="1:7">
      <c r="A9794" t="s">
        <v>35</v>
      </c>
      <c r="B9794">
        <v>3492</v>
      </c>
      <c r="C9794" t="s">
        <v>59</v>
      </c>
      <c r="D9794">
        <v>9.82</v>
      </c>
      <c r="E9794">
        <v>0.98</v>
      </c>
      <c r="F9794">
        <v>-16.100000000000001</v>
      </c>
      <c r="G9794" t="b">
        <v>0</v>
      </c>
    </row>
    <row r="9795" spans="1:7">
      <c r="A9795" t="s">
        <v>35</v>
      </c>
      <c r="B9795">
        <v>3493</v>
      </c>
      <c r="C9795" t="s">
        <v>59</v>
      </c>
      <c r="D9795">
        <v>9.9</v>
      </c>
      <c r="E9795">
        <v>0.7</v>
      </c>
      <c r="F9795">
        <v>-16.100000000000001</v>
      </c>
    </row>
    <row r="9796" spans="1:7">
      <c r="A9796" t="s">
        <v>35</v>
      </c>
      <c r="B9796">
        <v>3494</v>
      </c>
      <c r="C9796" t="s">
        <v>59</v>
      </c>
      <c r="D9796">
        <v>9.9</v>
      </c>
      <c r="E9796">
        <v>0.98</v>
      </c>
      <c r="F9796">
        <v>-16.100000000000001</v>
      </c>
    </row>
    <row r="9797" spans="1:7">
      <c r="A9797" t="s">
        <v>35</v>
      </c>
      <c r="B9797">
        <v>3495</v>
      </c>
      <c r="C9797" t="s">
        <v>59</v>
      </c>
      <c r="D9797">
        <v>10.53</v>
      </c>
      <c r="E9797">
        <v>0.7</v>
      </c>
      <c r="F9797">
        <v>-16.100000000000001</v>
      </c>
      <c r="G9797" t="b">
        <v>0</v>
      </c>
    </row>
    <row r="9798" spans="1:7">
      <c r="A9798" t="s">
        <v>35</v>
      </c>
      <c r="B9798">
        <v>3496</v>
      </c>
      <c r="C9798" t="s">
        <v>59</v>
      </c>
      <c r="D9798">
        <v>10.53</v>
      </c>
      <c r="E9798">
        <v>0.98</v>
      </c>
      <c r="F9798">
        <v>-16.100000000000001</v>
      </c>
      <c r="G9798" t="b">
        <v>0</v>
      </c>
    </row>
    <row r="9799" spans="1:7">
      <c r="A9799" t="s">
        <v>35</v>
      </c>
      <c r="B9799">
        <v>3497</v>
      </c>
      <c r="C9799" t="s">
        <v>59</v>
      </c>
      <c r="D9799">
        <v>10.7</v>
      </c>
      <c r="E9799">
        <v>0.7</v>
      </c>
      <c r="F9799">
        <v>-16.100000000000001</v>
      </c>
      <c r="G9799" t="b">
        <v>0</v>
      </c>
    </row>
    <row r="9800" spans="1:7">
      <c r="A9800" t="s">
        <v>35</v>
      </c>
      <c r="B9800">
        <v>3498</v>
      </c>
      <c r="C9800" t="s">
        <v>59</v>
      </c>
      <c r="D9800">
        <v>10.7</v>
      </c>
      <c r="E9800">
        <v>0.98</v>
      </c>
      <c r="F9800">
        <v>-16.100000000000001</v>
      </c>
      <c r="G9800" t="b">
        <v>0</v>
      </c>
    </row>
    <row r="9801" spans="1:7">
      <c r="A9801" t="s">
        <v>35</v>
      </c>
      <c r="B9801">
        <v>3499</v>
      </c>
      <c r="C9801" t="s">
        <v>59</v>
      </c>
      <c r="D9801">
        <v>11.48</v>
      </c>
      <c r="E9801">
        <v>0.7</v>
      </c>
      <c r="F9801">
        <v>-16.100000000000001</v>
      </c>
    </row>
    <row r="9802" spans="1:7">
      <c r="A9802" t="s">
        <v>35</v>
      </c>
      <c r="B9802">
        <v>3500</v>
      </c>
      <c r="C9802" t="s">
        <v>59</v>
      </c>
      <c r="D9802">
        <v>11.48</v>
      </c>
      <c r="E9802">
        <v>0.98</v>
      </c>
      <c r="F9802">
        <v>-16.100000000000001</v>
      </c>
    </row>
    <row r="9803" spans="1:7">
      <c r="A9803" t="s">
        <v>35</v>
      </c>
      <c r="B9803">
        <v>3501</v>
      </c>
      <c r="C9803" t="s">
        <v>59</v>
      </c>
      <c r="D9803">
        <v>12.07</v>
      </c>
      <c r="E9803">
        <v>0.7</v>
      </c>
      <c r="F9803">
        <v>-16.100000000000001</v>
      </c>
      <c r="G9803" t="b">
        <v>0</v>
      </c>
    </row>
    <row r="9804" spans="1:7">
      <c r="A9804" t="s">
        <v>35</v>
      </c>
      <c r="B9804">
        <v>3502</v>
      </c>
      <c r="C9804" t="s">
        <v>59</v>
      </c>
      <c r="D9804">
        <v>12.07</v>
      </c>
      <c r="E9804">
        <v>0.98</v>
      </c>
      <c r="F9804">
        <v>-16.100000000000001</v>
      </c>
      <c r="G9804" t="b">
        <v>0</v>
      </c>
    </row>
    <row r="9805" spans="1:7">
      <c r="A9805" t="s">
        <v>35</v>
      </c>
      <c r="B9805">
        <v>3503</v>
      </c>
      <c r="C9805" t="s">
        <v>59</v>
      </c>
      <c r="D9805">
        <v>12.35</v>
      </c>
      <c r="E9805">
        <v>0.7</v>
      </c>
      <c r="F9805">
        <v>-16.100000000000001</v>
      </c>
    </row>
    <row r="9806" spans="1:7">
      <c r="A9806" t="s">
        <v>35</v>
      </c>
      <c r="B9806">
        <v>3504</v>
      </c>
      <c r="C9806" t="s">
        <v>59</v>
      </c>
      <c r="D9806">
        <v>12.35</v>
      </c>
      <c r="E9806">
        <v>0.98</v>
      </c>
      <c r="F9806">
        <v>-16.100000000000001</v>
      </c>
    </row>
    <row r="9807" spans="1:7">
      <c r="A9807" t="s">
        <v>35</v>
      </c>
      <c r="B9807">
        <v>3505</v>
      </c>
      <c r="C9807" t="s">
        <v>59</v>
      </c>
      <c r="D9807">
        <v>12.8</v>
      </c>
      <c r="E9807">
        <v>0.7</v>
      </c>
      <c r="F9807">
        <v>-16.100000000000001</v>
      </c>
      <c r="G9807" t="b">
        <v>0</v>
      </c>
    </row>
    <row r="9808" spans="1:7">
      <c r="A9808" t="s">
        <v>35</v>
      </c>
      <c r="B9808">
        <v>3506</v>
      </c>
      <c r="C9808" t="s">
        <v>59</v>
      </c>
      <c r="D9808">
        <v>7.3</v>
      </c>
      <c r="E9808">
        <v>0.55000000000000004</v>
      </c>
      <c r="F9808">
        <v>-16.100000000000001</v>
      </c>
      <c r="G9808" t="b">
        <v>0</v>
      </c>
    </row>
    <row r="9809" spans="1:7">
      <c r="A9809" t="s">
        <v>35</v>
      </c>
      <c r="B9809">
        <v>3507</v>
      </c>
      <c r="C9809" t="s">
        <v>59</v>
      </c>
      <c r="D9809">
        <v>8</v>
      </c>
      <c r="E9809">
        <v>0.55000000000000004</v>
      </c>
      <c r="F9809">
        <v>-16.100000000000001</v>
      </c>
    </row>
    <row r="9810" spans="1:7">
      <c r="A9810" t="s">
        <v>35</v>
      </c>
      <c r="B9810">
        <v>3508</v>
      </c>
      <c r="C9810" t="s">
        <v>59</v>
      </c>
      <c r="D9810">
        <v>8.19</v>
      </c>
      <c r="E9810">
        <v>0.55000000000000004</v>
      </c>
      <c r="F9810">
        <v>-16.100000000000001</v>
      </c>
    </row>
    <row r="9811" spans="1:7">
      <c r="A9811" t="s">
        <v>35</v>
      </c>
      <c r="B9811">
        <v>3509</v>
      </c>
      <c r="C9811" t="s">
        <v>59</v>
      </c>
      <c r="D9811">
        <v>9.82</v>
      </c>
      <c r="E9811">
        <v>0.55000000000000004</v>
      </c>
      <c r="F9811">
        <v>-16.100000000000001</v>
      </c>
    </row>
    <row r="9812" spans="1:7">
      <c r="A9812" t="s">
        <v>35</v>
      </c>
      <c r="B9812">
        <v>3510</v>
      </c>
      <c r="C9812" t="s">
        <v>59</v>
      </c>
      <c r="D9812">
        <v>9.9</v>
      </c>
      <c r="E9812">
        <v>0.55000000000000004</v>
      </c>
      <c r="F9812">
        <v>-16.100000000000001</v>
      </c>
      <c r="G9812" t="b">
        <v>0</v>
      </c>
    </row>
    <row r="9813" spans="1:7">
      <c r="A9813" t="s">
        <v>35</v>
      </c>
      <c r="B9813">
        <v>3511</v>
      </c>
      <c r="C9813" t="s">
        <v>59</v>
      </c>
      <c r="D9813">
        <v>10.53</v>
      </c>
      <c r="E9813">
        <v>0.55000000000000004</v>
      </c>
      <c r="F9813">
        <v>-16.100000000000001</v>
      </c>
      <c r="G9813" t="b">
        <v>0</v>
      </c>
    </row>
    <row r="9814" spans="1:7">
      <c r="A9814" t="s">
        <v>35</v>
      </c>
      <c r="B9814">
        <v>3512</v>
      </c>
      <c r="C9814" t="s">
        <v>59</v>
      </c>
      <c r="D9814">
        <v>10.7</v>
      </c>
      <c r="E9814">
        <v>0.55000000000000004</v>
      </c>
      <c r="F9814">
        <v>-16.100000000000001</v>
      </c>
      <c r="G9814" t="b">
        <v>0</v>
      </c>
    </row>
    <row r="9815" spans="1:7">
      <c r="A9815" t="s">
        <v>35</v>
      </c>
      <c r="B9815">
        <v>3513</v>
      </c>
      <c r="C9815" t="s">
        <v>59</v>
      </c>
      <c r="D9815">
        <v>11.48</v>
      </c>
      <c r="E9815">
        <v>0.55000000000000004</v>
      </c>
      <c r="F9815">
        <v>-16.100000000000001</v>
      </c>
    </row>
    <row r="9816" spans="1:7">
      <c r="A9816" t="s">
        <v>35</v>
      </c>
      <c r="B9816">
        <v>3514</v>
      </c>
      <c r="C9816" t="s">
        <v>59</v>
      </c>
      <c r="D9816">
        <v>12.07</v>
      </c>
      <c r="E9816">
        <v>0.55000000000000004</v>
      </c>
      <c r="F9816">
        <v>-16.100000000000001</v>
      </c>
    </row>
    <row r="9817" spans="1:7">
      <c r="A9817" t="s">
        <v>35</v>
      </c>
      <c r="B9817">
        <v>3515</v>
      </c>
      <c r="C9817" t="s">
        <v>59</v>
      </c>
      <c r="D9817">
        <v>12.35</v>
      </c>
      <c r="E9817">
        <v>0.55000000000000004</v>
      </c>
      <c r="F9817">
        <v>-16.100000000000001</v>
      </c>
    </row>
    <row r="9818" spans="1:7">
      <c r="A9818" t="s">
        <v>35</v>
      </c>
      <c r="B9818">
        <v>3516</v>
      </c>
      <c r="C9818" t="s">
        <v>59</v>
      </c>
      <c r="D9818">
        <v>12.8</v>
      </c>
      <c r="E9818">
        <v>0.55000000000000004</v>
      </c>
      <c r="F9818">
        <v>-16.100000000000001</v>
      </c>
    </row>
    <row r="9819" spans="1:7">
      <c r="A9819" t="s">
        <v>35</v>
      </c>
      <c r="B9819">
        <v>3517</v>
      </c>
      <c r="C9819" t="s">
        <v>59</v>
      </c>
      <c r="D9819">
        <v>7.3</v>
      </c>
      <c r="E9819">
        <v>0.4</v>
      </c>
      <c r="F9819">
        <v>-16.100000000000001</v>
      </c>
    </row>
    <row r="9820" spans="1:7">
      <c r="A9820" t="s">
        <v>35</v>
      </c>
      <c r="B9820">
        <v>3518</v>
      </c>
      <c r="C9820" t="s">
        <v>59</v>
      </c>
      <c r="D9820">
        <v>8</v>
      </c>
      <c r="E9820">
        <v>0.4</v>
      </c>
      <c r="F9820">
        <v>-16.100000000000001</v>
      </c>
    </row>
    <row r="9821" spans="1:7">
      <c r="A9821" t="s">
        <v>35</v>
      </c>
      <c r="B9821">
        <v>3519</v>
      </c>
      <c r="C9821" t="s">
        <v>59</v>
      </c>
      <c r="D9821">
        <v>8.19</v>
      </c>
      <c r="E9821">
        <v>0.4</v>
      </c>
      <c r="F9821">
        <v>-16.100000000000001</v>
      </c>
    </row>
    <row r="9822" spans="1:7">
      <c r="A9822" t="s">
        <v>35</v>
      </c>
      <c r="B9822">
        <v>3520</v>
      </c>
      <c r="C9822" t="s">
        <v>59</v>
      </c>
      <c r="D9822">
        <v>9.82</v>
      </c>
      <c r="E9822">
        <v>0.4</v>
      </c>
      <c r="F9822">
        <v>-16.100000000000001</v>
      </c>
    </row>
    <row r="9823" spans="1:7">
      <c r="A9823" t="s">
        <v>35</v>
      </c>
      <c r="B9823">
        <v>3521</v>
      </c>
      <c r="C9823" t="s">
        <v>59</v>
      </c>
      <c r="D9823">
        <v>9.9</v>
      </c>
      <c r="E9823">
        <v>0.4</v>
      </c>
      <c r="F9823">
        <v>-16.100000000000001</v>
      </c>
    </row>
    <row r="9824" spans="1:7">
      <c r="A9824" t="s">
        <v>35</v>
      </c>
      <c r="B9824">
        <v>3522</v>
      </c>
      <c r="C9824" t="s">
        <v>59</v>
      </c>
      <c r="D9824">
        <v>10.53</v>
      </c>
      <c r="E9824">
        <v>0.4</v>
      </c>
      <c r="F9824">
        <v>-16.100000000000001</v>
      </c>
      <c r="G9824" t="b">
        <v>0</v>
      </c>
    </row>
    <row r="9825" spans="1:7">
      <c r="A9825" t="s">
        <v>35</v>
      </c>
      <c r="B9825">
        <v>3523</v>
      </c>
      <c r="C9825" t="s">
        <v>59</v>
      </c>
      <c r="D9825">
        <v>10.7</v>
      </c>
      <c r="E9825">
        <v>0.4</v>
      </c>
      <c r="F9825">
        <v>-16.100000000000001</v>
      </c>
    </row>
    <row r="9826" spans="1:7">
      <c r="A9826" t="s">
        <v>35</v>
      </c>
      <c r="B9826">
        <v>3524</v>
      </c>
      <c r="C9826" t="s">
        <v>59</v>
      </c>
      <c r="D9826">
        <v>11.48</v>
      </c>
      <c r="E9826">
        <v>0.4</v>
      </c>
      <c r="F9826">
        <v>-16.100000000000001</v>
      </c>
      <c r="G9826" t="b">
        <v>0</v>
      </c>
    </row>
    <row r="9827" spans="1:7">
      <c r="A9827" t="s">
        <v>35</v>
      </c>
      <c r="B9827">
        <v>3525</v>
      </c>
      <c r="C9827" t="s">
        <v>59</v>
      </c>
      <c r="D9827">
        <v>12.07</v>
      </c>
      <c r="E9827">
        <v>0.4</v>
      </c>
      <c r="F9827">
        <v>-16.100000000000001</v>
      </c>
      <c r="G9827" t="b">
        <v>0</v>
      </c>
    </row>
    <row r="9828" spans="1:7">
      <c r="A9828" t="s">
        <v>35</v>
      </c>
      <c r="B9828">
        <v>3526</v>
      </c>
      <c r="C9828" t="s">
        <v>59</v>
      </c>
      <c r="D9828">
        <v>12.35</v>
      </c>
      <c r="E9828">
        <v>0.4</v>
      </c>
      <c r="F9828">
        <v>-16.100000000000001</v>
      </c>
    </row>
    <row r="9829" spans="1:7">
      <c r="A9829" t="s">
        <v>35</v>
      </c>
      <c r="B9829">
        <v>3527</v>
      </c>
      <c r="C9829" t="s">
        <v>59</v>
      </c>
      <c r="D9829">
        <v>12.8</v>
      </c>
      <c r="E9829">
        <v>0.4</v>
      </c>
      <c r="F9829">
        <v>-16.100000000000001</v>
      </c>
    </row>
    <row r="9830" spans="1:7">
      <c r="A9830" t="s">
        <v>35</v>
      </c>
      <c r="B9830">
        <v>3528</v>
      </c>
      <c r="C9830" t="s">
        <v>59</v>
      </c>
      <c r="D9830">
        <v>7.3</v>
      </c>
      <c r="E9830">
        <v>0.2</v>
      </c>
      <c r="F9830">
        <v>-16.100000000000001</v>
      </c>
    </row>
    <row r="9831" spans="1:7">
      <c r="A9831" t="s">
        <v>35</v>
      </c>
      <c r="B9831">
        <v>3529</v>
      </c>
      <c r="C9831" t="s">
        <v>59</v>
      </c>
      <c r="D9831">
        <v>8</v>
      </c>
      <c r="E9831">
        <v>0.2</v>
      </c>
      <c r="F9831">
        <v>-16.100000000000001</v>
      </c>
    </row>
    <row r="9832" spans="1:7">
      <c r="A9832" t="s">
        <v>35</v>
      </c>
      <c r="B9832">
        <v>3530</v>
      </c>
      <c r="C9832" t="s">
        <v>59</v>
      </c>
      <c r="D9832">
        <v>8.19</v>
      </c>
      <c r="E9832">
        <v>0.2</v>
      </c>
      <c r="F9832">
        <v>-16.100000000000001</v>
      </c>
    </row>
    <row r="9833" spans="1:7">
      <c r="A9833" t="s">
        <v>35</v>
      </c>
      <c r="B9833">
        <v>3531</v>
      </c>
      <c r="C9833" t="s">
        <v>59</v>
      </c>
      <c r="D9833">
        <v>9.82</v>
      </c>
      <c r="E9833">
        <v>0.2</v>
      </c>
      <c r="F9833">
        <v>-16.100000000000001</v>
      </c>
    </row>
    <row r="9834" spans="1:7">
      <c r="A9834" t="s">
        <v>35</v>
      </c>
      <c r="B9834">
        <v>3532</v>
      </c>
      <c r="C9834" t="s">
        <v>59</v>
      </c>
      <c r="D9834">
        <v>10.53</v>
      </c>
      <c r="E9834">
        <v>0.2</v>
      </c>
      <c r="F9834">
        <v>-16.100000000000001</v>
      </c>
      <c r="G9834" t="b">
        <v>0</v>
      </c>
    </row>
    <row r="9835" spans="1:7">
      <c r="A9835" t="s">
        <v>35</v>
      </c>
      <c r="B9835">
        <v>3533</v>
      </c>
      <c r="C9835" t="s">
        <v>59</v>
      </c>
      <c r="D9835">
        <v>10.7</v>
      </c>
      <c r="E9835">
        <v>0.2</v>
      </c>
      <c r="F9835">
        <v>-16.100000000000001</v>
      </c>
    </row>
    <row r="9836" spans="1:7">
      <c r="A9836" t="s">
        <v>35</v>
      </c>
      <c r="B9836">
        <v>3534</v>
      </c>
      <c r="C9836" t="s">
        <v>59</v>
      </c>
      <c r="D9836">
        <v>11.48</v>
      </c>
      <c r="E9836">
        <v>0.2</v>
      </c>
      <c r="F9836">
        <v>-16.100000000000001</v>
      </c>
    </row>
    <row r="9837" spans="1:7">
      <c r="A9837" t="s">
        <v>35</v>
      </c>
      <c r="B9837">
        <v>3535</v>
      </c>
      <c r="C9837" t="s">
        <v>59</v>
      </c>
      <c r="D9837">
        <v>12.07</v>
      </c>
      <c r="E9837">
        <v>0.2</v>
      </c>
      <c r="F9837">
        <v>-16.100000000000001</v>
      </c>
    </row>
    <row r="9838" spans="1:7">
      <c r="A9838" t="s">
        <v>35</v>
      </c>
      <c r="B9838">
        <v>3536</v>
      </c>
      <c r="C9838" t="s">
        <v>59</v>
      </c>
      <c r="D9838">
        <v>12.35</v>
      </c>
      <c r="E9838">
        <v>0.2</v>
      </c>
      <c r="F9838">
        <v>-16.100000000000001</v>
      </c>
    </row>
    <row r="9839" spans="1:7">
      <c r="A9839" t="s">
        <v>35</v>
      </c>
      <c r="B9839">
        <v>3537</v>
      </c>
      <c r="C9839" t="s">
        <v>59</v>
      </c>
      <c r="D9839">
        <v>12.8</v>
      </c>
      <c r="E9839">
        <v>0.2</v>
      </c>
      <c r="F9839">
        <v>-16.100000000000001</v>
      </c>
      <c r="G9839" t="b">
        <v>0</v>
      </c>
    </row>
    <row r="9840" spans="1:7">
      <c r="A9840" t="s">
        <v>35</v>
      </c>
      <c r="B9840">
        <v>3538</v>
      </c>
      <c r="C9840" t="s">
        <v>59</v>
      </c>
      <c r="D9840">
        <v>7.3</v>
      </c>
      <c r="E9840">
        <v>-5.5511149999999998E-17</v>
      </c>
      <c r="F9840">
        <v>-16.100000000000001</v>
      </c>
    </row>
    <row r="9841" spans="1:7">
      <c r="A9841" t="s">
        <v>35</v>
      </c>
      <c r="B9841">
        <v>3539</v>
      </c>
      <c r="C9841" t="s">
        <v>59</v>
      </c>
      <c r="D9841">
        <v>8</v>
      </c>
      <c r="E9841">
        <v>-1.3877789999999999E-16</v>
      </c>
      <c r="F9841">
        <v>-16.100000000000001</v>
      </c>
    </row>
    <row r="9842" spans="1:7">
      <c r="A9842" t="s">
        <v>35</v>
      </c>
      <c r="B9842">
        <v>3540</v>
      </c>
      <c r="C9842" t="s">
        <v>59</v>
      </c>
      <c r="D9842">
        <v>8.19</v>
      </c>
      <c r="E9842">
        <v>0</v>
      </c>
      <c r="F9842">
        <v>-16.100000000000001</v>
      </c>
    </row>
    <row r="9843" spans="1:7">
      <c r="A9843" t="s">
        <v>35</v>
      </c>
      <c r="B9843">
        <v>3541</v>
      </c>
      <c r="C9843" t="s">
        <v>59</v>
      </c>
      <c r="D9843">
        <v>9.82</v>
      </c>
      <c r="E9843">
        <v>0</v>
      </c>
      <c r="F9843">
        <v>-16.100000000000001</v>
      </c>
    </row>
    <row r="9844" spans="1:7">
      <c r="A9844" t="s">
        <v>35</v>
      </c>
      <c r="B9844">
        <v>3542</v>
      </c>
      <c r="C9844" t="s">
        <v>59</v>
      </c>
      <c r="D9844">
        <v>9.9</v>
      </c>
      <c r="E9844">
        <v>-1.665335E-16</v>
      </c>
      <c r="F9844">
        <v>-16.100000000000001</v>
      </c>
    </row>
    <row r="9845" spans="1:7">
      <c r="A9845" t="s">
        <v>35</v>
      </c>
      <c r="B9845">
        <v>3543</v>
      </c>
      <c r="C9845" t="s">
        <v>59</v>
      </c>
      <c r="D9845">
        <v>10.53</v>
      </c>
      <c r="E9845">
        <v>0</v>
      </c>
      <c r="F9845">
        <v>-16.100000000000001</v>
      </c>
    </row>
    <row r="9846" spans="1:7">
      <c r="A9846" t="s">
        <v>35</v>
      </c>
      <c r="B9846">
        <v>3544</v>
      </c>
      <c r="C9846" t="s">
        <v>59</v>
      </c>
      <c r="D9846">
        <v>10.7</v>
      </c>
      <c r="E9846">
        <v>-1.110223E-16</v>
      </c>
      <c r="F9846">
        <v>-16.100000000000001</v>
      </c>
    </row>
    <row r="9847" spans="1:7">
      <c r="A9847" t="s">
        <v>35</v>
      </c>
      <c r="B9847">
        <v>3545</v>
      </c>
      <c r="C9847" t="s">
        <v>59</v>
      </c>
      <c r="D9847">
        <v>11.48</v>
      </c>
      <c r="E9847">
        <v>0</v>
      </c>
      <c r="F9847">
        <v>-16.100000000000001</v>
      </c>
    </row>
    <row r="9848" spans="1:7">
      <c r="A9848" t="s">
        <v>35</v>
      </c>
      <c r="B9848">
        <v>3546</v>
      </c>
      <c r="C9848" t="s">
        <v>59</v>
      </c>
      <c r="D9848">
        <v>12.07</v>
      </c>
      <c r="E9848">
        <v>-2.7755580000000001E-17</v>
      </c>
      <c r="F9848">
        <v>-16.100000000000001</v>
      </c>
    </row>
    <row r="9849" spans="1:7">
      <c r="A9849" t="s">
        <v>35</v>
      </c>
      <c r="B9849">
        <v>3547</v>
      </c>
      <c r="C9849" t="s">
        <v>59</v>
      </c>
      <c r="D9849">
        <v>12.35</v>
      </c>
      <c r="E9849">
        <v>-8.3266730000000005E-17</v>
      </c>
      <c r="F9849">
        <v>-16.100000000000001</v>
      </c>
    </row>
    <row r="9850" spans="1:7">
      <c r="A9850" t="s">
        <v>35</v>
      </c>
      <c r="B9850">
        <v>3548</v>
      </c>
      <c r="C9850" t="s">
        <v>59</v>
      </c>
      <c r="D9850">
        <v>12.8</v>
      </c>
      <c r="E9850">
        <v>-5.5511149999999998E-17</v>
      </c>
      <c r="F9850">
        <v>-16.100000000000001</v>
      </c>
      <c r="G9850" t="b">
        <v>0</v>
      </c>
    </row>
    <row r="9851" spans="1:7">
      <c r="A9851" t="s">
        <v>35</v>
      </c>
      <c r="B9851">
        <v>3549</v>
      </c>
      <c r="C9851" t="s">
        <v>59</v>
      </c>
      <c r="D9851">
        <v>7.3</v>
      </c>
      <c r="E9851">
        <v>-0.62</v>
      </c>
      <c r="F9851">
        <v>-16.100000000000001</v>
      </c>
    </row>
    <row r="9852" spans="1:7">
      <c r="A9852" t="s">
        <v>35</v>
      </c>
      <c r="B9852">
        <v>3550</v>
      </c>
      <c r="C9852" t="s">
        <v>59</v>
      </c>
      <c r="D9852">
        <v>8</v>
      </c>
      <c r="E9852">
        <v>-0.62</v>
      </c>
      <c r="F9852">
        <v>-16.100000000000001</v>
      </c>
    </row>
    <row r="9853" spans="1:7">
      <c r="A9853" t="s">
        <v>35</v>
      </c>
      <c r="B9853">
        <v>3551</v>
      </c>
      <c r="C9853" t="s">
        <v>59</v>
      </c>
      <c r="D9853">
        <v>8.19</v>
      </c>
      <c r="E9853">
        <v>-0.62</v>
      </c>
      <c r="F9853">
        <v>-16.100000000000001</v>
      </c>
    </row>
    <row r="9854" spans="1:7">
      <c r="A9854" t="s">
        <v>35</v>
      </c>
      <c r="B9854">
        <v>3552</v>
      </c>
      <c r="C9854" t="s">
        <v>59</v>
      </c>
      <c r="D9854">
        <v>9.82</v>
      </c>
      <c r="E9854">
        <v>-0.62</v>
      </c>
      <c r="F9854">
        <v>-16.100000000000001</v>
      </c>
    </row>
    <row r="9855" spans="1:7">
      <c r="A9855" t="s">
        <v>35</v>
      </c>
      <c r="B9855">
        <v>3553</v>
      </c>
      <c r="C9855" t="s">
        <v>59</v>
      </c>
      <c r="D9855">
        <v>9.9</v>
      </c>
      <c r="E9855">
        <v>-0.62</v>
      </c>
      <c r="F9855">
        <v>-16.100000000000001</v>
      </c>
    </row>
    <row r="9856" spans="1:7">
      <c r="A9856" t="s">
        <v>35</v>
      </c>
      <c r="B9856">
        <v>3554</v>
      </c>
      <c r="C9856" t="s">
        <v>59</v>
      </c>
      <c r="D9856">
        <v>10.53</v>
      </c>
      <c r="E9856">
        <v>-0.62</v>
      </c>
      <c r="F9856">
        <v>-16.100000000000001</v>
      </c>
    </row>
    <row r="9857" spans="1:7">
      <c r="A9857" t="s">
        <v>35</v>
      </c>
      <c r="B9857">
        <v>3555</v>
      </c>
      <c r="C9857" t="s">
        <v>59</v>
      </c>
      <c r="D9857">
        <v>10.7</v>
      </c>
      <c r="E9857">
        <v>-0.62</v>
      </c>
      <c r="F9857">
        <v>-16.100000000000001</v>
      </c>
      <c r="G9857" t="b">
        <v>0</v>
      </c>
    </row>
    <row r="9858" spans="1:7">
      <c r="A9858" t="s">
        <v>35</v>
      </c>
      <c r="B9858">
        <v>3556</v>
      </c>
      <c r="C9858" t="s">
        <v>59</v>
      </c>
      <c r="D9858">
        <v>11.48</v>
      </c>
      <c r="E9858">
        <v>-0.62</v>
      </c>
      <c r="F9858">
        <v>-16.100000000000001</v>
      </c>
    </row>
    <row r="9859" spans="1:7">
      <c r="A9859" t="s">
        <v>35</v>
      </c>
      <c r="B9859">
        <v>3557</v>
      </c>
      <c r="C9859" t="s">
        <v>59</v>
      </c>
      <c r="D9859">
        <v>12.07</v>
      </c>
      <c r="E9859">
        <v>-0.62</v>
      </c>
      <c r="F9859">
        <v>-16.100000000000001</v>
      </c>
      <c r="G9859" t="b">
        <v>0</v>
      </c>
    </row>
    <row r="9860" spans="1:7">
      <c r="A9860" t="s">
        <v>35</v>
      </c>
      <c r="B9860">
        <v>3558</v>
      </c>
      <c r="C9860" t="s">
        <v>59</v>
      </c>
      <c r="D9860">
        <v>12.35</v>
      </c>
      <c r="E9860">
        <v>-0.62</v>
      </c>
      <c r="F9860">
        <v>-16.100000000000001</v>
      </c>
    </row>
    <row r="9861" spans="1:7">
      <c r="A9861" t="s">
        <v>35</v>
      </c>
      <c r="B9861">
        <v>3559</v>
      </c>
      <c r="C9861" t="s">
        <v>59</v>
      </c>
      <c r="D9861">
        <v>12.8</v>
      </c>
      <c r="E9861">
        <v>-0.62</v>
      </c>
      <c r="F9861">
        <v>-16.100000000000001</v>
      </c>
      <c r="G9861" t="b">
        <v>0</v>
      </c>
    </row>
    <row r="9862" spans="1:7">
      <c r="A9862" t="s">
        <v>35</v>
      </c>
      <c r="B9862">
        <v>3567</v>
      </c>
      <c r="C9862" t="s">
        <v>59</v>
      </c>
      <c r="D9862">
        <v>6.5</v>
      </c>
      <c r="E9862">
        <v>-1.45</v>
      </c>
      <c r="F9862">
        <v>-16.100000000000001</v>
      </c>
      <c r="G9862" t="b">
        <v>0</v>
      </c>
    </row>
    <row r="9863" spans="1:7">
      <c r="A9863" t="s">
        <v>35</v>
      </c>
      <c r="B9863">
        <v>3568</v>
      </c>
      <c r="C9863" t="s">
        <v>59</v>
      </c>
      <c r="D9863">
        <v>6.5</v>
      </c>
      <c r="E9863">
        <v>-0.65</v>
      </c>
      <c r="F9863">
        <v>-16.100000000000001</v>
      </c>
      <c r="G9863" t="b">
        <v>0</v>
      </c>
    </row>
    <row r="9864" spans="1:7">
      <c r="A9864" t="s">
        <v>35</v>
      </c>
      <c r="B9864">
        <v>3569</v>
      </c>
      <c r="C9864" t="s">
        <v>59</v>
      </c>
      <c r="D9864">
        <v>5.7</v>
      </c>
      <c r="E9864">
        <v>-0.65</v>
      </c>
      <c r="F9864">
        <v>-16.100000000000001</v>
      </c>
    </row>
    <row r="9865" spans="1:7">
      <c r="A9865" t="s">
        <v>35</v>
      </c>
      <c r="B9865">
        <v>3570</v>
      </c>
      <c r="C9865" t="s">
        <v>59</v>
      </c>
      <c r="D9865">
        <v>6.5</v>
      </c>
      <c r="E9865">
        <v>1.75</v>
      </c>
      <c r="F9865">
        <v>-16.100000000000001</v>
      </c>
      <c r="G9865" t="b">
        <v>0</v>
      </c>
    </row>
    <row r="9866" spans="1:7">
      <c r="A9866" t="s">
        <v>35</v>
      </c>
      <c r="B9866">
        <v>3571</v>
      </c>
      <c r="C9866" t="s">
        <v>59</v>
      </c>
      <c r="D9866">
        <v>6.5</v>
      </c>
      <c r="E9866">
        <v>2.5499999999999998</v>
      </c>
      <c r="F9866">
        <v>-16.100000000000001</v>
      </c>
      <c r="G9866" t="b">
        <v>0</v>
      </c>
    </row>
    <row r="9867" spans="1:7">
      <c r="A9867" t="s">
        <v>35</v>
      </c>
      <c r="B9867">
        <v>3572</v>
      </c>
      <c r="C9867" t="s">
        <v>59</v>
      </c>
      <c r="D9867">
        <v>5.7</v>
      </c>
      <c r="E9867">
        <v>1.75</v>
      </c>
      <c r="F9867">
        <v>-16.100000000000001</v>
      </c>
    </row>
    <row r="9868" spans="1:7">
      <c r="A9868" t="s">
        <v>35</v>
      </c>
      <c r="B9868">
        <v>3573</v>
      </c>
      <c r="C9868" t="s">
        <v>59</v>
      </c>
      <c r="D9868">
        <v>6.55</v>
      </c>
      <c r="E9868">
        <v>0.55000000000000004</v>
      </c>
      <c r="F9868">
        <v>-16.100000000000001</v>
      </c>
    </row>
    <row r="9869" spans="1:7">
      <c r="A9869" t="s">
        <v>35</v>
      </c>
      <c r="B9869">
        <v>3574</v>
      </c>
      <c r="C9869" t="s">
        <v>59</v>
      </c>
      <c r="D9869">
        <v>5.7</v>
      </c>
      <c r="E9869">
        <v>0.55000000000000004</v>
      </c>
      <c r="F9869">
        <v>-16.100000000000001</v>
      </c>
    </row>
    <row r="9870" spans="1:7">
      <c r="A9870" t="s">
        <v>35</v>
      </c>
      <c r="B9870">
        <v>3575</v>
      </c>
      <c r="C9870" t="s">
        <v>59</v>
      </c>
      <c r="D9870">
        <v>1.25</v>
      </c>
      <c r="E9870">
        <v>-2.65</v>
      </c>
      <c r="F9870">
        <v>-16.100000000000001</v>
      </c>
      <c r="G9870" t="b">
        <v>0</v>
      </c>
    </row>
    <row r="9871" spans="1:7">
      <c r="A9871" t="s">
        <v>35</v>
      </c>
      <c r="B9871">
        <v>3576</v>
      </c>
      <c r="C9871" t="s">
        <v>59</v>
      </c>
      <c r="D9871">
        <v>-1.69</v>
      </c>
      <c r="E9871">
        <v>-2.65</v>
      </c>
      <c r="F9871">
        <v>-16.100000000000001</v>
      </c>
    </row>
    <row r="9872" spans="1:7">
      <c r="A9872" t="s">
        <v>35</v>
      </c>
      <c r="B9872">
        <v>3577</v>
      </c>
      <c r="C9872" t="s">
        <v>59</v>
      </c>
      <c r="D9872">
        <v>1.25</v>
      </c>
      <c r="E9872">
        <v>-5.48</v>
      </c>
      <c r="F9872">
        <v>-16.100000000000001</v>
      </c>
      <c r="G9872" t="b">
        <v>0</v>
      </c>
    </row>
    <row r="9873" spans="1:7">
      <c r="A9873" t="s">
        <v>35</v>
      </c>
      <c r="B9873">
        <v>3578</v>
      </c>
      <c r="C9873" t="s">
        <v>59</v>
      </c>
      <c r="D9873">
        <v>5.7</v>
      </c>
      <c r="E9873">
        <v>-5.48</v>
      </c>
      <c r="F9873">
        <v>-16.100000000000001</v>
      </c>
      <c r="G9873" t="b">
        <v>0</v>
      </c>
    </row>
    <row r="9874" spans="1:7">
      <c r="A9874" t="s">
        <v>35</v>
      </c>
      <c r="B9874">
        <v>3579</v>
      </c>
      <c r="C9874" t="s">
        <v>59</v>
      </c>
      <c r="D9874">
        <v>5.7</v>
      </c>
      <c r="E9874">
        <v>-2.65</v>
      </c>
      <c r="F9874">
        <v>-16.100000000000001</v>
      </c>
    </row>
    <row r="9875" spans="1:7">
      <c r="A9875" t="s">
        <v>35</v>
      </c>
      <c r="B9875">
        <v>3580</v>
      </c>
      <c r="C9875" t="s">
        <v>59</v>
      </c>
      <c r="D9875">
        <v>7.3</v>
      </c>
      <c r="E9875">
        <v>-2.65</v>
      </c>
      <c r="F9875">
        <v>-16.100000000000001</v>
      </c>
    </row>
    <row r="9876" spans="1:7">
      <c r="A9876" t="s">
        <v>35</v>
      </c>
      <c r="B9876">
        <v>3581</v>
      </c>
      <c r="C9876" t="s">
        <v>59</v>
      </c>
      <c r="D9876">
        <v>12.8</v>
      </c>
      <c r="E9876">
        <v>-2.65</v>
      </c>
      <c r="F9876">
        <v>-16.100000000000001</v>
      </c>
    </row>
    <row r="9877" spans="1:7">
      <c r="A9877" t="s">
        <v>35</v>
      </c>
      <c r="B9877">
        <v>3582</v>
      </c>
      <c r="C9877" t="s">
        <v>59</v>
      </c>
      <c r="D9877">
        <v>7.3</v>
      </c>
      <c r="E9877">
        <v>-5.48</v>
      </c>
      <c r="F9877">
        <v>-16.100000000000001</v>
      </c>
    </row>
    <row r="9878" spans="1:7">
      <c r="A9878" t="s">
        <v>35</v>
      </c>
      <c r="B9878">
        <v>3583</v>
      </c>
      <c r="C9878" t="s">
        <v>59</v>
      </c>
      <c r="D9878">
        <v>12.8</v>
      </c>
      <c r="E9878">
        <v>-5.48</v>
      </c>
      <c r="F9878">
        <v>-16.100000000000001</v>
      </c>
      <c r="G9878" t="b">
        <v>0</v>
      </c>
    </row>
    <row r="9879" spans="1:7">
      <c r="A9879" t="s">
        <v>35</v>
      </c>
      <c r="B9879">
        <v>3584</v>
      </c>
      <c r="C9879" t="s">
        <v>59</v>
      </c>
      <c r="D9879">
        <v>14.4</v>
      </c>
      <c r="E9879">
        <v>-2.65</v>
      </c>
      <c r="F9879">
        <v>-16.100000000000001</v>
      </c>
    </row>
    <row r="9880" spans="1:7">
      <c r="A9880" t="s">
        <v>35</v>
      </c>
      <c r="B9880">
        <v>3585</v>
      </c>
      <c r="C9880" t="s">
        <v>59</v>
      </c>
      <c r="D9880">
        <v>14.4</v>
      </c>
      <c r="E9880">
        <v>-5.48</v>
      </c>
      <c r="F9880">
        <v>-16.100000000000001</v>
      </c>
    </row>
    <row r="9881" spans="1:7">
      <c r="A9881" t="s">
        <v>35</v>
      </c>
      <c r="B9881">
        <v>3586</v>
      </c>
      <c r="C9881" t="s">
        <v>59</v>
      </c>
      <c r="D9881">
        <v>6.5</v>
      </c>
      <c r="E9881">
        <v>-2.65</v>
      </c>
      <c r="F9881">
        <v>-16.100000000000001</v>
      </c>
    </row>
    <row r="9882" spans="1:7">
      <c r="A9882" t="s">
        <v>35</v>
      </c>
      <c r="B9882">
        <v>3587</v>
      </c>
      <c r="C9882" t="s">
        <v>59</v>
      </c>
      <c r="D9882">
        <v>5.7</v>
      </c>
      <c r="E9882">
        <v>3.75</v>
      </c>
      <c r="F9882">
        <v>-16.100000000000001</v>
      </c>
    </row>
    <row r="9883" spans="1:7">
      <c r="A9883" t="s">
        <v>35</v>
      </c>
      <c r="B9883">
        <v>3588</v>
      </c>
      <c r="C9883" t="s">
        <v>59</v>
      </c>
      <c r="D9883">
        <v>5.7</v>
      </c>
      <c r="E9883">
        <v>6.9</v>
      </c>
      <c r="F9883">
        <v>-16.100000000000001</v>
      </c>
      <c r="G9883" t="b">
        <v>0</v>
      </c>
    </row>
    <row r="9884" spans="1:7">
      <c r="A9884" t="s">
        <v>35</v>
      </c>
      <c r="B9884">
        <v>3589</v>
      </c>
      <c r="C9884" t="s">
        <v>59</v>
      </c>
      <c r="D9884">
        <v>-1.69</v>
      </c>
      <c r="E9884">
        <v>3.75</v>
      </c>
      <c r="F9884">
        <v>-16.100000000000001</v>
      </c>
    </row>
    <row r="9885" spans="1:7">
      <c r="A9885" t="s">
        <v>35</v>
      </c>
      <c r="B9885">
        <v>3590</v>
      </c>
      <c r="C9885" t="s">
        <v>59</v>
      </c>
      <c r="D9885">
        <v>6.5</v>
      </c>
      <c r="E9885">
        <v>3.75</v>
      </c>
      <c r="F9885">
        <v>-16.100000000000001</v>
      </c>
    </row>
    <row r="9886" spans="1:7">
      <c r="A9886" t="s">
        <v>35</v>
      </c>
      <c r="B9886">
        <v>3591</v>
      </c>
      <c r="C9886" t="s">
        <v>59</v>
      </c>
      <c r="D9886">
        <v>6.5</v>
      </c>
      <c r="E9886">
        <v>6.9</v>
      </c>
      <c r="F9886">
        <v>-16.100000000000001</v>
      </c>
      <c r="G9886" t="b">
        <v>0</v>
      </c>
    </row>
    <row r="9887" spans="1:7">
      <c r="A9887" t="s">
        <v>35</v>
      </c>
      <c r="B9887">
        <v>3592</v>
      </c>
      <c r="C9887" t="s">
        <v>59</v>
      </c>
      <c r="D9887">
        <v>7.3</v>
      </c>
      <c r="E9887">
        <v>3.75</v>
      </c>
      <c r="F9887">
        <v>-16.100000000000001</v>
      </c>
    </row>
    <row r="9888" spans="1:7">
      <c r="A9888" t="s">
        <v>35</v>
      </c>
      <c r="B9888">
        <v>3593</v>
      </c>
      <c r="C9888" t="s">
        <v>59</v>
      </c>
      <c r="D9888">
        <v>7.3</v>
      </c>
      <c r="E9888">
        <v>6.9</v>
      </c>
      <c r="F9888">
        <v>-16.100000000000001</v>
      </c>
    </row>
    <row r="9889" spans="1:7">
      <c r="A9889" t="s">
        <v>35</v>
      </c>
      <c r="B9889">
        <v>3594</v>
      </c>
      <c r="C9889" t="s">
        <v>59</v>
      </c>
      <c r="D9889">
        <v>7.3</v>
      </c>
      <c r="E9889">
        <v>-1.85</v>
      </c>
      <c r="F9889">
        <v>-16.100000000000001</v>
      </c>
    </row>
    <row r="9890" spans="1:7">
      <c r="A9890" t="s">
        <v>35</v>
      </c>
      <c r="B9890">
        <v>3595</v>
      </c>
      <c r="C9890" t="s">
        <v>59</v>
      </c>
      <c r="D9890">
        <v>5.7</v>
      </c>
      <c r="E9890">
        <v>-1.85</v>
      </c>
      <c r="F9890">
        <v>-16.100000000000001</v>
      </c>
    </row>
    <row r="9891" spans="1:7">
      <c r="A9891" t="s">
        <v>35</v>
      </c>
      <c r="B9891">
        <v>3596</v>
      </c>
      <c r="C9891" t="s">
        <v>59</v>
      </c>
      <c r="D9891">
        <v>5.7</v>
      </c>
      <c r="E9891">
        <v>2.95</v>
      </c>
      <c r="F9891">
        <v>-16.100000000000001</v>
      </c>
    </row>
    <row r="9892" spans="1:7">
      <c r="A9892" t="s">
        <v>35</v>
      </c>
      <c r="B9892">
        <v>3597</v>
      </c>
      <c r="C9892" t="s">
        <v>59</v>
      </c>
      <c r="D9892">
        <v>7.3</v>
      </c>
      <c r="E9892">
        <v>2.95</v>
      </c>
      <c r="F9892">
        <v>-16.100000000000001</v>
      </c>
    </row>
    <row r="9893" spans="1:7">
      <c r="A9893" t="s">
        <v>35</v>
      </c>
      <c r="B9893">
        <v>3598</v>
      </c>
      <c r="C9893" t="s">
        <v>59</v>
      </c>
      <c r="D9893">
        <v>13.6</v>
      </c>
      <c r="E9893">
        <v>1.75</v>
      </c>
      <c r="F9893">
        <v>-16.100000000000001</v>
      </c>
      <c r="G9893" t="b">
        <v>0</v>
      </c>
    </row>
    <row r="9894" spans="1:7">
      <c r="A9894" t="s">
        <v>35</v>
      </c>
      <c r="B9894">
        <v>3599</v>
      </c>
      <c r="C9894" t="s">
        <v>59</v>
      </c>
      <c r="D9894">
        <v>13.6</v>
      </c>
      <c r="E9894">
        <v>2.5499999999999998</v>
      </c>
      <c r="F9894">
        <v>-16.100000000000001</v>
      </c>
    </row>
    <row r="9895" spans="1:7">
      <c r="A9895" t="s">
        <v>35</v>
      </c>
      <c r="B9895">
        <v>3600</v>
      </c>
      <c r="C9895" t="s">
        <v>59</v>
      </c>
      <c r="D9895">
        <v>12.8</v>
      </c>
      <c r="E9895">
        <v>1.75</v>
      </c>
      <c r="F9895">
        <v>-16.100000000000001</v>
      </c>
    </row>
    <row r="9896" spans="1:7">
      <c r="A9896" t="s">
        <v>35</v>
      </c>
      <c r="B9896">
        <v>3601</v>
      </c>
      <c r="C9896" t="s">
        <v>59</v>
      </c>
      <c r="D9896">
        <v>13.6</v>
      </c>
      <c r="E9896">
        <v>-1.45</v>
      </c>
      <c r="F9896">
        <v>-16.100000000000001</v>
      </c>
      <c r="G9896" t="b">
        <v>0</v>
      </c>
    </row>
    <row r="9897" spans="1:7">
      <c r="A9897" t="s">
        <v>35</v>
      </c>
      <c r="B9897">
        <v>3602</v>
      </c>
      <c r="C9897" t="s">
        <v>59</v>
      </c>
      <c r="D9897">
        <v>13.6</v>
      </c>
      <c r="E9897">
        <v>-0.65</v>
      </c>
      <c r="F9897">
        <v>-16.100000000000001</v>
      </c>
    </row>
    <row r="9898" spans="1:7">
      <c r="A9898" t="s">
        <v>35</v>
      </c>
      <c r="B9898">
        <v>3603</v>
      </c>
      <c r="C9898" t="s">
        <v>59</v>
      </c>
      <c r="D9898">
        <v>12.8</v>
      </c>
      <c r="E9898">
        <v>-0.65</v>
      </c>
      <c r="F9898">
        <v>-16.100000000000001</v>
      </c>
    </row>
    <row r="9899" spans="1:7">
      <c r="A9899" t="s">
        <v>35</v>
      </c>
      <c r="B9899">
        <v>3604</v>
      </c>
      <c r="C9899" t="s">
        <v>59</v>
      </c>
      <c r="D9899">
        <v>12.8</v>
      </c>
      <c r="E9899">
        <v>-1.45</v>
      </c>
      <c r="F9899">
        <v>-16.100000000000001</v>
      </c>
      <c r="G9899" t="b">
        <v>0</v>
      </c>
    </row>
    <row r="9900" spans="1:7">
      <c r="A9900" t="s">
        <v>35</v>
      </c>
      <c r="B9900">
        <v>3605</v>
      </c>
      <c r="C9900" t="s">
        <v>59</v>
      </c>
      <c r="D9900">
        <v>13.6</v>
      </c>
      <c r="E9900">
        <v>-2.65</v>
      </c>
      <c r="F9900">
        <v>-16.100000000000001</v>
      </c>
    </row>
    <row r="9901" spans="1:7">
      <c r="A9901" t="s">
        <v>35</v>
      </c>
      <c r="B9901">
        <v>3606</v>
      </c>
      <c r="C9901" t="s">
        <v>59</v>
      </c>
      <c r="D9901">
        <v>13.6</v>
      </c>
      <c r="E9901">
        <v>3.75</v>
      </c>
      <c r="F9901">
        <v>-16.100000000000001</v>
      </c>
      <c r="G9901" t="b">
        <v>0</v>
      </c>
    </row>
    <row r="9902" spans="1:7">
      <c r="A9902" t="s">
        <v>35</v>
      </c>
      <c r="B9902">
        <v>3607</v>
      </c>
      <c r="C9902" t="s">
        <v>59</v>
      </c>
      <c r="D9902">
        <v>13.6</v>
      </c>
      <c r="E9902">
        <v>6.9</v>
      </c>
      <c r="F9902">
        <v>-16.100000000000001</v>
      </c>
    </row>
    <row r="9903" spans="1:7">
      <c r="A9903" t="s">
        <v>35</v>
      </c>
      <c r="B9903">
        <v>3608</v>
      </c>
      <c r="C9903" t="s">
        <v>59</v>
      </c>
      <c r="D9903">
        <v>12.8</v>
      </c>
      <c r="E9903">
        <v>3.75</v>
      </c>
      <c r="F9903">
        <v>-16.100000000000001</v>
      </c>
    </row>
    <row r="9904" spans="1:7">
      <c r="A9904" t="s">
        <v>35</v>
      </c>
      <c r="B9904">
        <v>3609</v>
      </c>
      <c r="C9904" t="s">
        <v>59</v>
      </c>
      <c r="D9904">
        <v>14.4</v>
      </c>
      <c r="E9904">
        <v>3.75</v>
      </c>
      <c r="F9904">
        <v>-16.100000000000001</v>
      </c>
      <c r="G9904" t="b">
        <v>0</v>
      </c>
    </row>
    <row r="9905" spans="1:7">
      <c r="A9905" t="s">
        <v>35</v>
      </c>
      <c r="B9905">
        <v>3610</v>
      </c>
      <c r="C9905" t="s">
        <v>59</v>
      </c>
      <c r="D9905">
        <v>13.65</v>
      </c>
      <c r="E9905">
        <v>0.55000000000000004</v>
      </c>
      <c r="F9905">
        <v>-16.100000000000001</v>
      </c>
      <c r="G9905" t="b">
        <v>0</v>
      </c>
    </row>
    <row r="9906" spans="1:7">
      <c r="A9906" t="s">
        <v>35</v>
      </c>
      <c r="B9906">
        <v>3611</v>
      </c>
      <c r="C9906" t="s">
        <v>59</v>
      </c>
      <c r="D9906">
        <v>14.4</v>
      </c>
      <c r="E9906">
        <v>0.55000000000000004</v>
      </c>
      <c r="F9906">
        <v>-16.100000000000001</v>
      </c>
      <c r="G9906" t="b">
        <v>0</v>
      </c>
    </row>
    <row r="9907" spans="1:7">
      <c r="A9907" t="s">
        <v>35</v>
      </c>
      <c r="B9907">
        <v>3612</v>
      </c>
      <c r="C9907" t="s">
        <v>59</v>
      </c>
      <c r="D9907">
        <v>14.4</v>
      </c>
      <c r="E9907">
        <v>-1.85</v>
      </c>
      <c r="F9907">
        <v>-16.100000000000001</v>
      </c>
      <c r="G9907" t="b">
        <v>0</v>
      </c>
    </row>
    <row r="9908" spans="1:7">
      <c r="A9908" t="s">
        <v>35</v>
      </c>
      <c r="B9908">
        <v>3613</v>
      </c>
      <c r="C9908" t="s">
        <v>59</v>
      </c>
      <c r="D9908">
        <v>12.8</v>
      </c>
      <c r="E9908">
        <v>-1.85</v>
      </c>
      <c r="F9908">
        <v>-16.100000000000001</v>
      </c>
    </row>
    <row r="9909" spans="1:7">
      <c r="A9909" t="s">
        <v>35</v>
      </c>
      <c r="B9909">
        <v>3614</v>
      </c>
      <c r="C9909" t="s">
        <v>59</v>
      </c>
      <c r="D9909">
        <v>12.8</v>
      </c>
      <c r="E9909">
        <v>2.95</v>
      </c>
      <c r="F9909">
        <v>-16.100000000000001</v>
      </c>
    </row>
    <row r="9910" spans="1:7">
      <c r="A9910" t="s">
        <v>35</v>
      </c>
      <c r="B9910">
        <v>3615</v>
      </c>
      <c r="C9910" t="s">
        <v>59</v>
      </c>
      <c r="D9910">
        <v>14.4</v>
      </c>
      <c r="E9910">
        <v>2.95</v>
      </c>
      <c r="F9910">
        <v>-16.100000000000001</v>
      </c>
    </row>
    <row r="9911" spans="1:7">
      <c r="A9911" t="s">
        <v>35</v>
      </c>
      <c r="B9911">
        <v>3616</v>
      </c>
      <c r="C9911" t="s">
        <v>59</v>
      </c>
      <c r="D9911">
        <v>1.25</v>
      </c>
      <c r="E9911">
        <v>3.75</v>
      </c>
      <c r="F9911">
        <v>-16.100000000000001</v>
      </c>
    </row>
    <row r="9912" spans="1:7">
      <c r="A9912" t="s">
        <v>35</v>
      </c>
      <c r="B9912">
        <v>3617</v>
      </c>
      <c r="C9912" t="s">
        <v>59</v>
      </c>
      <c r="D9912">
        <v>-1.69</v>
      </c>
      <c r="E9912">
        <v>-1.85</v>
      </c>
      <c r="F9912">
        <v>-16.100000000000001</v>
      </c>
      <c r="G9912" t="b">
        <v>0</v>
      </c>
    </row>
    <row r="9913" spans="1:7">
      <c r="A9913" t="s">
        <v>35</v>
      </c>
      <c r="B9913">
        <v>3618</v>
      </c>
      <c r="C9913" t="s">
        <v>59</v>
      </c>
      <c r="D9913">
        <v>0.4</v>
      </c>
      <c r="E9913">
        <v>-2.65</v>
      </c>
      <c r="F9913">
        <v>-16.100000000000001</v>
      </c>
      <c r="G9913" t="b">
        <v>0</v>
      </c>
    </row>
    <row r="9914" spans="1:7">
      <c r="A9914" t="s">
        <v>35</v>
      </c>
      <c r="B9914">
        <v>3619</v>
      </c>
      <c r="C9914" t="s">
        <v>59</v>
      </c>
      <c r="D9914">
        <v>1.25</v>
      </c>
      <c r="E9914">
        <v>-1.85</v>
      </c>
      <c r="F9914">
        <v>-16.100000000000001</v>
      </c>
    </row>
    <row r="9915" spans="1:7">
      <c r="A9915" t="s">
        <v>35</v>
      </c>
      <c r="B9915">
        <v>3620</v>
      </c>
      <c r="C9915" t="s">
        <v>59</v>
      </c>
      <c r="D9915">
        <v>-1.69</v>
      </c>
      <c r="E9915">
        <v>2.95</v>
      </c>
      <c r="F9915">
        <v>-16.100000000000001</v>
      </c>
    </row>
    <row r="9916" spans="1:7">
      <c r="A9916" t="s">
        <v>35</v>
      </c>
      <c r="B9916">
        <v>3621</v>
      </c>
      <c r="C9916" t="s">
        <v>59</v>
      </c>
      <c r="D9916">
        <v>0.4</v>
      </c>
      <c r="E9916">
        <v>3.75</v>
      </c>
      <c r="F9916">
        <v>-16.100000000000001</v>
      </c>
      <c r="G9916" t="b">
        <v>0</v>
      </c>
    </row>
    <row r="9917" spans="1:7">
      <c r="A9917" t="s">
        <v>35</v>
      </c>
      <c r="B9917">
        <v>3622</v>
      </c>
      <c r="C9917" t="s">
        <v>59</v>
      </c>
      <c r="D9917">
        <v>1.25</v>
      </c>
      <c r="E9917">
        <v>2.95</v>
      </c>
      <c r="F9917">
        <v>-16.100000000000001</v>
      </c>
    </row>
    <row r="9918" spans="1:7">
      <c r="A9918" t="s">
        <v>35</v>
      </c>
      <c r="B9918">
        <v>4447</v>
      </c>
      <c r="C9918" t="s">
        <v>59</v>
      </c>
      <c r="D9918">
        <v>20.54</v>
      </c>
      <c r="E9918">
        <v>7.3</v>
      </c>
      <c r="F9918">
        <v>-16.100000000000001</v>
      </c>
    </row>
    <row r="9919" spans="1:7">
      <c r="A9919" t="s">
        <v>35</v>
      </c>
      <c r="B9919">
        <v>4448</v>
      </c>
      <c r="C9919" t="s">
        <v>59</v>
      </c>
      <c r="D9919">
        <v>1.2</v>
      </c>
      <c r="E9919">
        <v>7.3</v>
      </c>
      <c r="F9919">
        <v>-16.100000000000001</v>
      </c>
    </row>
    <row r="9920" spans="1:7">
      <c r="A9920" t="s">
        <v>35</v>
      </c>
      <c r="B9920">
        <v>4449</v>
      </c>
      <c r="C9920" t="s">
        <v>59</v>
      </c>
      <c r="D9920">
        <v>3.91</v>
      </c>
      <c r="E9920">
        <v>14.07</v>
      </c>
      <c r="F9920">
        <v>-16.100000000000001</v>
      </c>
      <c r="G9920" t="b">
        <v>0</v>
      </c>
    </row>
    <row r="9921" spans="1:7">
      <c r="A9921" t="s">
        <v>35</v>
      </c>
      <c r="B9921">
        <v>4450</v>
      </c>
      <c r="C9921" t="s">
        <v>59</v>
      </c>
      <c r="D9921">
        <v>6.1</v>
      </c>
      <c r="E9921">
        <v>14.07</v>
      </c>
      <c r="F9921">
        <v>-16.100000000000001</v>
      </c>
    </row>
    <row r="9922" spans="1:7">
      <c r="A9922" t="s">
        <v>35</v>
      </c>
      <c r="B9922">
        <v>4451</v>
      </c>
      <c r="C9922" t="s">
        <v>59</v>
      </c>
      <c r="D9922">
        <v>14.15</v>
      </c>
      <c r="E9922">
        <v>14.2</v>
      </c>
      <c r="F9922">
        <v>-16.100000000000001</v>
      </c>
    </row>
    <row r="9923" spans="1:7">
      <c r="A9923" t="s">
        <v>35</v>
      </c>
      <c r="B9923">
        <v>4452</v>
      </c>
      <c r="C9923" t="s">
        <v>59</v>
      </c>
      <c r="D9923">
        <v>15.97</v>
      </c>
      <c r="E9923">
        <v>14.2</v>
      </c>
      <c r="F9923">
        <v>-16.100000000000001</v>
      </c>
      <c r="G9923" t="b">
        <v>0</v>
      </c>
    </row>
    <row r="9924" spans="1:7">
      <c r="A9924" t="s">
        <v>35</v>
      </c>
      <c r="B9924">
        <v>4453</v>
      </c>
      <c r="C9924" t="s">
        <v>59</v>
      </c>
      <c r="D9924">
        <v>13.1</v>
      </c>
      <c r="E9924">
        <v>9.6999999999999993</v>
      </c>
      <c r="F9924">
        <v>-16.100000000000001</v>
      </c>
    </row>
    <row r="9925" spans="1:7">
      <c r="A9925" t="s">
        <v>35</v>
      </c>
      <c r="B9925">
        <v>4454</v>
      </c>
      <c r="C9925" t="s">
        <v>59</v>
      </c>
      <c r="D9925">
        <v>13.1</v>
      </c>
      <c r="E9925">
        <v>10.11</v>
      </c>
      <c r="F9925">
        <v>-16.100000000000001</v>
      </c>
    </row>
    <row r="9926" spans="1:7">
      <c r="A9926" t="s">
        <v>35</v>
      </c>
      <c r="B9926">
        <v>4455</v>
      </c>
      <c r="C9926" t="s">
        <v>59</v>
      </c>
      <c r="D9926">
        <v>10.7</v>
      </c>
      <c r="E9926">
        <v>10.11</v>
      </c>
      <c r="F9926">
        <v>-16.100000000000001</v>
      </c>
      <c r="G9926" t="b">
        <v>0</v>
      </c>
    </row>
    <row r="9927" spans="1:7">
      <c r="A9927" t="s">
        <v>35</v>
      </c>
      <c r="B9927">
        <v>4456</v>
      </c>
      <c r="C9927" t="s">
        <v>59</v>
      </c>
      <c r="D9927">
        <v>10.7</v>
      </c>
      <c r="E9927">
        <v>8.9</v>
      </c>
      <c r="F9927">
        <v>-16.100000000000001</v>
      </c>
    </row>
    <row r="9928" spans="1:7">
      <c r="A9928" t="s">
        <v>35</v>
      </c>
      <c r="B9928">
        <v>4457</v>
      </c>
      <c r="C9928" t="s">
        <v>59</v>
      </c>
      <c r="D9928">
        <v>13.1</v>
      </c>
      <c r="E9928">
        <v>8.9</v>
      </c>
      <c r="F9928">
        <v>-16.100000000000001</v>
      </c>
      <c r="G9928" t="b">
        <v>0</v>
      </c>
    </row>
    <row r="9929" spans="1:7">
      <c r="A9929" t="s">
        <v>35</v>
      </c>
      <c r="B9929">
        <v>4458</v>
      </c>
      <c r="C9929" t="s">
        <v>59</v>
      </c>
      <c r="D9929">
        <v>18.399999999999999</v>
      </c>
      <c r="E9929">
        <v>11.65</v>
      </c>
      <c r="F9929">
        <v>-16.100000000000001</v>
      </c>
      <c r="G9929" t="b">
        <v>0</v>
      </c>
    </row>
    <row r="9930" spans="1:7">
      <c r="A9930" t="s">
        <v>35</v>
      </c>
      <c r="B9930">
        <v>4459</v>
      </c>
      <c r="C9930" t="s">
        <v>59</v>
      </c>
      <c r="D9930">
        <v>17.100000000000001</v>
      </c>
      <c r="E9930">
        <v>11.65</v>
      </c>
      <c r="F9930">
        <v>-16.100000000000001</v>
      </c>
      <c r="G9930" t="b">
        <v>0</v>
      </c>
    </row>
    <row r="9931" spans="1:7">
      <c r="A9931" t="s">
        <v>35</v>
      </c>
      <c r="B9931">
        <v>4460</v>
      </c>
      <c r="C9931" t="s">
        <v>59</v>
      </c>
      <c r="D9931">
        <v>17.100000000000001</v>
      </c>
      <c r="E9931">
        <v>10.11</v>
      </c>
      <c r="F9931">
        <v>-16.100000000000001</v>
      </c>
    </row>
    <row r="9932" spans="1:7">
      <c r="A9932" t="s">
        <v>35</v>
      </c>
      <c r="B9932">
        <v>4461</v>
      </c>
      <c r="C9932" t="s">
        <v>59</v>
      </c>
      <c r="D9932">
        <v>17.100000000000001</v>
      </c>
      <c r="E9932">
        <v>9.6999999999999993</v>
      </c>
      <c r="F9932">
        <v>-16.100000000000001</v>
      </c>
    </row>
    <row r="9933" spans="1:7">
      <c r="A9933" t="s">
        <v>35</v>
      </c>
      <c r="B9933">
        <v>4462</v>
      </c>
      <c r="C9933" t="s">
        <v>59</v>
      </c>
      <c r="D9933">
        <v>18.399999999999999</v>
      </c>
      <c r="E9933">
        <v>9.6999999999999993</v>
      </c>
      <c r="F9933">
        <v>-16.100000000000001</v>
      </c>
      <c r="G9933" t="b">
        <v>0</v>
      </c>
    </row>
    <row r="9934" spans="1:7">
      <c r="A9934" t="s">
        <v>35</v>
      </c>
      <c r="B9934">
        <v>4463</v>
      </c>
      <c r="C9934" t="s">
        <v>59</v>
      </c>
      <c r="D9934">
        <v>19.100000000000001</v>
      </c>
      <c r="E9934">
        <v>10.11</v>
      </c>
      <c r="F9934">
        <v>-16.100000000000001</v>
      </c>
      <c r="G9934" t="b">
        <v>0</v>
      </c>
    </row>
    <row r="9935" spans="1:7">
      <c r="A9935" t="s">
        <v>35</v>
      </c>
      <c r="B9935">
        <v>4464</v>
      </c>
      <c r="C9935" t="s">
        <v>59</v>
      </c>
      <c r="D9935">
        <v>19.100000000000001</v>
      </c>
      <c r="E9935">
        <v>11.65</v>
      </c>
      <c r="F9935">
        <v>-16.100000000000001</v>
      </c>
      <c r="G9935" t="b">
        <v>0</v>
      </c>
    </row>
    <row r="9936" spans="1:7">
      <c r="A9936" t="s">
        <v>35</v>
      </c>
      <c r="B9936">
        <v>4465</v>
      </c>
      <c r="C9936" t="s">
        <v>59</v>
      </c>
      <c r="D9936">
        <v>14.15</v>
      </c>
      <c r="E9936">
        <v>11.65</v>
      </c>
      <c r="F9936">
        <v>-16.100000000000001</v>
      </c>
      <c r="G9936" t="b">
        <v>0</v>
      </c>
    </row>
    <row r="9937" spans="1:7">
      <c r="A9937" t="s">
        <v>35</v>
      </c>
      <c r="B9937">
        <v>4466</v>
      </c>
      <c r="C9937" t="s">
        <v>59</v>
      </c>
      <c r="D9937">
        <v>14.15</v>
      </c>
      <c r="E9937">
        <v>11.95</v>
      </c>
      <c r="F9937">
        <v>-16.100000000000001</v>
      </c>
      <c r="G9937" t="b">
        <v>0</v>
      </c>
    </row>
    <row r="9938" spans="1:7">
      <c r="A9938" t="s">
        <v>35</v>
      </c>
      <c r="B9938">
        <v>4467</v>
      </c>
      <c r="C9938" t="s">
        <v>59</v>
      </c>
      <c r="D9938">
        <v>13.4</v>
      </c>
      <c r="E9938">
        <v>11.95</v>
      </c>
      <c r="F9938">
        <v>-16.100000000000001</v>
      </c>
    </row>
    <row r="9939" spans="1:7">
      <c r="A9939" t="s">
        <v>35</v>
      </c>
      <c r="B9939">
        <v>4468</v>
      </c>
      <c r="C9939" t="s">
        <v>59</v>
      </c>
      <c r="D9939">
        <v>13.4</v>
      </c>
      <c r="E9939">
        <v>10.11</v>
      </c>
      <c r="F9939">
        <v>-16.100000000000001</v>
      </c>
    </row>
    <row r="9940" spans="1:7">
      <c r="A9940" t="s">
        <v>35</v>
      </c>
      <c r="B9940">
        <v>4469</v>
      </c>
      <c r="C9940" t="s">
        <v>59</v>
      </c>
      <c r="D9940">
        <v>14.15</v>
      </c>
      <c r="E9940">
        <v>10.11</v>
      </c>
      <c r="F9940">
        <v>-16.100000000000001</v>
      </c>
    </row>
    <row r="9941" spans="1:7">
      <c r="A9941" t="s">
        <v>35</v>
      </c>
      <c r="B9941">
        <v>4470</v>
      </c>
      <c r="C9941" t="s">
        <v>59</v>
      </c>
      <c r="D9941">
        <v>13.1</v>
      </c>
      <c r="E9941">
        <v>11.65</v>
      </c>
      <c r="F9941">
        <v>-16.100000000000001</v>
      </c>
      <c r="G9941" t="b">
        <v>0</v>
      </c>
    </row>
    <row r="9942" spans="1:7">
      <c r="A9942" t="s">
        <v>35</v>
      </c>
      <c r="B9942">
        <v>4471</v>
      </c>
      <c r="C9942" t="s">
        <v>59</v>
      </c>
      <c r="D9942">
        <v>18.399999999999999</v>
      </c>
      <c r="E9942">
        <v>12.5</v>
      </c>
      <c r="F9942">
        <v>-16.100000000000001</v>
      </c>
    </row>
    <row r="9943" spans="1:7">
      <c r="A9943" t="s">
        <v>35</v>
      </c>
      <c r="B9943">
        <v>4472</v>
      </c>
      <c r="C9943" t="s">
        <v>59</v>
      </c>
      <c r="D9943">
        <v>18.399999999999999</v>
      </c>
      <c r="E9943">
        <v>12.95</v>
      </c>
      <c r="F9943">
        <v>-16.100000000000001</v>
      </c>
      <c r="G9943" t="b">
        <v>0</v>
      </c>
    </row>
    <row r="9944" spans="1:7">
      <c r="A9944" t="s">
        <v>35</v>
      </c>
      <c r="B9944">
        <v>4473</v>
      </c>
      <c r="C9944" t="s">
        <v>59</v>
      </c>
      <c r="D9944">
        <v>17.100000000000001</v>
      </c>
      <c r="E9944">
        <v>12.95</v>
      </c>
      <c r="F9944">
        <v>-16.100000000000001</v>
      </c>
    </row>
    <row r="9945" spans="1:7">
      <c r="A9945" t="s">
        <v>35</v>
      </c>
      <c r="B9945">
        <v>4474</v>
      </c>
      <c r="C9945" t="s">
        <v>59</v>
      </c>
      <c r="D9945">
        <v>17.100000000000001</v>
      </c>
      <c r="E9945">
        <v>11.95</v>
      </c>
      <c r="F9945">
        <v>-16.100000000000001</v>
      </c>
      <c r="G9945" t="b">
        <v>0</v>
      </c>
    </row>
    <row r="9946" spans="1:7">
      <c r="A9946" t="s">
        <v>35</v>
      </c>
      <c r="B9946">
        <v>4475</v>
      </c>
      <c r="C9946" t="s">
        <v>59</v>
      </c>
      <c r="D9946">
        <v>18.399999999999999</v>
      </c>
      <c r="E9946">
        <v>11.95</v>
      </c>
      <c r="F9946">
        <v>-16.100000000000001</v>
      </c>
    </row>
    <row r="9947" spans="1:7">
      <c r="A9947" t="s">
        <v>35</v>
      </c>
      <c r="B9947">
        <v>4476</v>
      </c>
      <c r="C9947" t="s">
        <v>59</v>
      </c>
      <c r="D9947">
        <v>14.15</v>
      </c>
      <c r="E9947">
        <v>12.95</v>
      </c>
      <c r="F9947">
        <v>-16.100000000000001</v>
      </c>
      <c r="G9947" t="b">
        <v>0</v>
      </c>
    </row>
    <row r="9948" spans="1:7">
      <c r="A9948" t="s">
        <v>35</v>
      </c>
      <c r="B9948">
        <v>4477</v>
      </c>
      <c r="C9948" t="s">
        <v>59</v>
      </c>
      <c r="D9948">
        <v>13.4</v>
      </c>
      <c r="E9948">
        <v>12.95</v>
      </c>
      <c r="F9948">
        <v>-16.100000000000001</v>
      </c>
      <c r="G9948" t="b">
        <v>0</v>
      </c>
    </row>
    <row r="9949" spans="1:7">
      <c r="A9949" t="s">
        <v>35</v>
      </c>
      <c r="B9949">
        <v>4478</v>
      </c>
      <c r="C9949" t="s">
        <v>59</v>
      </c>
      <c r="D9949">
        <v>13.4</v>
      </c>
      <c r="E9949">
        <v>12.5</v>
      </c>
      <c r="F9949">
        <v>-16.100000000000001</v>
      </c>
      <c r="G9949" t="b">
        <v>0</v>
      </c>
    </row>
    <row r="9950" spans="1:7">
      <c r="A9950" t="s">
        <v>35</v>
      </c>
      <c r="B9950">
        <v>4479</v>
      </c>
      <c r="C9950" t="s">
        <v>59</v>
      </c>
      <c r="D9950">
        <v>14.15</v>
      </c>
      <c r="E9950">
        <v>12.5</v>
      </c>
      <c r="F9950">
        <v>-16.100000000000001</v>
      </c>
    </row>
    <row r="9951" spans="1:7">
      <c r="A9951" t="s">
        <v>35</v>
      </c>
      <c r="B9951">
        <v>4480</v>
      </c>
      <c r="C9951" t="s">
        <v>59</v>
      </c>
      <c r="D9951">
        <v>16.37</v>
      </c>
      <c r="E9951">
        <v>12.5</v>
      </c>
      <c r="F9951">
        <v>-16.100000000000001</v>
      </c>
    </row>
    <row r="9952" spans="1:7">
      <c r="A9952" t="s">
        <v>35</v>
      </c>
      <c r="B9952">
        <v>4481</v>
      </c>
      <c r="C9952" t="s">
        <v>59</v>
      </c>
      <c r="D9952">
        <v>16.37</v>
      </c>
      <c r="E9952">
        <v>12.95</v>
      </c>
      <c r="F9952">
        <v>-16.100000000000001</v>
      </c>
    </row>
    <row r="9953" spans="1:7">
      <c r="A9953" t="s">
        <v>35</v>
      </c>
      <c r="B9953">
        <v>4482</v>
      </c>
      <c r="C9953" t="s">
        <v>59</v>
      </c>
      <c r="D9953">
        <v>13.4</v>
      </c>
      <c r="E9953">
        <v>14.2</v>
      </c>
      <c r="F9953">
        <v>-16.100000000000001</v>
      </c>
    </row>
    <row r="9954" spans="1:7">
      <c r="A9954" t="s">
        <v>35</v>
      </c>
      <c r="B9954">
        <v>4483</v>
      </c>
      <c r="C9954" t="s">
        <v>59</v>
      </c>
      <c r="D9954">
        <v>10.53</v>
      </c>
      <c r="E9954">
        <v>14.2</v>
      </c>
      <c r="F9954">
        <v>-16.100000000000001</v>
      </c>
    </row>
    <row r="9955" spans="1:7">
      <c r="A9955" t="s">
        <v>35</v>
      </c>
      <c r="B9955">
        <v>4484</v>
      </c>
      <c r="C9955" t="s">
        <v>59</v>
      </c>
      <c r="D9955">
        <v>8.8000000000000007</v>
      </c>
      <c r="E9955">
        <v>14.2</v>
      </c>
      <c r="F9955">
        <v>-16.100000000000001</v>
      </c>
    </row>
    <row r="9956" spans="1:7">
      <c r="A9956" t="s">
        <v>35</v>
      </c>
      <c r="B9956">
        <v>4485</v>
      </c>
      <c r="C9956" t="s">
        <v>59</v>
      </c>
      <c r="D9956">
        <v>8.8000000000000007</v>
      </c>
      <c r="E9956">
        <v>12.95</v>
      </c>
      <c r="F9956">
        <v>-16.100000000000001</v>
      </c>
    </row>
    <row r="9957" spans="1:7">
      <c r="A9957" t="s">
        <v>35</v>
      </c>
      <c r="B9957">
        <v>4486</v>
      </c>
      <c r="C9957" t="s">
        <v>59</v>
      </c>
      <c r="D9957">
        <v>10.7</v>
      </c>
      <c r="E9957">
        <v>12.95</v>
      </c>
      <c r="F9957">
        <v>-16.100000000000001</v>
      </c>
    </row>
    <row r="9958" spans="1:7">
      <c r="A9958" t="s">
        <v>35</v>
      </c>
      <c r="B9958">
        <v>4487</v>
      </c>
      <c r="C9958" t="s">
        <v>59</v>
      </c>
      <c r="D9958">
        <v>10.7</v>
      </c>
      <c r="E9958">
        <v>14.2</v>
      </c>
      <c r="F9958">
        <v>-16.100000000000001</v>
      </c>
    </row>
    <row r="9959" spans="1:7">
      <c r="A9959" t="s">
        <v>35</v>
      </c>
      <c r="B9959">
        <v>4488</v>
      </c>
      <c r="C9959" t="s">
        <v>59</v>
      </c>
      <c r="D9959">
        <v>10.53</v>
      </c>
      <c r="E9959">
        <v>14.35</v>
      </c>
      <c r="F9959">
        <v>-16.100000000000001</v>
      </c>
    </row>
    <row r="9960" spans="1:7">
      <c r="A9960" t="s">
        <v>35</v>
      </c>
      <c r="B9960">
        <v>4489</v>
      </c>
      <c r="C9960" t="s">
        <v>59</v>
      </c>
      <c r="D9960">
        <v>8.8000000000000007</v>
      </c>
      <c r="E9960">
        <v>14.35</v>
      </c>
      <c r="F9960">
        <v>-16.100000000000001</v>
      </c>
      <c r="G9960" t="b">
        <v>0</v>
      </c>
    </row>
    <row r="9961" spans="1:7">
      <c r="A9961" t="s">
        <v>35</v>
      </c>
      <c r="B9961">
        <v>4490</v>
      </c>
      <c r="C9961" t="s">
        <v>59</v>
      </c>
      <c r="D9961">
        <v>10.7</v>
      </c>
      <c r="E9961">
        <v>14.35</v>
      </c>
      <c r="F9961">
        <v>-16.100000000000001</v>
      </c>
    </row>
    <row r="9962" spans="1:7">
      <c r="A9962" t="s">
        <v>35</v>
      </c>
      <c r="B9962">
        <v>4491</v>
      </c>
      <c r="C9962" t="s">
        <v>59</v>
      </c>
      <c r="D9962">
        <v>10.53</v>
      </c>
      <c r="E9962">
        <v>12.5</v>
      </c>
      <c r="F9962">
        <v>-16.100000000000001</v>
      </c>
    </row>
    <row r="9963" spans="1:7">
      <c r="A9963" t="s">
        <v>35</v>
      </c>
      <c r="B9963">
        <v>4492</v>
      </c>
      <c r="C9963" t="s">
        <v>59</v>
      </c>
      <c r="D9963">
        <v>10.7</v>
      </c>
      <c r="E9963">
        <v>12.5</v>
      </c>
      <c r="F9963">
        <v>-16.100000000000001</v>
      </c>
    </row>
    <row r="9964" spans="1:7">
      <c r="A9964" t="s">
        <v>35</v>
      </c>
      <c r="B9964">
        <v>4493</v>
      </c>
      <c r="C9964" t="s">
        <v>59</v>
      </c>
      <c r="D9964">
        <v>13.1</v>
      </c>
      <c r="E9964">
        <v>12.95</v>
      </c>
      <c r="F9964">
        <v>-16.100000000000001</v>
      </c>
    </row>
    <row r="9965" spans="1:7">
      <c r="A9965" t="s">
        <v>35</v>
      </c>
      <c r="B9965">
        <v>4494</v>
      </c>
      <c r="C9965" t="s">
        <v>59</v>
      </c>
      <c r="D9965">
        <v>13.1</v>
      </c>
      <c r="E9965">
        <v>14.2</v>
      </c>
      <c r="F9965">
        <v>-16.100000000000001</v>
      </c>
      <c r="G9965" t="b">
        <v>0</v>
      </c>
    </row>
    <row r="9966" spans="1:7">
      <c r="A9966" t="s">
        <v>35</v>
      </c>
      <c r="B9966">
        <v>4495</v>
      </c>
      <c r="C9966" t="s">
        <v>59</v>
      </c>
      <c r="D9966">
        <v>13.1</v>
      </c>
      <c r="E9966">
        <v>12.5</v>
      </c>
      <c r="F9966">
        <v>-16.100000000000001</v>
      </c>
    </row>
    <row r="9967" spans="1:7">
      <c r="A9967" t="s">
        <v>35</v>
      </c>
      <c r="B9967">
        <v>4496</v>
      </c>
      <c r="C9967" t="s">
        <v>59</v>
      </c>
      <c r="D9967">
        <v>8.8000000000000007</v>
      </c>
      <c r="E9967">
        <v>11.95</v>
      </c>
      <c r="F9967">
        <v>-16.100000000000001</v>
      </c>
    </row>
    <row r="9968" spans="1:7">
      <c r="A9968" t="s">
        <v>35</v>
      </c>
      <c r="B9968">
        <v>4497</v>
      </c>
      <c r="C9968" t="s">
        <v>59</v>
      </c>
      <c r="D9968">
        <v>10.53</v>
      </c>
      <c r="E9968">
        <v>11.95</v>
      </c>
      <c r="F9968">
        <v>-16.100000000000001</v>
      </c>
    </row>
    <row r="9969" spans="1:7">
      <c r="A9969" t="s">
        <v>35</v>
      </c>
      <c r="B9969">
        <v>4498</v>
      </c>
      <c r="C9969" t="s">
        <v>59</v>
      </c>
      <c r="D9969">
        <v>8.8000000000000007</v>
      </c>
      <c r="E9969">
        <v>12.5</v>
      </c>
      <c r="F9969">
        <v>-16.100000000000001</v>
      </c>
      <c r="G9969" t="b">
        <v>0</v>
      </c>
    </row>
    <row r="9970" spans="1:7">
      <c r="A9970" t="s">
        <v>35</v>
      </c>
      <c r="B9970">
        <v>4499</v>
      </c>
      <c r="C9970" t="s">
        <v>59</v>
      </c>
      <c r="D9970">
        <v>8.8000000000000007</v>
      </c>
      <c r="E9970">
        <v>11.65</v>
      </c>
      <c r="F9970">
        <v>-16.100000000000001</v>
      </c>
    </row>
    <row r="9971" spans="1:7">
      <c r="A9971" t="s">
        <v>35</v>
      </c>
      <c r="B9971">
        <v>4500</v>
      </c>
      <c r="C9971" t="s">
        <v>59</v>
      </c>
      <c r="D9971">
        <v>10.53</v>
      </c>
      <c r="E9971">
        <v>11.65</v>
      </c>
      <c r="F9971">
        <v>-16.100000000000001</v>
      </c>
      <c r="G9971" t="b">
        <v>0</v>
      </c>
    </row>
    <row r="9972" spans="1:7">
      <c r="A9972" t="s">
        <v>35</v>
      </c>
      <c r="B9972">
        <v>4501</v>
      </c>
      <c r="C9972" t="s">
        <v>59</v>
      </c>
      <c r="D9972">
        <v>10.53</v>
      </c>
      <c r="E9972">
        <v>10.11</v>
      </c>
      <c r="F9972">
        <v>-16.100000000000001</v>
      </c>
    </row>
    <row r="9973" spans="1:7">
      <c r="A9973" t="s">
        <v>35</v>
      </c>
      <c r="B9973">
        <v>4502</v>
      </c>
      <c r="C9973" t="s">
        <v>59</v>
      </c>
      <c r="D9973">
        <v>10.53</v>
      </c>
      <c r="E9973">
        <v>9.6999999999999993</v>
      </c>
      <c r="F9973">
        <v>-16.100000000000001</v>
      </c>
      <c r="G9973" t="b">
        <v>0</v>
      </c>
    </row>
    <row r="9974" spans="1:7">
      <c r="A9974" t="s">
        <v>35</v>
      </c>
      <c r="B9974">
        <v>4503</v>
      </c>
      <c r="C9974" t="s">
        <v>59</v>
      </c>
      <c r="D9974">
        <v>10.7</v>
      </c>
      <c r="E9974">
        <v>11.65</v>
      </c>
      <c r="F9974">
        <v>-16.100000000000001</v>
      </c>
    </row>
    <row r="9975" spans="1:7">
      <c r="A9975" t="s">
        <v>35</v>
      </c>
      <c r="B9975">
        <v>4504</v>
      </c>
      <c r="C9975" t="s">
        <v>59</v>
      </c>
      <c r="D9975">
        <v>13.4</v>
      </c>
      <c r="E9975">
        <v>8.9</v>
      </c>
      <c r="F9975">
        <v>-16.100000000000001</v>
      </c>
    </row>
    <row r="9976" spans="1:7">
      <c r="A9976" t="s">
        <v>35</v>
      </c>
      <c r="B9976">
        <v>4505</v>
      </c>
      <c r="C9976" t="s">
        <v>59</v>
      </c>
      <c r="D9976">
        <v>13.4</v>
      </c>
      <c r="E9976">
        <v>9.6999999999999993</v>
      </c>
      <c r="F9976">
        <v>-16.100000000000001</v>
      </c>
      <c r="G9976" t="b">
        <v>0</v>
      </c>
    </row>
    <row r="9977" spans="1:7">
      <c r="A9977" t="s">
        <v>35</v>
      </c>
      <c r="B9977">
        <v>4506</v>
      </c>
      <c r="C9977" t="s">
        <v>59</v>
      </c>
      <c r="D9977">
        <v>16.37</v>
      </c>
      <c r="E9977">
        <v>8.9</v>
      </c>
      <c r="F9977">
        <v>-16.100000000000001</v>
      </c>
      <c r="G9977" t="b">
        <v>0</v>
      </c>
    </row>
    <row r="9978" spans="1:7">
      <c r="A9978" t="s">
        <v>35</v>
      </c>
      <c r="B9978">
        <v>4507</v>
      </c>
      <c r="C9978" t="s">
        <v>59</v>
      </c>
      <c r="D9978">
        <v>16.37</v>
      </c>
      <c r="E9978">
        <v>9.6999999999999993</v>
      </c>
      <c r="F9978">
        <v>-16.100000000000001</v>
      </c>
    </row>
    <row r="9979" spans="1:7">
      <c r="A9979" t="s">
        <v>35</v>
      </c>
      <c r="B9979">
        <v>4508</v>
      </c>
      <c r="C9979" t="s">
        <v>59</v>
      </c>
      <c r="D9979">
        <v>14.15</v>
      </c>
      <c r="E9979">
        <v>9.6999999999999993</v>
      </c>
      <c r="F9979">
        <v>-16.100000000000001</v>
      </c>
      <c r="G9979" t="b">
        <v>0</v>
      </c>
    </row>
    <row r="9980" spans="1:7">
      <c r="A9980" t="s">
        <v>35</v>
      </c>
      <c r="B9980">
        <v>4509</v>
      </c>
      <c r="C9980" t="s">
        <v>59</v>
      </c>
      <c r="D9980">
        <v>14.15</v>
      </c>
      <c r="E9980">
        <v>8.9</v>
      </c>
      <c r="F9980">
        <v>-16.100000000000001</v>
      </c>
      <c r="G9980" t="b">
        <v>0</v>
      </c>
    </row>
    <row r="9981" spans="1:7">
      <c r="A9981" t="s">
        <v>35</v>
      </c>
      <c r="B9981">
        <v>4510</v>
      </c>
      <c r="C9981" t="s">
        <v>59</v>
      </c>
      <c r="D9981">
        <v>17.100000000000001</v>
      </c>
      <c r="E9981">
        <v>8.9</v>
      </c>
      <c r="F9981">
        <v>-16.100000000000001</v>
      </c>
      <c r="G9981" t="b">
        <v>0</v>
      </c>
    </row>
    <row r="9982" spans="1:7">
      <c r="A9982" t="s">
        <v>35</v>
      </c>
      <c r="B9982">
        <v>4511</v>
      </c>
      <c r="C9982" t="s">
        <v>59</v>
      </c>
      <c r="D9982">
        <v>16.37</v>
      </c>
      <c r="E9982">
        <v>11.95</v>
      </c>
      <c r="F9982">
        <v>-16.100000000000001</v>
      </c>
      <c r="G9982" t="b">
        <v>0</v>
      </c>
    </row>
    <row r="9983" spans="1:7">
      <c r="A9983" t="s">
        <v>35</v>
      </c>
      <c r="B9983">
        <v>4512</v>
      </c>
      <c r="C9983" t="s">
        <v>59</v>
      </c>
      <c r="D9983">
        <v>16.37</v>
      </c>
      <c r="E9983">
        <v>11.65</v>
      </c>
      <c r="F9983">
        <v>-16.100000000000001</v>
      </c>
      <c r="G9983" t="b">
        <v>0</v>
      </c>
    </row>
    <row r="9984" spans="1:7">
      <c r="A9984" t="s">
        <v>35</v>
      </c>
      <c r="B9984">
        <v>4513</v>
      </c>
      <c r="C9984" t="s">
        <v>59</v>
      </c>
      <c r="D9984">
        <v>16.7</v>
      </c>
      <c r="E9984">
        <v>14.2</v>
      </c>
      <c r="F9984">
        <v>-16.100000000000001</v>
      </c>
      <c r="G9984" t="b">
        <v>0</v>
      </c>
    </row>
    <row r="9985" spans="1:7">
      <c r="A9985" t="s">
        <v>35</v>
      </c>
      <c r="B9985">
        <v>4514</v>
      </c>
      <c r="C9985" t="s">
        <v>59</v>
      </c>
      <c r="D9985">
        <v>18.399999999999999</v>
      </c>
      <c r="E9985">
        <v>14.2</v>
      </c>
      <c r="F9985">
        <v>-16.100000000000001</v>
      </c>
      <c r="G9985" t="b">
        <v>0</v>
      </c>
    </row>
    <row r="9986" spans="1:7">
      <c r="A9986" t="s">
        <v>35</v>
      </c>
      <c r="B9986">
        <v>4515</v>
      </c>
      <c r="C9986" t="s">
        <v>59</v>
      </c>
      <c r="D9986">
        <v>18.399999999999999</v>
      </c>
      <c r="E9986">
        <v>14.35</v>
      </c>
      <c r="F9986">
        <v>-16.100000000000001</v>
      </c>
      <c r="G9986" t="b">
        <v>0</v>
      </c>
    </row>
    <row r="9987" spans="1:7">
      <c r="A9987" t="s">
        <v>35</v>
      </c>
      <c r="B9987">
        <v>4516</v>
      </c>
      <c r="C9987" t="s">
        <v>59</v>
      </c>
      <c r="D9987">
        <v>19.100000000000001</v>
      </c>
      <c r="E9987">
        <v>14.2</v>
      </c>
      <c r="F9987">
        <v>-16.100000000000001</v>
      </c>
    </row>
    <row r="9988" spans="1:7">
      <c r="A9988" t="s">
        <v>35</v>
      </c>
      <c r="B9988">
        <v>4517</v>
      </c>
      <c r="C9988" t="s">
        <v>59</v>
      </c>
      <c r="D9988">
        <v>19.100000000000001</v>
      </c>
      <c r="E9988">
        <v>14.35</v>
      </c>
      <c r="F9988">
        <v>-16.100000000000001</v>
      </c>
    </row>
    <row r="9989" spans="1:7">
      <c r="A9989" t="s">
        <v>35</v>
      </c>
      <c r="B9989">
        <v>4518</v>
      </c>
      <c r="C9989" t="s">
        <v>59</v>
      </c>
      <c r="D9989">
        <v>19.100000000000001</v>
      </c>
      <c r="E9989">
        <v>12.95</v>
      </c>
      <c r="F9989">
        <v>-16.100000000000001</v>
      </c>
      <c r="G9989" t="b">
        <v>0</v>
      </c>
    </row>
    <row r="9990" spans="1:7">
      <c r="A9990" t="s">
        <v>35</v>
      </c>
      <c r="B9990">
        <v>4519</v>
      </c>
      <c r="C9990" t="s">
        <v>59</v>
      </c>
      <c r="D9990">
        <v>10.53</v>
      </c>
      <c r="E9990">
        <v>8.9</v>
      </c>
      <c r="F9990">
        <v>-16.100000000000001</v>
      </c>
      <c r="G9990" t="b">
        <v>0</v>
      </c>
    </row>
    <row r="9991" spans="1:7">
      <c r="A9991" t="s">
        <v>35</v>
      </c>
      <c r="B9991">
        <v>4520</v>
      </c>
      <c r="C9991" t="s">
        <v>59</v>
      </c>
      <c r="D9991">
        <v>8.8000000000000007</v>
      </c>
      <c r="E9991">
        <v>9.6999999999999993</v>
      </c>
      <c r="F9991">
        <v>-16.100000000000001</v>
      </c>
    </row>
    <row r="9992" spans="1:7">
      <c r="A9992" t="s">
        <v>35</v>
      </c>
      <c r="B9992">
        <v>4521</v>
      </c>
      <c r="C9992" t="s">
        <v>59</v>
      </c>
      <c r="D9992">
        <v>8.8000000000000007</v>
      </c>
      <c r="E9992">
        <v>8.9</v>
      </c>
      <c r="F9992">
        <v>-16.100000000000001</v>
      </c>
    </row>
    <row r="9993" spans="1:7">
      <c r="A9993" t="s">
        <v>35</v>
      </c>
      <c r="B9993">
        <v>4522</v>
      </c>
      <c r="C9993" t="s">
        <v>59</v>
      </c>
      <c r="D9993">
        <v>8.8000000000000007</v>
      </c>
      <c r="E9993">
        <v>10.11</v>
      </c>
      <c r="F9993">
        <v>-16.100000000000001</v>
      </c>
    </row>
    <row r="9994" spans="1:7">
      <c r="A9994" t="s">
        <v>35</v>
      </c>
      <c r="B9994">
        <v>4523</v>
      </c>
      <c r="C9994" t="s">
        <v>59</v>
      </c>
      <c r="D9994">
        <v>10.7</v>
      </c>
      <c r="E9994">
        <v>11.95</v>
      </c>
      <c r="F9994">
        <v>-16.100000000000001</v>
      </c>
    </row>
    <row r="9995" spans="1:7">
      <c r="A9995" t="s">
        <v>35</v>
      </c>
      <c r="B9995">
        <v>4524</v>
      </c>
      <c r="C9995" t="s">
        <v>59</v>
      </c>
      <c r="D9995">
        <v>10.53</v>
      </c>
      <c r="E9995">
        <v>15.05</v>
      </c>
      <c r="F9995">
        <v>-16.100000000000001</v>
      </c>
    </row>
    <row r="9996" spans="1:7">
      <c r="A9996" t="s">
        <v>35</v>
      </c>
      <c r="B9996">
        <v>4525</v>
      </c>
      <c r="C9996" t="s">
        <v>59</v>
      </c>
      <c r="D9996">
        <v>8.8000000000000007</v>
      </c>
      <c r="E9996">
        <v>15.05</v>
      </c>
      <c r="F9996">
        <v>-16.100000000000001</v>
      </c>
    </row>
    <row r="9997" spans="1:7">
      <c r="A9997" t="s">
        <v>35</v>
      </c>
      <c r="B9997">
        <v>4526</v>
      </c>
      <c r="C9997" t="s">
        <v>59</v>
      </c>
      <c r="D9997">
        <v>10.7</v>
      </c>
      <c r="E9997">
        <v>15.05</v>
      </c>
      <c r="F9997">
        <v>-16.100000000000001</v>
      </c>
    </row>
    <row r="9998" spans="1:7">
      <c r="A9998" t="s">
        <v>35</v>
      </c>
      <c r="B9998">
        <v>4527</v>
      </c>
      <c r="C9998" t="s">
        <v>59</v>
      </c>
      <c r="D9998">
        <v>18.399999999999999</v>
      </c>
      <c r="E9998">
        <v>8.9</v>
      </c>
      <c r="F9998">
        <v>-16.100000000000001</v>
      </c>
    </row>
    <row r="9999" spans="1:7">
      <c r="A9999" t="s">
        <v>35</v>
      </c>
      <c r="B9999">
        <v>4528</v>
      </c>
      <c r="C9999" t="s">
        <v>59</v>
      </c>
      <c r="D9999">
        <v>19.100000000000001</v>
      </c>
      <c r="E9999">
        <v>8.9</v>
      </c>
      <c r="F9999">
        <v>-16.100000000000001</v>
      </c>
    </row>
    <row r="10000" spans="1:7">
      <c r="A10000" t="s">
        <v>35</v>
      </c>
      <c r="B10000">
        <v>4529</v>
      </c>
      <c r="C10000" t="s">
        <v>59</v>
      </c>
      <c r="D10000">
        <v>19.100000000000001</v>
      </c>
      <c r="E10000">
        <v>9.6999999999999993</v>
      </c>
      <c r="F10000">
        <v>-16.100000000000001</v>
      </c>
    </row>
    <row r="10001" spans="1:7">
      <c r="A10001" t="s">
        <v>35</v>
      </c>
      <c r="B10001">
        <v>4530</v>
      </c>
      <c r="C10001" t="s">
        <v>59</v>
      </c>
      <c r="D10001">
        <v>19.100000000000001</v>
      </c>
      <c r="E10001">
        <v>11.95</v>
      </c>
      <c r="F10001">
        <v>-16.100000000000001</v>
      </c>
    </row>
    <row r="10002" spans="1:7">
      <c r="A10002" t="s">
        <v>35</v>
      </c>
      <c r="B10002">
        <v>4531</v>
      </c>
      <c r="C10002" t="s">
        <v>59</v>
      </c>
      <c r="D10002">
        <v>19.100000000000001</v>
      </c>
      <c r="E10002">
        <v>12.5</v>
      </c>
      <c r="F10002">
        <v>-16.100000000000001</v>
      </c>
      <c r="G10002" t="b">
        <v>0</v>
      </c>
    </row>
    <row r="10003" spans="1:7">
      <c r="A10003" t="s">
        <v>35</v>
      </c>
      <c r="B10003">
        <v>4532</v>
      </c>
      <c r="C10003" t="s">
        <v>59</v>
      </c>
      <c r="D10003">
        <v>18.399999999999999</v>
      </c>
      <c r="E10003">
        <v>15.05</v>
      </c>
      <c r="F10003">
        <v>-16.100000000000001</v>
      </c>
    </row>
    <row r="10004" spans="1:7">
      <c r="A10004" t="s">
        <v>35</v>
      </c>
      <c r="B10004">
        <v>4533</v>
      </c>
      <c r="C10004" t="s">
        <v>59</v>
      </c>
      <c r="D10004">
        <v>19.100000000000001</v>
      </c>
      <c r="E10004">
        <v>15.05</v>
      </c>
      <c r="F10004">
        <v>-16.100000000000001</v>
      </c>
    </row>
    <row r="10005" spans="1:7">
      <c r="A10005" t="s">
        <v>35</v>
      </c>
      <c r="B10005">
        <v>4534</v>
      </c>
      <c r="C10005" t="s">
        <v>59</v>
      </c>
      <c r="D10005">
        <v>16.37</v>
      </c>
      <c r="E10005">
        <v>10.11</v>
      </c>
      <c r="F10005">
        <v>-16.100000000000001</v>
      </c>
    </row>
    <row r="10006" spans="1:7">
      <c r="A10006" t="s">
        <v>35</v>
      </c>
      <c r="B10006">
        <v>4535</v>
      </c>
      <c r="C10006" t="s">
        <v>59</v>
      </c>
      <c r="D10006">
        <v>13.1</v>
      </c>
      <c r="E10006">
        <v>11.95</v>
      </c>
      <c r="F10006">
        <v>-16.100000000000001</v>
      </c>
    </row>
    <row r="10007" spans="1:7">
      <c r="A10007" t="s">
        <v>35</v>
      </c>
      <c r="B10007">
        <v>4536</v>
      </c>
      <c r="C10007" t="s">
        <v>59</v>
      </c>
      <c r="D10007">
        <v>10.53</v>
      </c>
      <c r="E10007">
        <v>8.1</v>
      </c>
      <c r="F10007">
        <v>-16.100000000000001</v>
      </c>
      <c r="G10007" t="b">
        <v>0</v>
      </c>
    </row>
    <row r="10008" spans="1:7">
      <c r="A10008" t="s">
        <v>35</v>
      </c>
      <c r="B10008">
        <v>4537</v>
      </c>
      <c r="C10008" t="s">
        <v>59</v>
      </c>
      <c r="D10008">
        <v>8</v>
      </c>
      <c r="E10008">
        <v>8.9</v>
      </c>
      <c r="F10008">
        <v>-16.100000000000001</v>
      </c>
    </row>
    <row r="10009" spans="1:7">
      <c r="A10009" t="s">
        <v>35</v>
      </c>
      <c r="B10009">
        <v>4538</v>
      </c>
      <c r="C10009" t="s">
        <v>59</v>
      </c>
      <c r="D10009">
        <v>8</v>
      </c>
      <c r="E10009">
        <v>7.3</v>
      </c>
      <c r="F10009">
        <v>-16.100000000000001</v>
      </c>
    </row>
    <row r="10010" spans="1:7">
      <c r="A10010" t="s">
        <v>35</v>
      </c>
      <c r="B10010">
        <v>4539</v>
      </c>
      <c r="C10010" t="s">
        <v>59</v>
      </c>
      <c r="D10010">
        <v>10.53</v>
      </c>
      <c r="E10010">
        <v>7.3</v>
      </c>
      <c r="F10010">
        <v>-16.100000000000001</v>
      </c>
    </row>
    <row r="10011" spans="1:7">
      <c r="A10011" t="s">
        <v>35</v>
      </c>
      <c r="B10011">
        <v>4540</v>
      </c>
      <c r="C10011" t="s">
        <v>59</v>
      </c>
      <c r="D10011">
        <v>10.7</v>
      </c>
      <c r="E10011">
        <v>8.1</v>
      </c>
      <c r="F10011">
        <v>-16.100000000000001</v>
      </c>
    </row>
    <row r="10012" spans="1:7">
      <c r="A10012" t="s">
        <v>35</v>
      </c>
      <c r="B10012">
        <v>4541</v>
      </c>
      <c r="C10012" t="s">
        <v>59</v>
      </c>
      <c r="D10012">
        <v>13.4</v>
      </c>
      <c r="E10012">
        <v>8.1</v>
      </c>
      <c r="F10012">
        <v>-16.100000000000001</v>
      </c>
    </row>
    <row r="10013" spans="1:7">
      <c r="A10013" t="s">
        <v>35</v>
      </c>
      <c r="B10013">
        <v>4542</v>
      </c>
      <c r="C10013" t="s">
        <v>59</v>
      </c>
      <c r="D10013">
        <v>14.15</v>
      </c>
      <c r="E10013">
        <v>8.1</v>
      </c>
      <c r="F10013">
        <v>-16.100000000000001</v>
      </c>
    </row>
    <row r="10014" spans="1:7">
      <c r="A10014" t="s">
        <v>35</v>
      </c>
      <c r="B10014">
        <v>4543</v>
      </c>
      <c r="C10014" t="s">
        <v>59</v>
      </c>
      <c r="D10014">
        <v>17.100000000000001</v>
      </c>
      <c r="E10014">
        <v>8.1</v>
      </c>
      <c r="F10014">
        <v>-16.100000000000001</v>
      </c>
    </row>
    <row r="10015" spans="1:7">
      <c r="A10015" t="s">
        <v>35</v>
      </c>
      <c r="B10015">
        <v>4544</v>
      </c>
      <c r="C10015" t="s">
        <v>59</v>
      </c>
      <c r="D10015">
        <v>10.7</v>
      </c>
      <c r="E10015">
        <v>7.3</v>
      </c>
      <c r="F10015">
        <v>-16.100000000000001</v>
      </c>
      <c r="G10015" t="b">
        <v>0</v>
      </c>
    </row>
    <row r="10016" spans="1:7">
      <c r="A10016" t="s">
        <v>35</v>
      </c>
      <c r="B10016">
        <v>4545</v>
      </c>
      <c r="C10016" t="s">
        <v>59</v>
      </c>
      <c r="D10016">
        <v>18.399999999999999</v>
      </c>
      <c r="E10016">
        <v>7.3</v>
      </c>
      <c r="F10016">
        <v>-16.100000000000001</v>
      </c>
    </row>
    <row r="10017" spans="1:7">
      <c r="A10017" t="s">
        <v>35</v>
      </c>
      <c r="B10017">
        <v>4546</v>
      </c>
      <c r="C10017" t="s">
        <v>59</v>
      </c>
      <c r="D10017">
        <v>18.399999999999999</v>
      </c>
      <c r="E10017">
        <v>8.1</v>
      </c>
      <c r="F10017">
        <v>-16.100000000000001</v>
      </c>
      <c r="G10017" t="b">
        <v>0</v>
      </c>
    </row>
    <row r="10018" spans="1:7">
      <c r="A10018" t="s">
        <v>35</v>
      </c>
      <c r="B10018">
        <v>4547</v>
      </c>
      <c r="C10018" t="s">
        <v>59</v>
      </c>
      <c r="D10018">
        <v>17.100000000000001</v>
      </c>
      <c r="E10018">
        <v>7.3</v>
      </c>
      <c r="F10018">
        <v>-16.100000000000001</v>
      </c>
    </row>
    <row r="10019" spans="1:7">
      <c r="A10019" t="s">
        <v>35</v>
      </c>
      <c r="B10019">
        <v>4548</v>
      </c>
      <c r="C10019" t="s">
        <v>59</v>
      </c>
      <c r="D10019">
        <v>19.100000000000001</v>
      </c>
      <c r="E10019">
        <v>7.3</v>
      </c>
      <c r="F10019">
        <v>-16.100000000000001</v>
      </c>
    </row>
    <row r="10020" spans="1:7">
      <c r="A10020" t="s">
        <v>35</v>
      </c>
      <c r="B10020">
        <v>4549</v>
      </c>
      <c r="C10020" t="s">
        <v>59</v>
      </c>
      <c r="D10020">
        <v>19.100000000000001</v>
      </c>
      <c r="E10020">
        <v>8.1</v>
      </c>
      <c r="F10020">
        <v>-16.100000000000001</v>
      </c>
    </row>
    <row r="10021" spans="1:7">
      <c r="A10021" t="s">
        <v>35</v>
      </c>
      <c r="B10021">
        <v>4550</v>
      </c>
      <c r="C10021" t="s">
        <v>59</v>
      </c>
      <c r="D10021">
        <v>14.15</v>
      </c>
      <c r="E10021">
        <v>7.3</v>
      </c>
      <c r="F10021">
        <v>-16.100000000000001</v>
      </c>
    </row>
    <row r="10022" spans="1:7">
      <c r="A10022" t="s">
        <v>35</v>
      </c>
      <c r="B10022">
        <v>4551</v>
      </c>
      <c r="C10022" t="s">
        <v>59</v>
      </c>
      <c r="D10022">
        <v>13.4</v>
      </c>
      <c r="E10022">
        <v>7.3</v>
      </c>
      <c r="F10022">
        <v>-16.100000000000001</v>
      </c>
      <c r="G10022" t="b">
        <v>0</v>
      </c>
    </row>
    <row r="10023" spans="1:7">
      <c r="A10023" t="s">
        <v>35</v>
      </c>
      <c r="B10023">
        <v>4552</v>
      </c>
      <c r="C10023" t="s">
        <v>59</v>
      </c>
      <c r="D10023">
        <v>16.37</v>
      </c>
      <c r="E10023">
        <v>7.3</v>
      </c>
      <c r="F10023">
        <v>-16.100000000000001</v>
      </c>
    </row>
    <row r="10024" spans="1:7">
      <c r="A10024" t="s">
        <v>35</v>
      </c>
      <c r="B10024">
        <v>4553</v>
      </c>
      <c r="C10024" t="s">
        <v>59</v>
      </c>
      <c r="D10024">
        <v>7.3</v>
      </c>
      <c r="E10024">
        <v>8.1</v>
      </c>
      <c r="F10024">
        <v>-16.100000000000001</v>
      </c>
    </row>
    <row r="10025" spans="1:7">
      <c r="A10025" t="s">
        <v>35</v>
      </c>
      <c r="B10025">
        <v>4554</v>
      </c>
      <c r="C10025" t="s">
        <v>59</v>
      </c>
      <c r="D10025">
        <v>7.3</v>
      </c>
      <c r="E10025">
        <v>7.3</v>
      </c>
      <c r="F10025">
        <v>-16.100000000000001</v>
      </c>
    </row>
    <row r="10026" spans="1:7">
      <c r="A10026" t="s">
        <v>35</v>
      </c>
      <c r="B10026">
        <v>4555</v>
      </c>
      <c r="C10026" t="s">
        <v>59</v>
      </c>
      <c r="D10026">
        <v>7.3</v>
      </c>
      <c r="E10026">
        <v>8.9</v>
      </c>
      <c r="F10026">
        <v>-16.100000000000001</v>
      </c>
      <c r="G10026" t="b">
        <v>0</v>
      </c>
    </row>
    <row r="10027" spans="1:7">
      <c r="A10027" t="s">
        <v>35</v>
      </c>
      <c r="B10027">
        <v>4556</v>
      </c>
      <c r="C10027" t="s">
        <v>59</v>
      </c>
      <c r="D10027">
        <v>13.1</v>
      </c>
      <c r="E10027">
        <v>7.3</v>
      </c>
      <c r="F10027">
        <v>-16.100000000000001</v>
      </c>
    </row>
    <row r="10028" spans="1:7">
      <c r="A10028" t="s">
        <v>35</v>
      </c>
      <c r="B10028">
        <v>4557</v>
      </c>
      <c r="C10028" t="s">
        <v>59</v>
      </c>
      <c r="D10028">
        <v>8</v>
      </c>
      <c r="E10028">
        <v>12.5</v>
      </c>
      <c r="F10028">
        <v>-16.100000000000001</v>
      </c>
    </row>
    <row r="10029" spans="1:7">
      <c r="A10029" t="s">
        <v>35</v>
      </c>
      <c r="B10029">
        <v>4558</v>
      </c>
      <c r="C10029" t="s">
        <v>59</v>
      </c>
      <c r="D10029">
        <v>8</v>
      </c>
      <c r="E10029">
        <v>11.65</v>
      </c>
      <c r="F10029">
        <v>-16.100000000000001</v>
      </c>
      <c r="G10029" t="b">
        <v>0</v>
      </c>
    </row>
    <row r="10030" spans="1:7">
      <c r="A10030" t="s">
        <v>35</v>
      </c>
      <c r="B10030">
        <v>4559</v>
      </c>
      <c r="C10030" t="s">
        <v>59</v>
      </c>
      <c r="D10030">
        <v>7.3</v>
      </c>
      <c r="E10030">
        <v>11.65</v>
      </c>
      <c r="F10030">
        <v>-16.100000000000001</v>
      </c>
    </row>
    <row r="10031" spans="1:7">
      <c r="A10031" t="s">
        <v>35</v>
      </c>
      <c r="B10031">
        <v>4560</v>
      </c>
      <c r="C10031" t="s">
        <v>59</v>
      </c>
      <c r="D10031">
        <v>7.3</v>
      </c>
      <c r="E10031">
        <v>10.11</v>
      </c>
      <c r="F10031">
        <v>-16.100000000000001</v>
      </c>
    </row>
    <row r="10032" spans="1:7">
      <c r="A10032" t="s">
        <v>35</v>
      </c>
      <c r="B10032">
        <v>4561</v>
      </c>
      <c r="C10032" t="s">
        <v>59</v>
      </c>
      <c r="D10032">
        <v>8</v>
      </c>
      <c r="E10032">
        <v>10.11</v>
      </c>
      <c r="F10032">
        <v>-16.100000000000001</v>
      </c>
    </row>
    <row r="10033" spans="1:7">
      <c r="A10033" t="s">
        <v>35</v>
      </c>
      <c r="B10033">
        <v>4562</v>
      </c>
      <c r="C10033" t="s">
        <v>59</v>
      </c>
      <c r="D10033">
        <v>7.3</v>
      </c>
      <c r="E10033">
        <v>11.95</v>
      </c>
      <c r="F10033">
        <v>-16.100000000000001</v>
      </c>
    </row>
    <row r="10034" spans="1:7">
      <c r="A10034" t="s">
        <v>35</v>
      </c>
      <c r="B10034">
        <v>4563</v>
      </c>
      <c r="C10034" t="s">
        <v>59</v>
      </c>
      <c r="D10034">
        <v>7.3</v>
      </c>
      <c r="E10034">
        <v>12.95</v>
      </c>
      <c r="F10034">
        <v>-16.100000000000001</v>
      </c>
    </row>
    <row r="10035" spans="1:7">
      <c r="A10035" t="s">
        <v>35</v>
      </c>
      <c r="B10035">
        <v>4564</v>
      </c>
      <c r="C10035" t="s">
        <v>59</v>
      </c>
      <c r="D10035">
        <v>8</v>
      </c>
      <c r="E10035">
        <v>12.95</v>
      </c>
      <c r="F10035">
        <v>-16.100000000000001</v>
      </c>
      <c r="G10035" t="b">
        <v>0</v>
      </c>
    </row>
    <row r="10036" spans="1:7">
      <c r="A10036" t="s">
        <v>35</v>
      </c>
      <c r="B10036">
        <v>4565</v>
      </c>
      <c r="C10036" t="s">
        <v>59</v>
      </c>
      <c r="D10036">
        <v>8</v>
      </c>
      <c r="E10036">
        <v>13.071389999999999</v>
      </c>
      <c r="F10036">
        <v>-16.100000000000001</v>
      </c>
    </row>
    <row r="10037" spans="1:7">
      <c r="A10037" t="s">
        <v>35</v>
      </c>
      <c r="B10037">
        <v>4566</v>
      </c>
      <c r="C10037" t="s">
        <v>59</v>
      </c>
      <c r="D10037">
        <v>7.3</v>
      </c>
      <c r="E10037">
        <v>13.071389999999999</v>
      </c>
      <c r="F10037">
        <v>-16.100000000000001</v>
      </c>
      <c r="G10037" t="b">
        <v>0</v>
      </c>
    </row>
    <row r="10038" spans="1:7">
      <c r="A10038" t="s">
        <v>35</v>
      </c>
      <c r="B10038">
        <v>4567</v>
      </c>
      <c r="C10038" t="s">
        <v>59</v>
      </c>
      <c r="D10038">
        <v>7.3</v>
      </c>
      <c r="E10038">
        <v>12.5</v>
      </c>
      <c r="F10038">
        <v>-16.100000000000001</v>
      </c>
    </row>
    <row r="10039" spans="1:7">
      <c r="A10039" t="s">
        <v>35</v>
      </c>
      <c r="B10039">
        <v>4568</v>
      </c>
      <c r="C10039" t="s">
        <v>59</v>
      </c>
      <c r="D10039">
        <v>8.8000000000000007</v>
      </c>
      <c r="E10039">
        <v>13.071389999999999</v>
      </c>
      <c r="F10039">
        <v>-16.100000000000001</v>
      </c>
      <c r="G10039" t="b">
        <v>0</v>
      </c>
    </row>
    <row r="10040" spans="1:7">
      <c r="A10040" t="s">
        <v>35</v>
      </c>
      <c r="B10040">
        <v>4569</v>
      </c>
      <c r="C10040" t="s">
        <v>59</v>
      </c>
      <c r="D10040">
        <v>8</v>
      </c>
      <c r="E10040">
        <v>9.6999999999999993</v>
      </c>
      <c r="F10040">
        <v>-16.100000000000001</v>
      </c>
    </row>
    <row r="10041" spans="1:7">
      <c r="A10041" t="s">
        <v>35</v>
      </c>
      <c r="B10041">
        <v>4570</v>
      </c>
      <c r="C10041" t="s">
        <v>59</v>
      </c>
      <c r="D10041">
        <v>7.3</v>
      </c>
      <c r="E10041">
        <v>9.6999999999999993</v>
      </c>
      <c r="F10041">
        <v>-16.100000000000001</v>
      </c>
      <c r="G10041" t="b">
        <v>0</v>
      </c>
    </row>
    <row r="10042" spans="1:7">
      <c r="A10042" t="s">
        <v>35</v>
      </c>
      <c r="B10042">
        <v>4571</v>
      </c>
      <c r="C10042" t="s">
        <v>59</v>
      </c>
      <c r="D10042">
        <v>6.9</v>
      </c>
      <c r="E10042">
        <v>14.2</v>
      </c>
      <c r="F10042">
        <v>-16.100000000000001</v>
      </c>
    </row>
    <row r="10043" spans="1:7">
      <c r="A10043" t="s">
        <v>35</v>
      </c>
      <c r="B10043">
        <v>4572</v>
      </c>
      <c r="C10043" t="s">
        <v>59</v>
      </c>
      <c r="D10043">
        <v>6.9</v>
      </c>
      <c r="E10043">
        <v>14.35</v>
      </c>
      <c r="F10043">
        <v>-16.100000000000001</v>
      </c>
    </row>
    <row r="10044" spans="1:7">
      <c r="A10044" t="s">
        <v>35</v>
      </c>
      <c r="B10044">
        <v>4573</v>
      </c>
      <c r="C10044" t="s">
        <v>59</v>
      </c>
      <c r="D10044">
        <v>6.1</v>
      </c>
      <c r="E10044">
        <v>14.35</v>
      </c>
      <c r="F10044">
        <v>-16.100000000000001</v>
      </c>
    </row>
    <row r="10045" spans="1:7">
      <c r="A10045" t="s">
        <v>35</v>
      </c>
      <c r="B10045">
        <v>4574</v>
      </c>
      <c r="C10045" t="s">
        <v>59</v>
      </c>
      <c r="D10045">
        <v>6.1</v>
      </c>
      <c r="E10045">
        <v>14.2</v>
      </c>
      <c r="F10045">
        <v>-16.100000000000001</v>
      </c>
      <c r="G10045" t="b">
        <v>0</v>
      </c>
    </row>
    <row r="10046" spans="1:7">
      <c r="A10046" t="s">
        <v>35</v>
      </c>
      <c r="B10046">
        <v>4575</v>
      </c>
      <c r="C10046" t="s">
        <v>59</v>
      </c>
      <c r="D10046">
        <v>8</v>
      </c>
      <c r="E10046">
        <v>14.2</v>
      </c>
      <c r="F10046">
        <v>-16.100000000000001</v>
      </c>
    </row>
    <row r="10047" spans="1:7">
      <c r="A10047" t="s">
        <v>35</v>
      </c>
      <c r="B10047">
        <v>4576</v>
      </c>
      <c r="C10047" t="s">
        <v>59</v>
      </c>
      <c r="D10047">
        <v>8</v>
      </c>
      <c r="E10047">
        <v>14.35</v>
      </c>
      <c r="F10047">
        <v>-16.100000000000001</v>
      </c>
    </row>
    <row r="10048" spans="1:7">
      <c r="A10048" t="s">
        <v>35</v>
      </c>
      <c r="B10048">
        <v>4577</v>
      </c>
      <c r="C10048" t="s">
        <v>59</v>
      </c>
      <c r="D10048">
        <v>6.9</v>
      </c>
      <c r="E10048">
        <v>15.05</v>
      </c>
      <c r="F10048">
        <v>-16.100000000000001</v>
      </c>
    </row>
    <row r="10049" spans="1:7">
      <c r="A10049" t="s">
        <v>35</v>
      </c>
      <c r="B10049">
        <v>4578</v>
      </c>
      <c r="C10049" t="s">
        <v>59</v>
      </c>
      <c r="D10049">
        <v>6.1</v>
      </c>
      <c r="E10049">
        <v>15.05</v>
      </c>
      <c r="F10049">
        <v>-16.100000000000001</v>
      </c>
    </row>
    <row r="10050" spans="1:7">
      <c r="A10050" t="s">
        <v>35</v>
      </c>
      <c r="B10050">
        <v>4579</v>
      </c>
      <c r="C10050" t="s">
        <v>59</v>
      </c>
      <c r="D10050">
        <v>8</v>
      </c>
      <c r="E10050">
        <v>15.05</v>
      </c>
      <c r="F10050">
        <v>-16.100000000000001</v>
      </c>
    </row>
    <row r="10051" spans="1:7">
      <c r="A10051" t="s">
        <v>35</v>
      </c>
      <c r="B10051">
        <v>4580</v>
      </c>
      <c r="C10051" t="s">
        <v>59</v>
      </c>
      <c r="D10051">
        <v>20.54</v>
      </c>
      <c r="E10051">
        <v>14.2</v>
      </c>
      <c r="F10051">
        <v>-16.100000000000001</v>
      </c>
    </row>
    <row r="10052" spans="1:7">
      <c r="A10052" t="s">
        <v>35</v>
      </c>
      <c r="B10052">
        <v>4581</v>
      </c>
      <c r="C10052" t="s">
        <v>59</v>
      </c>
      <c r="D10052">
        <v>20.54</v>
      </c>
      <c r="E10052">
        <v>14.35</v>
      </c>
      <c r="F10052">
        <v>-16.100000000000001</v>
      </c>
      <c r="G10052" t="b">
        <v>0</v>
      </c>
    </row>
    <row r="10053" spans="1:7">
      <c r="A10053" t="s">
        <v>35</v>
      </c>
      <c r="B10053">
        <v>4582</v>
      </c>
      <c r="C10053" t="s">
        <v>59</v>
      </c>
      <c r="D10053">
        <v>20.54</v>
      </c>
      <c r="E10053">
        <v>12.95</v>
      </c>
      <c r="F10053">
        <v>-16.100000000000001</v>
      </c>
      <c r="G10053" t="b">
        <v>0</v>
      </c>
    </row>
    <row r="10054" spans="1:7">
      <c r="A10054" t="s">
        <v>35</v>
      </c>
      <c r="B10054">
        <v>4583</v>
      </c>
      <c r="C10054" t="s">
        <v>59</v>
      </c>
      <c r="D10054">
        <v>20.54</v>
      </c>
      <c r="E10054">
        <v>15.05</v>
      </c>
      <c r="F10054">
        <v>-16.100000000000001</v>
      </c>
    </row>
    <row r="10055" spans="1:7">
      <c r="A10055" t="s">
        <v>35</v>
      </c>
      <c r="B10055">
        <v>4584</v>
      </c>
      <c r="C10055" t="s">
        <v>59</v>
      </c>
      <c r="D10055">
        <v>20.54</v>
      </c>
      <c r="E10055">
        <v>12.5</v>
      </c>
      <c r="F10055">
        <v>-16.100000000000001</v>
      </c>
    </row>
    <row r="10056" spans="1:7">
      <c r="A10056" t="s">
        <v>35</v>
      </c>
      <c r="B10056">
        <v>4585</v>
      </c>
      <c r="C10056" t="s">
        <v>59</v>
      </c>
      <c r="D10056">
        <v>20.54</v>
      </c>
      <c r="E10056">
        <v>11.95</v>
      </c>
      <c r="F10056">
        <v>-16.100000000000001</v>
      </c>
    </row>
    <row r="10057" spans="1:7">
      <c r="A10057" t="s">
        <v>35</v>
      </c>
      <c r="B10057">
        <v>4586</v>
      </c>
      <c r="C10057" t="s">
        <v>59</v>
      </c>
      <c r="D10057">
        <v>20.54</v>
      </c>
      <c r="E10057">
        <v>11.65</v>
      </c>
      <c r="F10057">
        <v>-16.100000000000001</v>
      </c>
    </row>
    <row r="10058" spans="1:7">
      <c r="A10058" t="s">
        <v>35</v>
      </c>
      <c r="B10058">
        <v>4587</v>
      </c>
      <c r="C10058" t="s">
        <v>59</v>
      </c>
      <c r="D10058">
        <v>20.54</v>
      </c>
      <c r="E10058">
        <v>9.6999999999999993</v>
      </c>
      <c r="F10058">
        <v>-16.100000000000001</v>
      </c>
    </row>
    <row r="10059" spans="1:7">
      <c r="A10059" t="s">
        <v>35</v>
      </c>
      <c r="B10059">
        <v>4588</v>
      </c>
      <c r="C10059" t="s">
        <v>59</v>
      </c>
      <c r="D10059">
        <v>20.54</v>
      </c>
      <c r="E10059">
        <v>10.11</v>
      </c>
      <c r="F10059">
        <v>-16.100000000000001</v>
      </c>
    </row>
    <row r="10060" spans="1:7">
      <c r="A10060" t="s">
        <v>35</v>
      </c>
      <c r="B10060">
        <v>4589</v>
      </c>
      <c r="C10060" t="s">
        <v>59</v>
      </c>
      <c r="D10060">
        <v>20.54</v>
      </c>
      <c r="E10060">
        <v>8.1</v>
      </c>
      <c r="F10060">
        <v>-16.100000000000001</v>
      </c>
    </row>
    <row r="10061" spans="1:7">
      <c r="A10061" t="s">
        <v>35</v>
      </c>
      <c r="B10061">
        <v>4590</v>
      </c>
      <c r="C10061" t="s">
        <v>59</v>
      </c>
      <c r="D10061">
        <v>10.53</v>
      </c>
      <c r="E10061">
        <v>15.78</v>
      </c>
      <c r="F10061">
        <v>-16.100000000000001</v>
      </c>
    </row>
    <row r="10062" spans="1:7">
      <c r="A10062" t="s">
        <v>35</v>
      </c>
      <c r="B10062">
        <v>4591</v>
      </c>
      <c r="C10062" t="s">
        <v>59</v>
      </c>
      <c r="D10062">
        <v>8</v>
      </c>
      <c r="E10062">
        <v>15.78</v>
      </c>
      <c r="F10062">
        <v>-16.100000000000001</v>
      </c>
      <c r="G10062" t="b">
        <v>0</v>
      </c>
    </row>
    <row r="10063" spans="1:7">
      <c r="A10063" t="s">
        <v>35</v>
      </c>
      <c r="B10063">
        <v>4592</v>
      </c>
      <c r="C10063" t="s">
        <v>59</v>
      </c>
      <c r="D10063">
        <v>8</v>
      </c>
      <c r="E10063">
        <v>15.26</v>
      </c>
      <c r="F10063">
        <v>-16.100000000000001</v>
      </c>
      <c r="G10063" t="b">
        <v>0</v>
      </c>
    </row>
    <row r="10064" spans="1:7">
      <c r="A10064" t="s">
        <v>35</v>
      </c>
      <c r="B10064">
        <v>4593</v>
      </c>
      <c r="C10064" t="s">
        <v>59</v>
      </c>
      <c r="D10064">
        <v>10.53</v>
      </c>
      <c r="E10064">
        <v>15.26</v>
      </c>
      <c r="F10064">
        <v>-16.100000000000001</v>
      </c>
    </row>
    <row r="10065" spans="1:7">
      <c r="A10065" t="s">
        <v>35</v>
      </c>
      <c r="B10065">
        <v>4594</v>
      </c>
      <c r="C10065" t="s">
        <v>59</v>
      </c>
      <c r="D10065">
        <v>6.9</v>
      </c>
      <c r="E10065">
        <v>15.26</v>
      </c>
      <c r="F10065">
        <v>-16.100000000000001</v>
      </c>
      <c r="G10065" t="b">
        <v>0</v>
      </c>
    </row>
    <row r="10066" spans="1:7">
      <c r="A10066" t="s">
        <v>35</v>
      </c>
      <c r="B10066">
        <v>4595</v>
      </c>
      <c r="C10066" t="s">
        <v>59</v>
      </c>
      <c r="D10066">
        <v>6.1</v>
      </c>
      <c r="E10066">
        <v>15.26</v>
      </c>
      <c r="F10066">
        <v>-16.100000000000001</v>
      </c>
    </row>
    <row r="10067" spans="1:7">
      <c r="A10067" t="s">
        <v>35</v>
      </c>
      <c r="B10067">
        <v>4596</v>
      </c>
      <c r="C10067" t="s">
        <v>59</v>
      </c>
      <c r="D10067">
        <v>6.1</v>
      </c>
      <c r="E10067">
        <v>15.78</v>
      </c>
      <c r="F10067">
        <v>-16.100000000000001</v>
      </c>
    </row>
    <row r="10068" spans="1:7">
      <c r="A10068" t="s">
        <v>35</v>
      </c>
      <c r="B10068">
        <v>4597</v>
      </c>
      <c r="C10068" t="s">
        <v>59</v>
      </c>
      <c r="D10068">
        <v>10.7</v>
      </c>
      <c r="E10068">
        <v>15.78</v>
      </c>
      <c r="F10068">
        <v>-16.100000000000001</v>
      </c>
      <c r="G10068" t="b">
        <v>0</v>
      </c>
    </row>
    <row r="10069" spans="1:7">
      <c r="A10069" t="s">
        <v>35</v>
      </c>
      <c r="B10069">
        <v>4598</v>
      </c>
      <c r="C10069" t="s">
        <v>59</v>
      </c>
      <c r="D10069">
        <v>10.7</v>
      </c>
      <c r="E10069">
        <v>15.26</v>
      </c>
      <c r="F10069">
        <v>-16.100000000000001</v>
      </c>
      <c r="G10069" t="b">
        <v>0</v>
      </c>
    </row>
    <row r="10070" spans="1:7">
      <c r="A10070" t="s">
        <v>35</v>
      </c>
      <c r="B10070">
        <v>4602</v>
      </c>
      <c r="C10070" t="s">
        <v>59</v>
      </c>
      <c r="D10070">
        <v>1.25</v>
      </c>
      <c r="E10070">
        <v>0.86</v>
      </c>
      <c r="F10070">
        <v>-16.100000000000001</v>
      </c>
    </row>
    <row r="10071" spans="1:7">
      <c r="A10071" t="s">
        <v>35</v>
      </c>
      <c r="B10071">
        <v>4606</v>
      </c>
      <c r="C10071" t="s">
        <v>59</v>
      </c>
      <c r="D10071">
        <v>1.2</v>
      </c>
      <c r="E10071">
        <v>5.8</v>
      </c>
      <c r="F10071">
        <v>-16.100000000000001</v>
      </c>
    </row>
    <row r="10072" spans="1:7">
      <c r="A10072" t="s">
        <v>35</v>
      </c>
      <c r="B10072">
        <v>4609</v>
      </c>
      <c r="C10072" t="s">
        <v>59</v>
      </c>
      <c r="D10072">
        <v>1.97</v>
      </c>
      <c r="E10072">
        <v>10.9</v>
      </c>
      <c r="F10072">
        <v>-16.100000000000001</v>
      </c>
    </row>
    <row r="10073" spans="1:7">
      <c r="A10073" t="s">
        <v>35</v>
      </c>
      <c r="B10073">
        <v>4613</v>
      </c>
      <c r="C10073" t="s">
        <v>59</v>
      </c>
      <c r="D10073">
        <v>6.1</v>
      </c>
      <c r="E10073">
        <v>13.071389999999999</v>
      </c>
      <c r="F10073">
        <v>-16.100000000000001</v>
      </c>
      <c r="G10073" t="b">
        <v>0</v>
      </c>
    </row>
    <row r="10074" spans="1:7">
      <c r="A10074" t="s">
        <v>35</v>
      </c>
      <c r="B10074">
        <v>4623</v>
      </c>
      <c r="C10074" t="s">
        <v>59</v>
      </c>
      <c r="D10074">
        <v>1.25</v>
      </c>
      <c r="E10074">
        <v>1.2</v>
      </c>
      <c r="F10074">
        <v>-16.100000000000001</v>
      </c>
    </row>
    <row r="10075" spans="1:7">
      <c r="A10075" t="s">
        <v>35</v>
      </c>
      <c r="B10075">
        <v>4632</v>
      </c>
      <c r="C10075" t="s">
        <v>59</v>
      </c>
      <c r="D10075">
        <v>6.1</v>
      </c>
      <c r="E10075">
        <v>14.6</v>
      </c>
      <c r="F10075">
        <v>-16.100000000000001</v>
      </c>
    </row>
    <row r="10076" spans="1:7">
      <c r="A10076" t="s">
        <v>35</v>
      </c>
      <c r="B10076">
        <v>4647</v>
      </c>
      <c r="C10076" t="s">
        <v>59</v>
      </c>
      <c r="D10076">
        <v>6.55</v>
      </c>
      <c r="E10076">
        <v>0.2</v>
      </c>
      <c r="F10076">
        <v>-16.100000000000001</v>
      </c>
    </row>
    <row r="10077" spans="1:7">
      <c r="A10077" t="s">
        <v>35</v>
      </c>
      <c r="B10077">
        <v>4648</v>
      </c>
      <c r="C10077" t="s">
        <v>59</v>
      </c>
      <c r="D10077">
        <v>5.7</v>
      </c>
      <c r="E10077">
        <v>0.2</v>
      </c>
      <c r="F10077">
        <v>-16.100000000000001</v>
      </c>
    </row>
    <row r="10078" spans="1:7">
      <c r="A10078" t="s">
        <v>35</v>
      </c>
      <c r="B10078">
        <v>4649</v>
      </c>
      <c r="C10078" t="s">
        <v>59</v>
      </c>
      <c r="D10078">
        <v>6.5</v>
      </c>
      <c r="E10078">
        <v>0.2</v>
      </c>
      <c r="F10078">
        <v>-16.100000000000001</v>
      </c>
    </row>
    <row r="10079" spans="1:7">
      <c r="A10079" t="s">
        <v>35</v>
      </c>
      <c r="B10079">
        <v>4650</v>
      </c>
      <c r="C10079" t="s">
        <v>59</v>
      </c>
      <c r="D10079">
        <v>1.2</v>
      </c>
      <c r="E10079">
        <v>13.071389999999999</v>
      </c>
      <c r="F10079">
        <v>-16.100000000000001</v>
      </c>
      <c r="G10079" t="b">
        <v>0</v>
      </c>
    </row>
    <row r="10080" spans="1:7">
      <c r="A10080" t="s">
        <v>35</v>
      </c>
      <c r="B10080">
        <v>5628</v>
      </c>
      <c r="C10080" t="s">
        <v>59</v>
      </c>
      <c r="D10080">
        <v>8.1</v>
      </c>
      <c r="E10080">
        <v>16.5</v>
      </c>
      <c r="F10080">
        <v>-16.100000000000001</v>
      </c>
      <c r="G10080" t="b">
        <v>0</v>
      </c>
    </row>
    <row r="10081" spans="1:7">
      <c r="A10081" t="s">
        <v>35</v>
      </c>
      <c r="B10081">
        <v>5629</v>
      </c>
      <c r="C10081" t="s">
        <v>59</v>
      </c>
      <c r="D10081">
        <v>9.67</v>
      </c>
      <c r="E10081">
        <v>16.5</v>
      </c>
      <c r="F10081">
        <v>-16.100000000000001</v>
      </c>
      <c r="G10081" t="b">
        <v>0</v>
      </c>
    </row>
    <row r="10082" spans="1:7">
      <c r="A10082" t="s">
        <v>35</v>
      </c>
      <c r="B10082">
        <v>5630</v>
      </c>
      <c r="C10082" t="s">
        <v>59</v>
      </c>
      <c r="D10082">
        <v>9.75</v>
      </c>
      <c r="E10082">
        <v>16.5</v>
      </c>
      <c r="F10082">
        <v>-16.100000000000001</v>
      </c>
    </row>
    <row r="10083" spans="1:7">
      <c r="A10083" t="s">
        <v>35</v>
      </c>
      <c r="B10083">
        <v>5631</v>
      </c>
      <c r="C10083" t="s">
        <v>59</v>
      </c>
      <c r="D10083">
        <v>10.38</v>
      </c>
      <c r="E10083">
        <v>16.5</v>
      </c>
      <c r="F10083">
        <v>-16.100000000000001</v>
      </c>
      <c r="G10083" t="b">
        <v>0</v>
      </c>
    </row>
    <row r="10084" spans="1:7">
      <c r="A10084" t="s">
        <v>35</v>
      </c>
      <c r="B10084">
        <v>5632</v>
      </c>
      <c r="C10084" t="s">
        <v>59</v>
      </c>
      <c r="D10084">
        <v>10.55</v>
      </c>
      <c r="E10084">
        <v>16.5</v>
      </c>
      <c r="F10084">
        <v>-16.100000000000001</v>
      </c>
    </row>
    <row r="10085" spans="1:7">
      <c r="A10085" t="s">
        <v>35</v>
      </c>
      <c r="B10085">
        <v>5633</v>
      </c>
      <c r="C10085" t="s">
        <v>59</v>
      </c>
      <c r="D10085">
        <v>11.33</v>
      </c>
      <c r="E10085">
        <v>16.5</v>
      </c>
      <c r="F10085">
        <v>-16.100000000000001</v>
      </c>
    </row>
    <row r="10086" spans="1:7">
      <c r="A10086" t="s">
        <v>35</v>
      </c>
      <c r="B10086">
        <v>5634</v>
      </c>
      <c r="C10086" t="s">
        <v>59</v>
      </c>
      <c r="D10086">
        <v>11.92</v>
      </c>
      <c r="E10086">
        <v>16.5</v>
      </c>
      <c r="F10086">
        <v>-16.100000000000001</v>
      </c>
      <c r="G10086" t="b">
        <v>0</v>
      </c>
    </row>
    <row r="10087" spans="1:7">
      <c r="A10087" t="s">
        <v>35</v>
      </c>
      <c r="B10087">
        <v>5643</v>
      </c>
      <c r="C10087" t="s">
        <v>59</v>
      </c>
      <c r="D10087">
        <v>19.649999999999999</v>
      </c>
      <c r="E10087">
        <v>1.8</v>
      </c>
      <c r="F10087">
        <v>-16.100000000000001</v>
      </c>
    </row>
    <row r="10088" spans="1:7">
      <c r="A10088" t="s">
        <v>35</v>
      </c>
      <c r="B10088">
        <v>5651</v>
      </c>
      <c r="C10088" t="s">
        <v>59</v>
      </c>
      <c r="D10088">
        <v>0</v>
      </c>
      <c r="E10088">
        <v>-5.48</v>
      </c>
      <c r="F10088">
        <v>-16.100000000000001</v>
      </c>
    </row>
    <row r="10089" spans="1:7">
      <c r="A10089" t="s">
        <v>35</v>
      </c>
      <c r="B10089">
        <v>5652</v>
      </c>
      <c r="C10089" t="s">
        <v>59</v>
      </c>
      <c r="D10089">
        <v>6.55</v>
      </c>
      <c r="E10089">
        <v>-5.48</v>
      </c>
      <c r="F10089">
        <v>-16.100000000000001</v>
      </c>
    </row>
    <row r="10090" spans="1:7">
      <c r="A10090" t="s">
        <v>35</v>
      </c>
      <c r="B10090">
        <v>5653</v>
      </c>
      <c r="C10090" t="s">
        <v>59</v>
      </c>
      <c r="D10090">
        <v>6.9</v>
      </c>
      <c r="E10090">
        <v>-5.48</v>
      </c>
      <c r="F10090">
        <v>-16.100000000000001</v>
      </c>
    </row>
    <row r="10091" spans="1:7">
      <c r="A10091" t="s">
        <v>35</v>
      </c>
      <c r="B10091">
        <v>5654</v>
      </c>
      <c r="C10091" t="s">
        <v>59</v>
      </c>
      <c r="D10091">
        <v>7.02</v>
      </c>
      <c r="E10091">
        <v>-5.48</v>
      </c>
      <c r="F10091">
        <v>-16.100000000000001</v>
      </c>
    </row>
    <row r="10092" spans="1:7">
      <c r="A10092" t="s">
        <v>35</v>
      </c>
      <c r="B10092">
        <v>5655</v>
      </c>
      <c r="C10092" t="s">
        <v>59</v>
      </c>
      <c r="D10092">
        <v>8</v>
      </c>
      <c r="E10092">
        <v>-5.48</v>
      </c>
      <c r="F10092">
        <v>-16.100000000000001</v>
      </c>
    </row>
    <row r="10093" spans="1:7">
      <c r="A10093" t="s">
        <v>35</v>
      </c>
      <c r="B10093">
        <v>5656</v>
      </c>
      <c r="C10093" t="s">
        <v>59</v>
      </c>
      <c r="D10093">
        <v>9.9</v>
      </c>
      <c r="E10093">
        <v>-5.48</v>
      </c>
      <c r="F10093">
        <v>-16.100000000000001</v>
      </c>
      <c r="G10093" t="b">
        <v>0</v>
      </c>
    </row>
    <row r="10094" spans="1:7">
      <c r="A10094" t="s">
        <v>35</v>
      </c>
      <c r="B10094">
        <v>5657</v>
      </c>
      <c r="C10094" t="s">
        <v>59</v>
      </c>
      <c r="D10094">
        <v>10.53</v>
      </c>
      <c r="E10094">
        <v>-5.48</v>
      </c>
      <c r="F10094">
        <v>-16.100000000000001</v>
      </c>
      <c r="G10094" t="b">
        <v>0</v>
      </c>
    </row>
    <row r="10095" spans="1:7">
      <c r="A10095" t="s">
        <v>35</v>
      </c>
      <c r="B10095">
        <v>5658</v>
      </c>
      <c r="C10095" t="s">
        <v>59</v>
      </c>
      <c r="D10095">
        <v>10.7</v>
      </c>
      <c r="E10095">
        <v>-5.48</v>
      </c>
      <c r="F10095">
        <v>-16.100000000000001</v>
      </c>
    </row>
    <row r="10096" spans="1:7">
      <c r="A10096" t="s">
        <v>35</v>
      </c>
      <c r="B10096">
        <v>5659</v>
      </c>
      <c r="C10096" t="s">
        <v>59</v>
      </c>
      <c r="D10096">
        <v>13.1</v>
      </c>
      <c r="E10096">
        <v>-5.48</v>
      </c>
      <c r="F10096">
        <v>-16.100000000000001</v>
      </c>
    </row>
    <row r="10097" spans="1:7">
      <c r="A10097" t="s">
        <v>35</v>
      </c>
      <c r="B10097">
        <v>5660</v>
      </c>
      <c r="C10097" t="s">
        <v>59</v>
      </c>
      <c r="D10097">
        <v>13.4</v>
      </c>
      <c r="E10097">
        <v>-5.48</v>
      </c>
      <c r="F10097">
        <v>-16.100000000000001</v>
      </c>
      <c r="G10097" t="b">
        <v>0</v>
      </c>
    </row>
    <row r="10098" spans="1:7">
      <c r="A10098" t="s">
        <v>35</v>
      </c>
      <c r="B10098">
        <v>5661</v>
      </c>
      <c r="C10098" t="s">
        <v>59</v>
      </c>
      <c r="D10098">
        <v>13.65</v>
      </c>
      <c r="E10098">
        <v>-5.48</v>
      </c>
      <c r="F10098">
        <v>-16.100000000000001</v>
      </c>
    </row>
    <row r="10099" spans="1:7">
      <c r="A10099" t="s">
        <v>35</v>
      </c>
      <c r="B10099">
        <v>5662</v>
      </c>
      <c r="C10099" t="s">
        <v>59</v>
      </c>
      <c r="D10099">
        <v>14.15</v>
      </c>
      <c r="E10099">
        <v>-5.48</v>
      </c>
      <c r="F10099">
        <v>-16.100000000000001</v>
      </c>
      <c r="G10099" t="b">
        <v>0</v>
      </c>
    </row>
    <row r="10100" spans="1:7">
      <c r="A10100" t="s">
        <v>35</v>
      </c>
      <c r="B10100">
        <v>5663</v>
      </c>
      <c r="C10100" t="s">
        <v>59</v>
      </c>
      <c r="D10100">
        <v>14.33</v>
      </c>
      <c r="E10100">
        <v>-5.48</v>
      </c>
      <c r="F10100">
        <v>-16.100000000000001</v>
      </c>
      <c r="G10100" t="b">
        <v>0</v>
      </c>
    </row>
    <row r="10101" spans="1:7">
      <c r="A10101" t="s">
        <v>35</v>
      </c>
      <c r="B10101">
        <v>5664</v>
      </c>
      <c r="C10101" t="s">
        <v>59</v>
      </c>
      <c r="D10101">
        <v>14.75</v>
      </c>
      <c r="E10101">
        <v>-5.48</v>
      </c>
      <c r="F10101">
        <v>-16.100000000000001</v>
      </c>
    </row>
    <row r="10102" spans="1:7">
      <c r="A10102" t="s">
        <v>35</v>
      </c>
      <c r="B10102">
        <v>5665</v>
      </c>
      <c r="C10102" t="s">
        <v>59</v>
      </c>
      <c r="D10102">
        <v>16.37</v>
      </c>
      <c r="E10102">
        <v>-5.48</v>
      </c>
      <c r="F10102">
        <v>-16.100000000000001</v>
      </c>
    </row>
    <row r="10103" spans="1:7">
      <c r="A10103" t="s">
        <v>35</v>
      </c>
      <c r="B10103">
        <v>5666</v>
      </c>
      <c r="C10103" t="s">
        <v>59</v>
      </c>
      <c r="D10103">
        <v>17.100000000000001</v>
      </c>
      <c r="E10103">
        <v>-5.48</v>
      </c>
      <c r="F10103">
        <v>-16.100000000000001</v>
      </c>
      <c r="G10103" t="b">
        <v>0</v>
      </c>
    </row>
    <row r="10104" spans="1:7">
      <c r="A10104" t="s">
        <v>35</v>
      </c>
      <c r="B10104">
        <v>5667</v>
      </c>
      <c r="C10104" t="s">
        <v>59</v>
      </c>
      <c r="D10104">
        <v>17.7</v>
      </c>
      <c r="E10104">
        <v>-5.48</v>
      </c>
      <c r="F10104">
        <v>-16.100000000000001</v>
      </c>
    </row>
    <row r="10105" spans="1:7">
      <c r="A10105" t="s">
        <v>35</v>
      </c>
      <c r="B10105">
        <v>5668</v>
      </c>
      <c r="C10105" t="s">
        <v>59</v>
      </c>
      <c r="D10105">
        <v>18.399999999999999</v>
      </c>
      <c r="E10105">
        <v>-5.48</v>
      </c>
      <c r="F10105">
        <v>-16.100000000000001</v>
      </c>
      <c r="G10105" t="b">
        <v>0</v>
      </c>
    </row>
    <row r="10106" spans="1:7">
      <c r="A10106" t="s">
        <v>35</v>
      </c>
      <c r="B10106">
        <v>5669</v>
      </c>
      <c r="C10106" t="s">
        <v>59</v>
      </c>
      <c r="D10106">
        <v>19.100000000000001</v>
      </c>
      <c r="E10106">
        <v>-5.48</v>
      </c>
      <c r="F10106">
        <v>-16.100000000000001</v>
      </c>
    </row>
    <row r="10107" spans="1:7">
      <c r="A10107" t="s">
        <v>35</v>
      </c>
      <c r="B10107">
        <v>5670</v>
      </c>
      <c r="C10107" t="s">
        <v>59</v>
      </c>
      <c r="D10107">
        <v>19.475000000000001</v>
      </c>
      <c r="E10107">
        <v>-5.48</v>
      </c>
      <c r="F10107">
        <v>-16.100000000000001</v>
      </c>
    </row>
    <row r="10108" spans="1:7">
      <c r="A10108" t="s">
        <v>35</v>
      </c>
      <c r="B10108">
        <v>5671</v>
      </c>
      <c r="C10108" t="s">
        <v>59</v>
      </c>
      <c r="D10108">
        <v>20.54</v>
      </c>
      <c r="E10108">
        <v>-0.65</v>
      </c>
      <c r="F10108">
        <v>-16.100000000000001</v>
      </c>
    </row>
    <row r="10109" spans="1:7">
      <c r="A10109" t="s">
        <v>35</v>
      </c>
      <c r="B10109">
        <v>5672</v>
      </c>
      <c r="C10109" t="s">
        <v>59</v>
      </c>
      <c r="D10109">
        <v>20.54</v>
      </c>
      <c r="E10109">
        <v>-8.8817839999999996E-16</v>
      </c>
      <c r="F10109">
        <v>-16.100000000000001</v>
      </c>
    </row>
    <row r="10110" spans="1:7">
      <c r="A10110" t="s">
        <v>35</v>
      </c>
      <c r="B10110">
        <v>5673</v>
      </c>
      <c r="C10110" t="s">
        <v>59</v>
      </c>
      <c r="D10110">
        <v>20.54</v>
      </c>
      <c r="E10110">
        <v>0.2</v>
      </c>
      <c r="F10110">
        <v>-16.100000000000001</v>
      </c>
    </row>
    <row r="10111" spans="1:7">
      <c r="A10111" t="s">
        <v>35</v>
      </c>
      <c r="B10111">
        <v>5674</v>
      </c>
      <c r="C10111" t="s">
        <v>59</v>
      </c>
      <c r="D10111">
        <v>20.54</v>
      </c>
      <c r="E10111">
        <v>0.4</v>
      </c>
      <c r="F10111">
        <v>-16.100000000000001</v>
      </c>
    </row>
    <row r="10112" spans="1:7">
      <c r="A10112" t="s">
        <v>35</v>
      </c>
      <c r="B10112">
        <v>5675</v>
      </c>
      <c r="C10112" t="s">
        <v>59</v>
      </c>
      <c r="D10112">
        <v>20.54</v>
      </c>
      <c r="E10112">
        <v>7.71</v>
      </c>
      <c r="F10112">
        <v>-16.100000000000001</v>
      </c>
      <c r="G10112" t="b">
        <v>0</v>
      </c>
    </row>
    <row r="10113" spans="1:7">
      <c r="A10113" t="s">
        <v>35</v>
      </c>
      <c r="B10113">
        <v>5676</v>
      </c>
      <c r="C10113" t="s">
        <v>59</v>
      </c>
      <c r="D10113">
        <v>20.54</v>
      </c>
      <c r="E10113">
        <v>9.1</v>
      </c>
      <c r="F10113">
        <v>-16.100000000000001</v>
      </c>
      <c r="G10113" t="b">
        <v>0</v>
      </c>
    </row>
    <row r="10114" spans="1:7">
      <c r="A10114" t="s">
        <v>35</v>
      </c>
      <c r="B10114">
        <v>5677</v>
      </c>
      <c r="C10114" t="s">
        <v>59</v>
      </c>
      <c r="D10114">
        <v>20.54</v>
      </c>
      <c r="E10114">
        <v>10.4</v>
      </c>
      <c r="F10114">
        <v>-16.100000000000001</v>
      </c>
      <c r="G10114" t="b">
        <v>0</v>
      </c>
    </row>
    <row r="10115" spans="1:7">
      <c r="A10115" t="s">
        <v>35</v>
      </c>
      <c r="B10115">
        <v>5678</v>
      </c>
      <c r="C10115" t="s">
        <v>59</v>
      </c>
      <c r="D10115">
        <v>20.54</v>
      </c>
      <c r="E10115">
        <v>10.6</v>
      </c>
      <c r="F10115">
        <v>-16.100000000000001</v>
      </c>
    </row>
    <row r="10116" spans="1:7">
      <c r="A10116" t="s">
        <v>35</v>
      </c>
      <c r="B10116">
        <v>5679</v>
      </c>
      <c r="C10116" t="s">
        <v>59</v>
      </c>
      <c r="D10116">
        <v>20.54</v>
      </c>
      <c r="E10116">
        <v>11.9</v>
      </c>
      <c r="F10116">
        <v>-16.100000000000001</v>
      </c>
    </row>
    <row r="10117" spans="1:7">
      <c r="A10117" t="s">
        <v>35</v>
      </c>
      <c r="B10117">
        <v>5680</v>
      </c>
      <c r="C10117" t="s">
        <v>59</v>
      </c>
      <c r="D10117">
        <v>20.54</v>
      </c>
      <c r="E10117">
        <v>12.8</v>
      </c>
      <c r="F10117">
        <v>-16.100000000000001</v>
      </c>
    </row>
    <row r="10118" spans="1:7">
      <c r="A10118" t="s">
        <v>35</v>
      </c>
      <c r="B10118">
        <v>5681</v>
      </c>
      <c r="C10118" t="s">
        <v>59</v>
      </c>
      <c r="D10118">
        <v>20.54</v>
      </c>
      <c r="E10118">
        <v>14.91</v>
      </c>
      <c r="F10118">
        <v>-16.100000000000001</v>
      </c>
    </row>
    <row r="10119" spans="1:7">
      <c r="A10119" t="s">
        <v>35</v>
      </c>
      <c r="B10119">
        <v>5682</v>
      </c>
      <c r="C10119" t="s">
        <v>59</v>
      </c>
      <c r="D10119">
        <v>20.54</v>
      </c>
      <c r="E10119">
        <v>15.7</v>
      </c>
      <c r="F10119">
        <v>-16.100000000000001</v>
      </c>
    </row>
    <row r="10120" spans="1:7">
      <c r="A10120" t="s">
        <v>35</v>
      </c>
      <c r="B10120">
        <v>5683</v>
      </c>
      <c r="C10120" t="s">
        <v>59</v>
      </c>
      <c r="D10120">
        <v>19.475000000000001</v>
      </c>
      <c r="E10120">
        <v>16.932469999999999</v>
      </c>
      <c r="F10120">
        <v>-16.100000000000001</v>
      </c>
    </row>
    <row r="10121" spans="1:7">
      <c r="A10121" t="s">
        <v>35</v>
      </c>
      <c r="B10121">
        <v>5684</v>
      </c>
      <c r="C10121" t="s">
        <v>59</v>
      </c>
      <c r="D10121">
        <v>19.100000000000001</v>
      </c>
      <c r="E10121">
        <v>16.96855</v>
      </c>
      <c r="F10121">
        <v>-16.100000000000001</v>
      </c>
    </row>
    <row r="10122" spans="1:7">
      <c r="A10122" t="s">
        <v>35</v>
      </c>
      <c r="B10122">
        <v>5685</v>
      </c>
      <c r="C10122" t="s">
        <v>59</v>
      </c>
      <c r="D10122">
        <v>17.7</v>
      </c>
      <c r="E10122">
        <v>17.10324</v>
      </c>
      <c r="F10122">
        <v>-16.100000000000001</v>
      </c>
    </row>
    <row r="10123" spans="1:7">
      <c r="A10123" t="s">
        <v>35</v>
      </c>
      <c r="B10123">
        <v>5686</v>
      </c>
      <c r="C10123" t="s">
        <v>59</v>
      </c>
      <c r="D10123">
        <v>15.55097</v>
      </c>
      <c r="E10123">
        <v>17.309999999999999</v>
      </c>
      <c r="F10123">
        <v>-16.100000000000001</v>
      </c>
      <c r="G10123" t="b">
        <v>0</v>
      </c>
    </row>
    <row r="10124" spans="1:7">
      <c r="A10124" t="s">
        <v>35</v>
      </c>
      <c r="B10124">
        <v>5687</v>
      </c>
      <c r="C10124" t="s">
        <v>59</v>
      </c>
      <c r="D10124">
        <v>14.75</v>
      </c>
      <c r="E10124">
        <v>17.387060000000002</v>
      </c>
      <c r="F10124">
        <v>-16.100000000000001</v>
      </c>
    </row>
    <row r="10125" spans="1:7">
      <c r="A10125" t="s">
        <v>35</v>
      </c>
      <c r="B10125">
        <v>5688</v>
      </c>
      <c r="C10125" t="s">
        <v>59</v>
      </c>
      <c r="D10125">
        <v>14.33</v>
      </c>
      <c r="E10125">
        <v>17.42747</v>
      </c>
      <c r="F10125">
        <v>-16.100000000000001</v>
      </c>
    </row>
    <row r="10126" spans="1:7">
      <c r="A10126" t="s">
        <v>35</v>
      </c>
      <c r="B10126">
        <v>5689</v>
      </c>
      <c r="C10126" t="s">
        <v>59</v>
      </c>
      <c r="D10126">
        <v>13.65</v>
      </c>
      <c r="E10126">
        <v>17.492899999999999</v>
      </c>
      <c r="F10126">
        <v>-16.100000000000001</v>
      </c>
    </row>
    <row r="10127" spans="1:7">
      <c r="A10127" t="s">
        <v>35</v>
      </c>
      <c r="B10127">
        <v>5690</v>
      </c>
      <c r="C10127" t="s">
        <v>59</v>
      </c>
      <c r="D10127">
        <v>9.9</v>
      </c>
      <c r="E10127">
        <v>17.85369</v>
      </c>
      <c r="F10127">
        <v>-16.100000000000001</v>
      </c>
    </row>
    <row r="10128" spans="1:7">
      <c r="A10128" t="s">
        <v>35</v>
      </c>
      <c r="B10128">
        <v>5691</v>
      </c>
      <c r="C10128" t="s">
        <v>59</v>
      </c>
      <c r="D10128">
        <v>7.02</v>
      </c>
      <c r="E10128">
        <v>18.130780000000001</v>
      </c>
      <c r="F10128">
        <v>-16.100000000000001</v>
      </c>
    </row>
    <row r="10129" spans="1:7">
      <c r="A10129" t="s">
        <v>35</v>
      </c>
      <c r="B10129">
        <v>5692</v>
      </c>
      <c r="C10129" t="s">
        <v>59</v>
      </c>
      <c r="D10129">
        <v>6.55</v>
      </c>
      <c r="E10129">
        <v>18.175999999999998</v>
      </c>
      <c r="F10129">
        <v>-16.100000000000001</v>
      </c>
    </row>
    <row r="10130" spans="1:7">
      <c r="A10130" t="s">
        <v>35</v>
      </c>
      <c r="B10130">
        <v>5693</v>
      </c>
      <c r="C10130" t="s">
        <v>59</v>
      </c>
      <c r="D10130">
        <v>0</v>
      </c>
      <c r="E10130">
        <v>18.43</v>
      </c>
      <c r="F10130">
        <v>-16.100000000000001</v>
      </c>
      <c r="G10130" t="b">
        <v>0</v>
      </c>
    </row>
    <row r="10131" spans="1:7">
      <c r="A10131" t="s">
        <v>35</v>
      </c>
      <c r="B10131">
        <v>5694</v>
      </c>
      <c r="C10131" t="s">
        <v>59</v>
      </c>
      <c r="D10131">
        <v>-1.69</v>
      </c>
      <c r="E10131">
        <v>14.35</v>
      </c>
      <c r="F10131">
        <v>-16.100000000000001</v>
      </c>
    </row>
    <row r="10132" spans="1:7">
      <c r="A10132" t="s">
        <v>35</v>
      </c>
      <c r="B10132">
        <v>5695</v>
      </c>
      <c r="C10132" t="s">
        <v>59</v>
      </c>
      <c r="D10132">
        <v>-1.69</v>
      </c>
      <c r="E10132">
        <v>12.95</v>
      </c>
      <c r="F10132">
        <v>-16.100000000000001</v>
      </c>
      <c r="G10132" t="b">
        <v>0</v>
      </c>
    </row>
    <row r="10133" spans="1:7">
      <c r="A10133" t="s">
        <v>35</v>
      </c>
      <c r="B10133">
        <v>5696</v>
      </c>
      <c r="C10133" t="s">
        <v>59</v>
      </c>
      <c r="D10133">
        <v>-1.69</v>
      </c>
      <c r="E10133">
        <v>12.8</v>
      </c>
      <c r="F10133">
        <v>-16.100000000000001</v>
      </c>
    </row>
    <row r="10134" spans="1:7">
      <c r="A10134" t="s">
        <v>35</v>
      </c>
      <c r="B10134">
        <v>5697</v>
      </c>
      <c r="C10134" t="s">
        <v>59</v>
      </c>
      <c r="D10134">
        <v>-1.69</v>
      </c>
      <c r="E10134">
        <v>12.5</v>
      </c>
      <c r="F10134">
        <v>-16.100000000000001</v>
      </c>
    </row>
    <row r="10135" spans="1:7">
      <c r="A10135" t="s">
        <v>35</v>
      </c>
      <c r="B10135">
        <v>5698</v>
      </c>
      <c r="C10135" t="s">
        <v>59</v>
      </c>
      <c r="D10135">
        <v>-1.69</v>
      </c>
      <c r="E10135">
        <v>11.95</v>
      </c>
      <c r="F10135">
        <v>-16.100000000000001</v>
      </c>
      <c r="G10135" t="b">
        <v>0</v>
      </c>
    </row>
    <row r="10136" spans="1:7">
      <c r="A10136" t="s">
        <v>35</v>
      </c>
      <c r="B10136">
        <v>5699</v>
      </c>
      <c r="C10136" t="s">
        <v>59</v>
      </c>
      <c r="D10136">
        <v>-1.69</v>
      </c>
      <c r="E10136">
        <v>11.9</v>
      </c>
      <c r="F10136">
        <v>-16.100000000000001</v>
      </c>
    </row>
    <row r="10137" spans="1:7">
      <c r="A10137" t="s">
        <v>35</v>
      </c>
      <c r="B10137">
        <v>5700</v>
      </c>
      <c r="C10137" t="s">
        <v>59</v>
      </c>
      <c r="D10137">
        <v>-1.69</v>
      </c>
      <c r="E10137">
        <v>11.65</v>
      </c>
      <c r="F10137">
        <v>-16.100000000000001</v>
      </c>
      <c r="G10137" t="b">
        <v>0</v>
      </c>
    </row>
    <row r="10138" spans="1:7">
      <c r="A10138" t="s">
        <v>35</v>
      </c>
      <c r="B10138">
        <v>5701</v>
      </c>
      <c r="C10138" t="s">
        <v>59</v>
      </c>
      <c r="D10138">
        <v>-1.69</v>
      </c>
      <c r="E10138">
        <v>8.1</v>
      </c>
      <c r="F10138">
        <v>-16.100000000000001</v>
      </c>
    </row>
    <row r="10139" spans="1:7">
      <c r="A10139" t="s">
        <v>35</v>
      </c>
      <c r="B10139">
        <v>5702</v>
      </c>
      <c r="C10139" t="s">
        <v>59</v>
      </c>
      <c r="D10139">
        <v>-1.69</v>
      </c>
      <c r="E10139">
        <v>5</v>
      </c>
      <c r="F10139">
        <v>-16.100000000000001</v>
      </c>
    </row>
    <row r="10140" spans="1:7">
      <c r="A10140" t="s">
        <v>35</v>
      </c>
      <c r="B10140">
        <v>5703</v>
      </c>
      <c r="C10140" t="s">
        <v>59</v>
      </c>
      <c r="D10140">
        <v>-1.69</v>
      </c>
      <c r="E10140">
        <v>4.9000000000000004</v>
      </c>
      <c r="F10140">
        <v>-16.100000000000001</v>
      </c>
      <c r="G10140" t="b">
        <v>0</v>
      </c>
    </row>
    <row r="10141" spans="1:7">
      <c r="A10141" t="s">
        <v>35</v>
      </c>
      <c r="B10141">
        <v>5704</v>
      </c>
      <c r="C10141" t="s">
        <v>59</v>
      </c>
      <c r="D10141">
        <v>-1.69</v>
      </c>
      <c r="E10141">
        <v>0.2</v>
      </c>
      <c r="F10141">
        <v>-16.100000000000001</v>
      </c>
    </row>
    <row r="10142" spans="1:7">
      <c r="A10142" t="s">
        <v>35</v>
      </c>
      <c r="B10142">
        <v>5707</v>
      </c>
      <c r="C10142" t="s">
        <v>59</v>
      </c>
      <c r="D10142">
        <v>19.649999999999999</v>
      </c>
      <c r="E10142">
        <v>5.3</v>
      </c>
      <c r="F10142">
        <v>-16.100000000000001</v>
      </c>
      <c r="G10142" t="b">
        <v>0</v>
      </c>
    </row>
    <row r="10143" spans="1:7">
      <c r="A10143" t="s">
        <v>35</v>
      </c>
      <c r="B10143">
        <v>5747</v>
      </c>
      <c r="C10143" t="s">
        <v>59</v>
      </c>
      <c r="D10143">
        <v>7.2</v>
      </c>
      <c r="E10143">
        <v>8.3000000000000007</v>
      </c>
      <c r="F10143">
        <v>-16.100000000000001</v>
      </c>
    </row>
    <row r="10144" spans="1:7">
      <c r="A10144" t="s">
        <v>35</v>
      </c>
      <c r="B10144">
        <v>5748</v>
      </c>
      <c r="C10144" t="s">
        <v>59</v>
      </c>
      <c r="D10144">
        <v>8</v>
      </c>
      <c r="E10144">
        <v>8.3000000000000007</v>
      </c>
      <c r="F10144">
        <v>-16.100000000000001</v>
      </c>
    </row>
    <row r="10145" spans="1:7">
      <c r="A10145" t="s">
        <v>35</v>
      </c>
      <c r="B10145">
        <v>5751</v>
      </c>
      <c r="C10145" t="s">
        <v>59</v>
      </c>
      <c r="D10145">
        <v>8.19</v>
      </c>
      <c r="E10145">
        <v>8.3000000000000007</v>
      </c>
      <c r="F10145">
        <v>-16.100000000000001</v>
      </c>
      <c r="G10145" t="b">
        <v>0</v>
      </c>
    </row>
    <row r="10146" spans="1:7">
      <c r="A10146" t="s">
        <v>35</v>
      </c>
      <c r="B10146">
        <v>5753</v>
      </c>
      <c r="C10146" t="s">
        <v>59</v>
      </c>
      <c r="D10146">
        <v>9.82</v>
      </c>
      <c r="E10146">
        <v>8.3000000000000007</v>
      </c>
      <c r="F10146">
        <v>-16.100000000000001</v>
      </c>
      <c r="G10146" t="b">
        <v>0</v>
      </c>
    </row>
    <row r="10147" spans="1:7">
      <c r="A10147" t="s">
        <v>35</v>
      </c>
      <c r="B10147">
        <v>5755</v>
      </c>
      <c r="C10147" t="s">
        <v>59</v>
      </c>
      <c r="D10147">
        <v>9.9</v>
      </c>
      <c r="E10147">
        <v>8.3000000000000007</v>
      </c>
      <c r="F10147">
        <v>-16.100000000000001</v>
      </c>
      <c r="G10147" t="b">
        <v>0</v>
      </c>
    </row>
    <row r="10148" spans="1:7">
      <c r="A10148" t="s">
        <v>35</v>
      </c>
      <c r="B10148">
        <v>5757</v>
      </c>
      <c r="C10148" t="s">
        <v>59</v>
      </c>
      <c r="D10148">
        <v>10.53</v>
      </c>
      <c r="E10148">
        <v>8.3000000000000007</v>
      </c>
      <c r="F10148">
        <v>-16.100000000000001</v>
      </c>
      <c r="G10148" t="b">
        <v>0</v>
      </c>
    </row>
    <row r="10149" spans="1:7">
      <c r="A10149" t="s">
        <v>35</v>
      </c>
      <c r="B10149">
        <v>5759</v>
      </c>
      <c r="C10149" t="s">
        <v>59</v>
      </c>
      <c r="D10149">
        <v>10.7</v>
      </c>
      <c r="E10149">
        <v>8.3000000000000007</v>
      </c>
      <c r="F10149">
        <v>-16.100000000000001</v>
      </c>
      <c r="G10149" t="b">
        <v>0</v>
      </c>
    </row>
    <row r="10150" spans="1:7">
      <c r="A10150" t="s">
        <v>35</v>
      </c>
      <c r="B10150">
        <v>5761</v>
      </c>
      <c r="C10150" t="s">
        <v>59</v>
      </c>
      <c r="D10150">
        <v>11.48</v>
      </c>
      <c r="E10150">
        <v>8.3000000000000007</v>
      </c>
      <c r="F10150">
        <v>-16.100000000000001</v>
      </c>
      <c r="G10150" t="b">
        <v>0</v>
      </c>
    </row>
    <row r="10151" spans="1:7">
      <c r="A10151" t="s">
        <v>35</v>
      </c>
      <c r="B10151">
        <v>5763</v>
      </c>
      <c r="C10151" t="s">
        <v>59</v>
      </c>
      <c r="D10151">
        <v>12.07</v>
      </c>
      <c r="E10151">
        <v>8.3000000000000007</v>
      </c>
      <c r="F10151">
        <v>-16.100000000000001</v>
      </c>
    </row>
    <row r="10152" spans="1:7">
      <c r="A10152" t="s">
        <v>35</v>
      </c>
      <c r="B10152">
        <v>5765</v>
      </c>
      <c r="C10152" t="s">
        <v>59</v>
      </c>
      <c r="D10152">
        <v>12.35</v>
      </c>
      <c r="E10152">
        <v>8.3000000000000007</v>
      </c>
      <c r="F10152">
        <v>-16.100000000000001</v>
      </c>
      <c r="G10152" t="b">
        <v>0</v>
      </c>
    </row>
    <row r="10153" spans="1:7">
      <c r="A10153" t="s">
        <v>35</v>
      </c>
      <c r="B10153">
        <v>5767</v>
      </c>
      <c r="C10153" t="s">
        <v>59</v>
      </c>
      <c r="D10153">
        <v>13.1</v>
      </c>
      <c r="E10153">
        <v>8.3000000000000007</v>
      </c>
      <c r="F10153">
        <v>-16.100000000000001</v>
      </c>
    </row>
    <row r="10154" spans="1:7">
      <c r="A10154" t="s">
        <v>35</v>
      </c>
      <c r="B10154">
        <v>5769</v>
      </c>
      <c r="C10154" t="s">
        <v>59</v>
      </c>
      <c r="D10154">
        <v>13.4</v>
      </c>
      <c r="E10154">
        <v>8.3000000000000007</v>
      </c>
      <c r="F10154">
        <v>-16.100000000000001</v>
      </c>
    </row>
    <row r="10155" spans="1:7">
      <c r="A10155" t="s">
        <v>35</v>
      </c>
      <c r="B10155">
        <v>5771</v>
      </c>
      <c r="C10155" t="s">
        <v>59</v>
      </c>
      <c r="D10155">
        <v>13.45</v>
      </c>
      <c r="E10155">
        <v>8.3000000000000007</v>
      </c>
      <c r="F10155">
        <v>-16.100000000000001</v>
      </c>
    </row>
    <row r="10156" spans="1:7">
      <c r="A10156" t="s">
        <v>35</v>
      </c>
      <c r="B10156">
        <v>5773</v>
      </c>
      <c r="C10156" t="s">
        <v>59</v>
      </c>
      <c r="D10156">
        <v>13.6</v>
      </c>
      <c r="E10156">
        <v>8.3000000000000007</v>
      </c>
      <c r="F10156">
        <v>-16.100000000000001</v>
      </c>
      <c r="G10156" t="b">
        <v>0</v>
      </c>
    </row>
    <row r="10157" spans="1:7">
      <c r="A10157" t="s">
        <v>35</v>
      </c>
      <c r="B10157">
        <v>5775</v>
      </c>
      <c r="C10157" t="s">
        <v>59</v>
      </c>
      <c r="D10157">
        <v>13.65</v>
      </c>
      <c r="E10157">
        <v>8.3000000000000007</v>
      </c>
      <c r="F10157">
        <v>-16.100000000000001</v>
      </c>
      <c r="G10157" t="b">
        <v>0</v>
      </c>
    </row>
    <row r="10158" spans="1:7">
      <c r="A10158" t="s">
        <v>35</v>
      </c>
      <c r="B10158">
        <v>5777</v>
      </c>
      <c r="C10158" t="s">
        <v>59</v>
      </c>
      <c r="D10158">
        <v>14.15</v>
      </c>
      <c r="E10158">
        <v>8.3000000000000007</v>
      </c>
      <c r="F10158">
        <v>-16.100000000000001</v>
      </c>
    </row>
    <row r="10159" spans="1:7">
      <c r="A10159" t="s">
        <v>35</v>
      </c>
      <c r="B10159">
        <v>5779</v>
      </c>
      <c r="C10159" t="s">
        <v>59</v>
      </c>
      <c r="D10159">
        <v>14.33</v>
      </c>
      <c r="E10159">
        <v>8.3000000000000007</v>
      </c>
      <c r="F10159">
        <v>-16.100000000000001</v>
      </c>
    </row>
    <row r="10160" spans="1:7">
      <c r="A10160" t="s">
        <v>35</v>
      </c>
      <c r="B10160">
        <v>5781</v>
      </c>
      <c r="C10160" t="s">
        <v>59</v>
      </c>
      <c r="D10160">
        <v>14.75</v>
      </c>
      <c r="E10160">
        <v>8.3000000000000007</v>
      </c>
      <c r="F10160">
        <v>-16.100000000000001</v>
      </c>
    </row>
    <row r="10161" spans="1:7">
      <c r="A10161" t="s">
        <v>35</v>
      </c>
      <c r="B10161">
        <v>5783</v>
      </c>
      <c r="C10161" t="s">
        <v>59</v>
      </c>
      <c r="D10161">
        <v>16.37</v>
      </c>
      <c r="E10161">
        <v>8.3000000000000007</v>
      </c>
      <c r="F10161">
        <v>-16.100000000000001</v>
      </c>
    </row>
    <row r="10162" spans="1:7">
      <c r="A10162" t="s">
        <v>35</v>
      </c>
      <c r="B10162">
        <v>5785</v>
      </c>
      <c r="C10162" t="s">
        <v>59</v>
      </c>
      <c r="D10162">
        <v>17.100000000000001</v>
      </c>
      <c r="E10162">
        <v>8.3000000000000007</v>
      </c>
      <c r="F10162">
        <v>-16.100000000000001</v>
      </c>
    </row>
    <row r="10163" spans="1:7">
      <c r="A10163" t="s">
        <v>35</v>
      </c>
      <c r="B10163">
        <v>5787</v>
      </c>
      <c r="C10163" t="s">
        <v>59</v>
      </c>
      <c r="D10163">
        <v>17.239999999999998</v>
      </c>
      <c r="E10163">
        <v>8.3000000000000007</v>
      </c>
      <c r="F10163">
        <v>-16.100000000000001</v>
      </c>
    </row>
    <row r="10164" spans="1:7">
      <c r="A10164" t="s">
        <v>35</v>
      </c>
      <c r="B10164">
        <v>7002</v>
      </c>
      <c r="C10164" t="s">
        <v>59</v>
      </c>
      <c r="D10164">
        <v>8.3800000000000008</v>
      </c>
      <c r="E10164">
        <v>8.75</v>
      </c>
      <c r="F10164">
        <v>-16.100000000000001</v>
      </c>
      <c r="G10164" t="b">
        <v>0</v>
      </c>
    </row>
    <row r="10165" spans="1:7">
      <c r="A10165" t="s">
        <v>35</v>
      </c>
      <c r="B10165">
        <v>7003</v>
      </c>
      <c r="C10165" t="s">
        <v>59</v>
      </c>
      <c r="D10165">
        <v>8.3800000000000008</v>
      </c>
      <c r="E10165">
        <v>8.9</v>
      </c>
      <c r="F10165">
        <v>-16.100000000000001</v>
      </c>
    </row>
    <row r="10166" spans="1:7">
      <c r="A10166" t="s">
        <v>35</v>
      </c>
      <c r="B10166">
        <v>7004</v>
      </c>
      <c r="C10166" t="s">
        <v>59</v>
      </c>
      <c r="D10166">
        <v>8.3800000000000008</v>
      </c>
      <c r="E10166">
        <v>9.1</v>
      </c>
      <c r="F10166">
        <v>-16.100000000000001</v>
      </c>
      <c r="G10166" t="b">
        <v>0</v>
      </c>
    </row>
    <row r="10167" spans="1:7">
      <c r="A10167" t="s">
        <v>35</v>
      </c>
      <c r="B10167">
        <v>7005</v>
      </c>
      <c r="C10167" t="s">
        <v>59</v>
      </c>
      <c r="D10167">
        <v>8.3800000000000008</v>
      </c>
      <c r="E10167">
        <v>9.6999999999999993</v>
      </c>
      <c r="F10167">
        <v>-16.100000000000001</v>
      </c>
      <c r="G10167" t="b">
        <v>0</v>
      </c>
    </row>
    <row r="10168" spans="1:7">
      <c r="A10168" t="s">
        <v>35</v>
      </c>
      <c r="B10168">
        <v>7006</v>
      </c>
      <c r="C10168" t="s">
        <v>59</v>
      </c>
      <c r="D10168">
        <v>8.3800000000000008</v>
      </c>
      <c r="E10168">
        <v>10.11</v>
      </c>
      <c r="F10168">
        <v>-16.100000000000001</v>
      </c>
    </row>
    <row r="10169" spans="1:7">
      <c r="A10169" t="s">
        <v>35</v>
      </c>
      <c r="B10169">
        <v>7007</v>
      </c>
      <c r="C10169" t="s">
        <v>59</v>
      </c>
      <c r="D10169">
        <v>8.3800000000000008</v>
      </c>
      <c r="E10169">
        <v>10.4</v>
      </c>
      <c r="F10169">
        <v>-16.100000000000001</v>
      </c>
    </row>
    <row r="10170" spans="1:7">
      <c r="A10170" t="s">
        <v>35</v>
      </c>
      <c r="B10170">
        <v>7008</v>
      </c>
      <c r="C10170" t="s">
        <v>59</v>
      </c>
      <c r="D10170">
        <v>8.3800000000000008</v>
      </c>
      <c r="E10170">
        <v>10.6</v>
      </c>
      <c r="F10170">
        <v>-16.100000000000001</v>
      </c>
    </row>
    <row r="10171" spans="1:7">
      <c r="A10171" t="s">
        <v>35</v>
      </c>
      <c r="B10171">
        <v>7014</v>
      </c>
      <c r="C10171" t="s">
        <v>59</v>
      </c>
      <c r="D10171">
        <v>9.82</v>
      </c>
      <c r="E10171">
        <v>8.75</v>
      </c>
      <c r="F10171">
        <v>-16.100000000000001</v>
      </c>
      <c r="G10171" t="b">
        <v>0</v>
      </c>
    </row>
    <row r="10172" spans="1:7">
      <c r="A10172" t="s">
        <v>35</v>
      </c>
      <c r="B10172">
        <v>7015</v>
      </c>
      <c r="C10172" t="s">
        <v>59</v>
      </c>
      <c r="D10172">
        <v>9.9</v>
      </c>
      <c r="E10172">
        <v>8.75</v>
      </c>
      <c r="F10172">
        <v>-16.100000000000001</v>
      </c>
      <c r="G10172" t="b">
        <v>0</v>
      </c>
    </row>
    <row r="10173" spans="1:7">
      <c r="A10173" t="s">
        <v>35</v>
      </c>
      <c r="B10173">
        <v>7016</v>
      </c>
      <c r="C10173" t="s">
        <v>59</v>
      </c>
      <c r="D10173">
        <v>10.53</v>
      </c>
      <c r="E10173">
        <v>8.75</v>
      </c>
      <c r="F10173">
        <v>-16.100000000000001</v>
      </c>
    </row>
    <row r="10174" spans="1:7">
      <c r="A10174" t="s">
        <v>35</v>
      </c>
      <c r="B10174">
        <v>7017</v>
      </c>
      <c r="C10174" t="s">
        <v>59</v>
      </c>
      <c r="D10174">
        <v>11.1</v>
      </c>
      <c r="E10174">
        <v>8.75</v>
      </c>
      <c r="F10174">
        <v>-16.100000000000001</v>
      </c>
    </row>
    <row r="10175" spans="1:7">
      <c r="A10175" t="s">
        <v>35</v>
      </c>
      <c r="B10175">
        <v>7018</v>
      </c>
      <c r="C10175" t="s">
        <v>59</v>
      </c>
      <c r="D10175">
        <v>11.52</v>
      </c>
      <c r="E10175">
        <v>8.75</v>
      </c>
      <c r="F10175">
        <v>-16.100000000000001</v>
      </c>
    </row>
    <row r="10176" spans="1:7">
      <c r="A10176" t="s">
        <v>35</v>
      </c>
      <c r="B10176">
        <v>7019</v>
      </c>
      <c r="C10176" t="s">
        <v>59</v>
      </c>
      <c r="D10176">
        <v>11.52</v>
      </c>
      <c r="E10176">
        <v>8.9</v>
      </c>
      <c r="F10176">
        <v>-16.100000000000001</v>
      </c>
      <c r="G10176" t="b">
        <v>0</v>
      </c>
    </row>
    <row r="10177" spans="1:7">
      <c r="A10177" t="s">
        <v>35</v>
      </c>
      <c r="B10177">
        <v>7020</v>
      </c>
      <c r="C10177" t="s">
        <v>59</v>
      </c>
      <c r="D10177">
        <v>11.52</v>
      </c>
      <c r="E10177">
        <v>9.1</v>
      </c>
      <c r="F10177">
        <v>-16.100000000000001</v>
      </c>
    </row>
    <row r="10178" spans="1:7">
      <c r="A10178" t="s">
        <v>35</v>
      </c>
      <c r="B10178">
        <v>7021</v>
      </c>
      <c r="C10178" t="s">
        <v>59</v>
      </c>
      <c r="D10178">
        <v>11.52</v>
      </c>
      <c r="E10178">
        <v>9.6</v>
      </c>
      <c r="F10178">
        <v>-16.100000000000001</v>
      </c>
      <c r="G10178" t="b">
        <v>0</v>
      </c>
    </row>
    <row r="10179" spans="1:7">
      <c r="A10179" t="s">
        <v>35</v>
      </c>
      <c r="B10179">
        <v>7025</v>
      </c>
      <c r="C10179" t="s">
        <v>59</v>
      </c>
      <c r="D10179">
        <v>13.82</v>
      </c>
      <c r="E10179">
        <v>8.75</v>
      </c>
      <c r="F10179">
        <v>-16.100000000000001</v>
      </c>
    </row>
    <row r="10180" spans="1:7">
      <c r="A10180" t="s">
        <v>35</v>
      </c>
      <c r="B10180">
        <v>7026</v>
      </c>
      <c r="C10180" t="s">
        <v>59</v>
      </c>
      <c r="D10180">
        <v>14.17</v>
      </c>
      <c r="E10180">
        <v>8.75</v>
      </c>
      <c r="F10180">
        <v>-16.100000000000001</v>
      </c>
    </row>
    <row r="10181" spans="1:7">
      <c r="A10181" t="s">
        <v>35</v>
      </c>
      <c r="B10181">
        <v>7027</v>
      </c>
      <c r="C10181" t="s">
        <v>59</v>
      </c>
      <c r="D10181">
        <v>14.35</v>
      </c>
      <c r="E10181">
        <v>8.75</v>
      </c>
      <c r="F10181">
        <v>-16.100000000000001</v>
      </c>
    </row>
    <row r="10182" spans="1:7">
      <c r="A10182" t="s">
        <v>35</v>
      </c>
      <c r="B10182">
        <v>7028</v>
      </c>
      <c r="C10182" t="s">
        <v>59</v>
      </c>
      <c r="D10182">
        <v>15.97</v>
      </c>
      <c r="E10182">
        <v>8.75</v>
      </c>
      <c r="F10182">
        <v>-16.100000000000001</v>
      </c>
      <c r="G10182" t="b">
        <v>0</v>
      </c>
    </row>
    <row r="10183" spans="1:7">
      <c r="A10183" t="s">
        <v>35</v>
      </c>
      <c r="B10183">
        <v>7029</v>
      </c>
      <c r="C10183" t="s">
        <v>59</v>
      </c>
      <c r="D10183">
        <v>16.7</v>
      </c>
      <c r="E10183">
        <v>8.75</v>
      </c>
      <c r="F10183">
        <v>-16.100000000000001</v>
      </c>
    </row>
    <row r="10184" spans="1:7">
      <c r="A10184" t="s">
        <v>35</v>
      </c>
      <c r="B10184">
        <v>7030</v>
      </c>
      <c r="C10184" t="s">
        <v>59</v>
      </c>
      <c r="D10184">
        <v>17</v>
      </c>
      <c r="E10184">
        <v>8.75</v>
      </c>
      <c r="F10184">
        <v>-16.100000000000001</v>
      </c>
      <c r="G10184" t="b">
        <v>0</v>
      </c>
    </row>
    <row r="10185" spans="1:7">
      <c r="A10185" t="s">
        <v>35</v>
      </c>
      <c r="B10185">
        <v>7031</v>
      </c>
      <c r="C10185" t="s">
        <v>59</v>
      </c>
      <c r="D10185">
        <v>17</v>
      </c>
      <c r="E10185">
        <v>8.9</v>
      </c>
      <c r="F10185">
        <v>-16.100000000000001</v>
      </c>
    </row>
    <row r="10186" spans="1:7">
      <c r="A10186" t="s">
        <v>35</v>
      </c>
      <c r="B10186">
        <v>7032</v>
      </c>
      <c r="C10186" t="s">
        <v>59</v>
      </c>
      <c r="D10186">
        <v>17</v>
      </c>
      <c r="E10186">
        <v>9.1</v>
      </c>
      <c r="F10186">
        <v>-16.100000000000001</v>
      </c>
      <c r="G10186" t="b">
        <v>0</v>
      </c>
    </row>
    <row r="10187" spans="1:7">
      <c r="A10187" t="s">
        <v>35</v>
      </c>
      <c r="B10187">
        <v>7033</v>
      </c>
      <c r="C10187" t="s">
        <v>59</v>
      </c>
      <c r="D10187">
        <v>17</v>
      </c>
      <c r="E10187">
        <v>9.6999999999999993</v>
      </c>
      <c r="F10187">
        <v>-16.100000000000001</v>
      </c>
      <c r="G10187" t="b">
        <v>0</v>
      </c>
    </row>
    <row r="10188" spans="1:7">
      <c r="A10188" t="s">
        <v>35</v>
      </c>
      <c r="B10188">
        <v>7034</v>
      </c>
      <c r="C10188" t="s">
        <v>59</v>
      </c>
      <c r="D10188">
        <v>17</v>
      </c>
      <c r="E10188">
        <v>10.11</v>
      </c>
      <c r="F10188">
        <v>-16.100000000000001</v>
      </c>
    </row>
    <row r="10189" spans="1:7">
      <c r="A10189" t="s">
        <v>35</v>
      </c>
      <c r="B10189">
        <v>7035</v>
      </c>
      <c r="C10189" t="s">
        <v>59</v>
      </c>
      <c r="D10189">
        <v>17</v>
      </c>
      <c r="E10189">
        <v>10.4</v>
      </c>
      <c r="F10189">
        <v>-16.100000000000001</v>
      </c>
      <c r="G10189" t="b">
        <v>0</v>
      </c>
    </row>
    <row r="10190" spans="1:7">
      <c r="A10190" t="s">
        <v>35</v>
      </c>
      <c r="B10190">
        <v>7036</v>
      </c>
      <c r="C10190" t="s">
        <v>59</v>
      </c>
      <c r="D10190">
        <v>17</v>
      </c>
      <c r="E10190">
        <v>10.6</v>
      </c>
      <c r="F10190">
        <v>-16.100000000000001</v>
      </c>
    </row>
    <row r="10191" spans="1:7">
      <c r="A10191" t="s">
        <v>35</v>
      </c>
      <c r="B10191">
        <v>7037</v>
      </c>
      <c r="C10191" t="s">
        <v>59</v>
      </c>
      <c r="D10191">
        <v>17</v>
      </c>
      <c r="E10191">
        <v>11.65</v>
      </c>
      <c r="F10191">
        <v>-16.100000000000001</v>
      </c>
      <c r="G10191" t="b">
        <v>0</v>
      </c>
    </row>
    <row r="10192" spans="1:7">
      <c r="A10192" t="s">
        <v>35</v>
      </c>
      <c r="B10192">
        <v>7038</v>
      </c>
      <c r="C10192" t="s">
        <v>59</v>
      </c>
      <c r="D10192">
        <v>17</v>
      </c>
      <c r="E10192">
        <v>11.9</v>
      </c>
      <c r="F10192">
        <v>-16.100000000000001</v>
      </c>
    </row>
    <row r="10193" spans="1:7">
      <c r="A10193" t="s">
        <v>35</v>
      </c>
      <c r="B10193">
        <v>7039</v>
      </c>
      <c r="C10193" t="s">
        <v>59</v>
      </c>
      <c r="D10193">
        <v>17</v>
      </c>
      <c r="E10193">
        <v>11.95</v>
      </c>
      <c r="F10193">
        <v>-16.100000000000001</v>
      </c>
    </row>
    <row r="10194" spans="1:7">
      <c r="A10194" t="s">
        <v>35</v>
      </c>
      <c r="B10194">
        <v>7040</v>
      </c>
      <c r="C10194" t="s">
        <v>59</v>
      </c>
      <c r="D10194">
        <v>17</v>
      </c>
      <c r="E10194">
        <v>12.5</v>
      </c>
      <c r="F10194">
        <v>-16.100000000000001</v>
      </c>
    </row>
    <row r="10195" spans="1:7">
      <c r="A10195" t="s">
        <v>35</v>
      </c>
      <c r="B10195">
        <v>7041</v>
      </c>
      <c r="C10195" t="s">
        <v>59</v>
      </c>
      <c r="D10195">
        <v>17</v>
      </c>
      <c r="E10195">
        <v>12.8</v>
      </c>
      <c r="F10195">
        <v>-16.100000000000001</v>
      </c>
    </row>
    <row r="10196" spans="1:7">
      <c r="A10196" t="s">
        <v>35</v>
      </c>
      <c r="B10196">
        <v>7042</v>
      </c>
      <c r="C10196" t="s">
        <v>59</v>
      </c>
      <c r="D10196">
        <v>17</v>
      </c>
      <c r="E10196">
        <v>12.95</v>
      </c>
      <c r="F10196">
        <v>-16.100000000000001</v>
      </c>
    </row>
    <row r="10197" spans="1:7">
      <c r="A10197" t="s">
        <v>35</v>
      </c>
      <c r="B10197">
        <v>7043</v>
      </c>
      <c r="C10197" t="s">
        <v>59</v>
      </c>
      <c r="D10197">
        <v>17</v>
      </c>
      <c r="E10197">
        <v>14.2</v>
      </c>
      <c r="F10197">
        <v>-16.100000000000001</v>
      </c>
    </row>
    <row r="10198" spans="1:7">
      <c r="A10198" t="s">
        <v>35</v>
      </c>
      <c r="B10198">
        <v>7044</v>
      </c>
      <c r="C10198" t="s">
        <v>59</v>
      </c>
      <c r="D10198">
        <v>17</v>
      </c>
      <c r="E10198">
        <v>14.35</v>
      </c>
      <c r="F10198">
        <v>-16.100000000000001</v>
      </c>
      <c r="G10198" t="b">
        <v>0</v>
      </c>
    </row>
    <row r="10199" spans="1:7">
      <c r="A10199" t="s">
        <v>35</v>
      </c>
      <c r="B10199">
        <v>7045</v>
      </c>
      <c r="C10199" t="s">
        <v>59</v>
      </c>
      <c r="D10199">
        <v>17</v>
      </c>
      <c r="E10199">
        <v>14.91</v>
      </c>
      <c r="F10199">
        <v>-16.100000000000001</v>
      </c>
      <c r="G10199" t="b">
        <v>0</v>
      </c>
    </row>
    <row r="10200" spans="1:7">
      <c r="A10200" t="s">
        <v>35</v>
      </c>
      <c r="B10200">
        <v>7046</v>
      </c>
      <c r="C10200" t="s">
        <v>59</v>
      </c>
      <c r="D10200">
        <v>17</v>
      </c>
      <c r="E10200">
        <v>15.26</v>
      </c>
      <c r="F10200">
        <v>-16.100000000000001</v>
      </c>
    </row>
    <row r="10201" spans="1:7">
      <c r="A10201" t="s">
        <v>35</v>
      </c>
      <c r="B10201">
        <v>7047</v>
      </c>
      <c r="C10201" t="s">
        <v>59</v>
      </c>
      <c r="D10201">
        <v>14.35</v>
      </c>
      <c r="E10201">
        <v>11.35</v>
      </c>
      <c r="F10201">
        <v>-16.100000000000001</v>
      </c>
    </row>
    <row r="10202" spans="1:7">
      <c r="A10202" t="s">
        <v>35</v>
      </c>
      <c r="B10202">
        <v>7048</v>
      </c>
      <c r="C10202" t="s">
        <v>59</v>
      </c>
      <c r="D10202">
        <v>15.97</v>
      </c>
      <c r="E10202">
        <v>11.35</v>
      </c>
      <c r="F10202">
        <v>-16.100000000000001</v>
      </c>
    </row>
    <row r="10203" spans="1:7">
      <c r="A10203" t="s">
        <v>35</v>
      </c>
      <c r="B10203">
        <v>7049</v>
      </c>
      <c r="C10203" t="s">
        <v>59</v>
      </c>
      <c r="D10203">
        <v>16.7</v>
      </c>
      <c r="E10203">
        <v>11.35</v>
      </c>
      <c r="F10203">
        <v>-16.100000000000001</v>
      </c>
    </row>
    <row r="10204" spans="1:7">
      <c r="A10204" t="s">
        <v>35</v>
      </c>
      <c r="B10204">
        <v>7050</v>
      </c>
      <c r="C10204" t="s">
        <v>59</v>
      </c>
      <c r="D10204">
        <v>14.17</v>
      </c>
      <c r="E10204">
        <v>11.65</v>
      </c>
      <c r="F10204">
        <v>-16.100000000000001</v>
      </c>
      <c r="G10204" t="b">
        <v>0</v>
      </c>
    </row>
    <row r="10205" spans="1:7">
      <c r="A10205" t="s">
        <v>35</v>
      </c>
      <c r="B10205">
        <v>7051</v>
      </c>
      <c r="C10205" t="s">
        <v>59</v>
      </c>
      <c r="D10205">
        <v>14.17</v>
      </c>
      <c r="E10205">
        <v>11.9</v>
      </c>
      <c r="F10205">
        <v>-16.100000000000001</v>
      </c>
    </row>
    <row r="10206" spans="1:7">
      <c r="A10206" t="s">
        <v>35</v>
      </c>
      <c r="B10206">
        <v>7052</v>
      </c>
      <c r="C10206" t="s">
        <v>59</v>
      </c>
      <c r="D10206">
        <v>14.17</v>
      </c>
      <c r="E10206">
        <v>11.95</v>
      </c>
      <c r="F10206">
        <v>-16.100000000000001</v>
      </c>
      <c r="G10206" t="b">
        <v>0</v>
      </c>
    </row>
    <row r="10207" spans="1:7">
      <c r="A10207" t="s">
        <v>35</v>
      </c>
      <c r="B10207">
        <v>7054</v>
      </c>
      <c r="C10207" t="s">
        <v>59</v>
      </c>
      <c r="D10207">
        <v>17.3</v>
      </c>
      <c r="E10207">
        <v>15.78</v>
      </c>
      <c r="F10207">
        <v>-16.100000000000001</v>
      </c>
    </row>
    <row r="10208" spans="1:7">
      <c r="A10208" t="s">
        <v>35</v>
      </c>
      <c r="B10208">
        <v>7055</v>
      </c>
      <c r="C10208" t="s">
        <v>59</v>
      </c>
      <c r="D10208">
        <v>19.100000000000001</v>
      </c>
      <c r="E10208">
        <v>15.78</v>
      </c>
      <c r="F10208">
        <v>-16.100000000000001</v>
      </c>
    </row>
    <row r="10209" spans="1:7">
      <c r="A10209" t="s">
        <v>35</v>
      </c>
      <c r="B10209">
        <v>7056</v>
      </c>
      <c r="C10209" t="s">
        <v>59</v>
      </c>
      <c r="D10209">
        <v>19.475000000000001</v>
      </c>
      <c r="E10209">
        <v>15.78</v>
      </c>
      <c r="F10209">
        <v>-16.100000000000001</v>
      </c>
      <c r="G10209" t="b">
        <v>0</v>
      </c>
    </row>
    <row r="10210" spans="1:7">
      <c r="A10210" t="s">
        <v>35</v>
      </c>
      <c r="B10210">
        <v>7057</v>
      </c>
      <c r="C10210" t="s">
        <v>59</v>
      </c>
      <c r="D10210">
        <v>19.649999999999999</v>
      </c>
      <c r="E10210">
        <v>15.78</v>
      </c>
      <c r="F10210">
        <v>-16.100000000000001</v>
      </c>
    </row>
    <row r="10211" spans="1:7">
      <c r="A10211" t="s">
        <v>35</v>
      </c>
      <c r="B10211">
        <v>7058</v>
      </c>
      <c r="C10211" t="s">
        <v>59</v>
      </c>
      <c r="D10211">
        <v>19.649999999999999</v>
      </c>
      <c r="E10211">
        <v>15.26</v>
      </c>
      <c r="F10211">
        <v>-16.100000000000001</v>
      </c>
    </row>
    <row r="10212" spans="1:7">
      <c r="A10212" t="s">
        <v>35</v>
      </c>
      <c r="B10212">
        <v>7059</v>
      </c>
      <c r="C10212" t="s">
        <v>59</v>
      </c>
      <c r="D10212">
        <v>19.649999999999999</v>
      </c>
      <c r="E10212">
        <v>14.91</v>
      </c>
      <c r="F10212">
        <v>-16.100000000000001</v>
      </c>
      <c r="G10212" t="b">
        <v>0</v>
      </c>
    </row>
    <row r="10213" spans="1:7">
      <c r="A10213" t="s">
        <v>35</v>
      </c>
      <c r="B10213">
        <v>7060</v>
      </c>
      <c r="C10213" t="s">
        <v>59</v>
      </c>
      <c r="D10213">
        <v>19.649999999999999</v>
      </c>
      <c r="E10213">
        <v>14.35</v>
      </c>
      <c r="F10213">
        <v>-16.100000000000001</v>
      </c>
    </row>
    <row r="10214" spans="1:7">
      <c r="A10214" t="s">
        <v>35</v>
      </c>
      <c r="B10214">
        <v>7061</v>
      </c>
      <c r="C10214" t="s">
        <v>59</v>
      </c>
      <c r="D10214">
        <v>19.649999999999999</v>
      </c>
      <c r="E10214">
        <v>14.2</v>
      </c>
      <c r="F10214">
        <v>-16.100000000000001</v>
      </c>
    </row>
    <row r="10215" spans="1:7">
      <c r="A10215" t="s">
        <v>35</v>
      </c>
      <c r="B10215">
        <v>7062</v>
      </c>
      <c r="C10215" t="s">
        <v>59</v>
      </c>
      <c r="D10215">
        <v>19.649999999999999</v>
      </c>
      <c r="E10215">
        <v>12.95</v>
      </c>
      <c r="F10215">
        <v>-16.100000000000001</v>
      </c>
      <c r="G10215" t="b">
        <v>0</v>
      </c>
    </row>
    <row r="10216" spans="1:7">
      <c r="A10216" t="s">
        <v>35</v>
      </c>
      <c r="B10216">
        <v>7063</v>
      </c>
      <c r="C10216" t="s">
        <v>59</v>
      </c>
      <c r="D10216">
        <v>19.649999999999999</v>
      </c>
      <c r="E10216">
        <v>12.8</v>
      </c>
      <c r="F10216">
        <v>-16.100000000000001</v>
      </c>
    </row>
    <row r="10217" spans="1:7">
      <c r="A10217" t="s">
        <v>35</v>
      </c>
      <c r="B10217">
        <v>7064</v>
      </c>
      <c r="C10217" t="s">
        <v>59</v>
      </c>
      <c r="D10217">
        <v>19.649999999999999</v>
      </c>
      <c r="E10217">
        <v>12.5</v>
      </c>
      <c r="F10217">
        <v>-16.100000000000001</v>
      </c>
    </row>
    <row r="10218" spans="1:7">
      <c r="A10218" t="s">
        <v>35</v>
      </c>
      <c r="B10218">
        <v>7065</v>
      </c>
      <c r="C10218" t="s">
        <v>59</v>
      </c>
      <c r="D10218">
        <v>19.649999999999999</v>
      </c>
      <c r="E10218">
        <v>11.95</v>
      </c>
      <c r="F10218">
        <v>-16.100000000000001</v>
      </c>
    </row>
    <row r="10219" spans="1:7">
      <c r="A10219" t="s">
        <v>35</v>
      </c>
      <c r="B10219">
        <v>7066</v>
      </c>
      <c r="C10219" t="s">
        <v>59</v>
      </c>
      <c r="D10219">
        <v>19.649999999999999</v>
      </c>
      <c r="E10219">
        <v>11.9</v>
      </c>
      <c r="F10219">
        <v>-16.100000000000001</v>
      </c>
      <c r="G10219" t="b">
        <v>0</v>
      </c>
    </row>
    <row r="10220" spans="1:7">
      <c r="A10220" t="s">
        <v>35</v>
      </c>
      <c r="B10220">
        <v>7067</v>
      </c>
      <c r="C10220" t="s">
        <v>59</v>
      </c>
      <c r="D10220">
        <v>19.649999999999999</v>
      </c>
      <c r="E10220">
        <v>11.65</v>
      </c>
      <c r="F10220">
        <v>-16.100000000000001</v>
      </c>
    </row>
    <row r="10221" spans="1:7">
      <c r="A10221" t="s">
        <v>35</v>
      </c>
      <c r="B10221">
        <v>7068</v>
      </c>
      <c r="C10221" t="s">
        <v>59</v>
      </c>
      <c r="D10221">
        <v>19.649999999999999</v>
      </c>
      <c r="E10221">
        <v>10.6</v>
      </c>
      <c r="F10221">
        <v>-16.100000000000001</v>
      </c>
    </row>
    <row r="10222" spans="1:7">
      <c r="A10222" t="s">
        <v>35</v>
      </c>
      <c r="B10222">
        <v>7069</v>
      </c>
      <c r="C10222" t="s">
        <v>59</v>
      </c>
      <c r="D10222">
        <v>19.649999999999999</v>
      </c>
      <c r="E10222">
        <v>10.4</v>
      </c>
      <c r="F10222">
        <v>-16.100000000000001</v>
      </c>
      <c r="G10222" t="b">
        <v>0</v>
      </c>
    </row>
    <row r="10223" spans="1:7">
      <c r="A10223" t="s">
        <v>35</v>
      </c>
      <c r="B10223">
        <v>7192</v>
      </c>
      <c r="C10223" t="s">
        <v>59</v>
      </c>
      <c r="D10223">
        <v>11.52</v>
      </c>
      <c r="E10223">
        <v>9.6999999999999993</v>
      </c>
      <c r="F10223">
        <v>-16.100000000000001</v>
      </c>
    </row>
    <row r="10224" spans="1:7">
      <c r="A10224" t="s">
        <v>35</v>
      </c>
      <c r="B10224">
        <v>7193</v>
      </c>
      <c r="C10224" t="s">
        <v>59</v>
      </c>
      <c r="D10224">
        <v>11.52</v>
      </c>
      <c r="E10224">
        <v>10.11</v>
      </c>
      <c r="F10224">
        <v>-16.100000000000001</v>
      </c>
    </row>
    <row r="10225" spans="1:7">
      <c r="A10225" t="s">
        <v>35</v>
      </c>
      <c r="B10225">
        <v>7194</v>
      </c>
      <c r="C10225" t="s">
        <v>59</v>
      </c>
      <c r="D10225">
        <v>11.52</v>
      </c>
      <c r="E10225">
        <v>10.4</v>
      </c>
      <c r="F10225">
        <v>-16.100000000000001</v>
      </c>
    </row>
    <row r="10226" spans="1:7">
      <c r="A10226" t="s">
        <v>35</v>
      </c>
      <c r="B10226">
        <v>7195</v>
      </c>
      <c r="C10226" t="s">
        <v>59</v>
      </c>
      <c r="D10226">
        <v>11.52</v>
      </c>
      <c r="E10226">
        <v>10.6</v>
      </c>
      <c r="F10226">
        <v>-16.100000000000001</v>
      </c>
    </row>
    <row r="10227" spans="1:7">
      <c r="A10227" t="s">
        <v>35</v>
      </c>
      <c r="B10227">
        <v>7196</v>
      </c>
      <c r="C10227" t="s">
        <v>59</v>
      </c>
      <c r="D10227">
        <v>11.52</v>
      </c>
      <c r="E10227">
        <v>10.7</v>
      </c>
      <c r="F10227">
        <v>-16.100000000000001</v>
      </c>
      <c r="G10227" t="b">
        <v>0</v>
      </c>
    </row>
    <row r="10228" spans="1:7">
      <c r="A10228" t="s">
        <v>35</v>
      </c>
      <c r="B10228">
        <v>7211</v>
      </c>
      <c r="C10228" t="s">
        <v>59</v>
      </c>
      <c r="D10228">
        <v>14.17</v>
      </c>
      <c r="E10228">
        <v>12.8</v>
      </c>
      <c r="F10228">
        <v>-16.100000000000001</v>
      </c>
      <c r="G10228" t="b">
        <v>0</v>
      </c>
    </row>
    <row r="10229" spans="1:7">
      <c r="A10229" t="s">
        <v>35</v>
      </c>
      <c r="B10229">
        <v>7217</v>
      </c>
      <c r="C10229" t="s">
        <v>59</v>
      </c>
      <c r="D10229">
        <v>-1.110223E-16</v>
      </c>
      <c r="E10229">
        <v>-2.65</v>
      </c>
      <c r="F10229">
        <v>-16.100000000000001</v>
      </c>
    </row>
    <row r="10230" spans="1:7">
      <c r="A10230" t="s">
        <v>35</v>
      </c>
      <c r="B10230">
        <v>7221</v>
      </c>
      <c r="C10230" t="s">
        <v>59</v>
      </c>
      <c r="D10230">
        <v>0.65</v>
      </c>
      <c r="E10230">
        <v>-2.65</v>
      </c>
      <c r="F10230">
        <v>-16.100000000000001</v>
      </c>
    </row>
    <row r="10231" spans="1:7">
      <c r="A10231" t="s">
        <v>35</v>
      </c>
      <c r="B10231">
        <v>7224</v>
      </c>
      <c r="C10231" t="s">
        <v>59</v>
      </c>
      <c r="D10231">
        <v>0</v>
      </c>
      <c r="E10231">
        <v>6.9</v>
      </c>
      <c r="F10231">
        <v>-16.100000000000001</v>
      </c>
      <c r="G10231" t="b">
        <v>0</v>
      </c>
    </row>
    <row r="10232" spans="1:7">
      <c r="A10232" t="s">
        <v>35</v>
      </c>
      <c r="B10232">
        <v>7229</v>
      </c>
      <c r="C10232" t="s">
        <v>59</v>
      </c>
      <c r="D10232">
        <v>1.2</v>
      </c>
      <c r="E10232">
        <v>8.1</v>
      </c>
      <c r="F10232">
        <v>-16.100000000000001</v>
      </c>
    </row>
    <row r="10233" spans="1:7">
      <c r="A10233" t="s">
        <v>35</v>
      </c>
      <c r="B10233">
        <v>7239</v>
      </c>
      <c r="C10233" t="s">
        <v>59</v>
      </c>
      <c r="D10233">
        <v>0</v>
      </c>
      <c r="E10233">
        <v>10.9</v>
      </c>
      <c r="F10233">
        <v>-16.100000000000001</v>
      </c>
    </row>
    <row r="10234" spans="1:7">
      <c r="A10234" t="s">
        <v>35</v>
      </c>
      <c r="B10234">
        <v>7242</v>
      </c>
      <c r="C10234" t="s">
        <v>59</v>
      </c>
      <c r="D10234">
        <v>-1.69</v>
      </c>
      <c r="E10234">
        <v>13.27</v>
      </c>
      <c r="F10234">
        <v>-16.100000000000001</v>
      </c>
      <c r="G10234" t="b">
        <v>0</v>
      </c>
    </row>
    <row r="10235" spans="1:7">
      <c r="A10235" t="s">
        <v>35</v>
      </c>
      <c r="B10235">
        <v>7246</v>
      </c>
      <c r="C10235" t="s">
        <v>59</v>
      </c>
      <c r="D10235">
        <v>0.4</v>
      </c>
      <c r="E10235">
        <v>13.27</v>
      </c>
      <c r="F10235">
        <v>-16.100000000000001</v>
      </c>
    </row>
    <row r="10236" spans="1:7">
      <c r="A10236" t="s">
        <v>35</v>
      </c>
      <c r="B10236">
        <v>7248</v>
      </c>
      <c r="C10236" t="s">
        <v>59</v>
      </c>
      <c r="D10236">
        <v>0.65</v>
      </c>
      <c r="E10236">
        <v>13.27</v>
      </c>
      <c r="F10236">
        <v>-16.100000000000001</v>
      </c>
    </row>
    <row r="10237" spans="1:7">
      <c r="A10237" t="s">
        <v>35</v>
      </c>
      <c r="B10237">
        <v>7250</v>
      </c>
      <c r="C10237" t="s">
        <v>59</v>
      </c>
      <c r="D10237">
        <v>1.2</v>
      </c>
      <c r="E10237">
        <v>13.27</v>
      </c>
      <c r="F10237">
        <v>-16.100000000000001</v>
      </c>
    </row>
    <row r="10238" spans="1:7">
      <c r="A10238" t="s">
        <v>35</v>
      </c>
      <c r="B10238">
        <v>7252</v>
      </c>
      <c r="C10238" t="s">
        <v>59</v>
      </c>
      <c r="D10238">
        <v>6.5</v>
      </c>
      <c r="E10238">
        <v>13.071389999999999</v>
      </c>
      <c r="F10238">
        <v>-16.100000000000001</v>
      </c>
    </row>
    <row r="10239" spans="1:7">
      <c r="A10239" t="s">
        <v>35</v>
      </c>
      <c r="B10239">
        <v>7254</v>
      </c>
      <c r="C10239" t="s">
        <v>59</v>
      </c>
      <c r="D10239">
        <v>6.55</v>
      </c>
      <c r="E10239">
        <v>13.071389999999999</v>
      </c>
      <c r="F10239">
        <v>-16.100000000000001</v>
      </c>
    </row>
    <row r="10240" spans="1:7">
      <c r="A10240" t="s">
        <v>35</v>
      </c>
      <c r="B10240">
        <v>7256</v>
      </c>
      <c r="C10240" t="s">
        <v>59</v>
      </c>
      <c r="D10240">
        <v>6.9</v>
      </c>
      <c r="E10240">
        <v>13.071389999999999</v>
      </c>
      <c r="F10240">
        <v>-16.100000000000001</v>
      </c>
    </row>
    <row r="10241" spans="1:7">
      <c r="A10241" t="s">
        <v>35</v>
      </c>
      <c r="B10241">
        <v>7258</v>
      </c>
      <c r="C10241" t="s">
        <v>59</v>
      </c>
      <c r="D10241">
        <v>7.02</v>
      </c>
      <c r="E10241">
        <v>13.071389999999999</v>
      </c>
      <c r="F10241">
        <v>-16.100000000000001</v>
      </c>
      <c r="G10241" t="b">
        <v>0</v>
      </c>
    </row>
    <row r="10242" spans="1:7">
      <c r="A10242" t="s">
        <v>35</v>
      </c>
      <c r="B10242">
        <v>7260</v>
      </c>
      <c r="C10242" t="s">
        <v>59</v>
      </c>
      <c r="D10242">
        <v>7.3</v>
      </c>
      <c r="E10242">
        <v>2.8</v>
      </c>
      <c r="F10242">
        <v>-16.100000000000001</v>
      </c>
    </row>
    <row r="10243" spans="1:7">
      <c r="A10243" t="s">
        <v>35</v>
      </c>
      <c r="B10243">
        <v>7263</v>
      </c>
      <c r="C10243" t="s">
        <v>59</v>
      </c>
      <c r="D10243">
        <v>7.3</v>
      </c>
      <c r="E10243">
        <v>2.5</v>
      </c>
      <c r="F10243">
        <v>-16.100000000000001</v>
      </c>
    </row>
    <row r="10244" spans="1:7">
      <c r="A10244" t="s">
        <v>35</v>
      </c>
      <c r="B10244">
        <v>7265</v>
      </c>
      <c r="C10244" t="s">
        <v>59</v>
      </c>
      <c r="D10244">
        <v>7.3</v>
      </c>
      <c r="E10244">
        <v>2.2000000000000002</v>
      </c>
      <c r="F10244">
        <v>-16.100000000000001</v>
      </c>
      <c r="G10244" t="b">
        <v>0</v>
      </c>
    </row>
    <row r="10245" spans="1:7">
      <c r="A10245" t="s">
        <v>35</v>
      </c>
      <c r="B10245">
        <v>7269</v>
      </c>
      <c r="C10245" t="s">
        <v>59</v>
      </c>
      <c r="D10245">
        <v>12.8</v>
      </c>
      <c r="E10245">
        <v>2.2000000000000002</v>
      </c>
      <c r="F10245">
        <v>-16.100000000000001</v>
      </c>
    </row>
    <row r="10246" spans="1:7">
      <c r="A10246" t="s">
        <v>35</v>
      </c>
      <c r="B10246">
        <v>7271</v>
      </c>
      <c r="C10246" t="s">
        <v>59</v>
      </c>
      <c r="D10246">
        <v>12.8</v>
      </c>
      <c r="E10246">
        <v>2.5</v>
      </c>
      <c r="F10246">
        <v>-16.100000000000001</v>
      </c>
    </row>
    <row r="10247" spans="1:7">
      <c r="A10247" t="s">
        <v>35</v>
      </c>
      <c r="B10247">
        <v>7273</v>
      </c>
      <c r="C10247" t="s">
        <v>59</v>
      </c>
      <c r="D10247">
        <v>12.8</v>
      </c>
      <c r="E10247">
        <v>2.8</v>
      </c>
      <c r="F10247">
        <v>-16.100000000000001</v>
      </c>
    </row>
    <row r="10248" spans="1:7">
      <c r="A10248" t="s">
        <v>35</v>
      </c>
      <c r="B10248">
        <v>7276</v>
      </c>
      <c r="C10248" t="s">
        <v>59</v>
      </c>
      <c r="D10248">
        <v>13.1</v>
      </c>
      <c r="E10248">
        <v>3.75</v>
      </c>
      <c r="F10248">
        <v>-16.100000000000001</v>
      </c>
    </row>
    <row r="10249" spans="1:7">
      <c r="A10249" t="s">
        <v>35</v>
      </c>
      <c r="B10249">
        <v>7278</v>
      </c>
      <c r="C10249" t="s">
        <v>59</v>
      </c>
      <c r="D10249">
        <v>13.4</v>
      </c>
      <c r="E10249">
        <v>3.75</v>
      </c>
      <c r="F10249">
        <v>-16.100000000000001</v>
      </c>
    </row>
    <row r="10250" spans="1:7">
      <c r="A10250" t="s">
        <v>35</v>
      </c>
      <c r="B10250">
        <v>7280</v>
      </c>
      <c r="C10250" t="s">
        <v>59</v>
      </c>
      <c r="D10250">
        <v>13.45</v>
      </c>
      <c r="E10250">
        <v>3.75</v>
      </c>
      <c r="F10250">
        <v>-16.100000000000001</v>
      </c>
    </row>
    <row r="10251" spans="1:7">
      <c r="A10251" t="s">
        <v>35</v>
      </c>
      <c r="B10251">
        <v>7283</v>
      </c>
      <c r="C10251" t="s">
        <v>59</v>
      </c>
      <c r="D10251">
        <v>13.65</v>
      </c>
      <c r="E10251">
        <v>3.75</v>
      </c>
      <c r="F10251">
        <v>-16.100000000000001</v>
      </c>
    </row>
    <row r="10252" spans="1:7">
      <c r="A10252" t="s">
        <v>35</v>
      </c>
      <c r="B10252">
        <v>7285</v>
      </c>
      <c r="C10252" t="s">
        <v>59</v>
      </c>
      <c r="D10252">
        <v>14.15</v>
      </c>
      <c r="E10252">
        <v>3.75</v>
      </c>
      <c r="F10252">
        <v>-16.100000000000001</v>
      </c>
    </row>
    <row r="10253" spans="1:7">
      <c r="A10253" t="s">
        <v>35</v>
      </c>
      <c r="B10253">
        <v>7287</v>
      </c>
      <c r="C10253" t="s">
        <v>59</v>
      </c>
      <c r="D10253">
        <v>14.33</v>
      </c>
      <c r="E10253">
        <v>3.75</v>
      </c>
      <c r="F10253">
        <v>-16.100000000000001</v>
      </c>
      <c r="G10253" t="b">
        <v>0</v>
      </c>
    </row>
    <row r="10254" spans="1:7">
      <c r="A10254" t="s">
        <v>35</v>
      </c>
      <c r="B10254">
        <v>7290</v>
      </c>
      <c r="C10254" t="s">
        <v>59</v>
      </c>
      <c r="D10254">
        <v>14.4</v>
      </c>
      <c r="E10254">
        <v>2.8</v>
      </c>
      <c r="F10254">
        <v>-16.100000000000001</v>
      </c>
      <c r="G10254" t="b">
        <v>0</v>
      </c>
    </row>
    <row r="10255" spans="1:7">
      <c r="A10255" t="s">
        <v>35</v>
      </c>
      <c r="B10255">
        <v>7292</v>
      </c>
      <c r="C10255" t="s">
        <v>59</v>
      </c>
      <c r="D10255">
        <v>14.4</v>
      </c>
      <c r="E10255">
        <v>2.5</v>
      </c>
      <c r="F10255">
        <v>-16.100000000000001</v>
      </c>
      <c r="G10255" t="b">
        <v>0</v>
      </c>
    </row>
    <row r="10256" spans="1:7">
      <c r="A10256" t="s">
        <v>35</v>
      </c>
      <c r="B10256">
        <v>7294</v>
      </c>
      <c r="C10256" t="s">
        <v>59</v>
      </c>
      <c r="D10256">
        <v>14.4</v>
      </c>
      <c r="E10256">
        <v>2.2000000000000002</v>
      </c>
      <c r="F10256">
        <v>-16.100000000000001</v>
      </c>
    </row>
    <row r="10257" spans="1:7">
      <c r="A10257" t="s">
        <v>35</v>
      </c>
      <c r="B10257">
        <v>7297</v>
      </c>
      <c r="C10257" t="s">
        <v>59</v>
      </c>
      <c r="D10257">
        <v>14.4</v>
      </c>
      <c r="E10257">
        <v>0.7</v>
      </c>
      <c r="F10257">
        <v>-16.100000000000001</v>
      </c>
      <c r="G10257" t="b">
        <v>0</v>
      </c>
    </row>
    <row r="10258" spans="1:7">
      <c r="A10258" t="s">
        <v>35</v>
      </c>
      <c r="B10258">
        <v>7300</v>
      </c>
      <c r="C10258" t="s">
        <v>59</v>
      </c>
      <c r="D10258">
        <v>14.4</v>
      </c>
      <c r="E10258">
        <v>0.4</v>
      </c>
      <c r="F10258">
        <v>-16.100000000000001</v>
      </c>
    </row>
    <row r="10259" spans="1:7">
      <c r="A10259" t="s">
        <v>35</v>
      </c>
      <c r="B10259">
        <v>7302</v>
      </c>
      <c r="C10259" t="s">
        <v>59</v>
      </c>
      <c r="D10259">
        <v>14.4</v>
      </c>
      <c r="E10259">
        <v>0.2</v>
      </c>
      <c r="F10259">
        <v>-16.100000000000001</v>
      </c>
    </row>
    <row r="10260" spans="1:7">
      <c r="A10260" t="s">
        <v>35</v>
      </c>
      <c r="B10260">
        <v>7304</v>
      </c>
      <c r="C10260" t="s">
        <v>59</v>
      </c>
      <c r="D10260">
        <v>14.4</v>
      </c>
      <c r="E10260">
        <v>0</v>
      </c>
      <c r="F10260">
        <v>-16.100000000000001</v>
      </c>
      <c r="G10260" t="b">
        <v>0</v>
      </c>
    </row>
    <row r="10261" spans="1:7">
      <c r="A10261" t="s">
        <v>35</v>
      </c>
      <c r="B10261">
        <v>7308</v>
      </c>
      <c r="C10261" t="s">
        <v>59</v>
      </c>
      <c r="D10261">
        <v>14.33</v>
      </c>
      <c r="E10261">
        <v>-2.65</v>
      </c>
      <c r="F10261">
        <v>-16.100000000000001</v>
      </c>
      <c r="G10261" t="b">
        <v>0</v>
      </c>
    </row>
    <row r="10262" spans="1:7">
      <c r="A10262" t="s">
        <v>35</v>
      </c>
      <c r="B10262">
        <v>7310</v>
      </c>
      <c r="C10262" t="s">
        <v>59</v>
      </c>
      <c r="D10262">
        <v>14.15</v>
      </c>
      <c r="E10262">
        <v>-2.65</v>
      </c>
      <c r="F10262">
        <v>-16.100000000000001</v>
      </c>
    </row>
    <row r="10263" spans="1:7">
      <c r="A10263" t="s">
        <v>35</v>
      </c>
      <c r="B10263">
        <v>7312</v>
      </c>
      <c r="C10263" t="s">
        <v>59</v>
      </c>
      <c r="D10263">
        <v>13.65</v>
      </c>
      <c r="E10263">
        <v>-2.65</v>
      </c>
      <c r="F10263">
        <v>-16.100000000000001</v>
      </c>
    </row>
    <row r="10264" spans="1:7">
      <c r="A10264" t="s">
        <v>35</v>
      </c>
      <c r="B10264">
        <v>7315</v>
      </c>
      <c r="C10264" t="s">
        <v>59</v>
      </c>
      <c r="D10264">
        <v>13.45</v>
      </c>
      <c r="E10264">
        <v>-2.65</v>
      </c>
      <c r="F10264">
        <v>-16.100000000000001</v>
      </c>
      <c r="G10264" t="b">
        <v>0</v>
      </c>
    </row>
    <row r="10265" spans="1:7">
      <c r="A10265" t="s">
        <v>35</v>
      </c>
      <c r="B10265">
        <v>7317</v>
      </c>
      <c r="C10265" t="s">
        <v>59</v>
      </c>
      <c r="D10265">
        <v>13.4</v>
      </c>
      <c r="E10265">
        <v>-2.65</v>
      </c>
      <c r="F10265">
        <v>-16.100000000000001</v>
      </c>
    </row>
    <row r="10266" spans="1:7">
      <c r="A10266" t="s">
        <v>35</v>
      </c>
      <c r="B10266">
        <v>7319</v>
      </c>
      <c r="C10266" t="s">
        <v>59</v>
      </c>
      <c r="D10266">
        <v>13.1</v>
      </c>
      <c r="E10266">
        <v>-2.65</v>
      </c>
      <c r="F10266">
        <v>-16.100000000000001</v>
      </c>
      <c r="G10266" t="b">
        <v>0</v>
      </c>
    </row>
    <row r="10267" spans="1:7">
      <c r="A10267" t="s">
        <v>35</v>
      </c>
      <c r="B10267">
        <v>7333</v>
      </c>
      <c r="C10267" t="s">
        <v>59</v>
      </c>
      <c r="D10267">
        <v>7.02</v>
      </c>
      <c r="E10267">
        <v>-2.65</v>
      </c>
      <c r="F10267">
        <v>-16.100000000000001</v>
      </c>
    </row>
    <row r="10268" spans="1:7">
      <c r="A10268" t="s">
        <v>35</v>
      </c>
      <c r="B10268">
        <v>7335</v>
      </c>
      <c r="C10268" t="s">
        <v>59</v>
      </c>
      <c r="D10268">
        <v>6.9</v>
      </c>
      <c r="E10268">
        <v>-2.65</v>
      </c>
      <c r="F10268">
        <v>-16.100000000000001</v>
      </c>
      <c r="G10268" t="b">
        <v>0</v>
      </c>
    </row>
    <row r="10269" spans="1:7">
      <c r="A10269" t="s">
        <v>35</v>
      </c>
      <c r="B10269">
        <v>7337</v>
      </c>
      <c r="C10269" t="s">
        <v>59</v>
      </c>
      <c r="D10269">
        <v>6.55</v>
      </c>
      <c r="E10269">
        <v>-2.65</v>
      </c>
      <c r="F10269">
        <v>-16.100000000000001</v>
      </c>
      <c r="G10269" t="b">
        <v>0</v>
      </c>
    </row>
    <row r="10270" spans="1:7">
      <c r="A10270" t="s">
        <v>35</v>
      </c>
      <c r="B10270">
        <v>7361</v>
      </c>
      <c r="C10270" t="s">
        <v>59</v>
      </c>
      <c r="D10270">
        <v>9.23</v>
      </c>
      <c r="E10270">
        <v>0.98</v>
      </c>
      <c r="F10270">
        <v>-16.100000000000001</v>
      </c>
    </row>
    <row r="10271" spans="1:7">
      <c r="A10271" t="s">
        <v>35</v>
      </c>
      <c r="B10271">
        <v>7362</v>
      </c>
      <c r="C10271" t="s">
        <v>59</v>
      </c>
      <c r="D10271">
        <v>9.23</v>
      </c>
      <c r="E10271">
        <v>1.75</v>
      </c>
      <c r="F10271">
        <v>-16.100000000000001</v>
      </c>
      <c r="G10271" t="b">
        <v>0</v>
      </c>
    </row>
    <row r="10272" spans="1:7">
      <c r="A10272" t="s">
        <v>35</v>
      </c>
      <c r="B10272">
        <v>7365</v>
      </c>
      <c r="C10272" t="s">
        <v>59</v>
      </c>
      <c r="D10272">
        <v>9.23</v>
      </c>
      <c r="E10272">
        <v>2.2000000000000002</v>
      </c>
      <c r="F10272">
        <v>-16.100000000000001</v>
      </c>
    </row>
    <row r="10273" spans="1:7">
      <c r="A10273" t="s">
        <v>35</v>
      </c>
      <c r="B10273">
        <v>7367</v>
      </c>
      <c r="C10273" t="s">
        <v>59</v>
      </c>
      <c r="D10273">
        <v>9.23</v>
      </c>
      <c r="E10273">
        <v>2.5</v>
      </c>
      <c r="F10273">
        <v>-16.100000000000001</v>
      </c>
    </row>
    <row r="10274" spans="1:7">
      <c r="A10274" t="s">
        <v>35</v>
      </c>
      <c r="B10274">
        <v>7369</v>
      </c>
      <c r="C10274" t="s">
        <v>59</v>
      </c>
      <c r="D10274">
        <v>9.23</v>
      </c>
      <c r="E10274">
        <v>2.8</v>
      </c>
      <c r="F10274">
        <v>-16.100000000000001</v>
      </c>
    </row>
    <row r="10275" spans="1:7">
      <c r="A10275" t="s">
        <v>35</v>
      </c>
      <c r="B10275">
        <v>7371</v>
      </c>
      <c r="C10275" t="s">
        <v>59</v>
      </c>
      <c r="D10275">
        <v>9.23</v>
      </c>
      <c r="E10275">
        <v>4.9000000000000004</v>
      </c>
      <c r="F10275">
        <v>-16.100000000000001</v>
      </c>
    </row>
    <row r="10276" spans="1:7">
      <c r="A10276" t="s">
        <v>35</v>
      </c>
      <c r="B10276">
        <v>7373</v>
      </c>
      <c r="C10276" t="s">
        <v>59</v>
      </c>
      <c r="D10276">
        <v>9.23</v>
      </c>
      <c r="E10276">
        <v>5</v>
      </c>
      <c r="F10276">
        <v>-16.100000000000001</v>
      </c>
      <c r="G10276" t="b">
        <v>0</v>
      </c>
    </row>
    <row r="10277" spans="1:7">
      <c r="A10277" t="s">
        <v>35</v>
      </c>
      <c r="B10277">
        <v>7375</v>
      </c>
      <c r="C10277" t="s">
        <v>59</v>
      </c>
      <c r="D10277">
        <v>9.23</v>
      </c>
      <c r="E10277">
        <v>7.3</v>
      </c>
      <c r="F10277">
        <v>-16.100000000000001</v>
      </c>
    </row>
    <row r="10278" spans="1:7">
      <c r="A10278" t="s">
        <v>35</v>
      </c>
      <c r="B10278">
        <v>7383</v>
      </c>
      <c r="C10278" t="s">
        <v>59</v>
      </c>
      <c r="D10278">
        <v>4</v>
      </c>
      <c r="E10278">
        <v>8.3713890000000006</v>
      </c>
      <c r="F10278">
        <v>-16.100000000000001</v>
      </c>
    </row>
    <row r="10279" spans="1:7">
      <c r="A10279" t="s">
        <v>35</v>
      </c>
      <c r="B10279">
        <v>7385</v>
      </c>
      <c r="C10279" t="s">
        <v>59</v>
      </c>
      <c r="D10279">
        <v>1.97</v>
      </c>
      <c r="E10279">
        <v>14.60491</v>
      </c>
      <c r="F10279">
        <v>-16.100000000000001</v>
      </c>
    </row>
    <row r="10280" spans="1:7">
      <c r="A10280" t="s">
        <v>35</v>
      </c>
      <c r="B10280">
        <v>7386</v>
      </c>
      <c r="C10280" t="s">
        <v>59</v>
      </c>
      <c r="D10280">
        <v>2.5</v>
      </c>
      <c r="E10280">
        <v>14.60491</v>
      </c>
      <c r="F10280">
        <v>-16.100000000000001</v>
      </c>
      <c r="G10280" t="b">
        <v>0</v>
      </c>
    </row>
    <row r="10281" spans="1:7">
      <c r="A10281" t="s">
        <v>35</v>
      </c>
      <c r="B10281">
        <v>7389</v>
      </c>
      <c r="C10281" t="s">
        <v>59</v>
      </c>
      <c r="D10281">
        <v>3.27</v>
      </c>
      <c r="E10281">
        <v>14.60491</v>
      </c>
      <c r="F10281">
        <v>-16.100000000000001</v>
      </c>
    </row>
    <row r="10282" spans="1:7">
      <c r="A10282" t="s">
        <v>35</v>
      </c>
      <c r="B10282">
        <v>7391</v>
      </c>
      <c r="C10282" t="s">
        <v>59</v>
      </c>
      <c r="D10282">
        <v>5</v>
      </c>
      <c r="E10282">
        <v>14.60491</v>
      </c>
      <c r="F10282">
        <v>-16.100000000000001</v>
      </c>
    </row>
    <row r="10283" spans="1:7">
      <c r="A10283" t="s">
        <v>35</v>
      </c>
      <c r="B10283">
        <v>7393</v>
      </c>
      <c r="C10283" t="s">
        <v>59</v>
      </c>
      <c r="D10283">
        <v>6.1</v>
      </c>
      <c r="E10283">
        <v>14.60491</v>
      </c>
      <c r="F10283">
        <v>-16.100000000000001</v>
      </c>
    </row>
    <row r="10284" spans="1:7">
      <c r="A10284" t="s">
        <v>35</v>
      </c>
      <c r="B10284">
        <v>7400</v>
      </c>
      <c r="C10284" t="s">
        <v>59</v>
      </c>
      <c r="D10284">
        <v>4.18</v>
      </c>
      <c r="E10284">
        <v>14.2</v>
      </c>
      <c r="F10284">
        <v>-16.100000000000001</v>
      </c>
    </row>
    <row r="10285" spans="1:7">
      <c r="A10285" t="s">
        <v>35</v>
      </c>
      <c r="B10285">
        <v>7403</v>
      </c>
      <c r="C10285" t="s">
        <v>59</v>
      </c>
      <c r="D10285">
        <v>4.18</v>
      </c>
      <c r="E10285">
        <v>14.35</v>
      </c>
      <c r="F10285">
        <v>-16.100000000000001</v>
      </c>
      <c r="G10285" t="b">
        <v>0</v>
      </c>
    </row>
    <row r="10286" spans="1:7">
      <c r="A10286" t="s">
        <v>35</v>
      </c>
      <c r="B10286">
        <v>7405</v>
      </c>
      <c r="C10286" t="s">
        <v>59</v>
      </c>
      <c r="D10286">
        <v>4.18</v>
      </c>
      <c r="E10286">
        <v>14.60491</v>
      </c>
      <c r="F10286">
        <v>-16.100000000000001</v>
      </c>
    </row>
    <row r="10287" spans="1:7">
      <c r="A10287" t="s">
        <v>35</v>
      </c>
      <c r="B10287">
        <v>7407</v>
      </c>
      <c r="C10287" t="s">
        <v>59</v>
      </c>
      <c r="D10287">
        <v>17.239999999999998</v>
      </c>
      <c r="E10287">
        <v>-0.65</v>
      </c>
      <c r="F10287">
        <v>-16.100000000000001</v>
      </c>
    </row>
    <row r="10288" spans="1:7">
      <c r="A10288" t="s">
        <v>35</v>
      </c>
      <c r="B10288">
        <v>7410</v>
      </c>
      <c r="C10288" t="s">
        <v>59</v>
      </c>
      <c r="D10288">
        <v>17.239999999999998</v>
      </c>
      <c r="E10288">
        <v>-8.8817839999999996E-16</v>
      </c>
      <c r="F10288">
        <v>-16.100000000000001</v>
      </c>
    </row>
    <row r="10289" spans="1:7">
      <c r="A10289" t="s">
        <v>35</v>
      </c>
      <c r="B10289">
        <v>7412</v>
      </c>
      <c r="C10289" t="s">
        <v>59</v>
      </c>
      <c r="D10289">
        <v>17.239999999999998</v>
      </c>
      <c r="E10289">
        <v>0.2</v>
      </c>
      <c r="F10289">
        <v>-16.100000000000001</v>
      </c>
    </row>
    <row r="10290" spans="1:7">
      <c r="A10290" t="s">
        <v>35</v>
      </c>
      <c r="B10290">
        <v>7414</v>
      </c>
      <c r="C10290" t="s">
        <v>59</v>
      </c>
      <c r="D10290">
        <v>17.239999999999998</v>
      </c>
      <c r="E10290">
        <v>0.4</v>
      </c>
      <c r="F10290">
        <v>-16.100000000000001</v>
      </c>
    </row>
    <row r="10291" spans="1:7">
      <c r="A10291" t="s">
        <v>35</v>
      </c>
      <c r="B10291">
        <v>7416</v>
      </c>
      <c r="C10291" t="s">
        <v>59</v>
      </c>
      <c r="D10291">
        <v>17.239999999999998</v>
      </c>
      <c r="E10291">
        <v>0.55000000000000004</v>
      </c>
      <c r="F10291">
        <v>-16.100000000000001</v>
      </c>
      <c r="G10291" t="b">
        <v>0</v>
      </c>
    </row>
    <row r="10292" spans="1:7">
      <c r="A10292" t="s">
        <v>35</v>
      </c>
      <c r="B10292">
        <v>7418</v>
      </c>
      <c r="C10292" t="s">
        <v>59</v>
      </c>
      <c r="D10292">
        <v>17.239999999999998</v>
      </c>
      <c r="E10292">
        <v>0.7</v>
      </c>
      <c r="F10292">
        <v>-16.100000000000001</v>
      </c>
    </row>
    <row r="10293" spans="1:7">
      <c r="A10293" t="s">
        <v>35</v>
      </c>
      <c r="B10293">
        <v>7420</v>
      </c>
      <c r="C10293" t="s">
        <v>59</v>
      </c>
      <c r="D10293">
        <v>17.239999999999998</v>
      </c>
      <c r="E10293">
        <v>1.75</v>
      </c>
      <c r="F10293">
        <v>-16.100000000000001</v>
      </c>
      <c r="G10293" t="b">
        <v>0</v>
      </c>
    </row>
    <row r="10294" spans="1:7">
      <c r="A10294" t="s">
        <v>35</v>
      </c>
      <c r="B10294">
        <v>7422</v>
      </c>
      <c r="C10294" t="s">
        <v>59</v>
      </c>
      <c r="D10294">
        <v>17.239999999999998</v>
      </c>
      <c r="E10294">
        <v>2.2000000000000002</v>
      </c>
      <c r="F10294">
        <v>-16.100000000000001</v>
      </c>
      <c r="G10294" t="b">
        <v>0</v>
      </c>
    </row>
    <row r="10295" spans="1:7">
      <c r="A10295" t="s">
        <v>35</v>
      </c>
      <c r="B10295">
        <v>7424</v>
      </c>
      <c r="C10295" t="s">
        <v>59</v>
      </c>
      <c r="D10295">
        <v>17.239999999999998</v>
      </c>
      <c r="E10295">
        <v>2.5</v>
      </c>
      <c r="F10295">
        <v>-16.100000000000001</v>
      </c>
    </row>
    <row r="10296" spans="1:7">
      <c r="A10296" t="s">
        <v>35</v>
      </c>
      <c r="B10296">
        <v>7426</v>
      </c>
      <c r="C10296" t="s">
        <v>59</v>
      </c>
      <c r="D10296">
        <v>17.239999999999998</v>
      </c>
      <c r="E10296">
        <v>2.8</v>
      </c>
      <c r="F10296">
        <v>-16.100000000000001</v>
      </c>
      <c r="G10296" t="b">
        <v>0</v>
      </c>
    </row>
    <row r="10297" spans="1:7">
      <c r="A10297" t="s">
        <v>35</v>
      </c>
      <c r="B10297">
        <v>7428</v>
      </c>
      <c r="C10297" t="s">
        <v>59</v>
      </c>
      <c r="D10297">
        <v>17.239999999999998</v>
      </c>
      <c r="E10297">
        <v>4.9000000000000004</v>
      </c>
      <c r="F10297">
        <v>-16.100000000000001</v>
      </c>
    </row>
    <row r="10298" spans="1:7">
      <c r="A10298" t="s">
        <v>35</v>
      </c>
      <c r="B10298">
        <v>7430</v>
      </c>
      <c r="C10298" t="s">
        <v>59</v>
      </c>
      <c r="D10298">
        <v>17.239999999999998</v>
      </c>
      <c r="E10298">
        <v>5</v>
      </c>
      <c r="F10298">
        <v>-16.100000000000001</v>
      </c>
    </row>
    <row r="10299" spans="1:7">
      <c r="A10299" t="s">
        <v>35</v>
      </c>
      <c r="B10299">
        <v>7432</v>
      </c>
      <c r="C10299" t="s">
        <v>59</v>
      </c>
      <c r="D10299">
        <v>17.239999999999998</v>
      </c>
      <c r="E10299">
        <v>7.3</v>
      </c>
      <c r="F10299">
        <v>-16.100000000000001</v>
      </c>
    </row>
    <row r="10300" spans="1:7">
      <c r="A10300" t="s">
        <v>35</v>
      </c>
      <c r="B10300">
        <v>7437</v>
      </c>
      <c r="C10300" t="s">
        <v>59</v>
      </c>
      <c r="D10300">
        <v>1.25</v>
      </c>
      <c r="E10300">
        <v>0.24</v>
      </c>
      <c r="F10300">
        <v>-16.100000000000001</v>
      </c>
    </row>
    <row r="10301" spans="1:7">
      <c r="A10301" t="s">
        <v>35</v>
      </c>
      <c r="B10301">
        <v>7445</v>
      </c>
      <c r="C10301" t="s">
        <v>59</v>
      </c>
      <c r="D10301">
        <v>7.3</v>
      </c>
      <c r="E10301">
        <v>12.8</v>
      </c>
      <c r="F10301">
        <v>-16.100000000000001</v>
      </c>
      <c r="G10301" t="b">
        <v>0</v>
      </c>
    </row>
    <row r="10302" spans="1:7">
      <c r="A10302" t="s">
        <v>35</v>
      </c>
      <c r="B10302">
        <v>7448</v>
      </c>
      <c r="C10302" t="s">
        <v>59</v>
      </c>
      <c r="D10302">
        <v>7.3</v>
      </c>
      <c r="E10302">
        <v>11.9</v>
      </c>
      <c r="F10302">
        <v>-16.100000000000001</v>
      </c>
      <c r="G10302" t="b">
        <v>0</v>
      </c>
    </row>
    <row r="10303" spans="1:7">
      <c r="A10303" t="s">
        <v>35</v>
      </c>
      <c r="B10303">
        <v>7451</v>
      </c>
      <c r="C10303" t="s">
        <v>59</v>
      </c>
      <c r="D10303">
        <v>7.3</v>
      </c>
      <c r="E10303">
        <v>10.9</v>
      </c>
      <c r="F10303">
        <v>-16.100000000000001</v>
      </c>
    </row>
    <row r="10304" spans="1:7">
      <c r="A10304" t="s">
        <v>35</v>
      </c>
      <c r="B10304">
        <v>7453</v>
      </c>
      <c r="C10304" t="s">
        <v>59</v>
      </c>
      <c r="D10304">
        <v>8.19</v>
      </c>
      <c r="E10304">
        <v>7.3</v>
      </c>
      <c r="F10304">
        <v>-16.100000000000001</v>
      </c>
    </row>
    <row r="10305" spans="1:7">
      <c r="A10305" t="s">
        <v>35</v>
      </c>
      <c r="B10305">
        <v>7455</v>
      </c>
      <c r="C10305" t="s">
        <v>59</v>
      </c>
      <c r="D10305">
        <v>9.82</v>
      </c>
      <c r="E10305">
        <v>7.3</v>
      </c>
      <c r="F10305">
        <v>-16.100000000000001</v>
      </c>
      <c r="G10305" t="b">
        <v>0</v>
      </c>
    </row>
    <row r="10306" spans="1:7">
      <c r="A10306" t="s">
        <v>35</v>
      </c>
      <c r="B10306">
        <v>7457</v>
      </c>
      <c r="C10306" t="s">
        <v>59</v>
      </c>
      <c r="D10306">
        <v>9.9</v>
      </c>
      <c r="E10306">
        <v>7.3</v>
      </c>
      <c r="F10306">
        <v>-16.100000000000001</v>
      </c>
    </row>
    <row r="10307" spans="1:7">
      <c r="A10307" t="s">
        <v>35</v>
      </c>
      <c r="B10307">
        <v>7461</v>
      </c>
      <c r="C10307" t="s">
        <v>59</v>
      </c>
      <c r="D10307">
        <v>11.48</v>
      </c>
      <c r="E10307">
        <v>7.3</v>
      </c>
      <c r="F10307">
        <v>-16.100000000000001</v>
      </c>
      <c r="G10307" t="b">
        <v>0</v>
      </c>
    </row>
    <row r="10308" spans="1:7">
      <c r="A10308" t="s">
        <v>35</v>
      </c>
      <c r="B10308">
        <v>7463</v>
      </c>
      <c r="C10308" t="s">
        <v>59</v>
      </c>
      <c r="D10308">
        <v>12.07</v>
      </c>
      <c r="E10308">
        <v>7.3</v>
      </c>
      <c r="F10308">
        <v>-16.100000000000001</v>
      </c>
    </row>
    <row r="10309" spans="1:7">
      <c r="A10309" t="s">
        <v>35</v>
      </c>
      <c r="B10309">
        <v>7465</v>
      </c>
      <c r="C10309" t="s">
        <v>59</v>
      </c>
      <c r="D10309">
        <v>12.35</v>
      </c>
      <c r="E10309">
        <v>7.3</v>
      </c>
      <c r="F10309">
        <v>-16.100000000000001</v>
      </c>
    </row>
    <row r="10310" spans="1:7">
      <c r="A10310" t="s">
        <v>35</v>
      </c>
      <c r="B10310">
        <v>7469</v>
      </c>
      <c r="C10310" t="s">
        <v>59</v>
      </c>
      <c r="D10310">
        <v>13.45</v>
      </c>
      <c r="E10310">
        <v>7.3</v>
      </c>
      <c r="F10310">
        <v>-16.100000000000001</v>
      </c>
    </row>
    <row r="10311" spans="1:7">
      <c r="A10311" t="s">
        <v>35</v>
      </c>
      <c r="B10311">
        <v>7471</v>
      </c>
      <c r="C10311" t="s">
        <v>59</v>
      </c>
      <c r="D10311">
        <v>13.6</v>
      </c>
      <c r="E10311">
        <v>7.3</v>
      </c>
      <c r="F10311">
        <v>-16.100000000000001</v>
      </c>
    </row>
    <row r="10312" spans="1:7">
      <c r="A10312" t="s">
        <v>35</v>
      </c>
      <c r="B10312">
        <v>7473</v>
      </c>
      <c r="C10312" t="s">
        <v>59</v>
      </c>
      <c r="D10312">
        <v>13.65</v>
      </c>
      <c r="E10312">
        <v>7.3</v>
      </c>
      <c r="F10312">
        <v>-16.100000000000001</v>
      </c>
      <c r="G10312" t="b">
        <v>0</v>
      </c>
    </row>
    <row r="10313" spans="1:7">
      <c r="A10313" t="s">
        <v>35</v>
      </c>
      <c r="B10313">
        <v>7476</v>
      </c>
      <c r="C10313" t="s">
        <v>59</v>
      </c>
      <c r="D10313">
        <v>14.33</v>
      </c>
      <c r="E10313">
        <v>7.3</v>
      </c>
      <c r="F10313">
        <v>-16.100000000000001</v>
      </c>
    </row>
    <row r="10314" spans="1:7">
      <c r="A10314" t="s">
        <v>35</v>
      </c>
      <c r="B10314">
        <v>7478</v>
      </c>
      <c r="C10314" t="s">
        <v>59</v>
      </c>
      <c r="D10314">
        <v>14.75</v>
      </c>
      <c r="E10314">
        <v>7.3</v>
      </c>
      <c r="F10314">
        <v>-16.100000000000001</v>
      </c>
      <c r="G10314" t="b">
        <v>0</v>
      </c>
    </row>
    <row r="10315" spans="1:7">
      <c r="A10315" t="s">
        <v>35</v>
      </c>
      <c r="B10315">
        <v>7481</v>
      </c>
      <c r="C10315" t="s">
        <v>59</v>
      </c>
      <c r="D10315">
        <v>17.7</v>
      </c>
      <c r="E10315">
        <v>7.3</v>
      </c>
      <c r="F10315">
        <v>-16.100000000000001</v>
      </c>
      <c r="G10315" t="b">
        <v>0</v>
      </c>
    </row>
    <row r="10316" spans="1:7">
      <c r="A10316" t="s">
        <v>35</v>
      </c>
      <c r="B10316">
        <v>7485</v>
      </c>
      <c r="C10316" t="s">
        <v>59</v>
      </c>
      <c r="D10316">
        <v>19.475000000000001</v>
      </c>
      <c r="E10316">
        <v>7.3</v>
      </c>
      <c r="F10316">
        <v>-16.100000000000001</v>
      </c>
    </row>
    <row r="10317" spans="1:7">
      <c r="A10317" t="s">
        <v>35</v>
      </c>
      <c r="B10317">
        <v>7487</v>
      </c>
      <c r="C10317" t="s">
        <v>59</v>
      </c>
      <c r="D10317">
        <v>19.649999999999999</v>
      </c>
      <c r="E10317">
        <v>7.3</v>
      </c>
      <c r="F10317">
        <v>-16.100000000000001</v>
      </c>
    </row>
    <row r="10318" spans="1:7">
      <c r="A10318" t="s">
        <v>35</v>
      </c>
      <c r="B10318">
        <v>7499</v>
      </c>
      <c r="C10318" t="s">
        <v>59</v>
      </c>
      <c r="D10318">
        <v>5.7</v>
      </c>
      <c r="E10318">
        <v>1.665335E-16</v>
      </c>
      <c r="F10318">
        <v>-16.100000000000001</v>
      </c>
    </row>
    <row r="10319" spans="1:7">
      <c r="A10319" t="s">
        <v>35</v>
      </c>
      <c r="B10319">
        <v>7502</v>
      </c>
      <c r="C10319" t="s">
        <v>59</v>
      </c>
      <c r="D10319">
        <v>5.7</v>
      </c>
      <c r="E10319">
        <v>0.24</v>
      </c>
      <c r="F10319">
        <v>-16.100000000000001</v>
      </c>
    </row>
    <row r="10320" spans="1:7">
      <c r="A10320" t="s">
        <v>35</v>
      </c>
      <c r="B10320">
        <v>7504</v>
      </c>
      <c r="C10320" t="s">
        <v>59</v>
      </c>
      <c r="D10320">
        <v>5.7</v>
      </c>
      <c r="E10320">
        <v>0.4</v>
      </c>
      <c r="F10320">
        <v>-16.100000000000001</v>
      </c>
    </row>
    <row r="10321" spans="1:7">
      <c r="A10321" t="s">
        <v>35</v>
      </c>
      <c r="B10321">
        <v>7507</v>
      </c>
      <c r="C10321" t="s">
        <v>59</v>
      </c>
      <c r="D10321">
        <v>5.7</v>
      </c>
      <c r="E10321">
        <v>0.7</v>
      </c>
      <c r="F10321">
        <v>-16.100000000000001</v>
      </c>
      <c r="G10321" t="b">
        <v>0</v>
      </c>
    </row>
    <row r="10322" spans="1:7">
      <c r="A10322" t="s">
        <v>35</v>
      </c>
      <c r="B10322">
        <v>7509</v>
      </c>
      <c r="C10322" t="s">
        <v>59</v>
      </c>
      <c r="D10322">
        <v>5.7</v>
      </c>
      <c r="E10322">
        <v>0.86</v>
      </c>
      <c r="F10322">
        <v>-16.100000000000001</v>
      </c>
      <c r="G10322" t="b">
        <v>0</v>
      </c>
    </row>
    <row r="10323" spans="1:7">
      <c r="A10323" t="s">
        <v>35</v>
      </c>
      <c r="B10323">
        <v>7512</v>
      </c>
      <c r="C10323" t="s">
        <v>59</v>
      </c>
      <c r="D10323">
        <v>5.7</v>
      </c>
      <c r="E10323">
        <v>2.2000000000000002</v>
      </c>
      <c r="F10323">
        <v>-16.100000000000001</v>
      </c>
      <c r="G10323" t="b">
        <v>0</v>
      </c>
    </row>
    <row r="10324" spans="1:7">
      <c r="A10324" t="s">
        <v>35</v>
      </c>
      <c r="B10324">
        <v>7514</v>
      </c>
      <c r="C10324" t="s">
        <v>59</v>
      </c>
      <c r="D10324">
        <v>5.7</v>
      </c>
      <c r="E10324">
        <v>2.5</v>
      </c>
      <c r="F10324">
        <v>-16.100000000000001</v>
      </c>
    </row>
    <row r="10325" spans="1:7">
      <c r="A10325" t="s">
        <v>35</v>
      </c>
      <c r="B10325">
        <v>7516</v>
      </c>
      <c r="C10325" t="s">
        <v>59</v>
      </c>
      <c r="D10325">
        <v>5.7</v>
      </c>
      <c r="E10325">
        <v>2.8</v>
      </c>
      <c r="F10325">
        <v>-16.100000000000001</v>
      </c>
    </row>
    <row r="10326" spans="1:7">
      <c r="A10326" t="s">
        <v>35</v>
      </c>
      <c r="B10326">
        <v>7518</v>
      </c>
      <c r="C10326" t="s">
        <v>59</v>
      </c>
      <c r="D10326">
        <v>6.55</v>
      </c>
      <c r="E10326">
        <v>3.75</v>
      </c>
      <c r="F10326">
        <v>-16.100000000000001</v>
      </c>
    </row>
    <row r="10327" spans="1:7">
      <c r="A10327" t="s">
        <v>35</v>
      </c>
      <c r="B10327">
        <v>7520</v>
      </c>
      <c r="C10327" t="s">
        <v>59</v>
      </c>
      <c r="D10327">
        <v>6.9</v>
      </c>
      <c r="E10327">
        <v>3.75</v>
      </c>
      <c r="F10327">
        <v>-16.100000000000001</v>
      </c>
      <c r="G10327" t="b">
        <v>0</v>
      </c>
    </row>
    <row r="10328" spans="1:7">
      <c r="A10328" t="s">
        <v>35</v>
      </c>
      <c r="B10328">
        <v>7522</v>
      </c>
      <c r="C10328" t="s">
        <v>59</v>
      </c>
      <c r="D10328">
        <v>7.02</v>
      </c>
      <c r="E10328">
        <v>3.75</v>
      </c>
      <c r="F10328">
        <v>-16.100000000000001</v>
      </c>
    </row>
    <row r="10329" spans="1:7">
      <c r="A10329" t="s">
        <v>35</v>
      </c>
      <c r="B10329">
        <v>7528</v>
      </c>
      <c r="C10329" t="s">
        <v>59</v>
      </c>
      <c r="D10329">
        <v>5</v>
      </c>
      <c r="E10329">
        <v>0.24</v>
      </c>
      <c r="F10329">
        <v>-16.100000000000001</v>
      </c>
      <c r="G10329" t="b">
        <v>0</v>
      </c>
    </row>
    <row r="10330" spans="1:7">
      <c r="A10330" t="s">
        <v>35</v>
      </c>
      <c r="B10330">
        <v>7542</v>
      </c>
      <c r="C10330" t="s">
        <v>59</v>
      </c>
      <c r="D10330">
        <v>-1.69</v>
      </c>
      <c r="E10330">
        <v>5.8</v>
      </c>
      <c r="F10330">
        <v>-16.100000000000001</v>
      </c>
    </row>
    <row r="10331" spans="1:7">
      <c r="A10331" t="s">
        <v>35</v>
      </c>
      <c r="B10331">
        <v>7543</v>
      </c>
      <c r="C10331" t="s">
        <v>59</v>
      </c>
      <c r="D10331">
        <v>0</v>
      </c>
      <c r="E10331">
        <v>5.8</v>
      </c>
      <c r="F10331">
        <v>-16.100000000000001</v>
      </c>
    </row>
    <row r="10332" spans="1:7">
      <c r="A10332" t="s">
        <v>35</v>
      </c>
      <c r="B10332">
        <v>7545</v>
      </c>
      <c r="C10332" t="s">
        <v>59</v>
      </c>
      <c r="D10332">
        <v>0.4</v>
      </c>
      <c r="E10332">
        <v>5.8</v>
      </c>
      <c r="F10332">
        <v>-16.100000000000001</v>
      </c>
      <c r="G10332" t="b">
        <v>0</v>
      </c>
    </row>
    <row r="10333" spans="1:7">
      <c r="A10333" t="s">
        <v>35</v>
      </c>
      <c r="B10333">
        <v>7547</v>
      </c>
      <c r="C10333" t="s">
        <v>59</v>
      </c>
      <c r="D10333">
        <v>0.65</v>
      </c>
      <c r="E10333">
        <v>5.8</v>
      </c>
      <c r="F10333">
        <v>-16.100000000000001</v>
      </c>
    </row>
    <row r="10334" spans="1:7">
      <c r="A10334" t="s">
        <v>35</v>
      </c>
      <c r="B10334">
        <v>7563</v>
      </c>
      <c r="C10334" t="s">
        <v>59</v>
      </c>
      <c r="D10334">
        <v>6.5</v>
      </c>
      <c r="E10334">
        <v>8.3713890000000006</v>
      </c>
      <c r="F10334">
        <v>-16.100000000000001</v>
      </c>
      <c r="G10334" t="b">
        <v>0</v>
      </c>
    </row>
    <row r="10335" spans="1:7">
      <c r="A10335" t="s">
        <v>35</v>
      </c>
      <c r="B10335">
        <v>7565</v>
      </c>
      <c r="C10335" t="s">
        <v>59</v>
      </c>
      <c r="D10335">
        <v>7.3</v>
      </c>
      <c r="E10335">
        <v>8.3713890000000006</v>
      </c>
      <c r="F10335">
        <v>-16.100000000000001</v>
      </c>
    </row>
    <row r="10336" spans="1:7">
      <c r="A10336" t="s">
        <v>35</v>
      </c>
      <c r="B10336">
        <v>7566</v>
      </c>
      <c r="C10336" t="s">
        <v>59</v>
      </c>
      <c r="D10336">
        <v>7.02</v>
      </c>
      <c r="E10336">
        <v>8.3713890000000006</v>
      </c>
      <c r="F10336">
        <v>-16.100000000000001</v>
      </c>
    </row>
    <row r="10337" spans="1:7">
      <c r="A10337" t="s">
        <v>35</v>
      </c>
      <c r="B10337">
        <v>7569</v>
      </c>
      <c r="C10337" t="s">
        <v>59</v>
      </c>
      <c r="D10337">
        <v>6.9</v>
      </c>
      <c r="E10337">
        <v>8.3713890000000006</v>
      </c>
      <c r="F10337">
        <v>-16.100000000000001</v>
      </c>
    </row>
    <row r="10338" spans="1:7">
      <c r="A10338" t="s">
        <v>35</v>
      </c>
      <c r="B10338">
        <v>7571</v>
      </c>
      <c r="C10338" t="s">
        <v>59</v>
      </c>
      <c r="D10338">
        <v>6.55</v>
      </c>
      <c r="E10338">
        <v>8.3713890000000006</v>
      </c>
      <c r="F10338">
        <v>-16.100000000000001</v>
      </c>
    </row>
    <row r="10339" spans="1:7">
      <c r="A10339" t="s">
        <v>35</v>
      </c>
      <c r="B10339">
        <v>7573</v>
      </c>
      <c r="C10339" t="s">
        <v>59</v>
      </c>
      <c r="D10339">
        <v>5</v>
      </c>
      <c r="E10339">
        <v>8.3713890000000006</v>
      </c>
      <c r="F10339">
        <v>-16.100000000000001</v>
      </c>
    </row>
    <row r="10340" spans="1:7">
      <c r="A10340" t="s">
        <v>35</v>
      </c>
      <c r="B10340">
        <v>7575</v>
      </c>
      <c r="C10340" t="s">
        <v>59</v>
      </c>
      <c r="D10340">
        <v>3.27</v>
      </c>
      <c r="E10340">
        <v>8.3713890000000006</v>
      </c>
      <c r="F10340">
        <v>-16.100000000000001</v>
      </c>
    </row>
    <row r="10341" spans="1:7">
      <c r="A10341" t="s">
        <v>35</v>
      </c>
      <c r="B10341">
        <v>7579</v>
      </c>
      <c r="C10341" t="s">
        <v>59</v>
      </c>
      <c r="D10341">
        <v>1.2</v>
      </c>
      <c r="E10341">
        <v>8.3713890000000006</v>
      </c>
      <c r="F10341">
        <v>-16.100000000000001</v>
      </c>
    </row>
    <row r="10342" spans="1:7">
      <c r="A10342" t="s">
        <v>35</v>
      </c>
      <c r="B10342">
        <v>7581</v>
      </c>
      <c r="C10342" t="s">
        <v>59</v>
      </c>
      <c r="D10342">
        <v>2.5</v>
      </c>
      <c r="E10342">
        <v>10.9</v>
      </c>
      <c r="F10342">
        <v>-16.100000000000001</v>
      </c>
    </row>
    <row r="10343" spans="1:7">
      <c r="A10343" t="s">
        <v>35</v>
      </c>
      <c r="B10343">
        <v>7583</v>
      </c>
      <c r="C10343" t="s">
        <v>59</v>
      </c>
      <c r="D10343">
        <v>3.27</v>
      </c>
      <c r="E10343">
        <v>10.9</v>
      </c>
      <c r="F10343">
        <v>-16.100000000000001</v>
      </c>
    </row>
    <row r="10344" spans="1:7">
      <c r="A10344" t="s">
        <v>35</v>
      </c>
      <c r="B10344">
        <v>7585</v>
      </c>
      <c r="C10344" t="s">
        <v>59</v>
      </c>
      <c r="D10344">
        <v>5</v>
      </c>
      <c r="E10344">
        <v>10.9</v>
      </c>
      <c r="F10344">
        <v>-16.100000000000001</v>
      </c>
    </row>
    <row r="10345" spans="1:7">
      <c r="A10345" t="s">
        <v>35</v>
      </c>
      <c r="B10345">
        <v>7607</v>
      </c>
      <c r="C10345" t="s">
        <v>59</v>
      </c>
      <c r="D10345">
        <v>1.97</v>
      </c>
      <c r="E10345">
        <v>13.071389999999999</v>
      </c>
      <c r="F10345">
        <v>-16.100000000000001</v>
      </c>
    </row>
    <row r="10346" spans="1:7">
      <c r="A10346" t="s">
        <v>35</v>
      </c>
      <c r="B10346">
        <v>7609</v>
      </c>
      <c r="C10346" t="s">
        <v>59</v>
      </c>
      <c r="D10346">
        <v>1.97</v>
      </c>
      <c r="E10346">
        <v>14.2</v>
      </c>
      <c r="F10346">
        <v>-16.100000000000001</v>
      </c>
    </row>
    <row r="10347" spans="1:7">
      <c r="A10347" t="s">
        <v>35</v>
      </c>
      <c r="B10347">
        <v>7610</v>
      </c>
      <c r="C10347" t="s">
        <v>59</v>
      </c>
      <c r="D10347">
        <v>1.97</v>
      </c>
      <c r="E10347">
        <v>14.35</v>
      </c>
      <c r="F10347">
        <v>-16.100000000000001</v>
      </c>
    </row>
    <row r="10348" spans="1:7">
      <c r="A10348" t="s">
        <v>35</v>
      </c>
      <c r="B10348">
        <v>7613</v>
      </c>
      <c r="C10348" t="s">
        <v>59</v>
      </c>
      <c r="D10348">
        <v>1.97</v>
      </c>
      <c r="E10348">
        <v>14.6</v>
      </c>
      <c r="F10348">
        <v>-16.100000000000001</v>
      </c>
    </row>
    <row r="10349" spans="1:7">
      <c r="A10349" t="s">
        <v>35</v>
      </c>
      <c r="B10349">
        <v>7620</v>
      </c>
      <c r="C10349" t="s">
        <v>59</v>
      </c>
      <c r="D10349">
        <v>7.3</v>
      </c>
      <c r="E10349">
        <v>10.6</v>
      </c>
      <c r="F10349">
        <v>-16.100000000000001</v>
      </c>
    </row>
    <row r="10350" spans="1:7">
      <c r="A10350" t="s">
        <v>35</v>
      </c>
      <c r="B10350">
        <v>7622</v>
      </c>
      <c r="C10350" t="s">
        <v>59</v>
      </c>
      <c r="D10350">
        <v>7.3</v>
      </c>
      <c r="E10350">
        <v>10.4</v>
      </c>
      <c r="F10350">
        <v>-16.100000000000001</v>
      </c>
    </row>
    <row r="10351" spans="1:7">
      <c r="A10351" t="s">
        <v>35</v>
      </c>
      <c r="B10351">
        <v>7626</v>
      </c>
      <c r="C10351" t="s">
        <v>59</v>
      </c>
      <c r="D10351">
        <v>7.3</v>
      </c>
      <c r="E10351">
        <v>9.1</v>
      </c>
      <c r="F10351">
        <v>-16.100000000000001</v>
      </c>
      <c r="G10351" t="b">
        <v>0</v>
      </c>
    </row>
    <row r="10352" spans="1:7">
      <c r="A10352" t="s">
        <v>35</v>
      </c>
      <c r="B10352">
        <v>7629</v>
      </c>
      <c r="C10352" t="s">
        <v>59</v>
      </c>
      <c r="D10352">
        <v>7.3</v>
      </c>
      <c r="E10352">
        <v>8.5</v>
      </c>
      <c r="F10352">
        <v>-16.100000000000001</v>
      </c>
    </row>
    <row r="10353" spans="1:7">
      <c r="A10353" t="s">
        <v>35</v>
      </c>
      <c r="B10353">
        <v>7632</v>
      </c>
      <c r="C10353" t="s">
        <v>59</v>
      </c>
      <c r="D10353">
        <v>7.3</v>
      </c>
      <c r="E10353">
        <v>7.71</v>
      </c>
      <c r="F10353">
        <v>-16.100000000000001</v>
      </c>
      <c r="G10353" t="b">
        <v>0</v>
      </c>
    </row>
    <row r="10354" spans="1:7">
      <c r="A10354" t="s">
        <v>35</v>
      </c>
      <c r="B10354">
        <v>7636</v>
      </c>
      <c r="C10354" t="s">
        <v>59</v>
      </c>
      <c r="D10354">
        <v>4.18</v>
      </c>
      <c r="E10354">
        <v>14.6</v>
      </c>
      <c r="F10354">
        <v>-16.100000000000001</v>
      </c>
    </row>
    <row r="10355" spans="1:7">
      <c r="A10355" t="s">
        <v>35</v>
      </c>
      <c r="B10355">
        <v>7674</v>
      </c>
      <c r="C10355" t="s">
        <v>59</v>
      </c>
      <c r="D10355">
        <v>4.18</v>
      </c>
      <c r="E10355">
        <v>14.91</v>
      </c>
      <c r="F10355">
        <v>-16.100000000000001</v>
      </c>
    </row>
    <row r="10356" spans="1:7">
      <c r="A10356" t="s">
        <v>35</v>
      </c>
      <c r="B10356">
        <v>7676</v>
      </c>
      <c r="C10356" t="s">
        <v>59</v>
      </c>
      <c r="D10356">
        <v>4.18</v>
      </c>
      <c r="E10356">
        <v>15.26</v>
      </c>
      <c r="F10356">
        <v>-16.100000000000001</v>
      </c>
    </row>
    <row r="10357" spans="1:7">
      <c r="A10357" t="s">
        <v>35</v>
      </c>
      <c r="B10357">
        <v>7678</v>
      </c>
      <c r="C10357" t="s">
        <v>59</v>
      </c>
      <c r="D10357">
        <v>4.18</v>
      </c>
      <c r="E10357">
        <v>15.7</v>
      </c>
      <c r="F10357">
        <v>-16.100000000000001</v>
      </c>
    </row>
    <row r="10358" spans="1:7">
      <c r="A10358" t="s">
        <v>35</v>
      </c>
      <c r="B10358">
        <v>7680</v>
      </c>
      <c r="C10358" t="s">
        <v>59</v>
      </c>
      <c r="D10358">
        <v>4.18</v>
      </c>
      <c r="E10358">
        <v>15.78</v>
      </c>
      <c r="F10358">
        <v>-16.100000000000001</v>
      </c>
    </row>
    <row r="10359" spans="1:7">
      <c r="A10359" t="s">
        <v>35</v>
      </c>
      <c r="B10359">
        <v>7682</v>
      </c>
      <c r="C10359" t="s">
        <v>59</v>
      </c>
      <c r="D10359">
        <v>4.18</v>
      </c>
      <c r="E10359">
        <v>16.100000000000001</v>
      </c>
      <c r="F10359">
        <v>-16.100000000000001</v>
      </c>
    </row>
    <row r="10360" spans="1:7">
      <c r="A10360" t="s">
        <v>35</v>
      </c>
      <c r="B10360">
        <v>7684</v>
      </c>
      <c r="C10360" t="s">
        <v>59</v>
      </c>
      <c r="D10360">
        <v>4.18</v>
      </c>
      <c r="E10360">
        <v>16.5</v>
      </c>
      <c r="F10360">
        <v>-16.100000000000001</v>
      </c>
    </row>
    <row r="10361" spans="1:7">
      <c r="A10361" t="s">
        <v>35</v>
      </c>
      <c r="B10361">
        <v>7686</v>
      </c>
      <c r="C10361" t="s">
        <v>59</v>
      </c>
      <c r="D10361">
        <v>4.18</v>
      </c>
      <c r="E10361">
        <v>16.600000000000001</v>
      </c>
      <c r="F10361">
        <v>-16.100000000000001</v>
      </c>
    </row>
    <row r="10362" spans="1:7">
      <c r="A10362" t="s">
        <v>35</v>
      </c>
      <c r="B10362">
        <v>7688</v>
      </c>
      <c r="C10362" t="s">
        <v>59</v>
      </c>
      <c r="D10362">
        <v>4.18</v>
      </c>
      <c r="E10362">
        <v>17.309999999999999</v>
      </c>
      <c r="F10362">
        <v>-16.100000000000001</v>
      </c>
      <c r="G10362" t="b">
        <v>0</v>
      </c>
    </row>
    <row r="10363" spans="1:7">
      <c r="A10363" t="s">
        <v>35</v>
      </c>
      <c r="B10363">
        <v>7690</v>
      </c>
      <c r="C10363" t="s">
        <v>59</v>
      </c>
      <c r="D10363">
        <v>4.18</v>
      </c>
      <c r="E10363">
        <v>18.404019999999999</v>
      </c>
      <c r="F10363">
        <v>-16.100000000000001</v>
      </c>
    </row>
    <row r="10364" spans="1:7">
      <c r="A10364" t="s">
        <v>35</v>
      </c>
      <c r="B10364">
        <v>7691</v>
      </c>
      <c r="C10364" t="s">
        <v>59</v>
      </c>
      <c r="D10364">
        <v>6.1</v>
      </c>
      <c r="E10364">
        <v>17.309999999999999</v>
      </c>
      <c r="F10364">
        <v>-16.100000000000001</v>
      </c>
    </row>
    <row r="10365" spans="1:7">
      <c r="A10365" t="s">
        <v>35</v>
      </c>
      <c r="B10365">
        <v>7693</v>
      </c>
      <c r="C10365" t="s">
        <v>59</v>
      </c>
      <c r="D10365">
        <v>6.1</v>
      </c>
      <c r="E10365">
        <v>16.5</v>
      </c>
      <c r="F10365">
        <v>-16.100000000000001</v>
      </c>
    </row>
    <row r="10366" spans="1:7">
      <c r="A10366" t="s">
        <v>35</v>
      </c>
      <c r="B10366">
        <v>7695</v>
      </c>
      <c r="C10366" t="s">
        <v>59</v>
      </c>
      <c r="D10366">
        <v>6.1</v>
      </c>
      <c r="E10366">
        <v>16.100000000000001</v>
      </c>
      <c r="F10366">
        <v>-16.100000000000001</v>
      </c>
      <c r="G10366" t="b">
        <v>0</v>
      </c>
    </row>
    <row r="10367" spans="1:7">
      <c r="A10367" t="s">
        <v>35</v>
      </c>
      <c r="B10367">
        <v>7698</v>
      </c>
      <c r="C10367" t="s">
        <v>59</v>
      </c>
      <c r="D10367">
        <v>6.1</v>
      </c>
      <c r="E10367">
        <v>15.7</v>
      </c>
      <c r="F10367">
        <v>-16.100000000000001</v>
      </c>
      <c r="G10367" t="b">
        <v>0</v>
      </c>
    </row>
    <row r="10368" spans="1:7">
      <c r="A10368" t="s">
        <v>35</v>
      </c>
      <c r="B10368">
        <v>7701</v>
      </c>
      <c r="C10368" t="s">
        <v>59</v>
      </c>
      <c r="D10368">
        <v>6.1</v>
      </c>
      <c r="E10368">
        <v>14.91</v>
      </c>
      <c r="F10368">
        <v>-16.100000000000001</v>
      </c>
    </row>
    <row r="10369" spans="1:7">
      <c r="A10369" t="s">
        <v>35</v>
      </c>
      <c r="B10369">
        <v>7703</v>
      </c>
      <c r="C10369" t="s">
        <v>59</v>
      </c>
      <c r="D10369">
        <v>1.97</v>
      </c>
      <c r="E10369">
        <v>14.91</v>
      </c>
      <c r="F10369">
        <v>-16.100000000000001</v>
      </c>
    </row>
    <row r="10370" spans="1:7">
      <c r="A10370" t="s">
        <v>35</v>
      </c>
      <c r="B10370">
        <v>7705</v>
      </c>
      <c r="C10370" t="s">
        <v>59</v>
      </c>
      <c r="D10370">
        <v>1.97</v>
      </c>
      <c r="E10370">
        <v>15.26</v>
      </c>
      <c r="F10370">
        <v>-16.100000000000001</v>
      </c>
    </row>
    <row r="10371" spans="1:7">
      <c r="A10371" t="s">
        <v>35</v>
      </c>
      <c r="B10371">
        <v>7707</v>
      </c>
      <c r="C10371" t="s">
        <v>59</v>
      </c>
      <c r="D10371">
        <v>1.97</v>
      </c>
      <c r="E10371">
        <v>15.7</v>
      </c>
      <c r="F10371">
        <v>-16.100000000000001</v>
      </c>
    </row>
    <row r="10372" spans="1:7">
      <c r="A10372" t="s">
        <v>35</v>
      </c>
      <c r="B10372">
        <v>7709</v>
      </c>
      <c r="C10372" t="s">
        <v>59</v>
      </c>
      <c r="D10372">
        <v>1.97</v>
      </c>
      <c r="E10372">
        <v>15.78</v>
      </c>
      <c r="F10372">
        <v>-16.100000000000001</v>
      </c>
      <c r="G10372" t="b">
        <v>0</v>
      </c>
    </row>
    <row r="10373" spans="1:7">
      <c r="A10373" t="s">
        <v>35</v>
      </c>
      <c r="B10373">
        <v>7711</v>
      </c>
      <c r="C10373" t="s">
        <v>59</v>
      </c>
      <c r="D10373">
        <v>1.97</v>
      </c>
      <c r="E10373">
        <v>16.100000000000001</v>
      </c>
      <c r="F10373">
        <v>-16.100000000000001</v>
      </c>
    </row>
    <row r="10374" spans="1:7">
      <c r="A10374" t="s">
        <v>35</v>
      </c>
      <c r="B10374">
        <v>7713</v>
      </c>
      <c r="C10374" t="s">
        <v>59</v>
      </c>
      <c r="D10374">
        <v>1.97</v>
      </c>
      <c r="E10374">
        <v>16.5</v>
      </c>
      <c r="F10374">
        <v>-16.100000000000001</v>
      </c>
    </row>
    <row r="10375" spans="1:7">
      <c r="A10375" t="s">
        <v>35</v>
      </c>
      <c r="B10375">
        <v>7715</v>
      </c>
      <c r="C10375" t="s">
        <v>59</v>
      </c>
      <c r="D10375">
        <v>1.97</v>
      </c>
      <c r="E10375">
        <v>17.309999999999999</v>
      </c>
      <c r="F10375">
        <v>-16.100000000000001</v>
      </c>
    </row>
    <row r="10376" spans="1:7">
      <c r="A10376" t="s">
        <v>35</v>
      </c>
      <c r="B10376">
        <v>7856</v>
      </c>
      <c r="C10376" t="s">
        <v>59</v>
      </c>
      <c r="D10376">
        <v>14.35</v>
      </c>
      <c r="E10376">
        <v>14.2</v>
      </c>
      <c r="F10376">
        <v>-16.100000000000001</v>
      </c>
      <c r="G10376" t="b">
        <v>0</v>
      </c>
    </row>
    <row r="10377" spans="1:7">
      <c r="A10377" t="s">
        <v>35</v>
      </c>
      <c r="B10377">
        <v>7878</v>
      </c>
      <c r="C10377" t="s">
        <v>59</v>
      </c>
      <c r="D10377">
        <v>11.73</v>
      </c>
      <c r="E10377">
        <v>14.35</v>
      </c>
      <c r="F10377">
        <v>-16.100000000000001</v>
      </c>
      <c r="G10377" t="b">
        <v>0</v>
      </c>
    </row>
    <row r="10378" spans="1:7">
      <c r="A10378" t="s">
        <v>35</v>
      </c>
      <c r="B10378">
        <v>7879</v>
      </c>
      <c r="C10378" t="s">
        <v>59</v>
      </c>
      <c r="D10378">
        <v>11.73</v>
      </c>
      <c r="E10378">
        <v>15.05</v>
      </c>
      <c r="F10378">
        <v>-16.100000000000001</v>
      </c>
    </row>
    <row r="10379" spans="1:7">
      <c r="A10379" t="s">
        <v>35</v>
      </c>
      <c r="B10379">
        <v>7880</v>
      </c>
      <c r="C10379" t="s">
        <v>59</v>
      </c>
      <c r="D10379">
        <v>11.73</v>
      </c>
      <c r="E10379">
        <v>15.78</v>
      </c>
      <c r="F10379">
        <v>-16.100000000000001</v>
      </c>
    </row>
    <row r="10380" spans="1:7">
      <c r="A10380" t="s">
        <v>35</v>
      </c>
      <c r="B10380">
        <v>7881</v>
      </c>
      <c r="C10380" t="s">
        <v>59</v>
      </c>
      <c r="D10380">
        <v>11.73</v>
      </c>
      <c r="E10380">
        <v>15.26</v>
      </c>
      <c r="F10380">
        <v>-16.100000000000001</v>
      </c>
    </row>
    <row r="10381" spans="1:7">
      <c r="A10381" t="s">
        <v>35</v>
      </c>
      <c r="B10381">
        <v>7882</v>
      </c>
      <c r="C10381" t="s">
        <v>59</v>
      </c>
      <c r="D10381">
        <v>10.7</v>
      </c>
      <c r="E10381">
        <v>15.18</v>
      </c>
      <c r="F10381">
        <v>-16.100000000000001</v>
      </c>
    </row>
    <row r="10382" spans="1:7">
      <c r="A10382" t="s">
        <v>35</v>
      </c>
      <c r="B10382">
        <v>7883</v>
      </c>
      <c r="C10382" t="s">
        <v>59</v>
      </c>
      <c r="D10382">
        <v>12.07</v>
      </c>
      <c r="E10382">
        <v>15.18</v>
      </c>
      <c r="F10382">
        <v>-16.100000000000001</v>
      </c>
      <c r="G10382" t="b">
        <v>0</v>
      </c>
    </row>
    <row r="10383" spans="1:7">
      <c r="A10383" t="s">
        <v>35</v>
      </c>
      <c r="B10383">
        <v>7884</v>
      </c>
      <c r="C10383" t="s">
        <v>59</v>
      </c>
      <c r="D10383">
        <v>1.97</v>
      </c>
      <c r="E10383">
        <v>14.07</v>
      </c>
      <c r="F10383">
        <v>-16.100000000000001</v>
      </c>
      <c r="G10383" t="b">
        <v>0</v>
      </c>
    </row>
    <row r="10384" spans="1:7">
      <c r="A10384" t="s">
        <v>35</v>
      </c>
      <c r="B10384">
        <v>7885</v>
      </c>
      <c r="C10384" t="s">
        <v>59</v>
      </c>
      <c r="D10384">
        <v>1.97</v>
      </c>
      <c r="E10384">
        <v>13.27</v>
      </c>
      <c r="F10384">
        <v>-16.100000000000001</v>
      </c>
    </row>
    <row r="10385" spans="1:7">
      <c r="A10385" t="s">
        <v>35</v>
      </c>
      <c r="B10385">
        <v>7939</v>
      </c>
      <c r="C10385" t="s">
        <v>59</v>
      </c>
      <c r="D10385">
        <v>13.82</v>
      </c>
      <c r="E10385">
        <v>11.35</v>
      </c>
      <c r="F10385">
        <v>-16.100000000000001</v>
      </c>
    </row>
    <row r="10386" spans="1:7">
      <c r="A10386" t="s">
        <v>35</v>
      </c>
      <c r="B10386">
        <v>7940</v>
      </c>
      <c r="C10386" t="s">
        <v>59</v>
      </c>
      <c r="D10386">
        <v>14.17</v>
      </c>
      <c r="E10386">
        <v>11.35</v>
      </c>
      <c r="F10386">
        <v>-16.100000000000001</v>
      </c>
    </row>
    <row r="10387" spans="1:7">
      <c r="A10387" t="s">
        <v>35</v>
      </c>
      <c r="B10387">
        <v>7943</v>
      </c>
      <c r="C10387" t="s">
        <v>59</v>
      </c>
      <c r="D10387">
        <v>17</v>
      </c>
      <c r="E10387">
        <v>15.78</v>
      </c>
      <c r="F10387">
        <v>-16.100000000000001</v>
      </c>
    </row>
    <row r="10388" spans="1:7">
      <c r="A10388" t="s">
        <v>35</v>
      </c>
      <c r="B10388">
        <v>7959</v>
      </c>
      <c r="C10388" t="s">
        <v>59</v>
      </c>
      <c r="D10388">
        <v>17</v>
      </c>
      <c r="E10388">
        <v>11.35</v>
      </c>
      <c r="F10388">
        <v>-16.100000000000001</v>
      </c>
    </row>
    <row r="10389" spans="1:7">
      <c r="A10389" t="s">
        <v>35</v>
      </c>
      <c r="B10389">
        <v>8815</v>
      </c>
      <c r="C10389" t="s">
        <v>59</v>
      </c>
      <c r="D10389">
        <v>1.31</v>
      </c>
      <c r="E10389">
        <v>18.43</v>
      </c>
      <c r="F10389">
        <v>-16.100000000000001</v>
      </c>
      <c r="G10389" t="b">
        <v>0</v>
      </c>
    </row>
    <row r="10390" spans="1:7">
      <c r="A10390" t="s">
        <v>35</v>
      </c>
      <c r="B10390">
        <v>8816</v>
      </c>
      <c r="C10390" t="s">
        <v>59</v>
      </c>
      <c r="D10390">
        <v>1.2</v>
      </c>
      <c r="E10390">
        <v>16.7</v>
      </c>
      <c r="F10390">
        <v>-16.100000000000001</v>
      </c>
      <c r="G10390" t="b">
        <v>0</v>
      </c>
    </row>
    <row r="10391" spans="1:7">
      <c r="A10391" t="s">
        <v>35</v>
      </c>
      <c r="B10391">
        <v>8817</v>
      </c>
      <c r="C10391" t="s">
        <v>59</v>
      </c>
      <c r="D10391">
        <v>1.97</v>
      </c>
      <c r="E10391">
        <v>16.7</v>
      </c>
      <c r="F10391">
        <v>-16.100000000000001</v>
      </c>
      <c r="G10391" t="b">
        <v>0</v>
      </c>
    </row>
    <row r="10392" spans="1:7">
      <c r="A10392" t="s">
        <v>35</v>
      </c>
      <c r="B10392">
        <v>8818</v>
      </c>
      <c r="C10392" t="s">
        <v>59</v>
      </c>
      <c r="D10392">
        <v>1.31</v>
      </c>
      <c r="E10392">
        <v>16.600000000000001</v>
      </c>
      <c r="F10392">
        <v>-16.100000000000001</v>
      </c>
      <c r="G10392" t="b">
        <v>0</v>
      </c>
    </row>
    <row r="10393" spans="1:7">
      <c r="A10393" t="s">
        <v>35</v>
      </c>
      <c r="B10393">
        <v>8819</v>
      </c>
      <c r="C10393" t="s">
        <v>59</v>
      </c>
      <c r="D10393">
        <v>-1.69</v>
      </c>
      <c r="E10393">
        <v>14.7</v>
      </c>
      <c r="F10393">
        <v>-16.100000000000001</v>
      </c>
    </row>
    <row r="10394" spans="1:7">
      <c r="A10394" t="s">
        <v>35</v>
      </c>
      <c r="B10394">
        <v>8820</v>
      </c>
      <c r="C10394" t="s">
        <v>59</v>
      </c>
      <c r="D10394">
        <v>0.65</v>
      </c>
      <c r="E10394">
        <v>14.7</v>
      </c>
      <c r="F10394">
        <v>-16.100000000000001</v>
      </c>
      <c r="G10394" t="b">
        <v>0</v>
      </c>
    </row>
    <row r="10395" spans="1:7">
      <c r="A10395" t="s">
        <v>35</v>
      </c>
      <c r="B10395">
        <v>8821</v>
      </c>
      <c r="C10395" t="s">
        <v>59</v>
      </c>
      <c r="D10395">
        <v>1.2</v>
      </c>
      <c r="E10395">
        <v>14.7</v>
      </c>
      <c r="F10395">
        <v>-16.100000000000001</v>
      </c>
      <c r="G10395" t="b">
        <v>0</v>
      </c>
    </row>
    <row r="10396" spans="1:7">
      <c r="A10396" t="s">
        <v>35</v>
      </c>
      <c r="B10396">
        <v>8822</v>
      </c>
      <c r="C10396" t="s">
        <v>59</v>
      </c>
      <c r="D10396">
        <v>8</v>
      </c>
      <c r="E10396">
        <v>13.8</v>
      </c>
      <c r="F10396">
        <v>-16.100000000000001</v>
      </c>
      <c r="G10396" t="b">
        <v>0</v>
      </c>
    </row>
    <row r="10397" spans="1:7">
      <c r="A10397" t="s">
        <v>35</v>
      </c>
      <c r="B10397">
        <v>8823</v>
      </c>
      <c r="C10397" t="s">
        <v>59</v>
      </c>
      <c r="D10397">
        <v>6.1</v>
      </c>
      <c r="E10397">
        <v>13.8</v>
      </c>
      <c r="F10397">
        <v>-16.100000000000001</v>
      </c>
      <c r="G10397" t="b">
        <v>0</v>
      </c>
    </row>
    <row r="10398" spans="1:7">
      <c r="A10398" t="s">
        <v>35</v>
      </c>
      <c r="B10398">
        <v>8920</v>
      </c>
      <c r="C10398" t="s">
        <v>59</v>
      </c>
      <c r="D10398">
        <v>8.9</v>
      </c>
      <c r="E10398">
        <v>-2.65</v>
      </c>
      <c r="F10398">
        <v>-16.100000000000001</v>
      </c>
    </row>
    <row r="10399" spans="1:7">
      <c r="A10399" t="s">
        <v>35</v>
      </c>
      <c r="B10399">
        <v>8923</v>
      </c>
      <c r="C10399" t="s">
        <v>59</v>
      </c>
      <c r="D10399">
        <v>8.9</v>
      </c>
      <c r="E10399">
        <v>-5.48</v>
      </c>
      <c r="F10399">
        <v>-16.100000000000001</v>
      </c>
    </row>
    <row r="10400" spans="1:7">
      <c r="A10400" t="s">
        <v>35</v>
      </c>
      <c r="B10400">
        <v>9026</v>
      </c>
      <c r="C10400" t="s">
        <v>59</v>
      </c>
      <c r="D10400">
        <v>3.45</v>
      </c>
      <c r="E10400">
        <v>1.8</v>
      </c>
      <c r="F10400">
        <v>-16.100000000000001</v>
      </c>
    </row>
    <row r="10401" spans="1:7">
      <c r="A10401" t="s">
        <v>35</v>
      </c>
      <c r="B10401">
        <v>9028</v>
      </c>
      <c r="C10401" t="s">
        <v>59</v>
      </c>
      <c r="D10401">
        <v>2.81</v>
      </c>
      <c r="E10401">
        <v>1.8</v>
      </c>
      <c r="F10401">
        <v>-16.100000000000001</v>
      </c>
    </row>
    <row r="10402" spans="1:7">
      <c r="A10402" t="s">
        <v>35</v>
      </c>
      <c r="B10402">
        <v>9030</v>
      </c>
      <c r="C10402" t="s">
        <v>59</v>
      </c>
      <c r="D10402">
        <v>2.04</v>
      </c>
      <c r="E10402">
        <v>1.8</v>
      </c>
      <c r="F10402">
        <v>-16.100000000000001</v>
      </c>
      <c r="G10402" t="b">
        <v>0</v>
      </c>
    </row>
    <row r="10403" spans="1:7">
      <c r="A10403" t="s">
        <v>35</v>
      </c>
      <c r="B10403">
        <v>9036</v>
      </c>
      <c r="C10403" t="s">
        <v>59</v>
      </c>
      <c r="D10403">
        <v>2.04</v>
      </c>
      <c r="E10403">
        <v>2.5</v>
      </c>
      <c r="F10403">
        <v>-16.100000000000001</v>
      </c>
    </row>
    <row r="10404" spans="1:7">
      <c r="A10404" t="s">
        <v>35</v>
      </c>
      <c r="B10404">
        <v>9040</v>
      </c>
      <c r="C10404" t="s">
        <v>59</v>
      </c>
      <c r="D10404">
        <v>2.04</v>
      </c>
      <c r="E10404">
        <v>1.8325260000000001</v>
      </c>
      <c r="F10404">
        <v>-16.100000000000001</v>
      </c>
    </row>
    <row r="10405" spans="1:7">
      <c r="A10405" t="s">
        <v>35</v>
      </c>
      <c r="B10405">
        <v>9041</v>
      </c>
      <c r="C10405" t="s">
        <v>59</v>
      </c>
      <c r="D10405">
        <v>2.04</v>
      </c>
      <c r="E10405">
        <v>2.2000000000000002</v>
      </c>
      <c r="F10405">
        <v>-16.100000000000001</v>
      </c>
      <c r="G10405" t="b">
        <v>0</v>
      </c>
    </row>
    <row r="10406" spans="1:7">
      <c r="A10406" t="s">
        <v>35</v>
      </c>
      <c r="B10406">
        <v>9050</v>
      </c>
      <c r="C10406" t="s">
        <v>59</v>
      </c>
      <c r="D10406">
        <v>2.04</v>
      </c>
      <c r="E10406">
        <v>3.75</v>
      </c>
      <c r="F10406">
        <v>-16.100000000000001</v>
      </c>
    </row>
    <row r="10407" spans="1:7">
      <c r="A10407" t="s">
        <v>35</v>
      </c>
      <c r="B10407">
        <v>9056</v>
      </c>
      <c r="C10407" t="s">
        <v>59</v>
      </c>
      <c r="D10407">
        <v>7.3</v>
      </c>
      <c r="E10407">
        <v>5.8</v>
      </c>
      <c r="F10407">
        <v>-16.100000000000001</v>
      </c>
      <c r="G10407" t="b">
        <v>0</v>
      </c>
    </row>
    <row r="10408" spans="1:7">
      <c r="A10408" t="s">
        <v>35</v>
      </c>
      <c r="B10408">
        <v>9057</v>
      </c>
      <c r="C10408" t="s">
        <v>59</v>
      </c>
      <c r="D10408">
        <v>2.04</v>
      </c>
      <c r="E10408">
        <v>5.8</v>
      </c>
      <c r="F10408">
        <v>-16.100000000000001</v>
      </c>
    </row>
    <row r="10409" spans="1:7">
      <c r="A10409" t="s">
        <v>35</v>
      </c>
      <c r="B10409">
        <v>4603</v>
      </c>
      <c r="C10409" t="s">
        <v>59</v>
      </c>
      <c r="D10409">
        <v>2.5</v>
      </c>
      <c r="E10409">
        <v>6.5</v>
      </c>
      <c r="F10409">
        <v>-16.100000000000001</v>
      </c>
    </row>
    <row r="10410" spans="1:7">
      <c r="A10410" t="s">
        <v>35</v>
      </c>
      <c r="B10410">
        <v>4604</v>
      </c>
      <c r="C10410" t="s">
        <v>59</v>
      </c>
      <c r="D10410">
        <v>3.27</v>
      </c>
      <c r="E10410">
        <v>6.5</v>
      </c>
      <c r="F10410">
        <v>-16.100000000000001</v>
      </c>
    </row>
    <row r="10411" spans="1:7">
      <c r="A10411" t="s">
        <v>35</v>
      </c>
      <c r="B10411">
        <v>7353</v>
      </c>
      <c r="C10411" t="s">
        <v>59</v>
      </c>
      <c r="D10411">
        <v>4</v>
      </c>
      <c r="E10411">
        <v>6.5</v>
      </c>
      <c r="F10411">
        <v>-16.100000000000001</v>
      </c>
      <c r="G10411" t="b">
        <v>0</v>
      </c>
    </row>
    <row r="10412" spans="1:7">
      <c r="A10412" t="s">
        <v>35</v>
      </c>
      <c r="B10412">
        <v>7355</v>
      </c>
      <c r="C10412" t="s">
        <v>59</v>
      </c>
      <c r="D10412">
        <v>5</v>
      </c>
      <c r="E10412">
        <v>6.5</v>
      </c>
      <c r="F10412">
        <v>-16.100000000000001</v>
      </c>
    </row>
    <row r="10413" spans="1:7">
      <c r="A10413" t="s">
        <v>35</v>
      </c>
      <c r="B10413">
        <v>7357</v>
      </c>
      <c r="C10413" t="s">
        <v>59</v>
      </c>
      <c r="D10413">
        <v>7.3</v>
      </c>
      <c r="E10413">
        <v>6.5</v>
      </c>
      <c r="F10413">
        <v>-16.100000000000001</v>
      </c>
    </row>
    <row r="10414" spans="1:7">
      <c r="A10414" t="s">
        <v>35</v>
      </c>
      <c r="B10414">
        <v>7359</v>
      </c>
      <c r="C10414" t="s">
        <v>59</v>
      </c>
      <c r="D10414">
        <v>2.04</v>
      </c>
      <c r="E10414">
        <v>6.5</v>
      </c>
      <c r="F10414">
        <v>-16.100000000000001</v>
      </c>
      <c r="G10414" t="b">
        <v>0</v>
      </c>
    </row>
    <row r="10415" spans="1:7">
      <c r="A10415" t="s">
        <v>35</v>
      </c>
      <c r="B10415">
        <v>7382</v>
      </c>
      <c r="C10415" t="s">
        <v>59</v>
      </c>
      <c r="D10415">
        <v>1.2</v>
      </c>
      <c r="E10415">
        <v>7.25</v>
      </c>
      <c r="F10415">
        <v>-16.100000000000001</v>
      </c>
    </row>
    <row r="10416" spans="1:7">
      <c r="A10416" t="s">
        <v>35</v>
      </c>
      <c r="B10416">
        <v>7530</v>
      </c>
      <c r="C10416" t="s">
        <v>59</v>
      </c>
      <c r="D10416">
        <v>3.1</v>
      </c>
      <c r="E10416">
        <v>8.3713890000000006</v>
      </c>
      <c r="F10416">
        <v>-16.100000000000001</v>
      </c>
      <c r="G10416" t="b">
        <v>0</v>
      </c>
    </row>
    <row r="10417" spans="1:7">
      <c r="A10417" t="s">
        <v>35</v>
      </c>
      <c r="B10417">
        <v>7532</v>
      </c>
      <c r="C10417" t="s">
        <v>59</v>
      </c>
      <c r="D10417">
        <v>3.1</v>
      </c>
      <c r="E10417">
        <v>10.9</v>
      </c>
      <c r="F10417">
        <v>-16.100000000000001</v>
      </c>
    </row>
    <row r="10418" spans="1:7">
      <c r="A10418" t="s">
        <v>35</v>
      </c>
      <c r="B10418">
        <v>7533</v>
      </c>
      <c r="C10418" t="s">
        <v>59</v>
      </c>
      <c r="D10418">
        <v>3.1</v>
      </c>
      <c r="E10418">
        <v>7.25</v>
      </c>
      <c r="F10418">
        <v>-16.100000000000001</v>
      </c>
    </row>
    <row r="10419" spans="1:7">
      <c r="A10419" t="s">
        <v>35</v>
      </c>
      <c r="B10419">
        <v>7534</v>
      </c>
      <c r="C10419" t="s">
        <v>59</v>
      </c>
      <c r="D10419">
        <v>0</v>
      </c>
      <c r="E10419">
        <v>14.07</v>
      </c>
      <c r="F10419">
        <v>-16.100000000000001</v>
      </c>
    </row>
    <row r="10420" spans="1:7">
      <c r="A10420" t="s">
        <v>35</v>
      </c>
      <c r="B10420">
        <v>7549</v>
      </c>
      <c r="C10420" t="s">
        <v>59</v>
      </c>
      <c r="D10420">
        <v>3.1</v>
      </c>
      <c r="E10420">
        <v>14.07</v>
      </c>
      <c r="F10420">
        <v>-16.100000000000001</v>
      </c>
    </row>
    <row r="10421" spans="1:7">
      <c r="A10421" t="s">
        <v>35</v>
      </c>
      <c r="B10421">
        <v>7553</v>
      </c>
      <c r="C10421" t="s">
        <v>59</v>
      </c>
      <c r="D10421">
        <v>4.18</v>
      </c>
      <c r="E10421">
        <v>14.07</v>
      </c>
      <c r="F10421">
        <v>-16.100000000000001</v>
      </c>
      <c r="G10421" t="b">
        <v>0</v>
      </c>
    </row>
    <row r="10422" spans="1:7">
      <c r="A10422" t="s">
        <v>35</v>
      </c>
      <c r="B10422">
        <v>7554</v>
      </c>
      <c r="C10422" t="s">
        <v>59</v>
      </c>
      <c r="D10422">
        <v>4.18</v>
      </c>
      <c r="E10422">
        <v>10.9</v>
      </c>
      <c r="F10422">
        <v>-16.100000000000001</v>
      </c>
      <c r="G10422" t="b">
        <v>0</v>
      </c>
    </row>
    <row r="10423" spans="1:7">
      <c r="A10423" t="s">
        <v>35</v>
      </c>
      <c r="B10423">
        <v>7561</v>
      </c>
      <c r="C10423" t="s">
        <v>59</v>
      </c>
      <c r="D10423">
        <v>6.1</v>
      </c>
      <c r="E10423">
        <v>10.9</v>
      </c>
      <c r="F10423">
        <v>-16.100000000000001</v>
      </c>
      <c r="G10423" t="b">
        <v>0</v>
      </c>
    </row>
    <row r="10424" spans="1:7">
      <c r="A10424" t="s">
        <v>35</v>
      </c>
      <c r="B10424">
        <v>7577</v>
      </c>
      <c r="C10424" t="s">
        <v>59</v>
      </c>
      <c r="D10424">
        <v>6.1</v>
      </c>
      <c r="E10424">
        <v>12.5</v>
      </c>
      <c r="F10424">
        <v>-16.100000000000001</v>
      </c>
    </row>
    <row r="10425" spans="1:7">
      <c r="A10425" t="s">
        <v>35</v>
      </c>
      <c r="B10425">
        <v>7578</v>
      </c>
      <c r="C10425" t="s">
        <v>59</v>
      </c>
      <c r="D10425">
        <v>4.18</v>
      </c>
      <c r="E10425">
        <v>12.5</v>
      </c>
      <c r="F10425">
        <v>-16.100000000000001</v>
      </c>
    </row>
    <row r="10426" spans="1:7">
      <c r="A10426" t="s">
        <v>35</v>
      </c>
      <c r="B10426">
        <v>4627</v>
      </c>
      <c r="C10426" t="s">
        <v>59</v>
      </c>
      <c r="D10426">
        <v>4.6399999999999997</v>
      </c>
      <c r="E10426">
        <v>3.75</v>
      </c>
      <c r="F10426">
        <v>-16.100000000000001</v>
      </c>
    </row>
    <row r="10427" spans="1:7">
      <c r="A10427" t="s">
        <v>35</v>
      </c>
      <c r="B10427">
        <v>4630</v>
      </c>
      <c r="C10427" t="s">
        <v>59</v>
      </c>
      <c r="D10427">
        <v>4.6399999999999997</v>
      </c>
      <c r="E10427">
        <v>6.5</v>
      </c>
      <c r="F10427">
        <v>-16.100000000000001</v>
      </c>
      <c r="G10427" t="b">
        <v>0</v>
      </c>
    </row>
    <row r="10428" spans="1:7">
      <c r="A10428" t="s">
        <v>35</v>
      </c>
      <c r="B10428">
        <v>1189</v>
      </c>
      <c r="C10428" t="s">
        <v>59</v>
      </c>
      <c r="D10428">
        <v>8.8000000000000007</v>
      </c>
      <c r="E10428">
        <v>17.959529249011901</v>
      </c>
      <c r="F10428">
        <v>-16.100000000000001</v>
      </c>
      <c r="G10428" t="b">
        <v>0</v>
      </c>
    </row>
    <row r="10429" spans="1:7">
      <c r="A10429" t="s">
        <v>35</v>
      </c>
      <c r="B10429">
        <v>1190</v>
      </c>
      <c r="C10429" t="s">
        <v>59</v>
      </c>
      <c r="D10429">
        <v>8.8000000000000007</v>
      </c>
      <c r="E10429">
        <v>16.600000000000001</v>
      </c>
      <c r="F10429">
        <v>-16.100000000000001</v>
      </c>
    </row>
    <row r="10430" spans="1:7">
      <c r="A10430" t="s">
        <v>35</v>
      </c>
      <c r="B10430">
        <v>4631</v>
      </c>
      <c r="C10430" t="s">
        <v>59</v>
      </c>
      <c r="D10430">
        <v>8.8000000000000007</v>
      </c>
      <c r="E10430">
        <v>15.78</v>
      </c>
      <c r="F10430">
        <v>-16.100000000000001</v>
      </c>
    </row>
    <row r="10431" spans="1:7">
      <c r="A10431" t="s">
        <v>35</v>
      </c>
      <c r="B10431">
        <v>4634</v>
      </c>
      <c r="C10431" t="s">
        <v>59</v>
      </c>
      <c r="D10431">
        <v>8.8000000000000007</v>
      </c>
      <c r="E10431">
        <v>15.26</v>
      </c>
      <c r="F10431">
        <v>-16.100000000000001</v>
      </c>
    </row>
    <row r="10432" spans="1:7">
      <c r="A10432" t="s">
        <v>35</v>
      </c>
      <c r="B10432">
        <v>7244</v>
      </c>
      <c r="C10432" t="s">
        <v>59</v>
      </c>
      <c r="D10432">
        <v>19.100000000000001</v>
      </c>
      <c r="E10432">
        <v>15.26</v>
      </c>
      <c r="F10432">
        <v>-16.100000000000001</v>
      </c>
      <c r="G10432" t="b">
        <v>0</v>
      </c>
    </row>
    <row r="10433" spans="1:7">
      <c r="A10433" t="s">
        <v>35</v>
      </c>
      <c r="B10433">
        <v>7245</v>
      </c>
      <c r="C10433" t="s">
        <v>59</v>
      </c>
      <c r="D10433">
        <v>19.100000000000001</v>
      </c>
      <c r="E10433">
        <v>16.600000000000001</v>
      </c>
      <c r="F10433">
        <v>-16.100000000000001</v>
      </c>
    </row>
    <row r="10434" spans="1:7">
      <c r="A10434" t="s">
        <v>35</v>
      </c>
      <c r="B10434">
        <v>1188</v>
      </c>
      <c r="C10434" t="s">
        <v>59</v>
      </c>
      <c r="D10434">
        <v>12.45</v>
      </c>
      <c r="E10434">
        <v>15.05</v>
      </c>
      <c r="F10434">
        <v>-16.100000000000001</v>
      </c>
    </row>
    <row r="10435" spans="1:7">
      <c r="A10435" t="s">
        <v>35</v>
      </c>
      <c r="B10435">
        <v>7243</v>
      </c>
      <c r="C10435" t="s">
        <v>59</v>
      </c>
      <c r="D10435">
        <v>15.45</v>
      </c>
      <c r="E10435">
        <v>15.05</v>
      </c>
      <c r="F10435">
        <v>-16.100000000000001</v>
      </c>
      <c r="G10435" t="b">
        <v>0</v>
      </c>
    </row>
    <row r="10436" spans="1:7">
      <c r="A10436" t="s">
        <v>35</v>
      </c>
      <c r="B10436">
        <v>7247</v>
      </c>
      <c r="C10436" t="s">
        <v>59</v>
      </c>
      <c r="D10436">
        <v>15.45</v>
      </c>
      <c r="E10436">
        <v>16.100000000000001</v>
      </c>
      <c r="F10436">
        <v>-16.100000000000001</v>
      </c>
    </row>
    <row r="10437" spans="1:7">
      <c r="A10437" t="s">
        <v>35</v>
      </c>
      <c r="B10437">
        <v>7249</v>
      </c>
      <c r="C10437" t="s">
        <v>59</v>
      </c>
      <c r="D10437">
        <v>12.45</v>
      </c>
      <c r="E10437">
        <v>16.100000000000001</v>
      </c>
      <c r="F10437">
        <v>-16.100000000000001</v>
      </c>
    </row>
    <row r="10438" spans="1:7">
      <c r="A10438" t="s">
        <v>35</v>
      </c>
      <c r="B10438">
        <v>7251</v>
      </c>
      <c r="C10438" t="s">
        <v>59</v>
      </c>
      <c r="D10438">
        <v>13.1</v>
      </c>
      <c r="E10438">
        <v>16.100000000000001</v>
      </c>
      <c r="F10438">
        <v>-16.100000000000001</v>
      </c>
      <c r="G10438" t="b">
        <v>0</v>
      </c>
    </row>
    <row r="10439" spans="1:7">
      <c r="A10439" t="s">
        <v>35</v>
      </c>
      <c r="B10439">
        <v>7378</v>
      </c>
      <c r="C10439" t="s">
        <v>59</v>
      </c>
      <c r="D10439">
        <v>13.4</v>
      </c>
      <c r="E10439">
        <v>16.100000000000001</v>
      </c>
      <c r="F10439">
        <v>-16.100000000000001</v>
      </c>
      <c r="G10439" t="b">
        <v>0</v>
      </c>
    </row>
    <row r="10440" spans="1:7">
      <c r="A10440" t="s">
        <v>35</v>
      </c>
      <c r="B10440">
        <v>7379</v>
      </c>
      <c r="C10440" t="s">
        <v>59</v>
      </c>
      <c r="D10440">
        <v>14.15</v>
      </c>
      <c r="E10440">
        <v>16.100000000000001</v>
      </c>
      <c r="F10440">
        <v>-16.100000000000001</v>
      </c>
    </row>
    <row r="10441" spans="1:7">
      <c r="A10441" t="s">
        <v>35</v>
      </c>
      <c r="B10441">
        <v>7394</v>
      </c>
      <c r="C10441" t="s">
        <v>59</v>
      </c>
      <c r="D10441">
        <v>16.37</v>
      </c>
      <c r="E10441">
        <v>16.100000000000001</v>
      </c>
      <c r="F10441">
        <v>-16.100000000000001</v>
      </c>
    </row>
    <row r="10442" spans="1:7">
      <c r="A10442" t="s">
        <v>35</v>
      </c>
      <c r="B10442">
        <v>7395</v>
      </c>
      <c r="C10442" t="s">
        <v>59</v>
      </c>
      <c r="D10442">
        <v>12.07</v>
      </c>
      <c r="E10442">
        <v>16.100000000000001</v>
      </c>
      <c r="F10442">
        <v>-16.100000000000001</v>
      </c>
    </row>
    <row r="10443" spans="1:7">
      <c r="A10443" t="s">
        <v>35</v>
      </c>
      <c r="B10443">
        <v>7396</v>
      </c>
      <c r="C10443" t="s">
        <v>59</v>
      </c>
      <c r="D10443">
        <v>12.45</v>
      </c>
      <c r="E10443">
        <v>15.26</v>
      </c>
      <c r="F10443">
        <v>-16.100000000000001</v>
      </c>
    </row>
    <row r="10444" spans="1:7">
      <c r="A10444" t="s">
        <v>35</v>
      </c>
      <c r="B10444">
        <v>7397</v>
      </c>
      <c r="C10444" t="s">
        <v>59</v>
      </c>
      <c r="D10444">
        <v>12.45</v>
      </c>
      <c r="E10444">
        <v>15.78</v>
      </c>
      <c r="F10444">
        <v>-16.100000000000001</v>
      </c>
    </row>
    <row r="10445" spans="1:7">
      <c r="A10445" t="s">
        <v>35</v>
      </c>
      <c r="B10445">
        <v>7398</v>
      </c>
      <c r="C10445" t="s">
        <v>59</v>
      </c>
      <c r="D10445">
        <v>15.45</v>
      </c>
      <c r="E10445">
        <v>15.26</v>
      </c>
      <c r="F10445">
        <v>-16.100000000000001</v>
      </c>
    </row>
    <row r="10446" spans="1:7">
      <c r="A10446" t="s">
        <v>35</v>
      </c>
      <c r="B10446">
        <v>7399</v>
      </c>
      <c r="C10446" t="s">
        <v>59</v>
      </c>
      <c r="D10446">
        <v>15.45</v>
      </c>
      <c r="E10446">
        <v>15.78</v>
      </c>
      <c r="F10446">
        <v>-16.100000000000001</v>
      </c>
    </row>
    <row r="10447" spans="1:7">
      <c r="A10447" t="s">
        <v>35</v>
      </c>
      <c r="B10447">
        <v>8895</v>
      </c>
      <c r="C10447" t="s">
        <v>59</v>
      </c>
      <c r="D10447">
        <v>3.45</v>
      </c>
      <c r="E10447">
        <v>-5.48</v>
      </c>
      <c r="F10447">
        <v>-16.100000000000001</v>
      </c>
    </row>
    <row r="10448" spans="1:7">
      <c r="A10448" t="s">
        <v>35</v>
      </c>
      <c r="B10448">
        <v>8896</v>
      </c>
      <c r="C10448" t="s">
        <v>59</v>
      </c>
      <c r="D10448">
        <v>3.45431368779307</v>
      </c>
      <c r="E10448">
        <v>0.24</v>
      </c>
      <c r="F10448">
        <v>-16.100000000000001</v>
      </c>
      <c r="G10448" t="b">
        <v>0</v>
      </c>
    </row>
    <row r="10449" spans="1:7">
      <c r="A10449" t="s">
        <v>35</v>
      </c>
      <c r="B10449">
        <v>8849</v>
      </c>
      <c r="C10449" t="s">
        <v>59</v>
      </c>
      <c r="D10449">
        <v>-0.15</v>
      </c>
      <c r="E10449">
        <v>-2.65</v>
      </c>
      <c r="F10449">
        <v>-16.100000000000001</v>
      </c>
      <c r="G10449" t="b">
        <v>0</v>
      </c>
    </row>
    <row r="10450" spans="1:7">
      <c r="A10450" t="s">
        <v>35</v>
      </c>
      <c r="B10450">
        <v>8854</v>
      </c>
      <c r="C10450" t="s">
        <v>59</v>
      </c>
      <c r="D10450">
        <v>-0.15</v>
      </c>
      <c r="E10450">
        <v>3.75</v>
      </c>
      <c r="F10450">
        <v>-16.100000000000001</v>
      </c>
      <c r="G10450" t="b">
        <v>0</v>
      </c>
    </row>
    <row r="10451" spans="1:7">
      <c r="A10451" t="s">
        <v>35</v>
      </c>
      <c r="B10451">
        <v>8855</v>
      </c>
      <c r="C10451" t="s">
        <v>59</v>
      </c>
      <c r="D10451">
        <v>-0.2</v>
      </c>
      <c r="E10451">
        <v>6.9</v>
      </c>
      <c r="F10451">
        <v>-16.100000000000001</v>
      </c>
    </row>
    <row r="10452" spans="1:7">
      <c r="A10452" t="s">
        <v>35</v>
      </c>
      <c r="B10452">
        <v>8856</v>
      </c>
      <c r="C10452" t="s">
        <v>59</v>
      </c>
      <c r="D10452">
        <v>-0.2</v>
      </c>
      <c r="E10452">
        <v>10.9</v>
      </c>
      <c r="F10452">
        <v>-16.100000000000001</v>
      </c>
    </row>
    <row r="10453" spans="1:7">
      <c r="A10453" t="s">
        <v>35</v>
      </c>
      <c r="B10453">
        <v>8857</v>
      </c>
      <c r="C10453" t="s">
        <v>59</v>
      </c>
      <c r="D10453">
        <v>0.27</v>
      </c>
      <c r="E10453">
        <v>14.07</v>
      </c>
      <c r="F10453">
        <v>-16.100000000000001</v>
      </c>
    </row>
    <row r="10454" spans="1:7">
      <c r="A10454" t="s">
        <v>35</v>
      </c>
      <c r="B10454">
        <v>8858</v>
      </c>
      <c r="C10454" t="s">
        <v>59</v>
      </c>
      <c r="D10454">
        <v>0.27</v>
      </c>
      <c r="E10454">
        <v>18.43</v>
      </c>
      <c r="F10454">
        <v>-16.100000000000001</v>
      </c>
    </row>
    <row r="10455" spans="1:7">
      <c r="A10455" t="s">
        <v>35</v>
      </c>
      <c r="B10455">
        <v>8861</v>
      </c>
      <c r="C10455" t="s">
        <v>59</v>
      </c>
      <c r="D10455">
        <v>8.0500000000000007</v>
      </c>
      <c r="E10455">
        <v>7.3</v>
      </c>
      <c r="F10455">
        <v>-16.100000000000001</v>
      </c>
      <c r="G10455" t="b">
        <v>0</v>
      </c>
    </row>
    <row r="10456" spans="1:7">
      <c r="A10456" t="s">
        <v>35</v>
      </c>
      <c r="B10456">
        <v>8862</v>
      </c>
      <c r="C10456" t="s">
        <v>59</v>
      </c>
      <c r="D10456">
        <v>8.0500000000000007</v>
      </c>
      <c r="E10456">
        <v>16.600000000000001</v>
      </c>
      <c r="F10456">
        <v>-16.100000000000001</v>
      </c>
    </row>
    <row r="10457" spans="1:7">
      <c r="A10457" t="s">
        <v>35</v>
      </c>
      <c r="B10457">
        <v>8866</v>
      </c>
      <c r="C10457" t="s">
        <v>59</v>
      </c>
      <c r="D10457">
        <v>19.84</v>
      </c>
      <c r="E10457">
        <v>7.3</v>
      </c>
      <c r="F10457">
        <v>-16.100000000000001</v>
      </c>
      <c r="G10457" t="b">
        <v>0</v>
      </c>
    </row>
    <row r="10458" spans="1:7">
      <c r="A10458" t="s">
        <v>35</v>
      </c>
      <c r="B10458">
        <v>8867</v>
      </c>
      <c r="C10458" t="s">
        <v>59</v>
      </c>
      <c r="D10458">
        <v>19.84</v>
      </c>
      <c r="E10458">
        <v>17.375</v>
      </c>
      <c r="F10458">
        <v>-16.100000000000001</v>
      </c>
    </row>
    <row r="10459" spans="1:7">
      <c r="A10459" t="s">
        <v>35</v>
      </c>
      <c r="B10459">
        <v>8868</v>
      </c>
      <c r="C10459" t="s">
        <v>59</v>
      </c>
      <c r="D10459">
        <v>9.82</v>
      </c>
      <c r="E10459">
        <v>18.425000000000001</v>
      </c>
      <c r="F10459">
        <v>-16.100000000000001</v>
      </c>
    </row>
    <row r="10460" spans="1:7">
      <c r="A10460" t="s">
        <v>35</v>
      </c>
      <c r="B10460">
        <v>8869</v>
      </c>
      <c r="C10460" t="s">
        <v>59</v>
      </c>
      <c r="D10460">
        <v>10.82</v>
      </c>
      <c r="E10460">
        <v>7.3</v>
      </c>
      <c r="F10460">
        <v>-16.100000000000001</v>
      </c>
    </row>
    <row r="10461" spans="1:7">
      <c r="A10461" t="s">
        <v>35</v>
      </c>
      <c r="B10461">
        <v>8870</v>
      </c>
      <c r="C10461" t="s">
        <v>59</v>
      </c>
      <c r="D10461">
        <v>10.82</v>
      </c>
      <c r="E10461">
        <v>18.425000000000001</v>
      </c>
      <c r="F10461">
        <v>-16.100000000000001</v>
      </c>
      <c r="G10461" t="b">
        <v>0</v>
      </c>
    </row>
    <row r="10462" spans="1:7">
      <c r="A10462" t="s">
        <v>35</v>
      </c>
      <c r="B10462">
        <v>8871</v>
      </c>
      <c r="C10462" t="s">
        <v>59</v>
      </c>
      <c r="D10462">
        <v>11.82</v>
      </c>
      <c r="E10462">
        <v>7.3</v>
      </c>
      <c r="F10462">
        <v>-16.100000000000001</v>
      </c>
    </row>
    <row r="10463" spans="1:7">
      <c r="A10463" t="s">
        <v>35</v>
      </c>
      <c r="B10463">
        <v>8872</v>
      </c>
      <c r="C10463" t="s">
        <v>59</v>
      </c>
      <c r="D10463">
        <v>11.82</v>
      </c>
      <c r="E10463">
        <v>18.425000000000001</v>
      </c>
      <c r="F10463">
        <v>-16.100000000000001</v>
      </c>
    </row>
    <row r="10464" spans="1:7">
      <c r="A10464" t="s">
        <v>35</v>
      </c>
      <c r="B10464">
        <v>8873</v>
      </c>
      <c r="C10464" t="s">
        <v>59</v>
      </c>
      <c r="D10464">
        <v>12.82</v>
      </c>
      <c r="E10464">
        <v>7.3</v>
      </c>
      <c r="F10464">
        <v>-16.100000000000001</v>
      </c>
      <c r="G10464" t="b">
        <v>0</v>
      </c>
    </row>
    <row r="10465" spans="1:7">
      <c r="A10465" t="s">
        <v>35</v>
      </c>
      <c r="B10465">
        <v>8874</v>
      </c>
      <c r="C10465" t="s">
        <v>59</v>
      </c>
      <c r="D10465">
        <v>12.82</v>
      </c>
      <c r="E10465">
        <v>18.425000000000001</v>
      </c>
      <c r="F10465">
        <v>-16.100000000000001</v>
      </c>
      <c r="G10465" t="b">
        <v>0</v>
      </c>
    </row>
    <row r="10466" spans="1:7">
      <c r="A10466" t="s">
        <v>35</v>
      </c>
      <c r="B10466">
        <v>8876</v>
      </c>
      <c r="C10466" t="s">
        <v>59</v>
      </c>
      <c r="D10466">
        <v>13.82</v>
      </c>
      <c r="E10466">
        <v>7.3</v>
      </c>
      <c r="F10466">
        <v>-16.100000000000001</v>
      </c>
      <c r="G10466" t="b">
        <v>0</v>
      </c>
    </row>
    <row r="10467" spans="1:7">
      <c r="A10467" t="s">
        <v>35</v>
      </c>
      <c r="B10467">
        <v>8878</v>
      </c>
      <c r="C10467" t="s">
        <v>59</v>
      </c>
      <c r="D10467">
        <v>13.82</v>
      </c>
      <c r="E10467">
        <v>18.425000000000001</v>
      </c>
      <c r="F10467">
        <v>-16.100000000000001</v>
      </c>
    </row>
    <row r="10468" spans="1:7">
      <c r="A10468" t="s">
        <v>35</v>
      </c>
      <c r="B10468">
        <v>8879</v>
      </c>
      <c r="C10468" t="s">
        <v>59</v>
      </c>
      <c r="D10468">
        <v>14.82</v>
      </c>
      <c r="E10468">
        <v>7.3</v>
      </c>
      <c r="F10468">
        <v>-16.100000000000001</v>
      </c>
    </row>
    <row r="10469" spans="1:7">
      <c r="A10469" t="s">
        <v>35</v>
      </c>
      <c r="B10469">
        <v>8880</v>
      </c>
      <c r="C10469" t="s">
        <v>59</v>
      </c>
      <c r="D10469">
        <v>14.82</v>
      </c>
      <c r="E10469">
        <v>18.425000000000001</v>
      </c>
      <c r="F10469">
        <v>-16.100000000000001</v>
      </c>
    </row>
    <row r="10470" spans="1:7">
      <c r="A10470" t="s">
        <v>35</v>
      </c>
      <c r="B10470">
        <v>8881</v>
      </c>
      <c r="C10470" t="s">
        <v>59</v>
      </c>
      <c r="D10470">
        <v>15.82</v>
      </c>
      <c r="E10470">
        <v>7.3</v>
      </c>
      <c r="F10470">
        <v>-16.100000000000001</v>
      </c>
    </row>
    <row r="10471" spans="1:7">
      <c r="A10471" t="s">
        <v>35</v>
      </c>
      <c r="B10471">
        <v>8882</v>
      </c>
      <c r="C10471" t="s">
        <v>59</v>
      </c>
      <c r="D10471">
        <v>15.82</v>
      </c>
      <c r="E10471">
        <v>18.425000000000001</v>
      </c>
      <c r="F10471">
        <v>-16.100000000000001</v>
      </c>
      <c r="G10471" t="b">
        <v>0</v>
      </c>
    </row>
    <row r="10472" spans="1:7">
      <c r="A10472" t="s">
        <v>35</v>
      </c>
      <c r="B10472">
        <v>8883</v>
      </c>
      <c r="C10472" t="s">
        <v>59</v>
      </c>
      <c r="D10472">
        <v>16.82</v>
      </c>
      <c r="E10472">
        <v>7.3</v>
      </c>
      <c r="F10472">
        <v>-16.100000000000001</v>
      </c>
    </row>
    <row r="10473" spans="1:7">
      <c r="A10473" t="s">
        <v>35</v>
      </c>
      <c r="B10473">
        <v>8884</v>
      </c>
      <c r="C10473" t="s">
        <v>59</v>
      </c>
      <c r="D10473">
        <v>16.82</v>
      </c>
      <c r="E10473">
        <v>18.425000000000001</v>
      </c>
      <c r="F10473">
        <v>-16.100000000000001</v>
      </c>
    </row>
    <row r="10474" spans="1:7">
      <c r="A10474" t="s">
        <v>35</v>
      </c>
      <c r="B10474">
        <v>8885</v>
      </c>
      <c r="C10474" t="s">
        <v>59</v>
      </c>
      <c r="D10474">
        <v>17.82</v>
      </c>
      <c r="E10474">
        <v>7.3</v>
      </c>
      <c r="F10474">
        <v>-16.100000000000001</v>
      </c>
    </row>
    <row r="10475" spans="1:7">
      <c r="A10475" t="s">
        <v>35</v>
      </c>
      <c r="B10475">
        <v>8886</v>
      </c>
      <c r="C10475" t="s">
        <v>59</v>
      </c>
      <c r="D10475">
        <v>17.82</v>
      </c>
      <c r="E10475">
        <v>18.425000000000001</v>
      </c>
      <c r="F10475">
        <v>-16.100000000000001</v>
      </c>
    </row>
    <row r="10476" spans="1:7">
      <c r="A10476" t="s">
        <v>35</v>
      </c>
      <c r="B10476">
        <v>8859</v>
      </c>
      <c r="C10476" t="s">
        <v>59</v>
      </c>
      <c r="D10476">
        <v>-1.8</v>
      </c>
      <c r="E10476">
        <v>-1.45</v>
      </c>
      <c r="F10476">
        <v>-16.100000000000001</v>
      </c>
    </row>
    <row r="10477" spans="1:7">
      <c r="A10477" t="s">
        <v>35</v>
      </c>
      <c r="B10477">
        <v>8860</v>
      </c>
      <c r="C10477" t="s">
        <v>59</v>
      </c>
      <c r="D10477">
        <v>-1.9750000000000001</v>
      </c>
      <c r="E10477">
        <v>0.7</v>
      </c>
      <c r="F10477">
        <v>-16.100000000000001</v>
      </c>
      <c r="G10477" t="b">
        <v>0</v>
      </c>
    </row>
    <row r="10478" spans="1:7">
      <c r="A10478" t="s">
        <v>35</v>
      </c>
      <c r="B10478">
        <v>8863</v>
      </c>
      <c r="C10478" t="s">
        <v>59</v>
      </c>
      <c r="D10478">
        <v>-2.15</v>
      </c>
      <c r="E10478">
        <v>2.7</v>
      </c>
      <c r="F10478">
        <v>-16.100000000000001</v>
      </c>
      <c r="G10478" t="b">
        <v>0</v>
      </c>
    </row>
    <row r="10479" spans="1:7">
      <c r="A10479" t="s">
        <v>35</v>
      </c>
      <c r="B10479">
        <v>8865</v>
      </c>
      <c r="C10479" t="s">
        <v>59</v>
      </c>
      <c r="D10479">
        <v>1.25</v>
      </c>
      <c r="E10479">
        <v>2.7</v>
      </c>
      <c r="F10479">
        <v>-16.100000000000001</v>
      </c>
    </row>
    <row r="10480" spans="1:7">
      <c r="A10480" t="s">
        <v>35</v>
      </c>
      <c r="B10480">
        <v>8890</v>
      </c>
      <c r="C10480" t="s">
        <v>59</v>
      </c>
      <c r="D10480">
        <v>5.7</v>
      </c>
      <c r="E10480">
        <v>0.17499999999999999</v>
      </c>
      <c r="F10480">
        <v>-16.100000000000001</v>
      </c>
    </row>
    <row r="10481" spans="1:7">
      <c r="A10481" t="s">
        <v>35</v>
      </c>
      <c r="B10481">
        <v>8891</v>
      </c>
      <c r="C10481" t="s">
        <v>59</v>
      </c>
      <c r="D10481">
        <v>14.4</v>
      </c>
      <c r="E10481">
        <v>0.17499999999999999</v>
      </c>
      <c r="F10481">
        <v>-16.100000000000001</v>
      </c>
    </row>
    <row r="10482" spans="1:7">
      <c r="A10482" t="s">
        <v>35</v>
      </c>
      <c r="B10482">
        <v>4411</v>
      </c>
      <c r="C10482" t="s">
        <v>59</v>
      </c>
      <c r="D10482">
        <v>8.3800000000000008</v>
      </c>
      <c r="E10482">
        <v>10.9</v>
      </c>
      <c r="F10482">
        <v>-16.100000000000001</v>
      </c>
    </row>
    <row r="10483" spans="1:7">
      <c r="A10483" t="s">
        <v>35</v>
      </c>
      <c r="B10483">
        <v>4407</v>
      </c>
      <c r="C10483" t="s">
        <v>59</v>
      </c>
      <c r="D10483">
        <v>11.52</v>
      </c>
      <c r="E10483">
        <v>11.35</v>
      </c>
      <c r="F10483">
        <v>-16.100000000000001</v>
      </c>
    </row>
    <row r="10484" spans="1:7">
      <c r="A10484" t="s">
        <v>35</v>
      </c>
      <c r="B10484">
        <v>8066</v>
      </c>
      <c r="C10484" t="s">
        <v>59</v>
      </c>
      <c r="D10484">
        <v>6.38</v>
      </c>
      <c r="E10484">
        <v>18.192356341463402</v>
      </c>
      <c r="F10484">
        <v>-16.100000000000001</v>
      </c>
    </row>
    <row r="10485" spans="1:7">
      <c r="A10485" t="s">
        <v>35</v>
      </c>
      <c r="B10485">
        <v>8067</v>
      </c>
      <c r="C10485" t="s">
        <v>59</v>
      </c>
      <c r="D10485">
        <v>5.74</v>
      </c>
      <c r="E10485">
        <v>18.25393</v>
      </c>
      <c r="F10485">
        <v>-16.100000000000001</v>
      </c>
    </row>
    <row r="10486" spans="1:7">
      <c r="A10486" t="s">
        <v>35</v>
      </c>
      <c r="B10486">
        <v>9049</v>
      </c>
      <c r="C10486" t="s">
        <v>59</v>
      </c>
      <c r="D10486">
        <v>15.3</v>
      </c>
      <c r="E10486">
        <v>-5.48</v>
      </c>
      <c r="F10486">
        <v>-16.100000000000001</v>
      </c>
    </row>
    <row r="10487" spans="1:7">
      <c r="A10487" t="s">
        <v>35</v>
      </c>
      <c r="B10487">
        <v>9066</v>
      </c>
      <c r="C10487" t="s">
        <v>59</v>
      </c>
      <c r="D10487">
        <v>-1.69</v>
      </c>
      <c r="E10487">
        <v>1.2</v>
      </c>
      <c r="F10487">
        <v>-16.100000000000001</v>
      </c>
    </row>
    <row r="10488" spans="1:7">
      <c r="A10488" t="s">
        <v>35</v>
      </c>
      <c r="B10488">
        <v>9178</v>
      </c>
      <c r="C10488" t="s">
        <v>59</v>
      </c>
      <c r="D10488">
        <v>14.17</v>
      </c>
      <c r="E10488">
        <v>14.2</v>
      </c>
      <c r="F10488">
        <v>-16.100000000000001</v>
      </c>
      <c r="G10488" t="b">
        <v>0</v>
      </c>
    </row>
    <row r="10489" spans="1:7">
      <c r="A10489" t="s">
        <v>35</v>
      </c>
      <c r="B10489">
        <v>1046</v>
      </c>
      <c r="C10489" t="s">
        <v>59</v>
      </c>
      <c r="D10489">
        <v>13.45</v>
      </c>
      <c r="E10489">
        <v>14.2</v>
      </c>
      <c r="F10489">
        <v>-16.100000000000001</v>
      </c>
    </row>
    <row r="10490" spans="1:7">
      <c r="A10490" t="s">
        <v>35</v>
      </c>
      <c r="B10490">
        <v>1054</v>
      </c>
      <c r="C10490" t="s">
        <v>59</v>
      </c>
      <c r="D10490">
        <v>13.6</v>
      </c>
      <c r="E10490">
        <v>14.2</v>
      </c>
      <c r="F10490">
        <v>-16.100000000000001</v>
      </c>
    </row>
    <row r="10491" spans="1:7">
      <c r="A10491" t="s">
        <v>35</v>
      </c>
      <c r="B10491">
        <v>9130</v>
      </c>
      <c r="C10491" t="s">
        <v>59</v>
      </c>
      <c r="D10491">
        <v>8.3800000000000008</v>
      </c>
      <c r="E10491">
        <v>11.35</v>
      </c>
      <c r="F10491">
        <v>-16.100000000000001</v>
      </c>
    </row>
    <row r="10492" spans="1:7">
      <c r="A10492" t="s">
        <v>35</v>
      </c>
      <c r="B10492">
        <v>9159</v>
      </c>
      <c r="C10492" t="s">
        <v>59</v>
      </c>
      <c r="D10492">
        <v>9.2799999999999994</v>
      </c>
      <c r="E10492">
        <v>11.35</v>
      </c>
      <c r="F10492">
        <v>-16.100000000000001</v>
      </c>
    </row>
    <row r="10493" spans="1:7">
      <c r="A10493" t="s">
        <v>35</v>
      </c>
      <c r="B10493">
        <v>9160</v>
      </c>
      <c r="C10493" t="s">
        <v>59</v>
      </c>
      <c r="D10493">
        <v>10.62</v>
      </c>
      <c r="E10493">
        <v>11.35</v>
      </c>
      <c r="F10493">
        <v>-16.100000000000001</v>
      </c>
    </row>
    <row r="10494" spans="1:7">
      <c r="A10494" t="s">
        <v>35</v>
      </c>
      <c r="B10494">
        <v>1197</v>
      </c>
      <c r="C10494" t="s">
        <v>59</v>
      </c>
      <c r="D10494">
        <v>2.04</v>
      </c>
      <c r="E10494">
        <v>1.2</v>
      </c>
      <c r="F10494">
        <v>-16.100000000000001</v>
      </c>
    </row>
    <row r="10495" spans="1:7">
      <c r="A10495" t="s">
        <v>35</v>
      </c>
      <c r="B10495">
        <v>2012</v>
      </c>
      <c r="C10495" t="s">
        <v>59</v>
      </c>
      <c r="D10495">
        <v>20.54</v>
      </c>
      <c r="E10495">
        <v>-4.9800000000000004</v>
      </c>
      <c r="F10495">
        <v>-16.100000000000001</v>
      </c>
    </row>
    <row r="10496" spans="1:7">
      <c r="A10496" t="s">
        <v>35</v>
      </c>
      <c r="B10496">
        <v>2013</v>
      </c>
      <c r="C10496" t="s">
        <v>59</v>
      </c>
      <c r="D10496">
        <v>2.31</v>
      </c>
      <c r="E10496">
        <v>18.43</v>
      </c>
      <c r="F10496">
        <v>-16.100000000000001</v>
      </c>
    </row>
    <row r="10497" spans="1:7">
      <c r="A10497" t="s">
        <v>35</v>
      </c>
      <c r="B10497">
        <v>960</v>
      </c>
      <c r="C10497" t="s">
        <v>59</v>
      </c>
      <c r="D10497">
        <v>12.07</v>
      </c>
      <c r="E10497">
        <v>14.2</v>
      </c>
      <c r="F10497">
        <v>-16.100000000000001</v>
      </c>
    </row>
    <row r="10498" spans="1:7">
      <c r="A10498" t="s">
        <v>35</v>
      </c>
      <c r="B10498">
        <v>961</v>
      </c>
      <c r="C10498" t="s">
        <v>59</v>
      </c>
      <c r="D10498">
        <v>16.37</v>
      </c>
      <c r="E10498">
        <v>14.2</v>
      </c>
      <c r="F10498">
        <v>-16.100000000000001</v>
      </c>
    </row>
    <row r="10499" spans="1:7">
      <c r="A10499" t="s">
        <v>35</v>
      </c>
      <c r="B10499">
        <v>963</v>
      </c>
      <c r="C10499" t="s">
        <v>59</v>
      </c>
      <c r="D10499">
        <v>17.100000000000001</v>
      </c>
      <c r="E10499">
        <v>14.2</v>
      </c>
      <c r="F10499">
        <v>-16.100000000000001</v>
      </c>
      <c r="G10499" t="b">
        <v>0</v>
      </c>
    </row>
    <row r="10500" spans="1:7">
      <c r="A10500" t="s">
        <v>35</v>
      </c>
      <c r="B10500">
        <v>9905</v>
      </c>
      <c r="C10500" t="s">
        <v>59</v>
      </c>
      <c r="D10500">
        <v>6.8</v>
      </c>
      <c r="E10500">
        <v>14.2</v>
      </c>
      <c r="F10500">
        <v>-16.100000000000001</v>
      </c>
    </row>
    <row r="10501" spans="1:7">
      <c r="A10501" t="s">
        <v>35</v>
      </c>
      <c r="B10501">
        <v>9906</v>
      </c>
      <c r="C10501" t="s">
        <v>59</v>
      </c>
      <c r="D10501">
        <v>6.8</v>
      </c>
      <c r="E10501">
        <v>14.35</v>
      </c>
      <c r="F10501">
        <v>-16.100000000000001</v>
      </c>
    </row>
    <row r="10502" spans="1:7">
      <c r="A10502" t="s">
        <v>35</v>
      </c>
      <c r="B10502">
        <v>9907</v>
      </c>
      <c r="C10502" t="s">
        <v>59</v>
      </c>
      <c r="D10502">
        <v>6.8</v>
      </c>
      <c r="E10502">
        <v>14.91</v>
      </c>
      <c r="F10502">
        <v>-16.100000000000001</v>
      </c>
      <c r="G10502" t="b">
        <v>0</v>
      </c>
    </row>
    <row r="10503" spans="1:7">
      <c r="A10503" t="s">
        <v>35</v>
      </c>
      <c r="B10503">
        <v>9908</v>
      </c>
      <c r="C10503" t="s">
        <v>59</v>
      </c>
      <c r="D10503">
        <v>6.8</v>
      </c>
      <c r="E10503">
        <v>15.26</v>
      </c>
      <c r="F10503">
        <v>-16.100000000000001</v>
      </c>
      <c r="G10503" t="b">
        <v>0</v>
      </c>
    </row>
    <row r="10504" spans="1:7">
      <c r="A10504" t="s">
        <v>35</v>
      </c>
      <c r="B10504">
        <v>9909</v>
      </c>
      <c r="C10504" t="s">
        <v>59</v>
      </c>
      <c r="D10504">
        <v>6.8</v>
      </c>
      <c r="E10504">
        <v>15.7</v>
      </c>
      <c r="F10504">
        <v>-16.100000000000001</v>
      </c>
    </row>
    <row r="10505" spans="1:7">
      <c r="A10505" t="s">
        <v>35</v>
      </c>
      <c r="B10505">
        <v>9910</v>
      </c>
      <c r="C10505" t="s">
        <v>59</v>
      </c>
      <c r="D10505">
        <v>6.8</v>
      </c>
      <c r="E10505">
        <v>15.78</v>
      </c>
      <c r="F10505">
        <v>-16.100000000000001</v>
      </c>
    </row>
    <row r="10506" spans="1:7">
      <c r="A10506" t="s">
        <v>35</v>
      </c>
      <c r="B10506">
        <v>9911</v>
      </c>
      <c r="C10506" t="s">
        <v>59</v>
      </c>
      <c r="D10506">
        <v>6.8</v>
      </c>
      <c r="E10506">
        <v>16.100000000000001</v>
      </c>
      <c r="F10506">
        <v>-16.100000000000001</v>
      </c>
    </row>
    <row r="10507" spans="1:7">
      <c r="A10507" t="s">
        <v>35</v>
      </c>
      <c r="B10507">
        <v>9912</v>
      </c>
      <c r="C10507" t="s">
        <v>59</v>
      </c>
      <c r="D10507">
        <v>6.8</v>
      </c>
      <c r="E10507">
        <v>16.5</v>
      </c>
      <c r="F10507">
        <v>-16.100000000000001</v>
      </c>
    </row>
    <row r="10508" spans="1:7">
      <c r="A10508" t="s">
        <v>35</v>
      </c>
      <c r="B10508">
        <v>9913</v>
      </c>
      <c r="C10508" t="s">
        <v>59</v>
      </c>
      <c r="D10508">
        <v>6.8</v>
      </c>
      <c r="E10508">
        <v>14.05</v>
      </c>
      <c r="F10508">
        <v>-16.100000000000001</v>
      </c>
      <c r="G10508" t="b">
        <v>0</v>
      </c>
    </row>
    <row r="10509" spans="1:7">
      <c r="A10509" t="s">
        <v>35</v>
      </c>
      <c r="B10509">
        <v>9939</v>
      </c>
      <c r="C10509" t="s">
        <v>59</v>
      </c>
      <c r="D10509">
        <v>11.92</v>
      </c>
      <c r="E10509">
        <v>15.1</v>
      </c>
      <c r="F10509">
        <v>-16.100000000000001</v>
      </c>
    </row>
    <row r="10510" spans="1:7">
      <c r="A10510" t="s">
        <v>35</v>
      </c>
      <c r="B10510">
        <v>9965</v>
      </c>
      <c r="C10510" t="s">
        <v>59</v>
      </c>
      <c r="D10510">
        <v>11.92</v>
      </c>
      <c r="E10510">
        <v>16.100000000000001</v>
      </c>
      <c r="F10510">
        <v>-16.100000000000001</v>
      </c>
    </row>
    <row r="10511" spans="1:7">
      <c r="A10511" t="s">
        <v>35</v>
      </c>
      <c r="B10511">
        <v>9966</v>
      </c>
      <c r="C10511" t="s">
        <v>59</v>
      </c>
      <c r="D10511">
        <v>11.92</v>
      </c>
      <c r="E10511">
        <v>15.78</v>
      </c>
      <c r="F10511">
        <v>-16.100000000000001</v>
      </c>
      <c r="G10511" t="b">
        <v>0</v>
      </c>
    </row>
    <row r="10512" spans="1:7">
      <c r="A10512" t="s">
        <v>35</v>
      </c>
      <c r="B10512">
        <v>9967</v>
      </c>
      <c r="C10512" t="s">
        <v>59</v>
      </c>
      <c r="D10512">
        <v>11.92</v>
      </c>
      <c r="E10512">
        <v>15.7</v>
      </c>
      <c r="F10512">
        <v>-16.100000000000001</v>
      </c>
      <c r="G10512" t="b">
        <v>0</v>
      </c>
    </row>
    <row r="10513" spans="1:7">
      <c r="A10513" t="s">
        <v>35</v>
      </c>
      <c r="B10513">
        <v>9968</v>
      </c>
      <c r="C10513" t="s">
        <v>59</v>
      </c>
      <c r="D10513">
        <v>11.92</v>
      </c>
      <c r="E10513">
        <v>15.26</v>
      </c>
      <c r="F10513">
        <v>-16.100000000000001</v>
      </c>
    </row>
    <row r="10514" spans="1:7">
      <c r="A10514" t="s">
        <v>35</v>
      </c>
      <c r="B10514">
        <v>9969</v>
      </c>
      <c r="C10514" t="s">
        <v>59</v>
      </c>
      <c r="D10514">
        <v>11.92</v>
      </c>
      <c r="E10514">
        <v>13.8</v>
      </c>
      <c r="F10514">
        <v>-16.100000000000001</v>
      </c>
      <c r="G10514" t="b">
        <v>0</v>
      </c>
    </row>
    <row r="10515" spans="1:7">
      <c r="A10515" t="s">
        <v>35</v>
      </c>
      <c r="B10515">
        <v>462</v>
      </c>
      <c r="C10515" t="s">
        <v>59</v>
      </c>
      <c r="D10515">
        <v>6.8</v>
      </c>
      <c r="E10515">
        <v>13.8</v>
      </c>
      <c r="F10515">
        <v>-16.100000000000001</v>
      </c>
      <c r="G10515" t="b">
        <v>0</v>
      </c>
    </row>
    <row r="10516" spans="1:7">
      <c r="A10516" t="s">
        <v>35</v>
      </c>
      <c r="B10516">
        <v>4679</v>
      </c>
      <c r="C10516" t="s">
        <v>59</v>
      </c>
      <c r="D10516">
        <v>14.17</v>
      </c>
      <c r="E10516">
        <v>13.525</v>
      </c>
      <c r="F10516">
        <v>-16.100000000000001</v>
      </c>
    </row>
    <row r="10517" spans="1:7">
      <c r="A10517" t="s">
        <v>35</v>
      </c>
      <c r="B10517">
        <v>691</v>
      </c>
      <c r="C10517" t="s">
        <v>59</v>
      </c>
      <c r="D10517">
        <v>17</v>
      </c>
      <c r="E10517">
        <v>16.670884520884499</v>
      </c>
      <c r="F10517">
        <v>-16.100000000000001</v>
      </c>
    </row>
    <row r="10518" spans="1:7">
      <c r="A10518" t="s">
        <v>35</v>
      </c>
      <c r="B10518">
        <v>1481</v>
      </c>
      <c r="C10518" t="s">
        <v>59</v>
      </c>
      <c r="D10518">
        <v>17</v>
      </c>
      <c r="E10518">
        <v>17.070884520884501</v>
      </c>
      <c r="F10518">
        <v>-16.100000000000001</v>
      </c>
    </row>
    <row r="10519" spans="1:7">
      <c r="A10519" t="s">
        <v>35</v>
      </c>
      <c r="B10519">
        <v>762</v>
      </c>
      <c r="C10519" t="s">
        <v>59</v>
      </c>
      <c r="D10519">
        <v>11.92</v>
      </c>
      <c r="E10519">
        <v>14.2</v>
      </c>
      <c r="F10519">
        <v>-16.100000000000001</v>
      </c>
    </row>
    <row r="10520" spans="1:7">
      <c r="A10520" t="s">
        <v>35</v>
      </c>
      <c r="B10520">
        <v>966</v>
      </c>
      <c r="C10520" t="s">
        <v>59</v>
      </c>
      <c r="D10520">
        <v>18.45</v>
      </c>
      <c r="E10520">
        <v>3.5</v>
      </c>
      <c r="F10520">
        <v>-16.100000000000001</v>
      </c>
    </row>
    <row r="10521" spans="1:7">
      <c r="A10521" t="s">
        <v>35</v>
      </c>
      <c r="B10521">
        <v>967</v>
      </c>
      <c r="C10521" t="s">
        <v>59</v>
      </c>
      <c r="D10521">
        <v>20.875</v>
      </c>
      <c r="E10521">
        <v>3.5</v>
      </c>
      <c r="F10521">
        <v>-16.100000000000001</v>
      </c>
    </row>
    <row r="10522" spans="1:7">
      <c r="A10522" t="s">
        <v>35</v>
      </c>
      <c r="B10522">
        <v>970</v>
      </c>
      <c r="C10522" t="s">
        <v>59</v>
      </c>
      <c r="D10522">
        <v>-2.5499999999999998</v>
      </c>
      <c r="E10522">
        <v>-2.65</v>
      </c>
      <c r="F10522">
        <v>-16.100000000000001</v>
      </c>
    </row>
    <row r="10523" spans="1:7">
      <c r="A10523" t="s">
        <v>35</v>
      </c>
      <c r="B10523">
        <v>973</v>
      </c>
      <c r="C10523" t="s">
        <v>59</v>
      </c>
      <c r="D10523">
        <v>-2.7250000000000001</v>
      </c>
      <c r="E10523">
        <v>3.75</v>
      </c>
      <c r="F10523">
        <v>-16.100000000000001</v>
      </c>
    </row>
    <row r="10524" spans="1:7">
      <c r="A10524" t="s">
        <v>35</v>
      </c>
      <c r="B10524">
        <v>974</v>
      </c>
      <c r="C10524" t="s">
        <v>59</v>
      </c>
      <c r="D10524">
        <v>-2.2250000000000001</v>
      </c>
      <c r="E10524">
        <v>8.9</v>
      </c>
      <c r="F10524">
        <v>-16.100000000000001</v>
      </c>
    </row>
    <row r="10525" spans="1:7">
      <c r="A10525" t="s">
        <v>35</v>
      </c>
      <c r="B10525">
        <v>975</v>
      </c>
      <c r="C10525" t="s">
        <v>59</v>
      </c>
      <c r="D10525">
        <v>1.97</v>
      </c>
      <c r="E10525">
        <v>16.25</v>
      </c>
      <c r="F10525">
        <v>-16.100000000000001</v>
      </c>
    </row>
    <row r="10526" spans="1:7">
      <c r="A10526" t="s">
        <v>35</v>
      </c>
      <c r="B10526">
        <v>976</v>
      </c>
      <c r="C10526" t="s">
        <v>59</v>
      </c>
      <c r="D10526">
        <v>-2.2799999999999998</v>
      </c>
      <c r="E10526">
        <v>16.25</v>
      </c>
      <c r="F10526">
        <v>-16.100000000000001</v>
      </c>
      <c r="G10526" t="b">
        <v>0</v>
      </c>
    </row>
    <row r="10527" spans="1:7">
      <c r="A10527" t="s">
        <v>35</v>
      </c>
      <c r="B10527">
        <v>977</v>
      </c>
      <c r="C10527" t="s">
        <v>59</v>
      </c>
      <c r="D10527">
        <v>0.14000000000000001</v>
      </c>
      <c r="E10527">
        <v>14.07</v>
      </c>
      <c r="F10527">
        <v>-16.100000000000001</v>
      </c>
      <c r="G10527" t="b">
        <v>0</v>
      </c>
    </row>
    <row r="10528" spans="1:7">
      <c r="A10528" t="s">
        <v>35</v>
      </c>
      <c r="B10528">
        <v>978</v>
      </c>
      <c r="C10528" t="s">
        <v>59</v>
      </c>
      <c r="D10528">
        <v>0.14000000000000001</v>
      </c>
      <c r="E10528">
        <v>18.920000000000002</v>
      </c>
      <c r="F10528">
        <v>-16.100000000000001</v>
      </c>
    </row>
    <row r="10529" spans="1:7">
      <c r="A10529" t="s">
        <v>35</v>
      </c>
      <c r="B10529">
        <v>1644</v>
      </c>
      <c r="C10529" t="s">
        <v>59</v>
      </c>
      <c r="D10529">
        <v>0</v>
      </c>
      <c r="E10529">
        <v>-3.0550000000000002</v>
      </c>
      <c r="F10529">
        <v>-16.100000000000001</v>
      </c>
      <c r="G10529" t="b">
        <v>0</v>
      </c>
    </row>
    <row r="10530" spans="1:7">
      <c r="A10530" t="s">
        <v>35</v>
      </c>
      <c r="B10530">
        <v>1723</v>
      </c>
      <c r="C10530" t="s">
        <v>59</v>
      </c>
      <c r="D10530">
        <v>2</v>
      </c>
      <c r="E10530">
        <v>-5.48</v>
      </c>
      <c r="F10530">
        <v>-16.100000000000001</v>
      </c>
    </row>
    <row r="10531" spans="1:7">
      <c r="A10531" t="s">
        <v>35</v>
      </c>
      <c r="B10531">
        <v>1799</v>
      </c>
      <c r="C10531" t="s">
        <v>59</v>
      </c>
      <c r="D10531">
        <v>2</v>
      </c>
      <c r="E10531">
        <v>-3.0550000000000002</v>
      </c>
      <c r="F10531">
        <v>-16.100000000000001</v>
      </c>
    </row>
    <row r="10532" spans="1:7">
      <c r="A10532" t="s">
        <v>35</v>
      </c>
      <c r="B10532">
        <v>1802</v>
      </c>
      <c r="C10532" t="s">
        <v>59</v>
      </c>
      <c r="D10532">
        <v>4</v>
      </c>
      <c r="E10532">
        <v>-5.48</v>
      </c>
      <c r="F10532">
        <v>-16.100000000000001</v>
      </c>
    </row>
    <row r="10533" spans="1:7">
      <c r="A10533" t="s">
        <v>35</v>
      </c>
      <c r="B10533">
        <v>2139</v>
      </c>
      <c r="C10533" t="s">
        <v>59</v>
      </c>
      <c r="D10533">
        <v>4</v>
      </c>
      <c r="E10533">
        <v>-3.0550000000000002</v>
      </c>
      <c r="F10533">
        <v>-16.100000000000001</v>
      </c>
    </row>
    <row r="10534" spans="1:7">
      <c r="A10534" t="s">
        <v>35</v>
      </c>
      <c r="B10534">
        <v>2147</v>
      </c>
      <c r="C10534" t="s">
        <v>59</v>
      </c>
      <c r="D10534">
        <v>6</v>
      </c>
      <c r="E10534">
        <v>-5.48</v>
      </c>
      <c r="F10534">
        <v>-16.100000000000001</v>
      </c>
      <c r="G10534" t="b">
        <v>0</v>
      </c>
    </row>
    <row r="10535" spans="1:7">
      <c r="A10535" t="s">
        <v>35</v>
      </c>
      <c r="B10535">
        <v>3681</v>
      </c>
      <c r="C10535" t="s">
        <v>59</v>
      </c>
      <c r="D10535">
        <v>6</v>
      </c>
      <c r="E10535">
        <v>-3.0550000000000002</v>
      </c>
      <c r="F10535">
        <v>-16.100000000000001</v>
      </c>
    </row>
    <row r="10536" spans="1:7">
      <c r="A10536" t="s">
        <v>35</v>
      </c>
      <c r="B10536">
        <v>3682</v>
      </c>
      <c r="C10536" t="s">
        <v>59</v>
      </c>
      <c r="D10536">
        <v>8</v>
      </c>
      <c r="E10536">
        <v>-3.0550000000000002</v>
      </c>
      <c r="F10536">
        <v>-16.100000000000001</v>
      </c>
      <c r="G10536" t="b">
        <v>0</v>
      </c>
    </row>
    <row r="10537" spans="1:7">
      <c r="A10537" t="s">
        <v>35</v>
      </c>
      <c r="B10537">
        <v>4057</v>
      </c>
      <c r="C10537" t="s">
        <v>59</v>
      </c>
      <c r="D10537">
        <v>10</v>
      </c>
      <c r="E10537">
        <v>-5.48</v>
      </c>
      <c r="F10537">
        <v>-16.100000000000001</v>
      </c>
    </row>
    <row r="10538" spans="1:7">
      <c r="A10538" t="s">
        <v>35</v>
      </c>
      <c r="B10538">
        <v>4369</v>
      </c>
      <c r="C10538" t="s">
        <v>59</v>
      </c>
      <c r="D10538">
        <v>10</v>
      </c>
      <c r="E10538">
        <v>-3.0550000000000002</v>
      </c>
      <c r="F10538">
        <v>-16.100000000000001</v>
      </c>
      <c r="G10538" t="b">
        <v>0</v>
      </c>
    </row>
    <row r="10539" spans="1:7">
      <c r="A10539" t="s">
        <v>35</v>
      </c>
      <c r="B10539">
        <v>4414</v>
      </c>
      <c r="C10539" t="s">
        <v>59</v>
      </c>
      <c r="D10539">
        <v>12</v>
      </c>
      <c r="E10539">
        <v>-5.48</v>
      </c>
      <c r="F10539">
        <v>-16.100000000000001</v>
      </c>
    </row>
    <row r="10540" spans="1:7">
      <c r="A10540" t="s">
        <v>35</v>
      </c>
      <c r="B10540">
        <v>4446</v>
      </c>
      <c r="C10540" t="s">
        <v>59</v>
      </c>
      <c r="D10540">
        <v>12</v>
      </c>
      <c r="E10540">
        <v>-3.0550000000000002</v>
      </c>
      <c r="F10540">
        <v>-16.100000000000001</v>
      </c>
    </row>
    <row r="10541" spans="1:7">
      <c r="A10541" t="s">
        <v>35</v>
      </c>
      <c r="B10541">
        <v>4640</v>
      </c>
      <c r="C10541" t="s">
        <v>59</v>
      </c>
      <c r="D10541">
        <v>14</v>
      </c>
      <c r="E10541">
        <v>-5.48</v>
      </c>
      <c r="F10541">
        <v>-16.100000000000001</v>
      </c>
      <c r="G10541" t="b">
        <v>0</v>
      </c>
    </row>
    <row r="10542" spans="1:7">
      <c r="A10542" t="s">
        <v>35</v>
      </c>
      <c r="B10542">
        <v>4680</v>
      </c>
      <c r="C10542" t="s">
        <v>59</v>
      </c>
      <c r="D10542">
        <v>14</v>
      </c>
      <c r="E10542">
        <v>-3.0550000000000002</v>
      </c>
      <c r="F10542">
        <v>-16.100000000000001</v>
      </c>
    </row>
    <row r="10543" spans="1:7">
      <c r="A10543" t="s">
        <v>35</v>
      </c>
      <c r="B10543">
        <v>4681</v>
      </c>
      <c r="C10543" t="s">
        <v>59</v>
      </c>
      <c r="D10543">
        <v>16</v>
      </c>
      <c r="E10543">
        <v>-5.48</v>
      </c>
      <c r="F10543">
        <v>-16.100000000000001</v>
      </c>
    </row>
    <row r="10544" spans="1:7">
      <c r="A10544" t="s">
        <v>35</v>
      </c>
      <c r="B10544">
        <v>4682</v>
      </c>
      <c r="C10544" t="s">
        <v>59</v>
      </c>
      <c r="D10544">
        <v>16</v>
      </c>
      <c r="E10544">
        <v>-3.0550000000000002</v>
      </c>
      <c r="F10544">
        <v>-16.100000000000001</v>
      </c>
    </row>
    <row r="10545" spans="1:7">
      <c r="A10545" t="s">
        <v>35</v>
      </c>
      <c r="B10545">
        <v>4701</v>
      </c>
      <c r="C10545" t="s">
        <v>59</v>
      </c>
      <c r="D10545">
        <v>18</v>
      </c>
      <c r="E10545">
        <v>-5.48</v>
      </c>
      <c r="F10545">
        <v>-16.100000000000001</v>
      </c>
      <c r="G10545" t="b">
        <v>0</v>
      </c>
    </row>
    <row r="10546" spans="1:7">
      <c r="A10546" t="s">
        <v>35</v>
      </c>
      <c r="B10546">
        <v>4702</v>
      </c>
      <c r="C10546" t="s">
        <v>59</v>
      </c>
      <c r="D10546">
        <v>18</v>
      </c>
      <c r="E10546">
        <v>-3.0550000000000002</v>
      </c>
      <c r="F10546">
        <v>-16.100000000000001</v>
      </c>
      <c r="G10546" t="b">
        <v>0</v>
      </c>
    </row>
    <row r="10547" spans="1:7">
      <c r="A10547" t="s">
        <v>35</v>
      </c>
      <c r="B10547">
        <v>4898</v>
      </c>
      <c r="C10547" t="s">
        <v>59</v>
      </c>
      <c r="D10547">
        <v>20</v>
      </c>
      <c r="E10547">
        <v>-5.48</v>
      </c>
      <c r="F10547">
        <v>-16.100000000000001</v>
      </c>
    </row>
    <row r="10548" spans="1:7">
      <c r="A10548" t="s">
        <v>35</v>
      </c>
      <c r="B10548">
        <v>4994</v>
      </c>
      <c r="C10548" t="s">
        <v>59</v>
      </c>
      <c r="D10548">
        <v>20</v>
      </c>
      <c r="E10548">
        <v>-3.0550000000000002</v>
      </c>
      <c r="F10548">
        <v>-16.100000000000001</v>
      </c>
    </row>
    <row r="10549" spans="1:7">
      <c r="A10549" t="s">
        <v>35</v>
      </c>
      <c r="B10549">
        <v>5277</v>
      </c>
      <c r="C10549" t="s">
        <v>59</v>
      </c>
      <c r="D10549">
        <v>21.625</v>
      </c>
      <c r="E10549">
        <v>-3.7749999999999999</v>
      </c>
      <c r="F10549">
        <v>-16.100000000000001</v>
      </c>
    </row>
    <row r="10550" spans="1:7">
      <c r="A10550" t="s">
        <v>35</v>
      </c>
      <c r="B10550">
        <v>5282</v>
      </c>
      <c r="C10550" t="s">
        <v>59</v>
      </c>
      <c r="D10550">
        <v>15.375</v>
      </c>
      <c r="E10550">
        <v>-3.7749999999999999</v>
      </c>
      <c r="F10550">
        <v>-16.100000000000001</v>
      </c>
    </row>
    <row r="10551" spans="1:7">
      <c r="A10551" t="s">
        <v>35</v>
      </c>
      <c r="B10551">
        <v>8974</v>
      </c>
      <c r="C10551" t="s">
        <v>59</v>
      </c>
      <c r="D10551">
        <v>21.625</v>
      </c>
      <c r="E10551">
        <v>-1.7749999999999999</v>
      </c>
      <c r="F10551">
        <v>-16.100000000000001</v>
      </c>
      <c r="G10551" t="b">
        <v>0</v>
      </c>
    </row>
    <row r="10552" spans="1:7">
      <c r="A10552" t="s">
        <v>35</v>
      </c>
      <c r="B10552">
        <v>8975</v>
      </c>
      <c r="C10552" t="s">
        <v>59</v>
      </c>
      <c r="D10552">
        <v>15.375</v>
      </c>
      <c r="E10552">
        <v>-1.7749999999999999</v>
      </c>
      <c r="F10552">
        <v>-16.100000000000001</v>
      </c>
    </row>
    <row r="10553" spans="1:7">
      <c r="A10553" t="s">
        <v>35</v>
      </c>
      <c r="B10553">
        <v>8976</v>
      </c>
      <c r="C10553" t="s">
        <v>59</v>
      </c>
      <c r="D10553">
        <v>21.625</v>
      </c>
      <c r="E10553">
        <v>0.22500000000000001</v>
      </c>
      <c r="F10553">
        <v>-16.100000000000001</v>
      </c>
    </row>
    <row r="10554" spans="1:7">
      <c r="A10554" t="s">
        <v>35</v>
      </c>
      <c r="B10554">
        <v>8978</v>
      </c>
      <c r="C10554" t="s">
        <v>59</v>
      </c>
      <c r="D10554">
        <v>15.375</v>
      </c>
      <c r="E10554">
        <v>0.22500000000000001</v>
      </c>
      <c r="F10554">
        <v>-16.100000000000001</v>
      </c>
    </row>
    <row r="10555" spans="1:7">
      <c r="A10555" t="s">
        <v>35</v>
      </c>
      <c r="B10555">
        <v>9070</v>
      </c>
      <c r="C10555" t="s">
        <v>59</v>
      </c>
      <c r="D10555">
        <v>-2.5</v>
      </c>
      <c r="E10555">
        <v>5.4</v>
      </c>
      <c r="F10555">
        <v>-16.100000000000001</v>
      </c>
      <c r="G10555" t="b">
        <v>0</v>
      </c>
    </row>
    <row r="10556" spans="1:7">
      <c r="A10556" t="s">
        <v>35</v>
      </c>
      <c r="B10556">
        <v>9071</v>
      </c>
      <c r="C10556" t="s">
        <v>59</v>
      </c>
      <c r="D10556">
        <v>2.2999999999999998</v>
      </c>
      <c r="E10556">
        <v>5.4</v>
      </c>
      <c r="F10556">
        <v>-16.100000000000001</v>
      </c>
    </row>
    <row r="10557" spans="1:7">
      <c r="A10557" t="s">
        <v>35</v>
      </c>
      <c r="B10557">
        <v>9110</v>
      </c>
      <c r="C10557" t="s">
        <v>59</v>
      </c>
      <c r="D10557">
        <v>-2.25</v>
      </c>
      <c r="E10557">
        <v>12.5</v>
      </c>
      <c r="F10557">
        <v>-16.100000000000001</v>
      </c>
    </row>
    <row r="10558" spans="1:7">
      <c r="A10558" t="s">
        <v>35</v>
      </c>
      <c r="B10558">
        <v>9111</v>
      </c>
      <c r="C10558" t="s">
        <v>59</v>
      </c>
      <c r="D10558">
        <v>1.925</v>
      </c>
      <c r="E10558">
        <v>12.5</v>
      </c>
      <c r="F10558">
        <v>-16.100000000000001</v>
      </c>
    </row>
    <row r="10559" spans="1:7">
      <c r="A10559" t="s">
        <v>35</v>
      </c>
      <c r="B10559">
        <v>9112</v>
      </c>
      <c r="C10559" t="s">
        <v>59</v>
      </c>
      <c r="D10559">
        <v>3.125</v>
      </c>
      <c r="E10559">
        <v>19.074999999999999</v>
      </c>
      <c r="F10559">
        <v>-16.100000000000001</v>
      </c>
    </row>
    <row r="10560" spans="1:7">
      <c r="A10560" t="s">
        <v>35</v>
      </c>
      <c r="B10560">
        <v>9113</v>
      </c>
      <c r="C10560" t="s">
        <v>59</v>
      </c>
      <c r="D10560">
        <v>3.125</v>
      </c>
      <c r="E10560">
        <v>15.1</v>
      </c>
      <c r="F10560">
        <v>-16.100000000000001</v>
      </c>
    </row>
    <row r="10561" spans="1:7">
      <c r="A10561" t="s">
        <v>35</v>
      </c>
      <c r="B10561">
        <v>9116</v>
      </c>
      <c r="C10561" t="s">
        <v>59</v>
      </c>
      <c r="D10561">
        <v>4.95</v>
      </c>
      <c r="E10561">
        <v>19.25</v>
      </c>
      <c r="F10561">
        <v>-16.100000000000001</v>
      </c>
      <c r="G10561" t="b">
        <v>0</v>
      </c>
    </row>
    <row r="10562" spans="1:7">
      <c r="A10562" t="s">
        <v>35</v>
      </c>
      <c r="B10562">
        <v>9117</v>
      </c>
      <c r="C10562" t="s">
        <v>59</v>
      </c>
      <c r="D10562">
        <v>4.95</v>
      </c>
      <c r="E10562">
        <v>15</v>
      </c>
      <c r="F10562">
        <v>-16.100000000000001</v>
      </c>
    </row>
    <row r="10563" spans="1:7">
      <c r="A10563" t="s">
        <v>35</v>
      </c>
      <c r="B10563">
        <v>9900</v>
      </c>
      <c r="C10563" t="s">
        <v>59</v>
      </c>
      <c r="D10563">
        <v>10.7</v>
      </c>
      <c r="E10563">
        <v>11.35</v>
      </c>
      <c r="F10563">
        <v>-16.100000000000001</v>
      </c>
      <c r="G10563" t="b">
        <v>0</v>
      </c>
    </row>
    <row r="10564" spans="1:7">
      <c r="A10564" t="s">
        <v>35</v>
      </c>
      <c r="B10564">
        <v>10015</v>
      </c>
      <c r="C10564" t="s">
        <v>59</v>
      </c>
      <c r="D10564">
        <v>9.1999999999999993</v>
      </c>
      <c r="E10564">
        <v>11.35</v>
      </c>
      <c r="F10564">
        <v>-16.100000000000001</v>
      </c>
      <c r="G10564" t="b">
        <v>0</v>
      </c>
    </row>
    <row r="10565" spans="1:7">
      <c r="A10565" t="s">
        <v>35</v>
      </c>
      <c r="B10565">
        <v>10272</v>
      </c>
      <c r="C10565" t="s">
        <v>59</v>
      </c>
      <c r="D10565">
        <v>3.27</v>
      </c>
      <c r="E10565">
        <v>5.5</v>
      </c>
      <c r="F10565">
        <v>-16.100000000000001</v>
      </c>
    </row>
    <row r="10566" spans="1:7">
      <c r="A10566" t="s">
        <v>35</v>
      </c>
      <c r="B10566">
        <v>10298</v>
      </c>
      <c r="C10566" t="s">
        <v>59</v>
      </c>
      <c r="D10566">
        <v>3.27</v>
      </c>
      <c r="E10566">
        <v>7.2</v>
      </c>
      <c r="F10566">
        <v>-16.100000000000001</v>
      </c>
    </row>
    <row r="10567" spans="1:7">
      <c r="A10567" t="s">
        <v>35</v>
      </c>
      <c r="B10567">
        <v>10324</v>
      </c>
      <c r="C10567" t="s">
        <v>59</v>
      </c>
      <c r="D10567">
        <v>3.27</v>
      </c>
      <c r="E10567">
        <v>7</v>
      </c>
      <c r="F10567">
        <v>-16.100000000000001</v>
      </c>
      <c r="G10567" t="b">
        <v>0</v>
      </c>
    </row>
    <row r="10568" spans="1:7">
      <c r="A10568" t="s">
        <v>35</v>
      </c>
      <c r="B10568">
        <v>6008</v>
      </c>
      <c r="C10568" t="s">
        <v>59</v>
      </c>
      <c r="D10568">
        <v>4.95</v>
      </c>
      <c r="E10568">
        <v>8.5</v>
      </c>
      <c r="F10568">
        <v>-16.100000000000001</v>
      </c>
    </row>
    <row r="10569" spans="1:7">
      <c r="A10569" t="s">
        <v>35</v>
      </c>
      <c r="B10569">
        <v>1047</v>
      </c>
      <c r="C10569" t="s">
        <v>59</v>
      </c>
      <c r="D10569">
        <v>9.4039630415938493</v>
      </c>
      <c r="E10569">
        <v>7.3755789880971898</v>
      </c>
      <c r="F10569">
        <v>-16.100000000000001</v>
      </c>
    </row>
    <row r="10570" spans="1:7">
      <c r="A10570" t="s">
        <v>35</v>
      </c>
      <c r="B10570">
        <v>1048</v>
      </c>
      <c r="C10570" t="s">
        <v>59</v>
      </c>
      <c r="D10570">
        <v>9.6672699880094406</v>
      </c>
      <c r="E10570">
        <v>7.1577818646217404</v>
      </c>
      <c r="F10570">
        <v>-16.100000000000001</v>
      </c>
      <c r="G10570" t="b">
        <v>0</v>
      </c>
    </row>
    <row r="10571" spans="1:7">
      <c r="A10571" t="s">
        <v>35</v>
      </c>
      <c r="B10571">
        <v>1049</v>
      </c>
      <c r="C10571" t="s">
        <v>59</v>
      </c>
      <c r="D10571">
        <v>9.5954831733606607</v>
      </c>
      <c r="E10571">
        <v>7.3131747184973497</v>
      </c>
      <c r="F10571">
        <v>-16.100000000000001</v>
      </c>
    </row>
    <row r="10572" spans="1:7">
      <c r="A10572" t="s">
        <v>35</v>
      </c>
      <c r="B10572">
        <v>572</v>
      </c>
      <c r="C10572" t="s">
        <v>59</v>
      </c>
      <c r="D10572">
        <v>9.4250000000000007</v>
      </c>
      <c r="E10572">
        <v>6.4749999999999996</v>
      </c>
      <c r="F10572">
        <v>-16.100000000000001</v>
      </c>
    </row>
    <row r="10573" spans="1:7">
      <c r="A10573" t="s">
        <v>35</v>
      </c>
      <c r="B10573">
        <v>783</v>
      </c>
      <c r="C10573" t="s">
        <v>59</v>
      </c>
      <c r="D10573">
        <v>9.4250000000000007</v>
      </c>
      <c r="E10573">
        <v>6.4749999999999996</v>
      </c>
      <c r="F10573">
        <v>-16.100000000000001</v>
      </c>
      <c r="G10573" t="b">
        <v>0</v>
      </c>
    </row>
    <row r="10574" spans="1:7">
      <c r="A10574" t="s">
        <v>57</v>
      </c>
      <c r="B10574">
        <v>10016</v>
      </c>
      <c r="C10574" t="s">
        <v>59</v>
      </c>
      <c r="D10574">
        <v>9.1999999999999993</v>
      </c>
      <c r="E10574">
        <v>11.35</v>
      </c>
      <c r="F10574">
        <v>-16.600000000000001</v>
      </c>
      <c r="G10574" t="b">
        <v>0</v>
      </c>
    </row>
    <row r="10575" spans="1:7">
      <c r="A10575" t="s">
        <v>57</v>
      </c>
      <c r="B10575">
        <v>10273</v>
      </c>
      <c r="C10575" t="s">
        <v>59</v>
      </c>
      <c r="D10575">
        <v>3.27</v>
      </c>
      <c r="E10575">
        <v>5.5</v>
      </c>
      <c r="F10575">
        <v>-16.600000000000001</v>
      </c>
      <c r="G10575" t="b">
        <v>0</v>
      </c>
    </row>
    <row r="10576" spans="1:7">
      <c r="A10576" t="s">
        <v>57</v>
      </c>
      <c r="B10576">
        <v>10299</v>
      </c>
      <c r="C10576" t="s">
        <v>59</v>
      </c>
      <c r="D10576">
        <v>3.27</v>
      </c>
      <c r="E10576">
        <v>7.2</v>
      </c>
      <c r="F10576">
        <v>-16.600000000000001</v>
      </c>
      <c r="G10576" t="b">
        <v>0</v>
      </c>
    </row>
    <row r="10577" spans="1:6">
      <c r="A10577" t="s">
        <v>57</v>
      </c>
      <c r="B10577">
        <v>10325</v>
      </c>
      <c r="C10577" t="s">
        <v>59</v>
      </c>
      <c r="D10577">
        <v>3.27</v>
      </c>
      <c r="E10577">
        <v>7</v>
      </c>
      <c r="F10577">
        <v>-16.600000000000001</v>
      </c>
    </row>
    <row r="10578" spans="1:6">
      <c r="A10578" t="s">
        <v>57</v>
      </c>
      <c r="B10578">
        <v>6200</v>
      </c>
      <c r="C10578" t="s">
        <v>59</v>
      </c>
      <c r="D10578">
        <v>4.95</v>
      </c>
      <c r="E10578">
        <v>8.5</v>
      </c>
      <c r="F10578">
        <v>-16.600000000000001</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tabColor rgb="FF0000FF"/>
  </sheetPr>
  <dimension ref="A1:H27"/>
  <sheetViews>
    <sheetView workbookViewId="0">
      <selection activeCell="N22" sqref="N22"/>
    </sheetView>
  </sheetViews>
  <sheetFormatPr defaultColWidth="9.140625" defaultRowHeight="12.75"/>
  <cols>
    <col min="1" max="1" width="9.85546875" style="47" customWidth="1"/>
    <col min="2" max="2" width="6.85546875" style="47" customWidth="1"/>
    <col min="3" max="3" width="9.42578125" style="47" customWidth="1"/>
    <col min="4" max="4" width="7" style="47" customWidth="1"/>
    <col min="5" max="5" width="9.85546875" style="152" customWidth="1"/>
    <col min="6" max="6" width="7" style="152" customWidth="1"/>
    <col min="7" max="7" width="6" style="153" customWidth="1"/>
    <col min="8" max="8" width="10" style="153" customWidth="1"/>
    <col min="9" max="16384" width="9.140625" style="1"/>
  </cols>
  <sheetData>
    <row r="1" spans="1:8">
      <c r="A1" s="154" t="s">
        <v>61</v>
      </c>
      <c r="B1" s="147" t="s">
        <v>62</v>
      </c>
      <c r="C1" s="147" t="s">
        <v>63</v>
      </c>
      <c r="D1" s="147" t="s">
        <v>64</v>
      </c>
      <c r="E1" s="147" t="s">
        <v>65</v>
      </c>
      <c r="F1" s="147" t="s">
        <v>66</v>
      </c>
      <c r="G1" s="155" t="s">
        <v>67</v>
      </c>
      <c r="H1" s="155" t="s">
        <v>68</v>
      </c>
    </row>
    <row r="2" spans="1:8">
      <c r="A2" s="47" t="s">
        <v>10</v>
      </c>
      <c r="B2" s="47">
        <v>4.5</v>
      </c>
      <c r="C2" s="47">
        <v>70</v>
      </c>
      <c r="D2" s="47" t="b">
        <v>1</v>
      </c>
      <c r="F2" s="152" t="b">
        <v>0</v>
      </c>
      <c r="G2" s="153">
        <v>16.5</v>
      </c>
      <c r="H2" s="153">
        <v>19.649999999999999</v>
      </c>
    </row>
    <row r="3" spans="1:8">
      <c r="A3" s="47" t="s">
        <v>12</v>
      </c>
      <c r="B3" s="47">
        <v>3.3</v>
      </c>
      <c r="C3" s="47">
        <v>65.5</v>
      </c>
      <c r="D3" s="47" t="b">
        <v>0</v>
      </c>
      <c r="E3" s="152" t="s">
        <v>10</v>
      </c>
      <c r="F3" s="152" t="b">
        <v>0</v>
      </c>
      <c r="G3" s="153">
        <v>16.5</v>
      </c>
      <c r="H3" s="153">
        <v>19.649999999999999</v>
      </c>
    </row>
    <row r="4" spans="1:8">
      <c r="A4" s="47" t="s">
        <v>13</v>
      </c>
      <c r="B4" s="47">
        <v>2.1</v>
      </c>
      <c r="C4" s="47">
        <v>62.2</v>
      </c>
      <c r="D4" s="47" t="b">
        <v>0</v>
      </c>
      <c r="E4" s="152" t="s">
        <v>10</v>
      </c>
      <c r="F4" s="152" t="b">
        <v>0</v>
      </c>
      <c r="G4" s="153">
        <v>16.5</v>
      </c>
      <c r="H4" s="153">
        <v>19.649999999999999</v>
      </c>
    </row>
    <row r="5" spans="1:8">
      <c r="A5" s="47" t="s">
        <v>14</v>
      </c>
      <c r="B5" s="47">
        <v>3.3</v>
      </c>
      <c r="C5" s="47">
        <v>60.1</v>
      </c>
      <c r="D5" s="47" t="b">
        <v>0</v>
      </c>
      <c r="E5" s="152" t="s">
        <v>10</v>
      </c>
      <c r="F5" s="152" t="b">
        <v>0</v>
      </c>
      <c r="G5" s="153">
        <v>16.5</v>
      </c>
      <c r="H5" s="153">
        <v>19.649999999999999</v>
      </c>
    </row>
    <row r="6" spans="1:8">
      <c r="A6" s="47" t="s">
        <v>15</v>
      </c>
      <c r="B6" s="47">
        <v>3.3</v>
      </c>
      <c r="C6" s="47">
        <v>56.8</v>
      </c>
      <c r="D6" s="47" t="b">
        <v>1</v>
      </c>
      <c r="F6" s="152" t="b">
        <v>0</v>
      </c>
      <c r="G6" s="153">
        <v>16.5</v>
      </c>
      <c r="H6" s="153">
        <v>19.649999999999999</v>
      </c>
    </row>
    <row r="7" spans="1:8">
      <c r="A7" s="47" t="s">
        <v>16</v>
      </c>
      <c r="B7" s="47">
        <v>3.3</v>
      </c>
      <c r="C7" s="47">
        <v>53.5</v>
      </c>
      <c r="D7" s="47" t="b">
        <v>0</v>
      </c>
      <c r="E7" s="152" t="s">
        <v>15</v>
      </c>
      <c r="F7" s="152" t="b">
        <v>0</v>
      </c>
      <c r="G7" s="153">
        <v>16.5</v>
      </c>
      <c r="H7" s="153">
        <v>19.649999999999999</v>
      </c>
    </row>
    <row r="8" spans="1:8">
      <c r="A8" s="47" t="s">
        <v>17</v>
      </c>
      <c r="B8" s="47">
        <v>3.3</v>
      </c>
      <c r="C8" s="47">
        <v>50.2</v>
      </c>
      <c r="D8" s="47" t="b">
        <v>0</v>
      </c>
      <c r="E8" s="152" t="s">
        <v>15</v>
      </c>
      <c r="F8" s="152" t="b">
        <v>0</v>
      </c>
      <c r="G8" s="153">
        <v>16.5</v>
      </c>
      <c r="H8" s="153">
        <v>19.649999999999999</v>
      </c>
    </row>
    <row r="9" spans="1:8">
      <c r="A9" s="47" t="s">
        <v>18</v>
      </c>
      <c r="B9" s="47">
        <v>3.3</v>
      </c>
      <c r="C9" s="47">
        <v>46.9</v>
      </c>
      <c r="D9" s="47" t="b">
        <v>0</v>
      </c>
      <c r="E9" s="152" t="s">
        <v>15</v>
      </c>
      <c r="F9" s="152" t="b">
        <v>0</v>
      </c>
      <c r="G9" s="153">
        <v>16.5</v>
      </c>
      <c r="H9" s="153">
        <v>19.649999999999999</v>
      </c>
    </row>
    <row r="10" spans="1:8">
      <c r="A10" s="47" t="s">
        <v>19</v>
      </c>
      <c r="B10" s="47">
        <v>3.3</v>
      </c>
      <c r="C10" s="47">
        <v>43.6</v>
      </c>
      <c r="D10" s="47" t="b">
        <v>0</v>
      </c>
      <c r="E10" s="152" t="s">
        <v>15</v>
      </c>
      <c r="F10" s="152" t="b">
        <v>0</v>
      </c>
      <c r="G10" s="153">
        <v>16.5</v>
      </c>
      <c r="H10" s="153">
        <v>19.649999999999999</v>
      </c>
    </row>
    <row r="11" spans="1:8">
      <c r="A11" s="47" t="s">
        <v>20</v>
      </c>
      <c r="B11" s="47">
        <v>3.3</v>
      </c>
      <c r="C11" s="47">
        <v>40.299999999999997</v>
      </c>
      <c r="D11" s="47" t="b">
        <v>0</v>
      </c>
      <c r="E11" s="152" t="s">
        <v>15</v>
      </c>
      <c r="F11" s="152" t="b">
        <v>0</v>
      </c>
      <c r="G11" s="153">
        <v>16.5</v>
      </c>
      <c r="H11" s="153">
        <v>19.649999999999999</v>
      </c>
    </row>
    <row r="12" spans="1:8">
      <c r="A12" s="47" t="s">
        <v>21</v>
      </c>
      <c r="B12" s="47">
        <v>3.3</v>
      </c>
      <c r="C12" s="47">
        <v>37</v>
      </c>
      <c r="D12" s="47" t="b">
        <v>0</v>
      </c>
      <c r="E12" s="152" t="s">
        <v>15</v>
      </c>
      <c r="F12" s="152" t="b">
        <v>0</v>
      </c>
      <c r="G12" s="153">
        <v>16.5</v>
      </c>
      <c r="H12" s="153">
        <v>19.649999999999999</v>
      </c>
    </row>
    <row r="13" spans="1:8">
      <c r="A13" s="47" t="s">
        <v>22</v>
      </c>
      <c r="B13" s="47">
        <v>3.3</v>
      </c>
      <c r="C13" s="47">
        <v>33.700000000000003</v>
      </c>
      <c r="D13" s="47" t="b">
        <v>0</v>
      </c>
      <c r="E13" s="152" t="s">
        <v>15</v>
      </c>
      <c r="F13" s="152" t="b">
        <v>0</v>
      </c>
      <c r="G13" s="153">
        <v>16.5</v>
      </c>
      <c r="H13" s="153">
        <v>19.649999999999999</v>
      </c>
    </row>
    <row r="14" spans="1:8">
      <c r="A14" s="47" t="s">
        <v>23</v>
      </c>
      <c r="B14" s="47">
        <v>3.3</v>
      </c>
      <c r="C14" s="47">
        <v>30.4</v>
      </c>
      <c r="D14" s="47" t="b">
        <v>0</v>
      </c>
      <c r="E14" s="152" t="s">
        <v>15</v>
      </c>
      <c r="F14" s="152" t="b">
        <v>0</v>
      </c>
      <c r="G14" s="153">
        <v>16.5</v>
      </c>
      <c r="H14" s="153">
        <v>19.649999999999999</v>
      </c>
    </row>
    <row r="15" spans="1:8">
      <c r="A15" s="47" t="s">
        <v>24</v>
      </c>
      <c r="B15" s="47">
        <v>3.3</v>
      </c>
      <c r="C15" s="47">
        <v>27.1</v>
      </c>
      <c r="D15" s="47" t="b">
        <v>0</v>
      </c>
      <c r="E15" s="152" t="s">
        <v>15</v>
      </c>
      <c r="F15" s="152" t="b">
        <v>0</v>
      </c>
      <c r="G15" s="153">
        <v>16.5</v>
      </c>
      <c r="H15" s="153">
        <v>19.649999999999999</v>
      </c>
    </row>
    <row r="16" spans="1:8">
      <c r="A16" s="47" t="s">
        <v>25</v>
      </c>
      <c r="B16" s="47">
        <v>3.3</v>
      </c>
      <c r="C16" s="47">
        <v>23.8</v>
      </c>
      <c r="D16" s="47" t="b">
        <v>0</v>
      </c>
      <c r="E16" s="152" t="s">
        <v>15</v>
      </c>
      <c r="F16" s="152" t="b">
        <v>0</v>
      </c>
      <c r="G16" s="153">
        <v>16.5</v>
      </c>
      <c r="H16" s="153">
        <v>19.649999999999999</v>
      </c>
    </row>
    <row r="17" spans="1:8">
      <c r="A17" s="47" t="s">
        <v>26</v>
      </c>
      <c r="B17" s="47">
        <v>3.3</v>
      </c>
      <c r="C17" s="47">
        <v>20.5</v>
      </c>
      <c r="D17" s="47" t="b">
        <v>0</v>
      </c>
      <c r="E17" s="152" t="s">
        <v>15</v>
      </c>
      <c r="F17" s="152" t="b">
        <v>0</v>
      </c>
      <c r="G17" s="153">
        <v>16.5</v>
      </c>
      <c r="H17" s="153">
        <v>19.649999999999999</v>
      </c>
    </row>
    <row r="18" spans="1:8">
      <c r="A18" s="47" t="s">
        <v>27</v>
      </c>
      <c r="B18" s="47">
        <v>3.3</v>
      </c>
      <c r="C18" s="47">
        <v>17.2</v>
      </c>
      <c r="D18" s="47" t="b">
        <v>0</v>
      </c>
      <c r="E18" s="152" t="s">
        <v>10</v>
      </c>
      <c r="F18" s="152" t="b">
        <v>0</v>
      </c>
      <c r="G18" s="153">
        <v>16.5</v>
      </c>
      <c r="H18" s="153">
        <v>19.649999999999999</v>
      </c>
    </row>
    <row r="19" spans="1:8">
      <c r="A19" s="47" t="s">
        <v>28</v>
      </c>
      <c r="B19" s="47">
        <v>3.3</v>
      </c>
      <c r="C19" s="47">
        <v>13.9</v>
      </c>
      <c r="D19" s="47" t="b">
        <v>0</v>
      </c>
      <c r="E19" s="152" t="s">
        <v>10</v>
      </c>
      <c r="F19" s="152" t="b">
        <v>0</v>
      </c>
      <c r="G19" s="153">
        <v>16.5</v>
      </c>
      <c r="H19" s="153">
        <v>19.649999999999999</v>
      </c>
    </row>
    <row r="20" spans="1:8">
      <c r="A20" s="47" t="s">
        <v>29</v>
      </c>
      <c r="B20" s="47">
        <v>5.4</v>
      </c>
      <c r="C20" s="47">
        <v>10.6</v>
      </c>
      <c r="D20" s="47" t="b">
        <v>0</v>
      </c>
      <c r="E20" s="152" t="s">
        <v>10</v>
      </c>
      <c r="F20" s="152" t="b">
        <v>0</v>
      </c>
      <c r="G20" s="153">
        <v>16.600000000000001</v>
      </c>
      <c r="H20" s="153">
        <v>19.77</v>
      </c>
    </row>
    <row r="21" spans="1:8">
      <c r="A21" s="47" t="s">
        <v>30</v>
      </c>
      <c r="B21" s="47">
        <v>4.3</v>
      </c>
      <c r="C21" s="47">
        <v>5.2</v>
      </c>
      <c r="D21" s="47" t="b">
        <v>0</v>
      </c>
      <c r="E21" s="152" t="s">
        <v>10</v>
      </c>
      <c r="F21" s="152" t="b">
        <v>0</v>
      </c>
      <c r="G21" s="153">
        <v>24.55</v>
      </c>
      <c r="H21" s="153">
        <v>21.75</v>
      </c>
    </row>
    <row r="22" spans="1:8">
      <c r="A22" s="47" t="s">
        <v>31</v>
      </c>
      <c r="B22" s="47">
        <v>4.3</v>
      </c>
      <c r="C22" s="47">
        <v>0.89999999999999802</v>
      </c>
      <c r="D22" s="47" t="b">
        <v>0</v>
      </c>
      <c r="E22" s="152" t="s">
        <v>10</v>
      </c>
      <c r="F22" s="152" t="b">
        <v>0</v>
      </c>
      <c r="G22" s="153">
        <v>24.81</v>
      </c>
      <c r="H22" s="153">
        <v>24.93</v>
      </c>
    </row>
    <row r="23" spans="1:8">
      <c r="A23" s="47" t="s">
        <v>32</v>
      </c>
      <c r="B23" s="47">
        <v>4.3</v>
      </c>
      <c r="C23" s="47">
        <v>-3.4</v>
      </c>
      <c r="D23" s="47" t="b">
        <v>0</v>
      </c>
      <c r="E23" s="152" t="s">
        <v>10</v>
      </c>
      <c r="F23" s="152" t="b">
        <v>0</v>
      </c>
      <c r="G23" s="153">
        <v>23.91</v>
      </c>
      <c r="H23" s="153">
        <v>22.23</v>
      </c>
    </row>
    <row r="24" spans="1:8">
      <c r="A24" s="47" t="s">
        <v>33</v>
      </c>
      <c r="B24" s="47">
        <v>4.3</v>
      </c>
      <c r="C24" s="47">
        <v>-7.7</v>
      </c>
      <c r="D24" s="47" t="b">
        <v>0</v>
      </c>
      <c r="E24" s="152" t="s">
        <v>10</v>
      </c>
      <c r="F24" s="152" t="b">
        <v>0</v>
      </c>
      <c r="G24" s="153">
        <v>23.91</v>
      </c>
      <c r="H24" s="153">
        <v>22.23</v>
      </c>
    </row>
    <row r="25" spans="1:8">
      <c r="A25" s="47" t="s">
        <v>34</v>
      </c>
      <c r="B25" s="47">
        <v>4.0999999999999996</v>
      </c>
      <c r="C25" s="47">
        <v>-12</v>
      </c>
      <c r="D25" s="47" t="b">
        <v>0</v>
      </c>
      <c r="F25" s="152" t="b">
        <v>0</v>
      </c>
      <c r="G25" s="153">
        <v>23.91</v>
      </c>
      <c r="H25" s="153">
        <v>22.23</v>
      </c>
    </row>
    <row r="26" spans="1:8">
      <c r="A26" s="47" t="s">
        <v>35</v>
      </c>
      <c r="B26" s="47">
        <v>0.5</v>
      </c>
      <c r="C26" s="47">
        <v>-16.100000000000001</v>
      </c>
      <c r="D26" s="47" t="b">
        <v>0</v>
      </c>
      <c r="E26" s="152" t="s">
        <v>10</v>
      </c>
      <c r="F26" s="152" t="b">
        <v>0</v>
      </c>
      <c r="G26" s="153">
        <v>24.73</v>
      </c>
      <c r="H26" s="153">
        <v>24.35</v>
      </c>
    </row>
    <row r="27" spans="1:8">
      <c r="A27" s="47" t="s">
        <v>57</v>
      </c>
      <c r="B27" s="47">
        <v>0</v>
      </c>
      <c r="C27" s="47">
        <v>-16.600000000000001</v>
      </c>
      <c r="D27" s="47" t="b">
        <v>0</v>
      </c>
      <c r="F27" s="152" t="b">
        <v>0</v>
      </c>
      <c r="G27" s="153">
        <v>3</v>
      </c>
      <c r="H27" s="153">
        <v>1.68</v>
      </c>
    </row>
  </sheetData>
  <pageMargins left="0.7" right="0.7" top="0.75" bottom="0.75" header="0.3" footer="0.3"/>
  <pageSetup orientation="portrai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1">
    <tabColor rgb="FFFF0000"/>
    <pageSetUpPr fitToPage="1"/>
  </sheetPr>
  <dimension ref="A1:AG129"/>
  <sheetViews>
    <sheetView view="pageBreakPreview" zoomScaleNormal="100" workbookViewId="0">
      <selection activeCell="C17" sqref="C17"/>
    </sheetView>
  </sheetViews>
  <sheetFormatPr defaultColWidth="9.7109375" defaultRowHeight="12.75"/>
  <cols>
    <col min="1" max="1" width="9.85546875" style="83" customWidth="1"/>
    <col min="2" max="2" width="6.28515625" style="83" customWidth="1"/>
    <col min="3" max="3" width="8.42578125" style="135" customWidth="1"/>
    <col min="4" max="4" width="5" style="136" customWidth="1"/>
    <col min="5" max="5" width="8" style="102" customWidth="1"/>
    <col min="6" max="6" width="11.140625" style="102" customWidth="1"/>
    <col min="7" max="7" width="10.7109375" style="102" customWidth="1"/>
    <col min="8" max="8" width="5.5703125" style="102" customWidth="1"/>
    <col min="9" max="9" width="8.7109375" style="102" customWidth="1"/>
    <col min="10" max="10" width="8.140625" style="137" customWidth="1"/>
    <col min="11" max="13" width="8.140625" style="137" hidden="1" customWidth="1"/>
    <col min="14" max="14" width="7.42578125" style="102" customWidth="1"/>
    <col min="15" max="17" width="7.42578125" style="102" hidden="1" customWidth="1"/>
    <col min="18" max="18" width="8.28515625" style="102" customWidth="1"/>
    <col min="19" max="21" width="8.28515625" style="102" hidden="1" customWidth="1"/>
    <col min="22" max="22" width="6.85546875" style="102" customWidth="1"/>
    <col min="23" max="23" width="6.5703125" style="97" customWidth="1"/>
    <col min="24" max="24" width="6.42578125" style="97" customWidth="1"/>
    <col min="25" max="25" width="8.140625" style="97" customWidth="1"/>
    <col min="26" max="16384" width="9.7109375" style="25"/>
  </cols>
  <sheetData>
    <row r="1" spans="1:33" ht="31.5" customHeight="1">
      <c r="A1" s="197" t="s">
        <v>69</v>
      </c>
      <c r="B1" s="197"/>
      <c r="C1" s="197"/>
      <c r="D1" s="197"/>
      <c r="E1" s="197"/>
      <c r="F1" s="197"/>
      <c r="G1" s="197"/>
      <c r="H1" s="197"/>
      <c r="I1" s="197"/>
      <c r="J1" s="197"/>
      <c r="K1" s="197"/>
      <c r="L1" s="197"/>
      <c r="M1" s="197"/>
      <c r="N1" s="197"/>
      <c r="O1" s="197"/>
      <c r="P1" s="197"/>
      <c r="Q1" s="197"/>
      <c r="R1" s="197"/>
      <c r="S1" s="197"/>
      <c r="T1" s="197"/>
      <c r="U1" s="197"/>
      <c r="V1" s="197"/>
      <c r="W1" s="198" t="s">
        <v>70</v>
      </c>
      <c r="X1" s="199"/>
      <c r="Y1" s="199"/>
      <c r="Z1" s="199"/>
      <c r="AA1" s="200"/>
      <c r="AC1" s="198" t="s">
        <v>71</v>
      </c>
      <c r="AD1" s="199"/>
      <c r="AE1" s="199"/>
      <c r="AF1" s="199"/>
      <c r="AG1" s="200"/>
    </row>
    <row r="2" spans="1:33">
      <c r="A2" s="191" t="s">
        <v>72</v>
      </c>
      <c r="B2" s="191"/>
      <c r="C2" s="191"/>
      <c r="D2" s="192" t="s">
        <v>73</v>
      </c>
      <c r="E2" s="192"/>
      <c r="F2" s="192"/>
      <c r="G2" s="194" t="s">
        <v>74</v>
      </c>
      <c r="H2" s="194"/>
      <c r="I2" s="195" t="s">
        <v>75</v>
      </c>
      <c r="J2" s="193"/>
      <c r="K2" s="193"/>
      <c r="L2" s="193"/>
      <c r="M2" s="193"/>
      <c r="N2" s="193"/>
      <c r="O2" s="193"/>
      <c r="P2" s="193"/>
      <c r="Q2" s="193"/>
      <c r="R2" s="193"/>
      <c r="S2" s="193"/>
      <c r="T2" s="193"/>
      <c r="U2" s="193"/>
      <c r="V2" s="193"/>
      <c r="W2" s="201" t="s">
        <v>76</v>
      </c>
      <c r="X2" s="202"/>
      <c r="Y2" s="202"/>
      <c r="Z2" s="202"/>
      <c r="AA2" s="203"/>
      <c r="AC2" s="201" t="s">
        <v>77</v>
      </c>
      <c r="AD2" s="202"/>
      <c r="AE2" s="202"/>
      <c r="AF2" s="202"/>
      <c r="AG2" s="203"/>
    </row>
    <row r="3" spans="1:33">
      <c r="A3" s="191" t="s">
        <v>78</v>
      </c>
      <c r="B3" s="191"/>
      <c r="C3" s="191"/>
      <c r="D3" s="192" t="s">
        <v>73</v>
      </c>
      <c r="E3" s="193"/>
      <c r="F3" s="193"/>
      <c r="G3" s="194" t="s">
        <v>79</v>
      </c>
      <c r="H3" s="194"/>
      <c r="I3" s="196">
        <f ca="1">TODAY()</f>
        <v>46293</v>
      </c>
      <c r="J3" s="193"/>
      <c r="K3" s="193"/>
      <c r="L3" s="193"/>
      <c r="M3" s="193"/>
      <c r="N3" s="193"/>
      <c r="O3" s="193"/>
      <c r="P3" s="193"/>
      <c r="Q3" s="193"/>
      <c r="R3" s="193"/>
      <c r="S3" s="193"/>
      <c r="T3" s="193"/>
      <c r="U3" s="193"/>
      <c r="V3" s="193"/>
      <c r="W3" s="184" t="s">
        <v>80</v>
      </c>
      <c r="X3" s="185"/>
      <c r="Y3" s="185"/>
      <c r="Z3" s="185"/>
      <c r="AA3" s="186"/>
      <c r="AC3" s="184" t="s">
        <v>81</v>
      </c>
      <c r="AD3" s="185"/>
      <c r="AE3" s="185"/>
      <c r="AF3" s="185"/>
      <c r="AG3" s="186"/>
    </row>
    <row r="4" spans="1:33">
      <c r="A4" s="191" t="s">
        <v>82</v>
      </c>
      <c r="B4" s="191"/>
      <c r="C4" s="191"/>
      <c r="D4" s="192" t="s">
        <v>73</v>
      </c>
      <c r="E4" s="193"/>
      <c r="F4" s="193"/>
      <c r="G4" s="194" t="s">
        <v>83</v>
      </c>
      <c r="H4" s="194"/>
      <c r="I4" s="195" t="s">
        <v>73</v>
      </c>
      <c r="J4" s="193"/>
      <c r="K4" s="193"/>
      <c r="L4" s="193"/>
      <c r="M4" s="193"/>
      <c r="N4" s="193"/>
      <c r="O4" s="193"/>
      <c r="P4" s="193"/>
      <c r="Q4" s="193"/>
      <c r="R4" s="193"/>
      <c r="S4" s="193"/>
      <c r="T4" s="193"/>
      <c r="U4" s="193"/>
      <c r="V4" s="193"/>
      <c r="W4" s="184" t="s">
        <v>84</v>
      </c>
      <c r="X4" s="185"/>
      <c r="Y4" s="185"/>
      <c r="Z4" s="185"/>
      <c r="AA4" s="186"/>
      <c r="AC4" s="184" t="s">
        <v>84</v>
      </c>
      <c r="AD4" s="185"/>
      <c r="AE4" s="185"/>
      <c r="AF4" s="185"/>
      <c r="AG4" s="186"/>
    </row>
    <row r="5" spans="1:33">
      <c r="A5" s="191" t="s">
        <v>85</v>
      </c>
      <c r="B5" s="191"/>
      <c r="C5" s="191"/>
      <c r="D5" s="192" t="s">
        <v>86</v>
      </c>
      <c r="E5" s="193"/>
      <c r="F5" s="193"/>
      <c r="G5" s="194" t="s">
        <v>87</v>
      </c>
      <c r="H5" s="194"/>
      <c r="I5" s="195" t="s">
        <v>73</v>
      </c>
      <c r="J5" s="193"/>
      <c r="K5" s="193"/>
      <c r="L5" s="193"/>
      <c r="M5" s="193"/>
      <c r="N5" s="193"/>
      <c r="O5" s="193"/>
      <c r="P5" s="193"/>
      <c r="Q5" s="193"/>
      <c r="R5" s="193"/>
      <c r="S5" s="193"/>
      <c r="T5" s="193"/>
      <c r="U5" s="193"/>
      <c r="V5" s="193"/>
      <c r="W5" s="184" t="s">
        <v>88</v>
      </c>
      <c r="X5" s="185"/>
      <c r="Y5" s="185"/>
      <c r="Z5" s="185"/>
      <c r="AA5" s="186"/>
      <c r="AC5" s="184" t="s">
        <v>88</v>
      </c>
      <c r="AD5" s="185"/>
      <c r="AE5" s="185"/>
      <c r="AF5" s="185"/>
      <c r="AG5" s="186"/>
    </row>
    <row r="6" spans="1:33">
      <c r="A6" s="26"/>
      <c r="B6" s="26"/>
      <c r="C6" s="26"/>
      <c r="D6" s="26"/>
      <c r="E6" s="26"/>
      <c r="F6" s="26"/>
      <c r="G6" s="26"/>
      <c r="H6" s="26"/>
      <c r="I6" s="26"/>
      <c r="J6" s="26"/>
      <c r="K6" s="26"/>
      <c r="L6" s="26"/>
      <c r="M6" s="26"/>
      <c r="N6" s="26"/>
      <c r="O6" s="26"/>
      <c r="P6" s="26"/>
      <c r="Q6" s="26"/>
      <c r="R6" s="26"/>
      <c r="S6" s="26"/>
      <c r="T6" s="26"/>
      <c r="U6" s="26"/>
      <c r="V6" s="26"/>
      <c r="W6" s="184" t="s">
        <v>89</v>
      </c>
      <c r="X6" s="185"/>
      <c r="Y6" s="185"/>
      <c r="Z6" s="185"/>
      <c r="AA6" s="186"/>
      <c r="AC6" s="184" t="s">
        <v>89</v>
      </c>
      <c r="AD6" s="185"/>
      <c r="AE6" s="185"/>
      <c r="AF6" s="185"/>
      <c r="AG6" s="186"/>
    </row>
    <row r="7" spans="1:33" ht="20.25" customHeight="1">
      <c r="A7" s="187" t="s">
        <v>90</v>
      </c>
      <c r="B7" s="187"/>
      <c r="C7" s="187"/>
      <c r="D7" s="187"/>
      <c r="E7" s="187"/>
      <c r="F7" s="187"/>
      <c r="G7" s="187"/>
      <c r="H7" s="187"/>
      <c r="I7" s="187"/>
      <c r="J7" s="187"/>
      <c r="K7" s="138"/>
      <c r="L7" s="138"/>
      <c r="M7" s="138"/>
      <c r="N7" s="138"/>
      <c r="O7" s="138"/>
      <c r="P7" s="138"/>
      <c r="Q7" s="138"/>
      <c r="R7" s="138"/>
      <c r="S7" s="138"/>
      <c r="T7" s="138"/>
      <c r="U7" s="138"/>
      <c r="V7" s="138"/>
      <c r="W7" s="188" t="s">
        <v>91</v>
      </c>
      <c r="X7" s="189"/>
      <c r="Y7" s="189"/>
      <c r="Z7" s="189"/>
      <c r="AA7" s="190"/>
      <c r="AC7" s="188" t="s">
        <v>91</v>
      </c>
      <c r="AD7" s="189"/>
      <c r="AE7" s="189"/>
      <c r="AF7" s="189"/>
      <c r="AG7" s="190"/>
    </row>
    <row r="8" spans="1:33" ht="15.75" customHeight="1">
      <c r="A8" s="26"/>
      <c r="B8" s="26"/>
      <c r="C8" s="26"/>
      <c r="D8" s="26"/>
      <c r="E8" s="26"/>
      <c r="F8" s="26"/>
      <c r="G8" s="26"/>
      <c r="H8" s="26"/>
      <c r="I8" s="26"/>
      <c r="J8" s="26"/>
      <c r="K8" s="26"/>
      <c r="L8" s="26"/>
      <c r="M8" s="26"/>
      <c r="N8" s="26"/>
      <c r="O8" s="26"/>
      <c r="P8" s="26"/>
      <c r="Q8" s="26"/>
      <c r="R8" s="26"/>
      <c r="S8" s="26"/>
      <c r="T8" s="26"/>
      <c r="U8" s="26"/>
      <c r="V8" s="26"/>
      <c r="W8" s="181" t="s">
        <v>92</v>
      </c>
      <c r="X8" s="181"/>
      <c r="Y8" s="182" t="s">
        <v>93</v>
      </c>
      <c r="Z8" s="182"/>
      <c r="AA8" s="182"/>
    </row>
    <row r="9" spans="1:33" ht="15.75">
      <c r="A9" s="183" t="s">
        <v>94</v>
      </c>
      <c r="B9" s="183"/>
      <c r="C9" s="183"/>
      <c r="D9" s="183"/>
      <c r="E9" s="183"/>
      <c r="F9" s="81" t="s">
        <v>95</v>
      </c>
      <c r="G9" s="83" t="s">
        <v>96</v>
      </c>
      <c r="H9" s="118" t="str">
        <f>Gio_2737_2023!G9</f>
        <v>II</v>
      </c>
      <c r="I9" s="83" t="s">
        <v>97</v>
      </c>
      <c r="J9" s="119">
        <f>IF(H9="I",65,IF(H9="I.A",65-10,IF(H9="II",95,IF(H9="II.A",95-12,IF(H9="III",125,IF(H9="III.A",125-15,IF(H9="IV",155,IF(H9="V",185,"AAA"))))))))</f>
        <v>95</v>
      </c>
      <c r="K9" s="26"/>
      <c r="L9" s="26"/>
      <c r="M9" s="26"/>
      <c r="N9" s="26"/>
      <c r="O9" s="26"/>
      <c r="P9" s="26"/>
      <c r="Q9" s="26"/>
      <c r="R9" s="26"/>
      <c r="S9" s="26"/>
      <c r="T9" s="26"/>
      <c r="U9" s="26"/>
      <c r="V9" s="26"/>
      <c r="W9" s="181" t="s">
        <v>98</v>
      </c>
      <c r="X9" s="181"/>
      <c r="Y9" s="182" t="s">
        <v>99</v>
      </c>
      <c r="Z9" s="182"/>
      <c r="AA9" s="182"/>
    </row>
    <row r="10" spans="1:33" ht="14.25">
      <c r="A10" s="179" t="s">
        <v>100</v>
      </c>
      <c r="B10" s="179"/>
      <c r="C10" s="179"/>
      <c r="D10" s="179"/>
      <c r="E10" s="179"/>
      <c r="F10" s="139">
        <f>'Story Data'!$C$2</f>
        <v>70</v>
      </c>
      <c r="G10" s="83" t="s">
        <v>101</v>
      </c>
      <c r="H10" s="118" t="str">
        <f>Gio_2737_2023!G10</f>
        <v>A</v>
      </c>
      <c r="I10" s="120" t="s">
        <v>102</v>
      </c>
      <c r="J10" s="121">
        <v>1</v>
      </c>
      <c r="K10" s="26"/>
      <c r="L10" s="26"/>
      <c r="M10" s="26"/>
      <c r="N10" s="26"/>
      <c r="O10" s="26"/>
      <c r="P10" s="26"/>
      <c r="Q10" s="26"/>
      <c r="R10" s="26"/>
      <c r="S10" s="26"/>
      <c r="T10" s="26"/>
      <c r="U10" s="26"/>
      <c r="V10" s="26"/>
      <c r="W10" s="27"/>
      <c r="X10" s="140"/>
      <c r="Y10" s="140"/>
    </row>
    <row r="11" spans="1:33" ht="14.25">
      <c r="A11" s="180" t="s">
        <v>103</v>
      </c>
      <c r="B11" s="180"/>
      <c r="C11" s="180"/>
      <c r="D11" s="180"/>
      <c r="E11" s="180"/>
      <c r="F11" s="121">
        <v>0.3</v>
      </c>
      <c r="G11" s="83" t="s">
        <v>104</v>
      </c>
      <c r="H11" s="121">
        <f>0.8+0.6</f>
        <v>1.4</v>
      </c>
      <c r="I11" s="120" t="s">
        <v>105</v>
      </c>
      <c r="J11" s="121">
        <v>1</v>
      </c>
      <c r="K11" s="26"/>
      <c r="L11" s="26"/>
      <c r="M11" s="26"/>
      <c r="N11" s="26"/>
      <c r="O11" s="26"/>
      <c r="P11" s="26"/>
      <c r="Q11" s="26"/>
      <c r="R11" s="26"/>
      <c r="S11" s="26"/>
      <c r="T11" s="26"/>
      <c r="U11" s="26"/>
      <c r="V11" s="26"/>
      <c r="W11" s="27"/>
      <c r="X11" s="25"/>
      <c r="Y11" s="25"/>
    </row>
    <row r="12" spans="1:33" ht="15.75">
      <c r="A12" s="179" t="s">
        <v>106</v>
      </c>
      <c r="B12" s="179"/>
      <c r="C12" s="179"/>
      <c r="D12" s="179"/>
      <c r="E12" s="179"/>
      <c r="F12" s="119">
        <f>IF(F11=0.3,Tansogioihan(H9),"Error")</f>
        <v>1.3</v>
      </c>
      <c r="G12" s="122" t="s">
        <v>107</v>
      </c>
      <c r="H12" s="118">
        <v>0</v>
      </c>
      <c r="I12" s="119" t="s">
        <v>108</v>
      </c>
      <c r="J12" s="141">
        <f>Gio_2737_2023!M8</f>
        <v>1.5</v>
      </c>
      <c r="K12" s="26"/>
      <c r="L12" s="26"/>
      <c r="M12" s="26"/>
      <c r="N12" s="26"/>
      <c r="O12" s="26"/>
      <c r="P12" s="26"/>
      <c r="Q12" s="26"/>
      <c r="R12" s="26"/>
      <c r="S12" s="26"/>
      <c r="T12" s="26"/>
      <c r="U12" s="26"/>
      <c r="V12" s="26"/>
      <c r="W12" s="27"/>
      <c r="X12" s="25"/>
      <c r="Y12" s="25"/>
    </row>
    <row r="13" spans="1:33">
      <c r="A13" s="142"/>
      <c r="B13" s="142"/>
      <c r="C13" s="142"/>
      <c r="D13" s="142"/>
      <c r="E13" s="142"/>
      <c r="F13" s="143"/>
      <c r="G13" s="111"/>
      <c r="H13" s="144"/>
      <c r="I13" s="143"/>
      <c r="J13" s="144"/>
      <c r="K13" s="26"/>
      <c r="L13" s="26"/>
      <c r="M13" s="26"/>
      <c r="N13" s="26"/>
      <c r="O13" s="26"/>
      <c r="P13" s="26"/>
      <c r="Q13" s="26"/>
      <c r="R13" s="26"/>
      <c r="S13" s="26"/>
      <c r="T13" s="26"/>
      <c r="U13" s="26"/>
      <c r="V13" s="26"/>
      <c r="W13" s="27"/>
      <c r="X13" s="25"/>
      <c r="Y13" s="25"/>
    </row>
    <row r="14" spans="1:33" ht="16.5" customHeight="1">
      <c r="A14" s="177" t="s">
        <v>109</v>
      </c>
      <c r="B14" s="177"/>
      <c r="C14" s="177"/>
      <c r="D14" s="177"/>
      <c r="E14" s="177"/>
      <c r="F14" s="178" t="s">
        <v>110</v>
      </c>
      <c r="G14" s="178"/>
      <c r="H14" s="178"/>
      <c r="I14" s="178"/>
      <c r="J14" s="178"/>
      <c r="K14" s="26"/>
      <c r="L14" s="26"/>
      <c r="M14" s="26"/>
      <c r="N14" s="26"/>
      <c r="O14" s="26"/>
      <c r="P14" s="26"/>
      <c r="Q14" s="26"/>
      <c r="R14" s="26"/>
      <c r="S14" s="26"/>
      <c r="T14" s="26"/>
      <c r="U14" s="26"/>
      <c r="V14" s="26"/>
      <c r="W14" s="27"/>
      <c r="X14" s="25"/>
      <c r="Y14" s="25"/>
    </row>
    <row r="15" spans="1:33" ht="15.75" customHeight="1">
      <c r="A15" s="172" t="s">
        <v>111</v>
      </c>
      <c r="B15" s="172"/>
      <c r="C15" s="119" t="s">
        <v>112</v>
      </c>
      <c r="D15" s="119" t="s">
        <v>113</v>
      </c>
      <c r="E15" s="119" t="s">
        <v>114</v>
      </c>
      <c r="F15" s="173" t="s">
        <v>115</v>
      </c>
      <c r="G15" s="173"/>
      <c r="H15" s="120" t="s">
        <v>116</v>
      </c>
      <c r="I15" s="174" t="s">
        <v>117</v>
      </c>
      <c r="J15" s="174"/>
      <c r="K15" s="26"/>
      <c r="L15" s="26"/>
      <c r="M15" s="26"/>
      <c r="N15" s="26"/>
      <c r="O15" s="26"/>
      <c r="P15" s="26"/>
      <c r="Q15" s="26"/>
      <c r="R15" s="26"/>
      <c r="S15" s="26"/>
      <c r="T15" s="26"/>
      <c r="U15" s="26"/>
      <c r="V15" s="26"/>
      <c r="W15" s="27"/>
      <c r="X15" s="25"/>
      <c r="Y15" s="25"/>
    </row>
    <row r="16" spans="1:33" ht="15.75" customHeight="1">
      <c r="A16" s="172" t="s">
        <v>73</v>
      </c>
      <c r="B16" s="172"/>
      <c r="C16" s="119" t="s">
        <v>118</v>
      </c>
      <c r="D16" s="119" t="s">
        <v>119</v>
      </c>
      <c r="E16" s="119" t="s">
        <v>120</v>
      </c>
      <c r="F16" s="175" t="s">
        <v>121</v>
      </c>
      <c r="G16" s="175"/>
      <c r="H16" s="120" t="s">
        <v>73</v>
      </c>
      <c r="I16" s="176" t="s">
        <v>122</v>
      </c>
      <c r="J16" s="174"/>
      <c r="K16" s="26"/>
      <c r="L16" s="26"/>
      <c r="M16" s="26"/>
      <c r="N16" s="26"/>
      <c r="O16" s="26"/>
      <c r="P16" s="26"/>
      <c r="Q16" s="26"/>
      <c r="R16" s="26"/>
      <c r="S16" s="26"/>
      <c r="T16" s="26"/>
      <c r="U16" s="26"/>
      <c r="V16" s="26"/>
      <c r="W16" s="27"/>
      <c r="X16" s="25"/>
      <c r="Y16" s="25"/>
    </row>
    <row r="17" spans="1:25">
      <c r="A17" s="168">
        <f t="shared" ref="A17" ca="1" si="0">IFERROR(W17,"0")</f>
        <v>1</v>
      </c>
      <c r="B17" s="168"/>
      <c r="C17" s="102">
        <f ca="1">IFERROR(INDEX(Period,MATCH(A17,ModeGon,0)),"0")</f>
        <v>1.9044701674734099</v>
      </c>
      <c r="D17" s="102">
        <f ca="1">IFERROR(1/C17,"0")</f>
        <v>0.52508042240780439</v>
      </c>
      <c r="E17" s="83" t="str">
        <f ca="1">IF(D17&lt;$F$12,"OK","NOT OK")</f>
        <v>OK</v>
      </c>
      <c r="F17" s="169">
        <f ca="1">IFERROR((SQRT(1.2*$J$9*10))/(940*D17),"0")</f>
        <v>6.8406716687688371E-2</v>
      </c>
      <c r="G17" s="169"/>
      <c r="H17" s="101" t="e">
        <f ca="1">IF(F17="0","0",hesox(F17))</f>
        <v>#NAME?</v>
      </c>
      <c r="I17" s="170">
        <v>-5.2001272550609103</v>
      </c>
      <c r="J17" s="170"/>
      <c r="K17" s="26"/>
      <c r="L17" s="26"/>
      <c r="M17" s="26"/>
      <c r="N17" s="26"/>
      <c r="O17" s="26"/>
      <c r="P17" s="26"/>
      <c r="Q17" s="26"/>
      <c r="R17" s="26"/>
      <c r="S17" s="26"/>
      <c r="T17" s="26"/>
      <c r="U17" s="26"/>
      <c r="V17" s="26"/>
      <c r="W17" s="62">
        <f ca="1">IF(F14="PHƯƠNG X",INDEX(ModeGon,MATCH(LARGE(UX.PhanTramKhoiLuong,1),UX.PhanTramKhoiLuong,0)),IF(F14="PHƯƠNG Y",INDEX(ModeGon,MATCH(LARGE(UY.PhanTramKhoiLuong,1),UY.PhanTramKhoiLuong,0)),"Error"))</f>
        <v>1</v>
      </c>
      <c r="X17" s="25"/>
      <c r="Y17" s="25"/>
    </row>
    <row r="18" spans="1:25">
      <c r="A18" s="168">
        <f t="shared" ref="A18" ca="1" si="1">IFERROR(W18,"0")</f>
        <v>4</v>
      </c>
      <c r="B18" s="168"/>
      <c r="C18" s="102">
        <f ca="1">IFERROR(INDEX(Period,MATCH(A18,ModeGon,0)),"0")</f>
        <v>0.48454540186539502</v>
      </c>
      <c r="D18" s="102">
        <f t="shared" ref="D18:D21" ca="1" si="2">IFERROR(1/C18,"0")</f>
        <v>2.0637900930443593</v>
      </c>
      <c r="E18" s="83" t="str">
        <f ca="1">IF(D18&lt;$F$12,"OK","NOT OK")</f>
        <v>NOT OK</v>
      </c>
      <c r="F18" s="169">
        <f ca="1">IFERROR((SQRT(1.2*$J$9*10))/(940*D18),"0")</f>
        <v>1.7404399708556197E-2</v>
      </c>
      <c r="G18" s="169"/>
      <c r="H18" s="101" t="e">
        <f ca="1">IF(F18="0","0",hesox(F18))</f>
        <v>#NAME?</v>
      </c>
      <c r="I18" s="170">
        <v>3.2796665494795199</v>
      </c>
      <c r="J18" s="170"/>
      <c r="K18" s="26"/>
      <c r="L18" s="26"/>
      <c r="M18" s="26"/>
      <c r="N18" s="26"/>
      <c r="O18" s="26"/>
      <c r="P18" s="26"/>
      <c r="Q18" s="26"/>
      <c r="R18" s="26"/>
      <c r="S18" s="26"/>
      <c r="T18" s="26"/>
      <c r="U18" s="26"/>
      <c r="V18" s="26"/>
      <c r="W18" s="62">
        <f ca="1">IF($F$14="PHƯƠNG X",INDEX(ModeGon,MATCH(LARGE('Modal Participating Mass Ratios'!$C$5:$C$7,1),'Modal Participating Mass Ratios'!$C$2:$C$7,0)),IF($F$14="PHƯƠNG Y",INDEX(ModeGon,MATCH(LARGE('Modal Participating Mass Ratios'!$D$5:$D$7,1),'Modal Participating Mass Ratios'!$D$2:$D$7,0)),"Error"))</f>
        <v>4</v>
      </c>
      <c r="X18" s="25"/>
      <c r="Y18" s="25"/>
    </row>
    <row r="19" spans="1:25">
      <c r="A19" s="168">
        <f t="shared" ref="A19" ca="1" si="3">IFERROR(W19,"0")</f>
        <v>7</v>
      </c>
      <c r="B19" s="168"/>
      <c r="C19" s="102">
        <f ca="1">IFERROR(INDEX(Period,MATCH(A19,ModeGon,0)),"0")</f>
        <v>0.25605593093387202</v>
      </c>
      <c r="D19" s="102">
        <f t="shared" ca="1" si="2"/>
        <v>3.9053967480966336</v>
      </c>
      <c r="E19" s="83" t="str">
        <f ca="1">IF(D19&lt;$F$12,"OK","NOT OK")</f>
        <v>NOT OK</v>
      </c>
      <c r="F19" s="169">
        <f ca="1">IFERROR((SQRT(1.2*$J$9*10))/(940*D19),"0")</f>
        <v>9.1972800744017126E-3</v>
      </c>
      <c r="G19" s="169"/>
      <c r="H19" s="101" t="e">
        <f ca="1">IF(F19="0","0",hesox(F19))</f>
        <v>#NAME?</v>
      </c>
      <c r="I19" s="170">
        <v>-3.0442510168153798</v>
      </c>
      <c r="J19" s="170"/>
      <c r="K19" s="26"/>
      <c r="L19" s="26"/>
      <c r="M19" s="26"/>
      <c r="N19" s="26"/>
      <c r="O19" s="26"/>
      <c r="P19" s="26"/>
      <c r="Q19" s="26"/>
      <c r="R19" s="26"/>
      <c r="S19" s="26"/>
      <c r="T19" s="26"/>
      <c r="U19" s="26"/>
      <c r="V19" s="26"/>
      <c r="W19" s="62">
        <f ca="1">IF($F$14="PHƯƠNG X",INDEX(ModeGon,MATCH(LARGE('Modal Participating Mass Ratios'!$C$8:$C$10,1),'Modal Participating Mass Ratios'!$C$2:$C$10,0)),IF($F$14="PHƯƠNG Y",INDEX(ModeGon,MATCH(LARGE('Modal Participating Mass Ratios'!$D$8:$D$10,1),'Modal Participating Mass Ratios'!$D$2:$D$10,0)),"Error"))</f>
        <v>7</v>
      </c>
      <c r="X19" s="25"/>
      <c r="Y19" s="25"/>
    </row>
    <row r="20" spans="1:25">
      <c r="A20" s="168">
        <f t="shared" ref="A20" ca="1" si="4">IFERROR(W20,"0")</f>
        <v>11</v>
      </c>
      <c r="B20" s="168"/>
      <c r="C20" s="102">
        <f ca="1">IFERROR(INDEX(Period,MATCH(A20,ModeGon,0)),"0")</f>
        <v>0.123055746358157</v>
      </c>
      <c r="D20" s="102">
        <f t="shared" ca="1" si="2"/>
        <v>8.1263982349062651</v>
      </c>
      <c r="E20" s="83" t="str">
        <f ca="1">IF(D20&lt;$F$12,"OK","NOT OK")</f>
        <v>NOT OK</v>
      </c>
      <c r="F20" s="169">
        <f ca="1">IFERROR((SQRT(1.2*$J$9*10))/(940*D20),"0")</f>
        <v>4.4200427613324718E-3</v>
      </c>
      <c r="G20" s="169"/>
      <c r="H20" s="101" t="e">
        <f ca="1">IF(F20="0","0",hesox(F20))</f>
        <v>#NAME?</v>
      </c>
      <c r="I20" s="170">
        <v>-1.5190093192893801</v>
      </c>
      <c r="J20" s="170"/>
      <c r="K20" s="26"/>
      <c r="L20" s="26"/>
      <c r="M20" s="26"/>
      <c r="N20" s="26"/>
      <c r="O20" s="26"/>
      <c r="P20" s="26"/>
      <c r="Q20" s="26"/>
      <c r="R20" s="26"/>
      <c r="S20" s="26"/>
      <c r="T20" s="26"/>
      <c r="U20" s="26"/>
      <c r="V20" s="26"/>
      <c r="W20" s="145">
        <f ca="1">IF($F$14="PHƯƠNG X",INDEX(ModeGon,MATCH(LARGE('Modal Participating Mass Ratios'!$C$11:$C$13,1),'Modal Participating Mass Ratios'!$C$2:$C$13,0)),IF($F$14="PHƯƠNG Y",INDEX(ModeGon,MATCH(LARGE('Modal Participating Mass Ratios'!$D$11:$D$13,1),'Modal Participating Mass Ratios'!$D$2:$D$13,0)),"Error"))</f>
        <v>11</v>
      </c>
      <c r="X20" s="25"/>
      <c r="Y20" s="25"/>
    </row>
    <row r="21" spans="1:25">
      <c r="A21" s="168" t="str">
        <f t="shared" ref="A21" ca="1" si="5">IFERROR(W21,"0")</f>
        <v>0</v>
      </c>
      <c r="B21" s="168"/>
      <c r="C21" s="102" t="str">
        <f ca="1">IFERROR(INDEX(Period,MATCH(A21,ModeGon,0)),"0")</f>
        <v>0</v>
      </c>
      <c r="D21" s="102" t="str">
        <f t="shared" ca="1" si="2"/>
        <v>0</v>
      </c>
      <c r="E21" s="83" t="str">
        <f ca="1">IF(D21&lt;$F$12,"OK","NOT OK")</f>
        <v>NOT OK</v>
      </c>
      <c r="F21" s="169" t="str">
        <f ca="1">IFERROR((SQRT(1.2*$J$9*10))/(940*D21),"0")</f>
        <v>0</v>
      </c>
      <c r="G21" s="169"/>
      <c r="H21" s="101" t="str">
        <f ca="1">IF(F21="0","0",hesox(F21))</f>
        <v>0</v>
      </c>
      <c r="I21" s="170"/>
      <c r="J21" s="170"/>
      <c r="K21" s="26"/>
      <c r="L21" s="26"/>
      <c r="M21" s="26"/>
      <c r="N21" s="26"/>
      <c r="O21" s="26"/>
      <c r="P21" s="26"/>
      <c r="Q21" s="26"/>
      <c r="R21" s="26"/>
      <c r="S21" s="26"/>
      <c r="T21" s="26"/>
      <c r="U21" s="26"/>
      <c r="V21" s="26"/>
      <c r="W21" s="62" t="e">
        <f ca="1">IF($F$14="PHƯƠNG X",INDEX(ModeGon,MATCH(LARGE('Modal Participating Mass Ratios'!$C$14:$C$16,1),'Modal Participating Mass Ratios'!$C$2:$C$16,0)),IF($F$14="PHƯƠNG Y",INDEX(ModeGon,MATCH(LARGE('Modal Participating Mass Ratios'!$D$14:$D$16,1),'Modal Participating Mass Ratios'!$D$2:$D$16,0)),"Error"))</f>
        <v>#NUM!</v>
      </c>
      <c r="X21" s="25"/>
      <c r="Y21" s="25"/>
    </row>
    <row r="22" spans="1:25">
      <c r="A22" s="146"/>
      <c r="B22" s="146"/>
      <c r="C22" s="92"/>
      <c r="D22" s="92"/>
      <c r="E22" s="124"/>
      <c r="F22" s="125"/>
      <c r="G22" s="125"/>
      <c r="H22" s="125"/>
      <c r="I22" s="92"/>
      <c r="J22" s="92"/>
      <c r="K22" s="26"/>
      <c r="L22" s="26"/>
      <c r="M22" s="26"/>
      <c r="N22" s="26"/>
      <c r="O22" s="26"/>
      <c r="P22" s="26"/>
      <c r="Q22" s="26"/>
      <c r="R22" s="26"/>
      <c r="S22" s="26"/>
      <c r="T22" s="26"/>
      <c r="U22" s="26"/>
      <c r="V22" s="26"/>
      <c r="W22" s="82"/>
      <c r="X22" s="25"/>
      <c r="Y22" s="25"/>
    </row>
    <row r="23" spans="1:25" ht="16.5" customHeight="1">
      <c r="A23" s="177" t="s">
        <v>109</v>
      </c>
      <c r="B23" s="177"/>
      <c r="C23" s="177"/>
      <c r="D23" s="177"/>
      <c r="E23" s="177"/>
      <c r="F23" s="178" t="str">
        <f>IF(F14="PHƯƠNG Y","PHƯƠNG X","PHƯƠNG Y")</f>
        <v>PHƯƠNG Y</v>
      </c>
      <c r="G23" s="178"/>
      <c r="H23" s="178"/>
      <c r="I23" s="178"/>
      <c r="J23" s="178"/>
      <c r="K23" s="26"/>
      <c r="L23" s="26"/>
      <c r="M23" s="26"/>
      <c r="N23" s="26"/>
      <c r="O23" s="26"/>
      <c r="P23" s="26"/>
      <c r="Q23" s="26"/>
      <c r="R23" s="26"/>
      <c r="S23" s="26"/>
      <c r="T23" s="26"/>
      <c r="U23" s="26"/>
      <c r="V23" s="26"/>
      <c r="W23" s="25"/>
      <c r="X23" s="25"/>
      <c r="Y23" s="25"/>
    </row>
    <row r="24" spans="1:25" ht="15.75">
      <c r="A24" s="172" t="s">
        <v>111</v>
      </c>
      <c r="B24" s="172"/>
      <c r="C24" s="119" t="s">
        <v>112</v>
      </c>
      <c r="D24" s="119" t="s">
        <v>113</v>
      </c>
      <c r="E24" s="119" t="s">
        <v>114</v>
      </c>
      <c r="F24" s="173" t="s">
        <v>115</v>
      </c>
      <c r="G24" s="173"/>
      <c r="H24" s="120" t="s">
        <v>116</v>
      </c>
      <c r="I24" s="174" t="s">
        <v>117</v>
      </c>
      <c r="J24" s="174"/>
      <c r="K24" s="26"/>
      <c r="L24" s="26"/>
      <c r="M24" s="26"/>
      <c r="N24" s="26"/>
      <c r="O24" s="26"/>
      <c r="P24" s="26"/>
      <c r="Q24" s="26"/>
      <c r="R24" s="26"/>
      <c r="S24" s="26"/>
      <c r="T24" s="26"/>
      <c r="U24" s="26"/>
      <c r="V24" s="26"/>
      <c r="W24" s="25"/>
      <c r="X24" s="25"/>
      <c r="Y24" s="25"/>
    </row>
    <row r="25" spans="1:25" ht="15.75">
      <c r="A25" s="172" t="s">
        <v>73</v>
      </c>
      <c r="B25" s="172"/>
      <c r="C25" s="119" t="s">
        <v>118</v>
      </c>
      <c r="D25" s="119" t="s">
        <v>119</v>
      </c>
      <c r="E25" s="119" t="s">
        <v>120</v>
      </c>
      <c r="F25" s="175" t="s">
        <v>121</v>
      </c>
      <c r="G25" s="175"/>
      <c r="H25" s="120" t="s">
        <v>73</v>
      </c>
      <c r="I25" s="176" t="s">
        <v>122</v>
      </c>
      <c r="J25" s="174"/>
      <c r="K25" s="26"/>
      <c r="L25" s="26"/>
      <c r="M25" s="26"/>
      <c r="N25" s="26"/>
      <c r="O25" s="26"/>
      <c r="P25" s="26"/>
      <c r="Q25" s="26"/>
      <c r="R25" s="26"/>
      <c r="S25" s="26"/>
      <c r="T25" s="26"/>
      <c r="U25" s="26"/>
      <c r="V25" s="26"/>
      <c r="W25" s="25"/>
      <c r="X25" s="25"/>
      <c r="Y25" s="25"/>
    </row>
    <row r="26" spans="1:25">
      <c r="A26" s="168">
        <f t="shared" ref="A26" ca="1" si="6">IFERROR(W26,"0")</f>
        <v>2</v>
      </c>
      <c r="B26" s="168"/>
      <c r="C26" s="102">
        <f ca="1">IFERROR(INDEX(Period,MATCH(A26,ModeGon,0)),"0")</f>
        <v>1.59349340971992</v>
      </c>
      <c r="D26" s="102">
        <f ca="1">IFERROR(1/C26,"0")</f>
        <v>0.62755201490024659</v>
      </c>
      <c r="E26" s="83" t="str">
        <f ca="1">IF(D26&lt;$F$12,"OK","NOT OK")</f>
        <v>OK</v>
      </c>
      <c r="F26" s="169">
        <f ca="1">IFERROR((SQRT(1.2*$J$9*10))/(940*D26),"0")</f>
        <v>5.7236733913780792E-2</v>
      </c>
      <c r="G26" s="169"/>
      <c r="H26" s="101" t="e">
        <f ca="1">IF(F26="0","0",hesox(F26))</f>
        <v>#NAME?</v>
      </c>
      <c r="I26" s="170">
        <v>-5.84087014852126</v>
      </c>
      <c r="J26" s="170"/>
      <c r="K26" s="26"/>
      <c r="L26" s="26"/>
      <c r="M26" s="26"/>
      <c r="N26" s="26"/>
      <c r="O26" s="26"/>
      <c r="P26" s="26"/>
      <c r="Q26" s="26"/>
      <c r="R26" s="26"/>
      <c r="S26" s="26"/>
      <c r="T26" s="26"/>
      <c r="U26" s="26"/>
      <c r="V26" s="26"/>
      <c r="W26" s="62">
        <f ca="1">IF(F23="PHƯƠNG X",INDEX(ModeGon,MATCH(LARGE(UX.PhanTramKhoiLuong,1),UX.PhanTramKhoiLuong,0)),IF(F23="PHƯƠNG Y",INDEX(ModeGon,MATCH(LARGE(UY.PhanTramKhoiLuong,1),UY.PhanTramKhoiLuong,0)),"Error"))</f>
        <v>2</v>
      </c>
      <c r="X26" s="25"/>
      <c r="Y26" s="25"/>
    </row>
    <row r="27" spans="1:25">
      <c r="A27" s="168">
        <f t="shared" ref="A27" ca="1" si="7">IFERROR(W27,"0")</f>
        <v>5</v>
      </c>
      <c r="B27" s="168"/>
      <c r="C27" s="102">
        <f ca="1">IFERROR(INDEX(Period,MATCH(A27,ModeGon,0)),"0")</f>
        <v>0.375658347356077</v>
      </c>
      <c r="D27" s="102">
        <f t="shared" ref="D27:D30" ca="1" si="8">IFERROR(1/C27,"0")</f>
        <v>2.6619932900149972</v>
      </c>
      <c r="E27" s="83" t="str">
        <f ca="1">IF(D27&lt;$F$12,"OK","NOT OK")</f>
        <v>NOT OK</v>
      </c>
      <c r="F27" s="169">
        <f ca="1">IFERROR((SQRT(1.2*$J$9*10))/(940*D27),"0")</f>
        <v>1.349328258212854E-2</v>
      </c>
      <c r="G27" s="169"/>
      <c r="H27" s="101" t="e">
        <f ca="1">IF(F27="0","0",hesox(F27))</f>
        <v>#NAME?</v>
      </c>
      <c r="I27" s="170">
        <v>3.9540088002287601</v>
      </c>
      <c r="J27" s="170"/>
      <c r="K27" s="26"/>
      <c r="L27" s="26"/>
      <c r="M27" s="26"/>
      <c r="N27" s="26"/>
      <c r="O27" s="26"/>
      <c r="P27" s="26"/>
      <c r="Q27" s="26"/>
      <c r="R27" s="26"/>
      <c r="S27" s="26"/>
      <c r="T27" s="26"/>
      <c r="U27" s="26"/>
      <c r="V27" s="26"/>
      <c r="W27" s="62">
        <f ca="1">IF($F$23="PHƯƠNG X",INDEX(ModeGon,MATCH(LARGE('Modal Participating Mass Ratios'!$C$5:$C$7,1),'Modal Participating Mass Ratios'!$C$2:$C$7,0)),IF($F$23="PHƯƠNG Y",INDEX(ModeGon,MATCH(LARGE('Modal Participating Mass Ratios'!$D$5:$D$7,1),'Modal Participating Mass Ratios'!$D$2:$D$7,0)),"Error"))</f>
        <v>5</v>
      </c>
      <c r="X27" s="25"/>
      <c r="Y27" s="25"/>
    </row>
    <row r="28" spans="1:25">
      <c r="A28" s="168">
        <f t="shared" ref="A28" ca="1" si="9">IFERROR(W28,"0")</f>
        <v>8</v>
      </c>
      <c r="B28" s="168"/>
      <c r="C28" s="102">
        <f ca="1">IFERROR(INDEX(Period,MATCH(A28,ModeGon,0)),"0")</f>
        <v>0.181306364137646</v>
      </c>
      <c r="D28" s="102">
        <f t="shared" ca="1" si="8"/>
        <v>5.5155261910211264</v>
      </c>
      <c r="E28" s="83" t="str">
        <f ca="1">IF(D28&lt;$F$12,"OK","NOT OK")</f>
        <v>NOT OK</v>
      </c>
      <c r="F28" s="169">
        <f ca="1">IFERROR((SQRT(1.2*$J$9*10))/(940*D28),"0")</f>
        <v>6.5123483145408615E-3</v>
      </c>
      <c r="G28" s="169"/>
      <c r="H28" s="101" t="e">
        <f ca="1">IF(F28="0","0",hesox(F28))</f>
        <v>#NAME?</v>
      </c>
      <c r="I28" s="170">
        <v>2.6283118211235998</v>
      </c>
      <c r="J28" s="170"/>
      <c r="K28" s="26"/>
      <c r="L28" s="26"/>
      <c r="M28" s="26"/>
      <c r="N28" s="26"/>
      <c r="O28" s="26"/>
      <c r="P28" s="26"/>
      <c r="Q28" s="26"/>
      <c r="R28" s="26"/>
      <c r="S28" s="26"/>
      <c r="T28" s="26"/>
      <c r="U28" s="26"/>
      <c r="V28" s="26"/>
      <c r="W28" s="62">
        <f ca="1">IF($F$23="PHƯƠNG X",INDEX(ModeGon,MATCH(LARGE('Modal Participating Mass Ratios'!$C$8:$C$10,1),'Modal Participating Mass Ratios'!$C$2:$C$10,0)),IF($F$23="PHƯƠNG Y",INDEX(ModeGon,MATCH(LARGE('Modal Participating Mass Ratios'!$D$8:$D$10,1),'Modal Participating Mass Ratios'!$D$2:$D$10,0)),"Error"))</f>
        <v>8</v>
      </c>
      <c r="X28" s="25"/>
      <c r="Y28" s="25"/>
    </row>
    <row r="29" spans="1:25">
      <c r="A29" s="168">
        <f t="shared" ref="A29" ca="1" si="10">IFERROR(W29,"0")</f>
        <v>12</v>
      </c>
      <c r="B29" s="168"/>
      <c r="C29" s="102">
        <f ca="1">IFERROR(INDEX(Period,MATCH(A29,ModeGon,0)),"0")</f>
        <v>0.109115570805482</v>
      </c>
      <c r="D29" s="102">
        <f t="shared" ca="1" si="8"/>
        <v>9.1645948659580281</v>
      </c>
      <c r="E29" s="83" t="str">
        <f ca="1">IF(D29&lt;$F$12,"OK","NOT OK")</f>
        <v>NOT OK</v>
      </c>
      <c r="F29" s="169">
        <f ca="1">IFERROR((SQRT(1.2*$J$9*10))/(940*D29),"0")</f>
        <v>3.919325209598078E-3</v>
      </c>
      <c r="G29" s="169"/>
      <c r="H29" s="101" t="e">
        <f ca="1">IF(F29="0","0",hesox(F29))</f>
        <v>#NAME?</v>
      </c>
      <c r="I29" s="170">
        <v>0.77470317301554503</v>
      </c>
      <c r="J29" s="170"/>
      <c r="K29" s="26"/>
      <c r="L29" s="26"/>
      <c r="M29" s="26"/>
      <c r="N29" s="26"/>
      <c r="O29" s="26"/>
      <c r="P29" s="26"/>
      <c r="Q29" s="26"/>
      <c r="R29" s="26"/>
      <c r="S29" s="26"/>
      <c r="T29" s="26"/>
      <c r="U29" s="26"/>
      <c r="V29" s="26"/>
      <c r="W29" s="145">
        <f ca="1">IF($F$23="PHƯƠNG X",INDEX(ModeGon,MATCH(LARGE('Modal Participating Mass Ratios'!$C$11:$C$13,1),'Modal Participating Mass Ratios'!$C$2:$C$13,0)),IF($F$23="PHƯƠNG Y",INDEX(ModeGon,MATCH(LARGE('Modal Participating Mass Ratios'!$D$11:$D$13,1),'Modal Participating Mass Ratios'!$D$2:$D$13,0)),"Error"))</f>
        <v>12</v>
      </c>
      <c r="X29" s="25"/>
      <c r="Y29" s="25"/>
    </row>
    <row r="30" spans="1:25">
      <c r="A30" s="168" t="str">
        <f t="shared" ref="A30" ca="1" si="11">IFERROR(W30,"0")</f>
        <v>0</v>
      </c>
      <c r="B30" s="168"/>
      <c r="C30" s="102" t="str">
        <f ca="1">IFERROR(INDEX(Period,MATCH(A30,ModeGon,0)),"0")</f>
        <v>0</v>
      </c>
      <c r="D30" s="102" t="str">
        <f t="shared" ca="1" si="8"/>
        <v>0</v>
      </c>
      <c r="E30" s="83" t="str">
        <f ca="1">IF(D30&lt;$F$12,"OK","NOT OK")</f>
        <v>NOT OK</v>
      </c>
      <c r="F30" s="169" t="str">
        <f ca="1">IFERROR((SQRT(1.2*$J$9*10))/(940*D30),"0")</f>
        <v>0</v>
      </c>
      <c r="G30" s="169"/>
      <c r="H30" s="101" t="str">
        <f ca="1">IF(F30="0","0",hesox(F30))</f>
        <v>0</v>
      </c>
      <c r="I30" s="170"/>
      <c r="J30" s="170"/>
      <c r="K30" s="26"/>
      <c r="L30" s="26"/>
      <c r="M30" s="26"/>
      <c r="N30" s="26"/>
      <c r="O30" s="26"/>
      <c r="P30" s="26"/>
      <c r="Q30" s="26"/>
      <c r="R30" s="26"/>
      <c r="S30" s="26"/>
      <c r="T30" s="26"/>
      <c r="U30" s="26"/>
      <c r="V30" s="26"/>
      <c r="W30" s="62" t="e">
        <f ca="1">IF($F$23="PHƯƠNG X",INDEX(ModeGon,MATCH(LARGE('Modal Participating Mass Ratios'!$C$14:$C$16,1),'Modal Participating Mass Ratios'!$C$2:$C$16,0)),IF($F$23="PHƯƠNG Y",INDEX(ModeGon,MATCH(LARGE('Modal Participating Mass Ratios'!$D$14:$D$16,1),'Modal Participating Mass Ratios'!$D$2:$D$16,0)),"Error"))</f>
        <v>#NUM!</v>
      </c>
      <c r="X30" s="25"/>
      <c r="Y30" s="25"/>
    </row>
    <row r="31" spans="1:25">
      <c r="A31" s="146"/>
      <c r="B31" s="146"/>
      <c r="C31" s="92"/>
      <c r="D31" s="92"/>
      <c r="E31" s="124"/>
      <c r="F31" s="125"/>
      <c r="G31" s="125"/>
      <c r="H31" s="125"/>
      <c r="I31" s="92"/>
      <c r="J31" s="92"/>
      <c r="K31" s="26"/>
      <c r="L31" s="26"/>
      <c r="M31" s="26"/>
      <c r="N31" s="26"/>
      <c r="O31" s="26"/>
      <c r="P31" s="26"/>
      <c r="Q31" s="26"/>
      <c r="R31" s="26"/>
      <c r="S31" s="26"/>
      <c r="T31" s="26"/>
      <c r="U31" s="26"/>
      <c r="V31" s="26"/>
      <c r="W31" s="82"/>
      <c r="X31" s="25"/>
      <c r="Y31" s="25"/>
    </row>
    <row r="32" spans="1:25" ht="16.5" customHeight="1">
      <c r="A32" s="171" t="str">
        <f>"PHƯƠNG TÍNH TOÁN GIÓ ĐỘNG: "&amp;F14</f>
        <v>PHƯƠNG TÍNH TOÁN GIÓ ĐỘNG: PHƯƠNG X</v>
      </c>
      <c r="B32" s="171"/>
      <c r="C32" s="171"/>
      <c r="D32" s="171"/>
      <c r="E32" s="171"/>
      <c r="F32" s="171"/>
      <c r="G32" s="171"/>
      <c r="H32" s="171"/>
      <c r="I32" s="171"/>
      <c r="J32" s="171"/>
      <c r="K32" s="171"/>
      <c r="L32" s="171"/>
      <c r="M32" s="171"/>
      <c r="N32" s="171"/>
      <c r="O32" s="171"/>
      <c r="P32" s="171"/>
      <c r="Q32" s="171"/>
      <c r="R32" s="171"/>
      <c r="S32" s="171"/>
      <c r="T32" s="171"/>
      <c r="U32" s="171"/>
      <c r="V32" s="171"/>
      <c r="W32" s="27"/>
      <c r="X32" s="25"/>
      <c r="Y32" s="25"/>
    </row>
    <row r="33" spans="1:25" ht="15.75">
      <c r="A33" s="127" t="s">
        <v>0</v>
      </c>
      <c r="B33" s="129" t="s">
        <v>62</v>
      </c>
      <c r="C33" s="129" t="s">
        <v>63</v>
      </c>
      <c r="D33" s="129" t="s">
        <v>123</v>
      </c>
      <c r="E33" s="129" t="s">
        <v>124</v>
      </c>
      <c r="F33" s="129" t="s">
        <v>125</v>
      </c>
      <c r="G33" s="130" t="s">
        <v>126</v>
      </c>
      <c r="H33" s="129" t="s">
        <v>127</v>
      </c>
      <c r="I33" s="127" t="s">
        <v>128</v>
      </c>
      <c r="J33" s="129" t="s">
        <v>129</v>
      </c>
      <c r="K33" s="129" t="s">
        <v>130</v>
      </c>
      <c r="L33" s="129" t="s">
        <v>131</v>
      </c>
      <c r="M33" s="129" t="s">
        <v>132</v>
      </c>
      <c r="N33" s="127" t="s">
        <v>133</v>
      </c>
      <c r="O33" s="127" t="s">
        <v>133</v>
      </c>
      <c r="P33" s="127" t="s">
        <v>133</v>
      </c>
      <c r="Q33" s="127" t="s">
        <v>133</v>
      </c>
      <c r="R33" s="127" t="s">
        <v>134</v>
      </c>
      <c r="S33" s="127" t="s">
        <v>134</v>
      </c>
      <c r="T33" s="127" t="s">
        <v>134</v>
      </c>
      <c r="U33" s="127" t="s">
        <v>134</v>
      </c>
      <c r="V33" s="129" t="s">
        <v>135</v>
      </c>
      <c r="W33" s="60" t="s">
        <v>136</v>
      </c>
      <c r="X33" s="60" t="s">
        <v>137</v>
      </c>
      <c r="Y33" s="60" t="s">
        <v>138</v>
      </c>
    </row>
    <row r="34" spans="1:25" ht="15.75">
      <c r="A34" s="132" t="s">
        <v>73</v>
      </c>
      <c r="B34" s="132" t="s">
        <v>139</v>
      </c>
      <c r="C34" s="132" t="s">
        <v>139</v>
      </c>
      <c r="D34" s="132" t="s">
        <v>140</v>
      </c>
      <c r="E34" s="132" t="s">
        <v>139</v>
      </c>
      <c r="F34" s="132" t="s">
        <v>139</v>
      </c>
      <c r="G34" s="132" t="s">
        <v>73</v>
      </c>
      <c r="H34" s="132" t="s">
        <v>73</v>
      </c>
      <c r="I34" s="132" t="s">
        <v>141</v>
      </c>
      <c r="J34" s="132" t="s">
        <v>139</v>
      </c>
      <c r="K34" s="132" t="s">
        <v>139</v>
      </c>
      <c r="L34" s="132" t="s">
        <v>139</v>
      </c>
      <c r="M34" s="132" t="s">
        <v>139</v>
      </c>
      <c r="N34" s="132" t="s">
        <v>142</v>
      </c>
      <c r="O34" s="132" t="s">
        <v>143</v>
      </c>
      <c r="P34" s="132" t="s">
        <v>144</v>
      </c>
      <c r="Q34" s="148" t="s">
        <v>145</v>
      </c>
      <c r="R34" s="127" t="s">
        <v>146</v>
      </c>
      <c r="S34" s="129" t="s">
        <v>147</v>
      </c>
      <c r="T34" s="127" t="s">
        <v>148</v>
      </c>
      <c r="U34" s="127" t="s">
        <v>149</v>
      </c>
      <c r="V34" s="132" t="s">
        <v>150</v>
      </c>
      <c r="W34" s="60" t="s">
        <v>150</v>
      </c>
      <c r="X34" s="60" t="s">
        <v>73</v>
      </c>
      <c r="Y34" s="60" t="s">
        <v>150</v>
      </c>
    </row>
    <row r="35" spans="1:25">
      <c r="A35" s="83" t="s">
        <v>10</v>
      </c>
      <c r="B35" s="83">
        <v>4.5</v>
      </c>
      <c r="C35" s="135">
        <v>70</v>
      </c>
      <c r="D35" s="136">
        <v>540.73749999999995</v>
      </c>
      <c r="E35" s="102">
        <v>16.5</v>
      </c>
      <c r="F35" s="102">
        <v>19.649999999999999</v>
      </c>
      <c r="G35" s="102">
        <v>0.70387500000000003</v>
      </c>
      <c r="H35" s="102">
        <v>1.4190468633726601</v>
      </c>
      <c r="I35" s="102">
        <v>1.88733232828563</v>
      </c>
      <c r="J35" s="137">
        <v>-1.2279999999999999E-2</v>
      </c>
      <c r="K35" s="137">
        <v>-1.0319999999999999E-2</v>
      </c>
      <c r="L35" s="137">
        <v>-1.0584E-2</v>
      </c>
      <c r="M35" s="137">
        <v>-1.2782E-2</v>
      </c>
      <c r="N35" s="102">
        <v>33.530233436859497</v>
      </c>
      <c r="O35" s="102">
        <v>47.636630704115802</v>
      </c>
      <c r="P35" s="102">
        <v>47.636630704115802</v>
      </c>
      <c r="Q35" s="102">
        <v>47.636630704115802</v>
      </c>
      <c r="R35" s="102">
        <v>59.061809400763202</v>
      </c>
      <c r="S35" s="102">
        <v>0</v>
      </c>
      <c r="T35" s="102">
        <v>0</v>
      </c>
      <c r="U35" s="102">
        <v>0</v>
      </c>
      <c r="V35" s="102">
        <v>59.061809400763202</v>
      </c>
      <c r="W35" s="97">
        <v>116.77868781267399</v>
      </c>
      <c r="X35" s="97">
        <v>0.50575846078614195</v>
      </c>
      <c r="Y35" s="97">
        <v>175.840497213437</v>
      </c>
    </row>
    <row r="36" spans="1:25">
      <c r="A36" s="83" t="s">
        <v>12</v>
      </c>
      <c r="B36" s="83">
        <v>3.3</v>
      </c>
      <c r="C36" s="135">
        <v>65.5</v>
      </c>
      <c r="D36" s="136">
        <v>684.95630000000006</v>
      </c>
      <c r="E36" s="102">
        <v>16.5</v>
      </c>
      <c r="F36" s="102">
        <v>19.649999999999999</v>
      </c>
      <c r="G36" s="102">
        <v>0.70387500000000003</v>
      </c>
      <c r="H36" s="102">
        <v>1.40217598554088</v>
      </c>
      <c r="I36" s="102">
        <v>1.86489406076937</v>
      </c>
      <c r="J36" s="137">
        <v>-1.1729E-2</v>
      </c>
      <c r="K36" s="137">
        <v>-7.9150000000000002E-3</v>
      </c>
      <c r="L36" s="137">
        <v>-4.5659999999999997E-3</v>
      </c>
      <c r="M36" s="137">
        <v>3.1540000000000001E-3</v>
      </c>
      <c r="N36" s="102">
        <v>34.663531770608301</v>
      </c>
      <c r="O36" s="102">
        <v>49.246715355152901</v>
      </c>
      <c r="P36" s="102">
        <v>49.246715355152901</v>
      </c>
      <c r="Q36" s="102">
        <v>49.246715355152901</v>
      </c>
      <c r="R36" s="102">
        <v>71.457158578829507</v>
      </c>
      <c r="S36" s="102">
        <v>0</v>
      </c>
      <c r="T36" s="102">
        <v>0</v>
      </c>
      <c r="U36" s="102">
        <v>0</v>
      </c>
      <c r="V36" s="102">
        <v>71.457158578829507</v>
      </c>
      <c r="W36" s="97">
        <v>120.00593281050899</v>
      </c>
      <c r="X36" s="97">
        <v>0.59544688254422595</v>
      </c>
      <c r="Y36" s="97">
        <v>191.46309138933901</v>
      </c>
    </row>
    <row r="37" spans="1:25">
      <c r="A37" s="83" t="s">
        <v>13</v>
      </c>
      <c r="B37" s="83">
        <v>2.1</v>
      </c>
      <c r="C37" s="135">
        <v>62.2</v>
      </c>
      <c r="D37" s="136">
        <v>440.4547</v>
      </c>
      <c r="E37" s="102">
        <v>16.5</v>
      </c>
      <c r="F37" s="102">
        <v>19.649999999999999</v>
      </c>
      <c r="G37" s="102">
        <v>0.70387500000000003</v>
      </c>
      <c r="H37" s="102">
        <v>1.38918907782278</v>
      </c>
      <c r="I37" s="102">
        <v>1.8476214735042999</v>
      </c>
      <c r="J37" s="137">
        <v>-1.0381E-2</v>
      </c>
      <c r="K37" s="137">
        <v>-5.4939999999999998E-3</v>
      </c>
      <c r="L37" s="137">
        <v>-8.0800000000000002E-4</v>
      </c>
      <c r="M37" s="137">
        <v>5.5719999999999997E-3</v>
      </c>
      <c r="N37" s="102">
        <v>23.886437606469801</v>
      </c>
      <c r="O37" s="102">
        <v>33.935624374313299</v>
      </c>
      <c r="P37" s="102">
        <v>33.935624374313299</v>
      </c>
      <c r="Q37" s="102">
        <v>33.935624374313299</v>
      </c>
      <c r="R37" s="102">
        <v>40.668891186334598</v>
      </c>
      <c r="S37" s="102">
        <v>0</v>
      </c>
      <c r="T37" s="102">
        <v>0</v>
      </c>
      <c r="U37" s="102">
        <v>0</v>
      </c>
      <c r="V37" s="102">
        <v>40.668891186334598</v>
      </c>
      <c r="W37" s="97">
        <v>82.311536644616496</v>
      </c>
      <c r="X37" s="97">
        <v>0.494084946584393</v>
      </c>
      <c r="Y37" s="97">
        <v>122.980427830951</v>
      </c>
    </row>
    <row r="38" spans="1:25">
      <c r="A38" s="83" t="s">
        <v>14</v>
      </c>
      <c r="B38" s="83">
        <v>3.3</v>
      </c>
      <c r="C38" s="135">
        <v>60.1</v>
      </c>
      <c r="D38" s="136">
        <v>601.86680000000001</v>
      </c>
      <c r="E38" s="102">
        <v>16.5</v>
      </c>
      <c r="F38" s="102">
        <v>19.649999999999999</v>
      </c>
      <c r="G38" s="102">
        <v>0.70387500000000003</v>
      </c>
      <c r="H38" s="102">
        <v>1.38062742435402</v>
      </c>
      <c r="I38" s="102">
        <v>1.8362344743908401</v>
      </c>
      <c r="J38" s="137">
        <v>-1.1733E-2</v>
      </c>
      <c r="K38" s="137">
        <v>-6.5139999999999998E-3</v>
      </c>
      <c r="L38" s="137">
        <v>-1.5560000000000001E-3</v>
      </c>
      <c r="M38" s="137">
        <v>8.5640000000000004E-3</v>
      </c>
      <c r="N38" s="102">
        <v>23.8127170895274</v>
      </c>
      <c r="O38" s="102">
        <v>33.830889134473303</v>
      </c>
      <c r="P38" s="102">
        <v>33.830889134473303</v>
      </c>
      <c r="Q38" s="102">
        <v>33.830889134473303</v>
      </c>
      <c r="R38" s="102">
        <v>62.810369801310998</v>
      </c>
      <c r="S38" s="102">
        <v>0</v>
      </c>
      <c r="T38" s="102">
        <v>0</v>
      </c>
      <c r="U38" s="102">
        <v>0</v>
      </c>
      <c r="V38" s="102">
        <v>62.810369801310998</v>
      </c>
      <c r="W38" s="97">
        <v>81.804245834112095</v>
      </c>
      <c r="X38" s="97">
        <v>0.76781307817056199</v>
      </c>
      <c r="Y38" s="97">
        <v>144.61461563542301</v>
      </c>
    </row>
    <row r="39" spans="1:25">
      <c r="A39" s="83" t="s">
        <v>15</v>
      </c>
      <c r="B39" s="83">
        <v>3.3</v>
      </c>
      <c r="C39" s="135">
        <v>56.8</v>
      </c>
      <c r="D39" s="136">
        <v>632.71040000000005</v>
      </c>
      <c r="E39" s="102">
        <v>16.5</v>
      </c>
      <c r="F39" s="102">
        <v>19.649999999999999</v>
      </c>
      <c r="G39" s="102">
        <v>0.70387500000000003</v>
      </c>
      <c r="H39" s="102">
        <v>1.3666641154918999</v>
      </c>
      <c r="I39" s="102">
        <v>1.81766327360422</v>
      </c>
      <c r="J39" s="137">
        <v>-1.1044E-2</v>
      </c>
      <c r="K39" s="137">
        <v>-4.4400000000000004E-3</v>
      </c>
      <c r="L39" s="137">
        <v>1.2149999999999999E-3</v>
      </c>
      <c r="M39" s="137">
        <v>5.9129999999999999E-3</v>
      </c>
      <c r="N39" s="102">
        <v>28.9568806254034</v>
      </c>
      <c r="O39" s="102">
        <v>41.139237258609</v>
      </c>
      <c r="P39" s="102">
        <v>41.139237258609</v>
      </c>
      <c r="Q39" s="102">
        <v>41.139237258609</v>
      </c>
      <c r="R39" s="102">
        <v>62.1517359282306</v>
      </c>
      <c r="S39" s="102">
        <v>0</v>
      </c>
      <c r="T39" s="102">
        <v>0</v>
      </c>
      <c r="U39" s="102">
        <v>0</v>
      </c>
      <c r="V39" s="102">
        <v>62.1517359282306</v>
      </c>
      <c r="W39" s="97">
        <v>98.9717652477499</v>
      </c>
      <c r="X39" s="97">
        <v>0.62797441040533197</v>
      </c>
      <c r="Y39" s="97">
        <v>161.123501175981</v>
      </c>
    </row>
    <row r="40" spans="1:25">
      <c r="A40" s="83" t="s">
        <v>16</v>
      </c>
      <c r="B40" s="83">
        <v>3.3</v>
      </c>
      <c r="C40" s="135">
        <v>53.5</v>
      </c>
      <c r="D40" s="136">
        <v>629.88789999999995</v>
      </c>
      <c r="E40" s="102">
        <v>16.5</v>
      </c>
      <c r="F40" s="102">
        <v>19.649999999999999</v>
      </c>
      <c r="G40" s="102">
        <v>0.70387500000000003</v>
      </c>
      <c r="H40" s="102">
        <v>1.3520189278321699</v>
      </c>
      <c r="I40" s="102">
        <v>1.79818517401678</v>
      </c>
      <c r="J40" s="137">
        <v>-1.0468999999999999E-2</v>
      </c>
      <c r="K40" s="137">
        <v>-2.1649999999999998E-3</v>
      </c>
      <c r="L40" s="137">
        <v>3.8709999999999999E-3</v>
      </c>
      <c r="M40" s="137">
        <v>1.382E-3</v>
      </c>
      <c r="N40" s="102">
        <v>28.801311607747099</v>
      </c>
      <c r="O40" s="102">
        <v>40.918219297101103</v>
      </c>
      <c r="P40" s="102">
        <v>40.918219297101103</v>
      </c>
      <c r="Q40" s="102">
        <v>40.918219297101103</v>
      </c>
      <c r="R40" s="102">
        <v>58.653017182602902</v>
      </c>
      <c r="S40" s="102">
        <v>0</v>
      </c>
      <c r="T40" s="102">
        <v>0</v>
      </c>
      <c r="U40" s="102">
        <v>0</v>
      </c>
      <c r="V40" s="102">
        <v>58.653017182602902</v>
      </c>
      <c r="W40" s="97">
        <v>97.911182725213806</v>
      </c>
      <c r="X40" s="97">
        <v>0.59904308731732603</v>
      </c>
      <c r="Y40" s="97">
        <v>156.564199907817</v>
      </c>
    </row>
    <row r="41" spans="1:25">
      <c r="A41" s="83" t="s">
        <v>17</v>
      </c>
      <c r="B41" s="83">
        <v>3.3</v>
      </c>
      <c r="C41" s="135">
        <v>50.2</v>
      </c>
      <c r="D41" s="136">
        <v>637.68650000000002</v>
      </c>
      <c r="E41" s="102">
        <v>16.5</v>
      </c>
      <c r="F41" s="102">
        <v>19.649999999999999</v>
      </c>
      <c r="G41" s="102">
        <v>0.70387500000000003</v>
      </c>
      <c r="H41" s="102">
        <v>1.33661324364246</v>
      </c>
      <c r="I41" s="102">
        <v>1.77769561404447</v>
      </c>
      <c r="J41" s="137">
        <v>-9.8150000000000008E-3</v>
      </c>
      <c r="K41" s="137">
        <v>2.7900000000000001E-4</v>
      </c>
      <c r="L41" s="137">
        <v>5.9890000000000004E-3</v>
      </c>
      <c r="M41" s="137">
        <v>-3.6159999999999999E-3</v>
      </c>
      <c r="N41" s="102">
        <v>28.636752107448299</v>
      </c>
      <c r="O41" s="102">
        <v>40.684428495753203</v>
      </c>
      <c r="P41" s="102">
        <v>40.684428495753203</v>
      </c>
      <c r="Q41" s="102">
        <v>40.684428495753203</v>
      </c>
      <c r="R41" s="102">
        <v>55.669768973249198</v>
      </c>
      <c r="S41" s="102">
        <v>0</v>
      </c>
      <c r="T41" s="102">
        <v>0</v>
      </c>
      <c r="U41" s="102">
        <v>0</v>
      </c>
      <c r="V41" s="102">
        <v>55.669768973249198</v>
      </c>
      <c r="W41" s="97">
        <v>96.795526184721098</v>
      </c>
      <c r="X41" s="97">
        <v>0.57512749987030398</v>
      </c>
      <c r="Y41" s="97">
        <v>152.46529515796999</v>
      </c>
    </row>
    <row r="42" spans="1:25">
      <c r="A42" s="83" t="s">
        <v>18</v>
      </c>
      <c r="B42" s="83">
        <v>3.3</v>
      </c>
      <c r="C42" s="135">
        <v>46.9</v>
      </c>
      <c r="D42" s="136">
        <v>637.01880000000006</v>
      </c>
      <c r="E42" s="102">
        <v>16.5</v>
      </c>
      <c r="F42" s="102">
        <v>19.649999999999999</v>
      </c>
      <c r="G42" s="102">
        <v>0.70387500000000003</v>
      </c>
      <c r="H42" s="102">
        <v>1.32035344388753</v>
      </c>
      <c r="I42" s="102">
        <v>1.7560700803704199</v>
      </c>
      <c r="J42" s="137">
        <v>-9.0919999999999994E-3</v>
      </c>
      <c r="K42" s="137">
        <v>2.7239999999999999E-3</v>
      </c>
      <c r="L42" s="137">
        <v>7.195E-3</v>
      </c>
      <c r="M42" s="137">
        <v>-7.1390000000000004E-3</v>
      </c>
      <c r="N42" s="102">
        <v>28.4620371633875</v>
      </c>
      <c r="O42" s="102">
        <v>40.436209786379003</v>
      </c>
      <c r="P42" s="102">
        <v>40.436209786379003</v>
      </c>
      <c r="Q42" s="102">
        <v>40.436209786379003</v>
      </c>
      <c r="R42" s="102">
        <v>51.5149839443934</v>
      </c>
      <c r="S42" s="102">
        <v>0</v>
      </c>
      <c r="T42" s="102">
        <v>0</v>
      </c>
      <c r="U42" s="102">
        <v>0</v>
      </c>
      <c r="V42" s="102">
        <v>51.5149839443934</v>
      </c>
      <c r="W42" s="97">
        <v>95.618015876169295</v>
      </c>
      <c r="X42" s="97">
        <v>0.53875813540314599</v>
      </c>
      <c r="Y42" s="97">
        <v>147.13299982056299</v>
      </c>
    </row>
    <row r="43" spans="1:25">
      <c r="A43" s="83" t="s">
        <v>19</v>
      </c>
      <c r="B43" s="83">
        <v>3.3</v>
      </c>
      <c r="C43" s="135">
        <v>43.6</v>
      </c>
      <c r="D43" s="136">
        <v>634.48400000000004</v>
      </c>
      <c r="E43" s="102">
        <v>16.5</v>
      </c>
      <c r="F43" s="102">
        <v>19.649999999999999</v>
      </c>
      <c r="G43" s="102">
        <v>0.70387500000000003</v>
      </c>
      <c r="H43" s="102">
        <v>1.3031267471727299</v>
      </c>
      <c r="I43" s="102">
        <v>1.7331585737397299</v>
      </c>
      <c r="J43" s="137">
        <v>-8.3239999999999998E-3</v>
      </c>
      <c r="K43" s="137">
        <v>5.0049999999999999E-3</v>
      </c>
      <c r="L43" s="137">
        <v>7.2820000000000003E-3</v>
      </c>
      <c r="M43" s="137">
        <v>-7.8329999999999997E-3</v>
      </c>
      <c r="N43" s="102">
        <v>28.275754972912999</v>
      </c>
      <c r="O43" s="102">
        <v>40.171557411348601</v>
      </c>
      <c r="P43" s="102">
        <v>40.171557411348601</v>
      </c>
      <c r="Q43" s="102">
        <v>40.171557411348601</v>
      </c>
      <c r="R43" s="102">
        <v>46.975849062945201</v>
      </c>
      <c r="S43" s="102">
        <v>0</v>
      </c>
      <c r="T43" s="102">
        <v>0</v>
      </c>
      <c r="U43" s="102">
        <v>0</v>
      </c>
      <c r="V43" s="102">
        <v>46.975849062945201</v>
      </c>
      <c r="W43" s="97">
        <v>94.370484340128399</v>
      </c>
      <c r="X43" s="97">
        <v>0.49778115892290797</v>
      </c>
      <c r="Y43" s="97">
        <v>141.346333403074</v>
      </c>
    </row>
    <row r="44" spans="1:25">
      <c r="A44" s="83" t="s">
        <v>20</v>
      </c>
      <c r="B44" s="83">
        <v>3.3</v>
      </c>
      <c r="C44" s="135">
        <v>40.299999999999997</v>
      </c>
      <c r="D44" s="136">
        <v>636.85810000000004</v>
      </c>
      <c r="E44" s="102">
        <v>16.5</v>
      </c>
      <c r="F44" s="102">
        <v>19.649999999999999</v>
      </c>
      <c r="G44" s="102">
        <v>0.70387500000000003</v>
      </c>
      <c r="H44" s="102">
        <v>1.28479547738014</v>
      </c>
      <c r="I44" s="102">
        <v>1.70877798491559</v>
      </c>
      <c r="J44" s="137">
        <v>-7.5040000000000003E-3</v>
      </c>
      <c r="K44" s="137">
        <v>6.9670000000000001E-3</v>
      </c>
      <c r="L44" s="137">
        <v>6.1700000000000001E-3</v>
      </c>
      <c r="M44" s="137">
        <v>-5.359E-3</v>
      </c>
      <c r="N44" s="102">
        <v>28.076171054307601</v>
      </c>
      <c r="O44" s="102">
        <v>39.8880071806892</v>
      </c>
      <c r="P44" s="102">
        <v>39.8880071806892</v>
      </c>
      <c r="Q44" s="102">
        <v>39.8880071806892</v>
      </c>
      <c r="R44" s="102">
        <v>42.506700433689801</v>
      </c>
      <c r="S44" s="102">
        <v>0</v>
      </c>
      <c r="T44" s="102">
        <v>0</v>
      </c>
      <c r="U44" s="102">
        <v>0</v>
      </c>
      <c r="V44" s="102">
        <v>42.506700433689801</v>
      </c>
      <c r="W44" s="97">
        <v>93.042961278653607</v>
      </c>
      <c r="X44" s="97">
        <v>0.45685025336185098</v>
      </c>
      <c r="Y44" s="97">
        <v>135.54966171234301</v>
      </c>
    </row>
    <row r="45" spans="1:25">
      <c r="A45" s="83" t="s">
        <v>21</v>
      </c>
      <c r="B45" s="83">
        <v>3.3</v>
      </c>
      <c r="C45" s="135">
        <v>37</v>
      </c>
      <c r="D45" s="136">
        <v>637.01880000000006</v>
      </c>
      <c r="E45" s="102">
        <v>16.5</v>
      </c>
      <c r="F45" s="102">
        <v>19.649999999999999</v>
      </c>
      <c r="G45" s="102">
        <v>0.70387500000000003</v>
      </c>
      <c r="H45" s="102">
        <v>1.26518898208273</v>
      </c>
      <c r="I45" s="102">
        <v>1.68270134617004</v>
      </c>
      <c r="J45" s="137">
        <v>-6.6610000000000003E-3</v>
      </c>
      <c r="K45" s="137">
        <v>8.4950000000000008E-3</v>
      </c>
      <c r="L45" s="137">
        <v>4.032E-3</v>
      </c>
      <c r="M45" s="137">
        <v>-6.5600000000000001E-4</v>
      </c>
      <c r="N45" s="102">
        <v>27.861120634640599</v>
      </c>
      <c r="O45" s="102">
        <v>39.582483586774003</v>
      </c>
      <c r="P45" s="102">
        <v>39.582483586774003</v>
      </c>
      <c r="Q45" s="102">
        <v>39.582483586774003</v>
      </c>
      <c r="R45" s="102">
        <v>37.741014964100799</v>
      </c>
      <c r="S45" s="102">
        <v>0</v>
      </c>
      <c r="T45" s="102">
        <v>0</v>
      </c>
      <c r="U45" s="102">
        <v>0</v>
      </c>
      <c r="V45" s="102">
        <v>37.741014964100799</v>
      </c>
      <c r="W45" s="97">
        <v>91.623088298958393</v>
      </c>
      <c r="X45" s="97">
        <v>0.41191598826002301</v>
      </c>
      <c r="Y45" s="97">
        <v>129.36410326305901</v>
      </c>
    </row>
    <row r="46" spans="1:25">
      <c r="A46" s="83" t="s">
        <v>22</v>
      </c>
      <c r="B46" s="83">
        <v>3.3</v>
      </c>
      <c r="C46" s="135">
        <v>33.700000000000003</v>
      </c>
      <c r="D46" s="136">
        <v>634.48400000000004</v>
      </c>
      <c r="E46" s="102">
        <v>16.5</v>
      </c>
      <c r="F46" s="102">
        <v>19.649999999999999</v>
      </c>
      <c r="G46" s="102">
        <v>0.70387500000000003</v>
      </c>
      <c r="H46" s="102">
        <v>1.24409193014972</v>
      </c>
      <c r="I46" s="102">
        <v>1.6546422670991301</v>
      </c>
      <c r="J46" s="137">
        <v>-5.8100000000000001E-3</v>
      </c>
      <c r="K46" s="137">
        <v>9.5060000000000006E-3</v>
      </c>
      <c r="L46" s="137">
        <v>1.175E-3</v>
      </c>
      <c r="M46" s="137">
        <v>4.4990000000000004E-3</v>
      </c>
      <c r="N46" s="102">
        <v>27.627851729898399</v>
      </c>
      <c r="O46" s="102">
        <v>39.251076867197099</v>
      </c>
      <c r="P46" s="102">
        <v>39.251076867197099</v>
      </c>
      <c r="Q46" s="102">
        <v>39.251076867197099</v>
      </c>
      <c r="R46" s="102">
        <v>32.788284845712603</v>
      </c>
      <c r="S46" s="102">
        <v>0</v>
      </c>
      <c r="T46" s="102">
        <v>0</v>
      </c>
      <c r="U46" s="102">
        <v>0</v>
      </c>
      <c r="V46" s="102">
        <v>32.788284845712603</v>
      </c>
      <c r="W46" s="97">
        <v>90.095271443547404</v>
      </c>
      <c r="X46" s="97">
        <v>0.36392903112853497</v>
      </c>
      <c r="Y46" s="97">
        <v>122.88355628926</v>
      </c>
    </row>
    <row r="47" spans="1:25">
      <c r="A47" s="83" t="s">
        <v>23</v>
      </c>
      <c r="B47" s="83">
        <v>3.3</v>
      </c>
      <c r="C47" s="135">
        <v>30.4</v>
      </c>
      <c r="D47" s="136">
        <v>629.63009999999997</v>
      </c>
      <c r="E47" s="102">
        <v>16.5</v>
      </c>
      <c r="F47" s="102">
        <v>19.649999999999999</v>
      </c>
      <c r="G47" s="102">
        <v>0.70387500000000003</v>
      </c>
      <c r="H47" s="102">
        <v>1.2212268268003601</v>
      </c>
      <c r="I47" s="102">
        <v>1.62423167964448</v>
      </c>
      <c r="J47" s="137">
        <v>-4.9670000000000001E-3</v>
      </c>
      <c r="K47" s="137">
        <v>9.9699999999999997E-3</v>
      </c>
      <c r="L47" s="137">
        <v>-1.9480000000000001E-3</v>
      </c>
      <c r="M47" s="137">
        <v>8.1019999999999998E-3</v>
      </c>
      <c r="N47" s="102">
        <v>27.372788895845002</v>
      </c>
      <c r="O47" s="102">
        <v>38.888707364013499</v>
      </c>
      <c r="P47" s="102">
        <v>38.888707364013499</v>
      </c>
      <c r="Q47" s="102">
        <v>38.888707364013499</v>
      </c>
      <c r="R47" s="102">
        <v>27.816439128257201</v>
      </c>
      <c r="S47" s="102">
        <v>0</v>
      </c>
      <c r="T47" s="102">
        <v>0</v>
      </c>
      <c r="U47" s="102">
        <v>0</v>
      </c>
      <c r="V47" s="102">
        <v>27.816439128257201</v>
      </c>
      <c r="W47" s="97">
        <v>88.439414956641997</v>
      </c>
      <c r="X47" s="97">
        <v>0.31452536340153803</v>
      </c>
      <c r="Y47" s="97">
        <v>116.255854084899</v>
      </c>
    </row>
    <row r="48" spans="1:25">
      <c r="A48" s="83" t="s">
        <v>24</v>
      </c>
      <c r="B48" s="83">
        <v>3.3</v>
      </c>
      <c r="C48" s="135">
        <v>27.1</v>
      </c>
      <c r="D48" s="136">
        <v>631.06020000000001</v>
      </c>
      <c r="E48" s="102">
        <v>16.5</v>
      </c>
      <c r="F48" s="102">
        <v>19.649999999999999</v>
      </c>
      <c r="G48" s="102">
        <v>0.70387500000000003</v>
      </c>
      <c r="H48" s="102">
        <v>1.19622689696392</v>
      </c>
      <c r="I48" s="102">
        <v>1.5909817729620099</v>
      </c>
      <c r="J48" s="137">
        <v>-4.1390000000000003E-3</v>
      </c>
      <c r="K48" s="137">
        <v>9.8899999999999995E-3</v>
      </c>
      <c r="L48" s="137">
        <v>-4.9399999999999999E-3</v>
      </c>
      <c r="M48" s="137">
        <v>8.9119999999999998E-3</v>
      </c>
      <c r="N48" s="102">
        <v>27.091163773527501</v>
      </c>
      <c r="O48" s="102">
        <v>38.488600637226</v>
      </c>
      <c r="P48" s="102">
        <v>38.488600637226</v>
      </c>
      <c r="Q48" s="102">
        <v>38.488600637226</v>
      </c>
      <c r="R48" s="102">
        <v>23.232080789254201</v>
      </c>
      <c r="S48" s="102">
        <v>0</v>
      </c>
      <c r="T48" s="102">
        <v>0</v>
      </c>
      <c r="U48" s="102">
        <v>0</v>
      </c>
      <c r="V48" s="102">
        <v>23.232080789254201</v>
      </c>
      <c r="W48" s="97">
        <v>86.628957537781503</v>
      </c>
      <c r="X48" s="97">
        <v>0.268179156826653</v>
      </c>
      <c r="Y48" s="97">
        <v>109.861038327036</v>
      </c>
    </row>
    <row r="49" spans="1:25">
      <c r="A49" s="83" t="s">
        <v>25</v>
      </c>
      <c r="B49" s="83">
        <v>3.3</v>
      </c>
      <c r="C49" s="135">
        <v>23.8</v>
      </c>
      <c r="D49" s="136">
        <v>636.20960000000002</v>
      </c>
      <c r="E49" s="102">
        <v>16.5</v>
      </c>
      <c r="F49" s="102">
        <v>19.649999999999999</v>
      </c>
      <c r="G49" s="102">
        <v>0.70387500000000003</v>
      </c>
      <c r="H49" s="102">
        <v>1.16859209220407</v>
      </c>
      <c r="I49" s="102">
        <v>1.55422748263142</v>
      </c>
      <c r="J49" s="137">
        <v>-3.3370000000000001E-3</v>
      </c>
      <c r="K49" s="137">
        <v>9.306E-3</v>
      </c>
      <c r="L49" s="137">
        <v>-7.4349999999999998E-3</v>
      </c>
      <c r="M49" s="137">
        <v>6.6119999999999998E-3</v>
      </c>
      <c r="N49" s="102">
        <v>26.7764101456278</v>
      </c>
      <c r="O49" s="102">
        <v>38.041428017229997</v>
      </c>
      <c r="P49" s="102">
        <v>38.041428017229997</v>
      </c>
      <c r="Q49" s="102">
        <v>38.041428017229997</v>
      </c>
      <c r="R49" s="102">
        <v>18.8833184347037</v>
      </c>
      <c r="S49" s="102">
        <v>0</v>
      </c>
      <c r="T49" s="102">
        <v>0</v>
      </c>
      <c r="U49" s="102">
        <v>0</v>
      </c>
      <c r="V49" s="102">
        <v>18.8833184347037</v>
      </c>
      <c r="W49" s="97">
        <v>84.627686429280601</v>
      </c>
      <c r="X49" s="97">
        <v>0.22313405023170099</v>
      </c>
      <c r="Y49" s="97">
        <v>103.511004863984</v>
      </c>
    </row>
    <row r="50" spans="1:25">
      <c r="A50" s="83" t="s">
        <v>26</v>
      </c>
      <c r="B50" s="83">
        <v>3.3</v>
      </c>
      <c r="C50" s="135">
        <v>20.5</v>
      </c>
      <c r="D50" s="136">
        <v>631.06020000000001</v>
      </c>
      <c r="E50" s="102">
        <v>16.5</v>
      </c>
      <c r="F50" s="102">
        <v>19.649999999999999</v>
      </c>
      <c r="G50" s="102">
        <v>0.70387500000000003</v>
      </c>
      <c r="H50" s="102">
        <v>1.13761362754609</v>
      </c>
      <c r="I50" s="102">
        <v>1.5130261246362999</v>
      </c>
      <c r="J50" s="137">
        <v>-2.5950000000000001E-3</v>
      </c>
      <c r="K50" s="137">
        <v>8.3580000000000008E-3</v>
      </c>
      <c r="L50" s="137">
        <v>-9.1350000000000008E-3</v>
      </c>
      <c r="M50" s="137">
        <v>1.9430000000000001E-3</v>
      </c>
      <c r="N50" s="102">
        <v>26.419115469196601</v>
      </c>
      <c r="O50" s="102">
        <v>37.533817040236698</v>
      </c>
      <c r="P50" s="102">
        <v>37.533817040236698</v>
      </c>
      <c r="Q50" s="102">
        <v>37.533817040236698</v>
      </c>
      <c r="R50" s="102">
        <v>14.565655870527801</v>
      </c>
      <c r="S50" s="102">
        <v>0</v>
      </c>
      <c r="T50" s="102">
        <v>0</v>
      </c>
      <c r="U50" s="102">
        <v>0</v>
      </c>
      <c r="V50" s="102">
        <v>14.565655870527801</v>
      </c>
      <c r="W50" s="97">
        <v>82.384272486446505</v>
      </c>
      <c r="X50" s="97">
        <v>0.17680141404324601</v>
      </c>
      <c r="Y50" s="97">
        <v>96.949928356974397</v>
      </c>
    </row>
    <row r="51" spans="1:25">
      <c r="A51" s="83" t="s">
        <v>27</v>
      </c>
      <c r="B51" s="83">
        <v>3.3</v>
      </c>
      <c r="C51" s="135">
        <v>17.2</v>
      </c>
      <c r="D51" s="136">
        <v>633.34439999999995</v>
      </c>
      <c r="E51" s="102">
        <v>16.5</v>
      </c>
      <c r="F51" s="102">
        <v>19.649999999999999</v>
      </c>
      <c r="G51" s="102">
        <v>0.70387500000000003</v>
      </c>
      <c r="H51" s="102">
        <v>1.10223503543518</v>
      </c>
      <c r="I51" s="102">
        <v>1.46597259712879</v>
      </c>
      <c r="J51" s="137">
        <v>-1.9189999999999999E-3</v>
      </c>
      <c r="K51" s="137">
        <v>7.1019999999999998E-3</v>
      </c>
      <c r="L51" s="137">
        <v>-9.8499999999999994E-3</v>
      </c>
      <c r="M51" s="137">
        <v>-3.65E-3</v>
      </c>
      <c r="N51" s="102">
        <v>26.005067522280701</v>
      </c>
      <c r="O51" s="102">
        <v>36.9455763058507</v>
      </c>
      <c r="P51" s="102">
        <v>36.9455763058507</v>
      </c>
      <c r="Q51" s="102">
        <v>36.9455763058507</v>
      </c>
      <c r="R51" s="102">
        <v>10.810276487123099</v>
      </c>
      <c r="S51" s="102">
        <v>0</v>
      </c>
      <c r="T51" s="102">
        <v>0</v>
      </c>
      <c r="U51" s="102">
        <v>0</v>
      </c>
      <c r="V51" s="102">
        <v>10.810276487123099</v>
      </c>
      <c r="W51" s="97">
        <v>79.822207913662396</v>
      </c>
      <c r="X51" s="97">
        <v>0.135429434610676</v>
      </c>
      <c r="Y51" s="97">
        <v>90.632484400785501</v>
      </c>
    </row>
    <row r="52" spans="1:25">
      <c r="A52" s="83" t="s">
        <v>28</v>
      </c>
      <c r="B52" s="83">
        <v>3.3</v>
      </c>
      <c r="C52" s="135">
        <v>13.9</v>
      </c>
      <c r="D52" s="136">
        <v>637.38940000000002</v>
      </c>
      <c r="E52" s="102">
        <v>16.5</v>
      </c>
      <c r="F52" s="102">
        <v>19.649999999999999</v>
      </c>
      <c r="G52" s="102">
        <v>0.70387500000000003</v>
      </c>
      <c r="H52" s="102">
        <v>1.06077128503274</v>
      </c>
      <c r="I52" s="102">
        <v>1.4108258090935399</v>
      </c>
      <c r="J52" s="137">
        <v>-1.34E-3</v>
      </c>
      <c r="K52" s="137">
        <v>5.7299999999999999E-3</v>
      </c>
      <c r="L52" s="137">
        <v>-9.554E-3</v>
      </c>
      <c r="M52" s="137">
        <v>-8.2719999999999998E-3</v>
      </c>
      <c r="N52" s="102">
        <v>25.511251108628102</v>
      </c>
      <c r="O52" s="102">
        <v>36.244007968216103</v>
      </c>
      <c r="P52" s="102">
        <v>36.244007968216103</v>
      </c>
      <c r="Q52" s="102">
        <v>36.244007968216103</v>
      </c>
      <c r="R52" s="102">
        <v>7.59681459356299</v>
      </c>
      <c r="S52" s="102">
        <v>0</v>
      </c>
      <c r="T52" s="102">
        <v>0</v>
      </c>
      <c r="U52" s="102">
        <v>0</v>
      </c>
      <c r="V52" s="102">
        <v>7.59681459356299</v>
      </c>
      <c r="W52" s="97">
        <v>76.819465305143197</v>
      </c>
      <c r="X52" s="97">
        <v>9.88917921178811E-2</v>
      </c>
      <c r="Y52" s="97">
        <v>84.416279898706193</v>
      </c>
    </row>
    <row r="53" spans="1:25">
      <c r="A53" s="83" t="s">
        <v>29</v>
      </c>
      <c r="B53" s="83">
        <v>5.4</v>
      </c>
      <c r="C53" s="135">
        <v>10.6</v>
      </c>
      <c r="D53" s="136">
        <v>1152.6528000000001</v>
      </c>
      <c r="E53" s="102">
        <v>16.600000000000001</v>
      </c>
      <c r="F53" s="102">
        <v>19.77</v>
      </c>
      <c r="G53" s="102">
        <v>0.70355000000000001</v>
      </c>
      <c r="H53" s="102">
        <v>1.0102622997888999</v>
      </c>
      <c r="I53" s="102">
        <v>1.3436488587192399</v>
      </c>
      <c r="J53" s="137">
        <v>-9.3999999999999997E-4</v>
      </c>
      <c r="K53" s="137">
        <v>4.7200000000000002E-3</v>
      </c>
      <c r="L53" s="137">
        <v>-8.7530000000000004E-3</v>
      </c>
      <c r="M53" s="137">
        <v>-1.039E-2</v>
      </c>
      <c r="N53" s="102">
        <v>33.001740220598002</v>
      </c>
      <c r="O53" s="102">
        <v>46.907455362942201</v>
      </c>
      <c r="P53" s="102">
        <v>46.907455362942201</v>
      </c>
      <c r="Q53" s="102">
        <v>46.907455362942201</v>
      </c>
      <c r="R53" s="102">
        <v>9.6371419357256194</v>
      </c>
      <c r="S53" s="102">
        <v>0</v>
      </c>
      <c r="T53" s="102">
        <v>0</v>
      </c>
      <c r="U53" s="102">
        <v>0</v>
      </c>
      <c r="V53" s="102">
        <v>9.6371419357256194</v>
      </c>
      <c r="W53" s="97">
        <v>97.024884088116096</v>
      </c>
      <c r="X53" s="97">
        <v>9.9326497797960406E-2</v>
      </c>
      <c r="Y53" s="97">
        <v>106.662026023842</v>
      </c>
    </row>
    <row r="54" spans="1:25">
      <c r="A54" s="83" t="s">
        <v>30</v>
      </c>
      <c r="B54" s="83">
        <v>4.3</v>
      </c>
      <c r="C54" s="135">
        <v>5.2</v>
      </c>
      <c r="D54" s="136">
        <v>744.81370000000004</v>
      </c>
      <c r="E54" s="102">
        <v>24.55</v>
      </c>
      <c r="F54" s="102">
        <v>21.75</v>
      </c>
      <c r="G54" s="102">
        <v>0.68055624999999997</v>
      </c>
      <c r="H54" s="102">
        <v>0.88870923412062497</v>
      </c>
      <c r="I54" s="102">
        <v>1.1819832813804301</v>
      </c>
      <c r="J54" s="137">
        <v>-3.4200000000000002E-4</v>
      </c>
      <c r="K54" s="137">
        <v>1.722E-3</v>
      </c>
      <c r="L54" s="137">
        <v>-3.7499999999999999E-3</v>
      </c>
      <c r="M54" s="137">
        <v>-6.1269999999999996E-3</v>
      </c>
      <c r="N54" s="102">
        <v>49.370163313366497</v>
      </c>
      <c r="O54" s="102">
        <v>72.5438394157228</v>
      </c>
      <c r="P54" s="102">
        <v>72.5438394157228</v>
      </c>
      <c r="Q54" s="102">
        <v>72.5438394157228</v>
      </c>
      <c r="R54" s="102">
        <v>2.2656647853376199</v>
      </c>
      <c r="S54" s="102">
        <v>0</v>
      </c>
      <c r="T54" s="102">
        <v>0</v>
      </c>
      <c r="U54" s="102">
        <v>0</v>
      </c>
      <c r="V54" s="102">
        <v>2.2656647853376199</v>
      </c>
      <c r="W54" s="97">
        <v>140.735794355764</v>
      </c>
      <c r="X54" s="97">
        <v>1.6098710322480302E-2</v>
      </c>
      <c r="Y54" s="97">
        <v>143.001459141102</v>
      </c>
    </row>
    <row r="55" spans="1:25">
      <c r="A55" s="83" t="s">
        <v>31</v>
      </c>
      <c r="B55" s="83">
        <v>0.89999999999999802</v>
      </c>
      <c r="C55" s="135">
        <v>0.89999999999999802</v>
      </c>
      <c r="D55" s="136">
        <v>1567.3494000000001</v>
      </c>
      <c r="E55" s="102">
        <v>24.81</v>
      </c>
      <c r="F55" s="102">
        <v>24.93</v>
      </c>
      <c r="G55" s="102">
        <v>0.67987375000000005</v>
      </c>
      <c r="H55" s="102">
        <v>0.648101076123207</v>
      </c>
      <c r="I55" s="102">
        <v>0.86197443124386497</v>
      </c>
      <c r="J55" s="137">
        <v>-5.8E-5</v>
      </c>
      <c r="K55" s="137">
        <v>2.8400000000000002E-4</v>
      </c>
      <c r="L55" s="137">
        <v>-7.6199999999999998E-4</v>
      </c>
      <c r="M55" s="137">
        <v>-1.903E-3</v>
      </c>
      <c r="N55" s="102">
        <v>26.7672468413381</v>
      </c>
      <c r="O55" s="102">
        <v>39.370907968336901</v>
      </c>
      <c r="P55" s="102">
        <v>39.370907968336901</v>
      </c>
      <c r="Q55" s="102">
        <v>39.370907968336901</v>
      </c>
      <c r="R55" s="102">
        <v>0.80856643242284898</v>
      </c>
      <c r="S55" s="102">
        <v>0</v>
      </c>
      <c r="T55" s="102">
        <v>0</v>
      </c>
      <c r="U55" s="102">
        <v>0</v>
      </c>
      <c r="V55" s="102">
        <v>0.80856643242284898</v>
      </c>
      <c r="W55" s="97">
        <v>65.226036199438795</v>
      </c>
      <c r="X55" s="97">
        <v>1.2396375428219E-2</v>
      </c>
      <c r="Y55" s="97">
        <v>66.034602631861702</v>
      </c>
    </row>
    <row r="56" spans="1:25">
      <c r="A56" s="83" t="s">
        <v>32</v>
      </c>
      <c r="B56" s="83">
        <v>0</v>
      </c>
      <c r="C56" s="135">
        <v>0</v>
      </c>
      <c r="D56" s="136">
        <v>2121.3658</v>
      </c>
      <c r="E56" s="102">
        <v>23.91</v>
      </c>
      <c r="F56" s="102">
        <v>22.23</v>
      </c>
      <c r="G56" s="102">
        <v>0.68223624999999999</v>
      </c>
      <c r="H56" s="102">
        <v>0</v>
      </c>
      <c r="I56" s="102">
        <v>0</v>
      </c>
      <c r="J56" s="137">
        <v>-3.1999999999999999E-5</v>
      </c>
      <c r="K56" s="137">
        <v>1.6200000000000001E-4</v>
      </c>
      <c r="L56" s="137">
        <v>-4.57E-4</v>
      </c>
      <c r="M56" s="137">
        <v>-1.258E-3</v>
      </c>
      <c r="N56" s="102">
        <v>0</v>
      </c>
      <c r="O56" s="102">
        <v>0</v>
      </c>
      <c r="P56" s="102">
        <v>0</v>
      </c>
      <c r="Q56" s="102">
        <v>0</v>
      </c>
      <c r="R56" s="102">
        <v>0.60379210977237396</v>
      </c>
      <c r="S56" s="102">
        <v>0</v>
      </c>
      <c r="T56" s="102">
        <v>0</v>
      </c>
      <c r="U56" s="102">
        <v>0</v>
      </c>
      <c r="V56" s="102">
        <v>0.60379210977237396</v>
      </c>
      <c r="W56" s="97">
        <v>0</v>
      </c>
      <c r="Y56" s="97">
        <v>0.60379210977237396</v>
      </c>
    </row>
    <row r="57" spans="1:25">
      <c r="A57" s="83" t="s">
        <v>33</v>
      </c>
      <c r="B57" s="83">
        <v>0</v>
      </c>
      <c r="C57" s="135">
        <v>0</v>
      </c>
      <c r="D57" s="136">
        <v>1841.7889</v>
      </c>
      <c r="E57" s="102">
        <v>23.91</v>
      </c>
      <c r="F57" s="102">
        <v>22.23</v>
      </c>
      <c r="G57" s="102">
        <v>0.68223624999999999</v>
      </c>
      <c r="H57" s="102">
        <v>0</v>
      </c>
      <c r="I57" s="102">
        <v>0</v>
      </c>
      <c r="J57" s="137">
        <v>-1.7E-5</v>
      </c>
      <c r="K57" s="137">
        <v>9.1000000000000003E-5</v>
      </c>
      <c r="L57" s="137">
        <v>-2.5700000000000001E-4</v>
      </c>
      <c r="M57" s="137">
        <v>-7.3499999999999998E-4</v>
      </c>
      <c r="N57" s="102">
        <v>0</v>
      </c>
      <c r="O57" s="102">
        <v>0</v>
      </c>
      <c r="P57" s="102">
        <v>0</v>
      </c>
      <c r="Q57" s="102">
        <v>0</v>
      </c>
      <c r="R57" s="102">
        <v>0.27849067945795503</v>
      </c>
      <c r="S57" s="102">
        <v>0</v>
      </c>
      <c r="T57" s="102">
        <v>0</v>
      </c>
      <c r="U57" s="102">
        <v>0</v>
      </c>
      <c r="V57" s="102">
        <v>0.27849067945795503</v>
      </c>
      <c r="W57" s="97">
        <v>0</v>
      </c>
      <c r="Y57" s="97">
        <v>0.27849067945795503</v>
      </c>
    </row>
    <row r="58" spans="1:25">
      <c r="A58" s="83" t="s">
        <v>34</v>
      </c>
      <c r="B58" s="83">
        <v>0</v>
      </c>
      <c r="C58" s="135">
        <v>0</v>
      </c>
      <c r="D58" s="136">
        <v>2293.1610000000001</v>
      </c>
      <c r="E58" s="102">
        <v>23.91</v>
      </c>
      <c r="F58" s="102">
        <v>22.23</v>
      </c>
      <c r="G58" s="102">
        <v>0.68223624999999999</v>
      </c>
      <c r="H58" s="102">
        <v>0</v>
      </c>
      <c r="I58" s="102">
        <v>0</v>
      </c>
      <c r="J58" s="137">
        <v>-5.0000000000000004E-6</v>
      </c>
      <c r="K58" s="137">
        <v>2.9E-5</v>
      </c>
      <c r="L58" s="137">
        <v>-8.5000000000000006E-5</v>
      </c>
      <c r="M58" s="137">
        <v>-2.5300000000000002E-4</v>
      </c>
      <c r="N58" s="102">
        <v>0</v>
      </c>
      <c r="O58" s="102">
        <v>0</v>
      </c>
      <c r="P58" s="102">
        <v>0</v>
      </c>
      <c r="Q58" s="102">
        <v>0</v>
      </c>
      <c r="R58" s="102">
        <v>0.10198268538818001</v>
      </c>
      <c r="S58" s="102">
        <v>0</v>
      </c>
      <c r="T58" s="102">
        <v>0</v>
      </c>
      <c r="U58" s="102">
        <v>0</v>
      </c>
      <c r="V58" s="102">
        <v>0.10198268538818001</v>
      </c>
      <c r="W58" s="97">
        <v>0</v>
      </c>
      <c r="Y58" s="97">
        <v>0.10198268538818001</v>
      </c>
    </row>
    <row r="59" spans="1:25">
      <c r="A59" s="83" t="s">
        <v>35</v>
      </c>
      <c r="B59" s="83">
        <v>0</v>
      </c>
      <c r="C59" s="135">
        <v>0</v>
      </c>
      <c r="D59" s="136">
        <v>4185.049</v>
      </c>
      <c r="E59" s="102">
        <v>24.73</v>
      </c>
      <c r="F59" s="102">
        <v>24.35</v>
      </c>
      <c r="G59" s="102">
        <v>0.68008374999999999</v>
      </c>
      <c r="H59" s="102">
        <v>0</v>
      </c>
      <c r="I59" s="102">
        <v>0</v>
      </c>
      <c r="J59" s="137">
        <v>0</v>
      </c>
      <c r="K59" s="137">
        <v>0</v>
      </c>
      <c r="L59" s="137">
        <v>0</v>
      </c>
      <c r="M59" s="137">
        <v>0</v>
      </c>
      <c r="N59" s="102">
        <v>0</v>
      </c>
      <c r="O59" s="102">
        <v>0</v>
      </c>
      <c r="P59" s="102">
        <v>0</v>
      </c>
      <c r="Q59" s="102">
        <v>0</v>
      </c>
      <c r="R59" s="102">
        <v>0</v>
      </c>
      <c r="S59" s="102">
        <v>0</v>
      </c>
      <c r="T59" s="102">
        <v>0</v>
      </c>
      <c r="U59" s="102">
        <v>0</v>
      </c>
      <c r="V59" s="102">
        <v>0</v>
      </c>
      <c r="W59" s="97">
        <v>0</v>
      </c>
      <c r="Y59" s="97">
        <v>0</v>
      </c>
    </row>
    <row r="60" spans="1:25">
      <c r="A60" s="83" t="s">
        <v>57</v>
      </c>
      <c r="B60" s="83">
        <v>0</v>
      </c>
      <c r="C60" s="135">
        <v>0</v>
      </c>
      <c r="D60" s="136">
        <v>0</v>
      </c>
      <c r="E60" s="102">
        <v>3</v>
      </c>
      <c r="F60" s="102">
        <v>1.68</v>
      </c>
      <c r="G60" s="102">
        <v>0.75974489795918398</v>
      </c>
      <c r="H60" s="102">
        <v>0</v>
      </c>
      <c r="I60" s="102">
        <v>0</v>
      </c>
      <c r="J60" s="137">
        <v>0</v>
      </c>
      <c r="K60" s="137">
        <v>0</v>
      </c>
      <c r="L60" s="137">
        <v>0</v>
      </c>
      <c r="M60" s="137">
        <v>0</v>
      </c>
      <c r="N60" s="102">
        <v>0</v>
      </c>
      <c r="O60" s="102">
        <v>0</v>
      </c>
      <c r="P60" s="102">
        <v>0</v>
      </c>
      <c r="Q60" s="102">
        <v>0</v>
      </c>
      <c r="R60" s="102">
        <v>0</v>
      </c>
      <c r="S60" s="102">
        <v>0</v>
      </c>
      <c r="T60" s="102">
        <v>0</v>
      </c>
      <c r="U60" s="102">
        <v>0</v>
      </c>
      <c r="V60" s="102">
        <v>0</v>
      </c>
      <c r="W60" s="97">
        <v>0</v>
      </c>
      <c r="Y60" s="97">
        <v>0</v>
      </c>
    </row>
    <row r="61" spans="1:25" hidden="1"/>
    <row r="62" spans="1:25" hidden="1"/>
    <row r="63" spans="1:25" hidden="1"/>
    <row r="64" spans="1:25" hidden="1"/>
    <row r="65" hidden="1"/>
    <row r="66" hidden="1"/>
    <row r="67" hidden="1"/>
    <row r="68" hidden="1"/>
    <row r="69" hidden="1"/>
    <row r="70" hidden="1"/>
    <row r="71" hidden="1"/>
    <row r="72" hidden="1"/>
    <row r="73" hidden="1"/>
    <row r="74" hidden="1"/>
    <row r="75" hidden="1"/>
    <row r="76" hidden="1"/>
    <row r="77" hidden="1"/>
    <row r="78" hidden="1"/>
    <row r="79" hidden="1"/>
    <row r="80" hidden="1"/>
    <row r="81" hidden="1"/>
    <row r="82" hidden="1"/>
    <row r="83" hidden="1"/>
    <row r="84" hidden="1"/>
    <row r="85" hidden="1"/>
    <row r="86" hidden="1"/>
    <row r="87" hidden="1"/>
    <row r="88" hidden="1"/>
    <row r="89" hidden="1"/>
    <row r="90" hidden="1"/>
    <row r="91" hidden="1"/>
    <row r="92" hidden="1"/>
    <row r="93" hidden="1"/>
    <row r="94" hidden="1"/>
    <row r="95" hidden="1"/>
    <row r="96" hidden="1"/>
    <row r="97" spans="1:25" hidden="1">
      <c r="A97" s="124"/>
      <c r="B97" s="124"/>
      <c r="C97" s="149"/>
      <c r="D97" s="150"/>
      <c r="E97" s="92"/>
      <c r="F97" s="92"/>
      <c r="G97" s="92"/>
      <c r="H97" s="92"/>
      <c r="I97" s="92"/>
      <c r="J97" s="151"/>
      <c r="K97" s="151"/>
      <c r="L97" s="151"/>
      <c r="M97" s="151"/>
      <c r="N97" s="92"/>
      <c r="O97" s="92"/>
      <c r="P97" s="92"/>
      <c r="Q97" s="92"/>
      <c r="R97" s="92"/>
      <c r="S97" s="92"/>
      <c r="T97" s="92"/>
      <c r="U97" s="92"/>
      <c r="V97" s="92"/>
    </row>
    <row r="98" spans="1:25" hidden="1">
      <c r="A98" s="124"/>
      <c r="B98" s="124"/>
      <c r="C98" s="149"/>
      <c r="D98" s="150"/>
      <c r="E98" s="92"/>
      <c r="F98" s="92"/>
      <c r="G98" s="92"/>
      <c r="H98" s="92"/>
      <c r="I98" s="92"/>
      <c r="J98" s="151"/>
      <c r="K98" s="151"/>
      <c r="L98" s="151"/>
      <c r="M98" s="151"/>
      <c r="N98" s="92"/>
      <c r="O98" s="92"/>
      <c r="P98" s="92"/>
      <c r="Q98" s="92"/>
      <c r="R98" s="92"/>
      <c r="S98" s="92"/>
      <c r="T98" s="92"/>
      <c r="U98" s="92"/>
      <c r="V98" s="92"/>
    </row>
    <row r="99" spans="1:25" hidden="1">
      <c r="A99" s="124"/>
      <c r="B99" s="124"/>
      <c r="C99" s="149"/>
      <c r="D99" s="150"/>
      <c r="E99" s="92"/>
      <c r="F99" s="92"/>
      <c r="G99" s="92"/>
      <c r="H99" s="92"/>
      <c r="I99" s="92"/>
      <c r="J99" s="151"/>
      <c r="K99" s="151"/>
      <c r="L99" s="151"/>
      <c r="M99" s="151"/>
      <c r="N99" s="92"/>
      <c r="O99" s="92"/>
      <c r="P99" s="92"/>
      <c r="Q99" s="92"/>
      <c r="R99" s="92"/>
      <c r="S99" s="92"/>
      <c r="T99" s="92"/>
      <c r="U99" s="92"/>
      <c r="V99" s="92"/>
    </row>
    <row r="100" spans="1:25">
      <c r="A100" s="124"/>
      <c r="B100" s="124"/>
      <c r="C100" s="149"/>
      <c r="D100" s="150"/>
      <c r="E100" s="92"/>
      <c r="F100" s="92"/>
      <c r="G100" s="92"/>
      <c r="H100" s="92"/>
      <c r="I100" s="92"/>
      <c r="J100" s="151"/>
      <c r="K100" s="151"/>
      <c r="L100" s="151"/>
      <c r="M100" s="151"/>
      <c r="N100" s="92"/>
      <c r="O100" s="92"/>
      <c r="P100" s="92"/>
      <c r="Q100" s="92"/>
      <c r="R100" s="92"/>
      <c r="S100" s="92"/>
      <c r="T100" s="92"/>
      <c r="U100" s="92"/>
      <c r="V100" s="92"/>
    </row>
    <row r="101" spans="1:25" ht="17.25" customHeight="1">
      <c r="A101" s="171" t="str">
        <f>"PHƯƠNG TÍNH TOÁN GIÓ ĐỘNG: "&amp;F23</f>
        <v>PHƯƠNG TÍNH TOÁN GIÓ ĐỘNG: PHƯƠNG Y</v>
      </c>
      <c r="B101" s="171"/>
      <c r="C101" s="171"/>
      <c r="D101" s="171"/>
      <c r="E101" s="171"/>
      <c r="F101" s="171"/>
      <c r="G101" s="171"/>
      <c r="H101" s="171"/>
      <c r="I101" s="171"/>
      <c r="J101" s="171"/>
      <c r="K101" s="171"/>
      <c r="L101" s="171"/>
      <c r="M101" s="171"/>
      <c r="N101" s="171"/>
      <c r="O101" s="171"/>
      <c r="P101" s="171"/>
      <c r="Q101" s="171"/>
      <c r="R101" s="171"/>
      <c r="S101" s="171"/>
      <c r="T101" s="171"/>
      <c r="U101" s="171"/>
      <c r="V101" s="171"/>
      <c r="W101" s="26"/>
      <c r="X101" s="26"/>
      <c r="Y101" s="26"/>
    </row>
    <row r="102" spans="1:25" ht="15.75">
      <c r="A102" s="127" t="s">
        <v>0</v>
      </c>
      <c r="B102" s="129" t="s">
        <v>62</v>
      </c>
      <c r="C102" s="129" t="s">
        <v>63</v>
      </c>
      <c r="D102" s="129" t="s">
        <v>123</v>
      </c>
      <c r="E102" s="129" t="s">
        <v>124</v>
      </c>
      <c r="F102" s="129" t="s">
        <v>125</v>
      </c>
      <c r="G102" s="130" t="s">
        <v>126</v>
      </c>
      <c r="H102" s="129" t="s">
        <v>127</v>
      </c>
      <c r="I102" s="127" t="s">
        <v>128</v>
      </c>
      <c r="J102" s="129" t="s">
        <v>129</v>
      </c>
      <c r="K102" s="129" t="s">
        <v>130</v>
      </c>
      <c r="L102" s="129" t="s">
        <v>131</v>
      </c>
      <c r="M102" s="129" t="s">
        <v>132</v>
      </c>
      <c r="N102" s="127" t="s">
        <v>133</v>
      </c>
      <c r="O102" s="127" t="s">
        <v>133</v>
      </c>
      <c r="P102" s="127" t="s">
        <v>133</v>
      </c>
      <c r="Q102" s="127" t="s">
        <v>133</v>
      </c>
      <c r="R102" s="127" t="s">
        <v>134</v>
      </c>
      <c r="S102" s="127" t="s">
        <v>134</v>
      </c>
      <c r="T102" s="127" t="s">
        <v>134</v>
      </c>
      <c r="U102" s="127" t="s">
        <v>134</v>
      </c>
      <c r="V102" s="129" t="s">
        <v>135</v>
      </c>
      <c r="W102" s="60" t="s">
        <v>136</v>
      </c>
      <c r="X102" s="60" t="s">
        <v>137</v>
      </c>
      <c r="Y102" s="60" t="s">
        <v>138</v>
      </c>
    </row>
    <row r="103" spans="1:25" ht="15.75">
      <c r="A103" s="132" t="s">
        <v>73</v>
      </c>
      <c r="B103" s="132" t="s">
        <v>139</v>
      </c>
      <c r="C103" s="132" t="s">
        <v>139</v>
      </c>
      <c r="D103" s="132" t="s">
        <v>140</v>
      </c>
      <c r="E103" s="132" t="s">
        <v>139</v>
      </c>
      <c r="F103" s="132" t="s">
        <v>139</v>
      </c>
      <c r="G103" s="132" t="s">
        <v>73</v>
      </c>
      <c r="H103" s="132" t="s">
        <v>73</v>
      </c>
      <c r="I103" s="132" t="s">
        <v>141</v>
      </c>
      <c r="J103" s="132" t="s">
        <v>139</v>
      </c>
      <c r="K103" s="132" t="s">
        <v>139</v>
      </c>
      <c r="L103" s="132" t="s">
        <v>139</v>
      </c>
      <c r="M103" s="132" t="s">
        <v>139</v>
      </c>
      <c r="N103" s="132" t="s">
        <v>142</v>
      </c>
      <c r="O103" s="132" t="s">
        <v>143</v>
      </c>
      <c r="P103" s="132" t="s">
        <v>144</v>
      </c>
      <c r="Q103" s="148" t="s">
        <v>145</v>
      </c>
      <c r="R103" s="127" t="s">
        <v>146</v>
      </c>
      <c r="S103" s="129" t="s">
        <v>147</v>
      </c>
      <c r="T103" s="127" t="s">
        <v>148</v>
      </c>
      <c r="U103" s="127" t="s">
        <v>149</v>
      </c>
      <c r="V103" s="132" t="s">
        <v>150</v>
      </c>
      <c r="W103" s="60" t="s">
        <v>150</v>
      </c>
      <c r="X103" s="60" t="s">
        <v>73</v>
      </c>
      <c r="Y103" s="60" t="s">
        <v>150</v>
      </c>
    </row>
    <row r="104" spans="1:25">
      <c r="A104" s="83" t="s">
        <v>10</v>
      </c>
      <c r="B104" s="83">
        <v>4.5</v>
      </c>
      <c r="C104" s="135">
        <v>70</v>
      </c>
      <c r="D104" s="136">
        <v>540.73749999999995</v>
      </c>
      <c r="E104" s="102">
        <v>16.5</v>
      </c>
      <c r="F104" s="102">
        <v>19.649999999999999</v>
      </c>
      <c r="G104" s="102">
        <v>0.69363750000000002</v>
      </c>
      <c r="H104" s="102">
        <v>1.4190468633726601</v>
      </c>
      <c r="I104" s="102">
        <v>1.88733232828563</v>
      </c>
      <c r="J104" s="137">
        <v>-1.4238000000000001E-2</v>
      </c>
      <c r="K104" s="137">
        <v>-1.2899000000000001E-2</v>
      </c>
      <c r="L104" s="137">
        <v>1.2630000000000001E-2</v>
      </c>
      <c r="M104" s="137">
        <v>-1.2139E-2</v>
      </c>
      <c r="N104" s="102">
        <v>39.350677266667503</v>
      </c>
      <c r="O104" s="102">
        <v>56.730896565810603</v>
      </c>
      <c r="P104" s="102">
        <v>56.730896565810603</v>
      </c>
      <c r="Q104" s="102">
        <v>56.730896565810603</v>
      </c>
      <c r="R104" s="102">
        <v>73.902937870935403</v>
      </c>
      <c r="S104" s="102">
        <v>0</v>
      </c>
      <c r="T104" s="102">
        <v>0</v>
      </c>
      <c r="U104" s="102">
        <v>0</v>
      </c>
      <c r="V104" s="102">
        <v>73.902937870935403</v>
      </c>
      <c r="W104" s="97">
        <v>139.07280094054801</v>
      </c>
      <c r="X104" s="97">
        <v>0.53139749376679501</v>
      </c>
      <c r="Y104" s="97">
        <v>212.97573881148301</v>
      </c>
    </row>
    <row r="105" spans="1:25">
      <c r="A105" s="83" t="s">
        <v>12</v>
      </c>
      <c r="B105" s="83">
        <v>3.3</v>
      </c>
      <c r="C105" s="135">
        <v>65.5</v>
      </c>
      <c r="D105" s="136">
        <v>684.95630000000006</v>
      </c>
      <c r="E105" s="102">
        <v>16.5</v>
      </c>
      <c r="F105" s="102">
        <v>19.649999999999999</v>
      </c>
      <c r="G105" s="102">
        <v>0.69363750000000002</v>
      </c>
      <c r="H105" s="102">
        <v>1.40217598554088</v>
      </c>
      <c r="I105" s="102">
        <v>1.86489406076937</v>
      </c>
      <c r="J105" s="137">
        <v>-1.3158E-2</v>
      </c>
      <c r="K105" s="137">
        <v>-9.2969999999999997E-3</v>
      </c>
      <c r="L105" s="137">
        <v>6.5640000000000004E-3</v>
      </c>
      <c r="M105" s="137">
        <v>-4.1970000000000002E-3</v>
      </c>
      <c r="N105" s="102">
        <v>40.680702512754102</v>
      </c>
      <c r="O105" s="102">
        <v>58.648361013863898</v>
      </c>
      <c r="P105" s="102">
        <v>58.648361013863898</v>
      </c>
      <c r="Q105" s="102">
        <v>58.648361013863898</v>
      </c>
      <c r="R105" s="102">
        <v>86.512521951904006</v>
      </c>
      <c r="S105" s="102">
        <v>0</v>
      </c>
      <c r="T105" s="102">
        <v>0</v>
      </c>
      <c r="U105" s="102">
        <v>0</v>
      </c>
      <c r="V105" s="102">
        <v>86.512521951904006</v>
      </c>
      <c r="W105" s="97">
        <v>142.91615634706099</v>
      </c>
      <c r="X105" s="97">
        <v>0.60533759207611904</v>
      </c>
      <c r="Y105" s="97">
        <v>229.428678298965</v>
      </c>
    </row>
    <row r="106" spans="1:25">
      <c r="A106" s="83" t="s">
        <v>13</v>
      </c>
      <c r="B106" s="83">
        <v>2.1</v>
      </c>
      <c r="C106" s="135">
        <v>62.2</v>
      </c>
      <c r="D106" s="136">
        <v>440.4547</v>
      </c>
      <c r="E106" s="102">
        <v>16.5</v>
      </c>
      <c r="F106" s="102">
        <v>19.649999999999999</v>
      </c>
      <c r="G106" s="102">
        <v>0.69363750000000002</v>
      </c>
      <c r="H106" s="102">
        <v>1.38918907782278</v>
      </c>
      <c r="I106" s="102">
        <v>1.8476214735042999</v>
      </c>
      <c r="J106" s="137">
        <v>-1.2404E-2</v>
      </c>
      <c r="K106" s="137">
        <v>-6.6270000000000001E-3</v>
      </c>
      <c r="L106" s="137">
        <v>2.245E-3</v>
      </c>
      <c r="M106" s="137">
        <v>1.6360000000000001E-3</v>
      </c>
      <c r="N106" s="102">
        <v>28.032834876398599</v>
      </c>
      <c r="O106" s="102">
        <v>40.414243573045901</v>
      </c>
      <c r="P106" s="102">
        <v>40.414243573045901</v>
      </c>
      <c r="Q106" s="102">
        <v>40.414243573045901</v>
      </c>
      <c r="R106" s="102">
        <v>52.4432058278841</v>
      </c>
      <c r="S106" s="102">
        <v>0</v>
      </c>
      <c r="T106" s="102">
        <v>0</v>
      </c>
      <c r="U106" s="102">
        <v>0</v>
      </c>
      <c r="V106" s="102">
        <v>52.4432058278841</v>
      </c>
      <c r="W106" s="97">
        <v>98.025557276770499</v>
      </c>
      <c r="X106" s="97">
        <v>0.53499523272092298</v>
      </c>
      <c r="Y106" s="97">
        <v>150.46876310465501</v>
      </c>
    </row>
    <row r="107" spans="1:25">
      <c r="A107" s="83" t="s">
        <v>14</v>
      </c>
      <c r="B107" s="83">
        <v>3.3</v>
      </c>
      <c r="C107" s="135">
        <v>60.1</v>
      </c>
      <c r="D107" s="136">
        <v>601.86680000000001</v>
      </c>
      <c r="E107" s="102">
        <v>16.5</v>
      </c>
      <c r="F107" s="102">
        <v>19.649999999999999</v>
      </c>
      <c r="G107" s="102">
        <v>0.69363750000000002</v>
      </c>
      <c r="H107" s="102">
        <v>1.38062742435402</v>
      </c>
      <c r="I107" s="102">
        <v>1.8362344743908401</v>
      </c>
      <c r="J107" s="137">
        <v>-1.2042000000000001E-2</v>
      </c>
      <c r="K107" s="137">
        <v>-5.1120000000000002E-3</v>
      </c>
      <c r="L107" s="137">
        <v>4.3999999999999999E-5</v>
      </c>
      <c r="M107" s="137">
        <v>4.3319999999999999E-3</v>
      </c>
      <c r="N107" s="102">
        <v>27.946317367488501</v>
      </c>
      <c r="O107" s="102">
        <v>40.289513423781898</v>
      </c>
      <c r="P107" s="102">
        <v>40.289513423781898</v>
      </c>
      <c r="Q107" s="102">
        <v>40.289513423781898</v>
      </c>
      <c r="R107" s="102">
        <v>69.570517888998396</v>
      </c>
      <c r="S107" s="102">
        <v>0</v>
      </c>
      <c r="T107" s="102">
        <v>0</v>
      </c>
      <c r="U107" s="102">
        <v>0</v>
      </c>
      <c r="V107" s="102">
        <v>69.570517888998396</v>
      </c>
      <c r="W107" s="97">
        <v>97.421420038806204</v>
      </c>
      <c r="X107" s="97">
        <v>0.71411931648384996</v>
      </c>
      <c r="Y107" s="97">
        <v>166.991937927805</v>
      </c>
    </row>
    <row r="108" spans="1:25">
      <c r="A108" s="83" t="s">
        <v>15</v>
      </c>
      <c r="B108" s="83">
        <v>3.3</v>
      </c>
      <c r="C108" s="135">
        <v>56.8</v>
      </c>
      <c r="D108" s="136">
        <v>632.71040000000005</v>
      </c>
      <c r="E108" s="102">
        <v>16.5</v>
      </c>
      <c r="F108" s="102">
        <v>19.649999999999999</v>
      </c>
      <c r="G108" s="102">
        <v>0.69363750000000002</v>
      </c>
      <c r="H108" s="102">
        <v>1.3666641154918999</v>
      </c>
      <c r="I108" s="102">
        <v>1.81766327360422</v>
      </c>
      <c r="J108" s="137">
        <v>-1.1178E-2</v>
      </c>
      <c r="K108" s="137">
        <v>-2.6180000000000001E-3</v>
      </c>
      <c r="L108" s="137">
        <v>-2.9559999999999999E-3</v>
      </c>
      <c r="M108" s="137">
        <v>6.9959999999999996E-3</v>
      </c>
      <c r="N108" s="102">
        <v>33.983445605453298</v>
      </c>
      <c r="O108" s="102">
        <v>48.993091644343401</v>
      </c>
      <c r="P108" s="102">
        <v>48.993091644343401</v>
      </c>
      <c r="Q108" s="102">
        <v>48.993091644343401</v>
      </c>
      <c r="R108" s="102">
        <v>67.888357942823902</v>
      </c>
      <c r="S108" s="102">
        <v>0</v>
      </c>
      <c r="T108" s="102">
        <v>0</v>
      </c>
      <c r="U108" s="102">
        <v>0</v>
      </c>
      <c r="V108" s="102">
        <v>67.888357942823902</v>
      </c>
      <c r="W108" s="97">
        <v>117.866374976866</v>
      </c>
      <c r="X108" s="97">
        <v>0.57597731292023402</v>
      </c>
      <c r="Y108" s="97">
        <v>185.75473291969001</v>
      </c>
    </row>
    <row r="109" spans="1:25">
      <c r="A109" s="83" t="s">
        <v>16</v>
      </c>
      <c r="B109" s="83">
        <v>3.3</v>
      </c>
      <c r="C109" s="135">
        <v>53.5</v>
      </c>
      <c r="D109" s="136">
        <v>629.88789999999995</v>
      </c>
      <c r="E109" s="102">
        <v>16.5</v>
      </c>
      <c r="F109" s="102">
        <v>19.649999999999999</v>
      </c>
      <c r="G109" s="102">
        <v>0.69363750000000002</v>
      </c>
      <c r="H109" s="102">
        <v>1.3520189278321699</v>
      </c>
      <c r="I109" s="102">
        <v>1.79818517401678</v>
      </c>
      <c r="J109" s="137">
        <v>-1.0376E-2</v>
      </c>
      <c r="K109" s="137">
        <v>-2.0699999999999999E-4</v>
      </c>
      <c r="L109" s="137">
        <v>-5.3870000000000003E-3</v>
      </c>
      <c r="M109" s="137">
        <v>8.1099999999999992E-3</v>
      </c>
      <c r="N109" s="102">
        <v>33.8008716839798</v>
      </c>
      <c r="O109" s="102">
        <v>48.729879344729497</v>
      </c>
      <c r="P109" s="102">
        <v>48.729879344729497</v>
      </c>
      <c r="Q109" s="102">
        <v>48.729879344729497</v>
      </c>
      <c r="R109" s="102">
        <v>62.736379876989197</v>
      </c>
      <c r="S109" s="102">
        <v>0</v>
      </c>
      <c r="T109" s="102">
        <v>0</v>
      </c>
      <c r="U109" s="102">
        <v>0</v>
      </c>
      <c r="V109" s="102">
        <v>62.736379876989197</v>
      </c>
      <c r="W109" s="97">
        <v>116.60331760911799</v>
      </c>
      <c r="X109" s="97">
        <v>0.53803254627193697</v>
      </c>
      <c r="Y109" s="97">
        <v>179.33969748610701</v>
      </c>
    </row>
    <row r="110" spans="1:25">
      <c r="A110" s="83" t="s">
        <v>17</v>
      </c>
      <c r="B110" s="83">
        <v>3.3</v>
      </c>
      <c r="C110" s="135">
        <v>50.2</v>
      </c>
      <c r="D110" s="136">
        <v>637.68650000000002</v>
      </c>
      <c r="E110" s="102">
        <v>16.5</v>
      </c>
      <c r="F110" s="102">
        <v>19.649999999999999</v>
      </c>
      <c r="G110" s="102">
        <v>0.69363750000000002</v>
      </c>
      <c r="H110" s="102">
        <v>1.33661324364246</v>
      </c>
      <c r="I110" s="102">
        <v>1.77769561404447</v>
      </c>
      <c r="J110" s="137">
        <v>-9.5569999999999995E-3</v>
      </c>
      <c r="K110" s="137">
        <v>2.0820000000000001E-3</v>
      </c>
      <c r="L110" s="137">
        <v>-7.0609999999999996E-3</v>
      </c>
      <c r="M110" s="137">
        <v>7.4700000000000001E-3</v>
      </c>
      <c r="N110" s="102">
        <v>33.607746640588303</v>
      </c>
      <c r="O110" s="102">
        <v>48.451455754033397</v>
      </c>
      <c r="P110" s="102">
        <v>48.451455754033397</v>
      </c>
      <c r="Q110" s="102">
        <v>48.451455754033397</v>
      </c>
      <c r="R110" s="102">
        <v>58.499888028431002</v>
      </c>
      <c r="S110" s="102">
        <v>0</v>
      </c>
      <c r="T110" s="102">
        <v>0</v>
      </c>
      <c r="U110" s="102">
        <v>0</v>
      </c>
      <c r="V110" s="102">
        <v>58.499888028431002</v>
      </c>
      <c r="W110" s="97">
        <v>115.274672092713</v>
      </c>
      <c r="X110" s="97">
        <v>0.50748258022699499</v>
      </c>
      <c r="Y110" s="97">
        <v>173.77456012114399</v>
      </c>
    </row>
    <row r="111" spans="1:25">
      <c r="A111" s="83" t="s">
        <v>18</v>
      </c>
      <c r="B111" s="83">
        <v>3.3</v>
      </c>
      <c r="C111" s="135">
        <v>46.9</v>
      </c>
      <c r="D111" s="136">
        <v>637.01880000000006</v>
      </c>
      <c r="E111" s="102">
        <v>16.5</v>
      </c>
      <c r="F111" s="102">
        <v>19.649999999999999</v>
      </c>
      <c r="G111" s="102">
        <v>0.69363750000000002</v>
      </c>
      <c r="H111" s="102">
        <v>1.32035344388753</v>
      </c>
      <c r="I111" s="102">
        <v>1.7560700803704199</v>
      </c>
      <c r="J111" s="137">
        <v>-8.7200000000000003E-3</v>
      </c>
      <c r="K111" s="137">
        <v>4.1729999999999996E-3</v>
      </c>
      <c r="L111" s="137">
        <v>-7.8449999999999995E-3</v>
      </c>
      <c r="M111" s="137">
        <v>5.182E-3</v>
      </c>
      <c r="N111" s="102">
        <v>33.402703290969299</v>
      </c>
      <c r="O111" s="102">
        <v>48.155849836505901</v>
      </c>
      <c r="P111" s="102">
        <v>48.155849836505901</v>
      </c>
      <c r="Q111" s="102">
        <v>48.155849836505901</v>
      </c>
      <c r="R111" s="102">
        <v>53.320591734288897</v>
      </c>
      <c r="S111" s="102">
        <v>0</v>
      </c>
      <c r="T111" s="102">
        <v>0</v>
      </c>
      <c r="U111" s="102">
        <v>0</v>
      </c>
      <c r="V111" s="102">
        <v>53.320591734288897</v>
      </c>
      <c r="W111" s="97">
        <v>113.87236436162</v>
      </c>
      <c r="X111" s="97">
        <v>0.46824874527906402</v>
      </c>
      <c r="Y111" s="97">
        <v>167.19295609590901</v>
      </c>
    </row>
    <row r="112" spans="1:25">
      <c r="A112" s="83" t="s">
        <v>19</v>
      </c>
      <c r="B112" s="83">
        <v>3.3</v>
      </c>
      <c r="C112" s="135">
        <v>43.6</v>
      </c>
      <c r="D112" s="136">
        <v>634.48400000000004</v>
      </c>
      <c r="E112" s="102">
        <v>16.5</v>
      </c>
      <c r="F112" s="102">
        <v>19.649999999999999</v>
      </c>
      <c r="G112" s="102">
        <v>0.69363750000000002</v>
      </c>
      <c r="H112" s="102">
        <v>1.3031267471727299</v>
      </c>
      <c r="I112" s="102">
        <v>1.7331585737397299</v>
      </c>
      <c r="J112" s="137">
        <v>-7.8820000000000001E-3</v>
      </c>
      <c r="K112" s="137">
        <v>5.9969999999999997E-3</v>
      </c>
      <c r="L112" s="137">
        <v>-7.685E-3</v>
      </c>
      <c r="M112" s="137">
        <v>1.653E-3</v>
      </c>
      <c r="N112" s="102">
        <v>33.184084760570698</v>
      </c>
      <c r="O112" s="102">
        <v>47.840672917151601</v>
      </c>
      <c r="P112" s="102">
        <v>47.840672917151601</v>
      </c>
      <c r="Q112" s="102">
        <v>47.840672917151601</v>
      </c>
      <c r="R112" s="102">
        <v>48.004652607967003</v>
      </c>
      <c r="S112" s="102">
        <v>0</v>
      </c>
      <c r="T112" s="102">
        <v>0</v>
      </c>
      <c r="U112" s="102">
        <v>0</v>
      </c>
      <c r="V112" s="102">
        <v>48.004652607967003</v>
      </c>
      <c r="W112" s="97">
        <v>112.38666771415301</v>
      </c>
      <c r="X112" s="97">
        <v>0.427138321513929</v>
      </c>
      <c r="Y112" s="97">
        <v>160.39132032212001</v>
      </c>
    </row>
    <row r="113" spans="1:25">
      <c r="A113" s="83" t="s">
        <v>20</v>
      </c>
      <c r="B113" s="83">
        <v>3.3</v>
      </c>
      <c r="C113" s="135">
        <v>40.299999999999997</v>
      </c>
      <c r="D113" s="136">
        <v>636.85810000000004</v>
      </c>
      <c r="E113" s="102">
        <v>16.5</v>
      </c>
      <c r="F113" s="102">
        <v>19.649999999999999</v>
      </c>
      <c r="G113" s="102">
        <v>0.69363750000000002</v>
      </c>
      <c r="H113" s="102">
        <v>1.28479547738014</v>
      </c>
      <c r="I113" s="102">
        <v>1.70877798491559</v>
      </c>
      <c r="J113" s="137">
        <v>-7.0369999999999999E-3</v>
      </c>
      <c r="K113" s="137">
        <v>7.4910000000000003E-3</v>
      </c>
      <c r="L113" s="137">
        <v>-6.6210000000000001E-3</v>
      </c>
      <c r="M113" s="137">
        <v>-2.4069999999999999E-3</v>
      </c>
      <c r="N113" s="102">
        <v>32.949855482583501</v>
      </c>
      <c r="O113" s="102">
        <v>47.502990369729801</v>
      </c>
      <c r="P113" s="102">
        <v>47.502990369729801</v>
      </c>
      <c r="Q113" s="102">
        <v>47.502990369729801</v>
      </c>
      <c r="R113" s="102">
        <v>43.018617944053297</v>
      </c>
      <c r="S113" s="102">
        <v>0</v>
      </c>
      <c r="T113" s="102">
        <v>0</v>
      </c>
      <c r="U113" s="102">
        <v>0</v>
      </c>
      <c r="V113" s="102">
        <v>43.018617944053297</v>
      </c>
      <c r="W113" s="97">
        <v>110.805708431851</v>
      </c>
      <c r="X113" s="97">
        <v>0.38823467267944101</v>
      </c>
      <c r="Y113" s="97">
        <v>153.82432637590401</v>
      </c>
    </row>
    <row r="114" spans="1:25">
      <c r="A114" s="83" t="s">
        <v>21</v>
      </c>
      <c r="B114" s="83">
        <v>3.3</v>
      </c>
      <c r="C114" s="135">
        <v>37</v>
      </c>
      <c r="D114" s="136">
        <v>637.01880000000006</v>
      </c>
      <c r="E114" s="102">
        <v>16.5</v>
      </c>
      <c r="F114" s="102">
        <v>19.649999999999999</v>
      </c>
      <c r="G114" s="102">
        <v>0.69363750000000002</v>
      </c>
      <c r="H114" s="102">
        <v>1.26518898208273</v>
      </c>
      <c r="I114" s="102">
        <v>1.68270134617004</v>
      </c>
      <c r="J114" s="137">
        <v>-6.2059999999999997E-3</v>
      </c>
      <c r="K114" s="137">
        <v>8.6149999999999994E-3</v>
      </c>
      <c r="L114" s="137">
        <v>-4.764E-3</v>
      </c>
      <c r="M114" s="137">
        <v>-6.156E-3</v>
      </c>
      <c r="N114" s="102">
        <v>32.697474905624098</v>
      </c>
      <c r="O114" s="102">
        <v>47.139139544249097</v>
      </c>
      <c r="P114" s="102">
        <v>47.139139544249097</v>
      </c>
      <c r="Q114" s="102">
        <v>47.139139544249097</v>
      </c>
      <c r="R114" s="102">
        <v>37.948118383371202</v>
      </c>
      <c r="S114" s="102">
        <v>0</v>
      </c>
      <c r="T114" s="102">
        <v>0</v>
      </c>
      <c r="U114" s="102">
        <v>0</v>
      </c>
      <c r="V114" s="102">
        <v>37.948118383371202</v>
      </c>
      <c r="W114" s="97">
        <v>109.11476879239601</v>
      </c>
      <c r="X114" s="97">
        <v>0.34778168714788799</v>
      </c>
      <c r="Y114" s="97">
        <v>147.062887175767</v>
      </c>
    </row>
    <row r="115" spans="1:25">
      <c r="A115" s="83" t="s">
        <v>22</v>
      </c>
      <c r="B115" s="83">
        <v>3.3</v>
      </c>
      <c r="C115" s="135">
        <v>33.700000000000003</v>
      </c>
      <c r="D115" s="136">
        <v>634.48400000000004</v>
      </c>
      <c r="E115" s="102">
        <v>16.5</v>
      </c>
      <c r="F115" s="102">
        <v>19.649999999999999</v>
      </c>
      <c r="G115" s="102">
        <v>0.69363750000000002</v>
      </c>
      <c r="H115" s="102">
        <v>1.24409193014972</v>
      </c>
      <c r="I115" s="102">
        <v>1.6546422670991301</v>
      </c>
      <c r="J115" s="137">
        <v>-5.3959999999999998E-3</v>
      </c>
      <c r="K115" s="137">
        <v>9.3430000000000006E-3</v>
      </c>
      <c r="L115" s="137">
        <v>-2.3010000000000001E-3</v>
      </c>
      <c r="M115" s="137">
        <v>-8.6979999999999991E-3</v>
      </c>
      <c r="N115" s="102">
        <v>32.423713334469298</v>
      </c>
      <c r="O115" s="102">
        <v>46.744464269116499</v>
      </c>
      <c r="P115" s="102">
        <v>46.744464269116499</v>
      </c>
      <c r="Q115" s="102">
        <v>46.744464269116499</v>
      </c>
      <c r="R115" s="102">
        <v>32.8638804202728</v>
      </c>
      <c r="S115" s="102">
        <v>0</v>
      </c>
      <c r="T115" s="102">
        <v>0</v>
      </c>
      <c r="U115" s="102">
        <v>0</v>
      </c>
      <c r="V115" s="102">
        <v>32.8638804202728</v>
      </c>
      <c r="W115" s="97">
        <v>107.295277810043</v>
      </c>
      <c r="X115" s="97">
        <v>0.306293819178655</v>
      </c>
      <c r="Y115" s="97">
        <v>140.159158230316</v>
      </c>
    </row>
    <row r="116" spans="1:25">
      <c r="A116" s="83" t="s">
        <v>23</v>
      </c>
      <c r="B116" s="83">
        <v>3.3</v>
      </c>
      <c r="C116" s="135">
        <v>30.4</v>
      </c>
      <c r="D116" s="136">
        <v>629.63009999999997</v>
      </c>
      <c r="E116" s="102">
        <v>16.5</v>
      </c>
      <c r="F116" s="102">
        <v>19.649999999999999</v>
      </c>
      <c r="G116" s="102">
        <v>0.69363750000000002</v>
      </c>
      <c r="H116" s="102">
        <v>1.2212268268003601</v>
      </c>
      <c r="I116" s="102">
        <v>1.62423167964448</v>
      </c>
      <c r="J116" s="137">
        <v>-4.6169999999999996E-3</v>
      </c>
      <c r="K116" s="137">
        <v>9.6790000000000001E-3</v>
      </c>
      <c r="L116" s="137">
        <v>4.7800000000000002E-4</v>
      </c>
      <c r="M116" s="137">
        <v>-9.3559999999999997E-3</v>
      </c>
      <c r="N116" s="102">
        <v>32.124374670917902</v>
      </c>
      <c r="O116" s="102">
        <v>46.312915133506898</v>
      </c>
      <c r="P116" s="102">
        <v>46.312915133506898</v>
      </c>
      <c r="Q116" s="102">
        <v>46.312915133506898</v>
      </c>
      <c r="R116" s="102">
        <v>27.904328893293801</v>
      </c>
      <c r="S116" s="102">
        <v>0</v>
      </c>
      <c r="T116" s="102">
        <v>0</v>
      </c>
      <c r="U116" s="102">
        <v>0</v>
      </c>
      <c r="V116" s="102">
        <v>27.904328893293801</v>
      </c>
      <c r="W116" s="97">
        <v>105.32330326654601</v>
      </c>
      <c r="X116" s="97">
        <v>0.2649397429425</v>
      </c>
      <c r="Y116" s="97">
        <v>133.22763215984</v>
      </c>
    </row>
    <row r="117" spans="1:25">
      <c r="A117" s="83" t="s">
        <v>24</v>
      </c>
      <c r="B117" s="83">
        <v>3.3</v>
      </c>
      <c r="C117" s="135">
        <v>27.1</v>
      </c>
      <c r="D117" s="136">
        <v>631.06020000000001</v>
      </c>
      <c r="E117" s="102">
        <v>16.5</v>
      </c>
      <c r="F117" s="102">
        <v>19.649999999999999</v>
      </c>
      <c r="G117" s="102">
        <v>0.69363750000000002</v>
      </c>
      <c r="H117" s="102">
        <v>1.19622689696392</v>
      </c>
      <c r="I117" s="102">
        <v>1.5909817729620099</v>
      </c>
      <c r="J117" s="137">
        <v>-3.869E-3</v>
      </c>
      <c r="K117" s="137">
        <v>9.6410000000000003E-3</v>
      </c>
      <c r="L117" s="137">
        <v>3.2929999999999999E-3</v>
      </c>
      <c r="M117" s="137">
        <v>-7.9590000000000008E-3</v>
      </c>
      <c r="N117" s="102">
        <v>31.7938628264546</v>
      </c>
      <c r="O117" s="102">
        <v>45.836424395241899</v>
      </c>
      <c r="P117" s="102">
        <v>45.836424395241899</v>
      </c>
      <c r="Q117" s="102">
        <v>45.836424395241899</v>
      </c>
      <c r="R117" s="102">
        <v>23.4366614385643</v>
      </c>
      <c r="S117" s="102">
        <v>0</v>
      </c>
      <c r="T117" s="102">
        <v>0</v>
      </c>
      <c r="U117" s="102">
        <v>0</v>
      </c>
      <c r="V117" s="102">
        <v>23.4366614385643</v>
      </c>
      <c r="W117" s="97">
        <v>103.167213067722</v>
      </c>
      <c r="X117" s="97">
        <v>0.22717160560671401</v>
      </c>
      <c r="Y117" s="97">
        <v>126.603874506286</v>
      </c>
    </row>
    <row r="118" spans="1:25">
      <c r="A118" s="83" t="s">
        <v>25</v>
      </c>
      <c r="B118" s="83">
        <v>3.3</v>
      </c>
      <c r="C118" s="135">
        <v>23.8</v>
      </c>
      <c r="D118" s="136">
        <v>636.20960000000002</v>
      </c>
      <c r="E118" s="102">
        <v>16.5</v>
      </c>
      <c r="F118" s="102">
        <v>19.649999999999999</v>
      </c>
      <c r="G118" s="102">
        <v>0.69363750000000002</v>
      </c>
      <c r="H118" s="102">
        <v>1.16859209220407</v>
      </c>
      <c r="I118" s="102">
        <v>1.55422748263142</v>
      </c>
      <c r="J118" s="137">
        <v>-3.1640000000000001E-3</v>
      </c>
      <c r="K118" s="137">
        <v>9.2709999999999997E-3</v>
      </c>
      <c r="L118" s="137">
        <v>5.8960000000000002E-3</v>
      </c>
      <c r="M118" s="137">
        <v>-4.8139999999999997E-3</v>
      </c>
      <c r="N118" s="102">
        <v>31.4244717676862</v>
      </c>
      <c r="O118" s="102">
        <v>45.303882456883102</v>
      </c>
      <c r="P118" s="102">
        <v>45.303882456883102</v>
      </c>
      <c r="Q118" s="102">
        <v>45.303882456883102</v>
      </c>
      <c r="R118" s="102">
        <v>19.3224823265315</v>
      </c>
      <c r="S118" s="102">
        <v>0</v>
      </c>
      <c r="T118" s="102">
        <v>0</v>
      </c>
      <c r="U118" s="102">
        <v>0</v>
      </c>
      <c r="V118" s="102">
        <v>19.3224823265315</v>
      </c>
      <c r="W118" s="97">
        <v>100.783881111234</v>
      </c>
      <c r="X118" s="97">
        <v>0.19172195110451701</v>
      </c>
      <c r="Y118" s="97">
        <v>120.10636343776601</v>
      </c>
    </row>
    <row r="119" spans="1:25">
      <c r="A119" s="83" t="s">
        <v>26</v>
      </c>
      <c r="B119" s="83">
        <v>3.3</v>
      </c>
      <c r="C119" s="135">
        <v>20.5</v>
      </c>
      <c r="D119" s="136">
        <v>631.06020000000001</v>
      </c>
      <c r="E119" s="102">
        <v>16.5</v>
      </c>
      <c r="F119" s="102">
        <v>19.649999999999999</v>
      </c>
      <c r="G119" s="102">
        <v>0.69363750000000002</v>
      </c>
      <c r="H119" s="102">
        <v>1.13761362754609</v>
      </c>
      <c r="I119" s="102">
        <v>1.5130261246362999</v>
      </c>
      <c r="J119" s="137">
        <v>-2.5219999999999999E-3</v>
      </c>
      <c r="K119" s="137">
        <v>8.6160000000000004E-3</v>
      </c>
      <c r="L119" s="137">
        <v>8.0470000000000003E-3</v>
      </c>
      <c r="M119" s="137">
        <v>-4.4999999999999999E-4</v>
      </c>
      <c r="N119" s="102">
        <v>31.005155047812501</v>
      </c>
      <c r="O119" s="102">
        <v>44.6993639297364</v>
      </c>
      <c r="P119" s="102">
        <v>44.6993639297364</v>
      </c>
      <c r="Q119" s="102">
        <v>44.6993639297364</v>
      </c>
      <c r="R119" s="102">
        <v>15.2771414184697</v>
      </c>
      <c r="S119" s="102">
        <v>0</v>
      </c>
      <c r="T119" s="102">
        <v>0</v>
      </c>
      <c r="U119" s="102">
        <v>0</v>
      </c>
      <c r="V119" s="102">
        <v>15.2771414184697</v>
      </c>
      <c r="W119" s="97">
        <v>98.112179052040901</v>
      </c>
      <c r="X119" s="97">
        <v>0.15571095827324699</v>
      </c>
      <c r="Y119" s="97">
        <v>113.389320470511</v>
      </c>
    </row>
    <row r="120" spans="1:25">
      <c r="A120" s="83" t="s">
        <v>27</v>
      </c>
      <c r="B120" s="83">
        <v>3.3</v>
      </c>
      <c r="C120" s="135">
        <v>17.2</v>
      </c>
      <c r="D120" s="136">
        <v>633.34439999999995</v>
      </c>
      <c r="E120" s="102">
        <v>16.5</v>
      </c>
      <c r="F120" s="102">
        <v>19.649999999999999</v>
      </c>
      <c r="G120" s="102">
        <v>0.69363750000000002</v>
      </c>
      <c r="H120" s="102">
        <v>1.10223503543518</v>
      </c>
      <c r="I120" s="102">
        <v>1.46597259712879</v>
      </c>
      <c r="J120" s="137">
        <v>-1.946E-3</v>
      </c>
      <c r="K120" s="137">
        <v>7.7470000000000004E-3</v>
      </c>
      <c r="L120" s="137">
        <v>9.5180000000000004E-3</v>
      </c>
      <c r="M120" s="137">
        <v>4.1580000000000002E-3</v>
      </c>
      <c r="N120" s="102">
        <v>30.519233374684401</v>
      </c>
      <c r="O120" s="102">
        <v>43.998822691513098</v>
      </c>
      <c r="P120" s="102">
        <v>43.998822691513098</v>
      </c>
      <c r="Q120" s="102">
        <v>43.998822691513098</v>
      </c>
      <c r="R120" s="102">
        <v>11.830660634409501</v>
      </c>
      <c r="S120" s="102">
        <v>0</v>
      </c>
      <c r="T120" s="102">
        <v>0</v>
      </c>
      <c r="U120" s="102">
        <v>0</v>
      </c>
      <c r="V120" s="102">
        <v>11.830660634409501</v>
      </c>
      <c r="W120" s="97">
        <v>95.060993060816102</v>
      </c>
      <c r="X120" s="97">
        <v>0.12445336676464901</v>
      </c>
      <c r="Y120" s="97">
        <v>106.891653695226</v>
      </c>
    </row>
    <row r="121" spans="1:25">
      <c r="A121" s="83" t="s">
        <v>28</v>
      </c>
      <c r="B121" s="83">
        <v>3.3</v>
      </c>
      <c r="C121" s="135">
        <v>13.9</v>
      </c>
      <c r="D121" s="136">
        <v>637.38940000000002</v>
      </c>
      <c r="E121" s="102">
        <v>16.5</v>
      </c>
      <c r="F121" s="102">
        <v>19.649999999999999</v>
      </c>
      <c r="G121" s="102">
        <v>0.69363750000000002</v>
      </c>
      <c r="H121" s="102">
        <v>1.06077128503274</v>
      </c>
      <c r="I121" s="102">
        <v>1.4108258090935399</v>
      </c>
      <c r="J121" s="137">
        <v>-1.4580000000000001E-3</v>
      </c>
      <c r="K121" s="137">
        <v>6.764E-3</v>
      </c>
      <c r="L121" s="137">
        <v>1.0185E-2</v>
      </c>
      <c r="M121" s="137">
        <v>8.0099999999999998E-3</v>
      </c>
      <c r="N121" s="102">
        <v>29.9396963917637</v>
      </c>
      <c r="O121" s="102">
        <v>43.163318580330099</v>
      </c>
      <c r="P121" s="102">
        <v>43.163318580330099</v>
      </c>
      <c r="Q121" s="102">
        <v>43.163318580330099</v>
      </c>
      <c r="R121" s="102">
        <v>8.9204874504633107</v>
      </c>
      <c r="S121" s="102">
        <v>0</v>
      </c>
      <c r="T121" s="102">
        <v>0</v>
      </c>
      <c r="U121" s="102">
        <v>0</v>
      </c>
      <c r="V121" s="102">
        <v>8.9204874504633107</v>
      </c>
      <c r="W121" s="97">
        <v>91.484999590670498</v>
      </c>
      <c r="X121" s="97">
        <v>9.7507651422375996E-2</v>
      </c>
      <c r="Y121" s="97">
        <v>100.40548704113399</v>
      </c>
    </row>
    <row r="122" spans="1:25">
      <c r="A122" s="83" t="s">
        <v>29</v>
      </c>
      <c r="B122" s="83">
        <v>5.4</v>
      </c>
      <c r="C122" s="135">
        <v>10.6</v>
      </c>
      <c r="D122" s="136">
        <v>1152.6528000000001</v>
      </c>
      <c r="E122" s="102">
        <v>16.600000000000001</v>
      </c>
      <c r="F122" s="102">
        <v>19.77</v>
      </c>
      <c r="G122" s="102">
        <v>0.69324750000000002</v>
      </c>
      <c r="H122" s="102">
        <v>1.0102622997888999</v>
      </c>
      <c r="I122" s="102">
        <v>1.3436488587192399</v>
      </c>
      <c r="J122" s="137">
        <v>-1.0859999999999999E-3</v>
      </c>
      <c r="K122" s="137">
        <v>5.986E-3</v>
      </c>
      <c r="L122" s="137">
        <v>1.0297000000000001E-2</v>
      </c>
      <c r="M122" s="137">
        <v>1.0303E-2</v>
      </c>
      <c r="N122" s="102">
        <v>38.728329742001797</v>
      </c>
      <c r="O122" s="102">
        <v>55.865083887070298</v>
      </c>
      <c r="P122" s="102">
        <v>55.865083887070298</v>
      </c>
      <c r="Q122" s="102">
        <v>55.865083887070298</v>
      </c>
      <c r="R122" s="102">
        <v>12.015851730173599</v>
      </c>
      <c r="S122" s="102">
        <v>0</v>
      </c>
      <c r="T122" s="102">
        <v>0</v>
      </c>
      <c r="U122" s="102">
        <v>0</v>
      </c>
      <c r="V122" s="102">
        <v>12.015851730173599</v>
      </c>
      <c r="W122" s="97">
        <v>115.55313002542501</v>
      </c>
      <c r="X122" s="97">
        <v>0.10398551495342299</v>
      </c>
      <c r="Y122" s="97">
        <v>127.568981755599</v>
      </c>
    </row>
    <row r="123" spans="1:25">
      <c r="A123" s="83" t="s">
        <v>30</v>
      </c>
      <c r="B123" s="83">
        <v>4.3</v>
      </c>
      <c r="C123" s="135">
        <v>5.2</v>
      </c>
      <c r="D123" s="136">
        <v>744.81370000000004</v>
      </c>
      <c r="E123" s="102">
        <v>24.55</v>
      </c>
      <c r="F123" s="102">
        <v>21.75</v>
      </c>
      <c r="G123" s="102">
        <v>0.68790625000000005</v>
      </c>
      <c r="H123" s="102">
        <v>0.88870923412062497</v>
      </c>
      <c r="I123" s="102">
        <v>1.1819832813804301</v>
      </c>
      <c r="J123" s="137">
        <v>-4.4700000000000002E-4</v>
      </c>
      <c r="K123" s="137">
        <v>2.7309999999999999E-3</v>
      </c>
      <c r="L123" s="137">
        <v>5.228E-3</v>
      </c>
      <c r="M123" s="137">
        <v>6.5189999999999996E-3</v>
      </c>
      <c r="N123" s="102">
        <v>44.2117348918256</v>
      </c>
      <c r="O123" s="102">
        <v>64.270000297025305</v>
      </c>
      <c r="P123" s="102">
        <v>64.270000297025305</v>
      </c>
      <c r="Q123" s="102">
        <v>64.270000297025305</v>
      </c>
      <c r="R123" s="102">
        <v>3.1958133410282299</v>
      </c>
      <c r="S123" s="102">
        <v>0</v>
      </c>
      <c r="T123" s="102">
        <v>0</v>
      </c>
      <c r="U123" s="102">
        <v>0</v>
      </c>
      <c r="V123" s="102">
        <v>3.1958133410282299</v>
      </c>
      <c r="W123" s="97">
        <v>124.684461394618</v>
      </c>
      <c r="X123" s="97">
        <v>2.5631207812765702E-2</v>
      </c>
      <c r="Y123" s="97">
        <v>127.880274735646</v>
      </c>
    </row>
    <row r="124" spans="1:25">
      <c r="A124" s="83" t="s">
        <v>31</v>
      </c>
      <c r="B124" s="83">
        <v>0.89999999999999802</v>
      </c>
      <c r="C124" s="135">
        <v>0.89999999999999802</v>
      </c>
      <c r="D124" s="136">
        <v>1567.3494000000001</v>
      </c>
      <c r="E124" s="102">
        <v>24.81</v>
      </c>
      <c r="F124" s="102">
        <v>24.93</v>
      </c>
      <c r="G124" s="102">
        <v>0.67955874999999999</v>
      </c>
      <c r="H124" s="102">
        <v>0.648101076123207</v>
      </c>
      <c r="I124" s="102">
        <v>0.86197443124386497</v>
      </c>
      <c r="J124" s="137">
        <v>-8.2000000000000001E-5</v>
      </c>
      <c r="K124" s="137">
        <v>5.6400000000000005E-4</v>
      </c>
      <c r="L124" s="137">
        <v>1.271E-3</v>
      </c>
      <c r="M124" s="137">
        <v>2.0600000000000002E-3</v>
      </c>
      <c r="N124" s="102">
        <v>26.884251752633102</v>
      </c>
      <c r="O124" s="102">
        <v>39.561335576406201</v>
      </c>
      <c r="P124" s="102">
        <v>39.561335576406201</v>
      </c>
      <c r="Q124" s="102">
        <v>39.561335576406201</v>
      </c>
      <c r="R124" s="102">
        <v>1.2336895902846501</v>
      </c>
      <c r="S124" s="102">
        <v>0</v>
      </c>
      <c r="T124" s="102">
        <v>0</v>
      </c>
      <c r="U124" s="102">
        <v>0</v>
      </c>
      <c r="V124" s="102">
        <v>1.2336895902846501</v>
      </c>
      <c r="W124" s="97">
        <v>65.541518841274097</v>
      </c>
      <c r="X124" s="97">
        <v>1.8823024124179199E-2</v>
      </c>
      <c r="Y124" s="97">
        <v>66.775208431558696</v>
      </c>
    </row>
    <row r="125" spans="1:25">
      <c r="A125" s="83" t="s">
        <v>32</v>
      </c>
      <c r="B125" s="83">
        <v>0</v>
      </c>
      <c r="C125" s="135">
        <v>0</v>
      </c>
      <c r="D125" s="136">
        <v>2121.3658</v>
      </c>
      <c r="E125" s="102">
        <v>23.91</v>
      </c>
      <c r="F125" s="102">
        <v>22.23</v>
      </c>
      <c r="G125" s="102">
        <v>0.68664625000000001</v>
      </c>
      <c r="H125" s="102">
        <v>0</v>
      </c>
      <c r="I125" s="102">
        <v>0</v>
      </c>
      <c r="J125" s="137">
        <v>-4.1999999999999998E-5</v>
      </c>
      <c r="K125" s="137">
        <v>3.2499999999999999E-4</v>
      </c>
      <c r="L125" s="137">
        <v>7.7399999999999995E-4</v>
      </c>
      <c r="M125" s="137">
        <v>1.364E-3</v>
      </c>
      <c r="N125" s="102">
        <v>0</v>
      </c>
      <c r="O125" s="102">
        <v>0</v>
      </c>
      <c r="P125" s="102">
        <v>0</v>
      </c>
      <c r="Q125" s="102">
        <v>0</v>
      </c>
      <c r="R125" s="102">
        <v>0.85524605437974799</v>
      </c>
      <c r="S125" s="102">
        <v>0</v>
      </c>
      <c r="T125" s="102">
        <v>0</v>
      </c>
      <c r="U125" s="102">
        <v>0</v>
      </c>
      <c r="V125" s="102">
        <v>0.85524605437974799</v>
      </c>
      <c r="W125" s="97">
        <v>0</v>
      </c>
      <c r="Y125" s="97">
        <v>0.85524605437974799</v>
      </c>
    </row>
    <row r="126" spans="1:25">
      <c r="A126" s="83" t="s">
        <v>33</v>
      </c>
      <c r="B126" s="83">
        <v>0</v>
      </c>
      <c r="C126" s="135">
        <v>0</v>
      </c>
      <c r="D126" s="136">
        <v>1841.7889</v>
      </c>
      <c r="E126" s="102">
        <v>23.91</v>
      </c>
      <c r="F126" s="102">
        <v>22.23</v>
      </c>
      <c r="G126" s="102">
        <v>0.68664625000000001</v>
      </c>
      <c r="H126" s="102">
        <v>0</v>
      </c>
      <c r="I126" s="102">
        <v>0</v>
      </c>
      <c r="J126" s="137">
        <v>-2.1999999999999999E-5</v>
      </c>
      <c r="K126" s="137">
        <v>1.8000000000000001E-4</v>
      </c>
      <c r="L126" s="137">
        <v>4.4299999999999998E-4</v>
      </c>
      <c r="M126" s="137">
        <v>8.03E-4</v>
      </c>
      <c r="N126" s="102">
        <v>0</v>
      </c>
      <c r="O126" s="102">
        <v>0</v>
      </c>
      <c r="P126" s="102">
        <v>0</v>
      </c>
      <c r="Q126" s="102">
        <v>0</v>
      </c>
      <c r="R126" s="102">
        <v>0.38894550605938599</v>
      </c>
      <c r="S126" s="102">
        <v>0</v>
      </c>
      <c r="T126" s="102">
        <v>0</v>
      </c>
      <c r="U126" s="102">
        <v>0</v>
      </c>
      <c r="V126" s="102">
        <v>0.38894550605938599</v>
      </c>
      <c r="W126" s="97">
        <v>0</v>
      </c>
      <c r="Y126" s="97">
        <v>0.38894550605938599</v>
      </c>
    </row>
    <row r="127" spans="1:25">
      <c r="A127" s="83" t="s">
        <v>34</v>
      </c>
      <c r="B127" s="83">
        <v>0</v>
      </c>
      <c r="C127" s="135">
        <v>0</v>
      </c>
      <c r="D127" s="136">
        <v>2293.1610000000001</v>
      </c>
      <c r="E127" s="102">
        <v>23.91</v>
      </c>
      <c r="F127" s="102">
        <v>22.23</v>
      </c>
      <c r="G127" s="102">
        <v>0.68664625000000001</v>
      </c>
      <c r="H127" s="102">
        <v>0</v>
      </c>
      <c r="I127" s="102">
        <v>0</v>
      </c>
      <c r="J127" s="137">
        <v>-6.9999999999999999E-6</v>
      </c>
      <c r="K127" s="137">
        <v>5.7000000000000003E-5</v>
      </c>
      <c r="L127" s="137">
        <v>1.45E-4</v>
      </c>
      <c r="M127" s="137">
        <v>2.7399999999999999E-4</v>
      </c>
      <c r="N127" s="102">
        <v>0</v>
      </c>
      <c r="O127" s="102">
        <v>0</v>
      </c>
      <c r="P127" s="102">
        <v>0</v>
      </c>
      <c r="Q127" s="102">
        <v>0</v>
      </c>
      <c r="R127" s="102">
        <v>0.15408445016158301</v>
      </c>
      <c r="S127" s="102">
        <v>0</v>
      </c>
      <c r="T127" s="102">
        <v>0</v>
      </c>
      <c r="U127" s="102">
        <v>0</v>
      </c>
      <c r="V127" s="102">
        <v>0.15408445016158301</v>
      </c>
      <c r="W127" s="97">
        <v>0</v>
      </c>
      <c r="Y127" s="97">
        <v>0.15408445016158301</v>
      </c>
    </row>
    <row r="128" spans="1:25">
      <c r="A128" s="83" t="s">
        <v>35</v>
      </c>
      <c r="B128" s="83">
        <v>0</v>
      </c>
      <c r="C128" s="135">
        <v>0</v>
      </c>
      <c r="D128" s="136">
        <v>4185.049</v>
      </c>
      <c r="E128" s="102">
        <v>24.73</v>
      </c>
      <c r="F128" s="102">
        <v>24.35</v>
      </c>
      <c r="G128" s="102">
        <v>0.68108124999999997</v>
      </c>
      <c r="H128" s="102">
        <v>0</v>
      </c>
      <c r="I128" s="102">
        <v>0</v>
      </c>
      <c r="J128" s="137">
        <v>0</v>
      </c>
      <c r="K128" s="137">
        <v>0</v>
      </c>
      <c r="L128" s="137">
        <v>0</v>
      </c>
      <c r="M128" s="137">
        <v>0</v>
      </c>
      <c r="N128" s="102">
        <v>0</v>
      </c>
      <c r="O128" s="102">
        <v>0</v>
      </c>
      <c r="P128" s="102">
        <v>0</v>
      </c>
      <c r="Q128" s="102">
        <v>0</v>
      </c>
      <c r="R128" s="102">
        <v>0</v>
      </c>
      <c r="S128" s="102">
        <v>0</v>
      </c>
      <c r="T128" s="102">
        <v>0</v>
      </c>
      <c r="U128" s="102">
        <v>0</v>
      </c>
      <c r="V128" s="102">
        <v>0</v>
      </c>
      <c r="W128" s="97">
        <v>0</v>
      </c>
      <c r="Y128" s="97">
        <v>0</v>
      </c>
    </row>
    <row r="129" spans="1:25">
      <c r="A129" s="83" t="s">
        <v>57</v>
      </c>
      <c r="B129" s="83">
        <v>0</v>
      </c>
      <c r="C129" s="135">
        <v>0</v>
      </c>
      <c r="D129" s="136">
        <v>0</v>
      </c>
      <c r="E129" s="102">
        <v>3</v>
      </c>
      <c r="F129" s="102">
        <v>1.68</v>
      </c>
      <c r="G129" s="102">
        <v>0.76782653061224504</v>
      </c>
      <c r="H129" s="102">
        <v>0</v>
      </c>
      <c r="I129" s="102">
        <v>0</v>
      </c>
      <c r="J129" s="137">
        <v>0</v>
      </c>
      <c r="K129" s="137">
        <v>0</v>
      </c>
      <c r="L129" s="137">
        <v>0</v>
      </c>
      <c r="M129" s="137">
        <v>0</v>
      </c>
      <c r="N129" s="102">
        <v>0</v>
      </c>
      <c r="O129" s="102">
        <v>0</v>
      </c>
      <c r="P129" s="102">
        <v>0</v>
      </c>
      <c r="Q129" s="102">
        <v>0</v>
      </c>
      <c r="R129" s="102">
        <v>0</v>
      </c>
      <c r="S129" s="102">
        <v>0</v>
      </c>
      <c r="T129" s="102">
        <v>0</v>
      </c>
      <c r="U129" s="102">
        <v>0</v>
      </c>
      <c r="V129" s="102">
        <v>0</v>
      </c>
      <c r="W129" s="97">
        <v>0</v>
      </c>
      <c r="Y129" s="97">
        <v>0</v>
      </c>
    </row>
  </sheetData>
  <mergeCells count="88">
    <mergeCell ref="A1:V1"/>
    <mergeCell ref="W1:AA1"/>
    <mergeCell ref="AC1:AG1"/>
    <mergeCell ref="A2:C2"/>
    <mergeCell ref="D2:F2"/>
    <mergeCell ref="G2:H2"/>
    <mergeCell ref="I2:V2"/>
    <mergeCell ref="W2:AA2"/>
    <mergeCell ref="AC2:AG2"/>
    <mergeCell ref="AC3:AG3"/>
    <mergeCell ref="A4:C4"/>
    <mergeCell ref="D4:F4"/>
    <mergeCell ref="G4:H4"/>
    <mergeCell ref="I4:V4"/>
    <mergeCell ref="W4:AA4"/>
    <mergeCell ref="AC4:AG4"/>
    <mergeCell ref="A3:C3"/>
    <mergeCell ref="D3:F3"/>
    <mergeCell ref="G3:H3"/>
    <mergeCell ref="I3:V3"/>
    <mergeCell ref="W3:AA3"/>
    <mergeCell ref="AC5:AG5"/>
    <mergeCell ref="W6:AA6"/>
    <mergeCell ref="AC6:AG6"/>
    <mergeCell ref="A7:J7"/>
    <mergeCell ref="W7:AA7"/>
    <mergeCell ref="AC7:AG7"/>
    <mergeCell ref="A5:C5"/>
    <mergeCell ref="D5:F5"/>
    <mergeCell ref="G5:H5"/>
    <mergeCell ref="I5:V5"/>
    <mergeCell ref="W5:AA5"/>
    <mergeCell ref="W8:X8"/>
    <mergeCell ref="Y8:AA8"/>
    <mergeCell ref="A9:E9"/>
    <mergeCell ref="W9:X9"/>
    <mergeCell ref="Y9:AA9"/>
    <mergeCell ref="A10:E10"/>
    <mergeCell ref="A11:E11"/>
    <mergeCell ref="A12:E12"/>
    <mergeCell ref="A14:E14"/>
    <mergeCell ref="F14:J14"/>
    <mergeCell ref="A15:B15"/>
    <mergeCell ref="F15:G15"/>
    <mergeCell ref="I15:J15"/>
    <mergeCell ref="A16:B16"/>
    <mergeCell ref="F16:G16"/>
    <mergeCell ref="I16:J16"/>
    <mergeCell ref="A17:B17"/>
    <mergeCell ref="F17:G17"/>
    <mergeCell ref="I17:J17"/>
    <mergeCell ref="A18:B18"/>
    <mergeCell ref="F18:G18"/>
    <mergeCell ref="I18:J18"/>
    <mergeCell ref="A19:B19"/>
    <mergeCell ref="F19:G19"/>
    <mergeCell ref="I19:J19"/>
    <mergeCell ref="A20:B20"/>
    <mergeCell ref="F20:G20"/>
    <mergeCell ref="I20:J20"/>
    <mergeCell ref="A21:B21"/>
    <mergeCell ref="F21:G21"/>
    <mergeCell ref="I21:J21"/>
    <mergeCell ref="A23:E23"/>
    <mergeCell ref="F23:J23"/>
    <mergeCell ref="A24:B24"/>
    <mergeCell ref="F24:G24"/>
    <mergeCell ref="I24:J24"/>
    <mergeCell ref="A25:B25"/>
    <mergeCell ref="F25:G25"/>
    <mergeCell ref="I25:J25"/>
    <mergeCell ref="A26:B26"/>
    <mergeCell ref="F26:G26"/>
    <mergeCell ref="I26:J26"/>
    <mergeCell ref="A27:B27"/>
    <mergeCell ref="F27:G27"/>
    <mergeCell ref="I27:J27"/>
    <mergeCell ref="A28:B28"/>
    <mergeCell ref="F28:G28"/>
    <mergeCell ref="I28:J28"/>
    <mergeCell ref="A29:B29"/>
    <mergeCell ref="F29:G29"/>
    <mergeCell ref="I29:J29"/>
    <mergeCell ref="A30:B30"/>
    <mergeCell ref="F30:G30"/>
    <mergeCell ref="I30:J30"/>
    <mergeCell ref="A32:V32"/>
    <mergeCell ref="A101:V101"/>
  </mergeCells>
  <conditionalFormatting sqref="J10">
    <cfRule type="expression" dxfId="7" priority="16" stopIfTrue="1">
      <formula>#REF!="Ok"</formula>
    </cfRule>
  </conditionalFormatting>
  <conditionalFormatting sqref="J11">
    <cfRule type="expression" dxfId="6" priority="17" stopIfTrue="1">
      <formula>#REF!="Ok"</formula>
    </cfRule>
  </conditionalFormatting>
  <dataValidations count="6">
    <dataValidation type="list" allowBlank="1" showInputMessage="1" showErrorMessage="1" sqref="Y8">
      <formula1>"Có Tầng Tum, Không Có Tầng Tum"</formula1>
    </dataValidation>
    <dataValidation type="list" allowBlank="1" showInputMessage="1" showErrorMessage="1" sqref="H9 J9">
      <formula1>"I,I.A,II,II.A,III,III.A,IV,V"</formula1>
    </dataValidation>
    <dataValidation type="list" allowBlank="1" showInputMessage="1" showErrorMessage="1" sqref="Y9:AA9">
      <formula1>"Theo Chiều Cao Nhà, Theo Cao Độ Tầng"</formula1>
    </dataValidation>
    <dataValidation type="list" allowBlank="1" showInputMessage="1" showErrorMessage="1" sqref="H10 J10">
      <formula1>"A,B,C"</formula1>
    </dataValidation>
    <dataValidation type="list" allowBlank="1" showInputMessage="1" showErrorMessage="1" sqref="F11">
      <formula1>"0.3"</formula1>
    </dataValidation>
    <dataValidation type="list" allowBlank="1" showInputMessage="1" showErrorMessage="1" sqref="F14 F23">
      <formula1>"PHƯƠNG X, PHƯƠNG Y"</formula1>
    </dataValidation>
  </dataValidations>
  <pageMargins left="0.6" right="0.4" top="0.4" bottom="0.4" header="0.157" footer="0.157"/>
  <pageSetup scale="93" fitToHeight="0" orientation="portrait" r:id="rId1"/>
  <drawing r:id="rId2"/>
  <legacyDrawing r:id="rId3"/>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2">
    <tabColor rgb="FFFF0000"/>
    <pageSetUpPr fitToPage="1"/>
  </sheetPr>
  <dimension ref="A1:W44"/>
  <sheetViews>
    <sheetView view="pageBreakPreview" zoomScaleNormal="100" workbookViewId="0">
      <selection activeCell="O8" sqref="O8:Q8"/>
    </sheetView>
  </sheetViews>
  <sheetFormatPr defaultColWidth="9.7109375" defaultRowHeight="12.75"/>
  <cols>
    <col min="1" max="1" width="14.28515625" style="101" customWidth="1"/>
    <col min="2" max="2" width="6.28515625" style="102" customWidth="1"/>
    <col min="3" max="3" width="8.42578125" style="102" customWidth="1"/>
    <col min="4" max="4" width="8.28515625" style="101" customWidth="1"/>
    <col min="5" max="5" width="7.85546875" style="101" customWidth="1"/>
    <col min="6" max="6" width="6.85546875" style="101" customWidth="1"/>
    <col min="7" max="7" width="6.5703125" style="103" customWidth="1"/>
    <col min="8" max="8" width="10.7109375" style="103" customWidth="1"/>
    <col min="9" max="9" width="7.85546875" style="101" customWidth="1"/>
    <col min="10" max="10" width="9" style="104" customWidth="1"/>
    <col min="11" max="11" width="7.85546875" style="101" customWidth="1"/>
    <col min="12" max="12" width="9.7109375" style="105" customWidth="1"/>
    <col min="13" max="13" width="12.42578125" style="105" customWidth="1"/>
    <col min="14" max="14" width="9.7109375" style="105"/>
    <col min="15" max="15" width="8.140625" style="105" customWidth="1"/>
    <col min="16" max="16384" width="9.7109375" style="25"/>
  </cols>
  <sheetData>
    <row r="1" spans="1:23" ht="30" customHeight="1">
      <c r="A1" s="234" t="s">
        <v>69</v>
      </c>
      <c r="B1" s="234"/>
      <c r="C1" s="234"/>
      <c r="D1" s="234"/>
      <c r="E1" s="234"/>
      <c r="F1" s="234"/>
      <c r="G1" s="234"/>
      <c r="H1" s="234"/>
      <c r="I1" s="234"/>
      <c r="J1" s="234"/>
      <c r="K1" s="234"/>
      <c r="L1" s="106"/>
      <c r="M1" s="198" t="s">
        <v>70</v>
      </c>
      <c r="N1" s="199"/>
      <c r="O1" s="199"/>
      <c r="P1" s="199"/>
      <c r="Q1" s="200"/>
      <c r="S1" s="198" t="s">
        <v>71</v>
      </c>
      <c r="T1" s="199"/>
      <c r="U1" s="199"/>
      <c r="V1" s="199"/>
      <c r="W1" s="200"/>
    </row>
    <row r="2" spans="1:23">
      <c r="A2" s="226" t="s">
        <v>72</v>
      </c>
      <c r="B2" s="227"/>
      <c r="C2" s="235"/>
      <c r="D2" s="229" t="s">
        <v>73</v>
      </c>
      <c r="E2" s="236"/>
      <c r="F2" s="228"/>
      <c r="G2" s="231" t="s">
        <v>74</v>
      </c>
      <c r="H2" s="228"/>
      <c r="I2" s="232" t="s">
        <v>75</v>
      </c>
      <c r="J2" s="237"/>
      <c r="K2" s="238"/>
      <c r="L2" s="107"/>
      <c r="M2" s="201" t="s">
        <v>76</v>
      </c>
      <c r="N2" s="202"/>
      <c r="O2" s="202"/>
      <c r="P2" s="202"/>
      <c r="Q2" s="203"/>
      <c r="S2" s="201" t="s">
        <v>77</v>
      </c>
      <c r="T2" s="202"/>
      <c r="U2" s="202"/>
      <c r="V2" s="202"/>
      <c r="W2" s="203"/>
    </row>
    <row r="3" spans="1:23">
      <c r="A3" s="226" t="s">
        <v>78</v>
      </c>
      <c r="B3" s="227"/>
      <c r="C3" s="228"/>
      <c r="D3" s="229" t="s">
        <v>73</v>
      </c>
      <c r="E3" s="230"/>
      <c r="F3" s="228"/>
      <c r="G3" s="231" t="s">
        <v>79</v>
      </c>
      <c r="H3" s="228"/>
      <c r="I3" s="233">
        <f ca="1">TODAY()</f>
        <v>46293</v>
      </c>
      <c r="J3" s="230"/>
      <c r="K3" s="228"/>
      <c r="L3" s="108"/>
      <c r="M3" s="184" t="s">
        <v>80</v>
      </c>
      <c r="N3" s="185"/>
      <c r="O3" s="185"/>
      <c r="P3" s="185"/>
      <c r="Q3" s="186"/>
      <c r="S3" s="184" t="s">
        <v>81</v>
      </c>
      <c r="T3" s="185"/>
      <c r="U3" s="185"/>
      <c r="V3" s="185"/>
      <c r="W3" s="186"/>
    </row>
    <row r="4" spans="1:23">
      <c r="A4" s="226" t="s">
        <v>82</v>
      </c>
      <c r="B4" s="227"/>
      <c r="C4" s="228"/>
      <c r="D4" s="229" t="s">
        <v>73</v>
      </c>
      <c r="E4" s="230"/>
      <c r="F4" s="228"/>
      <c r="G4" s="231" t="s">
        <v>83</v>
      </c>
      <c r="H4" s="228"/>
      <c r="I4" s="232" t="s">
        <v>73</v>
      </c>
      <c r="J4" s="230"/>
      <c r="K4" s="228"/>
      <c r="L4" s="107"/>
      <c r="M4" s="184" t="s">
        <v>84</v>
      </c>
      <c r="N4" s="185"/>
      <c r="O4" s="185"/>
      <c r="P4" s="185"/>
      <c r="Q4" s="186"/>
      <c r="S4" s="184" t="s">
        <v>84</v>
      </c>
      <c r="T4" s="185"/>
      <c r="U4" s="185"/>
      <c r="V4" s="185"/>
      <c r="W4" s="186"/>
    </row>
    <row r="5" spans="1:23">
      <c r="A5" s="226" t="s">
        <v>85</v>
      </c>
      <c r="B5" s="227"/>
      <c r="C5" s="228"/>
      <c r="D5" s="229" t="s">
        <v>151</v>
      </c>
      <c r="E5" s="230"/>
      <c r="F5" s="228"/>
      <c r="G5" s="231" t="s">
        <v>87</v>
      </c>
      <c r="H5" s="228"/>
      <c r="I5" s="232" t="s">
        <v>73</v>
      </c>
      <c r="J5" s="230"/>
      <c r="K5" s="228"/>
      <c r="L5" s="107"/>
      <c r="M5" s="184" t="s">
        <v>88</v>
      </c>
      <c r="N5" s="185"/>
      <c r="O5" s="185"/>
      <c r="P5" s="185"/>
      <c r="Q5" s="186"/>
      <c r="S5" s="184" t="s">
        <v>88</v>
      </c>
      <c r="T5" s="185"/>
      <c r="U5" s="185"/>
      <c r="V5" s="185"/>
      <c r="W5" s="186"/>
    </row>
    <row r="6" spans="1:23">
      <c r="A6" s="109"/>
      <c r="B6" s="110"/>
      <c r="C6" s="110"/>
      <c r="D6" s="111"/>
      <c r="E6" s="111"/>
      <c r="F6" s="111"/>
      <c r="G6" s="111"/>
      <c r="H6" s="111"/>
      <c r="I6" s="111"/>
      <c r="J6" s="111"/>
      <c r="K6" s="112"/>
      <c r="L6" s="29"/>
      <c r="M6" s="184" t="s">
        <v>89</v>
      </c>
      <c r="N6" s="185"/>
      <c r="O6" s="185"/>
      <c r="P6" s="185"/>
      <c r="Q6" s="186"/>
      <c r="S6" s="184" t="s">
        <v>89</v>
      </c>
      <c r="T6" s="185"/>
      <c r="U6" s="185"/>
      <c r="V6" s="185"/>
      <c r="W6" s="186"/>
    </row>
    <row r="7" spans="1:23" ht="15.75">
      <c r="A7" s="223" t="s">
        <v>90</v>
      </c>
      <c r="B7" s="224"/>
      <c r="C7" s="224"/>
      <c r="D7" s="224"/>
      <c r="E7" s="224"/>
      <c r="F7" s="224"/>
      <c r="G7" s="224"/>
      <c r="H7" s="224"/>
      <c r="I7" s="224"/>
      <c r="J7" s="224"/>
      <c r="K7" s="225"/>
      <c r="L7" s="113"/>
      <c r="M7" s="188" t="s">
        <v>91</v>
      </c>
      <c r="N7" s="189"/>
      <c r="O7" s="189"/>
      <c r="P7" s="189"/>
      <c r="Q7" s="190"/>
      <c r="S7" s="188" t="s">
        <v>91</v>
      </c>
      <c r="T7" s="189"/>
      <c r="U7" s="189"/>
      <c r="V7" s="189"/>
      <c r="W7" s="190"/>
    </row>
    <row r="8" spans="1:23" ht="16.5" customHeight="1">
      <c r="A8" s="109"/>
      <c r="B8" s="110"/>
      <c r="C8" s="110"/>
      <c r="D8" s="111"/>
      <c r="E8" s="111"/>
      <c r="F8" s="111"/>
      <c r="G8" s="111"/>
      <c r="H8" s="111"/>
      <c r="I8" s="111"/>
      <c r="J8" s="111"/>
      <c r="K8" s="112"/>
      <c r="L8" s="29"/>
      <c r="M8" s="217" t="s">
        <v>92</v>
      </c>
      <c r="N8" s="218"/>
      <c r="O8" s="219" t="str">
        <f>GioDong!Y8</f>
        <v>Không Có Tầng Tum</v>
      </c>
      <c r="P8" s="219"/>
      <c r="Q8" s="220"/>
    </row>
    <row r="9" spans="1:23" ht="15.75">
      <c r="A9" s="114" t="s">
        <v>94</v>
      </c>
      <c r="B9" s="115"/>
      <c r="C9" s="115"/>
      <c r="D9" s="116"/>
      <c r="E9" s="117"/>
      <c r="F9" s="221" t="s">
        <v>152</v>
      </c>
      <c r="G9" s="222"/>
      <c r="H9" s="83" t="s">
        <v>96</v>
      </c>
      <c r="I9" s="118" t="str">
        <f>GioDong!H9</f>
        <v>II</v>
      </c>
      <c r="J9" s="83" t="s">
        <v>97</v>
      </c>
      <c r="K9" s="119">
        <f>IF(I9="I",65,IF(I9="I.A",65-10,IF(I9="II",95,IF(I9="II.A",95-12,IF(I9="III",125,IF(I9="III.A",125-15,IF(I9="IV",155,IF(I9="V",185,"AAA"))))))))</f>
        <v>95</v>
      </c>
      <c r="L9" s="29"/>
      <c r="M9" s="27"/>
      <c r="N9" s="25"/>
      <c r="O9" s="25"/>
    </row>
    <row r="10" spans="1:23" ht="14.25">
      <c r="A10" s="211" t="s">
        <v>100</v>
      </c>
      <c r="B10" s="212"/>
      <c r="C10" s="212"/>
      <c r="D10" s="212"/>
      <c r="E10" s="213"/>
      <c r="F10" s="214">
        <f>'Story Data'!$C$2</f>
        <v>70</v>
      </c>
      <c r="G10" s="215"/>
      <c r="H10" s="83" t="s">
        <v>101</v>
      </c>
      <c r="I10" s="118" t="str">
        <f>GioDong!H10</f>
        <v>A</v>
      </c>
      <c r="J10" s="120" t="s">
        <v>102</v>
      </c>
      <c r="K10" s="121">
        <f>GioDong!J10</f>
        <v>1</v>
      </c>
      <c r="L10" s="29"/>
      <c r="M10" s="25"/>
      <c r="N10" s="25"/>
      <c r="O10" s="25"/>
    </row>
    <row r="11" spans="1:23" ht="14.25">
      <c r="A11" s="206" t="s">
        <v>103</v>
      </c>
      <c r="B11" s="207"/>
      <c r="C11" s="207"/>
      <c r="D11" s="207"/>
      <c r="E11" s="208"/>
      <c r="F11" s="209">
        <f>GioDong!F11</f>
        <v>0.3</v>
      </c>
      <c r="G11" s="210"/>
      <c r="H11" s="83" t="s">
        <v>104</v>
      </c>
      <c r="I11" s="121">
        <f>GioDong!H11</f>
        <v>1.4</v>
      </c>
      <c r="J11" s="120" t="s">
        <v>105</v>
      </c>
      <c r="K11" s="121">
        <f>GioDong!J11</f>
        <v>1</v>
      </c>
      <c r="L11" s="29"/>
      <c r="M11" s="25"/>
      <c r="N11" s="25"/>
      <c r="O11" s="25"/>
    </row>
    <row r="12" spans="1:23" ht="15.75">
      <c r="A12" s="211" t="s">
        <v>106</v>
      </c>
      <c r="B12" s="212"/>
      <c r="C12" s="212"/>
      <c r="D12" s="212"/>
      <c r="E12" s="213"/>
      <c r="F12" s="214">
        <f>IF(F11=0.3,Tansogioihan(I9),"Error")</f>
        <v>1.3</v>
      </c>
      <c r="G12" s="215"/>
      <c r="H12" s="122" t="s">
        <v>107</v>
      </c>
      <c r="I12" s="118">
        <f>GioDong!H12</f>
        <v>0</v>
      </c>
      <c r="J12" s="119" t="s">
        <v>108</v>
      </c>
      <c r="K12" s="118">
        <f>GioDong!J12</f>
        <v>1.5</v>
      </c>
      <c r="L12" s="29"/>
      <c r="M12" s="25"/>
      <c r="N12" s="25"/>
      <c r="O12" s="25"/>
    </row>
    <row r="13" spans="1:23">
      <c r="A13" s="123"/>
      <c r="B13" s="92"/>
      <c r="C13" s="92"/>
      <c r="D13" s="92"/>
      <c r="E13" s="124"/>
      <c r="F13" s="125"/>
      <c r="G13" s="125"/>
      <c r="H13" s="125"/>
      <c r="I13" s="92"/>
      <c r="J13" s="92"/>
      <c r="K13" s="126"/>
      <c r="L13" s="29"/>
      <c r="M13" s="82"/>
      <c r="N13" s="25"/>
      <c r="O13" s="25"/>
    </row>
    <row r="14" spans="1:23">
      <c r="A14" s="204" t="s">
        <v>153</v>
      </c>
      <c r="B14" s="216"/>
      <c r="C14" s="216"/>
      <c r="D14" s="216"/>
      <c r="E14" s="216"/>
      <c r="F14" s="216"/>
      <c r="G14" s="205"/>
      <c r="H14" s="204" t="s">
        <v>154</v>
      </c>
      <c r="I14" s="205"/>
      <c r="J14" s="204" t="s">
        <v>155</v>
      </c>
      <c r="K14" s="205"/>
      <c r="L14" s="29"/>
      <c r="M14" s="25"/>
      <c r="N14" s="25"/>
      <c r="O14" s="25"/>
    </row>
    <row r="15" spans="1:23" ht="16.5" customHeight="1">
      <c r="A15" s="127" t="s">
        <v>0</v>
      </c>
      <c r="B15" s="128" t="s">
        <v>62</v>
      </c>
      <c r="C15" s="128" t="s">
        <v>63</v>
      </c>
      <c r="D15" s="129" t="s">
        <v>124</v>
      </c>
      <c r="E15" s="129" t="s">
        <v>125</v>
      </c>
      <c r="F15" s="130" t="s">
        <v>156</v>
      </c>
      <c r="G15" s="130" t="s">
        <v>157</v>
      </c>
      <c r="H15" s="130" t="s">
        <v>158</v>
      </c>
      <c r="I15" s="130" t="s">
        <v>159</v>
      </c>
      <c r="J15" s="131" t="s">
        <v>158</v>
      </c>
      <c r="K15" s="130" t="s">
        <v>159</v>
      </c>
      <c r="M15" s="29"/>
      <c r="N15" s="29"/>
      <c r="O15" s="29"/>
    </row>
    <row r="16" spans="1:23" ht="15.75">
      <c r="A16" s="132" t="s">
        <v>73</v>
      </c>
      <c r="B16" s="133" t="s">
        <v>139</v>
      </c>
      <c r="C16" s="133" t="s">
        <v>139</v>
      </c>
      <c r="D16" s="132" t="s">
        <v>139</v>
      </c>
      <c r="E16" s="132" t="s">
        <v>139</v>
      </c>
      <c r="F16" s="132"/>
      <c r="G16" s="132" t="s">
        <v>160</v>
      </c>
      <c r="H16" s="127" t="s">
        <v>161</v>
      </c>
      <c r="I16" s="132" t="s">
        <v>162</v>
      </c>
      <c r="J16" s="134" t="s">
        <v>161</v>
      </c>
      <c r="K16" s="132" t="s">
        <v>162</v>
      </c>
      <c r="M16" s="29"/>
      <c r="N16" s="29"/>
      <c r="O16" s="29"/>
    </row>
    <row r="17" spans="1:14">
      <c r="A17" s="101" t="s">
        <v>10</v>
      </c>
      <c r="B17" s="102">
        <v>4.5</v>
      </c>
      <c r="C17" s="102">
        <v>70</v>
      </c>
      <c r="D17" s="101">
        <v>16.5</v>
      </c>
      <c r="E17" s="101">
        <v>19.649999999999999</v>
      </c>
      <c r="F17" s="103">
        <v>1.4190468633726601</v>
      </c>
      <c r="G17" s="103">
        <v>1.88733232828563</v>
      </c>
      <c r="H17" s="101">
        <v>61.875</v>
      </c>
      <c r="I17" s="101">
        <v>116.77868781267399</v>
      </c>
      <c r="J17" s="101">
        <v>73.6875</v>
      </c>
      <c r="K17" s="101">
        <v>139.07280094054801</v>
      </c>
      <c r="M17" s="29"/>
      <c r="N17" s="29"/>
    </row>
    <row r="18" spans="1:14">
      <c r="A18" s="101" t="s">
        <v>12</v>
      </c>
      <c r="B18" s="102">
        <v>3.3</v>
      </c>
      <c r="C18" s="102">
        <v>65.5</v>
      </c>
      <c r="D18" s="101">
        <v>16.5</v>
      </c>
      <c r="E18" s="101">
        <v>19.649999999999999</v>
      </c>
      <c r="F18" s="103">
        <v>1.40217598554088</v>
      </c>
      <c r="G18" s="103">
        <v>1.86489406076937</v>
      </c>
      <c r="H18" s="101">
        <v>64.349999999999994</v>
      </c>
      <c r="I18" s="101">
        <v>120.00593281050899</v>
      </c>
      <c r="J18" s="101">
        <v>76.635000000000005</v>
      </c>
      <c r="K18" s="101">
        <v>142.91615634706099</v>
      </c>
    </row>
    <row r="19" spans="1:14">
      <c r="A19" s="101" t="s">
        <v>13</v>
      </c>
      <c r="B19" s="102">
        <v>2.1</v>
      </c>
      <c r="C19" s="102">
        <v>62.2</v>
      </c>
      <c r="D19" s="101">
        <v>16.5</v>
      </c>
      <c r="E19" s="101">
        <v>19.649999999999999</v>
      </c>
      <c r="F19" s="103">
        <v>1.38918907782278</v>
      </c>
      <c r="G19" s="103">
        <v>1.8476214735042999</v>
      </c>
      <c r="H19" s="101">
        <v>44.55</v>
      </c>
      <c r="I19" s="101">
        <v>82.311536644616496</v>
      </c>
      <c r="J19" s="101">
        <v>53.055</v>
      </c>
      <c r="K19" s="101">
        <v>98.025557276770499</v>
      </c>
    </row>
    <row r="20" spans="1:14">
      <c r="A20" s="101" t="s">
        <v>14</v>
      </c>
      <c r="B20" s="102">
        <v>3.3</v>
      </c>
      <c r="C20" s="102">
        <v>60.1</v>
      </c>
      <c r="D20" s="101">
        <v>16.5</v>
      </c>
      <c r="E20" s="101">
        <v>19.649999999999999</v>
      </c>
      <c r="F20" s="103">
        <v>1.38062742435402</v>
      </c>
      <c r="G20" s="103">
        <v>1.8362344743908401</v>
      </c>
      <c r="H20" s="101">
        <v>44.55</v>
      </c>
      <c r="I20" s="101">
        <v>81.804245834112095</v>
      </c>
      <c r="J20" s="101">
        <v>53.055</v>
      </c>
      <c r="K20" s="101">
        <v>97.421420038806204</v>
      </c>
    </row>
    <row r="21" spans="1:14">
      <c r="A21" s="101" t="s">
        <v>15</v>
      </c>
      <c r="B21" s="102">
        <v>3.3</v>
      </c>
      <c r="C21" s="102">
        <v>56.8</v>
      </c>
      <c r="D21" s="101">
        <v>16.5</v>
      </c>
      <c r="E21" s="101">
        <v>19.649999999999999</v>
      </c>
      <c r="F21" s="103">
        <v>1.3666641154918999</v>
      </c>
      <c r="G21" s="103">
        <v>1.81766327360422</v>
      </c>
      <c r="H21" s="101">
        <v>54.45</v>
      </c>
      <c r="I21" s="101">
        <v>98.9717652477499</v>
      </c>
      <c r="J21" s="101">
        <v>64.844999999999899</v>
      </c>
      <c r="K21" s="101">
        <v>117.866374976866</v>
      </c>
    </row>
    <row r="22" spans="1:14">
      <c r="A22" s="101" t="s">
        <v>16</v>
      </c>
      <c r="B22" s="102">
        <v>3.3</v>
      </c>
      <c r="C22" s="102">
        <v>53.5</v>
      </c>
      <c r="D22" s="101">
        <v>16.5</v>
      </c>
      <c r="E22" s="101">
        <v>19.649999999999999</v>
      </c>
      <c r="F22" s="103">
        <v>1.3520189278321699</v>
      </c>
      <c r="G22" s="103">
        <v>1.79818517401678</v>
      </c>
      <c r="H22" s="101">
        <v>54.45</v>
      </c>
      <c r="I22" s="101">
        <v>97.911182725213806</v>
      </c>
      <c r="J22" s="101">
        <v>64.844999999999899</v>
      </c>
      <c r="K22" s="101">
        <v>116.60331760911799</v>
      </c>
    </row>
    <row r="23" spans="1:14">
      <c r="A23" s="101" t="s">
        <v>17</v>
      </c>
      <c r="B23" s="102">
        <v>3.3</v>
      </c>
      <c r="C23" s="102">
        <v>50.2</v>
      </c>
      <c r="D23" s="101">
        <v>16.5</v>
      </c>
      <c r="E23" s="101">
        <v>19.649999999999999</v>
      </c>
      <c r="F23" s="103">
        <v>1.33661324364246</v>
      </c>
      <c r="G23" s="103">
        <v>1.77769561404447</v>
      </c>
      <c r="H23" s="101">
        <v>54.45</v>
      </c>
      <c r="I23" s="101">
        <v>96.795526184721098</v>
      </c>
      <c r="J23" s="101">
        <v>64.844999999999899</v>
      </c>
      <c r="K23" s="101">
        <v>115.274672092713</v>
      </c>
    </row>
    <row r="24" spans="1:14">
      <c r="A24" s="101" t="s">
        <v>18</v>
      </c>
      <c r="B24" s="102">
        <v>3.3</v>
      </c>
      <c r="C24" s="102">
        <v>46.9</v>
      </c>
      <c r="D24" s="101">
        <v>16.5</v>
      </c>
      <c r="E24" s="101">
        <v>19.649999999999999</v>
      </c>
      <c r="F24" s="103">
        <v>1.32035344388753</v>
      </c>
      <c r="G24" s="103">
        <v>1.7560700803704199</v>
      </c>
      <c r="H24" s="101">
        <v>54.45</v>
      </c>
      <c r="I24" s="101">
        <v>95.618015876169295</v>
      </c>
      <c r="J24" s="101">
        <v>64.844999999999899</v>
      </c>
      <c r="K24" s="101">
        <v>113.87236436162</v>
      </c>
    </row>
    <row r="25" spans="1:14">
      <c r="A25" s="101" t="s">
        <v>19</v>
      </c>
      <c r="B25" s="102">
        <v>3.3</v>
      </c>
      <c r="C25" s="102">
        <v>43.6</v>
      </c>
      <c r="D25" s="101">
        <v>16.5</v>
      </c>
      <c r="E25" s="101">
        <v>19.649999999999999</v>
      </c>
      <c r="F25" s="103">
        <v>1.3031267471727299</v>
      </c>
      <c r="G25" s="103">
        <v>1.7331585737397299</v>
      </c>
      <c r="H25" s="101">
        <v>54.45</v>
      </c>
      <c r="I25" s="101">
        <v>94.370484340128399</v>
      </c>
      <c r="J25" s="101">
        <v>64.844999999999899</v>
      </c>
      <c r="K25" s="101">
        <v>112.38666771415301</v>
      </c>
    </row>
    <row r="26" spans="1:14">
      <c r="A26" s="101" t="s">
        <v>20</v>
      </c>
      <c r="B26" s="102">
        <v>3.3</v>
      </c>
      <c r="C26" s="102">
        <v>40.299999999999997</v>
      </c>
      <c r="D26" s="101">
        <v>16.5</v>
      </c>
      <c r="E26" s="101">
        <v>19.649999999999999</v>
      </c>
      <c r="F26" s="103">
        <v>1.28479547738014</v>
      </c>
      <c r="G26" s="103">
        <v>1.70877798491559</v>
      </c>
      <c r="H26" s="101">
        <v>54.45</v>
      </c>
      <c r="I26" s="101">
        <v>93.042961278653607</v>
      </c>
      <c r="J26" s="101">
        <v>64.844999999999899</v>
      </c>
      <c r="K26" s="101">
        <v>110.805708431851</v>
      </c>
    </row>
    <row r="27" spans="1:14">
      <c r="A27" s="101" t="s">
        <v>21</v>
      </c>
      <c r="B27" s="102">
        <v>3.3</v>
      </c>
      <c r="C27" s="102">
        <v>37</v>
      </c>
      <c r="D27" s="101">
        <v>16.5</v>
      </c>
      <c r="E27" s="101">
        <v>19.649999999999999</v>
      </c>
      <c r="F27" s="103">
        <v>1.26518898208273</v>
      </c>
      <c r="G27" s="103">
        <v>1.68270134617004</v>
      </c>
      <c r="H27" s="101">
        <v>54.45</v>
      </c>
      <c r="I27" s="101">
        <v>91.623088298958393</v>
      </c>
      <c r="J27" s="101">
        <v>64.844999999999899</v>
      </c>
      <c r="K27" s="101">
        <v>109.11476879239601</v>
      </c>
    </row>
    <row r="28" spans="1:14">
      <c r="A28" s="101" t="s">
        <v>22</v>
      </c>
      <c r="B28" s="102">
        <v>3.3</v>
      </c>
      <c r="C28" s="102">
        <v>33.700000000000003</v>
      </c>
      <c r="D28" s="101">
        <v>16.5</v>
      </c>
      <c r="E28" s="101">
        <v>19.649999999999999</v>
      </c>
      <c r="F28" s="103">
        <v>1.24409193014972</v>
      </c>
      <c r="G28" s="103">
        <v>1.6546422670991301</v>
      </c>
      <c r="H28" s="101">
        <v>54.45</v>
      </c>
      <c r="I28" s="101">
        <v>90.095271443547404</v>
      </c>
      <c r="J28" s="101">
        <v>64.844999999999999</v>
      </c>
      <c r="K28" s="101">
        <v>107.295277810043</v>
      </c>
    </row>
    <row r="29" spans="1:14">
      <c r="A29" s="101" t="s">
        <v>23</v>
      </c>
      <c r="B29" s="102">
        <v>3.3</v>
      </c>
      <c r="C29" s="102">
        <v>30.4</v>
      </c>
      <c r="D29" s="101">
        <v>16.5</v>
      </c>
      <c r="E29" s="101">
        <v>19.649999999999999</v>
      </c>
      <c r="F29" s="103">
        <v>1.2212268268003601</v>
      </c>
      <c r="G29" s="103">
        <v>1.62423167964448</v>
      </c>
      <c r="H29" s="101">
        <v>54.45</v>
      </c>
      <c r="I29" s="101">
        <v>88.439414956641997</v>
      </c>
      <c r="J29" s="101">
        <v>64.844999999999999</v>
      </c>
      <c r="K29" s="101">
        <v>105.32330326654601</v>
      </c>
    </row>
    <row r="30" spans="1:14">
      <c r="A30" s="101" t="s">
        <v>24</v>
      </c>
      <c r="B30" s="102">
        <v>3.3</v>
      </c>
      <c r="C30" s="102">
        <v>27.1</v>
      </c>
      <c r="D30" s="101">
        <v>16.5</v>
      </c>
      <c r="E30" s="101">
        <v>19.649999999999999</v>
      </c>
      <c r="F30" s="103">
        <v>1.19622689696392</v>
      </c>
      <c r="G30" s="103">
        <v>1.5909817729620099</v>
      </c>
      <c r="H30" s="101">
        <v>54.45</v>
      </c>
      <c r="I30" s="101">
        <v>86.628957537781503</v>
      </c>
      <c r="J30" s="101">
        <v>64.844999999999999</v>
      </c>
      <c r="K30" s="101">
        <v>103.167213067722</v>
      </c>
    </row>
    <row r="31" spans="1:14">
      <c r="A31" s="101" t="s">
        <v>25</v>
      </c>
      <c r="B31" s="102">
        <v>3.3</v>
      </c>
      <c r="C31" s="102">
        <v>23.8</v>
      </c>
      <c r="D31" s="101">
        <v>16.5</v>
      </c>
      <c r="E31" s="101">
        <v>19.649999999999999</v>
      </c>
      <c r="F31" s="103">
        <v>1.16859209220407</v>
      </c>
      <c r="G31" s="103">
        <v>1.55422748263142</v>
      </c>
      <c r="H31" s="101">
        <v>54.45</v>
      </c>
      <c r="I31" s="101">
        <v>84.627686429280601</v>
      </c>
      <c r="J31" s="101">
        <v>64.844999999999999</v>
      </c>
      <c r="K31" s="101">
        <v>100.783881111234</v>
      </c>
    </row>
    <row r="32" spans="1:14">
      <c r="A32" s="101" t="s">
        <v>26</v>
      </c>
      <c r="B32" s="102">
        <v>3.3</v>
      </c>
      <c r="C32" s="102">
        <v>20.5</v>
      </c>
      <c r="D32" s="101">
        <v>16.5</v>
      </c>
      <c r="E32" s="101">
        <v>19.649999999999999</v>
      </c>
      <c r="F32" s="103">
        <v>1.13761362754609</v>
      </c>
      <c r="G32" s="103">
        <v>1.5130261246362999</v>
      </c>
      <c r="H32" s="101">
        <v>54.45</v>
      </c>
      <c r="I32" s="101">
        <v>82.384272486446505</v>
      </c>
      <c r="J32" s="101">
        <v>64.844999999999999</v>
      </c>
      <c r="K32" s="101">
        <v>98.112179052040901</v>
      </c>
    </row>
    <row r="33" spans="1:11">
      <c r="A33" s="101" t="s">
        <v>27</v>
      </c>
      <c r="B33" s="102">
        <v>3.3</v>
      </c>
      <c r="C33" s="102">
        <v>17.2</v>
      </c>
      <c r="D33" s="101">
        <v>16.5</v>
      </c>
      <c r="E33" s="101">
        <v>19.649999999999999</v>
      </c>
      <c r="F33" s="103">
        <v>1.10223503543518</v>
      </c>
      <c r="G33" s="103">
        <v>1.46597259712879</v>
      </c>
      <c r="H33" s="101">
        <v>54.45</v>
      </c>
      <c r="I33" s="101">
        <v>79.822207913662396</v>
      </c>
      <c r="J33" s="101">
        <v>64.844999999999999</v>
      </c>
      <c r="K33" s="101">
        <v>95.060993060816102</v>
      </c>
    </row>
    <row r="34" spans="1:11">
      <c r="A34" s="101" t="s">
        <v>28</v>
      </c>
      <c r="B34" s="102">
        <v>3.3</v>
      </c>
      <c r="C34" s="102">
        <v>13.9</v>
      </c>
      <c r="D34" s="101">
        <v>16.5</v>
      </c>
      <c r="E34" s="101">
        <v>19.649999999999999</v>
      </c>
      <c r="F34" s="103">
        <v>1.06077128503274</v>
      </c>
      <c r="G34" s="103">
        <v>1.4108258090935399</v>
      </c>
      <c r="H34" s="101">
        <v>54.45</v>
      </c>
      <c r="I34" s="101">
        <v>76.819465305143197</v>
      </c>
      <c r="J34" s="101">
        <v>64.844999999999999</v>
      </c>
      <c r="K34" s="101">
        <v>91.484999590670498</v>
      </c>
    </row>
    <row r="35" spans="1:11">
      <c r="A35" s="101" t="s">
        <v>29</v>
      </c>
      <c r="B35" s="102">
        <v>5.4</v>
      </c>
      <c r="C35" s="102">
        <v>10.6</v>
      </c>
      <c r="D35" s="101">
        <v>16.600000000000001</v>
      </c>
      <c r="E35" s="101">
        <v>19.77</v>
      </c>
      <c r="F35" s="103">
        <v>1.0102622997888999</v>
      </c>
      <c r="G35" s="103">
        <v>1.3436488587192399</v>
      </c>
      <c r="H35" s="101">
        <v>72.209999999999994</v>
      </c>
      <c r="I35" s="101">
        <v>97.024884088116096</v>
      </c>
      <c r="J35" s="101">
        <v>85.999499999999998</v>
      </c>
      <c r="K35" s="101">
        <v>115.55313002542501</v>
      </c>
    </row>
    <row r="36" spans="1:11">
      <c r="A36" s="101" t="s">
        <v>30</v>
      </c>
      <c r="B36" s="102">
        <v>4.3</v>
      </c>
      <c r="C36" s="102">
        <v>5.2</v>
      </c>
      <c r="D36" s="101">
        <v>24.55</v>
      </c>
      <c r="E36" s="101">
        <v>21.75</v>
      </c>
      <c r="F36" s="103">
        <v>0.88870923412062497</v>
      </c>
      <c r="G36" s="103">
        <v>1.1819832813804301</v>
      </c>
      <c r="H36" s="101">
        <v>119.0675</v>
      </c>
      <c r="I36" s="101">
        <v>140.735794355764</v>
      </c>
      <c r="J36" s="101">
        <v>105.4875</v>
      </c>
      <c r="K36" s="101">
        <v>124.684461394618</v>
      </c>
    </row>
    <row r="37" spans="1:11">
      <c r="A37" s="101" t="s">
        <v>31</v>
      </c>
      <c r="B37" s="102">
        <v>0.89999999999999802</v>
      </c>
      <c r="C37" s="102">
        <v>0.89999999999999802</v>
      </c>
      <c r="D37" s="101">
        <v>24.81</v>
      </c>
      <c r="E37" s="101">
        <v>24.93</v>
      </c>
      <c r="F37" s="103">
        <v>0.648101076123207</v>
      </c>
      <c r="G37" s="103">
        <v>0.86197443124386497</v>
      </c>
      <c r="H37" s="101">
        <v>75.670499999999905</v>
      </c>
      <c r="I37" s="101">
        <v>65.226036199438795</v>
      </c>
      <c r="J37" s="101">
        <v>76.036499999999904</v>
      </c>
      <c r="K37" s="101">
        <v>65.541518841274097</v>
      </c>
    </row>
    <row r="38" spans="1:11">
      <c r="A38" s="101" t="s">
        <v>32</v>
      </c>
      <c r="B38" s="102">
        <v>0</v>
      </c>
      <c r="C38" s="102">
        <v>0</v>
      </c>
      <c r="D38" s="101">
        <v>23.91</v>
      </c>
      <c r="E38" s="101">
        <v>22.23</v>
      </c>
      <c r="F38" s="103">
        <v>0</v>
      </c>
      <c r="G38" s="103">
        <v>0</v>
      </c>
      <c r="H38" s="101">
        <v>10.759499999999999</v>
      </c>
      <c r="I38" s="101">
        <v>0</v>
      </c>
      <c r="J38" s="101">
        <v>10.003500000000001</v>
      </c>
      <c r="K38" s="101">
        <v>0</v>
      </c>
    </row>
    <row r="39" spans="1:11">
      <c r="A39" s="101" t="s">
        <v>33</v>
      </c>
      <c r="B39" s="102">
        <v>0</v>
      </c>
      <c r="C39" s="102">
        <v>0</v>
      </c>
      <c r="D39" s="101">
        <v>23.91</v>
      </c>
      <c r="E39" s="101">
        <v>22.23</v>
      </c>
      <c r="F39" s="103">
        <v>0</v>
      </c>
      <c r="G39" s="103">
        <v>0</v>
      </c>
      <c r="H39" s="101">
        <v>0</v>
      </c>
      <c r="I39" s="101">
        <v>0</v>
      </c>
      <c r="J39" s="101">
        <v>0</v>
      </c>
      <c r="K39" s="101">
        <v>0</v>
      </c>
    </row>
    <row r="40" spans="1:11">
      <c r="A40" s="101" t="s">
        <v>34</v>
      </c>
      <c r="B40" s="102">
        <v>0</v>
      </c>
      <c r="C40" s="102">
        <v>0</v>
      </c>
      <c r="D40" s="101">
        <v>23.91</v>
      </c>
      <c r="E40" s="101">
        <v>22.23</v>
      </c>
      <c r="F40" s="103">
        <v>0</v>
      </c>
      <c r="G40" s="103">
        <v>0</v>
      </c>
      <c r="H40" s="101">
        <v>0</v>
      </c>
      <c r="I40" s="101">
        <v>0</v>
      </c>
      <c r="J40" s="101">
        <v>0</v>
      </c>
      <c r="K40" s="101">
        <v>0</v>
      </c>
    </row>
    <row r="41" spans="1:11">
      <c r="A41" s="101" t="s">
        <v>35</v>
      </c>
      <c r="B41" s="102">
        <v>0</v>
      </c>
      <c r="C41" s="102">
        <v>0</v>
      </c>
      <c r="D41" s="101">
        <v>24.73</v>
      </c>
      <c r="E41" s="101">
        <v>24.35</v>
      </c>
      <c r="F41" s="103">
        <v>0</v>
      </c>
      <c r="G41" s="103">
        <v>0</v>
      </c>
      <c r="H41" s="101">
        <v>0</v>
      </c>
      <c r="I41" s="101">
        <v>0</v>
      </c>
      <c r="J41" s="101">
        <v>0</v>
      </c>
      <c r="K41" s="101">
        <v>0</v>
      </c>
    </row>
    <row r="42" spans="1:11">
      <c r="A42" s="101" t="s">
        <v>57</v>
      </c>
      <c r="B42" s="102">
        <v>0</v>
      </c>
      <c r="C42" s="102">
        <v>0</v>
      </c>
      <c r="D42" s="101">
        <v>3</v>
      </c>
      <c r="E42" s="101">
        <v>1.68</v>
      </c>
      <c r="F42" s="103">
        <v>0</v>
      </c>
      <c r="G42" s="103">
        <v>0</v>
      </c>
      <c r="H42" s="101">
        <v>0</v>
      </c>
      <c r="I42" s="101">
        <v>0</v>
      </c>
      <c r="J42" s="101">
        <v>0</v>
      </c>
      <c r="K42" s="101">
        <v>0</v>
      </c>
    </row>
    <row r="43" spans="1:11">
      <c r="F43" s="103"/>
      <c r="H43" s="101"/>
      <c r="J43" s="101"/>
    </row>
    <row r="44" spans="1:11">
      <c r="F44" s="103"/>
      <c r="H44" s="101"/>
      <c r="J44" s="101"/>
    </row>
  </sheetData>
  <mergeCells count="44">
    <mergeCell ref="A1:K1"/>
    <mergeCell ref="M1:Q1"/>
    <mergeCell ref="S1:W1"/>
    <mergeCell ref="A2:C2"/>
    <mergeCell ref="D2:F2"/>
    <mergeCell ref="G2:H2"/>
    <mergeCell ref="I2:K2"/>
    <mergeCell ref="M2:Q2"/>
    <mergeCell ref="S2:W2"/>
    <mergeCell ref="S3:W3"/>
    <mergeCell ref="A4:C4"/>
    <mergeCell ref="D4:F4"/>
    <mergeCell ref="G4:H4"/>
    <mergeCell ref="I4:K4"/>
    <mergeCell ref="M4:Q4"/>
    <mergeCell ref="S4:W4"/>
    <mergeCell ref="A3:C3"/>
    <mergeCell ref="D3:F3"/>
    <mergeCell ref="G3:H3"/>
    <mergeCell ref="I3:K3"/>
    <mergeCell ref="M3:Q3"/>
    <mergeCell ref="S5:W5"/>
    <mergeCell ref="M6:Q6"/>
    <mergeCell ref="S6:W6"/>
    <mergeCell ref="A7:K7"/>
    <mergeCell ref="M7:Q7"/>
    <mergeCell ref="S7:W7"/>
    <mergeCell ref="A5:C5"/>
    <mergeCell ref="D5:F5"/>
    <mergeCell ref="G5:H5"/>
    <mergeCell ref="I5:K5"/>
    <mergeCell ref="M5:Q5"/>
    <mergeCell ref="M8:N8"/>
    <mergeCell ref="O8:Q8"/>
    <mergeCell ref="F9:G9"/>
    <mergeCell ref="A10:E10"/>
    <mergeCell ref="F10:G10"/>
    <mergeCell ref="H14:I14"/>
    <mergeCell ref="J14:K14"/>
    <mergeCell ref="A11:E11"/>
    <mergeCell ref="F11:G11"/>
    <mergeCell ref="A12:E12"/>
    <mergeCell ref="F12:G12"/>
    <mergeCell ref="A14:G14"/>
  </mergeCells>
  <conditionalFormatting sqref="K10">
    <cfRule type="expression" dxfId="5" priority="1" stopIfTrue="1">
      <formula>#REF!="Ok"</formula>
    </cfRule>
  </conditionalFormatting>
  <conditionalFormatting sqref="K11">
    <cfRule type="expression" dxfId="4" priority="2" stopIfTrue="1">
      <formula>#REF!="Ok"</formula>
    </cfRule>
  </conditionalFormatting>
  <dataValidations count="4">
    <dataValidation type="list" allowBlank="1" showInputMessage="1" showErrorMessage="1" sqref="O8">
      <formula1>"Có Tầng Tum, Không Có Tầng Tum"</formula1>
    </dataValidation>
    <dataValidation type="list" allowBlank="1" showInputMessage="1" showErrorMessage="1" sqref="I9">
      <formula1>"I,I.A,II,II.A,III,III.A,IV,V"</formula1>
    </dataValidation>
    <dataValidation type="list" allowBlank="1" showInputMessage="1" showErrorMessage="1" sqref="I10">
      <formula1>"A,B,C"</formula1>
    </dataValidation>
    <dataValidation type="list" allowBlank="1" showInputMessage="1" showErrorMessage="1" sqref="F11">
      <formula1>"0.3"</formula1>
    </dataValidation>
  </dataValidations>
  <pageMargins left="0.6" right="0.4" top="0.4" bottom="0.4" header="0.157" footer="0.157"/>
  <pageSetup fitToHeight="0"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8452" r:id="rId4" name="Drop Down 20">
              <controlPr defaultSize="0" print="0" autoPict="0">
                <anchor moveWithCells="1" sizeWithCells="1">
                  <from>
                    <xdr:col>18</xdr:col>
                    <xdr:colOff>0</xdr:colOff>
                    <xdr:row>10</xdr:row>
                    <xdr:rowOff>0</xdr:rowOff>
                  </from>
                  <to>
                    <xdr:col>18</xdr:col>
                    <xdr:colOff>0</xdr:colOff>
                    <xdr:row>11</xdr:row>
                    <xdr:rowOff>0</xdr:rowOff>
                  </to>
                </anchor>
              </controlPr>
            </control>
          </mc:Choice>
        </mc:AlternateContent>
      </controls>
    </mc:Choice>
  </mc:AlternateConten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tabColor rgb="FFFF0000"/>
  </sheetPr>
  <dimension ref="A1:AL157"/>
  <sheetViews>
    <sheetView tabSelected="1" view="pageBreakPreview" zoomScaleNormal="100" workbookViewId="0">
      <selection activeCell="R21" sqref="R21"/>
    </sheetView>
  </sheetViews>
  <sheetFormatPr defaultColWidth="9.140625" defaultRowHeight="12.75"/>
  <cols>
    <col min="1" max="1" width="9.140625" style="25" customWidth="1"/>
    <col min="2" max="3" width="7.85546875" style="25" customWidth="1"/>
    <col min="4" max="4" width="4.85546875" style="25" customWidth="1"/>
    <col min="5" max="5" width="11.85546875" style="26" customWidth="1"/>
    <col min="6" max="6" width="7.5703125" style="26" customWidth="1"/>
    <col min="7" max="7" width="7.7109375" style="26" customWidth="1"/>
    <col min="8" max="8" width="6.42578125" style="26" customWidth="1"/>
    <col min="9" max="9" width="5.28515625" style="26" customWidth="1"/>
    <col min="10" max="10" width="7.28515625" style="26" customWidth="1"/>
    <col min="11" max="11" width="8.5703125" style="26" customWidth="1"/>
    <col min="12" max="12" width="8.28515625" style="26" customWidth="1"/>
    <col min="13" max="13" width="5.5703125" style="26" customWidth="1"/>
    <col min="14" max="14" width="6.5703125" style="26" customWidth="1"/>
    <col min="15" max="15" width="7.28515625" style="26" customWidth="1"/>
    <col min="16" max="16" width="6.85546875" style="26" customWidth="1"/>
    <col min="17" max="17" width="8.85546875" style="26" customWidth="1"/>
    <col min="18" max="18" width="8.85546875" style="25" customWidth="1"/>
    <col min="19" max="19" width="9.28515625" style="27" customWidth="1"/>
    <col min="20" max="20" width="9.28515625" style="25" customWidth="1"/>
    <col min="21" max="21" width="6" style="25" customWidth="1"/>
    <col min="22" max="22" width="5.42578125" style="25" customWidth="1"/>
    <col min="23" max="23" width="6.28515625" style="25" customWidth="1"/>
    <col min="24" max="24" width="8" style="25" customWidth="1"/>
    <col min="25" max="25" width="6.42578125" style="25" customWidth="1"/>
    <col min="26" max="26" width="7.5703125" style="25" customWidth="1"/>
    <col min="27" max="27" width="12.85546875" style="25" customWidth="1"/>
    <col min="28" max="16384" width="9.140625" style="25"/>
  </cols>
  <sheetData>
    <row r="1" spans="5:38" ht="26.25" customHeight="1">
      <c r="E1" s="234" t="s">
        <v>69</v>
      </c>
      <c r="F1" s="234"/>
      <c r="G1" s="234"/>
      <c r="H1" s="234"/>
      <c r="I1" s="234"/>
      <c r="J1" s="234"/>
      <c r="K1" s="234"/>
      <c r="L1" s="234"/>
      <c r="M1" s="234"/>
      <c r="N1" s="234"/>
      <c r="O1" s="234"/>
      <c r="P1" s="234"/>
      <c r="Q1" s="234"/>
      <c r="R1" s="28"/>
      <c r="S1" s="287" t="s">
        <v>163</v>
      </c>
      <c r="T1" s="287"/>
      <c r="U1" s="287"/>
      <c r="V1" s="287"/>
      <c r="W1" s="288" t="s">
        <v>164</v>
      </c>
      <c r="X1" s="288"/>
      <c r="Y1" s="288"/>
      <c r="Z1" s="288"/>
      <c r="AA1" s="29"/>
      <c r="AB1" s="30"/>
      <c r="AC1" s="30"/>
    </row>
    <row r="2" spans="5:38" ht="12.75" customHeight="1">
      <c r="E2" s="191" t="s">
        <v>72</v>
      </c>
      <c r="F2" s="191"/>
      <c r="G2" s="191"/>
      <c r="H2" s="192" t="s">
        <v>73</v>
      </c>
      <c r="I2" s="192"/>
      <c r="J2" s="192"/>
      <c r="K2" s="192"/>
      <c r="L2" s="194" t="s">
        <v>74</v>
      </c>
      <c r="M2" s="194"/>
      <c r="N2" s="194"/>
      <c r="O2" s="195" t="s">
        <v>75</v>
      </c>
      <c r="P2" s="195"/>
      <c r="Q2" s="195"/>
      <c r="R2" s="31"/>
      <c r="S2" s="282" t="s">
        <v>165</v>
      </c>
      <c r="T2" s="282"/>
      <c r="U2" s="282"/>
      <c r="V2" s="282"/>
      <c r="W2" s="282" t="str">
        <f>_xll.FindClosestValue(QCVN02_2022!$K$5:$K$67,$W$1)</f>
        <v>1. Thủ đô Hà Nội</v>
      </c>
      <c r="X2" s="281"/>
      <c r="Y2" s="281"/>
      <c r="Z2" s="32" t="str">
        <f>IF($W$2="",_xll.DoTimDiaDanhQC02(QCVN02_2022!$A$6:$A$417,$W$1),_xll.DoTimDiaDanhQC02(QCVN02_2022!$A$6:$A$417,$W$2))</f>
        <v>0-9</v>
      </c>
      <c r="AA2" s="30"/>
      <c r="AB2" s="30"/>
      <c r="AC2" s="30"/>
    </row>
    <row r="3" spans="5:38" ht="12.75" customHeight="1">
      <c r="E3" s="191" t="s">
        <v>78</v>
      </c>
      <c r="F3" s="281"/>
      <c r="G3" s="281"/>
      <c r="H3" s="192" t="s">
        <v>73</v>
      </c>
      <c r="I3" s="281"/>
      <c r="J3" s="281"/>
      <c r="K3" s="281"/>
      <c r="L3" s="194" t="s">
        <v>79</v>
      </c>
      <c r="M3" s="281"/>
      <c r="N3" s="281"/>
      <c r="O3" s="196">
        <f ca="1">TODAY()</f>
        <v>46293</v>
      </c>
      <c r="P3" s="281"/>
      <c r="Q3" s="281"/>
      <c r="R3" s="33"/>
      <c r="S3" s="282" t="s">
        <v>166</v>
      </c>
      <c r="T3" s="282"/>
      <c r="U3" s="282"/>
      <c r="V3" s="282"/>
      <c r="W3" s="286" t="s">
        <v>167</v>
      </c>
      <c r="X3" s="281"/>
      <c r="Y3" s="281"/>
      <c r="Z3" s="32">
        <f>FIND("-",Z2)</f>
        <v>2</v>
      </c>
      <c r="AA3" s="30"/>
      <c r="AB3" s="30"/>
      <c r="AC3" s="30"/>
    </row>
    <row r="4" spans="5:38" ht="12.75" customHeight="1">
      <c r="E4" s="191" t="s">
        <v>82</v>
      </c>
      <c r="F4" s="281"/>
      <c r="G4" s="281"/>
      <c r="H4" s="192" t="s">
        <v>73</v>
      </c>
      <c r="I4" s="281"/>
      <c r="J4" s="281"/>
      <c r="K4" s="281"/>
      <c r="L4" s="194" t="s">
        <v>83</v>
      </c>
      <c r="M4" s="281"/>
      <c r="N4" s="281"/>
      <c r="O4" s="195" t="s">
        <v>73</v>
      </c>
      <c r="P4" s="281"/>
      <c r="Q4" s="281"/>
      <c r="R4" s="33"/>
      <c r="S4" s="282" t="s">
        <v>168</v>
      </c>
      <c r="T4" s="282"/>
      <c r="U4" s="282"/>
      <c r="V4" s="282"/>
      <c r="W4" s="286" t="s">
        <v>169</v>
      </c>
      <c r="X4" s="281"/>
      <c r="Y4" s="281"/>
      <c r="Z4" s="32" t="str">
        <f>LEFT(Z2,Z3-1)</f>
        <v>0</v>
      </c>
      <c r="AA4" s="30"/>
      <c r="AB4" s="30"/>
      <c r="AC4" s="30"/>
    </row>
    <row r="5" spans="5:38" ht="12.75" customHeight="1">
      <c r="E5" s="191" t="s">
        <v>85</v>
      </c>
      <c r="F5" s="281"/>
      <c r="G5" s="281"/>
      <c r="H5" s="192" t="s">
        <v>170</v>
      </c>
      <c r="I5" s="281"/>
      <c r="J5" s="281"/>
      <c r="K5" s="281"/>
      <c r="L5" s="194" t="s">
        <v>87</v>
      </c>
      <c r="M5" s="281"/>
      <c r="N5" s="281"/>
      <c r="O5" s="195" t="s">
        <v>73</v>
      </c>
      <c r="P5" s="281"/>
      <c r="Q5" s="281"/>
      <c r="R5" s="33"/>
      <c r="S5" s="282" t="s">
        <v>171</v>
      </c>
      <c r="T5" s="281"/>
      <c r="U5" s="281"/>
      <c r="V5" s="281"/>
      <c r="W5" s="282" t="str">
        <f>_xll.FindRowByValues(QCVN02_2022!$N$5:$R$10622,$W$2,$W$3,$W$4,4)</f>
        <v>II</v>
      </c>
      <c r="X5" s="281"/>
      <c r="Y5" s="281"/>
      <c r="Z5" s="32" t="str">
        <f>RIGHT(Z2,LEN(Z2)-Z3)</f>
        <v>9</v>
      </c>
      <c r="AA5" s="30"/>
      <c r="AB5" s="30"/>
      <c r="AC5" s="30"/>
    </row>
    <row r="6" spans="5:38" ht="14.25" customHeight="1">
      <c r="S6" s="282" t="s">
        <v>172</v>
      </c>
      <c r="T6" s="281"/>
      <c r="U6" s="281"/>
      <c r="V6" s="281"/>
      <c r="W6" s="282">
        <f>_xll.FindRowByValues(QCVN02_2022!$N$5:$R$10622,$W$2,$W$3,$W$4,5)</f>
        <v>95</v>
      </c>
      <c r="X6" s="281"/>
      <c r="Y6" s="281"/>
      <c r="Z6" s="34"/>
      <c r="AA6" s="30"/>
      <c r="AB6" s="30"/>
      <c r="AC6" s="30"/>
    </row>
    <row r="7" spans="5:38" ht="15.75">
      <c r="E7" s="283" t="s">
        <v>173</v>
      </c>
      <c r="F7" s="284"/>
      <c r="G7" s="284"/>
      <c r="H7" s="284"/>
      <c r="I7" s="284"/>
      <c r="J7" s="284"/>
      <c r="K7" s="284"/>
      <c r="L7" s="284"/>
      <c r="M7" s="284"/>
      <c r="N7" s="284"/>
      <c r="O7" s="284"/>
      <c r="P7" s="284"/>
      <c r="Q7" s="285"/>
      <c r="R7" s="35"/>
      <c r="S7" s="282" t="s">
        <v>174</v>
      </c>
      <c r="T7" s="281"/>
      <c r="U7" s="281"/>
      <c r="V7" s="281"/>
      <c r="W7" s="282">
        <f>_xll.FindRowByValues(QCVN02_2022!$N$5:$S$10622,$W$2,$W$3,$W$4,6)</f>
        <v>44</v>
      </c>
      <c r="X7" s="281"/>
      <c r="Y7" s="281"/>
      <c r="Z7" s="34"/>
      <c r="AA7" s="30"/>
      <c r="AB7" s="30"/>
      <c r="AC7" s="30"/>
    </row>
    <row r="8" spans="5:38">
      <c r="E8" s="251" t="s">
        <v>175</v>
      </c>
      <c r="F8" s="253"/>
      <c r="G8" s="253"/>
      <c r="H8" s="38">
        <f>$G$57</f>
        <v>70</v>
      </c>
      <c r="I8" s="253" t="s">
        <v>176</v>
      </c>
      <c r="J8" s="252"/>
      <c r="K8" s="252"/>
      <c r="L8" s="252"/>
      <c r="M8" s="39">
        <v>1.5</v>
      </c>
      <c r="N8" s="40" t="s">
        <v>139</v>
      </c>
      <c r="O8" s="41"/>
      <c r="P8" s="42"/>
      <c r="Q8" s="43"/>
      <c r="R8" s="29"/>
      <c r="S8" s="44" t="s">
        <v>177</v>
      </c>
      <c r="T8" s="29"/>
      <c r="U8" s="29"/>
      <c r="V8" s="29"/>
    </row>
    <row r="9" spans="5:38">
      <c r="E9" s="251" t="s">
        <v>178</v>
      </c>
      <c r="F9" s="253"/>
      <c r="G9" s="45" t="str">
        <f>$W$5</f>
        <v>II</v>
      </c>
      <c r="H9" s="41"/>
      <c r="I9" s="41"/>
      <c r="J9" s="41"/>
      <c r="K9" s="46"/>
      <c r="L9" s="42"/>
      <c r="M9" s="42"/>
      <c r="N9" s="39"/>
      <c r="O9" s="46"/>
      <c r="P9" s="42"/>
      <c r="Q9" s="43"/>
      <c r="R9" s="29"/>
      <c r="S9" s="47">
        <f>IFERROR($Z$4+6,"")</f>
        <v>6</v>
      </c>
      <c r="T9" s="48" t="s">
        <v>179</v>
      </c>
      <c r="U9" s="48" t="s">
        <v>180</v>
      </c>
      <c r="V9" s="49" t="str">
        <f>IF(S9&lt;&gt;"",INDEX(QCVN02_2022!$A$1:$E$417,S9,1),"")</f>
        <v>1. Thành phố Hà Nội</v>
      </c>
    </row>
    <row r="10" spans="5:38">
      <c r="E10" s="251" t="s">
        <v>181</v>
      </c>
      <c r="F10" s="252"/>
      <c r="G10" s="50" t="s">
        <v>182</v>
      </c>
      <c r="H10" s="253" t="str">
        <f>IF($G$10="A","Trống trải, không có hoặc có rất ít vật cản cao không quá 1,5 m",IF($G$10="B","Tương đối trống trải, có một số vật cản thưa thớt cao không quá 10 m ","Bị che chắn mạnh, có nhiều vật cản sát nhau cao từ 10 m trở lên"))</f>
        <v>Trống trải, không có hoặc có rất ít vật cản cao không quá 1,5 m</v>
      </c>
      <c r="I10" s="252"/>
      <c r="J10" s="252"/>
      <c r="K10" s="252"/>
      <c r="L10" s="252"/>
      <c r="M10" s="252"/>
      <c r="N10" s="252"/>
      <c r="O10" s="252"/>
      <c r="P10" s="252"/>
      <c r="Q10" s="254"/>
      <c r="R10" s="33"/>
      <c r="S10" s="52">
        <f t="shared" ref="S10:S51" si="0">IFERROR(IF(S9&lt;$Z$5+6,S9+1,""),"")</f>
        <v>7</v>
      </c>
      <c r="T10" s="53" t="str">
        <f>IF(S10&lt;&gt;"",INDEX(QCVN02_2022!$A$1:$E$417,S10,2),"")</f>
        <v>II</v>
      </c>
      <c r="U10" s="47">
        <f>IF(S10&lt;&gt;"",INDEX(QCVN02_2022!$A$1:$E$417,S10,3),"")</f>
        <v>95</v>
      </c>
      <c r="V10" s="54" t="str">
        <f>IF(S10&lt;&gt;"",INDEX(QCVN02_2022!$A$1:$E$417,S10,1),"")</f>
        <v>Tất cả các quận, thị xã, huyện (không bao gồm các huyện Mỹ Đức, Phú Xuyên, Thường Tín và Ứng Hòa)</v>
      </c>
    </row>
    <row r="11" spans="5:38">
      <c r="E11" s="251" t="s">
        <v>183</v>
      </c>
      <c r="F11" s="253"/>
      <c r="G11" s="253"/>
      <c r="H11" s="252"/>
      <c r="I11" s="252"/>
      <c r="J11" s="252"/>
      <c r="K11" s="280" t="s">
        <v>184</v>
      </c>
      <c r="L11" s="252"/>
      <c r="M11" s="252"/>
      <c r="N11" s="41"/>
      <c r="O11" s="41"/>
      <c r="P11" s="41"/>
      <c r="Q11" s="43"/>
      <c r="R11" s="29"/>
      <c r="S11" s="52">
        <f t="shared" si="0"/>
        <v>8</v>
      </c>
      <c r="T11" s="53" t="str">
        <f>IF(S11&lt;&gt;"",INDEX(QCVN02_2022!$A$1:$E$417,S11,2),"")</f>
        <v>III</v>
      </c>
      <c r="U11" s="47">
        <f>IF(S11&lt;&gt;"",INDEX(QCVN02_2022!$A$1:$E$417,S11,3),"")</f>
        <v>125</v>
      </c>
      <c r="V11" s="54" t="str">
        <f>IF(S11&lt;&gt;"",INDEX(QCVN02_2022!$A$1:$E$417,S11,1),"")</f>
        <v>Huyện Mỹ Đức (xã Đại Hưng, xã Hùng Tiến, xã Hương Sơn, xã Vạn Kim)</v>
      </c>
    </row>
    <row r="12" spans="5:38">
      <c r="E12" s="251" t="s">
        <v>185</v>
      </c>
      <c r="F12" s="252"/>
      <c r="G12" s="252"/>
      <c r="H12" s="252"/>
      <c r="I12" s="252"/>
      <c r="J12" s="252"/>
      <c r="K12" s="55">
        <v>1</v>
      </c>
      <c r="L12" s="41"/>
      <c r="M12" s="253" t="s">
        <v>186</v>
      </c>
      <c r="N12" s="252"/>
      <c r="O12" s="252"/>
      <c r="P12" s="252"/>
      <c r="Q12" s="254"/>
      <c r="R12" s="33"/>
      <c r="S12" s="52">
        <f t="shared" si="0"/>
        <v>9</v>
      </c>
      <c r="T12" s="53" t="str">
        <f>IF(S12&lt;&gt;"",INDEX(QCVN02_2022!$A$1:$E$417,S12,2),"")</f>
        <v>II</v>
      </c>
      <c r="U12" s="47">
        <f>IF(S12&lt;&gt;"",INDEX(QCVN02_2022!$A$1:$E$417,S12,3),"")</f>
        <v>95</v>
      </c>
      <c r="V12" s="54" t="str">
        <f>IF(S12&lt;&gt;"",INDEX(QCVN02_2022!$A$1:$E$417,S12,1),"")</f>
        <v>Huyện Mỹ Đức (các địa danh hành chính còn lại)</v>
      </c>
      <c r="AC12" s="248" t="s">
        <v>187</v>
      </c>
      <c r="AD12" s="248"/>
      <c r="AE12" s="248"/>
      <c r="AF12" s="248"/>
      <c r="AG12" s="248"/>
      <c r="AH12" s="248"/>
      <c r="AI12" s="248"/>
      <c r="AJ12" s="248"/>
      <c r="AK12" s="248"/>
      <c r="AL12" s="248"/>
    </row>
    <row r="13" spans="5:38" ht="15.75">
      <c r="E13" s="251" t="s">
        <v>188</v>
      </c>
      <c r="F13" s="252"/>
      <c r="G13" s="252"/>
      <c r="H13" s="252"/>
      <c r="I13" s="252"/>
      <c r="J13" s="252"/>
      <c r="K13" s="56">
        <f>$W$6/100</f>
        <v>0.95</v>
      </c>
      <c r="L13" s="41"/>
      <c r="M13" s="253" t="s">
        <v>189</v>
      </c>
      <c r="N13" s="252"/>
      <c r="O13" s="252"/>
      <c r="P13" s="252"/>
      <c r="Q13" s="254"/>
      <c r="R13" s="33"/>
      <c r="S13" s="52">
        <f t="shared" si="0"/>
        <v>10</v>
      </c>
      <c r="T13" s="53" t="str">
        <f>IF(S13&lt;&gt;"",INDEX(QCVN02_2022!$A$1:$E$417,S13,2),"")</f>
        <v>II</v>
      </c>
      <c r="U13" s="47">
        <f>IF(S13&lt;&gt;"",INDEX(QCVN02_2022!$A$1:$E$417,S13,3),"")</f>
        <v>95</v>
      </c>
      <c r="V13" s="54" t="str">
        <f>IF(S13&lt;&gt;"",INDEX(QCVN02_2022!$A$1:$E$417,S13,1),"")</f>
        <v>Huyện Phú Xuyên (xã Phú Túc, xã Hồng Minh, xã Tri Trung)</v>
      </c>
      <c r="AC13" s="248"/>
      <c r="AD13" s="248"/>
      <c r="AE13" s="248"/>
      <c r="AF13" s="248"/>
      <c r="AG13" s="248"/>
      <c r="AH13" s="248"/>
      <c r="AI13" s="248"/>
      <c r="AJ13" s="248"/>
      <c r="AK13" s="248"/>
      <c r="AL13" s="248"/>
    </row>
    <row r="14" spans="5:38" ht="15.75">
      <c r="E14" s="251" t="s">
        <v>190</v>
      </c>
      <c r="F14" s="252"/>
      <c r="G14" s="252"/>
      <c r="H14" s="252"/>
      <c r="I14" s="252"/>
      <c r="J14" s="252"/>
      <c r="K14" s="57">
        <f>K13*0.852</f>
        <v>0.80940000000000001</v>
      </c>
      <c r="L14" s="41"/>
      <c r="M14" s="253" t="s">
        <v>191</v>
      </c>
      <c r="N14" s="252"/>
      <c r="O14" s="252"/>
      <c r="P14" s="252"/>
      <c r="Q14" s="254"/>
      <c r="R14" s="33"/>
      <c r="S14" s="52">
        <f t="shared" si="0"/>
        <v>11</v>
      </c>
      <c r="T14" s="53" t="str">
        <f>IF(S14&lt;&gt;"",INDEX(QCVN02_2022!$A$1:$E$417,S14,2),"")</f>
        <v>III</v>
      </c>
      <c r="U14" s="47">
        <f>IF(S14&lt;&gt;"",INDEX(QCVN02_2022!$A$1:$E$417,S14,3),"")</f>
        <v>125</v>
      </c>
      <c r="V14" s="54" t="str">
        <f>IF(S14&lt;&gt;"",INDEX(QCVN02_2022!$A$1:$E$417,S14,1),"")</f>
        <v>Huyện Phú Xuyên (các địa danh hành chính còn lại)</v>
      </c>
    </row>
    <row r="15" spans="5:38">
      <c r="E15" s="251" t="s">
        <v>192</v>
      </c>
      <c r="F15" s="252"/>
      <c r="G15" s="252"/>
      <c r="H15" s="252"/>
      <c r="I15" s="252"/>
      <c r="J15" s="252"/>
      <c r="K15" s="56">
        <f>$W$7</f>
        <v>44</v>
      </c>
      <c r="L15" s="41"/>
      <c r="M15" s="253" t="s">
        <v>189</v>
      </c>
      <c r="N15" s="252"/>
      <c r="O15" s="252"/>
      <c r="P15" s="252"/>
      <c r="Q15" s="254"/>
      <c r="R15" s="33"/>
      <c r="S15" s="52">
        <f t="shared" si="0"/>
        <v>12</v>
      </c>
      <c r="T15" s="53" t="str">
        <f>IF(S15&lt;&gt;"",INDEX(QCVN02_2022!$A$1:$E$417,S15,2),"")</f>
        <v>III</v>
      </c>
      <c r="U15" s="47">
        <f>IF(S15&lt;&gt;"",INDEX(QCVN02_2022!$A$1:$E$417,S15,3),"")</f>
        <v>125</v>
      </c>
      <c r="V15" s="54" t="str">
        <f>IF(S15&lt;&gt;"",INDEX(QCVN02_2022!$A$1:$E$417,S15,1),"")</f>
        <v>Huyện Thường Tín (xã Minh Cường, xã Thống Nhất, xã Tô Hiệu, xã Vạn Điểm, xã Văn Tự)</v>
      </c>
    </row>
    <row r="16" spans="5:38" ht="15.75">
      <c r="E16" s="251" t="s">
        <v>193</v>
      </c>
      <c r="F16" s="252"/>
      <c r="G16" s="252"/>
      <c r="H16" s="252"/>
      <c r="I16" s="252"/>
      <c r="J16" s="252"/>
      <c r="K16" s="57">
        <f>VLOOKUP($G$10,Bang8_10,4)</f>
        <v>2.13</v>
      </c>
      <c r="L16" s="41"/>
      <c r="M16" s="253" t="s">
        <v>194</v>
      </c>
      <c r="N16" s="252"/>
      <c r="O16" s="252"/>
      <c r="P16" s="252"/>
      <c r="Q16" s="254"/>
      <c r="R16" s="33"/>
      <c r="S16" s="52">
        <f t="shared" si="0"/>
        <v>13</v>
      </c>
      <c r="T16" s="53" t="str">
        <f>IF(S16&lt;&gt;"",INDEX(QCVN02_2022!$A$1:$E$417,S16,2),"")</f>
        <v>II</v>
      </c>
      <c r="U16" s="47">
        <f>IF(S16&lt;&gt;"",INDEX(QCVN02_2022!$A$1:$E$417,S16,3),"")</f>
        <v>95</v>
      </c>
      <c r="V16" s="54" t="str">
        <f>IF(S16&lt;&gt;"",INDEX(QCVN02_2022!$A$1:$E$417,S16,1),"")</f>
        <v>Huyện Thường Tín (các địa danh hành chính còn lại)</v>
      </c>
    </row>
    <row r="17" spans="1:24" ht="15.75">
      <c r="E17" s="251" t="s">
        <v>195</v>
      </c>
      <c r="F17" s="252"/>
      <c r="G17" s="252"/>
      <c r="H17" s="252"/>
      <c r="I17" s="252"/>
      <c r="J17" s="252"/>
      <c r="K17" s="57">
        <f>VLOOKUP($G$10,Bang8_10,3)</f>
        <v>213.36</v>
      </c>
      <c r="L17" s="41"/>
      <c r="M17" s="253" t="s">
        <v>194</v>
      </c>
      <c r="N17" s="252"/>
      <c r="O17" s="252"/>
      <c r="P17" s="252"/>
      <c r="Q17" s="254"/>
      <c r="R17" s="33"/>
      <c r="S17" s="52">
        <f t="shared" si="0"/>
        <v>14</v>
      </c>
      <c r="T17" s="53" t="str">
        <f>IF(S17&lt;&gt;"",INDEX(QCVN02_2022!$A$1:$E$417,S17,2),"")</f>
        <v>II</v>
      </c>
      <c r="U17" s="47">
        <f>IF(S17&lt;&gt;"",INDEX(QCVN02_2022!$A$1:$E$417,S17,3),"")</f>
        <v>95</v>
      </c>
      <c r="V17" s="54" t="str">
        <f>IF(S17&lt;&gt;"",INDEX(QCVN02_2022!$A$1:$E$417,S17,1),"")</f>
        <v>Huyện Ứng Hoà (thị trấn Vân Đình, xã Quảng Phú Cầu, xã Liên Bạt, xã Đồng Tiến, xã Sơn Công, xã Hoa Sơn, xã Trường Thịnh, xã Viên Nội, xã Viên An, xã Cao Thành, xã Hoà Xá)</v>
      </c>
    </row>
    <row r="18" spans="1:24">
      <c r="E18" s="251" t="s">
        <v>196</v>
      </c>
      <c r="F18" s="252"/>
      <c r="G18" s="252"/>
      <c r="H18" s="252"/>
      <c r="I18" s="252"/>
      <c r="J18" s="252"/>
      <c r="K18" s="57">
        <f>VLOOKUP($G$10,Bang8_10,5)</f>
        <v>11.5</v>
      </c>
      <c r="L18" s="41"/>
      <c r="M18" s="253" t="s">
        <v>194</v>
      </c>
      <c r="N18" s="252"/>
      <c r="O18" s="252"/>
      <c r="P18" s="252"/>
      <c r="Q18" s="254"/>
      <c r="R18" s="33"/>
      <c r="S18" s="52">
        <f t="shared" si="0"/>
        <v>15</v>
      </c>
      <c r="T18" s="53" t="str">
        <f>IF(S18&lt;&gt;"",INDEX(QCVN02_2022!$A$1:$E$417,S18,2),"")</f>
        <v>III</v>
      </c>
      <c r="U18" s="47">
        <f>IF(S18&lt;&gt;"",INDEX(QCVN02_2022!$A$1:$E$417,S18,3),"")</f>
        <v>125</v>
      </c>
      <c r="V18" s="54" t="str">
        <f>IF(S18&lt;&gt;"",INDEX(QCVN02_2022!$A$1:$E$417,S18,1),"")</f>
        <v>Huyện Ứng Hoà (các địa danh hành chính còn lại)</v>
      </c>
    </row>
    <row r="19" spans="1:24" ht="15.75">
      <c r="E19" s="251" t="s">
        <v>197</v>
      </c>
      <c r="F19" s="252"/>
      <c r="G19" s="252"/>
      <c r="H19" s="252"/>
      <c r="I19" s="252"/>
      <c r="J19" s="252"/>
      <c r="K19" s="57">
        <f>VLOOKUP(G10,Bang8_10,6)</f>
        <v>1.99</v>
      </c>
      <c r="L19" s="41"/>
      <c r="M19" s="253" t="s">
        <v>194</v>
      </c>
      <c r="N19" s="252"/>
      <c r="O19" s="252"/>
      <c r="P19" s="252"/>
      <c r="Q19" s="254"/>
      <c r="R19" s="33"/>
      <c r="S19" s="52" t="str">
        <f t="shared" si="0"/>
        <v/>
      </c>
      <c r="T19" s="53" t="str">
        <f>IF(S19&lt;&gt;"",INDEX(QCVN02_2022!$A$1:$E$417,S19,2),"")</f>
        <v/>
      </c>
      <c r="U19" s="47" t="str">
        <f>IF(S19&lt;&gt;"",INDEX(QCVN02_2022!$A$1:$E$417,S19,3),"")</f>
        <v/>
      </c>
      <c r="V19" s="54" t="str">
        <f>IF(S19&lt;&gt;"",INDEX(QCVN02_2022!$A$1:$E$417,S19,1),"")</f>
        <v/>
      </c>
      <c r="W19" s="58"/>
      <c r="X19" s="58"/>
    </row>
    <row r="20" spans="1:24" ht="15.75">
      <c r="A20" s="259" t="s">
        <v>198</v>
      </c>
      <c r="E20" s="251" t="s">
        <v>199</v>
      </c>
      <c r="F20" s="252"/>
      <c r="G20" s="252"/>
      <c r="H20" s="252"/>
      <c r="I20" s="252"/>
      <c r="J20" s="252"/>
      <c r="K20" s="57">
        <f>VLOOKUP(G10,Bang8_10,7)</f>
        <v>0.15</v>
      </c>
      <c r="L20" s="41"/>
      <c r="M20" s="253" t="s">
        <v>200</v>
      </c>
      <c r="N20" s="252"/>
      <c r="O20" s="252"/>
      <c r="P20" s="252"/>
      <c r="Q20" s="254"/>
      <c r="R20" s="33"/>
      <c r="S20" s="52" t="str">
        <f t="shared" si="0"/>
        <v/>
      </c>
      <c r="T20" s="53" t="str">
        <f>IF(S20&lt;&gt;"",INDEX(QCVN02_2022!$A$1:$E$417,S20,2),"")</f>
        <v/>
      </c>
      <c r="U20" s="47" t="str">
        <f>IF(S20&lt;&gt;"",INDEX(QCVN02_2022!$A$1:$E$417,S20,3),"")</f>
        <v/>
      </c>
      <c r="V20" s="54" t="str">
        <f>IF(S20&lt;&gt;"",INDEX(QCVN02_2022!$A$1:$E$417,S20,1),"")</f>
        <v/>
      </c>
      <c r="W20" s="58"/>
      <c r="X20" s="58"/>
    </row>
    <row r="21" spans="1:24">
      <c r="A21" s="259"/>
      <c r="E21" s="251" t="s">
        <v>201</v>
      </c>
      <c r="F21" s="252"/>
      <c r="G21" s="252"/>
      <c r="H21" s="252"/>
      <c r="I21" s="252"/>
      <c r="J21" s="252"/>
      <c r="K21" s="57">
        <f>VLOOKUP(G10,Bang8_10,8)</f>
        <v>198.12</v>
      </c>
      <c r="L21" s="41"/>
      <c r="M21" s="253" t="s">
        <v>200</v>
      </c>
      <c r="N21" s="252"/>
      <c r="O21" s="252"/>
      <c r="P21" s="252"/>
      <c r="Q21" s="254"/>
      <c r="R21" s="33"/>
      <c r="S21" s="52" t="str">
        <f t="shared" si="0"/>
        <v/>
      </c>
      <c r="T21" s="53" t="str">
        <f>IF(S21&lt;&gt;"",INDEX(QCVN02_2022!$A$1:$E$417,S21,2),"")</f>
        <v/>
      </c>
      <c r="U21" s="47" t="str">
        <f>IF(S21&lt;&gt;"",INDEX(QCVN02_2022!$A$1:$E$417,S21,3),"")</f>
        <v/>
      </c>
      <c r="V21" s="54" t="str">
        <f>IF(S21&lt;&gt;"",INDEX(QCVN02_2022!$A$1:$E$417,S21,1),"")</f>
        <v/>
      </c>
      <c r="W21" s="58"/>
      <c r="X21" s="58"/>
    </row>
    <row r="22" spans="1:24">
      <c r="A22" s="59">
        <f>_xll.Win27372023_TrungBinhCong($K$57:$K$200,$F$57:$F$200,$G$57:$G$200)</f>
        <v>17.465776566757501</v>
      </c>
      <c r="E22" s="251" t="s">
        <v>202</v>
      </c>
      <c r="F22" s="252"/>
      <c r="G22" s="252"/>
      <c r="H22" s="252"/>
      <c r="I22" s="252"/>
      <c r="J22" s="252"/>
      <c r="K22" s="57">
        <f>VLOOKUP(G10,Bang8_10,9)</f>
        <v>0.125</v>
      </c>
      <c r="L22" s="41"/>
      <c r="M22" s="253" t="s">
        <v>200</v>
      </c>
      <c r="N22" s="252"/>
      <c r="O22" s="252"/>
      <c r="P22" s="252"/>
      <c r="Q22" s="254"/>
      <c r="R22" s="33"/>
      <c r="S22" s="52" t="str">
        <f t="shared" si="0"/>
        <v/>
      </c>
      <c r="T22" s="53" t="str">
        <f>IF(S22&lt;&gt;"",INDEX(QCVN02_2022!$A$1:$E$417,S22,2),"")</f>
        <v/>
      </c>
      <c r="U22" s="47" t="str">
        <f>IF(S22&lt;&gt;"",INDEX(QCVN02_2022!$A$1:$E$417,S22,3),"")</f>
        <v/>
      </c>
      <c r="V22" s="54" t="str">
        <f>IF(S22&lt;&gt;"",INDEX(QCVN02_2022!$A$1:$E$417,S22,1),"")</f>
        <v/>
      </c>
    </row>
    <row r="23" spans="1:24">
      <c r="A23" s="59">
        <f>_xll.Win27372023_TrungBinhCong($P$57:$P$200,$F$57:$F$200,$G$57:$G$200)</f>
        <v>20.091171662125401</v>
      </c>
      <c r="E23" s="251" t="s">
        <v>203</v>
      </c>
      <c r="F23" s="252"/>
      <c r="G23" s="252"/>
      <c r="H23" s="252"/>
      <c r="I23" s="252"/>
      <c r="J23" s="252"/>
      <c r="K23" s="57">
        <f>VLOOKUP(G10,Bang8_10,10)</f>
        <v>0.8</v>
      </c>
      <c r="L23" s="41"/>
      <c r="M23" s="253" t="s">
        <v>200</v>
      </c>
      <c r="N23" s="252"/>
      <c r="O23" s="252"/>
      <c r="P23" s="252"/>
      <c r="Q23" s="254"/>
      <c r="R23" s="33"/>
      <c r="S23" s="52" t="str">
        <f t="shared" si="0"/>
        <v/>
      </c>
      <c r="T23" s="53" t="str">
        <f>IF(S23&lt;&gt;"",INDEX(QCVN02_2022!$A$1:$E$417,S23,2),"")</f>
        <v/>
      </c>
      <c r="U23" s="47" t="str">
        <f>IF(S23&lt;&gt;"",INDEX(QCVN02_2022!$A$1:$E$417,S23,3),"")</f>
        <v/>
      </c>
      <c r="V23" s="54" t="str">
        <f>IF(S23&lt;&gt;"",INDEX(QCVN02_2022!$A$1:$E$417,S23,1),"")</f>
        <v/>
      </c>
    </row>
    <row r="24" spans="1:24">
      <c r="E24" s="251" t="s">
        <v>204</v>
      </c>
      <c r="F24" s="252"/>
      <c r="G24" s="252"/>
      <c r="H24" s="252"/>
      <c r="I24" s="252"/>
      <c r="J24" s="252"/>
      <c r="K24" s="57">
        <f>VLOOKUP(G10,Bang8_10,11)</f>
        <v>0.11111111111111099</v>
      </c>
      <c r="L24" s="41"/>
      <c r="M24" s="253" t="s">
        <v>200</v>
      </c>
      <c r="N24" s="252"/>
      <c r="O24" s="252"/>
      <c r="P24" s="252"/>
      <c r="Q24" s="254"/>
      <c r="R24" s="33"/>
      <c r="S24" s="52" t="str">
        <f t="shared" si="0"/>
        <v/>
      </c>
      <c r="T24" s="53" t="str">
        <f>IF(S24&lt;&gt;"",INDEX(QCVN02_2022!$A$1:$E$417,S24,2),"")</f>
        <v/>
      </c>
      <c r="U24" s="47" t="str">
        <f>IF(S24&lt;&gt;"",INDEX(QCVN02_2022!$A$1:$E$417,S24,3),"")</f>
        <v/>
      </c>
      <c r="V24" s="54" t="str">
        <f>IF(S24&lt;&gt;"",INDEX(QCVN02_2022!$A$1:$E$417,S24,1),"")</f>
        <v/>
      </c>
    </row>
    <row r="25" spans="1:24" ht="15.75">
      <c r="A25" s="260"/>
      <c r="B25" s="263" t="s">
        <v>36</v>
      </c>
      <c r="C25" s="240" t="s">
        <v>205</v>
      </c>
      <c r="E25" s="251" t="s">
        <v>206</v>
      </c>
      <c r="F25" s="252"/>
      <c r="G25" s="252"/>
      <c r="H25" s="252"/>
      <c r="I25" s="252"/>
      <c r="J25" s="252"/>
      <c r="K25" s="57">
        <f>$K$20*(10/(0.6*$H$8))^(1/6)</f>
        <v>0.118090885001445</v>
      </c>
      <c r="L25" s="41"/>
      <c r="M25" s="253" t="s">
        <v>207</v>
      </c>
      <c r="N25" s="252"/>
      <c r="O25" s="252"/>
      <c r="P25" s="252"/>
      <c r="Q25" s="254"/>
      <c r="R25" s="33"/>
      <c r="S25" s="52" t="str">
        <f t="shared" si="0"/>
        <v/>
      </c>
      <c r="T25" s="53" t="str">
        <f>IF(S25&lt;&gt;"",INDEX(QCVN02_2022!$A$1:$E$417,S25,2),"")</f>
        <v/>
      </c>
      <c r="U25" s="47" t="str">
        <f>IF(S25&lt;&gt;"",INDEX(QCVN02_2022!$A$1:$E$417,S25,3),"")</f>
        <v/>
      </c>
      <c r="V25" s="54" t="str">
        <f>IF(S25&lt;&gt;"",INDEX(QCVN02_2022!$A$1:$E$417,S25,1),"")</f>
        <v/>
      </c>
    </row>
    <row r="26" spans="1:24" ht="15.75">
      <c r="A26" s="261"/>
      <c r="B26" s="263"/>
      <c r="C26" s="262"/>
      <c r="E26" s="251" t="s">
        <v>208</v>
      </c>
      <c r="F26" s="252"/>
      <c r="G26" s="252"/>
      <c r="H26" s="252"/>
      <c r="I26" s="252"/>
      <c r="J26" s="252"/>
      <c r="K26" s="57">
        <f>K21*(0.6*H8/10)^K22</f>
        <v>237.04700940390501</v>
      </c>
      <c r="L26" s="41"/>
      <c r="M26" s="253" t="s">
        <v>209</v>
      </c>
      <c r="N26" s="252"/>
      <c r="O26" s="252"/>
      <c r="P26" s="252"/>
      <c r="Q26" s="254"/>
      <c r="R26" s="33"/>
      <c r="S26" s="52" t="str">
        <f t="shared" si="0"/>
        <v/>
      </c>
      <c r="T26" s="53" t="str">
        <f>IF(S26&lt;&gt;"",INDEX(QCVN02_2022!$A$1:$E$417,S26,2),"")</f>
        <v/>
      </c>
      <c r="U26" s="47" t="str">
        <f>IF(S26&lt;&gt;"",INDEX(QCVN02_2022!$A$1:$E$417,S26,3),"")</f>
        <v/>
      </c>
      <c r="V26" s="54" t="str">
        <f>IF(S26&lt;&gt;"",INDEX(QCVN02_2022!$A$1:$E$417,S26,1),"")</f>
        <v/>
      </c>
    </row>
    <row r="27" spans="1:24">
      <c r="A27" s="61" t="s">
        <v>210</v>
      </c>
      <c r="B27" s="62">
        <f ca="1">INDEX(ModeGon,MATCH(LARGE(UX.PhanTramKhoiLuong,1),UX.PhanTramKhoiLuong,0))</f>
        <v>1</v>
      </c>
      <c r="C27" s="63">
        <f ca="1">IFERROR(INDEX(Period,MATCH($B$27,ModeGon,0)),"0")</f>
        <v>1.9044701674734099</v>
      </c>
      <c r="E27" s="251" t="s">
        <v>211</v>
      </c>
      <c r="F27" s="252"/>
      <c r="G27" s="252"/>
      <c r="H27" s="252"/>
      <c r="I27" s="252"/>
      <c r="J27" s="252"/>
      <c r="K27" s="57">
        <f>IF(K11="Kết cấu BT và BTCT",0.02,IF(K11="Kết cấu thép",0.01,0.015))</f>
        <v>0.02</v>
      </c>
      <c r="L27" s="41"/>
      <c r="M27" s="253" t="s">
        <v>212</v>
      </c>
      <c r="N27" s="252"/>
      <c r="O27" s="252"/>
      <c r="P27" s="252"/>
      <c r="Q27" s="254"/>
      <c r="R27" s="33"/>
      <c r="S27" s="52" t="str">
        <f t="shared" si="0"/>
        <v/>
      </c>
      <c r="T27" s="53" t="str">
        <f>IF(S27&lt;&gt;"",INDEX(QCVN02_2022!$A$1:$E$417,S27,2),"")</f>
        <v/>
      </c>
      <c r="U27" s="47" t="str">
        <f>IF(S27&lt;&gt;"",INDEX(QCVN02_2022!$A$1:$E$417,S27,3),"")</f>
        <v/>
      </c>
      <c r="V27" s="54" t="str">
        <f>IF(S27&lt;&gt;"",INDEX(QCVN02_2022!$A$1:$E$417,S27,1),"")</f>
        <v/>
      </c>
    </row>
    <row r="28" spans="1:24" ht="15.75">
      <c r="A28" s="61" t="s">
        <v>213</v>
      </c>
      <c r="B28" s="62">
        <f ca="1">INDEX(ModeGon,MATCH(LARGE(UY.PhanTramKhoiLuong,1),UY.PhanTramKhoiLuong,0))</f>
        <v>2</v>
      </c>
      <c r="C28" s="63">
        <f ca="1">IFERROR(INDEX(Period,MATCH($B$28,ModeGon,0)),"0")</f>
        <v>1.59349340971992</v>
      </c>
      <c r="E28" s="251" t="s">
        <v>214</v>
      </c>
      <c r="F28" s="252"/>
      <c r="G28" s="252"/>
      <c r="H28" s="252"/>
      <c r="I28" s="252"/>
      <c r="J28" s="252"/>
      <c r="K28" s="57">
        <f>K15*K23*(0.6*H8/10)^K24</f>
        <v>41.285028110054398</v>
      </c>
      <c r="L28" s="41"/>
      <c r="M28" s="253" t="s">
        <v>215</v>
      </c>
      <c r="N28" s="252"/>
      <c r="O28" s="252"/>
      <c r="P28" s="252"/>
      <c r="Q28" s="254"/>
      <c r="R28" s="33"/>
      <c r="S28" s="52" t="str">
        <f t="shared" si="0"/>
        <v/>
      </c>
      <c r="T28" s="53" t="str">
        <f>IF(S28&lt;&gt;"",INDEX(QCVN02_2022!$A$1:$E$417,S28,2),"")</f>
        <v/>
      </c>
      <c r="U28" s="47" t="str">
        <f>IF(S28&lt;&gt;"",INDEX(QCVN02_2022!$A$1:$E$417,S28,3),"")</f>
        <v/>
      </c>
      <c r="V28" s="54" t="str">
        <f>IF(S28&lt;&gt;"",INDEX(QCVN02_2022!$A$1:$E$417,S28,1),"")</f>
        <v/>
      </c>
    </row>
    <row r="29" spans="1:24">
      <c r="A29" s="60" t="s">
        <v>216</v>
      </c>
      <c r="B29" s="64">
        <v>1</v>
      </c>
      <c r="C29" s="63">
        <f ca="1">IFERROR(INDEX(Period,MATCH(B29,ModeGon,0)),"0")</f>
        <v>1.9044701674734099</v>
      </c>
      <c r="P29" s="65"/>
      <c r="Q29" s="66"/>
      <c r="R29" s="67"/>
      <c r="S29" s="52" t="str">
        <f t="shared" si="0"/>
        <v/>
      </c>
      <c r="T29" s="53" t="str">
        <f>IF(S29&lt;&gt;"",INDEX(QCVN02_2022!$A$1:$E$417,S29,2),"")</f>
        <v/>
      </c>
      <c r="U29" s="47" t="str">
        <f>IF(S29&lt;&gt;"",INDEX(QCVN02_2022!$A$1:$E$417,S29,3),"")</f>
        <v/>
      </c>
      <c r="V29" s="54" t="str">
        <f>IF(S29&lt;&gt;"",INDEX(QCVN02_2022!$A$1:$E$417,S29,1),"")</f>
        <v/>
      </c>
    </row>
    <row r="30" spans="1:24">
      <c r="A30" s="60" t="s">
        <v>217</v>
      </c>
      <c r="B30" s="64">
        <v>2</v>
      </c>
      <c r="C30" s="63">
        <f ca="1">IFERROR(INDEX(Period,MATCH(B30,ModeGon,0)),"0")</f>
        <v>1.59349340971992</v>
      </c>
      <c r="E30" s="277" t="s">
        <v>218</v>
      </c>
      <c r="F30" s="277"/>
      <c r="G30" s="277"/>
      <c r="H30" s="277"/>
      <c r="I30" s="277"/>
      <c r="J30" s="277" t="s">
        <v>219</v>
      </c>
      <c r="K30" s="277"/>
      <c r="L30" s="277"/>
      <c r="M30" s="277"/>
      <c r="N30" s="277"/>
      <c r="O30" s="277"/>
      <c r="P30" s="278" t="s">
        <v>220</v>
      </c>
      <c r="Q30" s="279"/>
      <c r="R30" s="33"/>
      <c r="S30" s="52" t="str">
        <f t="shared" si="0"/>
        <v/>
      </c>
      <c r="T30" s="53" t="str">
        <f>IF(S30&lt;&gt;"",INDEX(QCVN02_2022!$A$1:$E$417,S30,2),"")</f>
        <v/>
      </c>
      <c r="U30" s="47" t="str">
        <f>IF(S30&lt;&gt;"",INDEX(QCVN02_2022!$A$1:$E$417,S30,3),"")</f>
        <v/>
      </c>
      <c r="V30" s="54" t="str">
        <f>IF(S30&lt;&gt;"",INDEX(QCVN02_2022!$A$1:$E$417,S30,1),"")</f>
        <v/>
      </c>
    </row>
    <row r="31" spans="1:24">
      <c r="A31" s="60" t="s">
        <v>221</v>
      </c>
      <c r="B31" s="64">
        <v>3</v>
      </c>
      <c r="C31" s="63">
        <f ca="1">IFERROR(INDEX(Period,MATCH(B31,ModeGon,0)),"0")</f>
        <v>1.07726651906966</v>
      </c>
      <c r="E31" s="251" t="str">
        <f ca="1">"Chu kỳ dao động (s) - Mode "&amp;B27</f>
        <v>Chu kỳ dao động (s) - Mode 1</v>
      </c>
      <c r="F31" s="253"/>
      <c r="G31" s="253"/>
      <c r="H31" s="68">
        <f ca="1">C27</f>
        <v>1.9044701674734099</v>
      </c>
      <c r="I31" s="69"/>
      <c r="J31" s="253" t="str">
        <f ca="1">"Chu kỳ dao động (s) - Mode "&amp;B28</f>
        <v>Chu kỳ dao động (s) - Mode 2</v>
      </c>
      <c r="K31" s="253"/>
      <c r="L31" s="253"/>
      <c r="M31" s="253"/>
      <c r="N31" s="68">
        <f ca="1">C28</f>
        <v>1.59349340971992</v>
      </c>
      <c r="O31" s="69"/>
      <c r="P31" s="37"/>
      <c r="Q31" s="51"/>
      <c r="R31" s="33"/>
      <c r="S31" s="52" t="str">
        <f t="shared" si="0"/>
        <v/>
      </c>
      <c r="T31" s="53" t="str">
        <f>IF(S31&lt;&gt;"",INDEX(QCVN02_2022!$A$1:$E$417,S31,2),"")</f>
        <v/>
      </c>
      <c r="U31" s="47" t="str">
        <f>IF(S31&lt;&gt;"",INDEX(QCVN02_2022!$A$1:$E$417,S31,3),"")</f>
        <v/>
      </c>
      <c r="V31" s="54" t="str">
        <f>IF(S31&lt;&gt;"",INDEX(QCVN02_2022!$A$1:$E$417,S31,1),"")</f>
        <v/>
      </c>
    </row>
    <row r="32" spans="1:24">
      <c r="A32" s="60" t="s">
        <v>222</v>
      </c>
      <c r="B32" s="64">
        <v>4</v>
      </c>
      <c r="C32" s="63">
        <f ca="1">IFERROR(INDEX(Period,MATCH(B32,ModeGon,0)),"0")</f>
        <v>0.48454540186539502</v>
      </c>
      <c r="E32" s="251" t="s">
        <v>223</v>
      </c>
      <c r="F32" s="253"/>
      <c r="G32" s="253"/>
      <c r="H32" s="70">
        <f>A22</f>
        <v>17.465776566757501</v>
      </c>
      <c r="I32" s="69"/>
      <c r="J32" s="253" t="s">
        <v>223</v>
      </c>
      <c r="K32" s="253"/>
      <c r="L32" s="253"/>
      <c r="M32" s="253"/>
      <c r="N32" s="71">
        <f>H33</f>
        <v>20.091171662125401</v>
      </c>
      <c r="O32" s="69"/>
      <c r="P32" s="37"/>
      <c r="Q32" s="51"/>
      <c r="R32" s="33"/>
      <c r="S32" s="52" t="str">
        <f t="shared" si="0"/>
        <v/>
      </c>
      <c r="T32" s="53" t="str">
        <f>IF(S32&lt;&gt;"",INDEX(QCVN02_2022!$A$1:$E$417,S32,2),"")</f>
        <v/>
      </c>
      <c r="U32" s="47" t="str">
        <f>IF(S32&lt;&gt;"",INDEX(QCVN02_2022!$A$1:$E$417,S32,3),"")</f>
        <v/>
      </c>
      <c r="V32" s="54" t="str">
        <f>IF(S32&lt;&gt;"",INDEX(QCVN02_2022!$A$1:$E$417,S32,1),"")</f>
        <v/>
      </c>
    </row>
    <row r="33" spans="1:33">
      <c r="A33" s="60" t="s">
        <v>224</v>
      </c>
      <c r="B33" s="64">
        <v>5</v>
      </c>
      <c r="C33" s="63">
        <f ca="1">IFERROR(INDEX(Period,MATCH(B33,ModeGon,0)),"0")</f>
        <v>0.375658347356077</v>
      </c>
      <c r="E33" s="251" t="s">
        <v>225</v>
      </c>
      <c r="F33" s="252"/>
      <c r="G33" s="252"/>
      <c r="H33" s="70">
        <f>A23</f>
        <v>20.091171662125401</v>
      </c>
      <c r="I33" s="69"/>
      <c r="J33" s="253" t="s">
        <v>225</v>
      </c>
      <c r="K33" s="252"/>
      <c r="L33" s="252"/>
      <c r="M33" s="252"/>
      <c r="N33" s="71">
        <f>H32</f>
        <v>17.465776566757501</v>
      </c>
      <c r="O33" s="69"/>
      <c r="P33" s="37"/>
      <c r="Q33" s="51"/>
      <c r="R33" s="33"/>
      <c r="S33" s="52" t="str">
        <f t="shared" si="0"/>
        <v/>
      </c>
      <c r="T33" s="53" t="str">
        <f>IF(S33&lt;&gt;"",INDEX(QCVN02_2022!$A$1:$E$417,S33,2),"")</f>
        <v/>
      </c>
      <c r="U33" s="47" t="str">
        <f>IF(S33&lt;&gt;"",INDEX(QCVN02_2022!$A$1:$E$417,S33,3),"")</f>
        <v/>
      </c>
      <c r="V33" s="54" t="str">
        <f>IF(S33&lt;&gt;"",INDEX(QCVN02_2022!$A$1:$E$417,S33,1),"")</f>
        <v/>
      </c>
    </row>
    <row r="34" spans="1:33" ht="15.75">
      <c r="A34" s="27"/>
      <c r="B34" s="27"/>
      <c r="C34" s="27"/>
      <c r="D34" s="27"/>
      <c r="E34" s="251" t="s">
        <v>226</v>
      </c>
      <c r="F34" s="252"/>
      <c r="G34" s="252"/>
      <c r="H34" s="57">
        <f ca="1">IF($H$31&lt;=1,0.85,0.925*((1+1.7*K25*SQRT(3.4^2*H36^2+H35^2*H37^2))/(1+1.7*K25*3.4)))</f>
        <v>0.947340619635204</v>
      </c>
      <c r="I34" s="41"/>
      <c r="J34" s="253" t="s">
        <v>226</v>
      </c>
      <c r="K34" s="252"/>
      <c r="L34" s="252"/>
      <c r="M34" s="252"/>
      <c r="N34" s="57">
        <f ca="1">IF($N$31&lt;=1,0.85,0.925*((1+1.7*K25*SQRT(3.4^2*N36^2+N35^2*N37^2))/(1+1.7*K25*3.4)))</f>
        <v>0.92324495862766531</v>
      </c>
      <c r="O34" s="41"/>
      <c r="P34" s="253" t="s">
        <v>227</v>
      </c>
      <c r="Q34" s="254"/>
      <c r="R34" s="33"/>
      <c r="S34" s="52" t="str">
        <f t="shared" si="0"/>
        <v/>
      </c>
      <c r="T34" s="53" t="str">
        <f>IF(S34&lt;&gt;"",INDEX(QCVN02_2022!$A$1:$E$417,S34,2),"")</f>
        <v/>
      </c>
      <c r="U34" s="47" t="str">
        <f>IF(S34&lt;&gt;"",INDEX(QCVN02_2022!$A$1:$E$417,S34,3),"")</f>
        <v/>
      </c>
      <c r="V34" s="54" t="str">
        <f>IF(S34&lt;&gt;"",INDEX(QCVN02_2022!$A$1:$E$417,S34,1),"")</f>
        <v/>
      </c>
    </row>
    <row r="35" spans="1:33">
      <c r="A35" s="262"/>
      <c r="B35" s="240" t="s">
        <v>228</v>
      </c>
      <c r="C35" s="240" t="s">
        <v>229</v>
      </c>
      <c r="D35" s="27"/>
      <c r="E35" s="251" t="s">
        <v>230</v>
      </c>
      <c r="F35" s="253"/>
      <c r="G35" s="253"/>
      <c r="H35" s="57">
        <f ca="1">SQRT(2*LN(3600/$H$31))+0.577/SQRT(2*LN(3600/$H$31))</f>
        <v>4.0329933000539242</v>
      </c>
      <c r="I35" s="69"/>
      <c r="J35" s="253" t="s">
        <v>230</v>
      </c>
      <c r="K35" s="253"/>
      <c r="L35" s="253"/>
      <c r="M35" s="253"/>
      <c r="N35" s="72">
        <f ca="1">SQRT(2*LN(3600/$N$31))+0.577/SQRT(2*LN(3600/$N$31))</f>
        <v>4.0768953705403552</v>
      </c>
      <c r="O35" s="69"/>
      <c r="P35" s="253" t="s">
        <v>231</v>
      </c>
      <c r="Q35" s="268"/>
      <c r="R35" s="73"/>
      <c r="S35" s="52" t="str">
        <f t="shared" si="0"/>
        <v/>
      </c>
      <c r="T35" s="53" t="str">
        <f>IF(S35&lt;&gt;"",INDEX(QCVN02_2022!$A$1:$E$417,S35,2),"")</f>
        <v/>
      </c>
      <c r="U35" s="47" t="str">
        <f>IF(S35&lt;&gt;"",INDEX(QCVN02_2022!$A$1:$E$417,S35,3),"")</f>
        <v/>
      </c>
      <c r="V35" s="54" t="str">
        <f>IF(S35&lt;&gt;"",INDEX(QCVN02_2022!$A$1:$E$417,S35,1),"")</f>
        <v/>
      </c>
    </row>
    <row r="36" spans="1:33">
      <c r="A36" s="262"/>
      <c r="B36" s="262"/>
      <c r="C36" s="262"/>
      <c r="D36" s="27"/>
      <c r="E36" s="251" t="s">
        <v>232</v>
      </c>
      <c r="F36" s="252"/>
      <c r="G36" s="252"/>
      <c r="H36" s="57">
        <f>SQRT(1/(1+0.63*((H8+H32)/K26)^0.63))</f>
        <v>0.86510716238857899</v>
      </c>
      <c r="I36" s="41"/>
      <c r="J36" s="253" t="s">
        <v>233</v>
      </c>
      <c r="K36" s="252"/>
      <c r="L36" s="252"/>
      <c r="M36" s="252"/>
      <c r="N36" s="57">
        <f>SQRT(1/(1+0.63*((H8+N32)/K26)^0.63))</f>
        <v>0.86306774498725303</v>
      </c>
      <c r="O36" s="41"/>
      <c r="P36" s="253" t="s">
        <v>234</v>
      </c>
      <c r="Q36" s="254"/>
      <c r="R36" s="33"/>
      <c r="S36" s="52" t="str">
        <f t="shared" si="0"/>
        <v/>
      </c>
      <c r="T36" s="53" t="str">
        <f>IF(S36&lt;&gt;"",INDEX(QCVN02_2022!$A$1:$E$417,S36,2),"")</f>
        <v/>
      </c>
      <c r="U36" s="47" t="str">
        <f>IF(S36&lt;&gt;"",INDEX(QCVN02_2022!$A$1:$E$417,S36,3),"")</f>
        <v/>
      </c>
      <c r="V36" s="54" t="str">
        <f>IF(S36&lt;&gt;"",INDEX(QCVN02_2022!$A$1:$E$417,S36,1),"")</f>
        <v/>
      </c>
    </row>
    <row r="37" spans="1:33">
      <c r="A37" s="60" t="s">
        <v>235</v>
      </c>
      <c r="B37" s="63">
        <f>$H$8/$H$33</f>
        <v>3.4841173614558101</v>
      </c>
      <c r="C37" s="63">
        <f>$H$8/$N$33</f>
        <v>4.0078378268751296</v>
      </c>
      <c r="D37" s="27"/>
      <c r="E37" s="251" t="s">
        <v>236</v>
      </c>
      <c r="F37" s="253"/>
      <c r="G37" s="253"/>
      <c r="H37" s="57">
        <f ca="1">SQRT(H38*H43*H44*(0.53+0.47*H45)/K27)</f>
        <v>0.51571186989184292</v>
      </c>
      <c r="I37" s="69"/>
      <c r="J37" s="253" t="s">
        <v>236</v>
      </c>
      <c r="K37" s="253"/>
      <c r="L37" s="253"/>
      <c r="M37" s="252"/>
      <c r="N37" s="72">
        <f ca="1">SQRT(N38*N43*N44*(0.53+0.47*N45)/K27)</f>
        <v>0.41345116849323144</v>
      </c>
      <c r="O37" s="69"/>
      <c r="P37" s="253" t="s">
        <v>237</v>
      </c>
      <c r="Q37" s="268"/>
      <c r="R37" s="73"/>
      <c r="S37" s="52" t="str">
        <f t="shared" si="0"/>
        <v/>
      </c>
      <c r="T37" s="53" t="str">
        <f>IF(S37&lt;&gt;"",INDEX(QCVN02_2022!$A$1:$E$417,S37,2),"")</f>
        <v/>
      </c>
      <c r="U37" s="47" t="str">
        <f>IF(S37&lt;&gt;"",INDEX(QCVN02_2022!$A$1:$E$417,S37,3),"")</f>
        <v/>
      </c>
      <c r="V37" s="54" t="str">
        <f>IF(S37&lt;&gt;"",INDEX(QCVN02_2022!$A$1:$E$417,S37,1),"")</f>
        <v/>
      </c>
    </row>
    <row r="38" spans="1:33" ht="16.5">
      <c r="A38" s="60" t="s">
        <v>238</v>
      </c>
      <c r="B38" s="74">
        <f>IF(B37&gt;A43,"",IF(B37&lt;=A45,B45,IF(B37&gt;A44,((B43-B44)/(A43-A44)*(B37-A44)+B44),(B44-B45)/(A44-A45)*(B37-A45)+B45)))</f>
        <v>0.8</v>
      </c>
      <c r="C38" s="74">
        <f>IF(C37&gt;A43,"",IF(C37&lt;=A45,B45,IF(C37&gt;A44,((B43-B44)/(A43-A44)*(C37-A44)+B44),(B44-B45)/(A44-A45)*(C37-A45)+B45)))</f>
        <v>0.8</v>
      </c>
      <c r="D38" s="27"/>
      <c r="E38" s="251" t="s">
        <v>239</v>
      </c>
      <c r="F38" s="253"/>
      <c r="G38" s="253"/>
      <c r="H38" s="57">
        <f ca="1">7.47*H39/(1+10.3*H39)^(5/3)</f>
        <v>6.9631371743130041E-2</v>
      </c>
      <c r="I38" s="69"/>
      <c r="J38" s="253" t="s">
        <v>239</v>
      </c>
      <c r="K38" s="253"/>
      <c r="L38" s="253"/>
      <c r="M38" s="252"/>
      <c r="N38" s="72">
        <f ca="1">7.47*N39/(1+10.3*N39)^(5/3)</f>
        <v>6.235708583901562E-2</v>
      </c>
      <c r="O38" s="69"/>
      <c r="P38" s="253" t="s">
        <v>240</v>
      </c>
      <c r="Q38" s="268"/>
      <c r="R38" s="73"/>
      <c r="S38" s="52" t="str">
        <f t="shared" si="0"/>
        <v/>
      </c>
      <c r="T38" s="53" t="str">
        <f>IF(S38&lt;&gt;"",INDEX(QCVN02_2022!$A$1:$E$417,S38,2),"")</f>
        <v/>
      </c>
      <c r="U38" s="47" t="str">
        <f>IF(S38&lt;&gt;"",INDEX(QCVN02_2022!$A$1:$E$417,S38,3),"")</f>
        <v/>
      </c>
      <c r="V38" s="54" t="str">
        <f>IF(S38&lt;&gt;"",INDEX(QCVN02_2022!$A$1:$E$417,S38,1),"")</f>
        <v/>
      </c>
      <c r="AE38" s="75"/>
      <c r="AF38" s="75"/>
      <c r="AG38" s="75"/>
    </row>
    <row r="39" spans="1:33" ht="16.5">
      <c r="A39" s="60" t="s">
        <v>241</v>
      </c>
      <c r="B39" s="63">
        <f>(IF(B37&gt;A43,"",IF(B37&lt;=A45,C45,IF(B37&gt;A44,((C43-C44)/(A43-A44)*(B37-A44)+C44),(C44-C45)/(A44-A45)*(B37-A45)+C45))))</f>
        <v>-0.62420586807279099</v>
      </c>
      <c r="C39" s="63">
        <f>(IF(C37&gt;A43,"",IF(C37&lt;=A45,C45,IF(C37&gt;A44,((C43-C44)/(A43-A44)*(C37-A44)+C44),(C44-C45)/(A44-A45)*(C37-A45)+C45))))</f>
        <v>-0.65039189134375697</v>
      </c>
      <c r="D39" s="27"/>
      <c r="E39" s="36" t="s">
        <v>242</v>
      </c>
      <c r="F39" s="37"/>
      <c r="G39" s="37"/>
      <c r="H39" s="57">
        <f ca="1">K26/H31/K28</f>
        <v>3.014863971910354</v>
      </c>
      <c r="I39" s="69"/>
      <c r="J39" s="253" t="s">
        <v>242</v>
      </c>
      <c r="K39" s="252"/>
      <c r="L39" s="252"/>
      <c r="M39" s="252"/>
      <c r="N39" s="72">
        <f ca="1">K26/N31/K28</f>
        <v>3.6032270095819556</v>
      </c>
      <c r="O39" s="69"/>
      <c r="P39" s="253" t="s">
        <v>243</v>
      </c>
      <c r="Q39" s="268"/>
      <c r="R39" s="73"/>
      <c r="S39" s="52" t="str">
        <f t="shared" si="0"/>
        <v/>
      </c>
      <c r="T39" s="53" t="str">
        <f>IF(S39&lt;&gt;"",INDEX(QCVN02_2022!$A$1:$E$417,S39,2),"")</f>
        <v/>
      </c>
      <c r="U39" s="47" t="str">
        <f>IF(S39&lt;&gt;"",INDEX(QCVN02_2022!$A$1:$E$417,S39,3),"")</f>
        <v/>
      </c>
      <c r="V39" s="54" t="str">
        <f>IF(S39&lt;&gt;"",INDEX(QCVN02_2022!$A$1:$E$417,S39,1),"")</f>
        <v/>
      </c>
      <c r="AE39" s="75"/>
      <c r="AF39" s="75"/>
      <c r="AG39" s="75"/>
    </row>
    <row r="40" spans="1:33" ht="16.5">
      <c r="A40" s="60" t="s">
        <v>244</v>
      </c>
      <c r="B40" s="63">
        <f>ABS(B38)+ABS(B39)</f>
        <v>1.42420586807279</v>
      </c>
      <c r="C40" s="63">
        <f>ABS(C38)+ABS(C39)</f>
        <v>1.4503918913437599</v>
      </c>
      <c r="D40" s="27"/>
      <c r="E40" s="76" t="s">
        <v>245</v>
      </c>
      <c r="F40" s="37"/>
      <c r="G40" s="37"/>
      <c r="H40" s="57">
        <f ca="1">4.6*H8/H31/K28</f>
        <v>4.0953319824466075</v>
      </c>
      <c r="I40" s="69"/>
      <c r="J40" s="253" t="s">
        <v>245</v>
      </c>
      <c r="K40" s="252"/>
      <c r="L40" s="252"/>
      <c r="M40" s="252"/>
      <c r="N40" s="72">
        <f ca="1">4.6*H8/N31/K28</f>
        <v>4.8945527724775273</v>
      </c>
      <c r="O40" s="69"/>
      <c r="P40" s="253" t="s">
        <v>246</v>
      </c>
      <c r="Q40" s="268"/>
      <c r="R40" s="73"/>
      <c r="S40" s="52" t="str">
        <f t="shared" si="0"/>
        <v/>
      </c>
      <c r="T40" s="53" t="str">
        <f>IF(S40&lt;&gt;"",INDEX(QCVN02_2022!$A$1:$E$417,S40,2),"")</f>
        <v/>
      </c>
      <c r="U40" s="47" t="str">
        <f>IF(S40&lt;&gt;"",INDEX(QCVN02_2022!$A$1:$E$417,S40,3),"")</f>
        <v/>
      </c>
      <c r="V40" s="54" t="str">
        <f>IF(S40&lt;&gt;"",INDEX(QCVN02_2022!$A$1:$E$417,S40,1),"")</f>
        <v/>
      </c>
      <c r="Y40" s="77"/>
      <c r="AE40" s="75"/>
      <c r="AF40" s="75"/>
      <c r="AG40" s="75"/>
    </row>
    <row r="41" spans="1:33" ht="16.5">
      <c r="A41" s="274" t="s">
        <v>247</v>
      </c>
      <c r="B41" s="275"/>
      <c r="C41" s="276"/>
      <c r="D41" s="27"/>
      <c r="E41" s="76" t="s">
        <v>248</v>
      </c>
      <c r="F41" s="37"/>
      <c r="G41" s="37"/>
      <c r="H41" s="57">
        <f ca="1">4.6*H32/H31/K28</f>
        <v>1.0218307624586929</v>
      </c>
      <c r="I41" s="69"/>
      <c r="J41" s="253" t="s">
        <v>248</v>
      </c>
      <c r="K41" s="252"/>
      <c r="L41" s="252"/>
      <c r="M41" s="252"/>
      <c r="N41" s="72">
        <f ca="1">4.6*N32/N31/K28</f>
        <v>1.4048185708739684</v>
      </c>
      <c r="O41" s="69"/>
      <c r="P41" s="253" t="s">
        <v>246</v>
      </c>
      <c r="Q41" s="268"/>
      <c r="R41" s="73"/>
      <c r="S41" s="52" t="str">
        <f t="shared" si="0"/>
        <v/>
      </c>
      <c r="T41" s="53" t="str">
        <f>IF(S41&lt;&gt;"",INDEX(QCVN02_2022!$A$1:$E$417,S41,2),"")</f>
        <v/>
      </c>
      <c r="U41" s="47" t="str">
        <f>IF(S41&lt;&gt;"",INDEX(QCVN02_2022!$A$1:$E$417,S41,3),"")</f>
        <v/>
      </c>
      <c r="V41" s="54" t="str">
        <f>IF(S41&lt;&gt;"",INDEX(QCVN02_2022!$A$1:$E$417,S41,1),"")</f>
        <v/>
      </c>
      <c r="Y41" s="77"/>
      <c r="AE41" s="75"/>
      <c r="AF41" s="75"/>
      <c r="AG41" s="75"/>
    </row>
    <row r="42" spans="1:33" ht="15.75">
      <c r="A42" s="60" t="s">
        <v>235</v>
      </c>
      <c r="B42" s="60" t="s">
        <v>238</v>
      </c>
      <c r="C42" s="60" t="s">
        <v>241</v>
      </c>
      <c r="D42" s="27"/>
      <c r="E42" s="76" t="s">
        <v>249</v>
      </c>
      <c r="F42" s="37"/>
      <c r="G42" s="37"/>
      <c r="H42" s="57">
        <f ca="1">15.4*H33/H31/K28</f>
        <v>3.9351312895652102</v>
      </c>
      <c r="I42" s="69"/>
      <c r="J42" s="253" t="s">
        <v>249</v>
      </c>
      <c r="K42" s="252"/>
      <c r="L42" s="252"/>
      <c r="M42" s="252"/>
      <c r="N42" s="72">
        <f ca="1">15.4*N33/N31/K28</f>
        <v>4.0885165926141545</v>
      </c>
      <c r="O42" s="69"/>
      <c r="P42" s="253" t="s">
        <v>246</v>
      </c>
      <c r="Q42" s="268"/>
      <c r="R42" s="73"/>
      <c r="S42" s="52" t="str">
        <f t="shared" si="0"/>
        <v/>
      </c>
      <c r="T42" s="53" t="str">
        <f>IF(S42&lt;&gt;"",INDEX(QCVN02_2022!$A$1:$E$417,S42,2),"")</f>
        <v/>
      </c>
      <c r="U42" s="47" t="str">
        <f>IF(S42&lt;&gt;"",INDEX(QCVN02_2022!$A$1:$E$417,S42,3),"")</f>
        <v/>
      </c>
      <c r="V42" s="54" t="str">
        <f>IF(S42&lt;&gt;"",INDEX(QCVN02_2022!$A$1:$E$417,S42,1),"")</f>
        <v/>
      </c>
    </row>
    <row r="43" spans="1:33">
      <c r="A43" s="60">
        <v>5</v>
      </c>
      <c r="B43" s="60">
        <v>0.8</v>
      </c>
      <c r="C43" s="60">
        <v>-0.7</v>
      </c>
      <c r="D43" s="27"/>
      <c r="E43" s="76" t="s">
        <v>250</v>
      </c>
      <c r="F43" s="37"/>
      <c r="G43" s="37"/>
      <c r="H43" s="57">
        <f ca="1">IF(H40=0,1,(1/H40-(1-EXP(-2*H40))/(2*H40^2)))</f>
        <v>0.21437666752872847</v>
      </c>
      <c r="I43" s="69"/>
      <c r="J43" s="253" t="s">
        <v>250</v>
      </c>
      <c r="K43" s="252"/>
      <c r="L43" s="252"/>
      <c r="M43" s="252"/>
      <c r="N43" s="72">
        <f ca="1">IF(N40=0,1,(1/N40-(1-EXP(-2*N40))/(2*N40^2)))</f>
        <v>0.18343889405163177</v>
      </c>
      <c r="O43" s="69"/>
      <c r="P43" s="253" t="s">
        <v>246</v>
      </c>
      <c r="Q43" s="268"/>
      <c r="R43" s="73"/>
      <c r="S43" s="52" t="str">
        <f t="shared" si="0"/>
        <v/>
      </c>
      <c r="T43" s="53" t="str">
        <f>IF(S43&lt;&gt;"",INDEX(QCVN02_2022!$A$1:$E$417,S43,2),"")</f>
        <v/>
      </c>
      <c r="U43" s="47" t="str">
        <f>IF(S43&lt;&gt;"",INDEX(QCVN02_2022!$A$1:$E$417,S43,3),"")</f>
        <v/>
      </c>
      <c r="V43" s="54" t="str">
        <f>IF(S43&lt;&gt;"",INDEX(QCVN02_2022!$A$1:$E$417,S43,1),"")</f>
        <v/>
      </c>
    </row>
    <row r="44" spans="1:33">
      <c r="A44" s="60">
        <v>1</v>
      </c>
      <c r="B44" s="60">
        <v>0.8</v>
      </c>
      <c r="C44" s="60">
        <v>-0.5</v>
      </c>
      <c r="D44" s="27"/>
      <c r="E44" s="76" t="s">
        <v>251</v>
      </c>
      <c r="F44" s="37"/>
      <c r="G44" s="37"/>
      <c r="H44" s="57">
        <f ca="1">IF(H41=0,1,(1/H41-(1-EXP(-2*H41))/(2*H41^2)))</f>
        <v>0.56181026006750767</v>
      </c>
      <c r="I44" s="69"/>
      <c r="J44" s="253" t="s">
        <v>251</v>
      </c>
      <c r="K44" s="252"/>
      <c r="L44" s="252"/>
      <c r="M44" s="252"/>
      <c r="N44" s="72">
        <f ca="1">IF(N41=0,1,(1/N41-(1-EXP(-2*N41))/(2*N41^2)))</f>
        <v>0.47373943910005223</v>
      </c>
      <c r="O44" s="69"/>
      <c r="P44" s="253" t="s">
        <v>246</v>
      </c>
      <c r="Q44" s="268"/>
      <c r="R44" s="73"/>
      <c r="S44" s="52" t="str">
        <f t="shared" si="0"/>
        <v/>
      </c>
      <c r="T44" s="53" t="str">
        <f>IF(S44&lt;&gt;"",INDEX(QCVN02_2022!$A$1:$E$417,S44,2),"")</f>
        <v/>
      </c>
      <c r="U44" s="47" t="str">
        <f>IF(S44&lt;&gt;"",INDEX(QCVN02_2022!$A$1:$E$417,S44,3),"")</f>
        <v/>
      </c>
      <c r="V44" s="54" t="str">
        <f>IF(S44&lt;&gt;"",INDEX(QCVN02_2022!$A$1:$E$417,S44,1),"")</f>
        <v/>
      </c>
    </row>
    <row r="45" spans="1:33">
      <c r="A45" s="60">
        <v>0.25</v>
      </c>
      <c r="B45" s="60">
        <v>0.7</v>
      </c>
      <c r="C45" s="60">
        <v>-0.3</v>
      </c>
      <c r="D45" s="27"/>
      <c r="E45" s="76" t="s">
        <v>252</v>
      </c>
      <c r="F45" s="37"/>
      <c r="G45" s="37"/>
      <c r="H45" s="57">
        <f ca="1">IF(H42=0,1,(1/H42-(1-EXP(-2*H42))/(2*H42^2)))</f>
        <v>0.22184468593029166</v>
      </c>
      <c r="I45" s="69"/>
      <c r="J45" s="253" t="s">
        <v>252</v>
      </c>
      <c r="K45" s="252"/>
      <c r="L45" s="252"/>
      <c r="M45" s="252"/>
      <c r="N45" s="72">
        <f ca="1">IF(N42=0,1,(1/N42-(1-EXP(-2*N42))/(2*N42^2)))</f>
        <v>0.21468437396475459</v>
      </c>
      <c r="O45" s="69"/>
      <c r="P45" s="253" t="s">
        <v>246</v>
      </c>
      <c r="Q45" s="268"/>
      <c r="R45" s="73"/>
      <c r="S45" s="52" t="str">
        <f t="shared" si="0"/>
        <v/>
      </c>
      <c r="T45" s="53" t="str">
        <f>IF(S45&lt;&gt;"",INDEX(QCVN02_2022!$A$1:$E$417,S45,2),"")</f>
        <v/>
      </c>
      <c r="U45" s="47" t="str">
        <f>IF(S45&lt;&gt;"",INDEX(QCVN02_2022!$A$1:$E$417,S45,3),"")</f>
        <v/>
      </c>
      <c r="V45" s="54" t="str">
        <f>IF(S45&lt;&gt;"",INDEX(QCVN02_2022!$A$1:$E$417,S45,1),"")</f>
        <v/>
      </c>
    </row>
    <row r="46" spans="1:33">
      <c r="E46" s="251" t="s">
        <v>253</v>
      </c>
      <c r="F46" s="252"/>
      <c r="G46" s="252"/>
      <c r="H46" s="72">
        <f>H33/H32</f>
        <v>1.1503165396243999</v>
      </c>
      <c r="I46" s="41"/>
      <c r="J46" s="253" t="s">
        <v>253</v>
      </c>
      <c r="K46" s="252"/>
      <c r="L46" s="252"/>
      <c r="M46" s="252"/>
      <c r="N46" s="72">
        <f>N33/N32</f>
        <v>0.86932593382211298</v>
      </c>
      <c r="O46" s="41"/>
      <c r="P46" s="253" t="s">
        <v>254</v>
      </c>
      <c r="Q46" s="254"/>
      <c r="R46" s="33"/>
      <c r="S46" s="52" t="str">
        <f t="shared" si="0"/>
        <v/>
      </c>
      <c r="T46" s="53" t="str">
        <f>IF(S46&lt;&gt;"",INDEX(QCVN02_2022!$A$1:$E$417,S46,2),"")</f>
        <v/>
      </c>
      <c r="U46" s="47" t="str">
        <f>IF(S46&lt;&gt;"",INDEX(QCVN02_2022!$A$1:$E$417,S46,3),"")</f>
        <v/>
      </c>
      <c r="V46" s="54" t="str">
        <f>IF(S46&lt;&gt;"",INDEX(QCVN02_2022!$A$1:$E$417,S46,1),"")</f>
        <v/>
      </c>
    </row>
    <row r="47" spans="1:33" ht="15">
      <c r="A47" s="269" t="s">
        <v>255</v>
      </c>
      <c r="B47" s="269"/>
      <c r="C47" s="269"/>
      <c r="D47" s="270"/>
      <c r="E47" s="271" t="str">
        <f>IF(OR($A$48="Phụ lục F.16.1",B37&gt;5),$A$49,"Hệ số h/d")</f>
        <v>Hệ số khí động cơ bản Cxꚙ :</v>
      </c>
      <c r="F47" s="272"/>
      <c r="G47" s="272"/>
      <c r="H47" s="57">
        <f>IF(OR($A$48="Phụ lục F.16.1",B37&gt;5),_xll.Win27372023_HeSoKhiDongCoBan($H$46),$B$37)</f>
        <v>2.0502595226083602</v>
      </c>
      <c r="I47" s="41"/>
      <c r="J47" s="273" t="str">
        <f>IF(OR(C37&gt;5,$A$48="Phụ lục F.16.1"),$A$49,"Hệ số h/d")</f>
        <v>Hệ số khí động cơ bản Cxꚙ :</v>
      </c>
      <c r="K47" s="272"/>
      <c r="L47" s="272"/>
      <c r="M47" s="272"/>
      <c r="N47" s="72">
        <f>IF(OR(C37&gt;5,$A$48="Phụ lục F.16.1"),_xll.Win27372023_HeSoKhiDongCoBan($N$46),$C$37)</f>
        <v>2.2497404773916401</v>
      </c>
      <c r="O47" s="41"/>
      <c r="P47" s="253" t="str">
        <f>IF($A$48="Phụ lục F.16.1",IF(E47=J47,"Phụ lục F.16.1",""),IF(E47=J47,"Phụ lục F.4.1.1",""))</f>
        <v>Phụ lục F.16.1</v>
      </c>
      <c r="Q47" s="254"/>
      <c r="R47" s="33"/>
      <c r="S47" s="52" t="str">
        <f t="shared" si="0"/>
        <v/>
      </c>
      <c r="T47" s="53" t="str">
        <f>IF(S47&lt;&gt;"",INDEX(QCVN02_2022!$A$1:$E$417,S47,2),"")</f>
        <v/>
      </c>
      <c r="U47" s="47" t="str">
        <f>IF(S47&lt;&gt;"",INDEX(QCVN02_2022!$A$1:$E$417,S47,3),"")</f>
        <v/>
      </c>
      <c r="V47" s="54" t="str">
        <f>IF(S47&lt;&gt;"",INDEX(QCVN02_2022!$A$1:$E$417,S47,1),"")</f>
        <v/>
      </c>
    </row>
    <row r="48" spans="1:33">
      <c r="A48" s="264" t="s">
        <v>254</v>
      </c>
      <c r="B48" s="264"/>
      <c r="C48" s="264"/>
      <c r="D48" s="265"/>
      <c r="E48" s="251" t="str">
        <f>IF(OR($A$48="Phụ lục F.16.1",B37&gt;5),$A$50,$A$51)</f>
        <v>HS khí động cản chính diện Cx :</v>
      </c>
      <c r="F48" s="252"/>
      <c r="G48" s="252"/>
      <c r="H48" s="78">
        <f>IF(OR($A$48="Phụ lục F.16.1",B37&gt;5),H51*H47,$B$40)</f>
        <v>1.41548690065104</v>
      </c>
      <c r="I48" s="41"/>
      <c r="J48" s="253" t="str">
        <f>IF(OR(C37&gt;5,$A$48="Phụ lục F.16.1"),$A$50,$A$51)</f>
        <v>HS khí động cản chính diện Cx :</v>
      </c>
      <c r="K48" s="252"/>
      <c r="L48" s="252"/>
      <c r="M48" s="252"/>
      <c r="N48" s="78">
        <f>IF(OR(C37&gt;5,$A$48="Phụ lục F.16.1"),N51*N47,$C$40)</f>
        <v>1.53952502904132</v>
      </c>
      <c r="O48" s="41"/>
      <c r="P48" s="253" t="str">
        <f>IF($A$48="Phụ lục F.16.1",IF(E48=J48,"Phụ lục F.16.1",""),IF(E48=J48,"Phụ lục F.4.1.1",""))</f>
        <v>Phụ lục F.16.1</v>
      </c>
      <c r="Q48" s="254"/>
      <c r="R48" s="33"/>
      <c r="S48" s="52" t="str">
        <f t="shared" si="0"/>
        <v/>
      </c>
      <c r="T48" s="53" t="str">
        <f>IF(S48&lt;&gt;"",INDEX(QCVN02_2022!$A$1:$E$417,S48,2),"")</f>
        <v/>
      </c>
      <c r="U48" s="47" t="str">
        <f>IF(S48&lt;&gt;"",INDEX(QCVN02_2022!$A$1:$E$417,S48,3),"")</f>
        <v/>
      </c>
      <c r="V48" s="54" t="str">
        <f>IF(S48&lt;&gt;"",INDEX(QCVN02_2022!$A$1:$E$417,S48,1),"")</f>
        <v/>
      </c>
    </row>
    <row r="49" spans="1:22">
      <c r="A49" s="266" t="s">
        <v>256</v>
      </c>
      <c r="B49" s="266"/>
      <c r="C49" s="266"/>
      <c r="D49" s="267"/>
      <c r="E49" s="251" t="s">
        <v>257</v>
      </c>
      <c r="F49" s="253"/>
      <c r="G49" s="253"/>
      <c r="H49" s="79">
        <v>1</v>
      </c>
      <c r="I49" s="41"/>
      <c r="J49" s="253" t="s">
        <v>257</v>
      </c>
      <c r="K49" s="252"/>
      <c r="L49" s="252"/>
      <c r="M49" s="252"/>
      <c r="N49" s="71">
        <f>H49</f>
        <v>1</v>
      </c>
      <c r="O49" s="41"/>
      <c r="P49" s="253" t="s">
        <v>258</v>
      </c>
      <c r="Q49" s="254"/>
      <c r="R49" s="33"/>
      <c r="S49" s="52" t="str">
        <f t="shared" si="0"/>
        <v/>
      </c>
      <c r="T49" s="53" t="str">
        <f>IF(S49&lt;&gt;"",INDEX(QCVN02_2022!$A$1:$E$417,S49,2),"")</f>
        <v/>
      </c>
      <c r="U49" s="47" t="str">
        <f>IF(S49&lt;&gt;"",INDEX(QCVN02_2022!$A$1:$E$417,S49,3),"")</f>
        <v/>
      </c>
      <c r="V49" s="54" t="str">
        <f>IF(S49&lt;&gt;"",INDEX(QCVN02_2022!$A$1:$E$417,S49,1),"")</f>
        <v/>
      </c>
    </row>
    <row r="50" spans="1:22" ht="15.75">
      <c r="A50" s="249" t="s">
        <v>259</v>
      </c>
      <c r="B50" s="249"/>
      <c r="C50" s="249"/>
      <c r="D50" s="250"/>
      <c r="E50" s="251" t="s">
        <v>260</v>
      </c>
      <c r="F50" s="252"/>
      <c r="G50" s="252"/>
      <c r="H50" s="72">
        <f>IF($H$8&gt;$H$32,2*$H$8/$H$32,$H$32/$H$8/2)</f>
        <v>8.0156756537502591</v>
      </c>
      <c r="I50" s="41"/>
      <c r="J50" s="253" t="s">
        <v>260</v>
      </c>
      <c r="K50" s="252"/>
      <c r="L50" s="252"/>
      <c r="M50" s="252"/>
      <c r="N50" s="72">
        <f>IF($H$8&gt;$N$32,2*$H$8/$N$32,$N$32/$H$8/2)</f>
        <v>6.9682347229116299</v>
      </c>
      <c r="O50" s="41"/>
      <c r="P50" s="253" t="s">
        <v>261</v>
      </c>
      <c r="Q50" s="268"/>
      <c r="R50" s="73"/>
      <c r="S50" s="52" t="str">
        <f t="shared" si="0"/>
        <v/>
      </c>
      <c r="T50" s="53" t="str">
        <f>IF(S50&lt;&gt;"",INDEX(QCVN02_2022!$A$1:$E$417,S50,2),"")</f>
        <v/>
      </c>
      <c r="U50" s="47" t="str">
        <f>IF(S50&lt;&gt;"",INDEX(QCVN02_2022!$A$1:$E$417,S50,3),"")</f>
        <v/>
      </c>
      <c r="V50" s="54" t="str">
        <f>IF(S50&lt;&gt;"",INDEX(QCVN02_2022!$A$1:$E$417,S50,1),"")</f>
        <v/>
      </c>
    </row>
    <row r="51" spans="1:22" ht="15.75">
      <c r="A51" s="249" t="s">
        <v>262</v>
      </c>
      <c r="B51" s="249"/>
      <c r="C51" s="249"/>
      <c r="D51" s="250"/>
      <c r="E51" s="251" t="s">
        <v>263</v>
      </c>
      <c r="F51" s="252"/>
      <c r="G51" s="252"/>
      <c r="H51" s="57">
        <f>_xll.Wind27372023_K_lamda($H$50,$H$49)</f>
        <v>0.69039401355894903</v>
      </c>
      <c r="I51" s="41"/>
      <c r="J51" s="253" t="s">
        <v>263</v>
      </c>
      <c r="K51" s="252"/>
      <c r="L51" s="252"/>
      <c r="M51" s="252"/>
      <c r="N51" s="57">
        <f>_xll.Wind27372023_K_lamda($N$50,$N$49)</f>
        <v>0.68431227713262999</v>
      </c>
      <c r="O51" s="41"/>
      <c r="P51" s="253" t="s">
        <v>261</v>
      </c>
      <c r="Q51" s="254"/>
      <c r="R51" s="33"/>
      <c r="S51" s="52" t="str">
        <f t="shared" si="0"/>
        <v/>
      </c>
      <c r="T51" s="53" t="str">
        <f>IF(S51&lt;&gt;"",INDEX(QCVN02_2022!$A$1:$E$417,S51,2),"")</f>
        <v/>
      </c>
      <c r="U51" s="47" t="str">
        <f>IF(S51&lt;&gt;"",INDEX(QCVN02_2022!$A$1:$E$417,S51,3),"")</f>
        <v/>
      </c>
      <c r="V51" s="54" t="str">
        <f>IF(S51&lt;&gt;"",INDEX(QCVN02_2022!$A$1:$E$417,S51,1),"")</f>
        <v/>
      </c>
    </row>
    <row r="52" spans="1:22">
      <c r="H52" s="66"/>
      <c r="P52" s="80"/>
      <c r="Q52" s="66"/>
      <c r="R52" s="67"/>
      <c r="S52" s="77"/>
      <c r="T52" s="29"/>
      <c r="U52" s="29"/>
    </row>
    <row r="53" spans="1:22" ht="12.75" customHeight="1">
      <c r="A53" s="241" t="s">
        <v>264</v>
      </c>
      <c r="B53" s="241"/>
      <c r="C53" s="241"/>
      <c r="E53" s="177" t="s">
        <v>265</v>
      </c>
      <c r="F53" s="177"/>
      <c r="G53" s="177"/>
      <c r="H53" s="177"/>
      <c r="I53" s="177"/>
      <c r="J53" s="177"/>
      <c r="K53" s="177"/>
      <c r="L53" s="177"/>
      <c r="M53" s="177"/>
      <c r="N53" s="177"/>
      <c r="O53" s="177"/>
      <c r="P53" s="177"/>
      <c r="Q53" s="255"/>
      <c r="R53" s="82"/>
    </row>
    <row r="54" spans="1:22" ht="12.75" customHeight="1">
      <c r="A54" s="241"/>
      <c r="B54" s="241"/>
      <c r="C54" s="241"/>
      <c r="E54" s="256" t="s">
        <v>266</v>
      </c>
      <c r="F54" s="256"/>
      <c r="G54" s="256"/>
      <c r="H54" s="256" t="s">
        <v>218</v>
      </c>
      <c r="I54" s="256"/>
      <c r="J54" s="256"/>
      <c r="K54" s="256"/>
      <c r="L54" s="256"/>
      <c r="M54" s="257" t="s">
        <v>219</v>
      </c>
      <c r="N54" s="257"/>
      <c r="O54" s="257"/>
      <c r="P54" s="257"/>
      <c r="Q54" s="258"/>
      <c r="R54" s="84"/>
      <c r="S54" s="240" t="s">
        <v>267</v>
      </c>
    </row>
    <row r="55" spans="1:22" ht="15.75">
      <c r="A55" s="241"/>
      <c r="B55" s="241"/>
      <c r="C55" s="241"/>
      <c r="E55" s="239" t="s">
        <v>0</v>
      </c>
      <c r="F55" s="85" t="s">
        <v>268</v>
      </c>
      <c r="G55" s="81" t="s">
        <v>9</v>
      </c>
      <c r="H55" s="81" t="s">
        <v>269</v>
      </c>
      <c r="I55" s="177" t="s">
        <v>270</v>
      </c>
      <c r="J55" s="81" t="s">
        <v>271</v>
      </c>
      <c r="K55" s="86" t="s">
        <v>272</v>
      </c>
      <c r="L55" s="81" t="s">
        <v>273</v>
      </c>
      <c r="M55" s="81" t="s">
        <v>269</v>
      </c>
      <c r="N55" s="177" t="s">
        <v>270</v>
      </c>
      <c r="O55" s="81" t="s">
        <v>271</v>
      </c>
      <c r="P55" s="86" t="s">
        <v>274</v>
      </c>
      <c r="Q55" s="81" t="s">
        <v>273</v>
      </c>
      <c r="R55" s="82"/>
      <c r="S55" s="240"/>
    </row>
    <row r="56" spans="1:22" ht="14.25">
      <c r="A56" s="241"/>
      <c r="B56" s="241"/>
      <c r="C56" s="241"/>
      <c r="E56" s="239"/>
      <c r="F56" s="87" t="s">
        <v>275</v>
      </c>
      <c r="G56" s="83" t="s">
        <v>276</v>
      </c>
      <c r="H56" s="83" t="s">
        <v>276</v>
      </c>
      <c r="I56" s="177"/>
      <c r="J56" s="83" t="s">
        <v>277</v>
      </c>
      <c r="K56" s="83" t="s">
        <v>139</v>
      </c>
      <c r="L56" s="83" t="s">
        <v>140</v>
      </c>
      <c r="M56" s="83" t="s">
        <v>276</v>
      </c>
      <c r="N56" s="177"/>
      <c r="O56" s="83" t="s">
        <v>277</v>
      </c>
      <c r="P56" s="83" t="s">
        <v>139</v>
      </c>
      <c r="Q56" s="83" t="s">
        <v>140</v>
      </c>
      <c r="R56" s="77"/>
      <c r="S56" s="60" t="s">
        <v>139</v>
      </c>
    </row>
    <row r="57" spans="1:22">
      <c r="A57" s="241"/>
      <c r="B57" s="241"/>
      <c r="C57" s="241"/>
      <c r="E57" s="88" t="str">
        <f>IF('Story Data'!A2&lt;&gt;"",'Story Data'!A2,"")</f>
        <v>R</v>
      </c>
      <c r="F57" s="89">
        <f>IF('Story Data'!B2&lt;&gt;"",'Story Data'!B2,"")</f>
        <v>4.5</v>
      </c>
      <c r="G57" s="90">
        <f>IF('Story Data'!C2&lt;&gt;"",'Story Data'!C2,"")</f>
        <v>70</v>
      </c>
      <c r="H57" s="91">
        <f>IF(G57&lt;&gt;"",_xll.Win27372023_HeSoZe(G57,$H$8,$H$32,$K$16),"")</f>
        <v>70</v>
      </c>
      <c r="I57" s="92">
        <f>IF(H57&lt;&gt;"",MIN($K$19,2.01*(H57/$K$17)^(2/$K$18)),"")</f>
        <v>1.6558444706852899</v>
      </c>
      <c r="J57" s="93">
        <f ca="1">IF(I57&lt;&gt;"",$K$14*I57*$H$48*$H$34,"")</f>
        <v>1.797193155907014</v>
      </c>
      <c r="K57" s="94">
        <f>IF('Story Data'!G2&lt;&gt;"",'Story Data'!G2,"")</f>
        <v>16.5</v>
      </c>
      <c r="L57" s="91">
        <f ca="1">IF(E57&lt;&gt;"",IF(G57&lt;=0,0,S57*K57*J57*$K$12),"")</f>
        <v>111.20132652174649</v>
      </c>
      <c r="M57" s="92">
        <f>IF(G57&lt;&gt;"",_xll.Win27372023_HeSoZe(G57,$H$8,$N$32,$K$16),"")</f>
        <v>70</v>
      </c>
      <c r="N57" s="92">
        <f>IF(M57&lt;&gt;"",MIN($K$19,2.01*(M57/$K$17)^(2/$K$18)),"")</f>
        <v>1.6558444706852899</v>
      </c>
      <c r="O57" s="93">
        <f t="shared" ref="O57:O88" ca="1" si="1">IF(N57&lt;&gt;"",$K$14*N57*$N$48*$N$34,"")</f>
        <v>1.9049625446218779</v>
      </c>
      <c r="P57" s="94">
        <f>IF('Story Data'!H2&lt;&gt;"",'Story Data'!H2,"")</f>
        <v>19.649999999999999</v>
      </c>
      <c r="Q57" s="91">
        <f ca="1">IF(E57&lt;&gt;"",IF(G57&lt;=0,0,S57*P57*O57*$K$12),"")</f>
        <v>140.37192750682462</v>
      </c>
      <c r="R57" s="95"/>
      <c r="S57" s="96">
        <f>IF(E57&lt;&gt;"",IF(G57&lt;=0,0,IF(G58&lt;=0,IF(ISNUMBER(F56),0.5*F56+G57,G57+$M$8),IF(ISNUMBER(F56),0.5*(F57+F56),0.5*(F57)+$M$8))),"")</f>
        <v>3.75</v>
      </c>
    </row>
    <row r="58" spans="1:22">
      <c r="A58" s="241"/>
      <c r="B58" s="241"/>
      <c r="C58" s="241"/>
      <c r="E58" s="88" t="str">
        <f>IF('Story Data'!A3&lt;&gt;"",'Story Data'!A3,"")</f>
        <v>RF</v>
      </c>
      <c r="F58" s="89">
        <f>IF('Story Data'!B3&lt;&gt;"",'Story Data'!B3,"")</f>
        <v>3.3</v>
      </c>
      <c r="G58" s="90">
        <f>IF('Story Data'!C3&lt;&gt;"",'Story Data'!C3,"")</f>
        <v>65.5</v>
      </c>
      <c r="H58" s="91">
        <f>IF(G58&lt;&gt;"",_xll.Win27372023_HeSoZe(G58,$H$8,$H$32,$K$16),"")</f>
        <v>70</v>
      </c>
      <c r="I58" s="92">
        <f>IF(H58&lt;&gt;"",MIN($K$19,2.01*(H58/$K$17)^(2/$K$18)),"")</f>
        <v>1.6558444706852899</v>
      </c>
      <c r="J58" s="93">
        <f ca="1">IF(I58&lt;&gt;"",$K$14*I58*$H$48*$H$34,"")</f>
        <v>1.797193155907014</v>
      </c>
      <c r="K58" s="94">
        <f>IF('Story Data'!G3&lt;&gt;"",'Story Data'!G3,"")</f>
        <v>16.5</v>
      </c>
      <c r="L58" s="91">
        <f ca="1">IF(E58&lt;&gt;"",IF(G58&lt;=0,0,S58*K58*J58*$K$12),"")</f>
        <v>115.64937958261635</v>
      </c>
      <c r="M58" s="92">
        <f>IF(G58&lt;&gt;"",_xll.Win27372023_HeSoZe(G58,$H$8,$N$32,$K$16),"")</f>
        <v>70</v>
      </c>
      <c r="N58" s="92">
        <f t="shared" ref="N58:N121" si="2">IF(M58&lt;&gt;"",MIN($K$19,2.01*(M58/$K$17)^(2/$K$18)),"")</f>
        <v>1.6558444706852899</v>
      </c>
      <c r="O58" s="93">
        <f t="shared" ca="1" si="1"/>
        <v>1.9049625446218779</v>
      </c>
      <c r="P58" s="94">
        <f>IF('Story Data'!H3&lt;&gt;"",'Story Data'!H3,"")</f>
        <v>19.649999999999999</v>
      </c>
      <c r="Q58" s="91">
        <f t="shared" ref="Q58:Q121" ca="1" si="3">IF(E58&lt;&gt;"",IF(G58&lt;=0,0,S58*P58*O58*$K$12),"")</f>
        <v>145.98680460709758</v>
      </c>
      <c r="R58" s="95"/>
      <c r="S58" s="96">
        <f>IF(E58&lt;&gt;"",IF(G58&lt;=0,0,IF(G59&lt;=0,(0.5*F57+G58),IF(ISNUMBER(F57),0.5*(F58+F57),0.5*(F58)+$M$8))),"")</f>
        <v>3.9</v>
      </c>
    </row>
    <row r="59" spans="1:22">
      <c r="A59" s="242" t="s">
        <v>278</v>
      </c>
      <c r="B59" s="243"/>
      <c r="C59" s="244"/>
      <c r="E59" s="88" t="str">
        <f>IF('Story Data'!A4&lt;&gt;"",'Story Data'!A4,"")</f>
        <v>L18</v>
      </c>
      <c r="F59" s="89">
        <f>IF('Story Data'!B4&lt;&gt;"",'Story Data'!B4,"")</f>
        <v>2.1</v>
      </c>
      <c r="G59" s="90">
        <f>IF('Story Data'!C4&lt;&gt;"",'Story Data'!C4,"")</f>
        <v>62.2</v>
      </c>
      <c r="H59" s="91">
        <f>IF(G59&lt;&gt;"",_xll.Win27372023_HeSoZe(G59,$H$8,$H$32,$K$16),"")</f>
        <v>70</v>
      </c>
      <c r="I59" s="92">
        <f t="shared" ref="I59:I121" si="4">IF(H59&lt;&gt;"",MIN($K$19,2.01*(H59/$K$17)^(2/$K$18)),"")</f>
        <v>1.6558444706852899</v>
      </c>
      <c r="J59" s="93">
        <f t="shared" ref="J59:J88" ca="1" si="5">IF(I59&lt;&gt;"",$K$14*I59*$H$48*$H$34,"")</f>
        <v>1.797193155907014</v>
      </c>
      <c r="K59" s="94">
        <f>IF('Story Data'!G4&lt;&gt;"",'Story Data'!G4,"")</f>
        <v>16.5</v>
      </c>
      <c r="L59" s="91">
        <f ca="1">IF(E59&lt;&gt;"",IF(G59&lt;=0,0,S59*K59*J59*$K$12),"")</f>
        <v>80.064955095657481</v>
      </c>
      <c r="M59" s="92">
        <f>IF(G59&lt;&gt;"",_xll.Win27372023_HeSoZe(G59,$H$8,$N$32,$K$16),"")</f>
        <v>70</v>
      </c>
      <c r="N59" s="92">
        <f t="shared" si="2"/>
        <v>1.6558444706852899</v>
      </c>
      <c r="O59" s="93">
        <f t="shared" ca="1" si="1"/>
        <v>1.9049625446218779</v>
      </c>
      <c r="P59" s="94">
        <f>IF('Story Data'!H4&lt;&gt;"",'Story Data'!H4,"")</f>
        <v>19.649999999999999</v>
      </c>
      <c r="Q59" s="91">
        <f t="shared" ca="1" si="3"/>
        <v>101.06778780491373</v>
      </c>
      <c r="R59" s="95"/>
      <c r="S59" s="96">
        <f t="shared" ref="S59:S121" si="6">IF(E59&lt;&gt;"",IF(G59&lt;=0,0,IF(G60&lt;=0,(0.5*F58+G59),IF(ISNUMBER(F58),0.5*(F59+F58),0.5*(F59)+$M$8))),"")</f>
        <v>2.7</v>
      </c>
    </row>
    <row r="60" spans="1:22">
      <c r="A60" s="242"/>
      <c r="B60" s="243"/>
      <c r="C60" s="244"/>
      <c r="E60" s="88" t="str">
        <f>IF('Story Data'!A5&lt;&gt;"",'Story Data'!A5,"")</f>
        <v>L17 MEZZ</v>
      </c>
      <c r="F60" s="89">
        <f>IF('Story Data'!B5&lt;&gt;"",'Story Data'!B5,"")</f>
        <v>3.3</v>
      </c>
      <c r="G60" s="90">
        <f>IF('Story Data'!C5&lt;&gt;"",'Story Data'!C5,"")</f>
        <v>60.1</v>
      </c>
      <c r="H60" s="91">
        <f>IF(G60&lt;&gt;"",_xll.Win27372023_HeSoZe(G60,$H$8,$H$32,$K$16),"")</f>
        <v>70</v>
      </c>
      <c r="I60" s="92">
        <f t="shared" si="4"/>
        <v>1.6558444706852899</v>
      </c>
      <c r="J60" s="93">
        <f t="shared" ca="1" si="5"/>
        <v>1.797193155907014</v>
      </c>
      <c r="K60" s="94">
        <f>IF('Story Data'!G5&lt;&gt;"",'Story Data'!G5,"")</f>
        <v>16.5</v>
      </c>
      <c r="L60" s="91">
        <f ca="1">IF(E60&lt;&gt;"",IF(G60&lt;=0,0,S60*K60*J60*$K$12),"")</f>
        <v>80.064955095657481</v>
      </c>
      <c r="M60" s="92">
        <f>IF(G60&lt;&gt;"",_xll.Win27372023_HeSoZe(G60,$H$8,$N$32,$K$16),"")</f>
        <v>70</v>
      </c>
      <c r="N60" s="92">
        <f t="shared" si="2"/>
        <v>1.6558444706852899</v>
      </c>
      <c r="O60" s="93">
        <f t="shared" ca="1" si="1"/>
        <v>1.9049625446218779</v>
      </c>
      <c r="P60" s="94">
        <f>IF('Story Data'!H5&lt;&gt;"",'Story Data'!H5,"")</f>
        <v>19.649999999999999</v>
      </c>
      <c r="Q60" s="91">
        <f t="shared" ca="1" si="3"/>
        <v>101.06778780491373</v>
      </c>
      <c r="R60" s="95"/>
      <c r="S60" s="96">
        <f t="shared" si="6"/>
        <v>2.7</v>
      </c>
    </row>
    <row r="61" spans="1:22">
      <c r="A61" s="242"/>
      <c r="B61" s="243"/>
      <c r="C61" s="244"/>
      <c r="E61" s="88" t="str">
        <f>IF('Story Data'!A6&lt;&gt;"",'Story Data'!A6,"")</f>
        <v>L17</v>
      </c>
      <c r="F61" s="89">
        <f>IF('Story Data'!B6&lt;&gt;"",'Story Data'!B6,"")</f>
        <v>3.3</v>
      </c>
      <c r="G61" s="90">
        <f>IF('Story Data'!C6&lt;&gt;"",'Story Data'!C6,"")</f>
        <v>56.8</v>
      </c>
      <c r="H61" s="91">
        <f>IF(G61&lt;&gt;"",_xll.Win27372023_HeSoZe(G61,$H$8,$H$32,$K$16),"")</f>
        <v>70</v>
      </c>
      <c r="I61" s="92">
        <f t="shared" si="4"/>
        <v>1.6558444706852899</v>
      </c>
      <c r="J61" s="93">
        <f t="shared" ca="1" si="5"/>
        <v>1.797193155907014</v>
      </c>
      <c r="K61" s="94">
        <f>IF('Story Data'!G6&lt;&gt;"",'Story Data'!G6,"")</f>
        <v>16.5</v>
      </c>
      <c r="L61" s="91">
        <f t="shared" ref="L61:L121" ca="1" si="7">IF(E61&lt;&gt;"",IF(G61&lt;=0,0,S61*K61*J61*$K$12),"")</f>
        <v>97.857167339136907</v>
      </c>
      <c r="M61" s="92">
        <f>IF(G61&lt;&gt;"",_xll.Win27372023_HeSoZe(G61,$H$8,$N$32,$K$16),"")</f>
        <v>70</v>
      </c>
      <c r="N61" s="92">
        <f t="shared" si="2"/>
        <v>1.6558444706852899</v>
      </c>
      <c r="O61" s="93">
        <f t="shared" ca="1" si="1"/>
        <v>1.9049625446218779</v>
      </c>
      <c r="P61" s="94">
        <f>IF('Story Data'!H6&lt;&gt;"",'Story Data'!H6,"")</f>
        <v>19.649999999999999</v>
      </c>
      <c r="Q61" s="91">
        <f t="shared" ca="1" si="3"/>
        <v>123.52729620600567</v>
      </c>
      <c r="R61" s="95"/>
      <c r="S61" s="96">
        <f t="shared" si="6"/>
        <v>3.3</v>
      </c>
      <c r="T61" s="97"/>
    </row>
    <row r="62" spans="1:22">
      <c r="A62" s="242"/>
      <c r="B62" s="243"/>
      <c r="C62" s="244"/>
      <c r="E62" s="88" t="str">
        <f>IF('Story Data'!A7&lt;&gt;"",'Story Data'!A7,"")</f>
        <v>L16</v>
      </c>
      <c r="F62" s="89">
        <f>IF('Story Data'!B7&lt;&gt;"",'Story Data'!B7,"")</f>
        <v>3.3</v>
      </c>
      <c r="G62" s="90">
        <f>IF('Story Data'!C7&lt;&gt;"",'Story Data'!C7,"")</f>
        <v>53.5</v>
      </c>
      <c r="H62" s="91">
        <f>IF(G62&lt;&gt;"",_xll.Win27372023_HeSoZe(G62,$H$8,$H$32,$K$16),"")</f>
        <v>70</v>
      </c>
      <c r="I62" s="92">
        <f t="shared" si="4"/>
        <v>1.6558444706852899</v>
      </c>
      <c r="J62" s="93">
        <f t="shared" ca="1" si="5"/>
        <v>1.797193155907014</v>
      </c>
      <c r="K62" s="94">
        <f>IF('Story Data'!G7&lt;&gt;"",'Story Data'!G7,"")</f>
        <v>16.5</v>
      </c>
      <c r="L62" s="91">
        <f t="shared" ca="1" si="7"/>
        <v>97.857167339136907</v>
      </c>
      <c r="M62" s="92">
        <f>IF(G62&lt;&gt;"",_xll.Win27372023_HeSoZe(G62,$H$8,$N$32,$K$16),"")</f>
        <v>70</v>
      </c>
      <c r="N62" s="92">
        <f t="shared" si="2"/>
        <v>1.6558444706852899</v>
      </c>
      <c r="O62" s="93">
        <f t="shared" ca="1" si="1"/>
        <v>1.9049625446218779</v>
      </c>
      <c r="P62" s="94">
        <f>IF('Story Data'!H7&lt;&gt;"",'Story Data'!H7,"")</f>
        <v>19.649999999999999</v>
      </c>
      <c r="Q62" s="91">
        <f t="shared" ca="1" si="3"/>
        <v>123.52729620600567</v>
      </c>
      <c r="R62" s="95"/>
      <c r="S62" s="96">
        <f t="shared" si="6"/>
        <v>3.3</v>
      </c>
    </row>
    <row r="63" spans="1:22">
      <c r="A63" s="242"/>
      <c r="B63" s="243"/>
      <c r="C63" s="244"/>
      <c r="E63" s="88" t="str">
        <f>IF('Story Data'!A8&lt;&gt;"",'Story Data'!A8,"")</f>
        <v>L15</v>
      </c>
      <c r="F63" s="89">
        <f>IF('Story Data'!B8&lt;&gt;"",'Story Data'!B8,"")</f>
        <v>3.3</v>
      </c>
      <c r="G63" s="90">
        <f>IF('Story Data'!C8&lt;&gt;"",'Story Data'!C8,"")</f>
        <v>50.2</v>
      </c>
      <c r="H63" s="91">
        <f>IF(G63&lt;&gt;"",_xll.Win27372023_HeSoZe(G63,$H$8,$H$32,$K$16),"")</f>
        <v>50.2</v>
      </c>
      <c r="I63" s="92">
        <f t="shared" si="4"/>
        <v>1.56281469435427</v>
      </c>
      <c r="J63" s="93">
        <f t="shared" ca="1" si="5"/>
        <v>1.6962220319412018</v>
      </c>
      <c r="K63" s="94">
        <f>IF('Story Data'!G8&lt;&gt;"",'Story Data'!G8,"")</f>
        <v>16.5</v>
      </c>
      <c r="L63" s="91">
        <f t="shared" ca="1" si="7"/>
        <v>92.359289639198437</v>
      </c>
      <c r="M63" s="92">
        <f>IF(G63&lt;&gt;"",_xll.Win27372023_HeSoZe(G63,$H$8,$N$32,$K$16),"")</f>
        <v>70</v>
      </c>
      <c r="N63" s="92">
        <f t="shared" si="2"/>
        <v>1.6558444706852899</v>
      </c>
      <c r="O63" s="93">
        <f t="shared" ca="1" si="1"/>
        <v>1.9049625446218779</v>
      </c>
      <c r="P63" s="94">
        <f>IF('Story Data'!H8&lt;&gt;"",'Story Data'!H8,"")</f>
        <v>19.649999999999999</v>
      </c>
      <c r="Q63" s="91">
        <f t="shared" ca="1" si="3"/>
        <v>123.52729620600567</v>
      </c>
      <c r="R63" s="95"/>
      <c r="S63" s="96">
        <f t="shared" si="6"/>
        <v>3.3</v>
      </c>
    </row>
    <row r="64" spans="1:22">
      <c r="A64" s="245"/>
      <c r="B64" s="246"/>
      <c r="C64" s="247"/>
      <c r="E64" s="88" t="str">
        <f>IF('Story Data'!A9&lt;&gt;"",'Story Data'!A9,"")</f>
        <v>L14</v>
      </c>
      <c r="F64" s="89">
        <f>IF('Story Data'!B9&lt;&gt;"",'Story Data'!B9,"")</f>
        <v>3.3</v>
      </c>
      <c r="G64" s="90">
        <f>IF('Story Data'!C9&lt;&gt;"",'Story Data'!C9,"")</f>
        <v>46.9</v>
      </c>
      <c r="H64" s="91">
        <f>IF(G64&lt;&gt;"",_xll.Win27372023_HeSoZe(G64,$H$8,$H$32,$K$16),"")</f>
        <v>46.9</v>
      </c>
      <c r="I64" s="92">
        <f t="shared" si="4"/>
        <v>1.5444422785665499</v>
      </c>
      <c r="J64" s="93">
        <f t="shared" ca="1" si="5"/>
        <v>1.6762812823746054</v>
      </c>
      <c r="K64" s="94">
        <f>IF('Story Data'!G9&lt;&gt;"",'Story Data'!G9,"")</f>
        <v>16.5</v>
      </c>
      <c r="L64" s="91">
        <f t="shared" ca="1" si="7"/>
        <v>91.273515825297252</v>
      </c>
      <c r="M64" s="92">
        <f>IF(G64&lt;&gt;"",_xll.Win27372023_HeSoZe(G64,$H$8,$N$32,$K$16),"")</f>
        <v>46.9</v>
      </c>
      <c r="N64" s="92">
        <f t="shared" si="2"/>
        <v>1.5444422785665499</v>
      </c>
      <c r="O64" s="93">
        <f t="shared" ca="1" si="1"/>
        <v>1.7768001434229646</v>
      </c>
      <c r="P64" s="94">
        <f>IF('Story Data'!H9&lt;&gt;"",'Story Data'!H9,"")</f>
        <v>19.649999999999999</v>
      </c>
      <c r="Q64" s="91">
        <f t="shared" ca="1" si="3"/>
        <v>115.21660530026213</v>
      </c>
      <c r="R64" s="95"/>
      <c r="S64" s="96">
        <f t="shared" si="6"/>
        <v>3.3</v>
      </c>
    </row>
    <row r="65" spans="5:21">
      <c r="E65" s="88" t="str">
        <f>IF('Story Data'!A10&lt;&gt;"",'Story Data'!A10,"")</f>
        <v>L13</v>
      </c>
      <c r="F65" s="89">
        <f>IF('Story Data'!B10&lt;&gt;"",'Story Data'!B10,"")</f>
        <v>3.3</v>
      </c>
      <c r="G65" s="90">
        <f>IF('Story Data'!C10&lt;&gt;"",'Story Data'!C10,"")</f>
        <v>43.6</v>
      </c>
      <c r="H65" s="91">
        <f>IF(G65&lt;&gt;"",_xll.Win27372023_HeSoZe(G65,$H$8,$H$32,$K$16),"")</f>
        <v>43.6</v>
      </c>
      <c r="I65" s="92">
        <f t="shared" si="4"/>
        <v>1.52496898699982</v>
      </c>
      <c r="J65" s="93">
        <f t="shared" ca="1" si="5"/>
        <v>1.6551456824156163</v>
      </c>
      <c r="K65" s="94">
        <f>IF('Story Data'!G10&lt;&gt;"",'Story Data'!G10,"")</f>
        <v>16.5</v>
      </c>
      <c r="L65" s="91">
        <f t="shared" ca="1" si="7"/>
        <v>90.122682407530306</v>
      </c>
      <c r="M65" s="92">
        <f>IF(G65&lt;&gt;"",_xll.Win27372023_HeSoZe(G65,$H$8,$N$32,$K$16),"")</f>
        <v>43.6</v>
      </c>
      <c r="N65" s="92">
        <f t="shared" si="2"/>
        <v>1.52496898699982</v>
      </c>
      <c r="O65" s="93">
        <f t="shared" ca="1" si="1"/>
        <v>1.7543971389670154</v>
      </c>
      <c r="P65" s="94">
        <f>IF('Story Data'!H10&lt;&gt;"",'Story Data'!H10,"")</f>
        <v>19.649999999999999</v>
      </c>
      <c r="Q65" s="91">
        <f t="shared" ca="1" si="3"/>
        <v>113.76388247631611</v>
      </c>
      <c r="R65" s="95"/>
      <c r="S65" s="96">
        <f t="shared" si="6"/>
        <v>3.3</v>
      </c>
    </row>
    <row r="66" spans="5:21">
      <c r="E66" s="88" t="str">
        <f>IF('Story Data'!A11&lt;&gt;"",'Story Data'!A11,"")</f>
        <v>L12</v>
      </c>
      <c r="F66" s="89">
        <f>IF('Story Data'!B11&lt;&gt;"",'Story Data'!B11,"")</f>
        <v>3.3</v>
      </c>
      <c r="G66" s="90">
        <f>IF('Story Data'!C11&lt;&gt;"",'Story Data'!C11,"")</f>
        <v>40.299999999999997</v>
      </c>
      <c r="H66" s="91">
        <f>IF(G66&lt;&gt;"",_xll.Win27372023_HeSoZe(G66,$H$8,$H$32,$K$16),"")</f>
        <v>40.299999999999997</v>
      </c>
      <c r="I66" s="92">
        <f t="shared" si="4"/>
        <v>1.50423750537381</v>
      </c>
      <c r="J66" s="93">
        <f t="shared" ca="1" si="5"/>
        <v>1.6326444888858533</v>
      </c>
      <c r="K66" s="94">
        <f>IF('Story Data'!G11&lt;&gt;"",'Story Data'!G11,"")</f>
        <v>16.5</v>
      </c>
      <c r="L66" s="91">
        <f t="shared" ca="1" si="7"/>
        <v>88.897492419834705</v>
      </c>
      <c r="M66" s="92">
        <f>IF(G66&lt;&gt;"",_xll.Win27372023_HeSoZe(G66,$H$8,$N$32,$K$16),"")</f>
        <v>40.299999999999997</v>
      </c>
      <c r="N66" s="92">
        <f t="shared" si="2"/>
        <v>1.50423750537381</v>
      </c>
      <c r="O66" s="93">
        <f t="shared" ca="1" si="1"/>
        <v>1.730546652589076</v>
      </c>
      <c r="P66" s="94">
        <f>IF('Story Data'!H11&lt;&gt;"",'Story Data'!H11,"")</f>
        <v>19.649999999999999</v>
      </c>
      <c r="Q66" s="91">
        <f t="shared" ca="1" si="3"/>
        <v>112.21729768713864</v>
      </c>
      <c r="R66" s="95"/>
      <c r="S66" s="96">
        <f t="shared" si="6"/>
        <v>3.3</v>
      </c>
    </row>
    <row r="67" spans="5:21">
      <c r="E67" s="88" t="str">
        <f>IF('Story Data'!A12&lt;&gt;"",'Story Data'!A12,"")</f>
        <v>L11</v>
      </c>
      <c r="F67" s="89">
        <f>IF('Story Data'!B12&lt;&gt;"",'Story Data'!B12,"")</f>
        <v>3.3</v>
      </c>
      <c r="G67" s="90">
        <f>IF('Story Data'!C12&lt;&gt;"",'Story Data'!C12,"")</f>
        <v>37</v>
      </c>
      <c r="H67" s="91">
        <f>IF(G67&lt;&gt;"",_xll.Win27372023_HeSoZe(G67,$H$8,$H$32,$K$16),"")</f>
        <v>37</v>
      </c>
      <c r="I67" s="92">
        <f t="shared" si="4"/>
        <v>1.4820527485800701</v>
      </c>
      <c r="J67" s="93">
        <f t="shared" ca="1" si="5"/>
        <v>1.6085659635285352</v>
      </c>
      <c r="K67" s="94">
        <f>IF('Story Data'!G12&lt;&gt;"",'Story Data'!G12,"")</f>
        <v>16.5</v>
      </c>
      <c r="L67" s="91">
        <f t="shared" ca="1" si="7"/>
        <v>87.586416714128731</v>
      </c>
      <c r="M67" s="92">
        <f>IF(G67&lt;&gt;"",_xll.Win27372023_HeSoZe(G67,$H$8,$N$32,$K$16),"")</f>
        <v>37</v>
      </c>
      <c r="N67" s="92">
        <f t="shared" si="2"/>
        <v>1.4820527485800701</v>
      </c>
      <c r="O67" s="93">
        <f t="shared" ca="1" si="1"/>
        <v>1.7050242490651932</v>
      </c>
      <c r="P67" s="94">
        <f>IF('Story Data'!H12&lt;&gt;"",'Story Data'!H12,"")</f>
        <v>19.649999999999999</v>
      </c>
      <c r="Q67" s="91">
        <f t="shared" ca="1" si="3"/>
        <v>110.56229743063246</v>
      </c>
      <c r="R67" s="95"/>
      <c r="S67" s="96">
        <f t="shared" si="6"/>
        <v>3.3</v>
      </c>
    </row>
    <row r="68" spans="5:21">
      <c r="E68" s="88" t="str">
        <f>IF('Story Data'!A13&lt;&gt;"",'Story Data'!A13,"")</f>
        <v>L10</v>
      </c>
      <c r="F68" s="89">
        <f>IF('Story Data'!B13&lt;&gt;"",'Story Data'!B13,"")</f>
        <v>3.3</v>
      </c>
      <c r="G68" s="90">
        <f>IF('Story Data'!C13&lt;&gt;"",'Story Data'!C13,"")</f>
        <v>33.700000000000003</v>
      </c>
      <c r="H68" s="91">
        <f>IF(G68&lt;&gt;"",_xll.Win27372023_HeSoZe(G68,$H$8,$H$32,$K$16),"")</f>
        <v>33.700000000000003</v>
      </c>
      <c r="I68" s="92">
        <f t="shared" si="4"/>
        <v>1.4581684318711201</v>
      </c>
      <c r="J68" s="93">
        <f t="shared" ca="1" si="5"/>
        <v>1.5826427978672848</v>
      </c>
      <c r="K68" s="94">
        <f>IF('Story Data'!G13&lt;&gt;"",'Story Data'!G13,"")</f>
        <v>16.5</v>
      </c>
      <c r="L68" s="91">
        <f t="shared" ca="1" si="7"/>
        <v>86.174900343873645</v>
      </c>
      <c r="M68" s="92">
        <f>IF(G68&lt;&gt;"",_xll.Win27372023_HeSoZe(G68,$H$8,$N$32,$K$16),"")</f>
        <v>33.700000000000003</v>
      </c>
      <c r="N68" s="92">
        <f t="shared" si="2"/>
        <v>1.4581684318711201</v>
      </c>
      <c r="O68" s="93">
        <f t="shared" ca="1" si="1"/>
        <v>1.6775465906619216</v>
      </c>
      <c r="P68" s="94">
        <f>IF('Story Data'!H13&lt;&gt;"",'Story Data'!H13,"")</f>
        <v>19.649999999999999</v>
      </c>
      <c r="Q68" s="91">
        <f t="shared" ca="1" si="3"/>
        <v>108.7805086714723</v>
      </c>
      <c r="R68" s="95"/>
      <c r="S68" s="96">
        <f t="shared" si="6"/>
        <v>3.3</v>
      </c>
    </row>
    <row r="69" spans="5:21">
      <c r="E69" s="88" t="str">
        <f>IF('Story Data'!A14&lt;&gt;"",'Story Data'!A14,"")</f>
        <v>L9</v>
      </c>
      <c r="F69" s="89">
        <f>IF('Story Data'!B14&lt;&gt;"",'Story Data'!B14,"")</f>
        <v>3.3</v>
      </c>
      <c r="G69" s="90">
        <f>IF('Story Data'!C14&lt;&gt;"",'Story Data'!C14,"")</f>
        <v>30.4</v>
      </c>
      <c r="H69" s="91">
        <f>IF(G69&lt;&gt;"",_xll.Win27372023_HeSoZe(G69,$H$8,$H$32,$K$16),"")</f>
        <v>30.4</v>
      </c>
      <c r="I69" s="92">
        <f t="shared" si="4"/>
        <v>1.4322669960969601</v>
      </c>
      <c r="J69" s="93">
        <f t="shared" ca="1" si="5"/>
        <v>1.5545303247904985</v>
      </c>
      <c r="K69" s="94">
        <f>IF('Story Data'!G14&lt;&gt;"",'Story Data'!G14,"")</f>
        <v>16.5</v>
      </c>
      <c r="L69" s="91">
        <f t="shared" ca="1" si="7"/>
        <v>84.644176184842635</v>
      </c>
      <c r="M69" s="92">
        <f>IF(G69&lt;&gt;"",_xll.Win27372023_HeSoZe(G69,$H$8,$N$32,$K$16),"")</f>
        <v>30.4</v>
      </c>
      <c r="N69" s="92">
        <f t="shared" si="2"/>
        <v>1.4322669960969601</v>
      </c>
      <c r="O69" s="93">
        <f t="shared" ca="1" si="1"/>
        <v>1.6477483421698493</v>
      </c>
      <c r="P69" s="94">
        <f>IF('Story Data'!H14&lt;&gt;"",'Story Data'!H14,"")</f>
        <v>19.649999999999999</v>
      </c>
      <c r="Q69" s="91">
        <f t="shared" ca="1" si="3"/>
        <v>106.84824124800387</v>
      </c>
      <c r="R69" s="95"/>
      <c r="S69" s="96">
        <f t="shared" si="6"/>
        <v>3.3</v>
      </c>
    </row>
    <row r="70" spans="5:21">
      <c r="E70" s="88" t="str">
        <f>IF('Story Data'!A15&lt;&gt;"",'Story Data'!A15,"")</f>
        <v>L8</v>
      </c>
      <c r="F70" s="89">
        <f>IF('Story Data'!B15&lt;&gt;"",'Story Data'!B15,"")</f>
        <v>3.3</v>
      </c>
      <c r="G70" s="90">
        <f>IF('Story Data'!C15&lt;&gt;"",'Story Data'!C15,"")</f>
        <v>27.1</v>
      </c>
      <c r="H70" s="91">
        <f>IF(G70&lt;&gt;"",_xll.Win27372023_HeSoZe(G70,$H$8,$H$32,$K$16),"")</f>
        <v>27.1</v>
      </c>
      <c r="I70" s="92">
        <f t="shared" si="4"/>
        <v>1.4039284570836701</v>
      </c>
      <c r="J70" s="93">
        <f t="shared" ca="1" si="5"/>
        <v>1.5237727088037682</v>
      </c>
      <c r="K70" s="94">
        <f>IF('Story Data'!G15&lt;&gt;"",'Story Data'!G15,"")</f>
        <v>16.5</v>
      </c>
      <c r="L70" s="91">
        <f t="shared" ca="1" si="7"/>
        <v>82.969423994365172</v>
      </c>
      <c r="M70" s="92">
        <f>IF(G70&lt;&gt;"",_xll.Win27372023_HeSoZe(G70,$H$8,$N$32,$K$16),"")</f>
        <v>27.1</v>
      </c>
      <c r="N70" s="92">
        <f t="shared" si="2"/>
        <v>1.4039284570836701</v>
      </c>
      <c r="O70" s="93">
        <f t="shared" ca="1" si="1"/>
        <v>1.6151463337413154</v>
      </c>
      <c r="P70" s="94">
        <f>IF('Story Data'!H15&lt;&gt;"",'Story Data'!H15,"")</f>
        <v>19.649999999999999</v>
      </c>
      <c r="Q70" s="91">
        <f t="shared" ca="1" si="3"/>
        <v>104.7341640114556</v>
      </c>
      <c r="R70" s="95"/>
      <c r="S70" s="96">
        <f t="shared" si="6"/>
        <v>3.3</v>
      </c>
    </row>
    <row r="71" spans="5:21">
      <c r="E71" s="88" t="str">
        <f>IF('Story Data'!A16&lt;&gt;"",'Story Data'!A16,"")</f>
        <v>L7</v>
      </c>
      <c r="F71" s="89">
        <f>IF('Story Data'!B16&lt;&gt;"",'Story Data'!B16,"")</f>
        <v>3.3</v>
      </c>
      <c r="G71" s="90">
        <f>IF('Story Data'!C16&lt;&gt;"",'Story Data'!C16,"")</f>
        <v>23.8</v>
      </c>
      <c r="H71" s="91">
        <f>IF(G71&lt;&gt;"",_xll.Win27372023_HeSoZe(G71,$H$8,$H$32,$K$16),"")</f>
        <v>23.8</v>
      </c>
      <c r="I71" s="92">
        <f t="shared" si="4"/>
        <v>1.37257983644655</v>
      </c>
      <c r="J71" s="93">
        <f t="shared" ca="1" si="5"/>
        <v>1.4897480600800623</v>
      </c>
      <c r="K71" s="94">
        <f>IF('Story Data'!G16&lt;&gt;"",'Story Data'!G16,"")</f>
        <v>16.5</v>
      </c>
      <c r="L71" s="91">
        <f t="shared" ca="1" si="7"/>
        <v>81.116781871359393</v>
      </c>
      <c r="M71" s="92">
        <f>IF(G71&lt;&gt;"",_xll.Win27372023_HeSoZe(G71,$H$8,$N$32,$K$16),"")</f>
        <v>23.8</v>
      </c>
      <c r="N71" s="92">
        <f t="shared" si="2"/>
        <v>1.37257983644655</v>
      </c>
      <c r="O71" s="93">
        <f t="shared" ca="1" si="1"/>
        <v>1.5790813836831983</v>
      </c>
      <c r="P71" s="94">
        <f>IF('Story Data'!H16&lt;&gt;"",'Story Data'!H16,"")</f>
        <v>19.649999999999999</v>
      </c>
      <c r="Q71" s="91">
        <f t="shared" ca="1" si="3"/>
        <v>102.39553232493699</v>
      </c>
      <c r="R71" s="95"/>
      <c r="S71" s="96">
        <f t="shared" si="6"/>
        <v>3.3</v>
      </c>
    </row>
    <row r="72" spans="5:21">
      <c r="E72" s="88" t="str">
        <f>IF('Story Data'!A17&lt;&gt;"",'Story Data'!A17,"")</f>
        <v>L6</v>
      </c>
      <c r="F72" s="89">
        <f>IF('Story Data'!B17&lt;&gt;"",'Story Data'!B17,"")</f>
        <v>3.3</v>
      </c>
      <c r="G72" s="90">
        <f>IF('Story Data'!C17&lt;&gt;"",'Story Data'!C17,"")</f>
        <v>20.5</v>
      </c>
      <c r="H72" s="91">
        <f>IF(G72&lt;&gt;"",_xll.Win27372023_HeSoZe(G72,$H$8,$H$32,$K$16),"")</f>
        <v>20.5</v>
      </c>
      <c r="I72" s="92">
        <f t="shared" si="4"/>
        <v>1.3374083574995901</v>
      </c>
      <c r="J72" s="93">
        <f t="shared" ca="1" si="5"/>
        <v>1.4515742204679134</v>
      </c>
      <c r="K72" s="94">
        <f>IF('Story Data'!G17&lt;&gt;"",'Story Data'!G17,"")</f>
        <v>16.5</v>
      </c>
      <c r="L72" s="91">
        <f t="shared" ca="1" si="7"/>
        <v>79.038216304477885</v>
      </c>
      <c r="M72" s="92">
        <f>IF(G72&lt;&gt;"",_xll.Win27372023_HeSoZe(G72,$H$8,$N$32,$K$16),"")</f>
        <v>20.5</v>
      </c>
      <c r="N72" s="92">
        <f t="shared" si="2"/>
        <v>1.3374083574995901</v>
      </c>
      <c r="O72" s="93">
        <f t="shared" ca="1" si="1"/>
        <v>1.5386184348863308</v>
      </c>
      <c r="P72" s="94">
        <f>IF('Story Data'!H17&lt;&gt;"",'Story Data'!H17,"")</f>
        <v>19.649999999999999</v>
      </c>
      <c r="Q72" s="91">
        <f t="shared" ca="1" si="3"/>
        <v>99.771712410204117</v>
      </c>
      <c r="R72" s="95"/>
      <c r="S72" s="96">
        <f t="shared" si="6"/>
        <v>3.3</v>
      </c>
    </row>
    <row r="73" spans="5:21">
      <c r="E73" s="88" t="str">
        <f>IF('Story Data'!A18&lt;&gt;"",'Story Data'!A18,"")</f>
        <v>L5</v>
      </c>
      <c r="F73" s="89">
        <f>IF('Story Data'!B18&lt;&gt;"",'Story Data'!B18,"")</f>
        <v>3.3</v>
      </c>
      <c r="G73" s="90">
        <f>IF('Story Data'!C18&lt;&gt;"",'Story Data'!C18,"")</f>
        <v>17.2</v>
      </c>
      <c r="H73" s="91">
        <f>IF(G73&lt;&gt;"",_xll.Win27372023_HeSoZe(G73,$H$8,$H$32,$K$16),"")</f>
        <v>17.465776566757501</v>
      </c>
      <c r="I73" s="92">
        <f t="shared" si="4"/>
        <v>1.30066545210757</v>
      </c>
      <c r="J73" s="93">
        <f t="shared" ca="1" si="5"/>
        <v>1.4116948119439061</v>
      </c>
      <c r="K73" s="94">
        <f>IF('Story Data'!G18&lt;&gt;"",'Story Data'!G18,"")</f>
        <v>16.5</v>
      </c>
      <c r="L73" s="91">
        <f t="shared" ca="1" si="7"/>
        <v>76.866782510345686</v>
      </c>
      <c r="M73" s="92">
        <f>IF(G73&lt;&gt;"",_xll.Win27372023_HeSoZe(G73,$H$8,$N$32,$K$16),"")</f>
        <v>20.091171662125401</v>
      </c>
      <c r="N73" s="92">
        <f t="shared" si="2"/>
        <v>1.33273111649863</v>
      </c>
      <c r="O73" s="93">
        <f t="shared" ca="1" si="1"/>
        <v>1.5332375135034719</v>
      </c>
      <c r="P73" s="94">
        <f>IF('Story Data'!H18&lt;&gt;"",'Story Data'!H18,"")</f>
        <v>19.649999999999999</v>
      </c>
      <c r="Q73" s="91">
        <f t="shared" ca="1" si="3"/>
        <v>99.422786563132632</v>
      </c>
      <c r="R73" s="95"/>
      <c r="S73" s="96">
        <f t="shared" si="6"/>
        <v>3.3</v>
      </c>
      <c r="T73" s="97"/>
      <c r="U73" s="98"/>
    </row>
    <row r="74" spans="5:21">
      <c r="E74" s="88" t="str">
        <f>IF('Story Data'!A19&lt;&gt;"",'Story Data'!A19,"")</f>
        <v>L4</v>
      </c>
      <c r="F74" s="89">
        <f>IF('Story Data'!B19&lt;&gt;"",'Story Data'!B19,"")</f>
        <v>3.3</v>
      </c>
      <c r="G74" s="90">
        <f>IF('Story Data'!C19&lt;&gt;"",'Story Data'!C19,"")</f>
        <v>13.9</v>
      </c>
      <c r="H74" s="91">
        <f>IF(G74&lt;&gt;"",_xll.Win27372023_HeSoZe(G74,$H$8,$H$32,$K$16),"")</f>
        <v>17.465776566757501</v>
      </c>
      <c r="I74" s="92">
        <f t="shared" si="4"/>
        <v>1.30066545210757</v>
      </c>
      <c r="J74" s="93">
        <f t="shared" ca="1" si="5"/>
        <v>1.4116948119439061</v>
      </c>
      <c r="K74" s="94">
        <f>IF('Story Data'!G19&lt;&gt;"",'Story Data'!G19,"")</f>
        <v>16.5</v>
      </c>
      <c r="L74" s="91">
        <f t="shared" ca="1" si="7"/>
        <v>76.866782510345686</v>
      </c>
      <c r="M74" s="92">
        <f>IF(G74&lt;&gt;"",_xll.Win27372023_HeSoZe(G74,$H$8,$N$32,$K$16),"")</f>
        <v>20.091171662125401</v>
      </c>
      <c r="N74" s="92">
        <f t="shared" si="2"/>
        <v>1.33273111649863</v>
      </c>
      <c r="O74" s="93">
        <f t="shared" ca="1" si="1"/>
        <v>1.5332375135034719</v>
      </c>
      <c r="P74" s="94">
        <f>IF('Story Data'!H19&lt;&gt;"",'Story Data'!H19,"")</f>
        <v>19.649999999999999</v>
      </c>
      <c r="Q74" s="91">
        <f t="shared" ca="1" si="3"/>
        <v>99.422786563132632</v>
      </c>
      <c r="R74" s="95"/>
      <c r="S74" s="96">
        <f t="shared" si="6"/>
        <v>3.3</v>
      </c>
      <c r="T74" s="97"/>
      <c r="U74" s="98"/>
    </row>
    <row r="75" spans="5:21">
      <c r="E75" s="88" t="str">
        <f>IF('Story Data'!A20&lt;&gt;"",'Story Data'!A20,"")</f>
        <v>L3</v>
      </c>
      <c r="F75" s="89">
        <f>IF('Story Data'!B20&lt;&gt;"",'Story Data'!B20,"")</f>
        <v>5.4</v>
      </c>
      <c r="G75" s="90">
        <f>IF('Story Data'!C20&lt;&gt;"",'Story Data'!C20,"")</f>
        <v>10.6</v>
      </c>
      <c r="H75" s="91">
        <f>IF(G75&lt;&gt;"",_xll.Win27372023_HeSoZe(G75,$H$8,$H$32,$K$16),"")</f>
        <v>17.465776566757501</v>
      </c>
      <c r="I75" s="92">
        <f t="shared" si="4"/>
        <v>1.30066545210757</v>
      </c>
      <c r="J75" s="93">
        <f t="shared" ca="1" si="5"/>
        <v>1.4116948119439061</v>
      </c>
      <c r="K75" s="94">
        <f>IF('Story Data'!G20&lt;&gt;"",'Story Data'!G20,"")</f>
        <v>16.600000000000001</v>
      </c>
      <c r="L75" s="91">
        <f t="shared" ca="1" si="7"/>
        <v>101.93848237046946</v>
      </c>
      <c r="M75" s="92">
        <f>IF(G75&lt;&gt;"",_xll.Win27372023_HeSoZe(G75,$H$8,$N$32,$K$16),"")</f>
        <v>20.091171662125401</v>
      </c>
      <c r="N75" s="92">
        <f t="shared" si="2"/>
        <v>1.33273111649863</v>
      </c>
      <c r="O75" s="93">
        <f t="shared" ca="1" si="1"/>
        <v>1.5332375135034719</v>
      </c>
      <c r="P75" s="94">
        <f>IF('Story Data'!H20&lt;&gt;"",'Story Data'!H20,"")</f>
        <v>19.77</v>
      </c>
      <c r="Q75" s="91">
        <f t="shared" ca="1" si="3"/>
        <v>131.85765954254182</v>
      </c>
      <c r="R75" s="95"/>
      <c r="S75" s="96">
        <f t="shared" si="6"/>
        <v>4.3499999999999996</v>
      </c>
      <c r="T75" s="97"/>
      <c r="U75" s="98"/>
    </row>
    <row r="76" spans="5:21">
      <c r="E76" s="88" t="str">
        <f>IF('Story Data'!A21&lt;&gt;"",'Story Data'!A21,"")</f>
        <v>L2</v>
      </c>
      <c r="F76" s="89">
        <f>IF('Story Data'!B21&lt;&gt;"",'Story Data'!B21,"")</f>
        <v>4.3</v>
      </c>
      <c r="G76" s="90">
        <f>IF('Story Data'!C21&lt;&gt;"",'Story Data'!C21,"")</f>
        <v>5.2</v>
      </c>
      <c r="H76" s="91">
        <f>IF(G76&lt;&gt;"",_xll.Win27372023_HeSoZe(G76,$H$8,$H$32,$K$16),"")</f>
        <v>17.465776566757501</v>
      </c>
      <c r="I76" s="92">
        <f t="shared" si="4"/>
        <v>1.30066545210757</v>
      </c>
      <c r="J76" s="93">
        <f t="shared" ca="1" si="5"/>
        <v>1.4116948119439061</v>
      </c>
      <c r="K76" s="94">
        <f>IF('Story Data'!G21&lt;&gt;"",'Story Data'!G21,"")</f>
        <v>24.55</v>
      </c>
      <c r="L76" s="91">
        <f t="shared" ca="1" si="7"/>
        <v>168.08697202113103</v>
      </c>
      <c r="M76" s="92">
        <f>IF(G76&lt;&gt;"",_xll.Win27372023_HeSoZe(G76,$H$8,$N$32,$K$16),"")</f>
        <v>20.091171662125401</v>
      </c>
      <c r="N76" s="92">
        <f t="shared" si="2"/>
        <v>1.33273111649863</v>
      </c>
      <c r="O76" s="93">
        <f t="shared" ca="1" si="1"/>
        <v>1.5332375135034719</v>
      </c>
      <c r="P76" s="94">
        <f>IF('Story Data'!H21&lt;&gt;"",'Story Data'!H21,"")</f>
        <v>21.75</v>
      </c>
      <c r="Q76" s="91">
        <f t="shared" ca="1" si="3"/>
        <v>161.73739220569749</v>
      </c>
      <c r="R76" s="95"/>
      <c r="S76" s="96">
        <f t="shared" si="6"/>
        <v>4.8499999999999996</v>
      </c>
      <c r="T76" s="97"/>
      <c r="U76" s="98"/>
    </row>
    <row r="77" spans="5:21">
      <c r="E77" s="88" t="str">
        <f>IF('Story Data'!A22&lt;&gt;"",'Story Data'!A22,"")</f>
        <v>GF</v>
      </c>
      <c r="F77" s="89">
        <f>IF('Story Data'!B22&lt;&gt;"",'Story Data'!B22,"")</f>
        <v>4.3</v>
      </c>
      <c r="G77" s="90">
        <f>IF('Story Data'!C22&lt;&gt;"",'Story Data'!C22,"")</f>
        <v>0.89999999999999802</v>
      </c>
      <c r="H77" s="91">
        <f>IF(G77&lt;&gt;"",_xll.Win27372023_HeSoZe(G77,$H$8,$H$32,$K$16),"")</f>
        <v>17.465776566757501</v>
      </c>
      <c r="I77" s="92">
        <f t="shared" si="4"/>
        <v>1.30066545210757</v>
      </c>
      <c r="J77" s="93">
        <f t="shared" ca="1" si="5"/>
        <v>1.4116948119439061</v>
      </c>
      <c r="K77" s="94">
        <f>IF('Story Data'!G22&lt;&gt;"",'Story Data'!G22,"")</f>
        <v>24.81</v>
      </c>
      <c r="L77" s="91">
        <f t="shared" ca="1" si="7"/>
        <v>106.82365226720134</v>
      </c>
      <c r="M77" s="92">
        <f>IF(G77&lt;&gt;"",_xll.Win27372023_HeSoZe(G77,$H$8,$N$32,$K$16),"")</f>
        <v>20.091171662125401</v>
      </c>
      <c r="N77" s="92">
        <f t="shared" si="2"/>
        <v>1.33273111649863</v>
      </c>
      <c r="O77" s="93">
        <f t="shared" ca="1" si="1"/>
        <v>1.5332375135034719</v>
      </c>
      <c r="P77" s="94">
        <f>IF('Story Data'!H22&lt;&gt;"",'Story Data'!H22,"")</f>
        <v>24.93</v>
      </c>
      <c r="Q77" s="91">
        <f t="shared" ca="1" si="3"/>
        <v>116.58201419550673</v>
      </c>
      <c r="R77" s="95"/>
      <c r="S77" s="96">
        <f t="shared" si="6"/>
        <v>3.05</v>
      </c>
      <c r="T77" s="97"/>
      <c r="U77" s="98"/>
    </row>
    <row r="78" spans="5:21">
      <c r="E78" s="88" t="str">
        <f>IF('Story Data'!A23&lt;&gt;"",'Story Data'!A23,"")</f>
        <v>HAM 1</v>
      </c>
      <c r="F78" s="89">
        <f>IF('Story Data'!B23&lt;&gt;"",'Story Data'!B23,"")</f>
        <v>4.3</v>
      </c>
      <c r="G78" s="90">
        <f>IF('Story Data'!C23&lt;&gt;"",'Story Data'!C23,"")</f>
        <v>-3.4</v>
      </c>
      <c r="H78" s="91">
        <f>IF(G78&lt;&gt;"",_xll.Win27372023_HeSoZe(G78,$H$8,$H$32,$K$16),"")</f>
        <v>2.13</v>
      </c>
      <c r="I78" s="92">
        <f t="shared" si="4"/>
        <v>0.90207453424794304</v>
      </c>
      <c r="J78" s="93">
        <f t="shared" ca="1" si="5"/>
        <v>0.97907877688383249</v>
      </c>
      <c r="K78" s="94">
        <f>IF('Story Data'!G23&lt;&gt;"",'Story Data'!G23,"")</f>
        <v>23.91</v>
      </c>
      <c r="L78" s="91">
        <f t="shared" si="7"/>
        <v>0</v>
      </c>
      <c r="M78" s="92">
        <f>IF(G78&lt;&gt;"",_xll.Win27372023_HeSoZe(G78,$H$8,$N$32,$K$16),"")</f>
        <v>2.13</v>
      </c>
      <c r="N78" s="92">
        <f t="shared" si="2"/>
        <v>0.90207453424794304</v>
      </c>
      <c r="O78" s="93">
        <f t="shared" ca="1" si="1"/>
        <v>1.0377896176978327</v>
      </c>
      <c r="P78" s="94">
        <f>IF('Story Data'!H23&lt;&gt;"",'Story Data'!H23,"")</f>
        <v>22.23</v>
      </c>
      <c r="Q78" s="91">
        <f t="shared" si="3"/>
        <v>0</v>
      </c>
      <c r="R78" s="95"/>
      <c r="S78" s="96">
        <f t="shared" si="6"/>
        <v>0</v>
      </c>
      <c r="T78" s="97"/>
      <c r="U78" s="98"/>
    </row>
    <row r="79" spans="5:21">
      <c r="E79" s="88" t="str">
        <f>IF('Story Data'!A24&lt;&gt;"",'Story Data'!A24,"")</f>
        <v>HAM 2</v>
      </c>
      <c r="F79" s="89">
        <f>IF('Story Data'!B24&lt;&gt;"",'Story Data'!B24,"")</f>
        <v>4.3</v>
      </c>
      <c r="G79" s="90">
        <f>IF('Story Data'!C24&lt;&gt;"",'Story Data'!C24,"")</f>
        <v>-7.7</v>
      </c>
      <c r="H79" s="91">
        <f>IF(G79&lt;&gt;"",_xll.Win27372023_HeSoZe(G79,$H$8,$H$32,$K$16),"")</f>
        <v>2.13</v>
      </c>
      <c r="I79" s="92">
        <f t="shared" si="4"/>
        <v>0.90207453424794304</v>
      </c>
      <c r="J79" s="93">
        <f t="shared" ca="1" si="5"/>
        <v>0.97907877688383249</v>
      </c>
      <c r="K79" s="94">
        <f>IF('Story Data'!G24&lt;&gt;"",'Story Data'!G24,"")</f>
        <v>23.91</v>
      </c>
      <c r="L79" s="91">
        <f t="shared" si="7"/>
        <v>0</v>
      </c>
      <c r="M79" s="92">
        <f>IF(G79&lt;&gt;"",_xll.Win27372023_HeSoZe(G79,$H$8,$N$32,$K$16),"")</f>
        <v>2.13</v>
      </c>
      <c r="N79" s="92">
        <f t="shared" si="2"/>
        <v>0.90207453424794304</v>
      </c>
      <c r="O79" s="93">
        <f t="shared" ca="1" si="1"/>
        <v>1.0377896176978327</v>
      </c>
      <c r="P79" s="94">
        <f>IF('Story Data'!H24&lt;&gt;"",'Story Data'!H24,"")</f>
        <v>22.23</v>
      </c>
      <c r="Q79" s="91">
        <f t="shared" si="3"/>
        <v>0</v>
      </c>
      <c r="R79" s="95"/>
      <c r="S79" s="96">
        <f t="shared" si="6"/>
        <v>0</v>
      </c>
      <c r="T79" s="97"/>
      <c r="U79" s="98"/>
    </row>
    <row r="80" spans="5:21">
      <c r="E80" s="88" t="str">
        <f>IF('Story Data'!A25&lt;&gt;"",'Story Data'!A25,"")</f>
        <v>HAM 3</v>
      </c>
      <c r="F80" s="89">
        <f>IF('Story Data'!B25&lt;&gt;"",'Story Data'!B25,"")</f>
        <v>4.0999999999999996</v>
      </c>
      <c r="G80" s="90">
        <f>IF('Story Data'!C25&lt;&gt;"",'Story Data'!C25,"")</f>
        <v>-12</v>
      </c>
      <c r="H80" s="91">
        <f>IF(G80&lt;&gt;"",_xll.Win27372023_HeSoZe(G80,$H$8,$H$32,$K$16),"")</f>
        <v>2.13</v>
      </c>
      <c r="I80" s="92">
        <f t="shared" si="4"/>
        <v>0.90207453424794304</v>
      </c>
      <c r="J80" s="93">
        <f t="shared" ca="1" si="5"/>
        <v>0.97907877688383249</v>
      </c>
      <c r="K80" s="94">
        <f>IF('Story Data'!G25&lt;&gt;"",'Story Data'!G25,"")</f>
        <v>23.91</v>
      </c>
      <c r="L80" s="91">
        <f t="shared" si="7"/>
        <v>0</v>
      </c>
      <c r="M80" s="92">
        <f>IF(G80&lt;&gt;"",_xll.Win27372023_HeSoZe(G80,$H$8,$N$32,$K$16),"")</f>
        <v>2.13</v>
      </c>
      <c r="N80" s="92">
        <f t="shared" si="2"/>
        <v>0.90207453424794304</v>
      </c>
      <c r="O80" s="93">
        <f t="shared" ca="1" si="1"/>
        <v>1.0377896176978327</v>
      </c>
      <c r="P80" s="94">
        <f>IF('Story Data'!H25&lt;&gt;"",'Story Data'!H25,"")</f>
        <v>22.23</v>
      </c>
      <c r="Q80" s="91">
        <f t="shared" si="3"/>
        <v>0</v>
      </c>
      <c r="R80" s="95"/>
      <c r="S80" s="96">
        <f t="shared" si="6"/>
        <v>0</v>
      </c>
      <c r="T80" s="97"/>
      <c r="U80" s="98"/>
    </row>
    <row r="81" spans="5:21">
      <c r="E81" s="88" t="str">
        <f>IF('Story Data'!A26&lt;&gt;"",'Story Data'!A26,"")</f>
        <v>BE NUOC</v>
      </c>
      <c r="F81" s="89">
        <f>IF('Story Data'!B26&lt;&gt;"",'Story Data'!B26,"")</f>
        <v>0.5</v>
      </c>
      <c r="G81" s="90">
        <f>IF('Story Data'!C26&lt;&gt;"",'Story Data'!C26,"")</f>
        <v>-16.100000000000001</v>
      </c>
      <c r="H81" s="91">
        <f>IF(G81&lt;&gt;"",_xll.Win27372023_HeSoZe(G81,$H$8,$H$32,$K$16),"")</f>
        <v>2.13</v>
      </c>
      <c r="I81" s="92">
        <f t="shared" si="4"/>
        <v>0.90207453424794304</v>
      </c>
      <c r="J81" s="93">
        <f t="shared" ca="1" si="5"/>
        <v>0.97907877688383249</v>
      </c>
      <c r="K81" s="94">
        <f>IF('Story Data'!G26&lt;&gt;"",'Story Data'!G26,"")</f>
        <v>24.73</v>
      </c>
      <c r="L81" s="91">
        <f t="shared" si="7"/>
        <v>0</v>
      </c>
      <c r="M81" s="92">
        <f>IF(G81&lt;&gt;"",_xll.Win27372023_HeSoZe(G81,$H$8,$N$32,$K$16),"")</f>
        <v>2.13</v>
      </c>
      <c r="N81" s="92">
        <f t="shared" si="2"/>
        <v>0.90207453424794304</v>
      </c>
      <c r="O81" s="93">
        <f t="shared" ca="1" si="1"/>
        <v>1.0377896176978327</v>
      </c>
      <c r="P81" s="94">
        <f>IF('Story Data'!H26&lt;&gt;"",'Story Data'!H26,"")</f>
        <v>24.35</v>
      </c>
      <c r="Q81" s="91">
        <f t="shared" si="3"/>
        <v>0</v>
      </c>
      <c r="R81" s="95"/>
      <c r="S81" s="96">
        <f t="shared" si="6"/>
        <v>0</v>
      </c>
      <c r="T81" s="97"/>
      <c r="U81" s="98"/>
    </row>
    <row r="82" spans="5:21">
      <c r="E82" s="88" t="str">
        <f>IF('Story Data'!A27&lt;&gt;"",'Story Data'!A27,"")</f>
        <v>Base</v>
      </c>
      <c r="F82" s="89">
        <f>IF('Story Data'!B27&lt;&gt;"",'Story Data'!B27,"")</f>
        <v>0</v>
      </c>
      <c r="G82" s="90">
        <f>IF('Story Data'!C27&lt;&gt;"",'Story Data'!C27,"")</f>
        <v>-16.600000000000001</v>
      </c>
      <c r="H82" s="91">
        <f>IF(G82&lt;&gt;"",_xll.Win27372023_HeSoZe(G82,$H$8,$H$32,$K$16),"")</f>
        <v>2.13</v>
      </c>
      <c r="I82" s="92">
        <f t="shared" si="4"/>
        <v>0.90207453424794304</v>
      </c>
      <c r="J82" s="93">
        <f t="shared" ca="1" si="5"/>
        <v>0.97907877688383249</v>
      </c>
      <c r="K82" s="94">
        <f>IF('Story Data'!G27&lt;&gt;"",'Story Data'!G27,"")</f>
        <v>3</v>
      </c>
      <c r="L82" s="91">
        <f t="shared" si="7"/>
        <v>0</v>
      </c>
      <c r="M82" s="92">
        <f>IF(G82&lt;&gt;"",_xll.Win27372023_HeSoZe(G82,$H$8,$N$32,$K$16),"")</f>
        <v>2.13</v>
      </c>
      <c r="N82" s="92">
        <f t="shared" si="2"/>
        <v>0.90207453424794304</v>
      </c>
      <c r="O82" s="93">
        <f t="shared" ca="1" si="1"/>
        <v>1.0377896176978327</v>
      </c>
      <c r="P82" s="94">
        <f>IF('Story Data'!H27&lt;&gt;"",'Story Data'!H27,"")</f>
        <v>1.68</v>
      </c>
      <c r="Q82" s="91">
        <f t="shared" si="3"/>
        <v>0</v>
      </c>
      <c r="R82" s="95"/>
      <c r="S82" s="96">
        <f t="shared" si="6"/>
        <v>0</v>
      </c>
      <c r="T82" s="97"/>
      <c r="U82" s="98"/>
    </row>
    <row r="83" spans="5:21">
      <c r="E83" s="88" t="str">
        <f>IF('Story Data'!A28&lt;&gt;"",'Story Data'!A28,"")</f>
        <v/>
      </c>
      <c r="F83" s="89" t="str">
        <f>IF('Story Data'!B28&lt;&gt;"",'Story Data'!B28,"")</f>
        <v/>
      </c>
      <c r="G83" s="90" t="str">
        <f>IF('Story Data'!C28&lt;&gt;"",'Story Data'!C28,"")</f>
        <v/>
      </c>
      <c r="H83" s="91" t="str">
        <f>IF(G83&lt;&gt;"",_xll.Win27372023_HeSoZe(G83,$H$8,$H$32,$K$16),"")</f>
        <v/>
      </c>
      <c r="I83" s="92" t="str">
        <f t="shared" si="4"/>
        <v/>
      </c>
      <c r="J83" s="93" t="str">
        <f t="shared" si="5"/>
        <v/>
      </c>
      <c r="K83" s="94" t="str">
        <f>IF('Story Data'!G28&lt;&gt;"",'Story Data'!G28,"")</f>
        <v/>
      </c>
      <c r="L83" s="91" t="str">
        <f t="shared" si="7"/>
        <v/>
      </c>
      <c r="M83" s="92" t="str">
        <f>IF(G83&lt;&gt;"",_xll.Win27372023_HeSoZe(G83,$H$8,$N$32,$K$16),"")</f>
        <v/>
      </c>
      <c r="N83" s="92" t="str">
        <f t="shared" si="2"/>
        <v/>
      </c>
      <c r="O83" s="93" t="str">
        <f t="shared" si="1"/>
        <v/>
      </c>
      <c r="P83" s="94" t="str">
        <f>IF('Story Data'!H28&lt;&gt;"",'Story Data'!H28,"")</f>
        <v/>
      </c>
      <c r="Q83" s="91" t="str">
        <f t="shared" si="3"/>
        <v/>
      </c>
      <c r="R83" s="95"/>
      <c r="S83" s="96" t="str">
        <f t="shared" si="6"/>
        <v/>
      </c>
      <c r="T83" s="97"/>
      <c r="U83" s="98"/>
    </row>
    <row r="84" spans="5:21">
      <c r="E84" s="88" t="str">
        <f>IF('Story Data'!A29&lt;&gt;"",'Story Data'!A29,"")</f>
        <v/>
      </c>
      <c r="F84" s="89" t="str">
        <f>IF('Story Data'!B29&lt;&gt;"",'Story Data'!B29,"")</f>
        <v/>
      </c>
      <c r="G84" s="90" t="str">
        <f>IF('Story Data'!C29&lt;&gt;"",'Story Data'!C29,"")</f>
        <v/>
      </c>
      <c r="H84" s="91" t="str">
        <f>IF(G84&lt;&gt;"",_xll.Win27372023_HeSoZe(G84,$H$8,$H$32,$K$16),"")</f>
        <v/>
      </c>
      <c r="I84" s="92" t="str">
        <f t="shared" si="4"/>
        <v/>
      </c>
      <c r="J84" s="93" t="str">
        <f t="shared" si="5"/>
        <v/>
      </c>
      <c r="K84" s="94" t="str">
        <f>IF('Story Data'!G29&lt;&gt;"",'Story Data'!G29,"")</f>
        <v/>
      </c>
      <c r="L84" s="91" t="str">
        <f t="shared" si="7"/>
        <v/>
      </c>
      <c r="M84" s="92" t="str">
        <f>IF(G84&lt;&gt;"",_xll.Win27372023_HeSoZe(G84,$H$8,$N$32,$K$16),"")</f>
        <v/>
      </c>
      <c r="N84" s="92" t="str">
        <f t="shared" si="2"/>
        <v/>
      </c>
      <c r="O84" s="93" t="str">
        <f t="shared" si="1"/>
        <v/>
      </c>
      <c r="P84" s="94" t="str">
        <f>IF('Story Data'!H29&lt;&gt;"",'Story Data'!H29,"")</f>
        <v/>
      </c>
      <c r="Q84" s="91" t="str">
        <f t="shared" si="3"/>
        <v/>
      </c>
      <c r="R84" s="95"/>
      <c r="S84" s="96" t="str">
        <f t="shared" si="6"/>
        <v/>
      </c>
      <c r="T84" s="97"/>
      <c r="U84" s="98"/>
    </row>
    <row r="85" spans="5:21">
      <c r="E85" s="88" t="str">
        <f>IF('Story Data'!A30&lt;&gt;"",'Story Data'!A30,"")</f>
        <v/>
      </c>
      <c r="F85" s="89" t="str">
        <f>IF('Story Data'!B30&lt;&gt;"",'Story Data'!B30,"")</f>
        <v/>
      </c>
      <c r="G85" s="90" t="str">
        <f>IF('Story Data'!C30&lt;&gt;"",'Story Data'!C30,"")</f>
        <v/>
      </c>
      <c r="H85" s="91" t="str">
        <f>IF(G85&lt;&gt;"",_xll.Win27372023_HeSoZe(G85,$H$8,$H$32,$K$16),"")</f>
        <v/>
      </c>
      <c r="I85" s="92" t="str">
        <f t="shared" si="4"/>
        <v/>
      </c>
      <c r="J85" s="93" t="str">
        <f t="shared" si="5"/>
        <v/>
      </c>
      <c r="K85" s="94" t="str">
        <f>IF('Story Data'!G30&lt;&gt;"",'Story Data'!G30,"")</f>
        <v/>
      </c>
      <c r="L85" s="91" t="str">
        <f t="shared" si="7"/>
        <v/>
      </c>
      <c r="M85" s="92" t="str">
        <f>IF(G85&lt;&gt;"",_xll.Win27372023_HeSoZe(G85,$H$8,$N$32,$K$16),"")</f>
        <v/>
      </c>
      <c r="N85" s="92" t="str">
        <f t="shared" si="2"/>
        <v/>
      </c>
      <c r="O85" s="93" t="str">
        <f t="shared" si="1"/>
        <v/>
      </c>
      <c r="P85" s="94" t="str">
        <f>IF('Story Data'!H30&lt;&gt;"",'Story Data'!H30,"")</f>
        <v/>
      </c>
      <c r="Q85" s="91" t="str">
        <f t="shared" si="3"/>
        <v/>
      </c>
      <c r="R85" s="95"/>
      <c r="S85" s="96" t="str">
        <f t="shared" si="6"/>
        <v/>
      </c>
      <c r="T85" s="97" t="str">
        <f>IF(GioDong!Y132&lt;&gt;"",GioDong!Y132,"")</f>
        <v/>
      </c>
      <c r="U85" s="98"/>
    </row>
    <row r="86" spans="5:21">
      <c r="E86" s="88" t="str">
        <f>IF('Story Data'!A31&lt;&gt;"",'Story Data'!A31,"")</f>
        <v/>
      </c>
      <c r="F86" s="89" t="str">
        <f>IF('Story Data'!B31&lt;&gt;"",'Story Data'!B31,"")</f>
        <v/>
      </c>
      <c r="G86" s="90" t="str">
        <f>IF('Story Data'!C31&lt;&gt;"",'Story Data'!C31,"")</f>
        <v/>
      </c>
      <c r="H86" s="91" t="str">
        <f>IF(G86&lt;&gt;"",_xll.Win27372023_HeSoZe(G86,$H$8,$H$32,$K$16),"")</f>
        <v/>
      </c>
      <c r="I86" s="92" t="str">
        <f t="shared" si="4"/>
        <v/>
      </c>
      <c r="J86" s="93" t="str">
        <f t="shared" si="5"/>
        <v/>
      </c>
      <c r="K86" s="94" t="str">
        <f>IF('Story Data'!G31&lt;&gt;"",'Story Data'!G31,"")</f>
        <v/>
      </c>
      <c r="L86" s="91" t="str">
        <f t="shared" si="7"/>
        <v/>
      </c>
      <c r="M86" s="92" t="str">
        <f>IF(G86&lt;&gt;"",_xll.Win27372023_HeSoZe(G86,$H$8,$N$32,$K$16),"")</f>
        <v/>
      </c>
      <c r="N86" s="92" t="str">
        <f t="shared" si="2"/>
        <v/>
      </c>
      <c r="O86" s="93" t="str">
        <f t="shared" si="1"/>
        <v/>
      </c>
      <c r="P86" s="94" t="str">
        <f>IF('Story Data'!H31&lt;&gt;"",'Story Data'!H31,"")</f>
        <v/>
      </c>
      <c r="Q86" s="91" t="str">
        <f t="shared" si="3"/>
        <v/>
      </c>
      <c r="R86" s="95"/>
      <c r="S86" s="96" t="str">
        <f t="shared" si="6"/>
        <v/>
      </c>
      <c r="T86" s="97" t="str">
        <f>IF(GioDong!Y133&lt;&gt;"",GioDong!Y133,"")</f>
        <v/>
      </c>
      <c r="U86" s="98"/>
    </row>
    <row r="87" spans="5:21">
      <c r="E87" s="88" t="str">
        <f>IF('Story Data'!A32&lt;&gt;"",'Story Data'!A32,"")</f>
        <v/>
      </c>
      <c r="F87" s="89" t="str">
        <f>IF('Story Data'!B32&lt;&gt;"",'Story Data'!B32,"")</f>
        <v/>
      </c>
      <c r="G87" s="90" t="str">
        <f>IF('Story Data'!C32&lt;&gt;"",'Story Data'!C32,"")</f>
        <v/>
      </c>
      <c r="H87" s="91" t="str">
        <f>IF(G87&lt;&gt;"",_xll.Win27372023_HeSoZe(G87,$H$8,$H$32,$K$16),"")</f>
        <v/>
      </c>
      <c r="I87" s="92" t="str">
        <f t="shared" si="4"/>
        <v/>
      </c>
      <c r="J87" s="93" t="str">
        <f t="shared" si="5"/>
        <v/>
      </c>
      <c r="K87" s="94" t="str">
        <f>IF('Story Data'!G32&lt;&gt;"",'Story Data'!G32,"")</f>
        <v/>
      </c>
      <c r="L87" s="91" t="str">
        <f t="shared" si="7"/>
        <v/>
      </c>
      <c r="M87" s="92" t="str">
        <f>IF(G87&lt;&gt;"",_xll.Win27372023_HeSoZe(G87,$H$8,$N$32,$K$16),"")</f>
        <v/>
      </c>
      <c r="N87" s="92" t="str">
        <f t="shared" si="2"/>
        <v/>
      </c>
      <c r="O87" s="93" t="str">
        <f t="shared" si="1"/>
        <v/>
      </c>
      <c r="P87" s="94" t="str">
        <f>IF('Story Data'!H32&lt;&gt;"",'Story Data'!H32,"")</f>
        <v/>
      </c>
      <c r="Q87" s="91" t="str">
        <f t="shared" si="3"/>
        <v/>
      </c>
      <c r="R87" s="95"/>
      <c r="S87" s="96" t="str">
        <f t="shared" si="6"/>
        <v/>
      </c>
      <c r="T87" s="97" t="str">
        <f>IF(GioDong!Y134&lt;&gt;"",GioDong!Y134,"")</f>
        <v/>
      </c>
    </row>
    <row r="88" spans="5:21">
      <c r="E88" s="88" t="str">
        <f>IF('Story Data'!A33&lt;&gt;"",'Story Data'!A33,"")</f>
        <v/>
      </c>
      <c r="F88" s="89" t="str">
        <f>IF('Story Data'!B33&lt;&gt;"",'Story Data'!B33,"")</f>
        <v/>
      </c>
      <c r="G88" s="90" t="str">
        <f>IF('Story Data'!C33&lt;&gt;"",'Story Data'!C33,"")</f>
        <v/>
      </c>
      <c r="H88" s="91" t="str">
        <f>IF(G88&lt;&gt;"",_xll.Win27372023_HeSoZe(G88,$H$8,$H$32,$K$16),"")</f>
        <v/>
      </c>
      <c r="I88" s="92" t="str">
        <f t="shared" si="4"/>
        <v/>
      </c>
      <c r="J88" s="93" t="str">
        <f t="shared" si="5"/>
        <v/>
      </c>
      <c r="K88" s="94" t="str">
        <f>IF('Story Data'!G33&lt;&gt;"",'Story Data'!G33,"")</f>
        <v/>
      </c>
      <c r="L88" s="91" t="str">
        <f t="shared" si="7"/>
        <v/>
      </c>
      <c r="M88" s="92" t="str">
        <f>IF(G88&lt;&gt;"",_xll.Win27372023_HeSoZe(G88,$H$8,$N$32,$K$16),"")</f>
        <v/>
      </c>
      <c r="N88" s="92" t="str">
        <f t="shared" si="2"/>
        <v/>
      </c>
      <c r="O88" s="93" t="str">
        <f t="shared" si="1"/>
        <v/>
      </c>
      <c r="P88" s="94" t="str">
        <f>IF('Story Data'!H33&lt;&gt;"",'Story Data'!H33,"")</f>
        <v/>
      </c>
      <c r="Q88" s="91" t="str">
        <f t="shared" si="3"/>
        <v/>
      </c>
      <c r="R88" s="95"/>
      <c r="S88" s="96" t="str">
        <f t="shared" si="6"/>
        <v/>
      </c>
      <c r="T88" s="97" t="str">
        <f>IF(GioDong!Y135&lt;&gt;"",GioDong!Y135,"")</f>
        <v/>
      </c>
    </row>
    <row r="89" spans="5:21">
      <c r="E89" s="88" t="str">
        <f>IF('Story Data'!A34&lt;&gt;"",'Story Data'!A34,"")</f>
        <v/>
      </c>
      <c r="F89" s="89" t="str">
        <f>IF('Story Data'!B34&lt;&gt;"",'Story Data'!B34,"")</f>
        <v/>
      </c>
      <c r="G89" s="90" t="str">
        <f>IF('Story Data'!C34&lt;&gt;"",'Story Data'!C34,"")</f>
        <v/>
      </c>
      <c r="H89" s="91" t="str">
        <f>IF(G89&lt;&gt;"",_xll.Win27372023_HeSoZe(G89,$H$8,$H$32,$K$16),"")</f>
        <v/>
      </c>
      <c r="I89" s="92" t="str">
        <f t="shared" si="4"/>
        <v/>
      </c>
      <c r="J89" s="93" t="str">
        <f t="shared" ref="J89:J120" si="8">IF(I89&lt;&gt;"",$K$14*I89*$H$48*$H$34,"")</f>
        <v/>
      </c>
      <c r="K89" s="94" t="str">
        <f>IF('Story Data'!G34&lt;&gt;"",'Story Data'!G34,"")</f>
        <v/>
      </c>
      <c r="L89" s="91" t="str">
        <f t="shared" si="7"/>
        <v/>
      </c>
      <c r="M89" s="92" t="str">
        <f>IF(G89&lt;&gt;"",_xll.Win27372023_HeSoZe(G89,$H$8,$N$32,$K$16),"")</f>
        <v/>
      </c>
      <c r="N89" s="92" t="str">
        <f t="shared" si="2"/>
        <v/>
      </c>
      <c r="O89" s="93" t="str">
        <f t="shared" ref="O89:O120" si="9">IF(N89&lt;&gt;"",$K$14*N89*$N$48*$N$34,"")</f>
        <v/>
      </c>
      <c r="P89" s="94" t="str">
        <f>IF('Story Data'!H34&lt;&gt;"",'Story Data'!H34,"")</f>
        <v/>
      </c>
      <c r="Q89" s="91" t="str">
        <f t="shared" si="3"/>
        <v/>
      </c>
      <c r="R89" s="95"/>
      <c r="S89" s="96" t="str">
        <f t="shared" si="6"/>
        <v/>
      </c>
      <c r="T89" s="97" t="str">
        <f>IF(GioDong!Y136&lt;&gt;"",GioDong!Y136,"")</f>
        <v/>
      </c>
    </row>
    <row r="90" spans="5:21">
      <c r="E90" s="88" t="str">
        <f>IF('Story Data'!A35&lt;&gt;"",'Story Data'!A35,"")</f>
        <v/>
      </c>
      <c r="F90" s="89" t="str">
        <f>IF('Story Data'!B35&lt;&gt;"",'Story Data'!B35,"")</f>
        <v/>
      </c>
      <c r="G90" s="90" t="str">
        <f>IF('Story Data'!C35&lt;&gt;"",'Story Data'!C35,"")</f>
        <v/>
      </c>
      <c r="H90" s="91" t="str">
        <f>IF(G90&lt;&gt;"",_xll.Win27372023_HeSoZe(G90,$H$8,$H$32,$K$16),"")</f>
        <v/>
      </c>
      <c r="I90" s="92" t="str">
        <f t="shared" si="4"/>
        <v/>
      </c>
      <c r="J90" s="93" t="str">
        <f t="shared" si="8"/>
        <v/>
      </c>
      <c r="K90" s="94" t="str">
        <f>IF('Story Data'!G35&lt;&gt;"",'Story Data'!G35,"")</f>
        <v/>
      </c>
      <c r="L90" s="91" t="str">
        <f t="shared" si="7"/>
        <v/>
      </c>
      <c r="M90" s="92" t="str">
        <f>IF(G90&lt;&gt;"",_xll.Win27372023_HeSoZe(G90,$H$8,$N$32,$K$16),"")</f>
        <v/>
      </c>
      <c r="N90" s="92" t="str">
        <f t="shared" si="2"/>
        <v/>
      </c>
      <c r="O90" s="93" t="str">
        <f t="shared" si="9"/>
        <v/>
      </c>
      <c r="P90" s="94" t="str">
        <f>IF('Story Data'!H35&lt;&gt;"",'Story Data'!H35,"")</f>
        <v/>
      </c>
      <c r="Q90" s="91" t="str">
        <f t="shared" si="3"/>
        <v/>
      </c>
      <c r="R90" s="95"/>
      <c r="S90" s="96" t="str">
        <f t="shared" si="6"/>
        <v/>
      </c>
      <c r="T90" s="97" t="str">
        <f>IF(GioDong!Y137&lt;&gt;"",GioDong!Y137,"")</f>
        <v/>
      </c>
    </row>
    <row r="91" spans="5:21">
      <c r="E91" s="88" t="str">
        <f>IF('Story Data'!A36&lt;&gt;"",'Story Data'!A36,"")</f>
        <v/>
      </c>
      <c r="F91" s="89" t="str">
        <f>IF('Story Data'!B36&lt;&gt;"",'Story Data'!B36,"")</f>
        <v/>
      </c>
      <c r="G91" s="90" t="str">
        <f>IF('Story Data'!C36&lt;&gt;"",'Story Data'!C36,"")</f>
        <v/>
      </c>
      <c r="H91" s="91" t="str">
        <f>IF(G91&lt;&gt;"",_xll.Win27372023_HeSoZe(G91,$H$8,$H$32,$K$16),"")</f>
        <v/>
      </c>
      <c r="I91" s="92" t="str">
        <f t="shared" si="4"/>
        <v/>
      </c>
      <c r="J91" s="93" t="str">
        <f t="shared" si="8"/>
        <v/>
      </c>
      <c r="K91" s="94" t="str">
        <f>IF('Story Data'!G36&lt;&gt;"",'Story Data'!G36,"")</f>
        <v/>
      </c>
      <c r="L91" s="91" t="str">
        <f t="shared" si="7"/>
        <v/>
      </c>
      <c r="M91" s="92" t="str">
        <f>IF(G91&lt;&gt;"",_xll.Win27372023_HeSoZe(G91,$H$8,$N$32,$K$16),"")</f>
        <v/>
      </c>
      <c r="N91" s="92" t="str">
        <f t="shared" si="2"/>
        <v/>
      </c>
      <c r="O91" s="93" t="str">
        <f t="shared" si="9"/>
        <v/>
      </c>
      <c r="P91" s="94" t="str">
        <f>IF('Story Data'!H36&lt;&gt;"",'Story Data'!H36,"")</f>
        <v/>
      </c>
      <c r="Q91" s="91" t="str">
        <f t="shared" si="3"/>
        <v/>
      </c>
      <c r="R91" s="95"/>
      <c r="S91" s="96" t="str">
        <f t="shared" si="6"/>
        <v/>
      </c>
      <c r="T91" s="97" t="str">
        <f>IF(GioDong!Y138&lt;&gt;"",GioDong!Y138,"")</f>
        <v/>
      </c>
    </row>
    <row r="92" spans="5:21">
      <c r="E92" s="88" t="str">
        <f>IF('Story Data'!A37&lt;&gt;"",'Story Data'!A37,"")</f>
        <v/>
      </c>
      <c r="F92" s="89" t="str">
        <f>IF('Story Data'!B37&lt;&gt;"",'Story Data'!B37,"")</f>
        <v/>
      </c>
      <c r="G92" s="90" t="str">
        <f>IF('Story Data'!C37&lt;&gt;"",'Story Data'!C37,"")</f>
        <v/>
      </c>
      <c r="H92" s="91" t="str">
        <f>IF(G92&lt;&gt;"",_xll.Win27372023_HeSoZe(G92,$H$8,$H$32,$K$16),"")</f>
        <v/>
      </c>
      <c r="I92" s="92" t="str">
        <f t="shared" si="4"/>
        <v/>
      </c>
      <c r="J92" s="93" t="str">
        <f t="shared" si="8"/>
        <v/>
      </c>
      <c r="K92" s="94" t="str">
        <f>IF('Story Data'!G37&lt;&gt;"",'Story Data'!G37,"")</f>
        <v/>
      </c>
      <c r="L92" s="91" t="str">
        <f t="shared" si="7"/>
        <v/>
      </c>
      <c r="M92" s="92" t="str">
        <f>IF(G92&lt;&gt;"",_xll.Win27372023_HeSoZe(G92,$H$8,$N$32,$K$16),"")</f>
        <v/>
      </c>
      <c r="N92" s="92" t="str">
        <f t="shared" si="2"/>
        <v/>
      </c>
      <c r="O92" s="93" t="str">
        <f t="shared" si="9"/>
        <v/>
      </c>
      <c r="P92" s="94" t="str">
        <f>IF('Story Data'!H37&lt;&gt;"",'Story Data'!H37,"")</f>
        <v/>
      </c>
      <c r="Q92" s="91" t="str">
        <f t="shared" si="3"/>
        <v/>
      </c>
      <c r="R92" s="95"/>
      <c r="S92" s="96" t="str">
        <f t="shared" si="6"/>
        <v/>
      </c>
      <c r="T92" s="97" t="str">
        <f>IF(GioDong!Y139&lt;&gt;"",GioDong!Y139,"")</f>
        <v/>
      </c>
    </row>
    <row r="93" spans="5:21">
      <c r="E93" s="88" t="str">
        <f>IF('Story Data'!A38&lt;&gt;"",'Story Data'!A38,"")</f>
        <v/>
      </c>
      <c r="F93" s="89" t="str">
        <f>IF('Story Data'!B38&lt;&gt;"",'Story Data'!B38,"")</f>
        <v/>
      </c>
      <c r="G93" s="90" t="str">
        <f>IF('Story Data'!C38&lt;&gt;"",'Story Data'!C38,"")</f>
        <v/>
      </c>
      <c r="H93" s="91" t="str">
        <f>IF(G93&lt;&gt;"",_xll.Win27372023_HeSoZe(G93,$H$8,$H$32,$K$16),"")</f>
        <v/>
      </c>
      <c r="I93" s="92" t="str">
        <f t="shared" si="4"/>
        <v/>
      </c>
      <c r="J93" s="93" t="str">
        <f t="shared" si="8"/>
        <v/>
      </c>
      <c r="K93" s="94" t="str">
        <f>IF('Story Data'!G38&lt;&gt;"",'Story Data'!G38,"")</f>
        <v/>
      </c>
      <c r="L93" s="91" t="str">
        <f t="shared" si="7"/>
        <v/>
      </c>
      <c r="M93" s="92" t="str">
        <f>IF(G93&lt;&gt;"",_xll.Win27372023_HeSoZe(G93,$H$8,$N$32,$K$16),"")</f>
        <v/>
      </c>
      <c r="N93" s="92" t="str">
        <f t="shared" si="2"/>
        <v/>
      </c>
      <c r="O93" s="93" t="str">
        <f t="shared" si="9"/>
        <v/>
      </c>
      <c r="P93" s="94" t="str">
        <f>IF('Story Data'!H38&lt;&gt;"",'Story Data'!H38,"")</f>
        <v/>
      </c>
      <c r="Q93" s="91" t="str">
        <f t="shared" si="3"/>
        <v/>
      </c>
      <c r="R93" s="95"/>
      <c r="S93" s="96" t="str">
        <f t="shared" si="6"/>
        <v/>
      </c>
      <c r="T93" s="97" t="str">
        <f>IF(GioDong!Y140&lt;&gt;"",GioDong!Y140,"")</f>
        <v/>
      </c>
    </row>
    <row r="94" spans="5:21">
      <c r="E94" s="88" t="str">
        <f>IF('Story Data'!A39&lt;&gt;"",'Story Data'!A39,"")</f>
        <v/>
      </c>
      <c r="F94" s="89" t="str">
        <f>IF('Story Data'!B39&lt;&gt;"",'Story Data'!B39,"")</f>
        <v/>
      </c>
      <c r="G94" s="90" t="str">
        <f>IF('Story Data'!C39&lt;&gt;"",'Story Data'!C39,"")</f>
        <v/>
      </c>
      <c r="H94" s="91" t="str">
        <f>IF(G94&lt;&gt;"",_xll.Win27372023_HeSoZe(G94,$H$8,$H$32,$K$16),"")</f>
        <v/>
      </c>
      <c r="I94" s="92" t="str">
        <f t="shared" si="4"/>
        <v/>
      </c>
      <c r="J94" s="93" t="str">
        <f t="shared" si="8"/>
        <v/>
      </c>
      <c r="K94" s="94" t="str">
        <f>IF('Story Data'!G39&lt;&gt;"",'Story Data'!G39,"")</f>
        <v/>
      </c>
      <c r="L94" s="91" t="str">
        <f t="shared" si="7"/>
        <v/>
      </c>
      <c r="M94" s="92" t="str">
        <f>IF(G94&lt;&gt;"",_xll.Win27372023_HeSoZe(G94,$H$8,$N$32,$K$16),"")</f>
        <v/>
      </c>
      <c r="N94" s="92" t="str">
        <f t="shared" si="2"/>
        <v/>
      </c>
      <c r="O94" s="93" t="str">
        <f t="shared" si="9"/>
        <v/>
      </c>
      <c r="P94" s="94" t="str">
        <f>IF('Story Data'!H39&lt;&gt;"",'Story Data'!H39,"")</f>
        <v/>
      </c>
      <c r="Q94" s="91" t="str">
        <f t="shared" si="3"/>
        <v/>
      </c>
      <c r="R94" s="95"/>
      <c r="S94" s="96" t="str">
        <f t="shared" si="6"/>
        <v/>
      </c>
      <c r="T94" s="97" t="str">
        <f>IF(GioDong!Y141&lt;&gt;"",GioDong!Y141,"")</f>
        <v/>
      </c>
    </row>
    <row r="95" spans="5:21">
      <c r="E95" s="88" t="str">
        <f>IF('Story Data'!A40&lt;&gt;"",'Story Data'!A40,"")</f>
        <v/>
      </c>
      <c r="F95" s="89" t="str">
        <f>IF('Story Data'!B40&lt;&gt;"",'Story Data'!B40,"")</f>
        <v/>
      </c>
      <c r="G95" s="90" t="str">
        <f>IF('Story Data'!C40&lt;&gt;"",'Story Data'!C40,"")</f>
        <v/>
      </c>
      <c r="H95" s="91" t="str">
        <f>IF(G95&lt;&gt;"",_xll.Win27372023_HeSoZe(G95,$H$8,$H$32,$K$16),"")</f>
        <v/>
      </c>
      <c r="I95" s="92" t="str">
        <f t="shared" si="4"/>
        <v/>
      </c>
      <c r="J95" s="93" t="str">
        <f t="shared" si="8"/>
        <v/>
      </c>
      <c r="K95" s="94" t="str">
        <f>IF('Story Data'!G40&lt;&gt;"",'Story Data'!G40,"")</f>
        <v/>
      </c>
      <c r="L95" s="91" t="str">
        <f t="shared" si="7"/>
        <v/>
      </c>
      <c r="M95" s="92" t="str">
        <f>IF(G95&lt;&gt;"",_xll.Win27372023_HeSoZe(G95,$H$8,$N$32,$K$16),"")</f>
        <v/>
      </c>
      <c r="N95" s="92" t="str">
        <f t="shared" si="2"/>
        <v/>
      </c>
      <c r="O95" s="93" t="str">
        <f t="shared" si="9"/>
        <v/>
      </c>
      <c r="P95" s="94" t="str">
        <f>IF('Story Data'!H40&lt;&gt;"",'Story Data'!H40,"")</f>
        <v/>
      </c>
      <c r="Q95" s="91" t="str">
        <f t="shared" si="3"/>
        <v/>
      </c>
      <c r="R95" s="95"/>
      <c r="S95" s="96" t="str">
        <f t="shared" si="6"/>
        <v/>
      </c>
      <c r="T95" s="97" t="str">
        <f>IF(GioDong!Y142&lt;&gt;"",GioDong!Y142,"")</f>
        <v/>
      </c>
    </row>
    <row r="96" spans="5:21">
      <c r="E96" s="88" t="str">
        <f>IF('Story Data'!A41&lt;&gt;"",'Story Data'!A41,"")</f>
        <v/>
      </c>
      <c r="F96" s="89" t="str">
        <f>IF('Story Data'!B41&lt;&gt;"",'Story Data'!B41,"")</f>
        <v/>
      </c>
      <c r="G96" s="90" t="str">
        <f>IF('Story Data'!C41&lt;&gt;"",'Story Data'!C41,"")</f>
        <v/>
      </c>
      <c r="H96" s="91" t="str">
        <f>IF(G96&lt;&gt;"",_xll.Win27372023_HeSoZe(G96,$H$8,$H$32,$K$16),"")</f>
        <v/>
      </c>
      <c r="I96" s="92" t="str">
        <f t="shared" si="4"/>
        <v/>
      </c>
      <c r="J96" s="93" t="str">
        <f t="shared" si="8"/>
        <v/>
      </c>
      <c r="K96" s="94" t="str">
        <f>IF('Story Data'!G41&lt;&gt;"",'Story Data'!G41,"")</f>
        <v/>
      </c>
      <c r="L96" s="91" t="str">
        <f t="shared" si="7"/>
        <v/>
      </c>
      <c r="M96" s="92" t="str">
        <f>IF(G96&lt;&gt;"",_xll.Win27372023_HeSoZe(G96,$H$8,$N$32,$K$16),"")</f>
        <v/>
      </c>
      <c r="N96" s="92" t="str">
        <f t="shared" si="2"/>
        <v/>
      </c>
      <c r="O96" s="93" t="str">
        <f t="shared" si="9"/>
        <v/>
      </c>
      <c r="P96" s="94" t="str">
        <f>IF('Story Data'!H41&lt;&gt;"",'Story Data'!H41,"")</f>
        <v/>
      </c>
      <c r="Q96" s="91" t="str">
        <f t="shared" si="3"/>
        <v/>
      </c>
      <c r="R96" s="95"/>
      <c r="S96" s="96" t="str">
        <f t="shared" si="6"/>
        <v/>
      </c>
      <c r="T96" s="97" t="str">
        <f>IF(GioDong!Y143&lt;&gt;"",GioDong!Y143,"")</f>
        <v/>
      </c>
    </row>
    <row r="97" spans="5:20">
      <c r="E97" s="88" t="str">
        <f>IF('Story Data'!A42&lt;&gt;"",'Story Data'!A42,"")</f>
        <v/>
      </c>
      <c r="F97" s="89" t="str">
        <f>IF('Story Data'!B42&lt;&gt;"",'Story Data'!B42,"")</f>
        <v/>
      </c>
      <c r="G97" s="90" t="str">
        <f>IF('Story Data'!C42&lt;&gt;"",'Story Data'!C42,"")</f>
        <v/>
      </c>
      <c r="H97" s="91" t="str">
        <f>IF(G97&lt;&gt;"",_xll.Win27372023_HeSoZe(G97,$H$8,$H$32,$K$16),"")</f>
        <v/>
      </c>
      <c r="I97" s="92" t="str">
        <f t="shared" si="4"/>
        <v/>
      </c>
      <c r="J97" s="93" t="str">
        <f t="shared" si="8"/>
        <v/>
      </c>
      <c r="K97" s="94" t="str">
        <f>IF('Story Data'!G42&lt;&gt;"",'Story Data'!G42,"")</f>
        <v/>
      </c>
      <c r="L97" s="91" t="str">
        <f t="shared" si="7"/>
        <v/>
      </c>
      <c r="M97" s="92" t="str">
        <f>IF(G97&lt;&gt;"",_xll.Win27372023_HeSoZe(G97,$H$8,$N$32,$K$16),"")</f>
        <v/>
      </c>
      <c r="N97" s="92" t="str">
        <f t="shared" si="2"/>
        <v/>
      </c>
      <c r="O97" s="93" t="str">
        <f t="shared" si="9"/>
        <v/>
      </c>
      <c r="P97" s="94" t="str">
        <f>IF('Story Data'!H42&lt;&gt;"",'Story Data'!H42,"")</f>
        <v/>
      </c>
      <c r="Q97" s="91" t="str">
        <f t="shared" si="3"/>
        <v/>
      </c>
      <c r="R97" s="95"/>
      <c r="S97" s="96" t="str">
        <f t="shared" si="6"/>
        <v/>
      </c>
      <c r="T97" s="97" t="str">
        <f>IF(GioDong!Y144&lt;&gt;"",GioDong!Y144,"")</f>
        <v/>
      </c>
    </row>
    <row r="98" spans="5:20">
      <c r="E98" s="88" t="str">
        <f>IF('Story Data'!A43&lt;&gt;"",'Story Data'!A43,"")</f>
        <v/>
      </c>
      <c r="F98" s="89" t="str">
        <f>IF('Story Data'!B43&lt;&gt;"",'Story Data'!B43,"")</f>
        <v/>
      </c>
      <c r="G98" s="90" t="str">
        <f>IF('Story Data'!C43&lt;&gt;"",'Story Data'!C43,"")</f>
        <v/>
      </c>
      <c r="H98" s="91" t="str">
        <f>IF(G98&lt;&gt;"",_xll.Win27372023_HeSoZe(G98,$H$8,$H$32,$K$16),"")</f>
        <v/>
      </c>
      <c r="I98" s="92" t="str">
        <f t="shared" si="4"/>
        <v/>
      </c>
      <c r="J98" s="93" t="str">
        <f t="shared" si="8"/>
        <v/>
      </c>
      <c r="K98" s="94" t="str">
        <f>IF('Story Data'!G43&lt;&gt;"",'Story Data'!G43,"")</f>
        <v/>
      </c>
      <c r="L98" s="91" t="str">
        <f t="shared" si="7"/>
        <v/>
      </c>
      <c r="M98" s="92" t="str">
        <f>IF(G98&lt;&gt;"",_xll.Win27372023_HeSoZe(G98,$H$8,$N$32,$K$16),"")</f>
        <v/>
      </c>
      <c r="N98" s="92" t="str">
        <f t="shared" si="2"/>
        <v/>
      </c>
      <c r="O98" s="93" t="str">
        <f t="shared" si="9"/>
        <v/>
      </c>
      <c r="P98" s="94" t="str">
        <f>IF('Story Data'!H43&lt;&gt;"",'Story Data'!H43,"")</f>
        <v/>
      </c>
      <c r="Q98" s="91" t="str">
        <f t="shared" si="3"/>
        <v/>
      </c>
      <c r="R98" s="95"/>
      <c r="S98" s="96" t="str">
        <f t="shared" si="6"/>
        <v/>
      </c>
      <c r="T98" s="97" t="str">
        <f>IF(GioDong!Y145&lt;&gt;"",GioDong!Y145,"")</f>
        <v/>
      </c>
    </row>
    <row r="99" spans="5:20">
      <c r="E99" s="88" t="str">
        <f>IF('Story Data'!A44&lt;&gt;"",'Story Data'!A44,"")</f>
        <v/>
      </c>
      <c r="F99" s="89" t="str">
        <f>IF('Story Data'!B44&lt;&gt;"",'Story Data'!B44,"")</f>
        <v/>
      </c>
      <c r="G99" s="90" t="str">
        <f>IF('Story Data'!C44&lt;&gt;"",'Story Data'!C44,"")</f>
        <v/>
      </c>
      <c r="H99" s="91" t="str">
        <f>IF(G99&lt;&gt;"",_xll.Win27372023_HeSoZe(G99,$H$8,$H$32,$K$16),"")</f>
        <v/>
      </c>
      <c r="I99" s="92" t="str">
        <f t="shared" si="4"/>
        <v/>
      </c>
      <c r="J99" s="93" t="str">
        <f t="shared" si="8"/>
        <v/>
      </c>
      <c r="K99" s="94" t="str">
        <f>IF('Story Data'!G44&lt;&gt;"",'Story Data'!G44,"")</f>
        <v/>
      </c>
      <c r="L99" s="91" t="str">
        <f t="shared" si="7"/>
        <v/>
      </c>
      <c r="M99" s="92" t="str">
        <f>IF(G99&lt;&gt;"",_xll.Win27372023_HeSoZe(G99,$H$8,$N$32,$K$16),"")</f>
        <v/>
      </c>
      <c r="N99" s="92" t="str">
        <f t="shared" si="2"/>
        <v/>
      </c>
      <c r="O99" s="93" t="str">
        <f t="shared" si="9"/>
        <v/>
      </c>
      <c r="P99" s="94" t="str">
        <f>IF('Story Data'!H44&lt;&gt;"",'Story Data'!H44,"")</f>
        <v/>
      </c>
      <c r="Q99" s="91" t="str">
        <f t="shared" si="3"/>
        <v/>
      </c>
      <c r="R99" s="95"/>
      <c r="S99" s="96" t="str">
        <f t="shared" si="6"/>
        <v/>
      </c>
      <c r="T99" s="97" t="str">
        <f>IF(GioDong!Y146&lt;&gt;"",GioDong!Y146,"")</f>
        <v/>
      </c>
    </row>
    <row r="100" spans="5:20">
      <c r="E100" s="88" t="str">
        <f>IF('Story Data'!A45&lt;&gt;"",'Story Data'!A45,"")</f>
        <v/>
      </c>
      <c r="F100" s="89" t="str">
        <f>IF('Story Data'!B45&lt;&gt;"",'Story Data'!B45,"")</f>
        <v/>
      </c>
      <c r="G100" s="90" t="str">
        <f>IF('Story Data'!C45&lt;&gt;"",'Story Data'!C45,"")</f>
        <v/>
      </c>
      <c r="H100" s="91" t="str">
        <f>IF(G100&lt;&gt;"",_xll.Win27372023_HeSoZe(G100,$H$8,$H$32,$K$16),"")</f>
        <v/>
      </c>
      <c r="I100" s="92" t="str">
        <f t="shared" si="4"/>
        <v/>
      </c>
      <c r="J100" s="93" t="str">
        <f t="shared" si="8"/>
        <v/>
      </c>
      <c r="K100" s="94" t="str">
        <f>IF('Story Data'!G45&lt;&gt;"",'Story Data'!G45,"")</f>
        <v/>
      </c>
      <c r="L100" s="91" t="str">
        <f t="shared" si="7"/>
        <v/>
      </c>
      <c r="M100" s="92" t="str">
        <f>IF(G100&lt;&gt;"",_xll.Win27372023_HeSoZe(G100,$H$8,$N$32,$K$16),"")</f>
        <v/>
      </c>
      <c r="N100" s="92" t="str">
        <f t="shared" si="2"/>
        <v/>
      </c>
      <c r="O100" s="93" t="str">
        <f t="shared" si="9"/>
        <v/>
      </c>
      <c r="P100" s="94" t="str">
        <f>IF('Story Data'!H45&lt;&gt;"",'Story Data'!H45,"")</f>
        <v/>
      </c>
      <c r="Q100" s="91" t="str">
        <f t="shared" si="3"/>
        <v/>
      </c>
      <c r="R100" s="95"/>
      <c r="S100" s="96" t="str">
        <f t="shared" si="6"/>
        <v/>
      </c>
      <c r="T100" s="97" t="str">
        <f>IF(GioDong!Y147&lt;&gt;"",GioDong!Y147,"")</f>
        <v/>
      </c>
    </row>
    <row r="101" spans="5:20">
      <c r="E101" s="88" t="str">
        <f>IF('Story Data'!A46&lt;&gt;"",'Story Data'!A46,"")</f>
        <v/>
      </c>
      <c r="F101" s="89" t="str">
        <f>IF('Story Data'!B46&lt;&gt;"",'Story Data'!B46,"")</f>
        <v/>
      </c>
      <c r="G101" s="90" t="str">
        <f>IF('Story Data'!C46&lt;&gt;"",'Story Data'!C46,"")</f>
        <v/>
      </c>
      <c r="H101" s="91" t="str">
        <f>IF(G101&lt;&gt;"",_xll.Win27372023_HeSoZe(G101,$H$8,$H$32,$K$16),"")</f>
        <v/>
      </c>
      <c r="I101" s="92" t="str">
        <f t="shared" si="4"/>
        <v/>
      </c>
      <c r="J101" s="93" t="str">
        <f t="shared" si="8"/>
        <v/>
      </c>
      <c r="K101" s="94" t="str">
        <f>IF('Story Data'!G46&lt;&gt;"",'Story Data'!G46,"")</f>
        <v/>
      </c>
      <c r="L101" s="91" t="str">
        <f t="shared" si="7"/>
        <v/>
      </c>
      <c r="M101" s="92" t="str">
        <f>IF(G101&lt;&gt;"",_xll.Win27372023_HeSoZe(G101,$H$8,$N$32,$K$16),"")</f>
        <v/>
      </c>
      <c r="N101" s="92" t="str">
        <f t="shared" si="2"/>
        <v/>
      </c>
      <c r="O101" s="93" t="str">
        <f t="shared" si="9"/>
        <v/>
      </c>
      <c r="P101" s="94" t="str">
        <f>IF('Story Data'!H46&lt;&gt;"",'Story Data'!H46,"")</f>
        <v/>
      </c>
      <c r="Q101" s="91" t="str">
        <f t="shared" si="3"/>
        <v/>
      </c>
      <c r="R101" s="95"/>
      <c r="S101" s="96" t="str">
        <f t="shared" si="6"/>
        <v/>
      </c>
      <c r="T101" s="97" t="str">
        <f>IF(GioDong!Y148&lt;&gt;"",GioDong!Y148,"")</f>
        <v/>
      </c>
    </row>
    <row r="102" spans="5:20">
      <c r="E102" s="88" t="str">
        <f>IF('Story Data'!A47&lt;&gt;"",'Story Data'!A47,"")</f>
        <v/>
      </c>
      <c r="F102" s="89" t="str">
        <f>IF('Story Data'!B47&lt;&gt;"",'Story Data'!B47,"")</f>
        <v/>
      </c>
      <c r="G102" s="90" t="str">
        <f>IF('Story Data'!C47&lt;&gt;"",'Story Data'!C47,"")</f>
        <v/>
      </c>
      <c r="H102" s="91" t="str">
        <f>IF(G102&lt;&gt;"",_xll.Win27372023_HeSoZe(G102,$H$8,$H$32,$K$16),"")</f>
        <v/>
      </c>
      <c r="I102" s="92" t="str">
        <f t="shared" si="4"/>
        <v/>
      </c>
      <c r="J102" s="93" t="str">
        <f t="shared" si="8"/>
        <v/>
      </c>
      <c r="K102" s="94" t="str">
        <f>IF('Story Data'!G47&lt;&gt;"",'Story Data'!G47,"")</f>
        <v/>
      </c>
      <c r="L102" s="91" t="str">
        <f t="shared" si="7"/>
        <v/>
      </c>
      <c r="M102" s="92" t="str">
        <f>IF(G102&lt;&gt;"",_xll.Win27372023_HeSoZe(G102,$H$8,$N$32,$K$16),"")</f>
        <v/>
      </c>
      <c r="N102" s="92" t="str">
        <f t="shared" si="2"/>
        <v/>
      </c>
      <c r="O102" s="93" t="str">
        <f t="shared" si="9"/>
        <v/>
      </c>
      <c r="P102" s="94" t="str">
        <f>IF('Story Data'!H47&lt;&gt;"",'Story Data'!H47,"")</f>
        <v/>
      </c>
      <c r="Q102" s="91" t="str">
        <f t="shared" si="3"/>
        <v/>
      </c>
      <c r="R102" s="95"/>
      <c r="S102" s="96" t="str">
        <f t="shared" si="6"/>
        <v/>
      </c>
      <c r="T102" s="97" t="str">
        <f>IF(GioDong!Y149&lt;&gt;"",GioDong!Y149,"")</f>
        <v/>
      </c>
    </row>
    <row r="103" spans="5:20">
      <c r="E103" s="88" t="str">
        <f>IF('Story Data'!A48&lt;&gt;"",'Story Data'!A48,"")</f>
        <v/>
      </c>
      <c r="F103" s="89" t="str">
        <f>IF('Story Data'!B48&lt;&gt;"",'Story Data'!B48,"")</f>
        <v/>
      </c>
      <c r="G103" s="90" t="str">
        <f>IF('Story Data'!C48&lt;&gt;"",'Story Data'!C48,"")</f>
        <v/>
      </c>
      <c r="H103" s="91" t="str">
        <f>IF(G103&lt;&gt;"",_xll.Win27372023_HeSoZe(G103,$H$8,$H$32,$K$16),"")</f>
        <v/>
      </c>
      <c r="I103" s="92" t="str">
        <f t="shared" si="4"/>
        <v/>
      </c>
      <c r="J103" s="93" t="str">
        <f t="shared" si="8"/>
        <v/>
      </c>
      <c r="K103" s="94" t="str">
        <f>IF('Story Data'!G48&lt;&gt;"",'Story Data'!G48,"")</f>
        <v/>
      </c>
      <c r="L103" s="91" t="str">
        <f t="shared" si="7"/>
        <v/>
      </c>
      <c r="M103" s="92" t="str">
        <f>IF(G103&lt;&gt;"",_xll.Win27372023_HeSoZe(G103,$H$8,$N$32,$K$16),"")</f>
        <v/>
      </c>
      <c r="N103" s="92" t="str">
        <f t="shared" si="2"/>
        <v/>
      </c>
      <c r="O103" s="93" t="str">
        <f t="shared" si="9"/>
        <v/>
      </c>
      <c r="P103" s="94" t="str">
        <f>IF('Story Data'!H48&lt;&gt;"",'Story Data'!H48,"")</f>
        <v/>
      </c>
      <c r="Q103" s="91" t="str">
        <f t="shared" si="3"/>
        <v/>
      </c>
      <c r="R103" s="95"/>
      <c r="S103" s="96" t="str">
        <f t="shared" si="6"/>
        <v/>
      </c>
      <c r="T103" s="97" t="str">
        <f>IF(GioDong!Y150&lt;&gt;"",GioDong!Y150,"")</f>
        <v/>
      </c>
    </row>
    <row r="104" spans="5:20">
      <c r="E104" s="88" t="str">
        <f>IF('Story Data'!A49&lt;&gt;"",'Story Data'!A49,"")</f>
        <v/>
      </c>
      <c r="F104" s="89" t="str">
        <f>IF('Story Data'!B49&lt;&gt;"",'Story Data'!B49,"")</f>
        <v/>
      </c>
      <c r="G104" s="90" t="str">
        <f>IF('Story Data'!C49&lt;&gt;"",'Story Data'!C49,"")</f>
        <v/>
      </c>
      <c r="H104" s="91" t="str">
        <f>IF(G104&lt;&gt;"",_xll.Win27372023_HeSoZe(G104,$H$8,$H$32,$K$16),"")</f>
        <v/>
      </c>
      <c r="I104" s="92" t="str">
        <f t="shared" si="4"/>
        <v/>
      </c>
      <c r="J104" s="93" t="str">
        <f t="shared" si="8"/>
        <v/>
      </c>
      <c r="K104" s="94" t="str">
        <f>IF('Story Data'!G49&lt;&gt;"",'Story Data'!G49,"")</f>
        <v/>
      </c>
      <c r="L104" s="91" t="str">
        <f t="shared" si="7"/>
        <v/>
      </c>
      <c r="M104" s="92" t="str">
        <f>IF(G104&lt;&gt;"",_xll.Win27372023_HeSoZe(G104,$H$8,$N$32,$K$16),"")</f>
        <v/>
      </c>
      <c r="N104" s="92" t="str">
        <f t="shared" si="2"/>
        <v/>
      </c>
      <c r="O104" s="93" t="str">
        <f t="shared" si="9"/>
        <v/>
      </c>
      <c r="P104" s="94" t="str">
        <f>IF('Story Data'!H49&lt;&gt;"",'Story Data'!H49,"")</f>
        <v/>
      </c>
      <c r="Q104" s="91" t="str">
        <f t="shared" si="3"/>
        <v/>
      </c>
      <c r="R104" s="95"/>
      <c r="S104" s="96" t="str">
        <f t="shared" si="6"/>
        <v/>
      </c>
      <c r="T104" s="97" t="str">
        <f>IF(GioDong!Y151&lt;&gt;"",GioDong!Y151,"")</f>
        <v/>
      </c>
    </row>
    <row r="105" spans="5:20">
      <c r="E105" s="88" t="str">
        <f>IF('Story Data'!A50&lt;&gt;"",'Story Data'!A50,"")</f>
        <v/>
      </c>
      <c r="F105" s="89" t="str">
        <f>IF('Story Data'!B50&lt;&gt;"",'Story Data'!B50,"")</f>
        <v/>
      </c>
      <c r="G105" s="90" t="str">
        <f>IF('Story Data'!C50&lt;&gt;"",'Story Data'!C50,"")</f>
        <v/>
      </c>
      <c r="H105" s="91" t="str">
        <f>IF(G105&lt;&gt;"",_xll.Win27372023_HeSoZe(G105,$H$8,$H$32,$K$16),"")</f>
        <v/>
      </c>
      <c r="I105" s="92" t="str">
        <f t="shared" si="4"/>
        <v/>
      </c>
      <c r="J105" s="93" t="str">
        <f t="shared" si="8"/>
        <v/>
      </c>
      <c r="K105" s="94" t="str">
        <f>IF('Story Data'!G50&lt;&gt;"",'Story Data'!G50,"")</f>
        <v/>
      </c>
      <c r="L105" s="91" t="str">
        <f t="shared" si="7"/>
        <v/>
      </c>
      <c r="M105" s="92" t="str">
        <f>IF(G105&lt;&gt;"",_xll.Win27372023_HeSoZe(G105,$H$8,$N$32,$K$16),"")</f>
        <v/>
      </c>
      <c r="N105" s="92" t="str">
        <f t="shared" si="2"/>
        <v/>
      </c>
      <c r="O105" s="93" t="str">
        <f t="shared" si="9"/>
        <v/>
      </c>
      <c r="P105" s="94" t="str">
        <f>IF('Story Data'!H50&lt;&gt;"",'Story Data'!H50,"")</f>
        <v/>
      </c>
      <c r="Q105" s="91" t="str">
        <f t="shared" si="3"/>
        <v/>
      </c>
      <c r="R105" s="95"/>
      <c r="S105" s="96" t="str">
        <f t="shared" si="6"/>
        <v/>
      </c>
      <c r="T105" s="97" t="str">
        <f>IF(GioDong!Y152&lt;&gt;"",GioDong!Y152,"")</f>
        <v/>
      </c>
    </row>
    <row r="106" spans="5:20">
      <c r="E106" s="88" t="str">
        <f>IF('Story Data'!A51&lt;&gt;"",'Story Data'!A51,"")</f>
        <v/>
      </c>
      <c r="F106" s="89" t="str">
        <f>IF('Story Data'!B51&lt;&gt;"",'Story Data'!B51,"")</f>
        <v/>
      </c>
      <c r="G106" s="90" t="str">
        <f>IF('Story Data'!C51&lt;&gt;"",'Story Data'!C51,"")</f>
        <v/>
      </c>
      <c r="H106" s="91" t="str">
        <f>IF(G106&lt;&gt;"",_xll.Win27372023_HeSoZe(G106,$H$8,$H$32,$K$16),"")</f>
        <v/>
      </c>
      <c r="I106" s="92" t="str">
        <f t="shared" si="4"/>
        <v/>
      </c>
      <c r="J106" s="93" t="str">
        <f t="shared" si="8"/>
        <v/>
      </c>
      <c r="K106" s="94" t="str">
        <f>IF('Story Data'!G51&lt;&gt;"",'Story Data'!G51,"")</f>
        <v/>
      </c>
      <c r="L106" s="91" t="str">
        <f t="shared" si="7"/>
        <v/>
      </c>
      <c r="M106" s="92" t="str">
        <f>IF(G106&lt;&gt;"",_xll.Win27372023_HeSoZe(G106,$H$8,$N$32,$K$16),"")</f>
        <v/>
      </c>
      <c r="N106" s="92" t="str">
        <f t="shared" si="2"/>
        <v/>
      </c>
      <c r="O106" s="93" t="str">
        <f t="shared" si="9"/>
        <v/>
      </c>
      <c r="P106" s="94" t="str">
        <f>IF('Story Data'!H51&lt;&gt;"",'Story Data'!H51,"")</f>
        <v/>
      </c>
      <c r="Q106" s="91" t="str">
        <f t="shared" si="3"/>
        <v/>
      </c>
      <c r="R106" s="95"/>
      <c r="S106" s="96" t="str">
        <f t="shared" si="6"/>
        <v/>
      </c>
      <c r="T106" s="97" t="str">
        <f>IF(GioDong!Y153&lt;&gt;"",GioDong!Y153,"")</f>
        <v/>
      </c>
    </row>
    <row r="107" spans="5:20">
      <c r="E107" s="88" t="str">
        <f>IF('Story Data'!A52&lt;&gt;"",'Story Data'!A52,"")</f>
        <v/>
      </c>
      <c r="F107" s="89" t="str">
        <f>IF('Story Data'!B52&lt;&gt;"",'Story Data'!B52,"")</f>
        <v/>
      </c>
      <c r="G107" s="90" t="str">
        <f>IF('Story Data'!C52&lt;&gt;"",'Story Data'!C52,"")</f>
        <v/>
      </c>
      <c r="H107" s="91" t="str">
        <f>IF(G107&lt;&gt;"",_xll.Win27372023_HeSoZe(G107,$H$8,$H$32,$K$16),"")</f>
        <v/>
      </c>
      <c r="I107" s="92" t="str">
        <f t="shared" si="4"/>
        <v/>
      </c>
      <c r="J107" s="93" t="str">
        <f t="shared" si="8"/>
        <v/>
      </c>
      <c r="K107" s="94" t="str">
        <f>IF('Story Data'!G52&lt;&gt;"",'Story Data'!G52,"")</f>
        <v/>
      </c>
      <c r="L107" s="91" t="str">
        <f t="shared" si="7"/>
        <v/>
      </c>
      <c r="M107" s="92" t="str">
        <f>IF(G107&lt;&gt;"",_xll.Win27372023_HeSoZe(G107,$H$8,$N$32,$K$16),"")</f>
        <v/>
      </c>
      <c r="N107" s="92" t="str">
        <f t="shared" si="2"/>
        <v/>
      </c>
      <c r="O107" s="93" t="str">
        <f t="shared" si="9"/>
        <v/>
      </c>
      <c r="P107" s="94" t="str">
        <f>IF('Story Data'!H52&lt;&gt;"",'Story Data'!H52,"")</f>
        <v/>
      </c>
      <c r="Q107" s="91" t="str">
        <f t="shared" si="3"/>
        <v/>
      </c>
      <c r="R107" s="95"/>
      <c r="S107" s="96" t="str">
        <f t="shared" si="6"/>
        <v/>
      </c>
      <c r="T107" s="97" t="str">
        <f>IF(GioDong!Y154&lt;&gt;"",GioDong!Y154,"")</f>
        <v/>
      </c>
    </row>
    <row r="108" spans="5:20">
      <c r="E108" s="88" t="str">
        <f>IF('Story Data'!A53&lt;&gt;"",'Story Data'!A53,"")</f>
        <v/>
      </c>
      <c r="F108" s="89" t="str">
        <f>IF('Story Data'!B53&lt;&gt;"",'Story Data'!B53,"")</f>
        <v/>
      </c>
      <c r="G108" s="90" t="str">
        <f>IF('Story Data'!C53&lt;&gt;"",'Story Data'!C53,"")</f>
        <v/>
      </c>
      <c r="H108" s="91" t="str">
        <f>IF(G108&lt;&gt;"",_xll.Win27372023_HeSoZe(G108,$H$8,$H$32,$K$16),"")</f>
        <v/>
      </c>
      <c r="I108" s="92" t="str">
        <f t="shared" si="4"/>
        <v/>
      </c>
      <c r="J108" s="93" t="str">
        <f t="shared" si="8"/>
        <v/>
      </c>
      <c r="K108" s="94" t="str">
        <f>IF('Story Data'!G53&lt;&gt;"",'Story Data'!G53,"")</f>
        <v/>
      </c>
      <c r="L108" s="91" t="str">
        <f t="shared" si="7"/>
        <v/>
      </c>
      <c r="M108" s="92" t="str">
        <f>IF(G108&lt;&gt;"",_xll.Win27372023_HeSoZe(G108,$H$8,$N$32,$K$16),"")</f>
        <v/>
      </c>
      <c r="N108" s="92" t="str">
        <f t="shared" si="2"/>
        <v/>
      </c>
      <c r="O108" s="93" t="str">
        <f t="shared" si="9"/>
        <v/>
      </c>
      <c r="P108" s="94" t="str">
        <f>IF('Story Data'!H53&lt;&gt;"",'Story Data'!H53,"")</f>
        <v/>
      </c>
      <c r="Q108" s="91" t="str">
        <f t="shared" si="3"/>
        <v/>
      </c>
      <c r="R108" s="95"/>
      <c r="S108" s="96" t="str">
        <f t="shared" si="6"/>
        <v/>
      </c>
      <c r="T108" s="97" t="str">
        <f>IF(GioDong!Y155&lt;&gt;"",GioDong!Y155,"")</f>
        <v/>
      </c>
    </row>
    <row r="109" spans="5:20">
      <c r="E109" s="88" t="str">
        <f>IF('Story Data'!A54&lt;&gt;"",'Story Data'!A54,"")</f>
        <v/>
      </c>
      <c r="F109" s="89" t="str">
        <f>IF('Story Data'!B54&lt;&gt;"",'Story Data'!B54,"")</f>
        <v/>
      </c>
      <c r="G109" s="90" t="str">
        <f>IF('Story Data'!C54&lt;&gt;"",'Story Data'!C54,"")</f>
        <v/>
      </c>
      <c r="H109" s="91" t="str">
        <f>IF(G109&lt;&gt;"",_xll.Win27372023_HeSoZe(G109,$H$8,$H$32,$K$16),"")</f>
        <v/>
      </c>
      <c r="I109" s="92" t="str">
        <f t="shared" si="4"/>
        <v/>
      </c>
      <c r="J109" s="93" t="str">
        <f t="shared" si="8"/>
        <v/>
      </c>
      <c r="K109" s="94" t="str">
        <f>IF('Story Data'!G54&lt;&gt;"",'Story Data'!G54,"")</f>
        <v/>
      </c>
      <c r="L109" s="91" t="str">
        <f t="shared" si="7"/>
        <v/>
      </c>
      <c r="M109" s="92" t="str">
        <f>IF(G109&lt;&gt;"",_xll.Win27372023_HeSoZe(G109,$H$8,$N$32,$K$16),"")</f>
        <v/>
      </c>
      <c r="N109" s="92" t="str">
        <f t="shared" si="2"/>
        <v/>
      </c>
      <c r="O109" s="93" t="str">
        <f t="shared" si="9"/>
        <v/>
      </c>
      <c r="P109" s="94" t="str">
        <f>IF('Story Data'!H54&lt;&gt;"",'Story Data'!H54,"")</f>
        <v/>
      </c>
      <c r="Q109" s="91" t="str">
        <f t="shared" si="3"/>
        <v/>
      </c>
      <c r="R109" s="95"/>
      <c r="S109" s="96" t="str">
        <f t="shared" si="6"/>
        <v/>
      </c>
      <c r="T109" s="97" t="str">
        <f>IF(GioDong!Y156&lt;&gt;"",GioDong!Y156,"")</f>
        <v/>
      </c>
    </row>
    <row r="110" spans="5:20">
      <c r="E110" s="88" t="str">
        <f>IF('Story Data'!A55&lt;&gt;"",'Story Data'!A55,"")</f>
        <v/>
      </c>
      <c r="F110" s="89" t="str">
        <f>IF('Story Data'!B55&lt;&gt;"",'Story Data'!B55,"")</f>
        <v/>
      </c>
      <c r="G110" s="90" t="str">
        <f>IF('Story Data'!C55&lt;&gt;"",'Story Data'!C55,"")</f>
        <v/>
      </c>
      <c r="H110" s="91" t="str">
        <f>IF(G110&lt;&gt;"",_xll.Win27372023_HeSoZe(G110,$H$8,$H$32,$K$16),"")</f>
        <v/>
      </c>
      <c r="I110" s="92" t="str">
        <f t="shared" si="4"/>
        <v/>
      </c>
      <c r="J110" s="93" t="str">
        <f t="shared" si="8"/>
        <v/>
      </c>
      <c r="K110" s="94" t="str">
        <f>IF('Story Data'!G55&lt;&gt;"",'Story Data'!G55,"")</f>
        <v/>
      </c>
      <c r="L110" s="91" t="str">
        <f t="shared" si="7"/>
        <v/>
      </c>
      <c r="M110" s="92" t="str">
        <f>IF(G110&lt;&gt;"",_xll.Win27372023_HeSoZe(G110,$H$8,$N$32,$K$16),"")</f>
        <v/>
      </c>
      <c r="N110" s="92" t="str">
        <f t="shared" si="2"/>
        <v/>
      </c>
      <c r="O110" s="93" t="str">
        <f t="shared" si="9"/>
        <v/>
      </c>
      <c r="P110" s="94" t="str">
        <f>IF('Story Data'!H55&lt;&gt;"",'Story Data'!H55,"")</f>
        <v/>
      </c>
      <c r="Q110" s="91" t="str">
        <f t="shared" si="3"/>
        <v/>
      </c>
      <c r="R110" s="95"/>
      <c r="S110" s="96" t="str">
        <f t="shared" si="6"/>
        <v/>
      </c>
      <c r="T110" s="97" t="str">
        <f>IF(GioDong!Y157&lt;&gt;"",GioDong!Y157,"")</f>
        <v/>
      </c>
    </row>
    <row r="111" spans="5:20">
      <c r="E111" s="88" t="str">
        <f>IF('Story Data'!A56&lt;&gt;"",'Story Data'!A56,"")</f>
        <v/>
      </c>
      <c r="F111" s="89" t="str">
        <f>IF('Story Data'!B56&lt;&gt;"",'Story Data'!B56,"")</f>
        <v/>
      </c>
      <c r="G111" s="90" t="str">
        <f>IF('Story Data'!C56&lt;&gt;"",'Story Data'!C56,"")</f>
        <v/>
      </c>
      <c r="H111" s="91" t="str">
        <f>IF(G111&lt;&gt;"",_xll.Win27372023_HeSoZe(G111,$H$8,$H$32,$K$16),"")</f>
        <v/>
      </c>
      <c r="I111" s="92" t="str">
        <f t="shared" si="4"/>
        <v/>
      </c>
      <c r="J111" s="93" t="str">
        <f t="shared" si="8"/>
        <v/>
      </c>
      <c r="K111" s="94" t="str">
        <f>IF('Story Data'!G56&lt;&gt;"",'Story Data'!G56,"")</f>
        <v/>
      </c>
      <c r="L111" s="91" t="str">
        <f t="shared" si="7"/>
        <v/>
      </c>
      <c r="M111" s="92" t="str">
        <f>IF(G111&lt;&gt;"",_xll.Win27372023_HeSoZe(G111,$H$8,$N$32,$K$16),"")</f>
        <v/>
      </c>
      <c r="N111" s="92" t="str">
        <f t="shared" si="2"/>
        <v/>
      </c>
      <c r="O111" s="93" t="str">
        <f t="shared" si="9"/>
        <v/>
      </c>
      <c r="P111" s="94" t="str">
        <f>IF('Story Data'!H56&lt;&gt;"",'Story Data'!H56,"")</f>
        <v/>
      </c>
      <c r="Q111" s="91" t="str">
        <f t="shared" si="3"/>
        <v/>
      </c>
      <c r="R111" s="95"/>
      <c r="S111" s="96" t="str">
        <f t="shared" si="6"/>
        <v/>
      </c>
      <c r="T111" s="97" t="str">
        <f>IF(GioDong!Y158&lt;&gt;"",GioDong!Y158,"")</f>
        <v/>
      </c>
    </row>
    <row r="112" spans="5:20">
      <c r="E112" s="88" t="str">
        <f>IF('Story Data'!A57&lt;&gt;"",'Story Data'!A57,"")</f>
        <v/>
      </c>
      <c r="F112" s="89" t="str">
        <f>IF('Story Data'!B57&lt;&gt;"",'Story Data'!B57,"")</f>
        <v/>
      </c>
      <c r="G112" s="90" t="str">
        <f>IF('Story Data'!C57&lt;&gt;"",'Story Data'!C57,"")</f>
        <v/>
      </c>
      <c r="H112" s="91" t="str">
        <f>IF(G112&lt;&gt;"",_xll.Win27372023_HeSoZe(G112,$H$8,$H$32,$K$16),"")</f>
        <v/>
      </c>
      <c r="I112" s="92" t="str">
        <f t="shared" si="4"/>
        <v/>
      </c>
      <c r="J112" s="93" t="str">
        <f t="shared" si="8"/>
        <v/>
      </c>
      <c r="K112" s="94" t="str">
        <f>IF('Story Data'!G57&lt;&gt;"",'Story Data'!G57,"")</f>
        <v/>
      </c>
      <c r="L112" s="91" t="str">
        <f t="shared" si="7"/>
        <v/>
      </c>
      <c r="M112" s="92" t="str">
        <f>IF(G112&lt;&gt;"",_xll.Win27372023_HeSoZe(G112,$H$8,$N$32,$K$16),"")</f>
        <v/>
      </c>
      <c r="N112" s="92" t="str">
        <f t="shared" si="2"/>
        <v/>
      </c>
      <c r="O112" s="93" t="str">
        <f t="shared" si="9"/>
        <v/>
      </c>
      <c r="P112" s="94" t="str">
        <f>IF('Story Data'!H57&lt;&gt;"",'Story Data'!H57,"")</f>
        <v/>
      </c>
      <c r="Q112" s="91" t="str">
        <f t="shared" si="3"/>
        <v/>
      </c>
      <c r="R112" s="95"/>
      <c r="S112" s="96" t="str">
        <f t="shared" si="6"/>
        <v/>
      </c>
      <c r="T112" s="97" t="str">
        <f>IF(GioDong!Y159&lt;&gt;"",GioDong!Y159,"")</f>
        <v/>
      </c>
    </row>
    <row r="113" spans="5:20">
      <c r="E113" s="88" t="str">
        <f>IF('Story Data'!A58&lt;&gt;"",'Story Data'!A58,"")</f>
        <v/>
      </c>
      <c r="F113" s="89" t="str">
        <f>IF('Story Data'!B58&lt;&gt;"",'Story Data'!B58,"")</f>
        <v/>
      </c>
      <c r="G113" s="90" t="str">
        <f>IF('Story Data'!C58&lt;&gt;"",'Story Data'!C58,"")</f>
        <v/>
      </c>
      <c r="H113" s="91" t="str">
        <f>IF(G113&lt;&gt;"",_xll.Win27372023_HeSoZe(G113,$H$8,$H$32,$K$16),"")</f>
        <v/>
      </c>
      <c r="I113" s="92" t="str">
        <f t="shared" si="4"/>
        <v/>
      </c>
      <c r="J113" s="93" t="str">
        <f t="shared" si="8"/>
        <v/>
      </c>
      <c r="K113" s="94" t="str">
        <f>IF('Story Data'!G58&lt;&gt;"",'Story Data'!G58,"")</f>
        <v/>
      </c>
      <c r="L113" s="91" t="str">
        <f t="shared" si="7"/>
        <v/>
      </c>
      <c r="M113" s="92" t="str">
        <f>IF(G113&lt;&gt;"",_xll.Win27372023_HeSoZe(G113,$H$8,$N$32,$K$16),"")</f>
        <v/>
      </c>
      <c r="N113" s="92" t="str">
        <f t="shared" si="2"/>
        <v/>
      </c>
      <c r="O113" s="93" t="str">
        <f t="shared" si="9"/>
        <v/>
      </c>
      <c r="P113" s="94" t="str">
        <f>IF('Story Data'!H58&lt;&gt;"",'Story Data'!H58,"")</f>
        <v/>
      </c>
      <c r="Q113" s="91" t="str">
        <f t="shared" si="3"/>
        <v/>
      </c>
      <c r="R113" s="95"/>
      <c r="S113" s="96" t="str">
        <f t="shared" si="6"/>
        <v/>
      </c>
      <c r="T113" s="97" t="str">
        <f>IF(GioDong!Y160&lt;&gt;"",GioDong!Y160,"")</f>
        <v/>
      </c>
    </row>
    <row r="114" spans="5:20">
      <c r="E114" s="88" t="str">
        <f>IF('Story Data'!A59&lt;&gt;"",'Story Data'!A59,"")</f>
        <v/>
      </c>
      <c r="F114" s="89" t="str">
        <f>IF('Story Data'!B59&lt;&gt;"",'Story Data'!B59,"")</f>
        <v/>
      </c>
      <c r="G114" s="90" t="str">
        <f>IF('Story Data'!C59&lt;&gt;"",'Story Data'!C59,"")</f>
        <v/>
      </c>
      <c r="H114" s="91" t="str">
        <f>IF(G114&lt;&gt;"",_xll.Win27372023_HeSoZe(G114,$H$8,$H$32,$K$16),"")</f>
        <v/>
      </c>
      <c r="I114" s="92" t="str">
        <f t="shared" si="4"/>
        <v/>
      </c>
      <c r="J114" s="93" t="str">
        <f t="shared" si="8"/>
        <v/>
      </c>
      <c r="K114" s="94" t="str">
        <f>IF('Story Data'!G59&lt;&gt;"",'Story Data'!G59,"")</f>
        <v/>
      </c>
      <c r="L114" s="91" t="str">
        <f t="shared" si="7"/>
        <v/>
      </c>
      <c r="M114" s="92" t="str">
        <f>IF(G114&lt;&gt;"",_xll.Win27372023_HeSoZe(G114,$H$8,$N$32,$K$16),"")</f>
        <v/>
      </c>
      <c r="N114" s="92" t="str">
        <f t="shared" si="2"/>
        <v/>
      </c>
      <c r="O114" s="93" t="str">
        <f t="shared" si="9"/>
        <v/>
      </c>
      <c r="P114" s="94" t="str">
        <f>IF('Story Data'!H59&lt;&gt;"",'Story Data'!H59,"")</f>
        <v/>
      </c>
      <c r="Q114" s="91" t="str">
        <f t="shared" si="3"/>
        <v/>
      </c>
      <c r="R114" s="95"/>
      <c r="S114" s="96" t="str">
        <f t="shared" si="6"/>
        <v/>
      </c>
      <c r="T114" s="97" t="str">
        <f>IF(GioDong!Y161&lt;&gt;"",GioDong!Y161,"")</f>
        <v/>
      </c>
    </row>
    <row r="115" spans="5:20">
      <c r="E115" s="88" t="str">
        <f>IF('Story Data'!A60&lt;&gt;"",'Story Data'!A60,"")</f>
        <v/>
      </c>
      <c r="F115" s="89" t="str">
        <f>IF('Story Data'!B60&lt;&gt;"",'Story Data'!B60,"")</f>
        <v/>
      </c>
      <c r="G115" s="90" t="str">
        <f>IF('Story Data'!C60&lt;&gt;"",'Story Data'!C60,"")</f>
        <v/>
      </c>
      <c r="H115" s="91" t="str">
        <f>IF(G115&lt;&gt;"",_xll.Win27372023_HeSoZe(G115,$H$8,$H$32,$K$16),"")</f>
        <v/>
      </c>
      <c r="I115" s="92" t="str">
        <f t="shared" si="4"/>
        <v/>
      </c>
      <c r="J115" s="93" t="str">
        <f t="shared" si="8"/>
        <v/>
      </c>
      <c r="K115" s="94" t="str">
        <f>IF('Story Data'!G60&lt;&gt;"",'Story Data'!G60,"")</f>
        <v/>
      </c>
      <c r="L115" s="91" t="str">
        <f t="shared" si="7"/>
        <v/>
      </c>
      <c r="M115" s="92" t="str">
        <f>IF(G115&lt;&gt;"",_xll.Win27372023_HeSoZe(G115,$H$8,$N$32,$K$16),"")</f>
        <v/>
      </c>
      <c r="N115" s="92" t="str">
        <f t="shared" si="2"/>
        <v/>
      </c>
      <c r="O115" s="93" t="str">
        <f t="shared" si="9"/>
        <v/>
      </c>
      <c r="P115" s="94" t="str">
        <f>IF('Story Data'!H60&lt;&gt;"",'Story Data'!H60,"")</f>
        <v/>
      </c>
      <c r="Q115" s="91" t="str">
        <f t="shared" si="3"/>
        <v/>
      </c>
      <c r="R115" s="95"/>
      <c r="S115" s="96" t="str">
        <f t="shared" si="6"/>
        <v/>
      </c>
      <c r="T115" s="97" t="str">
        <f>IF(GioDong!Y162&lt;&gt;"",GioDong!Y162,"")</f>
        <v/>
      </c>
    </row>
    <row r="116" spans="5:20">
      <c r="E116" s="88" t="str">
        <f>IF('Story Data'!A61&lt;&gt;"",'Story Data'!A61,"")</f>
        <v/>
      </c>
      <c r="F116" s="89" t="str">
        <f>IF('Story Data'!B61&lt;&gt;"",'Story Data'!B61,"")</f>
        <v/>
      </c>
      <c r="G116" s="90" t="str">
        <f>IF('Story Data'!C61&lt;&gt;"",'Story Data'!C61,"")</f>
        <v/>
      </c>
      <c r="H116" s="91" t="str">
        <f>IF(G116&lt;&gt;"",_xll.Win27372023_HeSoZe(G116,$H$8,$H$32,$K$16),"")</f>
        <v/>
      </c>
      <c r="I116" s="92" t="str">
        <f t="shared" si="4"/>
        <v/>
      </c>
      <c r="J116" s="93" t="str">
        <f t="shared" si="8"/>
        <v/>
      </c>
      <c r="K116" s="94" t="str">
        <f>IF('Story Data'!G61&lt;&gt;"",'Story Data'!G61,"")</f>
        <v/>
      </c>
      <c r="L116" s="91" t="str">
        <f t="shared" si="7"/>
        <v/>
      </c>
      <c r="M116" s="92" t="str">
        <f>IF(G116&lt;&gt;"",_xll.Win27372023_HeSoZe(G116,$H$8,$N$32,$K$16),"")</f>
        <v/>
      </c>
      <c r="N116" s="92" t="str">
        <f t="shared" si="2"/>
        <v/>
      </c>
      <c r="O116" s="93" t="str">
        <f t="shared" si="9"/>
        <v/>
      </c>
      <c r="P116" s="94" t="str">
        <f>IF('Story Data'!H61&lt;&gt;"",'Story Data'!H61,"")</f>
        <v/>
      </c>
      <c r="Q116" s="91" t="str">
        <f t="shared" si="3"/>
        <v/>
      </c>
      <c r="R116" s="95"/>
      <c r="S116" s="96" t="str">
        <f t="shared" si="6"/>
        <v/>
      </c>
      <c r="T116" s="97" t="str">
        <f>IF(GioDong!Y163&lt;&gt;"",GioDong!Y163,"")</f>
        <v/>
      </c>
    </row>
    <row r="117" spans="5:20">
      <c r="E117" s="88" t="str">
        <f>IF('Story Data'!A62&lt;&gt;"",'Story Data'!A62,"")</f>
        <v/>
      </c>
      <c r="F117" s="89" t="str">
        <f>IF('Story Data'!B62&lt;&gt;"",'Story Data'!B62,"")</f>
        <v/>
      </c>
      <c r="G117" s="90" t="str">
        <f>IF('Story Data'!C62&lt;&gt;"",'Story Data'!C62,"")</f>
        <v/>
      </c>
      <c r="H117" s="91" t="str">
        <f>IF(G117&lt;&gt;"",_xll.Win27372023_HeSoZe(G117,$H$8,$H$32,$K$16),"")</f>
        <v/>
      </c>
      <c r="I117" s="92" t="str">
        <f t="shared" si="4"/>
        <v/>
      </c>
      <c r="J117" s="93" t="str">
        <f t="shared" si="8"/>
        <v/>
      </c>
      <c r="K117" s="94" t="str">
        <f>IF('Story Data'!G62&lt;&gt;"",'Story Data'!G62,"")</f>
        <v/>
      </c>
      <c r="L117" s="91" t="str">
        <f t="shared" si="7"/>
        <v/>
      </c>
      <c r="M117" s="92" t="str">
        <f>IF(G117&lt;&gt;"",_xll.Win27372023_HeSoZe(G117,$H$8,$N$32,$K$16),"")</f>
        <v/>
      </c>
      <c r="N117" s="92" t="str">
        <f t="shared" si="2"/>
        <v/>
      </c>
      <c r="O117" s="93" t="str">
        <f t="shared" si="9"/>
        <v/>
      </c>
      <c r="P117" s="94" t="str">
        <f>IF('Story Data'!H62&lt;&gt;"",'Story Data'!H62,"")</f>
        <v/>
      </c>
      <c r="Q117" s="91" t="str">
        <f t="shared" si="3"/>
        <v/>
      </c>
      <c r="R117" s="95"/>
      <c r="S117" s="96" t="str">
        <f t="shared" si="6"/>
        <v/>
      </c>
      <c r="T117" s="97" t="str">
        <f>IF(GioDong!Y164&lt;&gt;"",GioDong!Y164,"")</f>
        <v/>
      </c>
    </row>
    <row r="118" spans="5:20">
      <c r="E118" s="88" t="str">
        <f>IF('Story Data'!A63&lt;&gt;"",'Story Data'!A63,"")</f>
        <v/>
      </c>
      <c r="F118" s="89" t="str">
        <f>IF('Story Data'!B63&lt;&gt;"",'Story Data'!B63,"")</f>
        <v/>
      </c>
      <c r="G118" s="90" t="str">
        <f>IF('Story Data'!C63&lt;&gt;"",'Story Data'!C63,"")</f>
        <v/>
      </c>
      <c r="H118" s="91" t="str">
        <f>IF(G118&lt;&gt;"",_xll.Win27372023_HeSoZe(G118,$H$8,$H$32,$K$16),"")</f>
        <v/>
      </c>
      <c r="I118" s="92" t="str">
        <f t="shared" si="4"/>
        <v/>
      </c>
      <c r="J118" s="93" t="str">
        <f t="shared" si="8"/>
        <v/>
      </c>
      <c r="K118" s="94" t="str">
        <f>IF('Story Data'!G63&lt;&gt;"",'Story Data'!G63,"")</f>
        <v/>
      </c>
      <c r="L118" s="91" t="str">
        <f t="shared" si="7"/>
        <v/>
      </c>
      <c r="M118" s="92" t="str">
        <f>IF(G118&lt;&gt;"",_xll.Win27372023_HeSoZe(G118,$H$8,$N$32,$K$16),"")</f>
        <v/>
      </c>
      <c r="N118" s="92" t="str">
        <f t="shared" si="2"/>
        <v/>
      </c>
      <c r="O118" s="93" t="str">
        <f t="shared" si="9"/>
        <v/>
      </c>
      <c r="P118" s="94" t="str">
        <f>IF('Story Data'!H63&lt;&gt;"",'Story Data'!H63,"")</f>
        <v/>
      </c>
      <c r="Q118" s="91" t="str">
        <f t="shared" si="3"/>
        <v/>
      </c>
      <c r="R118" s="95"/>
      <c r="S118" s="96" t="str">
        <f t="shared" si="6"/>
        <v/>
      </c>
      <c r="T118" s="97" t="str">
        <f>IF(GioDong!Y165&lt;&gt;"",GioDong!Y165,"")</f>
        <v/>
      </c>
    </row>
    <row r="119" spans="5:20">
      <c r="E119" s="88" t="str">
        <f>IF('Story Data'!A64&lt;&gt;"",'Story Data'!A64,"")</f>
        <v/>
      </c>
      <c r="F119" s="89" t="str">
        <f>IF('Story Data'!B64&lt;&gt;"",'Story Data'!B64,"")</f>
        <v/>
      </c>
      <c r="G119" s="90" t="str">
        <f>IF('Story Data'!C64&lt;&gt;"",'Story Data'!C64,"")</f>
        <v/>
      </c>
      <c r="H119" s="91" t="str">
        <f>IF(G119&lt;&gt;"",_xll.Win27372023_HeSoZe(G119,$H$8,$H$32,$K$16),"")</f>
        <v/>
      </c>
      <c r="I119" s="92" t="str">
        <f t="shared" si="4"/>
        <v/>
      </c>
      <c r="J119" s="93" t="str">
        <f t="shared" si="8"/>
        <v/>
      </c>
      <c r="K119" s="94" t="str">
        <f>IF('Story Data'!G64&lt;&gt;"",'Story Data'!G64,"")</f>
        <v/>
      </c>
      <c r="L119" s="91" t="str">
        <f t="shared" si="7"/>
        <v/>
      </c>
      <c r="M119" s="92" t="str">
        <f>IF(G119&lt;&gt;"",_xll.Win27372023_HeSoZe(G119,$H$8,$N$32,$K$16),"")</f>
        <v/>
      </c>
      <c r="N119" s="92" t="str">
        <f t="shared" si="2"/>
        <v/>
      </c>
      <c r="O119" s="93" t="str">
        <f t="shared" si="9"/>
        <v/>
      </c>
      <c r="P119" s="94" t="str">
        <f>IF('Story Data'!H64&lt;&gt;"",'Story Data'!H64,"")</f>
        <v/>
      </c>
      <c r="Q119" s="91" t="str">
        <f t="shared" si="3"/>
        <v/>
      </c>
      <c r="R119" s="95"/>
      <c r="S119" s="96" t="str">
        <f t="shared" si="6"/>
        <v/>
      </c>
      <c r="T119" s="97" t="str">
        <f>IF(GioDong!Y166&lt;&gt;"",GioDong!Y166,"")</f>
        <v/>
      </c>
    </row>
    <row r="120" spans="5:20">
      <c r="E120" s="88" t="str">
        <f>IF('Story Data'!A65&lt;&gt;"",'Story Data'!A65,"")</f>
        <v/>
      </c>
      <c r="F120" s="89" t="str">
        <f>IF('Story Data'!B65&lt;&gt;"",'Story Data'!B65,"")</f>
        <v/>
      </c>
      <c r="G120" s="90" t="str">
        <f>IF('Story Data'!C65&lt;&gt;"",'Story Data'!C65,"")</f>
        <v/>
      </c>
      <c r="H120" s="91" t="str">
        <f>IF(G120&lt;&gt;"",_xll.Win27372023_HeSoZe(G120,$H$8,$H$32,$K$16),"")</f>
        <v/>
      </c>
      <c r="I120" s="92" t="str">
        <f t="shared" si="4"/>
        <v/>
      </c>
      <c r="J120" s="93" t="str">
        <f t="shared" si="8"/>
        <v/>
      </c>
      <c r="K120" s="94" t="str">
        <f>IF('Story Data'!G65&lt;&gt;"",'Story Data'!G65,"")</f>
        <v/>
      </c>
      <c r="L120" s="91" t="str">
        <f t="shared" si="7"/>
        <v/>
      </c>
      <c r="M120" s="92" t="str">
        <f>IF(G120&lt;&gt;"",_xll.Win27372023_HeSoZe(G120,$H$8,$N$32,$K$16),"")</f>
        <v/>
      </c>
      <c r="N120" s="92" t="str">
        <f t="shared" si="2"/>
        <v/>
      </c>
      <c r="O120" s="93" t="str">
        <f t="shared" si="9"/>
        <v/>
      </c>
      <c r="P120" s="94" t="str">
        <f>IF('Story Data'!H65&lt;&gt;"",'Story Data'!H65,"")</f>
        <v/>
      </c>
      <c r="Q120" s="91" t="str">
        <f t="shared" si="3"/>
        <v/>
      </c>
      <c r="R120" s="95"/>
      <c r="S120" s="96" t="str">
        <f t="shared" si="6"/>
        <v/>
      </c>
      <c r="T120" s="97" t="str">
        <f>IF(GioDong!Y167&lt;&gt;"",GioDong!Y167,"")</f>
        <v/>
      </c>
    </row>
    <row r="121" spans="5:20">
      <c r="E121" s="88" t="str">
        <f>IF('Story Data'!A66&lt;&gt;"",'Story Data'!A66,"")</f>
        <v/>
      </c>
      <c r="F121" s="89" t="str">
        <f>IF('Story Data'!B66&lt;&gt;"",'Story Data'!B66,"")</f>
        <v/>
      </c>
      <c r="G121" s="90" t="str">
        <f>IF('Story Data'!C66&lt;&gt;"",'Story Data'!C66,"")</f>
        <v/>
      </c>
      <c r="H121" s="91" t="str">
        <f>IF(G121&lt;&gt;"",_xll.Win27372023_HeSoZe(G121,$H$8,$H$32,$K$16),"")</f>
        <v/>
      </c>
      <c r="I121" s="92" t="str">
        <f t="shared" si="4"/>
        <v/>
      </c>
      <c r="J121" s="93" t="str">
        <f t="shared" ref="J121:J151" si="10">IF(I121&lt;&gt;"",$K$14*I121*$H$48*$H$34,"")</f>
        <v/>
      </c>
      <c r="K121" s="94" t="str">
        <f>IF('Story Data'!G66&lt;&gt;"",'Story Data'!G66,"")</f>
        <v/>
      </c>
      <c r="L121" s="91" t="str">
        <f t="shared" si="7"/>
        <v/>
      </c>
      <c r="M121" s="92" t="str">
        <f>IF(G121&lt;&gt;"",_xll.Win27372023_HeSoZe(G121,$H$8,$N$32,$K$16),"")</f>
        <v/>
      </c>
      <c r="N121" s="92" t="str">
        <f t="shared" si="2"/>
        <v/>
      </c>
      <c r="O121" s="93" t="str">
        <f t="shared" ref="O121:O151" si="11">IF(N121&lt;&gt;"",$K$14*N121*$N$48*$N$34,"")</f>
        <v/>
      </c>
      <c r="P121" s="94" t="str">
        <f>IF('Story Data'!H66&lt;&gt;"",'Story Data'!H66,"")</f>
        <v/>
      </c>
      <c r="Q121" s="91" t="str">
        <f t="shared" si="3"/>
        <v/>
      </c>
      <c r="R121" s="95"/>
      <c r="S121" s="96" t="str">
        <f t="shared" si="6"/>
        <v/>
      </c>
      <c r="T121" s="97"/>
    </row>
    <row r="122" spans="5:20">
      <c r="E122" s="88" t="str">
        <f>IF('Story Data'!A67&lt;&gt;"",'Story Data'!A67,"")</f>
        <v/>
      </c>
      <c r="F122" s="89" t="str">
        <f>IF('Story Data'!B67&lt;&gt;"",'Story Data'!B67,"")</f>
        <v/>
      </c>
      <c r="G122" s="90" t="str">
        <f>IF('Story Data'!C67&lt;&gt;"",'Story Data'!C67,"")</f>
        <v/>
      </c>
      <c r="H122" s="91" t="str">
        <f>IF(G122&lt;&gt;"",_xll.Win27372023_HeSoZe(G122,$H$8,$H$32,$K$16),"")</f>
        <v/>
      </c>
      <c r="I122" s="92" t="str">
        <f t="shared" ref="I122:I151" si="12">IF(H122&lt;&gt;"",MIN($K$19,2.01*(H122/$K$17)^(2/$K$18)),"")</f>
        <v/>
      </c>
      <c r="J122" s="93" t="str">
        <f t="shared" si="10"/>
        <v/>
      </c>
      <c r="K122" s="94" t="str">
        <f>IF('Story Data'!G67&lt;&gt;"",'Story Data'!G67,"")</f>
        <v/>
      </c>
      <c r="L122" s="91" t="str">
        <f t="shared" ref="L122:L151" si="13">IF(E122&lt;&gt;"",IF(G122&lt;=0,0,S122*K122*J122*$K$12),"")</f>
        <v/>
      </c>
      <c r="M122" s="92" t="str">
        <f>IF(G122&lt;&gt;"",_xll.Win27372023_HeSoZe(G122,$H$8,$N$32,$K$16),"")</f>
        <v/>
      </c>
      <c r="N122" s="92" t="str">
        <f t="shared" ref="N122:N151" si="14">IF(M122&lt;&gt;"",MIN($K$19,2.01*(M122/$K$17)^(2/$K$18)),"")</f>
        <v/>
      </c>
      <c r="O122" s="93" t="str">
        <f t="shared" si="11"/>
        <v/>
      </c>
      <c r="P122" s="94" t="str">
        <f>IF('Story Data'!H67&lt;&gt;"",'Story Data'!H67,"")</f>
        <v/>
      </c>
      <c r="Q122" s="91" t="str">
        <f t="shared" ref="Q122:Q151" si="15">IF(E122&lt;&gt;"",IF(G122&lt;=0,0,S122*P122*O122*$K$12),"")</f>
        <v/>
      </c>
      <c r="R122" s="95"/>
      <c r="S122" s="96" t="str">
        <f t="shared" ref="S122:S150" si="16">IF(E122&lt;&gt;"",IF(G122&lt;=0,0,IF(G123&lt;=0,(0.5*F121+G122),IF(ISNUMBER(F121),0.5*(F122+F121),0.5*(F122)+$M$8))),"")</f>
        <v/>
      </c>
      <c r="T122" s="97"/>
    </row>
    <row r="123" spans="5:20">
      <c r="E123" s="88" t="str">
        <f>IF('Story Data'!A68&lt;&gt;"",'Story Data'!A68,"")</f>
        <v/>
      </c>
      <c r="F123" s="89" t="str">
        <f>IF('Story Data'!B68&lt;&gt;"",'Story Data'!B68,"")</f>
        <v/>
      </c>
      <c r="G123" s="90" t="str">
        <f>IF('Story Data'!C68&lt;&gt;"",'Story Data'!C68,"")</f>
        <v/>
      </c>
      <c r="H123" s="91" t="str">
        <f>IF(G123&lt;&gt;"",_xll.Win27372023_HeSoZe(G123,$H$8,$H$32,$K$16),"")</f>
        <v/>
      </c>
      <c r="I123" s="92" t="str">
        <f t="shared" si="12"/>
        <v/>
      </c>
      <c r="J123" s="93" t="str">
        <f t="shared" si="10"/>
        <v/>
      </c>
      <c r="K123" s="94" t="str">
        <f>IF('Story Data'!G68&lt;&gt;"",'Story Data'!G68,"")</f>
        <v/>
      </c>
      <c r="L123" s="91" t="str">
        <f t="shared" si="13"/>
        <v/>
      </c>
      <c r="M123" s="92" t="str">
        <f>IF(G123&lt;&gt;"",_xll.Win27372023_HeSoZe(G123,$H$8,$N$32,$K$16),"")</f>
        <v/>
      </c>
      <c r="N123" s="92" t="str">
        <f t="shared" si="14"/>
        <v/>
      </c>
      <c r="O123" s="93" t="str">
        <f t="shared" si="11"/>
        <v/>
      </c>
      <c r="P123" s="94" t="str">
        <f>IF('Story Data'!H68&lt;&gt;"",'Story Data'!H68,"")</f>
        <v/>
      </c>
      <c r="Q123" s="91" t="str">
        <f t="shared" si="15"/>
        <v/>
      </c>
      <c r="R123" s="95"/>
      <c r="S123" s="96" t="str">
        <f t="shared" si="16"/>
        <v/>
      </c>
      <c r="T123" s="97"/>
    </row>
    <row r="124" spans="5:20">
      <c r="E124" s="88" t="str">
        <f>IF('Story Data'!A69&lt;&gt;"",'Story Data'!A69,"")</f>
        <v/>
      </c>
      <c r="F124" s="89" t="str">
        <f>IF('Story Data'!B69&lt;&gt;"",'Story Data'!B69,"")</f>
        <v/>
      </c>
      <c r="G124" s="90" t="str">
        <f>IF('Story Data'!C69&lt;&gt;"",'Story Data'!C69,"")</f>
        <v/>
      </c>
      <c r="H124" s="91" t="str">
        <f>IF(G124&lt;&gt;"",_xll.Win27372023_HeSoZe(G124,$H$8,$H$32,$K$16),"")</f>
        <v/>
      </c>
      <c r="I124" s="92" t="str">
        <f t="shared" si="12"/>
        <v/>
      </c>
      <c r="J124" s="93" t="str">
        <f t="shared" si="10"/>
        <v/>
      </c>
      <c r="K124" s="94" t="str">
        <f>IF('Story Data'!G69&lt;&gt;"",'Story Data'!G69,"")</f>
        <v/>
      </c>
      <c r="L124" s="91" t="str">
        <f t="shared" si="13"/>
        <v/>
      </c>
      <c r="M124" s="92" t="str">
        <f>IF(G124&lt;&gt;"",_xll.Win27372023_HeSoZe(G124,$H$8,$N$32,$K$16),"")</f>
        <v/>
      </c>
      <c r="N124" s="92" t="str">
        <f t="shared" si="14"/>
        <v/>
      </c>
      <c r="O124" s="93" t="str">
        <f t="shared" si="11"/>
        <v/>
      </c>
      <c r="P124" s="94" t="str">
        <f>IF('Story Data'!H69&lt;&gt;"",'Story Data'!H69,"")</f>
        <v/>
      </c>
      <c r="Q124" s="91" t="str">
        <f t="shared" si="15"/>
        <v/>
      </c>
      <c r="R124" s="95"/>
      <c r="S124" s="96" t="str">
        <f t="shared" si="16"/>
        <v/>
      </c>
      <c r="T124" s="97"/>
    </row>
    <row r="125" spans="5:20">
      <c r="E125" s="88" t="str">
        <f>IF('Story Data'!A70&lt;&gt;"",'Story Data'!A70,"")</f>
        <v/>
      </c>
      <c r="F125" s="89" t="str">
        <f>IF('Story Data'!B70&lt;&gt;"",'Story Data'!B70,"")</f>
        <v/>
      </c>
      <c r="G125" s="90" t="str">
        <f>IF('Story Data'!C70&lt;&gt;"",'Story Data'!C70,"")</f>
        <v/>
      </c>
      <c r="H125" s="91" t="str">
        <f>IF(G125&lt;&gt;"",_xll.Win27372023_HeSoZe(G125,$H$8,$H$32,$K$16),"")</f>
        <v/>
      </c>
      <c r="I125" s="92" t="str">
        <f t="shared" si="12"/>
        <v/>
      </c>
      <c r="J125" s="93" t="str">
        <f t="shared" si="10"/>
        <v/>
      </c>
      <c r="K125" s="94" t="str">
        <f>IF('Story Data'!G70&lt;&gt;"",'Story Data'!G70,"")</f>
        <v/>
      </c>
      <c r="L125" s="91" t="str">
        <f t="shared" si="13"/>
        <v/>
      </c>
      <c r="M125" s="92" t="str">
        <f>IF(G125&lt;&gt;"",_xll.Win27372023_HeSoZe(G125,$H$8,$N$32,$K$16),"")</f>
        <v/>
      </c>
      <c r="N125" s="92" t="str">
        <f t="shared" si="14"/>
        <v/>
      </c>
      <c r="O125" s="93" t="str">
        <f t="shared" si="11"/>
        <v/>
      </c>
      <c r="P125" s="94" t="str">
        <f>IF('Story Data'!H70&lt;&gt;"",'Story Data'!H70,"")</f>
        <v/>
      </c>
      <c r="Q125" s="91" t="str">
        <f t="shared" si="15"/>
        <v/>
      </c>
      <c r="R125" s="95"/>
      <c r="S125" s="96" t="str">
        <f t="shared" si="16"/>
        <v/>
      </c>
      <c r="T125" s="97"/>
    </row>
    <row r="126" spans="5:20">
      <c r="E126" s="88" t="str">
        <f>IF('Story Data'!A71&lt;&gt;"",'Story Data'!A71,"")</f>
        <v/>
      </c>
      <c r="F126" s="89" t="str">
        <f>IF('Story Data'!B71&lt;&gt;"",'Story Data'!B71,"")</f>
        <v/>
      </c>
      <c r="G126" s="90" t="str">
        <f>IF('Story Data'!C71&lt;&gt;"",'Story Data'!C71,"")</f>
        <v/>
      </c>
      <c r="H126" s="91" t="str">
        <f>IF(G126&lt;&gt;"",_xll.Win27372023_HeSoZe(G126,$H$8,$H$32,$K$16),"")</f>
        <v/>
      </c>
      <c r="I126" s="92" t="str">
        <f t="shared" si="12"/>
        <v/>
      </c>
      <c r="J126" s="93" t="str">
        <f t="shared" si="10"/>
        <v/>
      </c>
      <c r="K126" s="94" t="str">
        <f>IF('Story Data'!G71&lt;&gt;"",'Story Data'!G71,"")</f>
        <v/>
      </c>
      <c r="L126" s="91" t="str">
        <f t="shared" si="13"/>
        <v/>
      </c>
      <c r="M126" s="92" t="str">
        <f>IF(G126&lt;&gt;"",_xll.Win27372023_HeSoZe(G126,$H$8,$N$32,$K$16),"")</f>
        <v/>
      </c>
      <c r="N126" s="92" t="str">
        <f t="shared" si="14"/>
        <v/>
      </c>
      <c r="O126" s="93" t="str">
        <f t="shared" si="11"/>
        <v/>
      </c>
      <c r="P126" s="94" t="str">
        <f>IF('Story Data'!H71&lt;&gt;"",'Story Data'!H71,"")</f>
        <v/>
      </c>
      <c r="Q126" s="91" t="str">
        <f t="shared" si="15"/>
        <v/>
      </c>
      <c r="R126" s="95"/>
      <c r="S126" s="96" t="str">
        <f t="shared" si="16"/>
        <v/>
      </c>
      <c r="T126" s="97"/>
    </row>
    <row r="127" spans="5:20">
      <c r="E127" s="88" t="str">
        <f>IF('Story Data'!A72&lt;&gt;"",'Story Data'!A72,"")</f>
        <v/>
      </c>
      <c r="F127" s="89" t="str">
        <f>IF('Story Data'!B72&lt;&gt;"",'Story Data'!B72,"")</f>
        <v/>
      </c>
      <c r="G127" s="90" t="str">
        <f>IF('Story Data'!C72&lt;&gt;"",'Story Data'!C72,"")</f>
        <v/>
      </c>
      <c r="H127" s="91" t="str">
        <f>IF(G127&lt;&gt;"",_xll.Win27372023_HeSoZe(G127,$H$8,$H$32,$K$16),"")</f>
        <v/>
      </c>
      <c r="I127" s="92" t="str">
        <f t="shared" si="12"/>
        <v/>
      </c>
      <c r="J127" s="93" t="str">
        <f t="shared" si="10"/>
        <v/>
      </c>
      <c r="K127" s="94" t="str">
        <f>IF('Story Data'!G72&lt;&gt;"",'Story Data'!G72,"")</f>
        <v/>
      </c>
      <c r="L127" s="91" t="str">
        <f t="shared" si="13"/>
        <v/>
      </c>
      <c r="M127" s="92" t="str">
        <f>IF(G127&lt;&gt;"",_xll.Win27372023_HeSoZe(G127,$H$8,$N$32,$K$16),"")</f>
        <v/>
      </c>
      <c r="N127" s="92" t="str">
        <f t="shared" si="14"/>
        <v/>
      </c>
      <c r="O127" s="93" t="str">
        <f t="shared" si="11"/>
        <v/>
      </c>
      <c r="P127" s="94" t="str">
        <f>IF('Story Data'!H72&lt;&gt;"",'Story Data'!H72,"")</f>
        <v/>
      </c>
      <c r="Q127" s="91" t="str">
        <f t="shared" si="15"/>
        <v/>
      </c>
      <c r="R127" s="95"/>
      <c r="S127" s="96" t="str">
        <f t="shared" si="16"/>
        <v/>
      </c>
      <c r="T127" s="97"/>
    </row>
    <row r="128" spans="5:20">
      <c r="E128" s="88" t="str">
        <f>IF('Story Data'!A73&lt;&gt;"",'Story Data'!A73,"")</f>
        <v/>
      </c>
      <c r="F128" s="89" t="str">
        <f>IF('Story Data'!B73&lt;&gt;"",'Story Data'!B73,"")</f>
        <v/>
      </c>
      <c r="G128" s="90" t="str">
        <f>IF('Story Data'!C73&lt;&gt;"",'Story Data'!C73,"")</f>
        <v/>
      </c>
      <c r="H128" s="91" t="str">
        <f>IF(G128&lt;&gt;"",_xll.Win27372023_HeSoZe(G128,$H$8,$H$32,$K$16),"")</f>
        <v/>
      </c>
      <c r="I128" s="92" t="str">
        <f t="shared" si="12"/>
        <v/>
      </c>
      <c r="J128" s="93" t="str">
        <f t="shared" si="10"/>
        <v/>
      </c>
      <c r="K128" s="94" t="str">
        <f>IF('Story Data'!G73&lt;&gt;"",'Story Data'!G73,"")</f>
        <v/>
      </c>
      <c r="L128" s="91" t="str">
        <f t="shared" si="13"/>
        <v/>
      </c>
      <c r="M128" s="92" t="str">
        <f>IF(G128&lt;&gt;"",_xll.Win27372023_HeSoZe(G128,$H$8,$N$32,$K$16),"")</f>
        <v/>
      </c>
      <c r="N128" s="92" t="str">
        <f t="shared" si="14"/>
        <v/>
      </c>
      <c r="O128" s="93" t="str">
        <f t="shared" si="11"/>
        <v/>
      </c>
      <c r="P128" s="94" t="str">
        <f>IF('Story Data'!H73&lt;&gt;"",'Story Data'!H73,"")</f>
        <v/>
      </c>
      <c r="Q128" s="91" t="str">
        <f t="shared" si="15"/>
        <v/>
      </c>
      <c r="R128" s="95"/>
      <c r="S128" s="96" t="str">
        <f t="shared" si="16"/>
        <v/>
      </c>
      <c r="T128" s="97"/>
    </row>
    <row r="129" spans="5:20">
      <c r="E129" s="88" t="str">
        <f>IF('Story Data'!A74&lt;&gt;"",'Story Data'!A74,"")</f>
        <v/>
      </c>
      <c r="F129" s="89" t="str">
        <f>IF('Story Data'!B74&lt;&gt;"",'Story Data'!B74,"")</f>
        <v/>
      </c>
      <c r="G129" s="90" t="str">
        <f>IF('Story Data'!C74&lt;&gt;"",'Story Data'!C74,"")</f>
        <v/>
      </c>
      <c r="H129" s="91" t="str">
        <f>IF(G129&lt;&gt;"",_xll.Win27372023_HeSoZe(G129,$H$8,$H$32,$K$16),"")</f>
        <v/>
      </c>
      <c r="I129" s="92" t="str">
        <f t="shared" si="12"/>
        <v/>
      </c>
      <c r="J129" s="93" t="str">
        <f t="shared" si="10"/>
        <v/>
      </c>
      <c r="K129" s="94" t="str">
        <f>IF('Story Data'!G74&lt;&gt;"",'Story Data'!G74,"")</f>
        <v/>
      </c>
      <c r="L129" s="91" t="str">
        <f t="shared" si="13"/>
        <v/>
      </c>
      <c r="M129" s="92" t="str">
        <f>IF(G129&lt;&gt;"",_xll.Win27372023_HeSoZe(G129,$H$8,$N$32,$K$16),"")</f>
        <v/>
      </c>
      <c r="N129" s="92" t="str">
        <f t="shared" si="14"/>
        <v/>
      </c>
      <c r="O129" s="93" t="str">
        <f t="shared" si="11"/>
        <v/>
      </c>
      <c r="P129" s="94" t="str">
        <f>IF('Story Data'!H74&lt;&gt;"",'Story Data'!H74,"")</f>
        <v/>
      </c>
      <c r="Q129" s="91" t="str">
        <f t="shared" si="15"/>
        <v/>
      </c>
      <c r="R129" s="95"/>
      <c r="S129" s="96" t="str">
        <f t="shared" si="16"/>
        <v/>
      </c>
      <c r="T129" s="97"/>
    </row>
    <row r="130" spans="5:20">
      <c r="E130" s="88" t="str">
        <f>IF('Story Data'!A75&lt;&gt;"",'Story Data'!A75,"")</f>
        <v/>
      </c>
      <c r="F130" s="89" t="str">
        <f>IF('Story Data'!B75&lt;&gt;"",'Story Data'!B75,"")</f>
        <v/>
      </c>
      <c r="G130" s="90" t="str">
        <f>IF('Story Data'!C75&lt;&gt;"",'Story Data'!C75,"")</f>
        <v/>
      </c>
      <c r="H130" s="91" t="str">
        <f>IF(G130&lt;&gt;"",_xll.Win27372023_HeSoZe(G130,$H$8,$H$32,$K$16),"")</f>
        <v/>
      </c>
      <c r="I130" s="92" t="str">
        <f t="shared" si="12"/>
        <v/>
      </c>
      <c r="J130" s="93" t="str">
        <f t="shared" si="10"/>
        <v/>
      </c>
      <c r="K130" s="94" t="str">
        <f>IF('Story Data'!G75&lt;&gt;"",'Story Data'!G75,"")</f>
        <v/>
      </c>
      <c r="L130" s="91" t="str">
        <f t="shared" si="13"/>
        <v/>
      </c>
      <c r="M130" s="92" t="str">
        <f>IF(G130&lt;&gt;"",_xll.Win27372023_HeSoZe(G130,$H$8,$N$32,$K$16),"")</f>
        <v/>
      </c>
      <c r="N130" s="92" t="str">
        <f t="shared" si="14"/>
        <v/>
      </c>
      <c r="O130" s="93" t="str">
        <f t="shared" si="11"/>
        <v/>
      </c>
      <c r="P130" s="94" t="str">
        <f>IF('Story Data'!H75&lt;&gt;"",'Story Data'!H75,"")</f>
        <v/>
      </c>
      <c r="Q130" s="91" t="str">
        <f t="shared" si="15"/>
        <v/>
      </c>
      <c r="R130" s="95"/>
      <c r="S130" s="96" t="str">
        <f t="shared" si="16"/>
        <v/>
      </c>
      <c r="T130" s="97"/>
    </row>
    <row r="131" spans="5:20">
      <c r="E131" s="88" t="str">
        <f>IF('Story Data'!A76&lt;&gt;"",'Story Data'!A76,"")</f>
        <v/>
      </c>
      <c r="F131" s="89" t="str">
        <f>IF('Story Data'!B76&lt;&gt;"",'Story Data'!B76,"")</f>
        <v/>
      </c>
      <c r="G131" s="90" t="str">
        <f>IF('Story Data'!C76&lt;&gt;"",'Story Data'!C76,"")</f>
        <v/>
      </c>
      <c r="H131" s="91" t="str">
        <f>IF(G131&lt;&gt;"",_xll.Win27372023_HeSoZe(G131,$H$8,$H$32,$K$16),"")</f>
        <v/>
      </c>
      <c r="I131" s="92" t="str">
        <f t="shared" si="12"/>
        <v/>
      </c>
      <c r="J131" s="93" t="str">
        <f t="shared" si="10"/>
        <v/>
      </c>
      <c r="K131" s="94" t="str">
        <f>IF('Story Data'!G76&lt;&gt;"",'Story Data'!G76,"")</f>
        <v/>
      </c>
      <c r="L131" s="91" t="str">
        <f t="shared" si="13"/>
        <v/>
      </c>
      <c r="M131" s="92" t="str">
        <f>IF(G131&lt;&gt;"",_xll.Win27372023_HeSoZe(G131,$H$8,$N$32,$K$16),"")</f>
        <v/>
      </c>
      <c r="N131" s="92" t="str">
        <f t="shared" si="14"/>
        <v/>
      </c>
      <c r="O131" s="93" t="str">
        <f t="shared" si="11"/>
        <v/>
      </c>
      <c r="P131" s="94" t="str">
        <f>IF('Story Data'!H76&lt;&gt;"",'Story Data'!H76,"")</f>
        <v/>
      </c>
      <c r="Q131" s="91" t="str">
        <f t="shared" si="15"/>
        <v/>
      </c>
      <c r="R131" s="95"/>
      <c r="S131" s="96" t="str">
        <f t="shared" si="16"/>
        <v/>
      </c>
      <c r="T131" s="97"/>
    </row>
    <row r="132" spans="5:20">
      <c r="E132" s="88" t="str">
        <f>IF('Story Data'!A77&lt;&gt;"",'Story Data'!A77,"")</f>
        <v/>
      </c>
      <c r="F132" s="89" t="str">
        <f>IF('Story Data'!B77&lt;&gt;"",'Story Data'!B77,"")</f>
        <v/>
      </c>
      <c r="G132" s="90" t="str">
        <f>IF('Story Data'!C77&lt;&gt;"",'Story Data'!C77,"")</f>
        <v/>
      </c>
      <c r="H132" s="91" t="str">
        <f>IF(G132&lt;&gt;"",_xll.Win27372023_HeSoZe(G132,$H$8,$H$32,$K$16),"")</f>
        <v/>
      </c>
      <c r="I132" s="92" t="str">
        <f t="shared" si="12"/>
        <v/>
      </c>
      <c r="J132" s="93" t="str">
        <f t="shared" si="10"/>
        <v/>
      </c>
      <c r="K132" s="94" t="str">
        <f>IF('Story Data'!G77&lt;&gt;"",'Story Data'!G77,"")</f>
        <v/>
      </c>
      <c r="L132" s="91" t="str">
        <f t="shared" si="13"/>
        <v/>
      </c>
      <c r="M132" s="92" t="str">
        <f>IF(G132&lt;&gt;"",_xll.Win27372023_HeSoZe(G132,$H$8,$N$32,$K$16),"")</f>
        <v/>
      </c>
      <c r="N132" s="92" t="str">
        <f t="shared" si="14"/>
        <v/>
      </c>
      <c r="O132" s="93" t="str">
        <f t="shared" si="11"/>
        <v/>
      </c>
      <c r="P132" s="94" t="str">
        <f>IF('Story Data'!H77&lt;&gt;"",'Story Data'!H77,"")</f>
        <v/>
      </c>
      <c r="Q132" s="91" t="str">
        <f t="shared" si="15"/>
        <v/>
      </c>
      <c r="R132" s="95"/>
      <c r="S132" s="96" t="str">
        <f t="shared" si="16"/>
        <v/>
      </c>
      <c r="T132" s="97"/>
    </row>
    <row r="133" spans="5:20">
      <c r="E133" s="88" t="str">
        <f>IF('Story Data'!A78&lt;&gt;"",'Story Data'!A78,"")</f>
        <v/>
      </c>
      <c r="F133" s="89" t="str">
        <f>IF('Story Data'!B78&lt;&gt;"",'Story Data'!B78,"")</f>
        <v/>
      </c>
      <c r="G133" s="90" t="str">
        <f>IF('Story Data'!C78&lt;&gt;"",'Story Data'!C78,"")</f>
        <v/>
      </c>
      <c r="H133" s="91" t="str">
        <f>IF(G133&lt;&gt;"",_xll.Win27372023_HeSoZe(G133,$H$8,$H$32,$K$16),"")</f>
        <v/>
      </c>
      <c r="I133" s="92" t="str">
        <f t="shared" si="12"/>
        <v/>
      </c>
      <c r="J133" s="93" t="str">
        <f t="shared" si="10"/>
        <v/>
      </c>
      <c r="K133" s="94" t="str">
        <f>IF('Story Data'!G78&lt;&gt;"",'Story Data'!G78,"")</f>
        <v/>
      </c>
      <c r="L133" s="91" t="str">
        <f t="shared" si="13"/>
        <v/>
      </c>
      <c r="M133" s="92" t="str">
        <f>IF(G133&lt;&gt;"",_xll.Win27372023_HeSoZe(G133,$H$8,$N$32,$K$16),"")</f>
        <v/>
      </c>
      <c r="N133" s="92" t="str">
        <f t="shared" si="14"/>
        <v/>
      </c>
      <c r="O133" s="93" t="str">
        <f t="shared" si="11"/>
        <v/>
      </c>
      <c r="P133" s="94" t="str">
        <f>IF('Story Data'!H78&lt;&gt;"",'Story Data'!H78,"")</f>
        <v/>
      </c>
      <c r="Q133" s="91" t="str">
        <f t="shared" si="15"/>
        <v/>
      </c>
      <c r="R133" s="95"/>
      <c r="S133" s="96" t="str">
        <f t="shared" si="16"/>
        <v/>
      </c>
      <c r="T133" s="97"/>
    </row>
    <row r="134" spans="5:20">
      <c r="E134" s="88" t="str">
        <f>IF('Story Data'!A79&lt;&gt;"",'Story Data'!A79,"")</f>
        <v/>
      </c>
      <c r="F134" s="89" t="str">
        <f>IF('Story Data'!B79&lt;&gt;"",'Story Data'!B79,"")</f>
        <v/>
      </c>
      <c r="G134" s="90" t="str">
        <f>IF('Story Data'!C79&lt;&gt;"",'Story Data'!C79,"")</f>
        <v/>
      </c>
      <c r="H134" s="91" t="str">
        <f>IF(G134&lt;&gt;"",_xll.Win27372023_HeSoZe(G134,$H$8,$H$32,$K$16),"")</f>
        <v/>
      </c>
      <c r="I134" s="92" t="str">
        <f t="shared" si="12"/>
        <v/>
      </c>
      <c r="J134" s="93" t="str">
        <f t="shared" si="10"/>
        <v/>
      </c>
      <c r="K134" s="94" t="str">
        <f>IF('Story Data'!G79&lt;&gt;"",'Story Data'!G79,"")</f>
        <v/>
      </c>
      <c r="L134" s="91" t="str">
        <f t="shared" si="13"/>
        <v/>
      </c>
      <c r="M134" s="92" t="str">
        <f>IF(G134&lt;&gt;"",_xll.Win27372023_HeSoZe(G134,$H$8,$N$32,$K$16),"")</f>
        <v/>
      </c>
      <c r="N134" s="92" t="str">
        <f t="shared" si="14"/>
        <v/>
      </c>
      <c r="O134" s="93" t="str">
        <f t="shared" si="11"/>
        <v/>
      </c>
      <c r="P134" s="94" t="str">
        <f>IF('Story Data'!H79&lt;&gt;"",'Story Data'!H79,"")</f>
        <v/>
      </c>
      <c r="Q134" s="91" t="str">
        <f t="shared" si="15"/>
        <v/>
      </c>
      <c r="R134" s="95"/>
      <c r="S134" s="96" t="str">
        <f t="shared" si="16"/>
        <v/>
      </c>
      <c r="T134" s="97"/>
    </row>
    <row r="135" spans="5:20">
      <c r="E135" s="88" t="str">
        <f>IF('Story Data'!A80&lt;&gt;"",'Story Data'!A80,"")</f>
        <v/>
      </c>
      <c r="F135" s="89" t="str">
        <f>IF('Story Data'!B80&lt;&gt;"",'Story Data'!B80,"")</f>
        <v/>
      </c>
      <c r="G135" s="90" t="str">
        <f>IF('Story Data'!C80&lt;&gt;"",'Story Data'!C80,"")</f>
        <v/>
      </c>
      <c r="H135" s="91" t="str">
        <f>IF(G135&lt;&gt;"",_xll.Win27372023_HeSoZe(G135,$H$8,$H$32,$K$16),"")</f>
        <v/>
      </c>
      <c r="I135" s="92" t="str">
        <f t="shared" si="12"/>
        <v/>
      </c>
      <c r="J135" s="93" t="str">
        <f t="shared" si="10"/>
        <v/>
      </c>
      <c r="K135" s="94" t="str">
        <f>IF('Story Data'!G80&lt;&gt;"",'Story Data'!G80,"")</f>
        <v/>
      </c>
      <c r="L135" s="91" t="str">
        <f t="shared" si="13"/>
        <v/>
      </c>
      <c r="M135" s="92" t="str">
        <f>IF(G135&lt;&gt;"",_xll.Win27372023_HeSoZe(G135,$H$8,$N$32,$K$16),"")</f>
        <v/>
      </c>
      <c r="N135" s="92" t="str">
        <f t="shared" si="14"/>
        <v/>
      </c>
      <c r="O135" s="93" t="str">
        <f t="shared" si="11"/>
        <v/>
      </c>
      <c r="P135" s="94" t="str">
        <f>IF('Story Data'!H80&lt;&gt;"",'Story Data'!H80,"")</f>
        <v/>
      </c>
      <c r="Q135" s="91" t="str">
        <f t="shared" si="15"/>
        <v/>
      </c>
      <c r="R135" s="95"/>
      <c r="S135" s="96" t="str">
        <f t="shared" si="16"/>
        <v/>
      </c>
      <c r="T135" s="97"/>
    </row>
    <row r="136" spans="5:20">
      <c r="E136" s="88" t="str">
        <f>IF('Story Data'!A81&lt;&gt;"",'Story Data'!A81,"")</f>
        <v/>
      </c>
      <c r="F136" s="89" t="str">
        <f>IF('Story Data'!B81&lt;&gt;"",'Story Data'!B81,"")</f>
        <v/>
      </c>
      <c r="G136" s="90" t="str">
        <f>IF('Story Data'!C81&lt;&gt;"",'Story Data'!C81,"")</f>
        <v/>
      </c>
      <c r="H136" s="91" t="str">
        <f>IF(G136&lt;&gt;"",_xll.Win27372023_HeSoZe(G136,$H$8,$H$32,$K$16),"")</f>
        <v/>
      </c>
      <c r="I136" s="92" t="str">
        <f t="shared" si="12"/>
        <v/>
      </c>
      <c r="J136" s="93" t="str">
        <f t="shared" si="10"/>
        <v/>
      </c>
      <c r="K136" s="94" t="str">
        <f>IF('Story Data'!G81&lt;&gt;"",'Story Data'!G81,"")</f>
        <v/>
      </c>
      <c r="L136" s="91" t="str">
        <f t="shared" si="13"/>
        <v/>
      </c>
      <c r="M136" s="92" t="str">
        <f>IF(G136&lt;&gt;"",_xll.Win27372023_HeSoZe(G136,$H$8,$N$32,$K$16),"")</f>
        <v/>
      </c>
      <c r="N136" s="92" t="str">
        <f t="shared" si="14"/>
        <v/>
      </c>
      <c r="O136" s="93" t="str">
        <f t="shared" si="11"/>
        <v/>
      </c>
      <c r="P136" s="94" t="str">
        <f>IF('Story Data'!H81&lt;&gt;"",'Story Data'!H81,"")</f>
        <v/>
      </c>
      <c r="Q136" s="91" t="str">
        <f t="shared" si="15"/>
        <v/>
      </c>
      <c r="R136" s="95"/>
      <c r="S136" s="96" t="str">
        <f t="shared" si="16"/>
        <v/>
      </c>
      <c r="T136" s="97"/>
    </row>
    <row r="137" spans="5:20">
      <c r="E137" s="88" t="str">
        <f>IF('Story Data'!A82&lt;&gt;"",'Story Data'!A82,"")</f>
        <v/>
      </c>
      <c r="F137" s="89" t="str">
        <f>IF('Story Data'!B82&lt;&gt;"",'Story Data'!B82,"")</f>
        <v/>
      </c>
      <c r="G137" s="90" t="str">
        <f>IF('Story Data'!C82&lt;&gt;"",'Story Data'!C82,"")</f>
        <v/>
      </c>
      <c r="H137" s="91" t="str">
        <f>IF(G137&lt;&gt;"",_xll.Win27372023_HeSoZe(G137,$H$8,$H$32,$K$16),"")</f>
        <v/>
      </c>
      <c r="I137" s="92" t="str">
        <f t="shared" si="12"/>
        <v/>
      </c>
      <c r="J137" s="93" t="str">
        <f t="shared" si="10"/>
        <v/>
      </c>
      <c r="K137" s="94" t="str">
        <f>IF('Story Data'!G82&lt;&gt;"",'Story Data'!G82,"")</f>
        <v/>
      </c>
      <c r="L137" s="91" t="str">
        <f t="shared" si="13"/>
        <v/>
      </c>
      <c r="M137" s="92" t="str">
        <f>IF(G137&lt;&gt;"",_xll.Win27372023_HeSoZe(G137,$H$8,$N$32,$K$16),"")</f>
        <v/>
      </c>
      <c r="N137" s="92" t="str">
        <f t="shared" si="14"/>
        <v/>
      </c>
      <c r="O137" s="93" t="str">
        <f t="shared" si="11"/>
        <v/>
      </c>
      <c r="P137" s="94" t="str">
        <f>IF('Story Data'!H82&lt;&gt;"",'Story Data'!H82,"")</f>
        <v/>
      </c>
      <c r="Q137" s="91" t="str">
        <f t="shared" si="15"/>
        <v/>
      </c>
      <c r="R137" s="95"/>
      <c r="S137" s="96" t="str">
        <f t="shared" si="16"/>
        <v/>
      </c>
      <c r="T137" s="97"/>
    </row>
    <row r="138" spans="5:20">
      <c r="E138" s="88" t="str">
        <f>IF('Story Data'!A83&lt;&gt;"",'Story Data'!A83,"")</f>
        <v/>
      </c>
      <c r="F138" s="89" t="str">
        <f>IF('Story Data'!B83&lt;&gt;"",'Story Data'!B83,"")</f>
        <v/>
      </c>
      <c r="G138" s="90" t="str">
        <f>IF('Story Data'!C83&lt;&gt;"",'Story Data'!C83,"")</f>
        <v/>
      </c>
      <c r="H138" s="91" t="str">
        <f>IF(G138&lt;&gt;"",_xll.Win27372023_HeSoZe(G138,$H$8,$H$32,$K$16),"")</f>
        <v/>
      </c>
      <c r="I138" s="92" t="str">
        <f t="shared" si="12"/>
        <v/>
      </c>
      <c r="J138" s="93" t="str">
        <f t="shared" si="10"/>
        <v/>
      </c>
      <c r="K138" s="94" t="str">
        <f>IF('Story Data'!G83&lt;&gt;"",'Story Data'!G83,"")</f>
        <v/>
      </c>
      <c r="L138" s="91" t="str">
        <f t="shared" si="13"/>
        <v/>
      </c>
      <c r="M138" s="92" t="str">
        <f>IF(G138&lt;&gt;"",_xll.Win27372023_HeSoZe(G138,$H$8,$N$32,$K$16),"")</f>
        <v/>
      </c>
      <c r="N138" s="92" t="str">
        <f t="shared" si="14"/>
        <v/>
      </c>
      <c r="O138" s="93" t="str">
        <f t="shared" si="11"/>
        <v/>
      </c>
      <c r="P138" s="94" t="str">
        <f>IF('Story Data'!H83&lt;&gt;"",'Story Data'!H83,"")</f>
        <v/>
      </c>
      <c r="Q138" s="91" t="str">
        <f t="shared" si="15"/>
        <v/>
      </c>
      <c r="R138" s="95"/>
      <c r="S138" s="96" t="str">
        <f t="shared" si="16"/>
        <v/>
      </c>
      <c r="T138" s="97"/>
    </row>
    <row r="139" spans="5:20">
      <c r="E139" s="88" t="str">
        <f>IF('Story Data'!A84&lt;&gt;"",'Story Data'!A84,"")</f>
        <v/>
      </c>
      <c r="F139" s="89" t="str">
        <f>IF('Story Data'!B84&lt;&gt;"",'Story Data'!B84,"")</f>
        <v/>
      </c>
      <c r="G139" s="90" t="str">
        <f>IF('Story Data'!C84&lt;&gt;"",'Story Data'!C84,"")</f>
        <v/>
      </c>
      <c r="H139" s="91" t="str">
        <f>IF(G139&lt;&gt;"",_xll.Win27372023_HeSoZe(G139,$H$8,$H$32,$K$16),"")</f>
        <v/>
      </c>
      <c r="I139" s="92" t="str">
        <f t="shared" si="12"/>
        <v/>
      </c>
      <c r="J139" s="93" t="str">
        <f t="shared" si="10"/>
        <v/>
      </c>
      <c r="K139" s="94" t="str">
        <f>IF('Story Data'!G84&lt;&gt;"",'Story Data'!G84,"")</f>
        <v/>
      </c>
      <c r="L139" s="91" t="str">
        <f t="shared" si="13"/>
        <v/>
      </c>
      <c r="M139" s="92" t="str">
        <f>IF(G139&lt;&gt;"",_xll.Win27372023_HeSoZe(G139,$H$8,$N$32,$K$16),"")</f>
        <v/>
      </c>
      <c r="N139" s="92" t="str">
        <f t="shared" si="14"/>
        <v/>
      </c>
      <c r="O139" s="93" t="str">
        <f t="shared" si="11"/>
        <v/>
      </c>
      <c r="P139" s="94" t="str">
        <f>IF('Story Data'!H84&lt;&gt;"",'Story Data'!H84,"")</f>
        <v/>
      </c>
      <c r="Q139" s="91" t="str">
        <f t="shared" si="15"/>
        <v/>
      </c>
      <c r="R139" s="95"/>
      <c r="S139" s="96" t="str">
        <f t="shared" si="16"/>
        <v/>
      </c>
      <c r="T139" s="97"/>
    </row>
    <row r="140" spans="5:20">
      <c r="E140" s="88" t="str">
        <f>IF('Story Data'!A85&lt;&gt;"",'Story Data'!A85,"")</f>
        <v/>
      </c>
      <c r="F140" s="89" t="str">
        <f>IF('Story Data'!B85&lt;&gt;"",'Story Data'!B85,"")</f>
        <v/>
      </c>
      <c r="G140" s="90" t="str">
        <f>IF('Story Data'!C85&lt;&gt;"",'Story Data'!C85,"")</f>
        <v/>
      </c>
      <c r="H140" s="91" t="str">
        <f>IF(G140&lt;&gt;"",_xll.Win27372023_HeSoZe(G140,$H$8,$H$32,$K$16),"")</f>
        <v/>
      </c>
      <c r="I140" s="92" t="str">
        <f t="shared" si="12"/>
        <v/>
      </c>
      <c r="J140" s="93" t="str">
        <f t="shared" si="10"/>
        <v/>
      </c>
      <c r="K140" s="94" t="str">
        <f>IF('Story Data'!G85&lt;&gt;"",'Story Data'!G85,"")</f>
        <v/>
      </c>
      <c r="L140" s="91" t="str">
        <f t="shared" si="13"/>
        <v/>
      </c>
      <c r="M140" s="92" t="str">
        <f>IF(G140&lt;&gt;"",_xll.Win27372023_HeSoZe(G140,$H$8,$N$32,$K$16),"")</f>
        <v/>
      </c>
      <c r="N140" s="92" t="str">
        <f t="shared" si="14"/>
        <v/>
      </c>
      <c r="O140" s="93" t="str">
        <f t="shared" si="11"/>
        <v/>
      </c>
      <c r="P140" s="94" t="str">
        <f>IF('Story Data'!H85&lt;&gt;"",'Story Data'!H85,"")</f>
        <v/>
      </c>
      <c r="Q140" s="91" t="str">
        <f t="shared" si="15"/>
        <v/>
      </c>
      <c r="R140" s="95"/>
      <c r="S140" s="96" t="str">
        <f t="shared" si="16"/>
        <v/>
      </c>
      <c r="T140" s="97"/>
    </row>
    <row r="141" spans="5:20">
      <c r="E141" s="88" t="str">
        <f>IF('Story Data'!A86&lt;&gt;"",'Story Data'!A86,"")</f>
        <v/>
      </c>
      <c r="F141" s="89" t="str">
        <f>IF('Story Data'!B86&lt;&gt;"",'Story Data'!B86,"")</f>
        <v/>
      </c>
      <c r="G141" s="90" t="str">
        <f>IF('Story Data'!C86&lt;&gt;"",'Story Data'!C86,"")</f>
        <v/>
      </c>
      <c r="H141" s="91" t="str">
        <f>IF(G141&lt;&gt;"",_xll.Win27372023_HeSoZe(G141,$H$8,$H$32,$K$16),"")</f>
        <v/>
      </c>
      <c r="I141" s="92" t="str">
        <f t="shared" si="12"/>
        <v/>
      </c>
      <c r="J141" s="93" t="str">
        <f t="shared" si="10"/>
        <v/>
      </c>
      <c r="K141" s="94" t="str">
        <f>IF('Story Data'!G86&lt;&gt;"",'Story Data'!G86,"")</f>
        <v/>
      </c>
      <c r="L141" s="91" t="str">
        <f t="shared" si="13"/>
        <v/>
      </c>
      <c r="M141" s="92" t="str">
        <f>IF(G141&lt;&gt;"",_xll.Win27372023_HeSoZe(G141,$H$8,$N$32,$K$16),"")</f>
        <v/>
      </c>
      <c r="N141" s="92" t="str">
        <f t="shared" si="14"/>
        <v/>
      </c>
      <c r="O141" s="93" t="str">
        <f t="shared" si="11"/>
        <v/>
      </c>
      <c r="P141" s="94" t="str">
        <f>IF('Story Data'!H86&lt;&gt;"",'Story Data'!H86,"")</f>
        <v/>
      </c>
      <c r="Q141" s="91" t="str">
        <f t="shared" si="15"/>
        <v/>
      </c>
      <c r="R141" s="95"/>
      <c r="S141" s="96" t="str">
        <f t="shared" si="16"/>
        <v/>
      </c>
      <c r="T141" s="97"/>
    </row>
    <row r="142" spans="5:20">
      <c r="E142" s="88" t="str">
        <f>IF('Story Data'!A87&lt;&gt;"",'Story Data'!A87,"")</f>
        <v/>
      </c>
      <c r="F142" s="89" t="str">
        <f>IF('Story Data'!B87&lt;&gt;"",'Story Data'!B87,"")</f>
        <v/>
      </c>
      <c r="G142" s="90" t="str">
        <f>IF('Story Data'!C87&lt;&gt;"",'Story Data'!C87,"")</f>
        <v/>
      </c>
      <c r="H142" s="91" t="str">
        <f>IF(G142&lt;&gt;"",_xll.Win27372023_HeSoZe(G142,$H$8,$H$32,$K$16),"")</f>
        <v/>
      </c>
      <c r="I142" s="92" t="str">
        <f t="shared" si="12"/>
        <v/>
      </c>
      <c r="J142" s="93" t="str">
        <f t="shared" si="10"/>
        <v/>
      </c>
      <c r="K142" s="94" t="str">
        <f>IF('Story Data'!G87&lt;&gt;"",'Story Data'!G87,"")</f>
        <v/>
      </c>
      <c r="L142" s="91" t="str">
        <f t="shared" si="13"/>
        <v/>
      </c>
      <c r="M142" s="92" t="str">
        <f>IF(G142&lt;&gt;"",_xll.Win27372023_HeSoZe(G142,$H$8,$N$32,$K$16),"")</f>
        <v/>
      </c>
      <c r="N142" s="92" t="str">
        <f t="shared" si="14"/>
        <v/>
      </c>
      <c r="O142" s="93" t="str">
        <f t="shared" si="11"/>
        <v/>
      </c>
      <c r="P142" s="94" t="str">
        <f>IF('Story Data'!H87&lt;&gt;"",'Story Data'!H87,"")</f>
        <v/>
      </c>
      <c r="Q142" s="91" t="str">
        <f t="shared" si="15"/>
        <v/>
      </c>
      <c r="R142" s="95"/>
      <c r="S142" s="96" t="str">
        <f t="shared" si="16"/>
        <v/>
      </c>
      <c r="T142" s="97"/>
    </row>
    <row r="143" spans="5:20">
      <c r="E143" s="88" t="str">
        <f>IF('Story Data'!A88&lt;&gt;"",'Story Data'!A88,"")</f>
        <v/>
      </c>
      <c r="F143" s="89" t="str">
        <f>IF('Story Data'!B88&lt;&gt;"",'Story Data'!B88,"")</f>
        <v/>
      </c>
      <c r="G143" s="90" t="str">
        <f>IF('Story Data'!C88&lt;&gt;"",'Story Data'!C88,"")</f>
        <v/>
      </c>
      <c r="H143" s="91" t="str">
        <f>IF(G143&lt;&gt;"",_xll.Win27372023_HeSoZe(G143,$H$8,$H$32,$K$16),"")</f>
        <v/>
      </c>
      <c r="I143" s="92" t="str">
        <f t="shared" si="12"/>
        <v/>
      </c>
      <c r="J143" s="93" t="str">
        <f t="shared" si="10"/>
        <v/>
      </c>
      <c r="K143" s="94" t="str">
        <f>IF('Story Data'!G88&lt;&gt;"",'Story Data'!G88,"")</f>
        <v/>
      </c>
      <c r="L143" s="91" t="str">
        <f t="shared" si="13"/>
        <v/>
      </c>
      <c r="M143" s="92" t="str">
        <f>IF(G143&lt;&gt;"",_xll.Win27372023_HeSoZe(G143,$H$8,$N$32,$K$16),"")</f>
        <v/>
      </c>
      <c r="N143" s="92" t="str">
        <f t="shared" si="14"/>
        <v/>
      </c>
      <c r="O143" s="93" t="str">
        <f t="shared" si="11"/>
        <v/>
      </c>
      <c r="P143" s="94" t="str">
        <f>IF('Story Data'!H88&lt;&gt;"",'Story Data'!H88,"")</f>
        <v/>
      </c>
      <c r="Q143" s="91" t="str">
        <f t="shared" si="15"/>
        <v/>
      </c>
      <c r="R143" s="95"/>
      <c r="S143" s="96" t="str">
        <f t="shared" si="16"/>
        <v/>
      </c>
      <c r="T143" s="97"/>
    </row>
    <row r="144" spans="5:20">
      <c r="E144" s="88" t="str">
        <f>IF('Story Data'!A89&lt;&gt;"",'Story Data'!A89,"")</f>
        <v/>
      </c>
      <c r="F144" s="89" t="str">
        <f>IF('Story Data'!B89&lt;&gt;"",'Story Data'!B89,"")</f>
        <v/>
      </c>
      <c r="G144" s="90" t="str">
        <f>IF('Story Data'!C89&lt;&gt;"",'Story Data'!C89,"")</f>
        <v/>
      </c>
      <c r="H144" s="91" t="str">
        <f>IF(G144&lt;&gt;"",_xll.Win27372023_HeSoZe(G144,$H$8,$H$32,$K$16),"")</f>
        <v/>
      </c>
      <c r="I144" s="92" t="str">
        <f t="shared" si="12"/>
        <v/>
      </c>
      <c r="J144" s="93" t="str">
        <f t="shared" si="10"/>
        <v/>
      </c>
      <c r="K144" s="94" t="str">
        <f>IF('Story Data'!G89&lt;&gt;"",'Story Data'!G89,"")</f>
        <v/>
      </c>
      <c r="L144" s="91" t="str">
        <f t="shared" si="13"/>
        <v/>
      </c>
      <c r="M144" s="92" t="str">
        <f>IF(G144&lt;&gt;"",_xll.Win27372023_HeSoZe(G144,$H$8,$N$32,$K$16),"")</f>
        <v/>
      </c>
      <c r="N144" s="92" t="str">
        <f t="shared" si="14"/>
        <v/>
      </c>
      <c r="O144" s="93" t="str">
        <f t="shared" si="11"/>
        <v/>
      </c>
      <c r="P144" s="94" t="str">
        <f>IF('Story Data'!H89&lt;&gt;"",'Story Data'!H89,"")</f>
        <v/>
      </c>
      <c r="Q144" s="91" t="str">
        <f t="shared" si="15"/>
        <v/>
      </c>
      <c r="R144" s="95"/>
      <c r="S144" s="96" t="str">
        <f t="shared" si="16"/>
        <v/>
      </c>
      <c r="T144" s="97"/>
    </row>
    <row r="145" spans="5:20">
      <c r="E145" s="88" t="str">
        <f>IF('Story Data'!A90&lt;&gt;"",'Story Data'!A90,"")</f>
        <v/>
      </c>
      <c r="F145" s="89" t="str">
        <f>IF('Story Data'!B90&lt;&gt;"",'Story Data'!B90,"")</f>
        <v/>
      </c>
      <c r="G145" s="90" t="str">
        <f>IF('Story Data'!C90&lt;&gt;"",'Story Data'!C90,"")</f>
        <v/>
      </c>
      <c r="H145" s="91" t="str">
        <f>IF(G145&lt;&gt;"",_xll.Win27372023_HeSoZe(G145,$H$8,$H$32,$K$16),"")</f>
        <v/>
      </c>
      <c r="I145" s="92" t="str">
        <f t="shared" si="12"/>
        <v/>
      </c>
      <c r="J145" s="93" t="str">
        <f t="shared" si="10"/>
        <v/>
      </c>
      <c r="K145" s="94" t="str">
        <f>IF('Story Data'!G90&lt;&gt;"",'Story Data'!G90,"")</f>
        <v/>
      </c>
      <c r="L145" s="91" t="str">
        <f t="shared" si="13"/>
        <v/>
      </c>
      <c r="M145" s="92" t="str">
        <f>IF(G145&lt;&gt;"",_xll.Win27372023_HeSoZe(G145,$H$8,$N$32,$K$16),"")</f>
        <v/>
      </c>
      <c r="N145" s="92" t="str">
        <f t="shared" si="14"/>
        <v/>
      </c>
      <c r="O145" s="93" t="str">
        <f t="shared" si="11"/>
        <v/>
      </c>
      <c r="P145" s="94" t="str">
        <f>IF('Story Data'!H90&lt;&gt;"",'Story Data'!H90,"")</f>
        <v/>
      </c>
      <c r="Q145" s="91" t="str">
        <f t="shared" si="15"/>
        <v/>
      </c>
      <c r="R145" s="95"/>
      <c r="S145" s="96" t="str">
        <f t="shared" si="16"/>
        <v/>
      </c>
      <c r="T145" s="97"/>
    </row>
    <row r="146" spans="5:20">
      <c r="E146" s="88" t="str">
        <f>IF('Story Data'!A91&lt;&gt;"",'Story Data'!A91,"")</f>
        <v/>
      </c>
      <c r="F146" s="89" t="str">
        <f>IF('Story Data'!B91&lt;&gt;"",'Story Data'!B91,"")</f>
        <v/>
      </c>
      <c r="G146" s="90" t="str">
        <f>IF('Story Data'!C91&lt;&gt;"",'Story Data'!C91,"")</f>
        <v/>
      </c>
      <c r="H146" s="91" t="str">
        <f>IF(G146&lt;&gt;"",_xll.Win27372023_HeSoZe(G146,$H$8,$H$32,$K$16),"")</f>
        <v/>
      </c>
      <c r="I146" s="92" t="str">
        <f t="shared" si="12"/>
        <v/>
      </c>
      <c r="J146" s="93" t="str">
        <f t="shared" si="10"/>
        <v/>
      </c>
      <c r="K146" s="94" t="str">
        <f>IF('Story Data'!G91&lt;&gt;"",'Story Data'!G91,"")</f>
        <v/>
      </c>
      <c r="L146" s="91" t="str">
        <f t="shared" si="13"/>
        <v/>
      </c>
      <c r="M146" s="92" t="str">
        <f>IF(G146&lt;&gt;"",_xll.Win27372023_HeSoZe(G146,$H$8,$N$32,$K$16),"")</f>
        <v/>
      </c>
      <c r="N146" s="92" t="str">
        <f t="shared" si="14"/>
        <v/>
      </c>
      <c r="O146" s="93" t="str">
        <f t="shared" si="11"/>
        <v/>
      </c>
      <c r="P146" s="94" t="str">
        <f>IF('Story Data'!H91&lt;&gt;"",'Story Data'!H91,"")</f>
        <v/>
      </c>
      <c r="Q146" s="91" t="str">
        <f t="shared" si="15"/>
        <v/>
      </c>
      <c r="R146" s="95"/>
      <c r="S146" s="96" t="str">
        <f t="shared" si="16"/>
        <v/>
      </c>
      <c r="T146" s="67"/>
    </row>
    <row r="147" spans="5:20">
      <c r="E147" s="88" t="str">
        <f>IF('Story Data'!A92&lt;&gt;"",'Story Data'!A92,"")</f>
        <v/>
      </c>
      <c r="F147" s="89" t="str">
        <f>IF('Story Data'!B92&lt;&gt;"",'Story Data'!B92,"")</f>
        <v/>
      </c>
      <c r="G147" s="90" t="str">
        <f>IF('Story Data'!C92&lt;&gt;"",'Story Data'!C92,"")</f>
        <v/>
      </c>
      <c r="H147" s="91" t="str">
        <f>IF(G147&lt;&gt;"",_xll.Win27372023_HeSoZe(G147,$H$8,$H$32,$K$16),"")</f>
        <v/>
      </c>
      <c r="I147" s="92" t="str">
        <f t="shared" si="12"/>
        <v/>
      </c>
      <c r="J147" s="93" t="str">
        <f t="shared" si="10"/>
        <v/>
      </c>
      <c r="K147" s="94" t="str">
        <f>IF('Story Data'!G92&lt;&gt;"",'Story Data'!G92,"")</f>
        <v/>
      </c>
      <c r="L147" s="91" t="str">
        <f t="shared" si="13"/>
        <v/>
      </c>
      <c r="M147" s="92" t="str">
        <f>IF(G147&lt;&gt;"",_xll.Win27372023_HeSoZe(G147,$H$8,$N$32,$K$16),"")</f>
        <v/>
      </c>
      <c r="N147" s="92" t="str">
        <f t="shared" si="14"/>
        <v/>
      </c>
      <c r="O147" s="93" t="str">
        <f t="shared" si="11"/>
        <v/>
      </c>
      <c r="P147" s="94" t="str">
        <f>IF('Story Data'!H92&lt;&gt;"",'Story Data'!H92,"")</f>
        <v/>
      </c>
      <c r="Q147" s="91" t="str">
        <f t="shared" si="15"/>
        <v/>
      </c>
      <c r="R147" s="95"/>
      <c r="S147" s="96" t="str">
        <f t="shared" si="16"/>
        <v/>
      </c>
      <c r="T147" s="67"/>
    </row>
    <row r="148" spans="5:20">
      <c r="E148" s="88" t="str">
        <f>IF('Story Data'!A93&lt;&gt;"",'Story Data'!A93,"")</f>
        <v/>
      </c>
      <c r="F148" s="89" t="str">
        <f>IF('Story Data'!B93&lt;&gt;"",'Story Data'!B93,"")</f>
        <v/>
      </c>
      <c r="G148" s="90" t="str">
        <f>IF('Story Data'!C93&lt;&gt;"",'Story Data'!C93,"")</f>
        <v/>
      </c>
      <c r="H148" s="91" t="str">
        <f>IF(G148&lt;&gt;"",_xll.Win27372023_HeSoZe(G148,$H$8,$H$32,$K$16),"")</f>
        <v/>
      </c>
      <c r="I148" s="92" t="str">
        <f t="shared" si="12"/>
        <v/>
      </c>
      <c r="J148" s="93" t="str">
        <f t="shared" si="10"/>
        <v/>
      </c>
      <c r="K148" s="94" t="str">
        <f>IF('Story Data'!G93&lt;&gt;"",'Story Data'!G93,"")</f>
        <v/>
      </c>
      <c r="L148" s="91" t="str">
        <f t="shared" si="13"/>
        <v/>
      </c>
      <c r="M148" s="92" t="str">
        <f>IF(G148&lt;&gt;"",_xll.Win27372023_HeSoZe(G148,$H$8,$N$32,$K$16),"")</f>
        <v/>
      </c>
      <c r="N148" s="92" t="str">
        <f t="shared" si="14"/>
        <v/>
      </c>
      <c r="O148" s="93" t="str">
        <f t="shared" si="11"/>
        <v/>
      </c>
      <c r="P148" s="94" t="str">
        <f>IF('Story Data'!H93&lt;&gt;"",'Story Data'!H93,"")</f>
        <v/>
      </c>
      <c r="Q148" s="91" t="str">
        <f t="shared" si="15"/>
        <v/>
      </c>
      <c r="R148" s="95"/>
      <c r="S148" s="96" t="str">
        <f t="shared" si="16"/>
        <v/>
      </c>
      <c r="T148" s="67"/>
    </row>
    <row r="149" spans="5:20">
      <c r="E149" s="88" t="str">
        <f>IF('Story Data'!A94&lt;&gt;"",'Story Data'!A94,"")</f>
        <v/>
      </c>
      <c r="F149" s="89" t="str">
        <f>IF('Story Data'!B94&lt;&gt;"",'Story Data'!B94,"")</f>
        <v/>
      </c>
      <c r="G149" s="90" t="str">
        <f>IF('Story Data'!C94&lt;&gt;"",'Story Data'!C94,"")</f>
        <v/>
      </c>
      <c r="H149" s="91" t="str">
        <f>IF(G149&lt;&gt;"",_xll.Win27372023_HeSoZe(G149,$H$8,$H$32,$K$16),"")</f>
        <v/>
      </c>
      <c r="I149" s="92" t="str">
        <f t="shared" si="12"/>
        <v/>
      </c>
      <c r="J149" s="93" t="str">
        <f t="shared" si="10"/>
        <v/>
      </c>
      <c r="K149" s="94" t="str">
        <f>IF('Story Data'!G94&lt;&gt;"",'Story Data'!G94,"")</f>
        <v/>
      </c>
      <c r="L149" s="91" t="str">
        <f t="shared" si="13"/>
        <v/>
      </c>
      <c r="M149" s="92" t="str">
        <f>IF(G149&lt;&gt;"",_xll.Win27372023_HeSoZe(G149,$H$8,$N$32,$K$16),"")</f>
        <v/>
      </c>
      <c r="N149" s="92" t="str">
        <f t="shared" si="14"/>
        <v/>
      </c>
      <c r="O149" s="93" t="str">
        <f t="shared" si="11"/>
        <v/>
      </c>
      <c r="P149" s="94" t="str">
        <f>IF('Story Data'!H94&lt;&gt;"",'Story Data'!H94,"")</f>
        <v/>
      </c>
      <c r="Q149" s="91" t="str">
        <f t="shared" si="15"/>
        <v/>
      </c>
      <c r="R149" s="95"/>
      <c r="S149" s="96" t="str">
        <f t="shared" si="16"/>
        <v/>
      </c>
      <c r="T149" s="67"/>
    </row>
    <row r="150" spans="5:20">
      <c r="E150" s="88" t="str">
        <f>IF('Story Data'!A95&lt;&gt;"",'Story Data'!A95,"")</f>
        <v/>
      </c>
      <c r="F150" s="89" t="str">
        <f>IF('Story Data'!B95&lt;&gt;"",'Story Data'!B95,"")</f>
        <v/>
      </c>
      <c r="G150" s="90" t="str">
        <f>IF('Story Data'!C95&lt;&gt;"",'Story Data'!C95,"")</f>
        <v/>
      </c>
      <c r="H150" s="91" t="str">
        <f>IF(G150&lt;&gt;"",_xll.Win27372023_HeSoZe(G150,$H$8,$H$32,$K$16),"")</f>
        <v/>
      </c>
      <c r="I150" s="92" t="str">
        <f t="shared" si="12"/>
        <v/>
      </c>
      <c r="J150" s="93" t="str">
        <f t="shared" si="10"/>
        <v/>
      </c>
      <c r="K150" s="94" t="str">
        <f>IF('Story Data'!G95&lt;&gt;"",'Story Data'!G95,"")</f>
        <v/>
      </c>
      <c r="L150" s="91" t="str">
        <f t="shared" si="13"/>
        <v/>
      </c>
      <c r="M150" s="92" t="str">
        <f>IF(G150&lt;&gt;"",_xll.Win27372023_HeSoZe(G150,$H$8,$N$32,$K$16),"")</f>
        <v/>
      </c>
      <c r="N150" s="92" t="str">
        <f t="shared" si="14"/>
        <v/>
      </c>
      <c r="O150" s="93" t="str">
        <f t="shared" si="11"/>
        <v/>
      </c>
      <c r="P150" s="94" t="str">
        <f>IF('Story Data'!H95&lt;&gt;"",'Story Data'!H95,"")</f>
        <v/>
      </c>
      <c r="Q150" s="91" t="str">
        <f t="shared" si="15"/>
        <v/>
      </c>
      <c r="R150" s="95"/>
      <c r="S150" s="96" t="str">
        <f t="shared" si="16"/>
        <v/>
      </c>
      <c r="T150" s="67"/>
    </row>
    <row r="151" spans="5:20">
      <c r="E151" s="88" t="str">
        <f>IF('Story Data'!A96&lt;&gt;"",'Story Data'!A96,"")</f>
        <v/>
      </c>
      <c r="F151" s="89" t="str">
        <f>IF('Story Data'!B96&lt;&gt;"",'Story Data'!B96,"")</f>
        <v/>
      </c>
      <c r="G151" s="90" t="str">
        <f>IF('Story Data'!C96&lt;&gt;"",'Story Data'!C96,"")</f>
        <v/>
      </c>
      <c r="H151" s="91" t="str">
        <f>IF(G151&lt;&gt;"",_xll.Win27372023_HeSoZe(G151,$H$8,$H$32,$K$16),"")</f>
        <v/>
      </c>
      <c r="I151" s="92" t="str">
        <f t="shared" si="12"/>
        <v/>
      </c>
      <c r="J151" s="93" t="str">
        <f t="shared" si="10"/>
        <v/>
      </c>
      <c r="K151" s="94" t="str">
        <f>IF('Story Data'!G96&lt;&gt;"",'Story Data'!G96,"")</f>
        <v/>
      </c>
      <c r="L151" s="91" t="str">
        <f t="shared" si="13"/>
        <v/>
      </c>
      <c r="M151" s="92" t="str">
        <f>IF(G151&lt;&gt;"",_xll.Win27372023_HeSoZe(G151,$H$8,$N$32,$K$16),"")</f>
        <v/>
      </c>
      <c r="N151" s="92" t="str">
        <f t="shared" si="14"/>
        <v/>
      </c>
      <c r="O151" s="93" t="str">
        <f t="shared" si="11"/>
        <v/>
      </c>
      <c r="P151" s="94" t="str">
        <f>IF('Story Data'!H96&lt;&gt;"",'Story Data'!H96,"")</f>
        <v/>
      </c>
      <c r="Q151" s="91" t="str">
        <f t="shared" si="15"/>
        <v/>
      </c>
      <c r="R151" s="95"/>
      <c r="S151" s="99"/>
      <c r="T151" s="67"/>
    </row>
    <row r="152" spans="5:20">
      <c r="P152" s="100"/>
    </row>
    <row r="153" spans="5:20">
      <c r="P153" s="100"/>
    </row>
    <row r="154" spans="5:20">
      <c r="P154" s="100"/>
    </row>
    <row r="155" spans="5:20">
      <c r="P155" s="100"/>
    </row>
    <row r="156" spans="5:20">
      <c r="P156" s="100"/>
    </row>
    <row r="157" spans="5:20">
      <c r="P157" s="100"/>
    </row>
  </sheetData>
  <mergeCells count="153">
    <mergeCell ref="E1:Q1"/>
    <mergeCell ref="S1:V1"/>
    <mergeCell ref="W1:Z1"/>
    <mergeCell ref="E2:G2"/>
    <mergeCell ref="H2:K2"/>
    <mergeCell ref="L2:N2"/>
    <mergeCell ref="O2:Q2"/>
    <mergeCell ref="S2:V2"/>
    <mergeCell ref="W2:Y2"/>
    <mergeCell ref="E3:G3"/>
    <mergeCell ref="H3:K3"/>
    <mergeCell ref="L3:N3"/>
    <mergeCell ref="O3:Q3"/>
    <mergeCell ref="S3:V3"/>
    <mergeCell ref="W3:Y3"/>
    <mergeCell ref="E4:G4"/>
    <mergeCell ref="H4:K4"/>
    <mergeCell ref="L4:N4"/>
    <mergeCell ref="O4:Q4"/>
    <mergeCell ref="S4:V4"/>
    <mergeCell ref="W4:Y4"/>
    <mergeCell ref="E5:G5"/>
    <mergeCell ref="H5:K5"/>
    <mergeCell ref="L5:N5"/>
    <mergeCell ref="O5:Q5"/>
    <mergeCell ref="S5:V5"/>
    <mergeCell ref="W5:Y5"/>
    <mergeCell ref="S6:V6"/>
    <mergeCell ref="W6:Y6"/>
    <mergeCell ref="E7:Q7"/>
    <mergeCell ref="S7:V7"/>
    <mergeCell ref="W7:Y7"/>
    <mergeCell ref="E8:G8"/>
    <mergeCell ref="I8:L8"/>
    <mergeCell ref="E9:F9"/>
    <mergeCell ref="E10:F10"/>
    <mergeCell ref="H10:Q10"/>
    <mergeCell ref="E11:J11"/>
    <mergeCell ref="K11:M11"/>
    <mergeCell ref="E12:J12"/>
    <mergeCell ref="M12:Q12"/>
    <mergeCell ref="E13:J13"/>
    <mergeCell ref="M13:Q13"/>
    <mergeCell ref="E14:J14"/>
    <mergeCell ref="M14:Q14"/>
    <mergeCell ref="E15:J15"/>
    <mergeCell ref="M15:Q15"/>
    <mergeCell ref="E16:J16"/>
    <mergeCell ref="M16:Q16"/>
    <mergeCell ref="E17:J17"/>
    <mergeCell ref="M17:Q17"/>
    <mergeCell ref="E18:J18"/>
    <mergeCell ref="M18:Q18"/>
    <mergeCell ref="E19:J19"/>
    <mergeCell ref="M19:Q19"/>
    <mergeCell ref="E20:J20"/>
    <mergeCell ref="M20:Q20"/>
    <mergeCell ref="E21:J21"/>
    <mergeCell ref="M21:Q21"/>
    <mergeCell ref="E22:J22"/>
    <mergeCell ref="M22:Q22"/>
    <mergeCell ref="E23:J23"/>
    <mergeCell ref="M23:Q23"/>
    <mergeCell ref="E24:J24"/>
    <mergeCell ref="M24:Q24"/>
    <mergeCell ref="E25:J25"/>
    <mergeCell ref="M25:Q25"/>
    <mergeCell ref="E26:J26"/>
    <mergeCell ref="M26:Q26"/>
    <mergeCell ref="E27:J27"/>
    <mergeCell ref="M27:Q27"/>
    <mergeCell ref="E28:J28"/>
    <mergeCell ref="M28:Q28"/>
    <mergeCell ref="E30:I30"/>
    <mergeCell ref="J30:O30"/>
    <mergeCell ref="P30:Q30"/>
    <mergeCell ref="E31:G31"/>
    <mergeCell ref="J31:M31"/>
    <mergeCell ref="E32:G32"/>
    <mergeCell ref="J32:M32"/>
    <mergeCell ref="E33:G33"/>
    <mergeCell ref="J33:M33"/>
    <mergeCell ref="E34:G34"/>
    <mergeCell ref="J34:M34"/>
    <mergeCell ref="P34:Q34"/>
    <mergeCell ref="E35:G35"/>
    <mergeCell ref="J35:M35"/>
    <mergeCell ref="P35:Q35"/>
    <mergeCell ref="E36:G36"/>
    <mergeCell ref="J36:M36"/>
    <mergeCell ref="P36:Q36"/>
    <mergeCell ref="E37:G37"/>
    <mergeCell ref="J37:M37"/>
    <mergeCell ref="P37:Q37"/>
    <mergeCell ref="E38:G38"/>
    <mergeCell ref="J38:M38"/>
    <mergeCell ref="P38:Q38"/>
    <mergeCell ref="J39:M39"/>
    <mergeCell ref="P39:Q39"/>
    <mergeCell ref="J40:M40"/>
    <mergeCell ref="P40:Q40"/>
    <mergeCell ref="A41:C41"/>
    <mergeCell ref="J41:M41"/>
    <mergeCell ref="P41:Q41"/>
    <mergeCell ref="J42:M42"/>
    <mergeCell ref="P42:Q42"/>
    <mergeCell ref="J43:M43"/>
    <mergeCell ref="P43:Q43"/>
    <mergeCell ref="J44:M44"/>
    <mergeCell ref="P44:Q44"/>
    <mergeCell ref="J45:M45"/>
    <mergeCell ref="P45:Q45"/>
    <mergeCell ref="E46:G46"/>
    <mergeCell ref="J46:M46"/>
    <mergeCell ref="P46:Q46"/>
    <mergeCell ref="A47:D47"/>
    <mergeCell ref="E47:G47"/>
    <mergeCell ref="J47:M47"/>
    <mergeCell ref="P47:Q47"/>
    <mergeCell ref="J48:M48"/>
    <mergeCell ref="P48:Q48"/>
    <mergeCell ref="A49:D49"/>
    <mergeCell ref="E49:G49"/>
    <mergeCell ref="J49:M49"/>
    <mergeCell ref="P49:Q49"/>
    <mergeCell ref="A50:D50"/>
    <mergeCell ref="E50:G50"/>
    <mergeCell ref="J50:M50"/>
    <mergeCell ref="P50:Q50"/>
    <mergeCell ref="E55:E56"/>
    <mergeCell ref="I55:I56"/>
    <mergeCell ref="N55:N56"/>
    <mergeCell ref="S54:S55"/>
    <mergeCell ref="A53:C58"/>
    <mergeCell ref="A59:C64"/>
    <mergeCell ref="AC12:AL13"/>
    <mergeCell ref="A51:D51"/>
    <mergeCell ref="E51:G51"/>
    <mergeCell ref="J51:M51"/>
    <mergeCell ref="P51:Q51"/>
    <mergeCell ref="E53:Q53"/>
    <mergeCell ref="E54:G54"/>
    <mergeCell ref="H54:L54"/>
    <mergeCell ref="M54:Q54"/>
    <mergeCell ref="A20:A21"/>
    <mergeCell ref="A25:A26"/>
    <mergeCell ref="A35:A36"/>
    <mergeCell ref="B25:B26"/>
    <mergeCell ref="B35:B36"/>
    <mergeCell ref="C25:C26"/>
    <mergeCell ref="C35:C36"/>
    <mergeCell ref="A48:D48"/>
    <mergeCell ref="E48:G48"/>
  </mergeCells>
  <conditionalFormatting sqref="W7">
    <cfRule type="cellIs" dxfId="3" priority="4" operator="equal">
      <formula>"null"</formula>
    </cfRule>
  </conditionalFormatting>
  <conditionalFormatting sqref="W5:W6">
    <cfRule type="cellIs" dxfId="2" priority="5" operator="equal">
      <formula>"null"</formula>
    </cfRule>
  </conditionalFormatting>
  <conditionalFormatting sqref="E53:R151">
    <cfRule type="notContainsBlanks" dxfId="1" priority="1">
      <formula>LEN(TRIM(E53))&gt;0</formula>
    </cfRule>
  </conditionalFormatting>
  <dataValidations count="5">
    <dataValidation type="list" allowBlank="1" showInputMessage="1" showErrorMessage="1" sqref="G9">
      <formula1>"I,II,III,IV,V"</formula1>
    </dataValidation>
    <dataValidation type="list" allowBlank="1" showInputMessage="1" showErrorMessage="1" sqref="G10">
      <formula1>"A,B,C"</formula1>
    </dataValidation>
    <dataValidation type="list" allowBlank="1" showInputMessage="1" showErrorMessage="1" sqref="K11">
      <formula1>"Kết cấu thép,KC liên hợp thép-BT,Kết cấu BT và BTCT"</formula1>
    </dataValidation>
    <dataValidation type="list" allowBlank="1" showInputMessage="1" showErrorMessage="1" sqref="A48">
      <formula1>"Phụ lục F.16.1, Phụ lục F4.1.1"</formula1>
    </dataValidation>
    <dataValidation type="list" allowBlank="1" showInputMessage="1" showErrorMessage="1" sqref="H49">
      <formula1>"1,0.9,0.5,0.1"</formula1>
    </dataValidation>
  </dataValidations>
  <pageMargins left="0.7" right="0.7" top="0.75" bottom="0.75" header="0.3" footer="0.3"/>
  <pageSetup scale="94" orientation="portrait" r:id="rId1"/>
  <rowBreaks count="1" manualBreakCount="1">
    <brk id="51" max="16" man="1"/>
  </rowBreaks>
  <drawing r:id="rId2"/>
  <legacyDrawing r:id="rId3"/>
  <extLst>
    <ext xmlns:x14="http://schemas.microsoft.com/office/spreadsheetml/2009/9/main" uri="{CCE6A557-97BC-4b89-ADB6-D9C93CAAB3DF}">
      <x14:dataValidations xmlns:xm="http://schemas.microsoft.com/office/excel/2006/main" count="2">
        <x14:dataValidation type="list" allowBlank="1" showInputMessage="1" showErrorMessage="1">
          <x14:formula1>
            <xm:f>OFFSET(QCVN02_2022!L3,MATCH(W2,QCVN02_2022!L4:L710,0),1,COUNTIF(QCVN02_2022!L4:L710,W2))</xm:f>
          </x14:formula1>
          <xm:sqref>W3:Y3</xm:sqref>
        </x14:dataValidation>
        <x14:dataValidation type="list" allowBlank="1" showInputMessage="1" showErrorMessage="1">
          <x14:formula1>
            <xm:f>OFFSET(QCVN02_2022!O3,MATCH(W2&amp;W3,QCVN02_2022!AA4:AA10621,0),1,COUNTIF(QCVN02_2022!AA4:AA10621,W2&amp;W3))</xm:f>
          </x14:formula1>
          <xm:sqref>W4:Y4</xm:sqref>
        </x14:dataValidation>
      </x14:dataValidation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1:AA10622"/>
  <sheetViews>
    <sheetView topLeftCell="A3153" workbookViewId="0">
      <selection activeCell="N3160" sqref="N3160"/>
    </sheetView>
  </sheetViews>
  <sheetFormatPr defaultColWidth="9.140625" defaultRowHeight="12.75" outlineLevelCol="1"/>
  <cols>
    <col min="1" max="1" width="51.28515625" style="9" customWidth="1"/>
    <col min="2" max="2" width="5.7109375" style="10" customWidth="1"/>
    <col min="3" max="3" width="12.42578125" style="10" customWidth="1"/>
    <col min="4" max="4" width="11.140625" style="10" customWidth="1"/>
    <col min="5" max="5" width="12.28515625" style="10" customWidth="1"/>
    <col min="6" max="6" width="7.140625" style="11" customWidth="1"/>
    <col min="7" max="7" width="2.42578125" style="11" hidden="1" customWidth="1"/>
    <col min="8" max="10" width="9.140625" style="11" hidden="1" customWidth="1"/>
    <col min="11" max="11" width="18.28515625" style="10" customWidth="1"/>
    <col min="12" max="12" width="18.5703125" style="10" customWidth="1"/>
    <col min="13" max="13" width="30" style="10" customWidth="1"/>
    <col min="14" max="14" width="18.5703125" style="10" customWidth="1"/>
    <col min="15" max="15" width="30" style="10" customWidth="1"/>
    <col min="16" max="16" width="27.28515625" style="10" customWidth="1"/>
    <col min="17" max="17" width="5.5703125" style="10" customWidth="1"/>
    <col min="18" max="18" width="12.42578125" style="10" customWidth="1"/>
    <col min="19" max="19" width="12.7109375" style="10" customWidth="1"/>
    <col min="20" max="26" width="9" style="11" hidden="1" customWidth="1" outlineLevel="1"/>
    <col min="27" max="27" width="9.140625" style="11" collapsed="1"/>
    <col min="28" max="16384" width="9.140625" style="11"/>
  </cols>
  <sheetData>
    <row r="1" spans="1:27" ht="26.25">
      <c r="A1" s="289" t="s">
        <v>279</v>
      </c>
      <c r="B1" s="290"/>
      <c r="C1" s="290"/>
      <c r="D1" s="290"/>
      <c r="E1" s="291"/>
      <c r="K1" s="296" t="s">
        <v>280</v>
      </c>
      <c r="L1" s="297"/>
      <c r="M1" s="297"/>
      <c r="N1" s="297"/>
      <c r="O1" s="297"/>
      <c r="P1" s="297"/>
      <c r="Q1" s="297"/>
      <c r="R1" s="297"/>
      <c r="S1" s="298"/>
    </row>
    <row r="2" spans="1:27" ht="12.75" customHeight="1">
      <c r="A2" s="292"/>
      <c r="B2" s="293"/>
      <c r="C2" s="293"/>
      <c r="D2" s="293"/>
      <c r="E2" s="294"/>
      <c r="K2" s="301" t="s">
        <v>165</v>
      </c>
      <c r="L2" s="301" t="s">
        <v>165</v>
      </c>
      <c r="M2" s="301" t="s">
        <v>281</v>
      </c>
      <c r="N2" s="301" t="s">
        <v>165</v>
      </c>
      <c r="O2" s="301" t="s">
        <v>282</v>
      </c>
      <c r="P2" s="301" t="s">
        <v>283</v>
      </c>
      <c r="Q2" s="302" t="s">
        <v>284</v>
      </c>
      <c r="R2" s="302" t="s">
        <v>285</v>
      </c>
      <c r="S2" s="304" t="s">
        <v>286</v>
      </c>
    </row>
    <row r="3" spans="1:27" ht="15.75">
      <c r="A3" s="299" t="s">
        <v>287</v>
      </c>
      <c r="B3" s="300" t="s">
        <v>179</v>
      </c>
      <c r="C3" s="12" t="s">
        <v>288</v>
      </c>
      <c r="D3" s="12" t="s">
        <v>289</v>
      </c>
      <c r="E3" s="12" t="s">
        <v>290</v>
      </c>
      <c r="K3" s="301"/>
      <c r="L3" s="301"/>
      <c r="M3" s="301"/>
      <c r="N3" s="301"/>
      <c r="O3" s="301"/>
      <c r="P3" s="301"/>
      <c r="Q3" s="303"/>
      <c r="R3" s="303"/>
      <c r="S3" s="305"/>
    </row>
    <row r="4" spans="1:27">
      <c r="A4" s="299"/>
      <c r="B4" s="300"/>
      <c r="C4" s="14" t="s">
        <v>291</v>
      </c>
      <c r="D4" s="14" t="s">
        <v>292</v>
      </c>
      <c r="E4" s="14" t="s">
        <v>293</v>
      </c>
      <c r="K4" s="301"/>
      <c r="L4" s="301"/>
      <c r="M4" s="301"/>
      <c r="N4" s="301"/>
      <c r="O4" s="301"/>
      <c r="P4" s="301"/>
      <c r="Q4" s="303"/>
      <c r="R4" s="303"/>
      <c r="S4" s="306"/>
    </row>
    <row r="5" spans="1:27" ht="15.75">
      <c r="A5" s="15">
        <v>-1</v>
      </c>
      <c r="B5" s="14">
        <v>-2</v>
      </c>
      <c r="C5" s="14">
        <v>-3</v>
      </c>
      <c r="D5" s="14">
        <v>-4</v>
      </c>
      <c r="E5" s="14">
        <v>-5</v>
      </c>
      <c r="K5" s="16" t="s">
        <v>294</v>
      </c>
      <c r="L5" s="17" t="s">
        <v>294</v>
      </c>
      <c r="M5" s="17" t="s">
        <v>295</v>
      </c>
      <c r="N5" s="17" t="s">
        <v>294</v>
      </c>
      <c r="O5" s="17" t="s">
        <v>295</v>
      </c>
      <c r="P5" s="17" t="s">
        <v>296</v>
      </c>
      <c r="Q5" s="17" t="s">
        <v>297</v>
      </c>
      <c r="R5" s="18">
        <v>95</v>
      </c>
      <c r="S5" s="10">
        <v>44</v>
      </c>
      <c r="AA5" s="11" t="str">
        <f>N5&amp;O5</f>
        <v>1. Thủ đô Hà NộiHuyện Ba Vì</v>
      </c>
    </row>
    <row r="6" spans="1:27" ht="15.75">
      <c r="A6" s="19" t="s">
        <v>298</v>
      </c>
      <c r="B6" s="14"/>
      <c r="C6" s="14"/>
      <c r="D6" s="14"/>
      <c r="E6" s="14"/>
      <c r="K6" s="16" t="s">
        <v>299</v>
      </c>
      <c r="L6" s="17" t="s">
        <v>294</v>
      </c>
      <c r="M6" s="17" t="s">
        <v>167</v>
      </c>
      <c r="N6" s="17" t="s">
        <v>294</v>
      </c>
      <c r="O6" s="17" t="s">
        <v>295</v>
      </c>
      <c r="P6" s="17" t="s">
        <v>300</v>
      </c>
      <c r="Q6" s="17" t="s">
        <v>297</v>
      </c>
      <c r="R6" s="18">
        <v>95</v>
      </c>
      <c r="S6" s="10">
        <v>44</v>
      </c>
      <c r="AA6" s="11" t="str">
        <f t="shared" ref="AA6:AA69" si="0">N6&amp;O6</f>
        <v>1. Thủ đô Hà NộiHuyện Ba Vì</v>
      </c>
    </row>
    <row r="7" spans="1:27" ht="25.5">
      <c r="A7" s="20" t="s">
        <v>301</v>
      </c>
      <c r="B7" s="14" t="s">
        <v>297</v>
      </c>
      <c r="C7" s="14">
        <v>95</v>
      </c>
      <c r="D7" s="14">
        <v>44</v>
      </c>
      <c r="E7" s="14">
        <v>31</v>
      </c>
      <c r="K7" s="16" t="s">
        <v>302</v>
      </c>
      <c r="L7" s="17" t="s">
        <v>294</v>
      </c>
      <c r="M7" s="17" t="s">
        <v>303</v>
      </c>
      <c r="N7" s="17" t="s">
        <v>294</v>
      </c>
      <c r="O7" s="17" t="s">
        <v>295</v>
      </c>
      <c r="P7" s="17" t="s">
        <v>304</v>
      </c>
      <c r="Q7" s="17" t="s">
        <v>297</v>
      </c>
      <c r="R7" s="18">
        <v>95</v>
      </c>
      <c r="S7" s="10">
        <v>44</v>
      </c>
      <c r="AA7" s="11" t="str">
        <f t="shared" si="0"/>
        <v>1. Thủ đô Hà NộiHuyện Ba Vì</v>
      </c>
    </row>
    <row r="8" spans="1:27" ht="25.5">
      <c r="A8" s="20" t="s">
        <v>305</v>
      </c>
      <c r="B8" s="14" t="s">
        <v>306</v>
      </c>
      <c r="C8" s="14">
        <v>125</v>
      </c>
      <c r="D8" s="14">
        <v>50</v>
      </c>
      <c r="E8" s="14">
        <v>36</v>
      </c>
      <c r="K8" s="16" t="s">
        <v>307</v>
      </c>
      <c r="L8" s="17" t="s">
        <v>294</v>
      </c>
      <c r="M8" s="17" t="s">
        <v>308</v>
      </c>
      <c r="N8" s="17" t="s">
        <v>294</v>
      </c>
      <c r="O8" s="17" t="s">
        <v>295</v>
      </c>
      <c r="P8" s="17" t="s">
        <v>309</v>
      </c>
      <c r="Q8" s="17" t="s">
        <v>297</v>
      </c>
      <c r="R8" s="18">
        <v>95</v>
      </c>
      <c r="S8" s="10">
        <v>44</v>
      </c>
      <c r="AA8" s="11" t="str">
        <f t="shared" si="0"/>
        <v>1. Thủ đô Hà NộiHuyện Ba Vì</v>
      </c>
    </row>
    <row r="9" spans="1:27" ht="15.75">
      <c r="A9" s="20" t="s">
        <v>310</v>
      </c>
      <c r="B9" s="14" t="s">
        <v>297</v>
      </c>
      <c r="C9" s="14">
        <v>95</v>
      </c>
      <c r="D9" s="14">
        <v>44</v>
      </c>
      <c r="E9" s="14">
        <v>31</v>
      </c>
      <c r="K9" s="16" t="s">
        <v>311</v>
      </c>
      <c r="L9" s="17" t="s">
        <v>294</v>
      </c>
      <c r="M9" s="17" t="s">
        <v>312</v>
      </c>
      <c r="N9" s="17" t="s">
        <v>294</v>
      </c>
      <c r="O9" s="17" t="s">
        <v>295</v>
      </c>
      <c r="P9" s="17" t="s">
        <v>313</v>
      </c>
      <c r="Q9" s="17" t="s">
        <v>297</v>
      </c>
      <c r="R9" s="18">
        <v>95</v>
      </c>
      <c r="S9" s="10">
        <v>44</v>
      </c>
      <c r="AA9" s="11" t="str">
        <f t="shared" si="0"/>
        <v>1. Thủ đô Hà NộiHuyện Ba Vì</v>
      </c>
    </row>
    <row r="10" spans="1:27" ht="25.5">
      <c r="A10" s="20" t="s">
        <v>314</v>
      </c>
      <c r="B10" s="14" t="s">
        <v>297</v>
      </c>
      <c r="C10" s="14">
        <v>95</v>
      </c>
      <c r="D10" s="14">
        <v>44</v>
      </c>
      <c r="E10" s="14">
        <v>31</v>
      </c>
      <c r="K10" s="16" t="s">
        <v>315</v>
      </c>
      <c r="L10" s="17" t="s">
        <v>294</v>
      </c>
      <c r="M10" s="17" t="s">
        <v>316</v>
      </c>
      <c r="N10" s="17" t="s">
        <v>294</v>
      </c>
      <c r="O10" s="17" t="s">
        <v>295</v>
      </c>
      <c r="P10" s="17" t="s">
        <v>317</v>
      </c>
      <c r="Q10" s="17" t="s">
        <v>297</v>
      </c>
      <c r="R10" s="18">
        <v>95</v>
      </c>
      <c r="S10" s="10">
        <v>44</v>
      </c>
      <c r="AA10" s="11" t="str">
        <f t="shared" si="0"/>
        <v>1. Thủ đô Hà NộiHuyện Ba Vì</v>
      </c>
    </row>
    <row r="11" spans="1:27" ht="15.75">
      <c r="A11" s="20" t="s">
        <v>318</v>
      </c>
      <c r="B11" s="14" t="s">
        <v>306</v>
      </c>
      <c r="C11" s="14">
        <v>125</v>
      </c>
      <c r="D11" s="14">
        <v>50</v>
      </c>
      <c r="E11" s="14">
        <v>36</v>
      </c>
      <c r="K11" s="16" t="s">
        <v>319</v>
      </c>
      <c r="L11" s="17" t="s">
        <v>294</v>
      </c>
      <c r="M11" s="17" t="s">
        <v>320</v>
      </c>
      <c r="N11" s="17" t="s">
        <v>294</v>
      </c>
      <c r="O11" s="17" t="s">
        <v>295</v>
      </c>
      <c r="P11" s="17" t="s">
        <v>321</v>
      </c>
      <c r="Q11" s="17" t="s">
        <v>297</v>
      </c>
      <c r="R11" s="18">
        <v>95</v>
      </c>
      <c r="S11" s="10">
        <v>44</v>
      </c>
      <c r="AA11" s="11" t="str">
        <f t="shared" si="0"/>
        <v>1. Thủ đô Hà NộiHuyện Ba Vì</v>
      </c>
    </row>
    <row r="12" spans="1:27" ht="25.5">
      <c r="A12" s="20" t="s">
        <v>322</v>
      </c>
      <c r="B12" s="14" t="s">
        <v>306</v>
      </c>
      <c r="C12" s="14">
        <v>125</v>
      </c>
      <c r="D12" s="14">
        <v>50</v>
      </c>
      <c r="E12" s="14">
        <v>36</v>
      </c>
      <c r="K12" s="16" t="s">
        <v>323</v>
      </c>
      <c r="L12" s="17" t="s">
        <v>294</v>
      </c>
      <c r="M12" s="17" t="s">
        <v>324</v>
      </c>
      <c r="N12" s="17" t="s">
        <v>294</v>
      </c>
      <c r="O12" s="17" t="s">
        <v>295</v>
      </c>
      <c r="P12" s="17" t="s">
        <v>325</v>
      </c>
      <c r="Q12" s="17" t="s">
        <v>297</v>
      </c>
      <c r="R12" s="18">
        <v>95</v>
      </c>
      <c r="S12" s="10">
        <v>44</v>
      </c>
      <c r="AA12" s="11" t="str">
        <f t="shared" si="0"/>
        <v>1. Thủ đô Hà NộiHuyện Ba Vì</v>
      </c>
    </row>
    <row r="13" spans="1:27" ht="15.75">
      <c r="A13" s="20" t="s">
        <v>326</v>
      </c>
      <c r="B13" s="14" t="s">
        <v>297</v>
      </c>
      <c r="C13" s="14">
        <v>95</v>
      </c>
      <c r="D13" s="14">
        <v>44</v>
      </c>
      <c r="E13" s="14">
        <v>31</v>
      </c>
      <c r="K13" s="16" t="s">
        <v>327</v>
      </c>
      <c r="L13" s="17" t="s">
        <v>294</v>
      </c>
      <c r="M13" s="17" t="s">
        <v>328</v>
      </c>
      <c r="N13" s="17" t="s">
        <v>294</v>
      </c>
      <c r="O13" s="17" t="s">
        <v>295</v>
      </c>
      <c r="P13" s="17" t="s">
        <v>329</v>
      </c>
      <c r="Q13" s="17" t="s">
        <v>297</v>
      </c>
      <c r="R13" s="18">
        <v>95</v>
      </c>
      <c r="S13" s="10">
        <v>44</v>
      </c>
      <c r="AA13" s="11" t="str">
        <f t="shared" si="0"/>
        <v>1. Thủ đô Hà NộiHuyện Ba Vì</v>
      </c>
    </row>
    <row r="14" spans="1:27" ht="51">
      <c r="A14" s="20" t="s">
        <v>330</v>
      </c>
      <c r="B14" s="14" t="s">
        <v>297</v>
      </c>
      <c r="C14" s="14">
        <v>95</v>
      </c>
      <c r="D14" s="14">
        <v>44</v>
      </c>
      <c r="E14" s="14">
        <v>31</v>
      </c>
      <c r="K14" s="16" t="s">
        <v>331</v>
      </c>
      <c r="L14" s="17" t="s">
        <v>294</v>
      </c>
      <c r="M14" s="17" t="s">
        <v>332</v>
      </c>
      <c r="N14" s="17" t="s">
        <v>294</v>
      </c>
      <c r="O14" s="17" t="s">
        <v>295</v>
      </c>
      <c r="P14" s="17" t="s">
        <v>333</v>
      </c>
      <c r="Q14" s="17" t="s">
        <v>297</v>
      </c>
      <c r="R14" s="18">
        <v>95</v>
      </c>
      <c r="S14" s="10">
        <v>44</v>
      </c>
      <c r="AA14" s="11" t="str">
        <f t="shared" si="0"/>
        <v>1. Thủ đô Hà NộiHuyện Ba Vì</v>
      </c>
    </row>
    <row r="15" spans="1:27" ht="15.75">
      <c r="A15" s="20" t="s">
        <v>334</v>
      </c>
      <c r="B15" s="14" t="s">
        <v>306</v>
      </c>
      <c r="C15" s="14">
        <v>125</v>
      </c>
      <c r="D15" s="14">
        <v>50</v>
      </c>
      <c r="E15" s="14">
        <v>36</v>
      </c>
      <c r="K15" s="16" t="s">
        <v>335</v>
      </c>
      <c r="L15" s="17" t="s">
        <v>294</v>
      </c>
      <c r="M15" s="17" t="s">
        <v>336</v>
      </c>
      <c r="N15" s="17" t="s">
        <v>294</v>
      </c>
      <c r="O15" s="17" t="s">
        <v>295</v>
      </c>
      <c r="P15" s="17" t="s">
        <v>337</v>
      </c>
      <c r="Q15" s="17" t="s">
        <v>297</v>
      </c>
      <c r="R15" s="18">
        <v>95</v>
      </c>
      <c r="S15" s="10">
        <v>44</v>
      </c>
      <c r="AA15" s="11" t="str">
        <f t="shared" si="0"/>
        <v>1. Thủ đô Hà NộiHuyện Ba Vì</v>
      </c>
    </row>
    <row r="16" spans="1:27" ht="15.75">
      <c r="A16" s="19" t="s">
        <v>338</v>
      </c>
      <c r="B16" s="14"/>
      <c r="C16" s="14"/>
      <c r="D16" s="14"/>
      <c r="E16" s="14"/>
      <c r="K16" s="16" t="s">
        <v>339</v>
      </c>
      <c r="L16" s="17" t="s">
        <v>294</v>
      </c>
      <c r="M16" s="17" t="s">
        <v>340</v>
      </c>
      <c r="N16" s="17" t="s">
        <v>294</v>
      </c>
      <c r="O16" s="17" t="s">
        <v>295</v>
      </c>
      <c r="P16" s="17" t="s">
        <v>341</v>
      </c>
      <c r="Q16" s="17" t="s">
        <v>297</v>
      </c>
      <c r="R16" s="18">
        <v>95</v>
      </c>
      <c r="S16" s="10">
        <v>44</v>
      </c>
      <c r="AA16" s="11" t="str">
        <f t="shared" si="0"/>
        <v>1. Thủ đô Hà NộiHuyện Ba Vì</v>
      </c>
    </row>
    <row r="17" spans="1:27" ht="25.5">
      <c r="A17" s="20" t="s">
        <v>342</v>
      </c>
      <c r="B17" s="14" t="s">
        <v>297</v>
      </c>
      <c r="C17" s="14">
        <v>95</v>
      </c>
      <c r="D17" s="14">
        <v>44</v>
      </c>
      <c r="E17" s="14">
        <v>31</v>
      </c>
      <c r="K17" s="16" t="s">
        <v>343</v>
      </c>
      <c r="L17" s="17" t="s">
        <v>294</v>
      </c>
      <c r="M17" s="17" t="s">
        <v>344</v>
      </c>
      <c r="N17" s="17" t="s">
        <v>294</v>
      </c>
      <c r="O17" s="17" t="s">
        <v>295</v>
      </c>
      <c r="P17" s="17" t="s">
        <v>345</v>
      </c>
      <c r="Q17" s="17" t="s">
        <v>297</v>
      </c>
      <c r="R17" s="18">
        <v>95</v>
      </c>
      <c r="S17" s="10">
        <v>44</v>
      </c>
      <c r="AA17" s="11" t="str">
        <f t="shared" si="0"/>
        <v>1. Thủ đô Hà NộiHuyện Ba Vì</v>
      </c>
    </row>
    <row r="18" spans="1:27" ht="15.75">
      <c r="A18" s="20" t="s">
        <v>346</v>
      </c>
      <c r="B18" s="14" t="s">
        <v>347</v>
      </c>
      <c r="C18" s="14">
        <v>65</v>
      </c>
      <c r="D18" s="14">
        <v>36</v>
      </c>
      <c r="E18" s="14">
        <v>26</v>
      </c>
      <c r="K18" s="16" t="s">
        <v>348</v>
      </c>
      <c r="L18" s="17" t="s">
        <v>294</v>
      </c>
      <c r="M18" s="17" t="s">
        <v>349</v>
      </c>
      <c r="N18" s="17" t="s">
        <v>294</v>
      </c>
      <c r="O18" s="17" t="s">
        <v>295</v>
      </c>
      <c r="P18" s="17" t="s">
        <v>350</v>
      </c>
      <c r="Q18" s="17" t="s">
        <v>297</v>
      </c>
      <c r="R18" s="18">
        <v>95</v>
      </c>
      <c r="S18" s="10">
        <v>44</v>
      </c>
      <c r="AA18" s="11" t="str">
        <f t="shared" si="0"/>
        <v>1. Thủ đô Hà NộiHuyện Ba Vì</v>
      </c>
    </row>
    <row r="19" spans="1:27" ht="15.75">
      <c r="A19" s="19" t="s">
        <v>351</v>
      </c>
      <c r="B19" s="14"/>
      <c r="C19" s="14"/>
      <c r="D19" s="14"/>
      <c r="E19" s="14"/>
      <c r="K19" s="16" t="s">
        <v>352</v>
      </c>
      <c r="L19" s="17" t="s">
        <v>294</v>
      </c>
      <c r="M19" s="17" t="s">
        <v>353</v>
      </c>
      <c r="N19" s="17" t="s">
        <v>294</v>
      </c>
      <c r="O19" s="17" t="s">
        <v>295</v>
      </c>
      <c r="P19" s="17" t="s">
        <v>354</v>
      </c>
      <c r="Q19" s="17" t="s">
        <v>297</v>
      </c>
      <c r="R19" s="18">
        <v>95</v>
      </c>
      <c r="S19" s="10">
        <v>44</v>
      </c>
      <c r="AA19" s="11" t="str">
        <f t="shared" si="0"/>
        <v>1. Thủ đô Hà NộiHuyện Ba Vì</v>
      </c>
    </row>
    <row r="20" spans="1:27" ht="25.5">
      <c r="A20" s="20" t="s">
        <v>355</v>
      </c>
      <c r="B20" s="14" t="s">
        <v>356</v>
      </c>
      <c r="C20" s="14">
        <v>155</v>
      </c>
      <c r="D20" s="14">
        <v>55</v>
      </c>
      <c r="E20" s="14">
        <v>39</v>
      </c>
      <c r="K20" s="16" t="s">
        <v>357</v>
      </c>
      <c r="L20" s="17" t="s">
        <v>294</v>
      </c>
      <c r="M20" s="17" t="s">
        <v>358</v>
      </c>
      <c r="N20" s="17" t="s">
        <v>294</v>
      </c>
      <c r="O20" s="17" t="s">
        <v>295</v>
      </c>
      <c r="P20" s="17" t="s">
        <v>359</v>
      </c>
      <c r="Q20" s="17" t="s">
        <v>297</v>
      </c>
      <c r="R20" s="18">
        <v>95</v>
      </c>
      <c r="S20" s="10">
        <v>44</v>
      </c>
      <c r="AA20" s="11" t="str">
        <f t="shared" si="0"/>
        <v>1. Thủ đô Hà NộiHuyện Ba Vì</v>
      </c>
    </row>
    <row r="21" spans="1:27" ht="15.75">
      <c r="A21" s="20" t="s">
        <v>360</v>
      </c>
      <c r="B21" s="14" t="s">
        <v>361</v>
      </c>
      <c r="C21" s="14">
        <v>185</v>
      </c>
      <c r="D21" s="14">
        <v>61</v>
      </c>
      <c r="E21" s="14">
        <v>43</v>
      </c>
      <c r="K21" s="16" t="s">
        <v>362</v>
      </c>
      <c r="L21" s="17" t="s">
        <v>294</v>
      </c>
      <c r="M21" s="17" t="s">
        <v>363</v>
      </c>
      <c r="N21" s="17" t="s">
        <v>294</v>
      </c>
      <c r="O21" s="17" t="s">
        <v>295</v>
      </c>
      <c r="P21" s="17" t="s">
        <v>364</v>
      </c>
      <c r="Q21" s="17" t="s">
        <v>297</v>
      </c>
      <c r="R21" s="18">
        <v>95</v>
      </c>
      <c r="S21" s="10">
        <v>44</v>
      </c>
      <c r="AA21" s="11" t="str">
        <f t="shared" si="0"/>
        <v>1. Thủ đô Hà NộiHuyện Ba Vì</v>
      </c>
    </row>
    <row r="22" spans="1:27" ht="15.75">
      <c r="A22" s="20" t="s">
        <v>365</v>
      </c>
      <c r="B22" s="14" t="s">
        <v>306</v>
      </c>
      <c r="C22" s="14">
        <v>125</v>
      </c>
      <c r="D22" s="14">
        <v>50</v>
      </c>
      <c r="E22" s="14">
        <v>36</v>
      </c>
      <c r="K22" s="16" t="s">
        <v>366</v>
      </c>
      <c r="L22" s="17" t="s">
        <v>294</v>
      </c>
      <c r="M22" s="17" t="s">
        <v>367</v>
      </c>
      <c r="N22" s="17" t="s">
        <v>294</v>
      </c>
      <c r="O22" s="17" t="s">
        <v>295</v>
      </c>
      <c r="P22" s="17" t="s">
        <v>368</v>
      </c>
      <c r="Q22" s="17" t="s">
        <v>297</v>
      </c>
      <c r="R22" s="18">
        <v>95</v>
      </c>
      <c r="S22" s="10">
        <v>44</v>
      </c>
      <c r="AA22" s="11" t="str">
        <f t="shared" si="0"/>
        <v>1. Thủ đô Hà NộiHuyện Ba Vì</v>
      </c>
    </row>
    <row r="23" spans="1:27" ht="15.75">
      <c r="A23" s="19" t="s">
        <v>369</v>
      </c>
      <c r="B23" s="14"/>
      <c r="C23" s="14"/>
      <c r="D23" s="14"/>
      <c r="E23" s="14"/>
      <c r="K23" s="16" t="s">
        <v>370</v>
      </c>
      <c r="L23" s="17" t="s">
        <v>294</v>
      </c>
      <c r="M23" s="17" t="s">
        <v>371</v>
      </c>
      <c r="N23" s="17" t="s">
        <v>294</v>
      </c>
      <c r="O23" s="17" t="s">
        <v>295</v>
      </c>
      <c r="P23" s="17" t="s">
        <v>372</v>
      </c>
      <c r="Q23" s="17" t="s">
        <v>297</v>
      </c>
      <c r="R23" s="18">
        <v>95</v>
      </c>
      <c r="S23" s="10">
        <v>44</v>
      </c>
      <c r="AA23" s="11" t="str">
        <f t="shared" si="0"/>
        <v>1. Thủ đô Hà NộiHuyện Ba Vì</v>
      </c>
    </row>
    <row r="24" spans="1:27" ht="25.5">
      <c r="A24" s="20" t="s">
        <v>373</v>
      </c>
      <c r="B24" s="14" t="s">
        <v>306</v>
      </c>
      <c r="C24" s="14">
        <v>125</v>
      </c>
      <c r="D24" s="14">
        <v>50</v>
      </c>
      <c r="E24" s="14">
        <v>36</v>
      </c>
      <c r="K24" s="16" t="s">
        <v>374</v>
      </c>
      <c r="L24" s="17" t="s">
        <v>294</v>
      </c>
      <c r="M24" s="17" t="s">
        <v>375</v>
      </c>
      <c r="N24" s="17" t="s">
        <v>294</v>
      </c>
      <c r="O24" s="17" t="s">
        <v>295</v>
      </c>
      <c r="P24" s="17" t="s">
        <v>376</v>
      </c>
      <c r="Q24" s="17" t="s">
        <v>297</v>
      </c>
      <c r="R24" s="18">
        <v>95</v>
      </c>
      <c r="S24" s="10">
        <v>44</v>
      </c>
      <c r="AA24" s="11" t="str">
        <f t="shared" si="0"/>
        <v>1. Thủ đô Hà NộiHuyện Ba Vì</v>
      </c>
    </row>
    <row r="25" spans="1:27" ht="25.5">
      <c r="A25" s="20" t="s">
        <v>377</v>
      </c>
      <c r="B25" s="14" t="s">
        <v>297</v>
      </c>
      <c r="C25" s="14">
        <v>95</v>
      </c>
      <c r="D25" s="14">
        <v>44</v>
      </c>
      <c r="E25" s="14">
        <v>31</v>
      </c>
      <c r="K25" s="16" t="s">
        <v>378</v>
      </c>
      <c r="L25" s="17" t="s">
        <v>294</v>
      </c>
      <c r="M25" s="17" t="s">
        <v>379</v>
      </c>
      <c r="N25" s="17" t="s">
        <v>294</v>
      </c>
      <c r="O25" s="17" t="s">
        <v>295</v>
      </c>
      <c r="P25" s="17" t="s">
        <v>380</v>
      </c>
      <c r="Q25" s="17" t="s">
        <v>297</v>
      </c>
      <c r="R25" s="18">
        <v>95</v>
      </c>
      <c r="S25" s="10">
        <v>44</v>
      </c>
      <c r="AA25" s="11" t="str">
        <f t="shared" si="0"/>
        <v>1. Thủ đô Hà NộiHuyện Ba Vì</v>
      </c>
    </row>
    <row r="26" spans="1:27" ht="15.75">
      <c r="A26" s="20" t="s">
        <v>381</v>
      </c>
      <c r="B26" s="14" t="s">
        <v>306</v>
      </c>
      <c r="C26" s="14">
        <v>125</v>
      </c>
      <c r="D26" s="14">
        <v>50</v>
      </c>
      <c r="E26" s="14">
        <v>36</v>
      </c>
      <c r="K26" s="16" t="s">
        <v>382</v>
      </c>
      <c r="L26" s="17" t="s">
        <v>294</v>
      </c>
      <c r="M26" s="17" t="s">
        <v>383</v>
      </c>
      <c r="N26" s="17" t="s">
        <v>294</v>
      </c>
      <c r="O26" s="17" t="s">
        <v>295</v>
      </c>
      <c r="P26" s="17" t="s">
        <v>384</v>
      </c>
      <c r="Q26" s="17" t="s">
        <v>297</v>
      </c>
      <c r="R26" s="18">
        <v>95</v>
      </c>
      <c r="S26" s="10">
        <v>44</v>
      </c>
      <c r="AA26" s="11" t="str">
        <f t="shared" si="0"/>
        <v>1. Thủ đô Hà NộiHuyện Ba Vì</v>
      </c>
    </row>
    <row r="27" spans="1:27" ht="25.5">
      <c r="A27" s="20" t="s">
        <v>385</v>
      </c>
      <c r="B27" s="14" t="s">
        <v>361</v>
      </c>
      <c r="C27" s="14">
        <v>185</v>
      </c>
      <c r="D27" s="14">
        <v>61</v>
      </c>
      <c r="E27" s="14">
        <v>43</v>
      </c>
      <c r="K27" s="16" t="s">
        <v>386</v>
      </c>
      <c r="L27" s="17" t="s">
        <v>294</v>
      </c>
      <c r="M27" s="17" t="s">
        <v>387</v>
      </c>
      <c r="N27" s="17" t="s">
        <v>294</v>
      </c>
      <c r="O27" s="17" t="s">
        <v>295</v>
      </c>
      <c r="P27" s="17" t="s">
        <v>388</v>
      </c>
      <c r="Q27" s="17" t="s">
        <v>297</v>
      </c>
      <c r="R27" s="18">
        <v>95</v>
      </c>
      <c r="S27" s="10">
        <v>44</v>
      </c>
      <c r="AA27" s="11" t="str">
        <f t="shared" si="0"/>
        <v>1. Thủ đô Hà NộiHuyện Ba Vì</v>
      </c>
    </row>
    <row r="28" spans="1:27" ht="15.75">
      <c r="A28" s="19" t="s">
        <v>389</v>
      </c>
      <c r="B28" s="14"/>
      <c r="C28" s="14"/>
      <c r="D28" s="14"/>
      <c r="E28" s="14"/>
      <c r="K28" s="16" t="s">
        <v>390</v>
      </c>
      <c r="L28" s="17" t="s">
        <v>294</v>
      </c>
      <c r="M28" s="17" t="s">
        <v>391</v>
      </c>
      <c r="N28" s="17" t="s">
        <v>294</v>
      </c>
      <c r="O28" s="17" t="s">
        <v>295</v>
      </c>
      <c r="P28" s="17" t="s">
        <v>392</v>
      </c>
      <c r="Q28" s="17" t="s">
        <v>297</v>
      </c>
      <c r="R28" s="18">
        <v>95</v>
      </c>
      <c r="S28" s="10">
        <v>44</v>
      </c>
      <c r="AA28" s="11" t="str">
        <f t="shared" si="0"/>
        <v>1. Thủ đô Hà NộiHuyện Ba Vì</v>
      </c>
    </row>
    <row r="29" spans="1:27" ht="15.75">
      <c r="A29" s="20" t="s">
        <v>393</v>
      </c>
      <c r="B29" s="14" t="s">
        <v>297</v>
      </c>
      <c r="C29" s="14">
        <v>95</v>
      </c>
      <c r="D29" s="14">
        <v>44</v>
      </c>
      <c r="E29" s="14">
        <v>31</v>
      </c>
      <c r="K29" s="16" t="s">
        <v>394</v>
      </c>
      <c r="L29" s="17" t="s">
        <v>294</v>
      </c>
      <c r="M29" s="17" t="s">
        <v>395</v>
      </c>
      <c r="N29" s="17" t="s">
        <v>294</v>
      </c>
      <c r="O29" s="17" t="s">
        <v>295</v>
      </c>
      <c r="P29" s="17" t="s">
        <v>396</v>
      </c>
      <c r="Q29" s="17" t="s">
        <v>297</v>
      </c>
      <c r="R29" s="18">
        <v>95</v>
      </c>
      <c r="S29" s="10">
        <v>44</v>
      </c>
      <c r="AA29" s="11" t="str">
        <f t="shared" si="0"/>
        <v>1. Thủ đô Hà NộiHuyện Ba Vì</v>
      </c>
    </row>
    <row r="30" spans="1:27" ht="15.75">
      <c r="A30" s="19" t="s">
        <v>315</v>
      </c>
      <c r="B30" s="14"/>
      <c r="C30" s="14"/>
      <c r="D30" s="14"/>
      <c r="E30" s="14"/>
      <c r="K30" s="16" t="s">
        <v>397</v>
      </c>
      <c r="L30" s="17" t="s">
        <v>294</v>
      </c>
      <c r="M30" s="17" t="s">
        <v>398</v>
      </c>
      <c r="N30" s="17" t="s">
        <v>294</v>
      </c>
      <c r="O30" s="17" t="s">
        <v>295</v>
      </c>
      <c r="P30" s="17" t="s">
        <v>399</v>
      </c>
      <c r="Q30" s="17" t="s">
        <v>297</v>
      </c>
      <c r="R30" s="18">
        <v>95</v>
      </c>
      <c r="S30" s="10">
        <v>44</v>
      </c>
      <c r="AA30" s="11" t="str">
        <f t="shared" si="0"/>
        <v>1. Thủ đô Hà NộiHuyện Ba Vì</v>
      </c>
    </row>
    <row r="31" spans="1:27" ht="25.5">
      <c r="A31" s="20" t="s">
        <v>400</v>
      </c>
      <c r="B31" s="14" t="s">
        <v>347</v>
      </c>
      <c r="C31" s="14">
        <v>65</v>
      </c>
      <c r="D31" s="14">
        <v>36</v>
      </c>
      <c r="E31" s="14">
        <v>26</v>
      </c>
      <c r="K31" s="16" t="s">
        <v>401</v>
      </c>
      <c r="L31" s="17" t="s">
        <v>294</v>
      </c>
      <c r="M31" s="17" t="s">
        <v>402</v>
      </c>
      <c r="N31" s="17" t="s">
        <v>294</v>
      </c>
      <c r="O31" s="17" t="s">
        <v>295</v>
      </c>
      <c r="P31" s="17" t="s">
        <v>403</v>
      </c>
      <c r="Q31" s="17" t="s">
        <v>297</v>
      </c>
      <c r="R31" s="18">
        <v>95</v>
      </c>
      <c r="S31" s="10">
        <v>44</v>
      </c>
      <c r="AA31" s="11" t="str">
        <f t="shared" si="0"/>
        <v>1. Thủ đô Hà NộiHuyện Ba Vì</v>
      </c>
    </row>
    <row r="32" spans="1:27" ht="38.25">
      <c r="A32" s="20" t="s">
        <v>404</v>
      </c>
      <c r="B32" s="14" t="s">
        <v>347</v>
      </c>
      <c r="C32" s="14">
        <v>65</v>
      </c>
      <c r="D32" s="14">
        <v>36</v>
      </c>
      <c r="E32" s="14">
        <v>26</v>
      </c>
      <c r="K32" s="16" t="s">
        <v>405</v>
      </c>
      <c r="L32" s="17" t="s">
        <v>294</v>
      </c>
      <c r="M32" s="17" t="s">
        <v>406</v>
      </c>
      <c r="N32" s="17" t="s">
        <v>294</v>
      </c>
      <c r="O32" s="17" t="s">
        <v>295</v>
      </c>
      <c r="P32" s="17" t="s">
        <v>407</v>
      </c>
      <c r="Q32" s="17" t="s">
        <v>297</v>
      </c>
      <c r="R32" s="18">
        <v>95</v>
      </c>
      <c r="S32" s="10">
        <v>44</v>
      </c>
      <c r="AA32" s="11" t="str">
        <f t="shared" si="0"/>
        <v>1. Thủ đô Hà NộiHuyện Ba Vì</v>
      </c>
    </row>
    <row r="33" spans="1:27" ht="15.75">
      <c r="A33" s="20" t="s">
        <v>408</v>
      </c>
      <c r="B33" s="14" t="s">
        <v>297</v>
      </c>
      <c r="C33" s="14">
        <v>95</v>
      </c>
      <c r="D33" s="14">
        <v>44</v>
      </c>
      <c r="E33" s="14">
        <v>31</v>
      </c>
      <c r="K33" s="16" t="s">
        <v>409</v>
      </c>
      <c r="L33" s="17" t="s">
        <v>294</v>
      </c>
      <c r="M33" s="17" t="s">
        <v>410</v>
      </c>
      <c r="N33" s="17" t="s">
        <v>294</v>
      </c>
      <c r="O33" s="17" t="s">
        <v>295</v>
      </c>
      <c r="P33" s="17" t="s">
        <v>411</v>
      </c>
      <c r="Q33" s="17" t="s">
        <v>297</v>
      </c>
      <c r="R33" s="18">
        <v>95</v>
      </c>
      <c r="S33" s="10">
        <v>44</v>
      </c>
      <c r="AA33" s="11" t="str">
        <f t="shared" si="0"/>
        <v>1. Thủ đô Hà NộiHuyện Ba Vì</v>
      </c>
    </row>
    <row r="34" spans="1:27" ht="25.5">
      <c r="A34" s="20" t="s">
        <v>412</v>
      </c>
      <c r="B34" s="14" t="s">
        <v>347</v>
      </c>
      <c r="C34" s="14">
        <v>65</v>
      </c>
      <c r="D34" s="14">
        <v>36</v>
      </c>
      <c r="E34" s="14">
        <v>26</v>
      </c>
      <c r="K34" s="16" t="s">
        <v>413</v>
      </c>
      <c r="L34" s="17" t="s">
        <v>294</v>
      </c>
      <c r="M34" s="17" t="s">
        <v>414</v>
      </c>
      <c r="N34" s="17" t="s">
        <v>294</v>
      </c>
      <c r="O34" s="17" t="s">
        <v>295</v>
      </c>
      <c r="P34" s="17" t="s">
        <v>415</v>
      </c>
      <c r="Q34" s="17" t="s">
        <v>297</v>
      </c>
      <c r="R34" s="18">
        <v>95</v>
      </c>
      <c r="S34" s="10">
        <v>44</v>
      </c>
      <c r="AA34" s="11" t="str">
        <f t="shared" si="0"/>
        <v>1. Thủ đô Hà NộiHuyện Ba Vì</v>
      </c>
    </row>
    <row r="35" spans="1:27" ht="15.75">
      <c r="A35" s="20" t="s">
        <v>416</v>
      </c>
      <c r="B35" s="14" t="s">
        <v>297</v>
      </c>
      <c r="C35" s="14">
        <v>95</v>
      </c>
      <c r="D35" s="14">
        <v>44</v>
      </c>
      <c r="E35" s="14">
        <v>31</v>
      </c>
      <c r="K35" s="16" t="s">
        <v>417</v>
      </c>
      <c r="L35" s="17" t="s">
        <v>299</v>
      </c>
      <c r="M35" s="17" t="s">
        <v>418</v>
      </c>
      <c r="N35" s="17" t="s">
        <v>294</v>
      </c>
      <c r="O35" s="17" t="s">
        <v>295</v>
      </c>
      <c r="P35" s="17" t="s">
        <v>419</v>
      </c>
      <c r="Q35" s="17" t="s">
        <v>297</v>
      </c>
      <c r="R35" s="18">
        <v>95</v>
      </c>
      <c r="S35" s="10">
        <v>44</v>
      </c>
      <c r="AA35" s="11" t="str">
        <f t="shared" si="0"/>
        <v>1. Thủ đô Hà NộiHuyện Ba Vì</v>
      </c>
    </row>
    <row r="36" spans="1:27" ht="15.75">
      <c r="A36" s="19" t="s">
        <v>319</v>
      </c>
      <c r="B36" s="14"/>
      <c r="C36" s="14"/>
      <c r="D36" s="14"/>
      <c r="E36" s="14"/>
      <c r="K36" s="16" t="s">
        <v>420</v>
      </c>
      <c r="L36" s="17" t="s">
        <v>299</v>
      </c>
      <c r="M36" s="17" t="s">
        <v>421</v>
      </c>
      <c r="N36" s="17" t="s">
        <v>294</v>
      </c>
      <c r="O36" s="17" t="s">
        <v>167</v>
      </c>
      <c r="P36" s="17" t="s">
        <v>422</v>
      </c>
      <c r="Q36" s="17" t="s">
        <v>297</v>
      </c>
      <c r="R36" s="18">
        <v>95</v>
      </c>
      <c r="S36" s="10">
        <v>44</v>
      </c>
      <c r="AA36" s="11" t="str">
        <f t="shared" si="0"/>
        <v>1. Thủ đô Hà NộiHuyện Chương Mỹ</v>
      </c>
    </row>
    <row r="37" spans="1:27" ht="25.5">
      <c r="A37" s="20" t="s">
        <v>423</v>
      </c>
      <c r="B37" s="14" t="s">
        <v>297</v>
      </c>
      <c r="C37" s="14">
        <v>95</v>
      </c>
      <c r="D37" s="14">
        <v>44</v>
      </c>
      <c r="E37" s="14">
        <v>31</v>
      </c>
      <c r="K37" s="16" t="s">
        <v>424</v>
      </c>
      <c r="L37" s="17" t="s">
        <v>299</v>
      </c>
      <c r="M37" s="17" t="s">
        <v>346</v>
      </c>
      <c r="N37" s="17" t="s">
        <v>294</v>
      </c>
      <c r="O37" s="17" t="s">
        <v>167</v>
      </c>
      <c r="P37" s="17" t="s">
        <v>425</v>
      </c>
      <c r="Q37" s="17" t="s">
        <v>297</v>
      </c>
      <c r="R37" s="18">
        <v>95</v>
      </c>
      <c r="S37" s="10">
        <v>44</v>
      </c>
      <c r="AA37" s="11" t="str">
        <f t="shared" si="0"/>
        <v>1. Thủ đô Hà NộiHuyện Chương Mỹ</v>
      </c>
    </row>
    <row r="38" spans="1:27" ht="15.75">
      <c r="A38" s="20" t="s">
        <v>426</v>
      </c>
      <c r="B38" s="14" t="s">
        <v>306</v>
      </c>
      <c r="C38" s="14">
        <v>125</v>
      </c>
      <c r="D38" s="14">
        <v>50</v>
      </c>
      <c r="E38" s="14">
        <v>36</v>
      </c>
      <c r="K38" s="16" t="s">
        <v>427</v>
      </c>
      <c r="L38" s="17" t="s">
        <v>299</v>
      </c>
      <c r="M38" s="17" t="s">
        <v>428</v>
      </c>
      <c r="N38" s="17" t="s">
        <v>294</v>
      </c>
      <c r="O38" s="17" t="s">
        <v>167</v>
      </c>
      <c r="P38" s="17" t="s">
        <v>169</v>
      </c>
      <c r="Q38" s="17" t="s">
        <v>297</v>
      </c>
      <c r="R38" s="18">
        <v>95</v>
      </c>
      <c r="S38" s="10">
        <v>44</v>
      </c>
      <c r="AA38" s="11" t="str">
        <f t="shared" si="0"/>
        <v>1. Thủ đô Hà NộiHuyện Chương Mỹ</v>
      </c>
    </row>
    <row r="39" spans="1:27" ht="15.75">
      <c r="A39" s="19" t="s">
        <v>323</v>
      </c>
      <c r="B39" s="14"/>
      <c r="C39" s="14"/>
      <c r="D39" s="14"/>
      <c r="E39" s="14"/>
      <c r="K39" s="16" t="s">
        <v>429</v>
      </c>
      <c r="L39" s="17" t="s">
        <v>299</v>
      </c>
      <c r="M39" s="17" t="s">
        <v>430</v>
      </c>
      <c r="N39" s="17" t="s">
        <v>294</v>
      </c>
      <c r="O39" s="17" t="s">
        <v>167</v>
      </c>
      <c r="P39" s="17" t="s">
        <v>431</v>
      </c>
      <c r="Q39" s="17" t="s">
        <v>297</v>
      </c>
      <c r="R39" s="18">
        <v>95</v>
      </c>
      <c r="S39" s="10">
        <v>44</v>
      </c>
      <c r="AA39" s="11" t="str">
        <f t="shared" si="0"/>
        <v>1. Thủ đô Hà NộiHuyện Chương Mỹ</v>
      </c>
    </row>
    <row r="40" spans="1:27" ht="15.75">
      <c r="A40" s="20" t="s">
        <v>432</v>
      </c>
      <c r="B40" s="14" t="s">
        <v>297</v>
      </c>
      <c r="C40" s="14">
        <v>95</v>
      </c>
      <c r="D40" s="14">
        <v>44</v>
      </c>
      <c r="E40" s="14">
        <v>31</v>
      </c>
      <c r="K40" s="16" t="s">
        <v>433</v>
      </c>
      <c r="L40" s="17" t="s">
        <v>299</v>
      </c>
      <c r="M40" s="17" t="s">
        <v>434</v>
      </c>
      <c r="N40" s="17" t="s">
        <v>294</v>
      </c>
      <c r="O40" s="17" t="s">
        <v>167</v>
      </c>
      <c r="P40" s="17" t="s">
        <v>435</v>
      </c>
      <c r="Q40" s="17" t="s">
        <v>297</v>
      </c>
      <c r="R40" s="18">
        <v>95</v>
      </c>
      <c r="S40" s="10">
        <v>44</v>
      </c>
      <c r="AA40" s="11" t="str">
        <f t="shared" si="0"/>
        <v>1. Thủ đô Hà NộiHuyện Chương Mỹ</v>
      </c>
    </row>
    <row r="41" spans="1:27" ht="15.75">
      <c r="A41" s="19" t="s">
        <v>327</v>
      </c>
      <c r="B41" s="14"/>
      <c r="C41" s="14"/>
      <c r="D41" s="14"/>
      <c r="E41" s="14"/>
      <c r="K41" s="16" t="s">
        <v>436</v>
      </c>
      <c r="L41" s="17" t="s">
        <v>299</v>
      </c>
      <c r="M41" s="17" t="s">
        <v>437</v>
      </c>
      <c r="N41" s="17" t="s">
        <v>294</v>
      </c>
      <c r="O41" s="17" t="s">
        <v>167</v>
      </c>
      <c r="P41" s="17" t="s">
        <v>438</v>
      </c>
      <c r="Q41" s="17" t="s">
        <v>297</v>
      </c>
      <c r="R41" s="18">
        <v>95</v>
      </c>
      <c r="S41" s="10">
        <v>44</v>
      </c>
      <c r="AA41" s="11" t="str">
        <f t="shared" si="0"/>
        <v>1. Thủ đô Hà NộiHuyện Chương Mỹ</v>
      </c>
    </row>
    <row r="42" spans="1:27" ht="25.5">
      <c r="A42" s="20" t="s">
        <v>439</v>
      </c>
      <c r="B42" s="14" t="s">
        <v>297</v>
      </c>
      <c r="C42" s="14">
        <v>95</v>
      </c>
      <c r="D42" s="14">
        <v>44</v>
      </c>
      <c r="E42" s="14">
        <v>31</v>
      </c>
      <c r="K42" s="16" t="s">
        <v>440</v>
      </c>
      <c r="L42" s="17" t="s">
        <v>299</v>
      </c>
      <c r="M42" s="17" t="s">
        <v>441</v>
      </c>
      <c r="N42" s="17" t="s">
        <v>294</v>
      </c>
      <c r="O42" s="17" t="s">
        <v>167</v>
      </c>
      <c r="P42" s="17" t="s">
        <v>442</v>
      </c>
      <c r="Q42" s="17" t="s">
        <v>297</v>
      </c>
      <c r="R42" s="18">
        <v>95</v>
      </c>
      <c r="S42" s="10">
        <v>44</v>
      </c>
      <c r="AA42" s="11" t="str">
        <f t="shared" si="0"/>
        <v>1. Thủ đô Hà NộiHuyện Chương Mỹ</v>
      </c>
    </row>
    <row r="43" spans="1:27" ht="25.5">
      <c r="A43" s="20" t="s">
        <v>443</v>
      </c>
      <c r="B43" s="14" t="s">
        <v>306</v>
      </c>
      <c r="C43" s="14">
        <v>125</v>
      </c>
      <c r="D43" s="14">
        <v>50</v>
      </c>
      <c r="E43" s="14">
        <v>36</v>
      </c>
      <c r="K43" s="16" t="s">
        <v>444</v>
      </c>
      <c r="L43" s="17" t="s">
        <v>299</v>
      </c>
      <c r="M43" s="17" t="s">
        <v>445</v>
      </c>
      <c r="N43" s="17" t="s">
        <v>294</v>
      </c>
      <c r="O43" s="17" t="s">
        <v>167</v>
      </c>
      <c r="P43" s="17" t="s">
        <v>446</v>
      </c>
      <c r="Q43" s="17" t="s">
        <v>297</v>
      </c>
      <c r="R43" s="18">
        <v>95</v>
      </c>
      <c r="S43" s="10">
        <v>44</v>
      </c>
      <c r="AA43" s="11" t="str">
        <f t="shared" si="0"/>
        <v>1. Thủ đô Hà NộiHuyện Chương Mỹ</v>
      </c>
    </row>
    <row r="44" spans="1:27" ht="15.75">
      <c r="A44" s="20" t="s">
        <v>447</v>
      </c>
      <c r="B44" s="14" t="s">
        <v>297</v>
      </c>
      <c r="C44" s="14">
        <v>95</v>
      </c>
      <c r="D44" s="14">
        <v>44</v>
      </c>
      <c r="E44" s="14">
        <v>31</v>
      </c>
      <c r="K44" s="16" t="s">
        <v>448</v>
      </c>
      <c r="L44" s="17" t="s">
        <v>299</v>
      </c>
      <c r="M44" s="17" t="s">
        <v>449</v>
      </c>
      <c r="N44" s="17" t="s">
        <v>294</v>
      </c>
      <c r="O44" s="17" t="s">
        <v>167</v>
      </c>
      <c r="P44" s="17" t="s">
        <v>450</v>
      </c>
      <c r="Q44" s="17" t="s">
        <v>297</v>
      </c>
      <c r="R44" s="18">
        <v>95</v>
      </c>
      <c r="S44" s="10">
        <v>44</v>
      </c>
      <c r="AA44" s="11" t="str">
        <f t="shared" si="0"/>
        <v>1. Thủ đô Hà NộiHuyện Chương Mỹ</v>
      </c>
    </row>
    <row r="45" spans="1:27" ht="15.75">
      <c r="A45" s="19" t="s">
        <v>331</v>
      </c>
      <c r="B45" s="14"/>
      <c r="C45" s="14"/>
      <c r="D45" s="14"/>
      <c r="E45" s="14"/>
      <c r="K45" s="16" t="s">
        <v>451</v>
      </c>
      <c r="L45" s="17" t="s">
        <v>299</v>
      </c>
      <c r="M45" s="17" t="s">
        <v>452</v>
      </c>
      <c r="N45" s="17" t="s">
        <v>294</v>
      </c>
      <c r="O45" s="17" t="s">
        <v>167</v>
      </c>
      <c r="P45" s="17" t="s">
        <v>453</v>
      </c>
      <c r="Q45" s="17" t="s">
        <v>297</v>
      </c>
      <c r="R45" s="18">
        <v>95</v>
      </c>
      <c r="S45" s="10">
        <v>44</v>
      </c>
      <c r="AA45" s="11" t="str">
        <f t="shared" si="0"/>
        <v>1. Thủ đô Hà NộiHuyện Chương Mỹ</v>
      </c>
    </row>
    <row r="46" spans="1:27" ht="25.5">
      <c r="A46" s="20" t="s">
        <v>454</v>
      </c>
      <c r="B46" s="14" t="s">
        <v>347</v>
      </c>
      <c r="C46" s="14">
        <v>65</v>
      </c>
      <c r="D46" s="14">
        <v>36</v>
      </c>
      <c r="E46" s="14">
        <v>26</v>
      </c>
      <c r="K46" s="16" t="s">
        <v>455</v>
      </c>
      <c r="L46" s="17" t="s">
        <v>299</v>
      </c>
      <c r="M46" s="17" t="s">
        <v>456</v>
      </c>
      <c r="N46" s="17" t="s">
        <v>294</v>
      </c>
      <c r="O46" s="17" t="s">
        <v>167</v>
      </c>
      <c r="P46" s="17" t="s">
        <v>457</v>
      </c>
      <c r="Q46" s="17" t="s">
        <v>297</v>
      </c>
      <c r="R46" s="18">
        <v>95</v>
      </c>
      <c r="S46" s="10">
        <v>44</v>
      </c>
      <c r="AA46" s="11" t="str">
        <f t="shared" si="0"/>
        <v>1. Thủ đô Hà NộiHuyện Chương Mỹ</v>
      </c>
    </row>
    <row r="47" spans="1:27" ht="15.75">
      <c r="A47" s="20" t="s">
        <v>458</v>
      </c>
      <c r="B47" s="14" t="s">
        <v>297</v>
      </c>
      <c r="C47" s="14">
        <v>95</v>
      </c>
      <c r="D47" s="14">
        <v>44</v>
      </c>
      <c r="E47" s="14">
        <v>31</v>
      </c>
      <c r="K47" s="16" t="s">
        <v>459</v>
      </c>
      <c r="L47" s="17" t="s">
        <v>299</v>
      </c>
      <c r="M47" s="17" t="s">
        <v>460</v>
      </c>
      <c r="N47" s="17" t="s">
        <v>294</v>
      </c>
      <c r="O47" s="17" t="s">
        <v>167</v>
      </c>
      <c r="P47" s="17" t="s">
        <v>461</v>
      </c>
      <c r="Q47" s="17" t="s">
        <v>297</v>
      </c>
      <c r="R47" s="18">
        <v>95</v>
      </c>
      <c r="S47" s="10">
        <v>44</v>
      </c>
      <c r="AA47" s="11" t="str">
        <f t="shared" si="0"/>
        <v>1. Thủ đô Hà NộiHuyện Chương Mỹ</v>
      </c>
    </row>
    <row r="48" spans="1:27" ht="15.75">
      <c r="A48" s="20" t="s">
        <v>462</v>
      </c>
      <c r="B48" s="14" t="s">
        <v>297</v>
      </c>
      <c r="C48" s="14">
        <v>95</v>
      </c>
      <c r="D48" s="14">
        <v>44</v>
      </c>
      <c r="E48" s="14">
        <v>31</v>
      </c>
      <c r="K48" s="16" t="s">
        <v>463</v>
      </c>
      <c r="L48" s="17" t="s">
        <v>299</v>
      </c>
      <c r="M48" s="17" t="s">
        <v>464</v>
      </c>
      <c r="N48" s="17" t="s">
        <v>294</v>
      </c>
      <c r="O48" s="17" t="s">
        <v>167</v>
      </c>
      <c r="P48" s="17" t="s">
        <v>465</v>
      </c>
      <c r="Q48" s="17" t="s">
        <v>297</v>
      </c>
      <c r="R48" s="18">
        <v>95</v>
      </c>
      <c r="S48" s="10">
        <v>44</v>
      </c>
      <c r="AA48" s="11" t="str">
        <f t="shared" si="0"/>
        <v>1. Thủ đô Hà NộiHuyện Chương Mỹ</v>
      </c>
    </row>
    <row r="49" spans="1:27" ht="15.75">
      <c r="A49" s="19" t="s">
        <v>335</v>
      </c>
      <c r="B49" s="14"/>
      <c r="C49" s="14"/>
      <c r="D49" s="14"/>
      <c r="E49" s="14"/>
      <c r="K49" s="16" t="s">
        <v>466</v>
      </c>
      <c r="L49" s="17" t="s">
        <v>299</v>
      </c>
      <c r="M49" s="17" t="s">
        <v>467</v>
      </c>
      <c r="N49" s="17" t="s">
        <v>294</v>
      </c>
      <c r="O49" s="17" t="s">
        <v>167</v>
      </c>
      <c r="P49" s="17" t="s">
        <v>468</v>
      </c>
      <c r="Q49" s="17" t="s">
        <v>297</v>
      </c>
      <c r="R49" s="18">
        <v>95</v>
      </c>
      <c r="S49" s="10">
        <v>44</v>
      </c>
      <c r="AA49" s="11" t="str">
        <f t="shared" si="0"/>
        <v>1. Thủ đô Hà NộiHuyện Chương Mỹ</v>
      </c>
    </row>
    <row r="50" spans="1:27" ht="25.5">
      <c r="A50" s="20" t="s">
        <v>469</v>
      </c>
      <c r="B50" s="14" t="s">
        <v>297</v>
      </c>
      <c r="C50" s="14">
        <v>95</v>
      </c>
      <c r="D50" s="14">
        <v>44</v>
      </c>
      <c r="E50" s="14">
        <v>31</v>
      </c>
      <c r="K50" s="16" t="s">
        <v>470</v>
      </c>
      <c r="L50" s="17" t="s">
        <v>299</v>
      </c>
      <c r="M50" s="17" t="s">
        <v>471</v>
      </c>
      <c r="N50" s="17" t="s">
        <v>294</v>
      </c>
      <c r="O50" s="17" t="s">
        <v>167</v>
      </c>
      <c r="P50" s="17" t="s">
        <v>472</v>
      </c>
      <c r="Q50" s="17" t="s">
        <v>297</v>
      </c>
      <c r="R50" s="18">
        <v>95</v>
      </c>
      <c r="S50" s="10">
        <v>44</v>
      </c>
      <c r="AA50" s="11" t="str">
        <f t="shared" si="0"/>
        <v>1. Thủ đô Hà NộiHuyện Chương Mỹ</v>
      </c>
    </row>
    <row r="51" spans="1:27" ht="25.5">
      <c r="A51" s="20" t="s">
        <v>473</v>
      </c>
      <c r="B51" s="14" t="s">
        <v>306</v>
      </c>
      <c r="C51" s="14">
        <v>125</v>
      </c>
      <c r="D51" s="14">
        <v>50</v>
      </c>
      <c r="E51" s="14">
        <v>36</v>
      </c>
      <c r="K51" s="16" t="s">
        <v>474</v>
      </c>
      <c r="L51" s="17" t="s">
        <v>299</v>
      </c>
      <c r="M51" s="17" t="s">
        <v>475</v>
      </c>
      <c r="N51" s="17" t="s">
        <v>294</v>
      </c>
      <c r="O51" s="17" t="s">
        <v>167</v>
      </c>
      <c r="P51" s="17" t="s">
        <v>476</v>
      </c>
      <c r="Q51" s="17" t="s">
        <v>297</v>
      </c>
      <c r="R51" s="18">
        <v>95</v>
      </c>
      <c r="S51" s="10">
        <v>44</v>
      </c>
      <c r="AA51" s="11" t="str">
        <f t="shared" si="0"/>
        <v>1. Thủ đô Hà NộiHuyện Chương Mỹ</v>
      </c>
    </row>
    <row r="52" spans="1:27" ht="15.75">
      <c r="A52" s="20" t="s">
        <v>477</v>
      </c>
      <c r="B52" s="14" t="s">
        <v>297</v>
      </c>
      <c r="C52" s="14">
        <v>95</v>
      </c>
      <c r="D52" s="14">
        <v>44</v>
      </c>
      <c r="E52" s="14">
        <v>31</v>
      </c>
      <c r="K52" s="16" t="s">
        <v>478</v>
      </c>
      <c r="L52" s="17" t="s">
        <v>299</v>
      </c>
      <c r="M52" s="17" t="s">
        <v>479</v>
      </c>
      <c r="N52" s="17" t="s">
        <v>294</v>
      </c>
      <c r="O52" s="17" t="s">
        <v>167</v>
      </c>
      <c r="P52" s="17" t="s">
        <v>480</v>
      </c>
      <c r="Q52" s="17" t="s">
        <v>297</v>
      </c>
      <c r="R52" s="18">
        <v>95</v>
      </c>
      <c r="S52" s="10">
        <v>44</v>
      </c>
      <c r="AA52" s="11" t="str">
        <f t="shared" si="0"/>
        <v>1. Thủ đô Hà NộiHuyện Chương Mỹ</v>
      </c>
    </row>
    <row r="53" spans="1:27" ht="15.75">
      <c r="A53" s="19" t="s">
        <v>339</v>
      </c>
      <c r="B53" s="14"/>
      <c r="C53" s="14"/>
      <c r="D53" s="14"/>
      <c r="E53" s="14"/>
      <c r="K53" s="16" t="s">
        <v>481</v>
      </c>
      <c r="L53" s="17" t="s">
        <v>299</v>
      </c>
      <c r="M53" s="17" t="s">
        <v>482</v>
      </c>
      <c r="N53" s="17" t="s">
        <v>294</v>
      </c>
      <c r="O53" s="17" t="s">
        <v>167</v>
      </c>
      <c r="P53" s="17" t="s">
        <v>483</v>
      </c>
      <c r="Q53" s="17" t="s">
        <v>297</v>
      </c>
      <c r="R53" s="18">
        <v>95</v>
      </c>
      <c r="S53" s="10">
        <v>44</v>
      </c>
      <c r="AA53" s="11" t="str">
        <f t="shared" si="0"/>
        <v>1. Thủ đô Hà NộiHuyện Chương Mỹ</v>
      </c>
    </row>
    <row r="54" spans="1:27" ht="15.75">
      <c r="A54" s="20" t="s">
        <v>432</v>
      </c>
      <c r="B54" s="14" t="s">
        <v>297</v>
      </c>
      <c r="C54" s="14">
        <v>95</v>
      </c>
      <c r="D54" s="14">
        <v>44</v>
      </c>
      <c r="E54" s="14">
        <v>31</v>
      </c>
      <c r="K54" s="16" t="s">
        <v>484</v>
      </c>
      <c r="L54" s="17" t="s">
        <v>299</v>
      </c>
      <c r="M54" s="17" t="s">
        <v>485</v>
      </c>
      <c r="N54" s="17" t="s">
        <v>294</v>
      </c>
      <c r="O54" s="17" t="s">
        <v>167</v>
      </c>
      <c r="P54" s="17" t="s">
        <v>486</v>
      </c>
      <c r="Q54" s="17" t="s">
        <v>297</v>
      </c>
      <c r="R54" s="18">
        <v>95</v>
      </c>
      <c r="S54" s="10">
        <v>44</v>
      </c>
      <c r="AA54" s="11" t="str">
        <f t="shared" si="0"/>
        <v>1. Thủ đô Hà NộiHuyện Chương Mỹ</v>
      </c>
    </row>
    <row r="55" spans="1:27" ht="15.75">
      <c r="A55" s="19" t="s">
        <v>343</v>
      </c>
      <c r="B55" s="14"/>
      <c r="C55" s="14"/>
      <c r="D55" s="14"/>
      <c r="E55" s="14"/>
      <c r="K55" s="16" t="s">
        <v>487</v>
      </c>
      <c r="L55" s="17" t="s">
        <v>299</v>
      </c>
      <c r="M55" s="17" t="s">
        <v>488</v>
      </c>
      <c r="N55" s="17" t="s">
        <v>294</v>
      </c>
      <c r="O55" s="17" t="s">
        <v>167</v>
      </c>
      <c r="P55" s="17" t="s">
        <v>489</v>
      </c>
      <c r="Q55" s="17" t="s">
        <v>297</v>
      </c>
      <c r="R55" s="18">
        <v>95</v>
      </c>
      <c r="S55" s="10">
        <v>44</v>
      </c>
      <c r="AA55" s="11" t="str">
        <f t="shared" si="0"/>
        <v>1. Thủ đô Hà NộiHuyện Chương Mỹ</v>
      </c>
    </row>
    <row r="56" spans="1:27" ht="15.75">
      <c r="A56" s="20" t="s">
        <v>432</v>
      </c>
      <c r="B56" s="14" t="s">
        <v>347</v>
      </c>
      <c r="C56" s="14">
        <v>65</v>
      </c>
      <c r="D56" s="14">
        <v>36</v>
      </c>
      <c r="E56" s="14">
        <v>26</v>
      </c>
      <c r="K56" s="16" t="s">
        <v>490</v>
      </c>
      <c r="L56" s="17" t="s">
        <v>299</v>
      </c>
      <c r="M56" s="17" t="s">
        <v>491</v>
      </c>
      <c r="N56" s="17" t="s">
        <v>294</v>
      </c>
      <c r="O56" s="17" t="s">
        <v>167</v>
      </c>
      <c r="P56" s="17" t="s">
        <v>492</v>
      </c>
      <c r="Q56" s="17" t="s">
        <v>297</v>
      </c>
      <c r="R56" s="18">
        <v>95</v>
      </c>
      <c r="S56" s="10">
        <v>44</v>
      </c>
      <c r="AA56" s="11" t="str">
        <f t="shared" si="0"/>
        <v>1. Thủ đô Hà NộiHuyện Chương Mỹ</v>
      </c>
    </row>
    <row r="57" spans="1:27" ht="15.75">
      <c r="A57" s="19" t="s">
        <v>348</v>
      </c>
      <c r="B57" s="14"/>
      <c r="C57" s="14"/>
      <c r="D57" s="14"/>
      <c r="E57" s="14"/>
      <c r="K57" s="16" t="s">
        <v>493</v>
      </c>
      <c r="L57" s="17" t="s">
        <v>299</v>
      </c>
      <c r="M57" s="17" t="s">
        <v>494</v>
      </c>
      <c r="N57" s="17" t="s">
        <v>294</v>
      </c>
      <c r="O57" s="17" t="s">
        <v>167</v>
      </c>
      <c r="P57" s="17" t="s">
        <v>495</v>
      </c>
      <c r="Q57" s="17" t="s">
        <v>297</v>
      </c>
      <c r="R57" s="18">
        <v>95</v>
      </c>
      <c r="S57" s="10">
        <v>44</v>
      </c>
      <c r="AA57" s="11" t="str">
        <f t="shared" si="0"/>
        <v>1. Thủ đô Hà NộiHuyện Chương Mỹ</v>
      </c>
    </row>
    <row r="58" spans="1:27" ht="38.25">
      <c r="A58" s="20" t="s">
        <v>496</v>
      </c>
      <c r="B58" s="14" t="s">
        <v>306</v>
      </c>
      <c r="C58" s="14">
        <v>125</v>
      </c>
      <c r="D58" s="14">
        <v>50</v>
      </c>
      <c r="E58" s="14">
        <v>36</v>
      </c>
      <c r="K58" s="16" t="s">
        <v>497</v>
      </c>
      <c r="L58" s="17" t="s">
        <v>299</v>
      </c>
      <c r="M58" s="17" t="s">
        <v>498</v>
      </c>
      <c r="N58" s="17" t="s">
        <v>294</v>
      </c>
      <c r="O58" s="17" t="s">
        <v>167</v>
      </c>
      <c r="P58" s="17" t="s">
        <v>499</v>
      </c>
      <c r="Q58" s="17" t="s">
        <v>297</v>
      </c>
      <c r="R58" s="18">
        <v>95</v>
      </c>
      <c r="S58" s="10">
        <v>44</v>
      </c>
      <c r="AA58" s="11" t="str">
        <f t="shared" si="0"/>
        <v>1. Thủ đô Hà NộiHuyện Chương Mỹ</v>
      </c>
    </row>
    <row r="59" spans="1:27" ht="15.75">
      <c r="A59" s="20" t="s">
        <v>500</v>
      </c>
      <c r="B59" s="14" t="s">
        <v>297</v>
      </c>
      <c r="C59" s="14">
        <v>95</v>
      </c>
      <c r="D59" s="14">
        <v>44</v>
      </c>
      <c r="E59" s="14">
        <v>31</v>
      </c>
      <c r="K59" s="16" t="s">
        <v>501</v>
      </c>
      <c r="L59" s="17" t="s">
        <v>302</v>
      </c>
      <c r="M59" s="17" t="s">
        <v>502</v>
      </c>
      <c r="N59" s="17" t="s">
        <v>294</v>
      </c>
      <c r="O59" s="17" t="s">
        <v>167</v>
      </c>
      <c r="P59" s="17" t="s">
        <v>503</v>
      </c>
      <c r="Q59" s="17" t="s">
        <v>297</v>
      </c>
      <c r="R59" s="18">
        <v>95</v>
      </c>
      <c r="S59" s="10">
        <v>44</v>
      </c>
      <c r="AA59" s="11" t="str">
        <f t="shared" si="0"/>
        <v>1. Thủ đô Hà NộiHuyện Chương Mỹ</v>
      </c>
    </row>
    <row r="60" spans="1:27" ht="15.75">
      <c r="A60" s="20" t="s">
        <v>504</v>
      </c>
      <c r="B60" s="14" t="s">
        <v>306</v>
      </c>
      <c r="C60" s="14">
        <v>125</v>
      </c>
      <c r="D60" s="14">
        <v>50</v>
      </c>
      <c r="E60" s="14">
        <v>36</v>
      </c>
      <c r="K60" s="16" t="s">
        <v>505</v>
      </c>
      <c r="L60" s="17" t="s">
        <v>302</v>
      </c>
      <c r="M60" s="17" t="s">
        <v>506</v>
      </c>
      <c r="N60" s="17" t="s">
        <v>294</v>
      </c>
      <c r="O60" s="17" t="s">
        <v>167</v>
      </c>
      <c r="P60" s="17" t="s">
        <v>507</v>
      </c>
      <c r="Q60" s="17" t="s">
        <v>297</v>
      </c>
      <c r="R60" s="18">
        <v>95</v>
      </c>
      <c r="S60" s="10">
        <v>44</v>
      </c>
      <c r="AA60" s="11" t="str">
        <f t="shared" si="0"/>
        <v>1. Thủ đô Hà NộiHuyện Chương Mỹ</v>
      </c>
    </row>
    <row r="61" spans="1:27" ht="25.5">
      <c r="A61" s="20" t="s">
        <v>508</v>
      </c>
      <c r="B61" s="14" t="s">
        <v>297</v>
      </c>
      <c r="C61" s="14">
        <v>95</v>
      </c>
      <c r="D61" s="14">
        <v>44</v>
      </c>
      <c r="E61" s="14">
        <v>31</v>
      </c>
      <c r="K61" s="16" t="s">
        <v>509</v>
      </c>
      <c r="L61" s="17" t="s">
        <v>302</v>
      </c>
      <c r="M61" s="17" t="s">
        <v>360</v>
      </c>
      <c r="N61" s="17" t="s">
        <v>294</v>
      </c>
      <c r="O61" s="17" t="s">
        <v>167</v>
      </c>
      <c r="P61" s="17" t="s">
        <v>510</v>
      </c>
      <c r="Q61" s="17" t="s">
        <v>297</v>
      </c>
      <c r="R61" s="18">
        <v>95</v>
      </c>
      <c r="S61" s="10">
        <v>44</v>
      </c>
      <c r="AA61" s="11" t="str">
        <f t="shared" si="0"/>
        <v>1. Thủ đô Hà NộiHuyện Chương Mỹ</v>
      </c>
    </row>
    <row r="62" spans="1:27" ht="15.75">
      <c r="A62" s="20" t="s">
        <v>511</v>
      </c>
      <c r="B62" s="14" t="s">
        <v>306</v>
      </c>
      <c r="C62" s="14">
        <v>125</v>
      </c>
      <c r="D62" s="14">
        <v>50</v>
      </c>
      <c r="E62" s="14">
        <v>36</v>
      </c>
      <c r="K62" s="16" t="s">
        <v>512</v>
      </c>
      <c r="L62" s="17" t="s">
        <v>302</v>
      </c>
      <c r="M62" s="17" t="s">
        <v>513</v>
      </c>
      <c r="N62" s="17" t="s">
        <v>294</v>
      </c>
      <c r="O62" s="17" t="s">
        <v>167</v>
      </c>
      <c r="P62" s="17" t="s">
        <v>514</v>
      </c>
      <c r="Q62" s="17" t="s">
        <v>297</v>
      </c>
      <c r="R62" s="18">
        <v>95</v>
      </c>
      <c r="S62" s="10">
        <v>44</v>
      </c>
      <c r="AA62" s="11" t="str">
        <f t="shared" si="0"/>
        <v>1. Thủ đô Hà NộiHuyện Chương Mỹ</v>
      </c>
    </row>
    <row r="63" spans="1:27" ht="15.75">
      <c r="A63" s="20" t="s">
        <v>515</v>
      </c>
      <c r="B63" s="14" t="s">
        <v>306</v>
      </c>
      <c r="C63" s="14">
        <v>125</v>
      </c>
      <c r="D63" s="14">
        <v>50</v>
      </c>
      <c r="E63" s="14">
        <v>36</v>
      </c>
      <c r="K63" s="16" t="s">
        <v>516</v>
      </c>
      <c r="L63" s="17" t="s">
        <v>302</v>
      </c>
      <c r="M63" s="17" t="s">
        <v>517</v>
      </c>
      <c r="N63" s="17" t="s">
        <v>294</v>
      </c>
      <c r="O63" s="17" t="s">
        <v>167</v>
      </c>
      <c r="P63" s="17" t="s">
        <v>518</v>
      </c>
      <c r="Q63" s="17" t="s">
        <v>297</v>
      </c>
      <c r="R63" s="18">
        <v>95</v>
      </c>
      <c r="S63" s="10">
        <v>44</v>
      </c>
      <c r="AA63" s="11" t="str">
        <f t="shared" si="0"/>
        <v>1. Thủ đô Hà NộiHuyện Chương Mỹ</v>
      </c>
    </row>
    <row r="64" spans="1:27" ht="15.75">
      <c r="A64" s="20" t="s">
        <v>519</v>
      </c>
      <c r="B64" s="14" t="s">
        <v>297</v>
      </c>
      <c r="C64" s="14">
        <v>95</v>
      </c>
      <c r="D64" s="14">
        <v>44</v>
      </c>
      <c r="E64" s="14">
        <v>31</v>
      </c>
      <c r="K64" s="16" t="s">
        <v>520</v>
      </c>
      <c r="L64" s="17" t="s">
        <v>302</v>
      </c>
      <c r="M64" s="17" t="s">
        <v>521</v>
      </c>
      <c r="N64" s="17" t="s">
        <v>294</v>
      </c>
      <c r="O64" s="17" t="s">
        <v>167</v>
      </c>
      <c r="P64" s="17" t="s">
        <v>522</v>
      </c>
      <c r="Q64" s="17" t="s">
        <v>297</v>
      </c>
      <c r="R64" s="18">
        <v>95</v>
      </c>
      <c r="S64" s="10">
        <v>44</v>
      </c>
      <c r="AA64" s="11" t="str">
        <f t="shared" si="0"/>
        <v>1. Thủ đô Hà NộiHuyện Chương Mỹ</v>
      </c>
    </row>
    <row r="65" spans="1:27" ht="25.5">
      <c r="A65" s="20" t="s">
        <v>523</v>
      </c>
      <c r="B65" s="14" t="s">
        <v>297</v>
      </c>
      <c r="C65" s="14">
        <v>95</v>
      </c>
      <c r="D65" s="14">
        <v>44</v>
      </c>
      <c r="E65" s="14">
        <v>31</v>
      </c>
      <c r="K65" s="16" t="s">
        <v>524</v>
      </c>
      <c r="L65" s="17" t="s">
        <v>302</v>
      </c>
      <c r="M65" s="17" t="s">
        <v>525</v>
      </c>
      <c r="N65" s="17" t="s">
        <v>294</v>
      </c>
      <c r="O65" s="17" t="s">
        <v>167</v>
      </c>
      <c r="P65" s="17" t="s">
        <v>526</v>
      </c>
      <c r="Q65" s="17" t="s">
        <v>297</v>
      </c>
      <c r="R65" s="18">
        <v>95</v>
      </c>
      <c r="S65" s="10">
        <v>44</v>
      </c>
      <c r="AA65" s="11" t="str">
        <f t="shared" si="0"/>
        <v>1. Thủ đô Hà NộiHuyện Chương Mỹ</v>
      </c>
    </row>
    <row r="66" spans="1:27" ht="15.75">
      <c r="A66" s="20" t="s">
        <v>527</v>
      </c>
      <c r="B66" s="14" t="s">
        <v>306</v>
      </c>
      <c r="C66" s="14">
        <v>125</v>
      </c>
      <c r="D66" s="14">
        <v>50</v>
      </c>
      <c r="E66" s="14">
        <v>36</v>
      </c>
      <c r="K66" s="16" t="s">
        <v>528</v>
      </c>
      <c r="L66" s="17" t="s">
        <v>302</v>
      </c>
      <c r="M66" s="17" t="s">
        <v>529</v>
      </c>
      <c r="N66" s="17" t="s">
        <v>294</v>
      </c>
      <c r="O66" s="17" t="s">
        <v>167</v>
      </c>
      <c r="P66" s="17" t="s">
        <v>530</v>
      </c>
      <c r="Q66" s="17" t="s">
        <v>297</v>
      </c>
      <c r="R66" s="18">
        <v>95</v>
      </c>
      <c r="S66" s="10">
        <v>44</v>
      </c>
      <c r="AA66" s="11" t="str">
        <f t="shared" si="0"/>
        <v>1. Thủ đô Hà NộiHuyện Chương Mỹ</v>
      </c>
    </row>
    <row r="67" spans="1:27" ht="15.75">
      <c r="A67" s="20" t="s">
        <v>531</v>
      </c>
      <c r="B67" s="14" t="s">
        <v>297</v>
      </c>
      <c r="C67" s="14">
        <v>95</v>
      </c>
      <c r="D67" s="14">
        <v>44</v>
      </c>
      <c r="E67" s="14">
        <v>31</v>
      </c>
      <c r="K67" s="16" t="s">
        <v>532</v>
      </c>
      <c r="L67" s="17" t="s">
        <v>302</v>
      </c>
      <c r="M67" s="17" t="s">
        <v>533</v>
      </c>
      <c r="N67" s="17" t="s">
        <v>294</v>
      </c>
      <c r="O67" s="17" t="s">
        <v>167</v>
      </c>
      <c r="P67" s="17" t="s">
        <v>534</v>
      </c>
      <c r="Q67" s="17" t="s">
        <v>297</v>
      </c>
      <c r="R67" s="18">
        <v>95</v>
      </c>
      <c r="S67" s="10">
        <v>44</v>
      </c>
      <c r="AA67" s="11" t="str">
        <f t="shared" si="0"/>
        <v>1. Thủ đô Hà NộiHuyện Chương Mỹ</v>
      </c>
    </row>
    <row r="68" spans="1:27" ht="15.75">
      <c r="A68" s="19" t="s">
        <v>352</v>
      </c>
      <c r="B68" s="14"/>
      <c r="C68" s="14"/>
      <c r="D68" s="14"/>
      <c r="E68" s="14"/>
      <c r="K68" s="21"/>
      <c r="L68" s="17" t="s">
        <v>302</v>
      </c>
      <c r="M68" s="17" t="s">
        <v>535</v>
      </c>
      <c r="N68" s="17" t="s">
        <v>294</v>
      </c>
      <c r="O68" s="17" t="s">
        <v>303</v>
      </c>
      <c r="P68" s="17" t="s">
        <v>536</v>
      </c>
      <c r="Q68" s="17" t="s">
        <v>297</v>
      </c>
      <c r="R68" s="18">
        <v>95</v>
      </c>
      <c r="S68" s="10">
        <v>44</v>
      </c>
      <c r="AA68" s="11" t="str">
        <f t="shared" si="0"/>
        <v>1. Thủ đô Hà NộiHuyện Đan Phượng</v>
      </c>
    </row>
    <row r="69" spans="1:27" ht="15.75">
      <c r="A69" s="20" t="s">
        <v>432</v>
      </c>
      <c r="B69" s="14" t="s">
        <v>347</v>
      </c>
      <c r="C69" s="14">
        <v>65</v>
      </c>
      <c r="D69" s="14">
        <v>36</v>
      </c>
      <c r="E69" s="14">
        <v>26</v>
      </c>
      <c r="K69" s="21"/>
      <c r="L69" s="17" t="s">
        <v>302</v>
      </c>
      <c r="M69" s="17" t="s">
        <v>537</v>
      </c>
      <c r="N69" s="17" t="s">
        <v>294</v>
      </c>
      <c r="O69" s="17" t="s">
        <v>303</v>
      </c>
      <c r="P69" s="17" t="s">
        <v>538</v>
      </c>
      <c r="Q69" s="17" t="s">
        <v>297</v>
      </c>
      <c r="R69" s="18">
        <v>95</v>
      </c>
      <c r="S69" s="10">
        <v>44</v>
      </c>
      <c r="AA69" s="11" t="str">
        <f t="shared" si="0"/>
        <v>1. Thủ đô Hà NộiHuyện Đan Phượng</v>
      </c>
    </row>
    <row r="70" spans="1:27" ht="15.75">
      <c r="A70" s="19" t="s">
        <v>357</v>
      </c>
      <c r="B70" s="14"/>
      <c r="C70" s="14"/>
      <c r="D70" s="14"/>
      <c r="E70" s="14"/>
      <c r="K70" s="21"/>
      <c r="L70" s="17" t="s">
        <v>302</v>
      </c>
      <c r="M70" s="17" t="s">
        <v>539</v>
      </c>
      <c r="N70" s="17" t="s">
        <v>294</v>
      </c>
      <c r="O70" s="17" t="s">
        <v>303</v>
      </c>
      <c r="P70" s="17" t="s">
        <v>540</v>
      </c>
      <c r="Q70" s="17" t="s">
        <v>297</v>
      </c>
      <c r="R70" s="18">
        <v>95</v>
      </c>
      <c r="S70" s="10">
        <v>44</v>
      </c>
      <c r="AA70" s="11" t="str">
        <f t="shared" ref="AA70:AA133" si="1">N70&amp;O70</f>
        <v>1. Thủ đô Hà NộiHuyện Đan Phượng</v>
      </c>
    </row>
    <row r="71" spans="1:27" ht="15.75">
      <c r="A71" s="20" t="s">
        <v>541</v>
      </c>
      <c r="B71" s="14" t="s">
        <v>297</v>
      </c>
      <c r="C71" s="14">
        <v>95</v>
      </c>
      <c r="D71" s="14">
        <v>44</v>
      </c>
      <c r="E71" s="14">
        <v>31</v>
      </c>
      <c r="K71" s="21"/>
      <c r="L71" s="17" t="s">
        <v>302</v>
      </c>
      <c r="M71" s="17" t="s">
        <v>542</v>
      </c>
      <c r="N71" s="17" t="s">
        <v>294</v>
      </c>
      <c r="O71" s="17" t="s">
        <v>303</v>
      </c>
      <c r="P71" s="17" t="s">
        <v>543</v>
      </c>
      <c r="Q71" s="17" t="s">
        <v>297</v>
      </c>
      <c r="R71" s="18">
        <v>95</v>
      </c>
      <c r="S71" s="10">
        <v>44</v>
      </c>
      <c r="AA71" s="11" t="str">
        <f t="shared" si="1"/>
        <v>1. Thủ đô Hà NộiHuyện Đan Phượng</v>
      </c>
    </row>
    <row r="72" spans="1:27" ht="38.25">
      <c r="A72" s="20" t="s">
        <v>544</v>
      </c>
      <c r="B72" s="14" t="s">
        <v>347</v>
      </c>
      <c r="C72" s="14">
        <v>65</v>
      </c>
      <c r="D72" s="14">
        <v>36</v>
      </c>
      <c r="E72" s="14">
        <v>26</v>
      </c>
      <c r="K72" s="21"/>
      <c r="L72" s="17" t="s">
        <v>302</v>
      </c>
      <c r="M72" s="17" t="s">
        <v>545</v>
      </c>
      <c r="N72" s="17" t="s">
        <v>294</v>
      </c>
      <c r="O72" s="17" t="s">
        <v>303</v>
      </c>
      <c r="P72" s="17" t="s">
        <v>546</v>
      </c>
      <c r="Q72" s="17" t="s">
        <v>297</v>
      </c>
      <c r="R72" s="18">
        <v>95</v>
      </c>
      <c r="S72" s="10">
        <v>44</v>
      </c>
      <c r="AA72" s="11" t="str">
        <f t="shared" si="1"/>
        <v>1. Thủ đô Hà NộiHuyện Đan Phượng</v>
      </c>
    </row>
    <row r="73" spans="1:27" ht="15.75">
      <c r="A73" s="20" t="s">
        <v>547</v>
      </c>
      <c r="B73" s="14" t="s">
        <v>297</v>
      </c>
      <c r="C73" s="14">
        <v>95</v>
      </c>
      <c r="D73" s="14">
        <v>44</v>
      </c>
      <c r="E73" s="14">
        <v>31</v>
      </c>
      <c r="K73" s="21"/>
      <c r="L73" s="17" t="s">
        <v>302</v>
      </c>
      <c r="M73" s="17" t="s">
        <v>548</v>
      </c>
      <c r="N73" s="17" t="s">
        <v>294</v>
      </c>
      <c r="O73" s="17" t="s">
        <v>303</v>
      </c>
      <c r="P73" s="17" t="s">
        <v>549</v>
      </c>
      <c r="Q73" s="17" t="s">
        <v>297</v>
      </c>
      <c r="R73" s="18">
        <v>95</v>
      </c>
      <c r="S73" s="10">
        <v>44</v>
      </c>
      <c r="AA73" s="11" t="str">
        <f t="shared" si="1"/>
        <v>1. Thủ đô Hà NộiHuyện Đan Phượng</v>
      </c>
    </row>
    <row r="74" spans="1:27" ht="15.75">
      <c r="A74" s="20" t="s">
        <v>550</v>
      </c>
      <c r="B74" s="14" t="s">
        <v>347</v>
      </c>
      <c r="C74" s="14">
        <v>65</v>
      </c>
      <c r="D74" s="14">
        <v>36</v>
      </c>
      <c r="E74" s="14">
        <v>26</v>
      </c>
      <c r="K74" s="21"/>
      <c r="L74" s="17" t="s">
        <v>307</v>
      </c>
      <c r="M74" s="17" t="s">
        <v>551</v>
      </c>
      <c r="N74" s="17" t="s">
        <v>294</v>
      </c>
      <c r="O74" s="17" t="s">
        <v>303</v>
      </c>
      <c r="P74" s="17" t="s">
        <v>552</v>
      </c>
      <c r="Q74" s="17" t="s">
        <v>297</v>
      </c>
      <c r="R74" s="18">
        <v>95</v>
      </c>
      <c r="S74" s="10">
        <v>44</v>
      </c>
      <c r="AA74" s="11" t="str">
        <f t="shared" si="1"/>
        <v>1. Thủ đô Hà NộiHuyện Đan Phượng</v>
      </c>
    </row>
    <row r="75" spans="1:27" ht="15.75">
      <c r="A75" s="20" t="s">
        <v>553</v>
      </c>
      <c r="B75" s="14" t="s">
        <v>297</v>
      </c>
      <c r="C75" s="14">
        <v>95</v>
      </c>
      <c r="D75" s="14">
        <v>44</v>
      </c>
      <c r="E75" s="14">
        <v>31</v>
      </c>
      <c r="K75" s="21"/>
      <c r="L75" s="17" t="s">
        <v>307</v>
      </c>
      <c r="M75" s="17" t="s">
        <v>554</v>
      </c>
      <c r="N75" s="17" t="s">
        <v>294</v>
      </c>
      <c r="O75" s="17" t="s">
        <v>303</v>
      </c>
      <c r="P75" s="17" t="s">
        <v>555</v>
      </c>
      <c r="Q75" s="17" t="s">
        <v>297</v>
      </c>
      <c r="R75" s="18">
        <v>95</v>
      </c>
      <c r="S75" s="10">
        <v>44</v>
      </c>
      <c r="AA75" s="11" t="str">
        <f t="shared" si="1"/>
        <v>1. Thủ đô Hà NộiHuyện Đan Phượng</v>
      </c>
    </row>
    <row r="76" spans="1:27" ht="15.75">
      <c r="A76" s="20" t="s">
        <v>556</v>
      </c>
      <c r="B76" s="295" t="s">
        <v>297</v>
      </c>
      <c r="C76" s="295">
        <v>95</v>
      </c>
      <c r="D76" s="295">
        <v>44</v>
      </c>
      <c r="E76" s="295">
        <v>31</v>
      </c>
      <c r="K76" s="21"/>
      <c r="L76" s="17" t="s">
        <v>307</v>
      </c>
      <c r="M76" s="17" t="s">
        <v>557</v>
      </c>
      <c r="N76" s="17" t="s">
        <v>294</v>
      </c>
      <c r="O76" s="17" t="s">
        <v>303</v>
      </c>
      <c r="P76" s="17" t="s">
        <v>558</v>
      </c>
      <c r="Q76" s="17" t="s">
        <v>297</v>
      </c>
      <c r="R76" s="18">
        <v>95</v>
      </c>
      <c r="S76" s="10">
        <v>44</v>
      </c>
      <c r="AA76" s="11" t="str">
        <f t="shared" si="1"/>
        <v>1. Thủ đô Hà NộiHuyện Đan Phượng</v>
      </c>
    </row>
    <row r="77" spans="1:27" ht="25.5">
      <c r="A77" s="20" t="s">
        <v>559</v>
      </c>
      <c r="B77" s="295"/>
      <c r="C77" s="295"/>
      <c r="D77" s="295"/>
      <c r="E77" s="295"/>
      <c r="K77" s="21"/>
      <c r="L77" s="17" t="s">
        <v>307</v>
      </c>
      <c r="M77" s="17" t="s">
        <v>560</v>
      </c>
      <c r="N77" s="17" t="s">
        <v>294</v>
      </c>
      <c r="O77" s="17" t="s">
        <v>303</v>
      </c>
      <c r="P77" s="17" t="s">
        <v>561</v>
      </c>
      <c r="Q77" s="17" t="s">
        <v>297</v>
      </c>
      <c r="R77" s="18">
        <v>95</v>
      </c>
      <c r="S77" s="10">
        <v>44</v>
      </c>
      <c r="AA77" s="11" t="str">
        <f t="shared" si="1"/>
        <v>1. Thủ đô Hà NộiHuyện Đan Phượng</v>
      </c>
    </row>
    <row r="78" spans="1:27" ht="15.75">
      <c r="A78" s="20" t="s">
        <v>562</v>
      </c>
      <c r="B78" s="14" t="s">
        <v>347</v>
      </c>
      <c r="C78" s="14">
        <v>65</v>
      </c>
      <c r="D78" s="14">
        <v>36</v>
      </c>
      <c r="E78" s="14">
        <v>26</v>
      </c>
      <c r="K78" s="21"/>
      <c r="L78" s="17" t="s">
        <v>307</v>
      </c>
      <c r="M78" s="17" t="s">
        <v>563</v>
      </c>
      <c r="N78" s="17" t="s">
        <v>294</v>
      </c>
      <c r="O78" s="17" t="s">
        <v>303</v>
      </c>
      <c r="P78" s="17" t="s">
        <v>564</v>
      </c>
      <c r="Q78" s="17" t="s">
        <v>297</v>
      </c>
      <c r="R78" s="18">
        <v>95</v>
      </c>
      <c r="S78" s="10">
        <v>44</v>
      </c>
      <c r="AA78" s="11" t="str">
        <f t="shared" si="1"/>
        <v>1. Thủ đô Hà NộiHuyện Đan Phượng</v>
      </c>
    </row>
    <row r="79" spans="1:27" ht="25.5">
      <c r="A79" s="20" t="s">
        <v>565</v>
      </c>
      <c r="B79" s="14" t="s">
        <v>347</v>
      </c>
      <c r="C79" s="14">
        <v>65</v>
      </c>
      <c r="D79" s="14">
        <v>36</v>
      </c>
      <c r="E79" s="14">
        <v>26</v>
      </c>
      <c r="K79" s="21"/>
      <c r="L79" s="17" t="s">
        <v>307</v>
      </c>
      <c r="M79" s="17" t="s">
        <v>566</v>
      </c>
      <c r="N79" s="17" t="s">
        <v>294</v>
      </c>
      <c r="O79" s="17" t="s">
        <v>303</v>
      </c>
      <c r="P79" s="17" t="s">
        <v>567</v>
      </c>
      <c r="Q79" s="17" t="s">
        <v>297</v>
      </c>
      <c r="R79" s="18">
        <v>95</v>
      </c>
      <c r="S79" s="10">
        <v>44</v>
      </c>
      <c r="AA79" s="11" t="str">
        <f t="shared" si="1"/>
        <v>1. Thủ đô Hà NộiHuyện Đan Phượng</v>
      </c>
    </row>
    <row r="80" spans="1:27" ht="15.75">
      <c r="A80" s="20" t="s">
        <v>568</v>
      </c>
      <c r="B80" s="14" t="s">
        <v>297</v>
      </c>
      <c r="C80" s="14">
        <v>95</v>
      </c>
      <c r="D80" s="14">
        <v>44</v>
      </c>
      <c r="E80" s="14">
        <v>31</v>
      </c>
      <c r="K80" s="21"/>
      <c r="L80" s="17" t="s">
        <v>307</v>
      </c>
      <c r="M80" s="17" t="s">
        <v>569</v>
      </c>
      <c r="N80" s="17" t="s">
        <v>294</v>
      </c>
      <c r="O80" s="17" t="s">
        <v>303</v>
      </c>
      <c r="P80" s="17" t="s">
        <v>570</v>
      </c>
      <c r="Q80" s="17" t="s">
        <v>297</v>
      </c>
      <c r="R80" s="18">
        <v>95</v>
      </c>
      <c r="S80" s="10">
        <v>44</v>
      </c>
      <c r="AA80" s="11" t="str">
        <f t="shared" si="1"/>
        <v>1. Thủ đô Hà NộiHuyện Đan Phượng</v>
      </c>
    </row>
    <row r="81" spans="1:27" ht="15.75">
      <c r="A81" s="20" t="s">
        <v>571</v>
      </c>
      <c r="B81" s="14" t="s">
        <v>306</v>
      </c>
      <c r="C81" s="14">
        <v>125</v>
      </c>
      <c r="D81" s="14">
        <v>50</v>
      </c>
      <c r="E81" s="14">
        <v>36</v>
      </c>
      <c r="K81" s="21"/>
      <c r="L81" s="17" t="s">
        <v>307</v>
      </c>
      <c r="M81" s="17" t="s">
        <v>572</v>
      </c>
      <c r="N81" s="17" t="s">
        <v>294</v>
      </c>
      <c r="O81" s="17" t="s">
        <v>303</v>
      </c>
      <c r="P81" s="17" t="s">
        <v>573</v>
      </c>
      <c r="Q81" s="17" t="s">
        <v>297</v>
      </c>
      <c r="R81" s="18">
        <v>95</v>
      </c>
      <c r="S81" s="10">
        <v>44</v>
      </c>
      <c r="AA81" s="11" t="str">
        <f t="shared" si="1"/>
        <v>1. Thủ đô Hà NộiHuyện Đan Phượng</v>
      </c>
    </row>
    <row r="82" spans="1:27" ht="15.75">
      <c r="A82" s="20" t="s">
        <v>574</v>
      </c>
      <c r="B82" s="14" t="s">
        <v>347</v>
      </c>
      <c r="C82" s="14">
        <v>65</v>
      </c>
      <c r="D82" s="14">
        <v>36</v>
      </c>
      <c r="E82" s="14">
        <v>26</v>
      </c>
      <c r="K82" s="21"/>
      <c r="L82" s="17" t="s">
        <v>311</v>
      </c>
      <c r="M82" s="17" t="s">
        <v>575</v>
      </c>
      <c r="N82" s="17" t="s">
        <v>294</v>
      </c>
      <c r="O82" s="17" t="s">
        <v>303</v>
      </c>
      <c r="P82" s="17" t="s">
        <v>576</v>
      </c>
      <c r="Q82" s="17" t="s">
        <v>297</v>
      </c>
      <c r="R82" s="18">
        <v>95</v>
      </c>
      <c r="S82" s="10">
        <v>44</v>
      </c>
      <c r="AA82" s="11" t="str">
        <f t="shared" si="1"/>
        <v>1. Thủ đô Hà NộiHuyện Đan Phượng</v>
      </c>
    </row>
    <row r="83" spans="1:27" ht="15.75">
      <c r="A83" s="20" t="s">
        <v>577</v>
      </c>
      <c r="B83" s="14" t="s">
        <v>297</v>
      </c>
      <c r="C83" s="14">
        <v>95</v>
      </c>
      <c r="D83" s="14">
        <v>44</v>
      </c>
      <c r="E83" s="14">
        <v>31</v>
      </c>
      <c r="K83" s="21"/>
      <c r="L83" s="17" t="s">
        <v>311</v>
      </c>
      <c r="M83" s="17" t="s">
        <v>578</v>
      </c>
      <c r="N83" s="17" t="s">
        <v>294</v>
      </c>
      <c r="O83" s="17" t="s">
        <v>303</v>
      </c>
      <c r="P83" s="17" t="s">
        <v>579</v>
      </c>
      <c r="Q83" s="17" t="s">
        <v>297</v>
      </c>
      <c r="R83" s="18">
        <v>95</v>
      </c>
      <c r="S83" s="10">
        <v>44</v>
      </c>
      <c r="AA83" s="11" t="str">
        <f t="shared" si="1"/>
        <v>1. Thủ đô Hà NộiHuyện Đan Phượng</v>
      </c>
    </row>
    <row r="84" spans="1:27" ht="15.75">
      <c r="A84" s="20" t="s">
        <v>580</v>
      </c>
      <c r="B84" s="14" t="s">
        <v>297</v>
      </c>
      <c r="C84" s="14">
        <v>95</v>
      </c>
      <c r="D84" s="14">
        <v>44</v>
      </c>
      <c r="E84" s="14">
        <v>31</v>
      </c>
      <c r="K84" s="21"/>
      <c r="L84" s="17" t="s">
        <v>311</v>
      </c>
      <c r="M84" s="17" t="s">
        <v>581</v>
      </c>
      <c r="N84" s="17" t="s">
        <v>294</v>
      </c>
      <c r="O84" s="17" t="s">
        <v>308</v>
      </c>
      <c r="P84" s="17" t="s">
        <v>582</v>
      </c>
      <c r="Q84" s="17" t="s">
        <v>297</v>
      </c>
      <c r="R84" s="18">
        <v>95</v>
      </c>
      <c r="S84" s="10">
        <v>44</v>
      </c>
      <c r="AA84" s="11" t="str">
        <f t="shared" si="1"/>
        <v>1. Thủ đô Hà NộiHuyện Đông Anh</v>
      </c>
    </row>
    <row r="85" spans="1:27" ht="15.75">
      <c r="A85" s="19" t="s">
        <v>362</v>
      </c>
      <c r="B85" s="14"/>
      <c r="C85" s="14"/>
      <c r="D85" s="14"/>
      <c r="E85" s="14"/>
      <c r="K85" s="21"/>
      <c r="L85" s="17" t="s">
        <v>311</v>
      </c>
      <c r="M85" s="17" t="s">
        <v>531</v>
      </c>
      <c r="N85" s="17" t="s">
        <v>294</v>
      </c>
      <c r="O85" s="17" t="s">
        <v>308</v>
      </c>
      <c r="P85" s="17" t="s">
        <v>583</v>
      </c>
      <c r="Q85" s="17" t="s">
        <v>297</v>
      </c>
      <c r="R85" s="18">
        <v>95</v>
      </c>
      <c r="S85" s="10">
        <v>44</v>
      </c>
      <c r="AA85" s="11" t="str">
        <f t="shared" si="1"/>
        <v>1. Thủ đô Hà NộiHuyện Đông Anh</v>
      </c>
    </row>
    <row r="86" spans="1:27" ht="15.75">
      <c r="A86" s="20" t="s">
        <v>432</v>
      </c>
      <c r="B86" s="14" t="s">
        <v>297</v>
      </c>
      <c r="C86" s="14">
        <v>95</v>
      </c>
      <c r="D86" s="14">
        <v>44</v>
      </c>
      <c r="E86" s="14">
        <v>31</v>
      </c>
      <c r="K86" s="21"/>
      <c r="L86" s="17" t="s">
        <v>311</v>
      </c>
      <c r="M86" s="17" t="s">
        <v>584</v>
      </c>
      <c r="N86" s="17" t="s">
        <v>294</v>
      </c>
      <c r="O86" s="17" t="s">
        <v>308</v>
      </c>
      <c r="P86" s="17" t="s">
        <v>585</v>
      </c>
      <c r="Q86" s="17" t="s">
        <v>297</v>
      </c>
      <c r="R86" s="18">
        <v>95</v>
      </c>
      <c r="S86" s="10">
        <v>44</v>
      </c>
      <c r="AA86" s="11" t="str">
        <f t="shared" si="1"/>
        <v>1. Thủ đô Hà NộiHuyện Đông Anh</v>
      </c>
    </row>
    <row r="87" spans="1:27" ht="15.75">
      <c r="A87" s="19" t="s">
        <v>366</v>
      </c>
      <c r="B87" s="14"/>
      <c r="C87" s="14"/>
      <c r="D87" s="14"/>
      <c r="E87" s="14"/>
      <c r="K87" s="21"/>
      <c r="L87" s="17" t="s">
        <v>311</v>
      </c>
      <c r="M87" s="17" t="s">
        <v>586</v>
      </c>
      <c r="N87" s="17" t="s">
        <v>294</v>
      </c>
      <c r="O87" s="17" t="s">
        <v>308</v>
      </c>
      <c r="P87" s="17" t="s">
        <v>587</v>
      </c>
      <c r="Q87" s="17" t="s">
        <v>297</v>
      </c>
      <c r="R87" s="18">
        <v>95</v>
      </c>
      <c r="S87" s="10">
        <v>44</v>
      </c>
      <c r="AA87" s="11" t="str">
        <f t="shared" si="1"/>
        <v>1. Thủ đô Hà NộiHuyện Đông Anh</v>
      </c>
    </row>
    <row r="88" spans="1:27" ht="15.75">
      <c r="A88" s="20" t="s">
        <v>432</v>
      </c>
      <c r="B88" s="14" t="s">
        <v>347</v>
      </c>
      <c r="C88" s="14">
        <v>65</v>
      </c>
      <c r="D88" s="14">
        <v>36</v>
      </c>
      <c r="E88" s="14">
        <v>26</v>
      </c>
      <c r="K88" s="21"/>
      <c r="L88" s="17" t="s">
        <v>311</v>
      </c>
      <c r="M88" s="17" t="s">
        <v>588</v>
      </c>
      <c r="N88" s="17" t="s">
        <v>294</v>
      </c>
      <c r="O88" s="17" t="s">
        <v>308</v>
      </c>
      <c r="P88" s="17" t="s">
        <v>589</v>
      </c>
      <c r="Q88" s="17" t="s">
        <v>297</v>
      </c>
      <c r="R88" s="18">
        <v>95</v>
      </c>
      <c r="S88" s="10">
        <v>44</v>
      </c>
      <c r="AA88" s="11" t="str">
        <f t="shared" si="1"/>
        <v>1. Thủ đô Hà NộiHuyện Đông Anh</v>
      </c>
    </row>
    <row r="89" spans="1:27" ht="15.75">
      <c r="A89" s="19" t="s">
        <v>370</v>
      </c>
      <c r="B89" s="14"/>
      <c r="C89" s="14"/>
      <c r="D89" s="14"/>
      <c r="E89" s="14"/>
      <c r="K89" s="21"/>
      <c r="L89" s="17" t="s">
        <v>311</v>
      </c>
      <c r="M89" s="17" t="s">
        <v>590</v>
      </c>
      <c r="N89" s="17" t="s">
        <v>294</v>
      </c>
      <c r="O89" s="17" t="s">
        <v>308</v>
      </c>
      <c r="P89" s="17" t="s">
        <v>591</v>
      </c>
      <c r="Q89" s="17" t="s">
        <v>297</v>
      </c>
      <c r="R89" s="18">
        <v>95</v>
      </c>
      <c r="S89" s="10">
        <v>44</v>
      </c>
      <c r="AA89" s="11" t="str">
        <f t="shared" si="1"/>
        <v>1. Thủ đô Hà NộiHuyện Đông Anh</v>
      </c>
    </row>
    <row r="90" spans="1:27" ht="25.5">
      <c r="A90" s="20" t="s">
        <v>592</v>
      </c>
      <c r="B90" s="14" t="s">
        <v>347</v>
      </c>
      <c r="C90" s="14">
        <v>65</v>
      </c>
      <c r="D90" s="14">
        <v>36</v>
      </c>
      <c r="E90" s="14">
        <v>26</v>
      </c>
      <c r="K90" s="21"/>
      <c r="L90" s="17" t="s">
        <v>311</v>
      </c>
      <c r="M90" s="17" t="s">
        <v>593</v>
      </c>
      <c r="N90" s="17" t="s">
        <v>294</v>
      </c>
      <c r="O90" s="17" t="s">
        <v>308</v>
      </c>
      <c r="P90" s="17" t="s">
        <v>594</v>
      </c>
      <c r="Q90" s="17" t="s">
        <v>297</v>
      </c>
      <c r="R90" s="18">
        <v>95</v>
      </c>
      <c r="S90" s="10">
        <v>44</v>
      </c>
      <c r="AA90" s="11" t="str">
        <f t="shared" si="1"/>
        <v>1. Thủ đô Hà NộiHuyện Đông Anh</v>
      </c>
    </row>
    <row r="91" spans="1:27" ht="25.5">
      <c r="A91" s="20" t="s">
        <v>595</v>
      </c>
      <c r="B91" s="14" t="s">
        <v>347</v>
      </c>
      <c r="C91" s="14">
        <v>65</v>
      </c>
      <c r="D91" s="14">
        <v>36</v>
      </c>
      <c r="E91" s="14">
        <v>26</v>
      </c>
      <c r="K91" s="21"/>
      <c r="L91" s="17" t="s">
        <v>315</v>
      </c>
      <c r="M91" s="17" t="s">
        <v>596</v>
      </c>
      <c r="N91" s="17" t="s">
        <v>294</v>
      </c>
      <c r="O91" s="17" t="s">
        <v>308</v>
      </c>
      <c r="P91" s="17" t="s">
        <v>597</v>
      </c>
      <c r="Q91" s="17" t="s">
        <v>297</v>
      </c>
      <c r="R91" s="18">
        <v>95</v>
      </c>
      <c r="S91" s="10">
        <v>44</v>
      </c>
      <c r="AA91" s="11" t="str">
        <f t="shared" si="1"/>
        <v>1. Thủ đô Hà NộiHuyện Đông Anh</v>
      </c>
    </row>
    <row r="92" spans="1:27" ht="15.75">
      <c r="A92" s="20" t="s">
        <v>598</v>
      </c>
      <c r="B92" s="14" t="s">
        <v>297</v>
      </c>
      <c r="C92" s="14">
        <v>95</v>
      </c>
      <c r="D92" s="14">
        <v>44</v>
      </c>
      <c r="E92" s="14">
        <v>31</v>
      </c>
      <c r="K92" s="21"/>
      <c r="L92" s="17" t="s">
        <v>315</v>
      </c>
      <c r="M92" s="17" t="s">
        <v>599</v>
      </c>
      <c r="N92" s="17" t="s">
        <v>294</v>
      </c>
      <c r="O92" s="17" t="s">
        <v>308</v>
      </c>
      <c r="P92" s="17" t="s">
        <v>600</v>
      </c>
      <c r="Q92" s="17" t="s">
        <v>297</v>
      </c>
      <c r="R92" s="18">
        <v>95</v>
      </c>
      <c r="S92" s="10">
        <v>44</v>
      </c>
      <c r="AA92" s="11" t="str">
        <f t="shared" si="1"/>
        <v>1. Thủ đô Hà NộiHuyện Đông Anh</v>
      </c>
    </row>
    <row r="93" spans="1:27" ht="15.75">
      <c r="A93" s="19" t="s">
        <v>374</v>
      </c>
      <c r="B93" s="14"/>
      <c r="C93" s="14"/>
      <c r="D93" s="14"/>
      <c r="E93" s="14"/>
      <c r="K93" s="21"/>
      <c r="L93" s="17" t="s">
        <v>315</v>
      </c>
      <c r="M93" s="17" t="s">
        <v>601</v>
      </c>
      <c r="N93" s="17" t="s">
        <v>294</v>
      </c>
      <c r="O93" s="17" t="s">
        <v>308</v>
      </c>
      <c r="P93" s="17" t="s">
        <v>549</v>
      </c>
      <c r="Q93" s="17" t="s">
        <v>297</v>
      </c>
      <c r="R93" s="18">
        <v>95</v>
      </c>
      <c r="S93" s="10">
        <v>44</v>
      </c>
      <c r="AA93" s="11" t="str">
        <f t="shared" si="1"/>
        <v>1. Thủ đô Hà NộiHuyện Đông Anh</v>
      </c>
    </row>
    <row r="94" spans="1:27" ht="15.75">
      <c r="A94" s="20" t="s">
        <v>432</v>
      </c>
      <c r="B94" s="14" t="s">
        <v>347</v>
      </c>
      <c r="C94" s="14">
        <v>65</v>
      </c>
      <c r="D94" s="14">
        <v>36</v>
      </c>
      <c r="E94" s="14">
        <v>26</v>
      </c>
      <c r="K94" s="21"/>
      <c r="L94" s="17" t="s">
        <v>315</v>
      </c>
      <c r="M94" s="17" t="s">
        <v>602</v>
      </c>
      <c r="N94" s="17" t="s">
        <v>294</v>
      </c>
      <c r="O94" s="17" t="s">
        <v>308</v>
      </c>
      <c r="P94" s="17" t="s">
        <v>603</v>
      </c>
      <c r="Q94" s="17" t="s">
        <v>297</v>
      </c>
      <c r="R94" s="18">
        <v>95</v>
      </c>
      <c r="S94" s="10">
        <v>44</v>
      </c>
      <c r="AA94" s="11" t="str">
        <f t="shared" si="1"/>
        <v>1. Thủ đô Hà NộiHuyện Đông Anh</v>
      </c>
    </row>
    <row r="95" spans="1:27" ht="15.75">
      <c r="A95" s="19" t="s">
        <v>378</v>
      </c>
      <c r="B95" s="14"/>
      <c r="C95" s="14"/>
      <c r="D95" s="14"/>
      <c r="E95" s="14"/>
      <c r="K95" s="21"/>
      <c r="L95" s="17" t="s">
        <v>315</v>
      </c>
      <c r="M95" s="17" t="s">
        <v>604</v>
      </c>
      <c r="N95" s="17" t="s">
        <v>294</v>
      </c>
      <c r="O95" s="17" t="s">
        <v>308</v>
      </c>
      <c r="P95" s="17" t="s">
        <v>605</v>
      </c>
      <c r="Q95" s="17" t="s">
        <v>297</v>
      </c>
      <c r="R95" s="18">
        <v>95</v>
      </c>
      <c r="S95" s="10">
        <v>44</v>
      </c>
      <c r="AA95" s="11" t="str">
        <f t="shared" si="1"/>
        <v>1. Thủ đô Hà NộiHuyện Đông Anh</v>
      </c>
    </row>
    <row r="96" spans="1:27" ht="15.75">
      <c r="A96" s="20" t="s">
        <v>432</v>
      </c>
      <c r="B96" s="14" t="s">
        <v>297</v>
      </c>
      <c r="C96" s="14">
        <v>95</v>
      </c>
      <c r="D96" s="14">
        <v>44</v>
      </c>
      <c r="E96" s="14">
        <v>31</v>
      </c>
      <c r="K96" s="21"/>
      <c r="L96" s="17" t="s">
        <v>315</v>
      </c>
      <c r="M96" s="17" t="s">
        <v>606</v>
      </c>
      <c r="N96" s="17" t="s">
        <v>294</v>
      </c>
      <c r="O96" s="17" t="s">
        <v>308</v>
      </c>
      <c r="P96" s="17" t="s">
        <v>607</v>
      </c>
      <c r="Q96" s="17" t="s">
        <v>297</v>
      </c>
      <c r="R96" s="18">
        <v>95</v>
      </c>
      <c r="S96" s="10">
        <v>44</v>
      </c>
      <c r="AA96" s="11" t="str">
        <f t="shared" si="1"/>
        <v>1. Thủ đô Hà NộiHuyện Đông Anh</v>
      </c>
    </row>
    <row r="97" spans="1:27" ht="15.75">
      <c r="A97" s="19" t="s">
        <v>382</v>
      </c>
      <c r="B97" s="14"/>
      <c r="C97" s="14"/>
      <c r="D97" s="14"/>
      <c r="E97" s="14"/>
      <c r="K97" s="21"/>
      <c r="L97" s="17" t="s">
        <v>315</v>
      </c>
      <c r="M97" s="17" t="s">
        <v>608</v>
      </c>
      <c r="N97" s="17" t="s">
        <v>294</v>
      </c>
      <c r="O97" s="17" t="s">
        <v>308</v>
      </c>
      <c r="P97" s="17" t="s">
        <v>609</v>
      </c>
      <c r="Q97" s="17" t="s">
        <v>297</v>
      </c>
      <c r="R97" s="18">
        <v>95</v>
      </c>
      <c r="S97" s="10">
        <v>44</v>
      </c>
      <c r="AA97" s="11" t="str">
        <f t="shared" si="1"/>
        <v>1. Thủ đô Hà NộiHuyện Đông Anh</v>
      </c>
    </row>
    <row r="98" spans="1:27" ht="15.75">
      <c r="A98" s="20" t="s">
        <v>610</v>
      </c>
      <c r="B98" s="14" t="s">
        <v>297</v>
      </c>
      <c r="C98" s="14">
        <v>95</v>
      </c>
      <c r="D98" s="14">
        <v>44</v>
      </c>
      <c r="E98" s="14">
        <v>31</v>
      </c>
      <c r="K98" s="21"/>
      <c r="L98" s="17" t="s">
        <v>315</v>
      </c>
      <c r="M98" s="17" t="s">
        <v>611</v>
      </c>
      <c r="N98" s="17" t="s">
        <v>294</v>
      </c>
      <c r="O98" s="17" t="s">
        <v>308</v>
      </c>
      <c r="P98" s="17" t="s">
        <v>612</v>
      </c>
      <c r="Q98" s="17" t="s">
        <v>297</v>
      </c>
      <c r="R98" s="18">
        <v>95</v>
      </c>
      <c r="S98" s="10">
        <v>44</v>
      </c>
      <c r="AA98" s="11" t="str">
        <f t="shared" si="1"/>
        <v>1. Thủ đô Hà NộiHuyện Đông Anh</v>
      </c>
    </row>
    <row r="99" spans="1:27" ht="15.75">
      <c r="A99" s="20" t="s">
        <v>613</v>
      </c>
      <c r="B99" s="14" t="s">
        <v>297</v>
      </c>
      <c r="C99" s="14">
        <v>95</v>
      </c>
      <c r="D99" s="14">
        <v>44</v>
      </c>
      <c r="E99" s="14">
        <v>31</v>
      </c>
      <c r="K99" s="21"/>
      <c r="L99" s="17" t="s">
        <v>315</v>
      </c>
      <c r="M99" s="17" t="s">
        <v>614</v>
      </c>
      <c r="N99" s="17" t="s">
        <v>294</v>
      </c>
      <c r="O99" s="17" t="s">
        <v>308</v>
      </c>
      <c r="P99" s="17" t="s">
        <v>615</v>
      </c>
      <c r="Q99" s="17" t="s">
        <v>297</v>
      </c>
      <c r="R99" s="18">
        <v>95</v>
      </c>
      <c r="S99" s="10">
        <v>44</v>
      </c>
      <c r="AA99" s="11" t="str">
        <f t="shared" si="1"/>
        <v>1. Thủ đô Hà NộiHuyện Đông Anh</v>
      </c>
    </row>
    <row r="100" spans="1:27" ht="15.75">
      <c r="A100" s="20" t="s">
        <v>616</v>
      </c>
      <c r="B100" s="14" t="s">
        <v>297</v>
      </c>
      <c r="C100" s="14">
        <v>95</v>
      </c>
      <c r="D100" s="14">
        <v>44</v>
      </c>
      <c r="E100" s="14">
        <v>31</v>
      </c>
      <c r="K100" s="21"/>
      <c r="L100" s="17" t="s">
        <v>315</v>
      </c>
      <c r="M100" s="17" t="s">
        <v>617</v>
      </c>
      <c r="N100" s="17" t="s">
        <v>294</v>
      </c>
      <c r="O100" s="17" t="s">
        <v>308</v>
      </c>
      <c r="P100" s="17" t="s">
        <v>618</v>
      </c>
      <c r="Q100" s="17" t="s">
        <v>297</v>
      </c>
      <c r="R100" s="18">
        <v>95</v>
      </c>
      <c r="S100" s="10">
        <v>44</v>
      </c>
      <c r="AA100" s="11" t="str">
        <f t="shared" si="1"/>
        <v>1. Thủ đô Hà NộiHuyện Đông Anh</v>
      </c>
    </row>
    <row r="101" spans="1:27" ht="15.75">
      <c r="A101" s="20" t="s">
        <v>619</v>
      </c>
      <c r="B101" s="14" t="s">
        <v>347</v>
      </c>
      <c r="C101" s="14">
        <v>65</v>
      </c>
      <c r="D101" s="14">
        <v>36</v>
      </c>
      <c r="E101" s="14">
        <v>26</v>
      </c>
      <c r="K101" s="21"/>
      <c r="L101" s="17" t="s">
        <v>315</v>
      </c>
      <c r="M101" s="17" t="s">
        <v>620</v>
      </c>
      <c r="N101" s="17" t="s">
        <v>294</v>
      </c>
      <c r="O101" s="17" t="s">
        <v>308</v>
      </c>
      <c r="P101" s="17" t="s">
        <v>621</v>
      </c>
      <c r="Q101" s="17" t="s">
        <v>297</v>
      </c>
      <c r="R101" s="18">
        <v>95</v>
      </c>
      <c r="S101" s="10">
        <v>44</v>
      </c>
      <c r="AA101" s="11" t="str">
        <f t="shared" si="1"/>
        <v>1. Thủ đô Hà NộiHuyện Đông Anh</v>
      </c>
    </row>
    <row r="102" spans="1:27" ht="15.75">
      <c r="A102" s="20" t="s">
        <v>622</v>
      </c>
      <c r="B102" s="14" t="s">
        <v>297</v>
      </c>
      <c r="C102" s="14">
        <v>95</v>
      </c>
      <c r="D102" s="14">
        <v>44</v>
      </c>
      <c r="E102" s="14">
        <v>31</v>
      </c>
      <c r="K102" s="21"/>
      <c r="L102" s="17" t="s">
        <v>319</v>
      </c>
      <c r="M102" s="17" t="s">
        <v>426</v>
      </c>
      <c r="N102" s="17" t="s">
        <v>294</v>
      </c>
      <c r="O102" s="17" t="s">
        <v>308</v>
      </c>
      <c r="P102" s="17" t="s">
        <v>623</v>
      </c>
      <c r="Q102" s="17" t="s">
        <v>297</v>
      </c>
      <c r="R102" s="18">
        <v>95</v>
      </c>
      <c r="S102" s="10">
        <v>44</v>
      </c>
      <c r="AA102" s="11" t="str">
        <f t="shared" si="1"/>
        <v>1. Thủ đô Hà NộiHuyện Đông Anh</v>
      </c>
    </row>
    <row r="103" spans="1:27" ht="15.75">
      <c r="A103" s="20" t="s">
        <v>624</v>
      </c>
      <c r="B103" s="14" t="s">
        <v>297</v>
      </c>
      <c r="C103" s="14">
        <v>95</v>
      </c>
      <c r="D103" s="14">
        <v>44</v>
      </c>
      <c r="E103" s="14">
        <v>31</v>
      </c>
      <c r="K103" s="21"/>
      <c r="L103" s="17" t="s">
        <v>319</v>
      </c>
      <c r="M103" s="17" t="s">
        <v>625</v>
      </c>
      <c r="N103" s="17" t="s">
        <v>294</v>
      </c>
      <c r="O103" s="17" t="s">
        <v>308</v>
      </c>
      <c r="P103" s="17" t="s">
        <v>626</v>
      </c>
      <c r="Q103" s="17" t="s">
        <v>297</v>
      </c>
      <c r="R103" s="18">
        <v>95</v>
      </c>
      <c r="S103" s="10">
        <v>44</v>
      </c>
      <c r="AA103" s="11" t="str">
        <f t="shared" si="1"/>
        <v>1. Thủ đô Hà NộiHuyện Đông Anh</v>
      </c>
    </row>
    <row r="104" spans="1:27" ht="15.75">
      <c r="A104" s="20" t="s">
        <v>627</v>
      </c>
      <c r="B104" s="14" t="s">
        <v>347</v>
      </c>
      <c r="C104" s="14">
        <v>65</v>
      </c>
      <c r="D104" s="14">
        <v>36</v>
      </c>
      <c r="E104" s="14">
        <v>26</v>
      </c>
      <c r="K104" s="21"/>
      <c r="L104" s="17" t="s">
        <v>319</v>
      </c>
      <c r="M104" s="17" t="s">
        <v>628</v>
      </c>
      <c r="N104" s="17" t="s">
        <v>294</v>
      </c>
      <c r="O104" s="17" t="s">
        <v>308</v>
      </c>
      <c r="P104" s="17" t="s">
        <v>629</v>
      </c>
      <c r="Q104" s="17" t="s">
        <v>297</v>
      </c>
      <c r="R104" s="18">
        <v>95</v>
      </c>
      <c r="S104" s="10">
        <v>44</v>
      </c>
      <c r="AA104" s="11" t="str">
        <f t="shared" si="1"/>
        <v>1. Thủ đô Hà NộiHuyện Đông Anh</v>
      </c>
    </row>
    <row r="105" spans="1:27" ht="15.75">
      <c r="A105" s="20" t="s">
        <v>630</v>
      </c>
      <c r="B105" s="14" t="s">
        <v>297</v>
      </c>
      <c r="C105" s="14">
        <v>95</v>
      </c>
      <c r="D105" s="14">
        <v>44</v>
      </c>
      <c r="E105" s="14">
        <v>31</v>
      </c>
      <c r="K105" s="21"/>
      <c r="L105" s="17" t="s">
        <v>319</v>
      </c>
      <c r="M105" s="17" t="s">
        <v>631</v>
      </c>
      <c r="N105" s="17" t="s">
        <v>294</v>
      </c>
      <c r="O105" s="17" t="s">
        <v>308</v>
      </c>
      <c r="P105" s="17" t="s">
        <v>632</v>
      </c>
      <c r="Q105" s="17" t="s">
        <v>297</v>
      </c>
      <c r="R105" s="18">
        <v>95</v>
      </c>
      <c r="S105" s="10">
        <v>44</v>
      </c>
      <c r="AA105" s="11" t="str">
        <f t="shared" si="1"/>
        <v>1. Thủ đô Hà NộiHuyện Đông Anh</v>
      </c>
    </row>
    <row r="106" spans="1:27" ht="15.75">
      <c r="A106" s="20" t="s">
        <v>633</v>
      </c>
      <c r="B106" s="14" t="s">
        <v>347</v>
      </c>
      <c r="C106" s="14">
        <v>65</v>
      </c>
      <c r="D106" s="14">
        <v>36</v>
      </c>
      <c r="E106" s="14">
        <v>26</v>
      </c>
      <c r="K106" s="21"/>
      <c r="L106" s="17" t="s">
        <v>319</v>
      </c>
      <c r="M106" s="17" t="s">
        <v>634</v>
      </c>
      <c r="N106" s="17" t="s">
        <v>294</v>
      </c>
      <c r="O106" s="17" t="s">
        <v>308</v>
      </c>
      <c r="P106" s="17" t="s">
        <v>635</v>
      </c>
      <c r="Q106" s="17" t="s">
        <v>297</v>
      </c>
      <c r="R106" s="18">
        <v>95</v>
      </c>
      <c r="S106" s="10">
        <v>44</v>
      </c>
      <c r="AA106" s="11" t="str">
        <f t="shared" si="1"/>
        <v>1. Thủ đô Hà NộiHuyện Đông Anh</v>
      </c>
    </row>
    <row r="107" spans="1:27" ht="15.75">
      <c r="A107" s="20" t="s">
        <v>636</v>
      </c>
      <c r="B107" s="14" t="s">
        <v>347</v>
      </c>
      <c r="C107" s="14">
        <v>65</v>
      </c>
      <c r="D107" s="14">
        <v>36</v>
      </c>
      <c r="E107" s="14">
        <v>26</v>
      </c>
      <c r="K107" s="21"/>
      <c r="L107" s="17" t="s">
        <v>319</v>
      </c>
      <c r="M107" s="17" t="s">
        <v>637</v>
      </c>
      <c r="N107" s="17" t="s">
        <v>294</v>
      </c>
      <c r="O107" s="17" t="s">
        <v>308</v>
      </c>
      <c r="P107" s="17" t="s">
        <v>638</v>
      </c>
      <c r="Q107" s="17" t="s">
        <v>297</v>
      </c>
      <c r="R107" s="18">
        <v>95</v>
      </c>
      <c r="S107" s="10">
        <v>44</v>
      </c>
      <c r="AA107" s="11" t="str">
        <f t="shared" si="1"/>
        <v>1. Thủ đô Hà NộiHuyện Đông Anh</v>
      </c>
    </row>
    <row r="108" spans="1:27" ht="15.75">
      <c r="A108" s="20" t="s">
        <v>639</v>
      </c>
      <c r="B108" s="14" t="s">
        <v>297</v>
      </c>
      <c r="C108" s="14">
        <v>95</v>
      </c>
      <c r="D108" s="14">
        <v>44</v>
      </c>
      <c r="E108" s="14">
        <v>31</v>
      </c>
      <c r="K108" s="21"/>
      <c r="L108" s="17" t="s">
        <v>319</v>
      </c>
      <c r="M108" s="17" t="s">
        <v>640</v>
      </c>
      <c r="N108" s="17" t="s">
        <v>294</v>
      </c>
      <c r="O108" s="17" t="s">
        <v>312</v>
      </c>
      <c r="P108" s="17" t="s">
        <v>641</v>
      </c>
      <c r="Q108" s="17" t="s">
        <v>297</v>
      </c>
      <c r="R108" s="18">
        <v>95</v>
      </c>
      <c r="S108" s="10">
        <v>44</v>
      </c>
      <c r="AA108" s="11" t="str">
        <f t="shared" si="1"/>
        <v>1. Thủ đô Hà NộiHuyện Gia Lâm</v>
      </c>
    </row>
    <row r="109" spans="1:27" ht="15.75">
      <c r="A109" s="19" t="s">
        <v>386</v>
      </c>
      <c r="B109" s="14"/>
      <c r="C109" s="14"/>
      <c r="D109" s="14"/>
      <c r="E109" s="14"/>
      <c r="K109" s="21"/>
      <c r="L109" s="17" t="s">
        <v>319</v>
      </c>
      <c r="M109" s="17" t="s">
        <v>642</v>
      </c>
      <c r="N109" s="17" t="s">
        <v>294</v>
      </c>
      <c r="O109" s="17" t="s">
        <v>312</v>
      </c>
      <c r="P109" s="17" t="s">
        <v>643</v>
      </c>
      <c r="Q109" s="17" t="s">
        <v>297</v>
      </c>
      <c r="R109" s="18">
        <v>95</v>
      </c>
      <c r="S109" s="10">
        <v>44</v>
      </c>
      <c r="AA109" s="11" t="str">
        <f t="shared" si="1"/>
        <v>1. Thủ đô Hà NộiHuyện Gia Lâm</v>
      </c>
    </row>
    <row r="110" spans="1:27" ht="25.5">
      <c r="A110" s="20" t="s">
        <v>644</v>
      </c>
      <c r="B110" s="14" t="s">
        <v>347</v>
      </c>
      <c r="C110" s="14">
        <v>65</v>
      </c>
      <c r="D110" s="14">
        <v>36</v>
      </c>
      <c r="E110" s="14">
        <v>26</v>
      </c>
      <c r="K110" s="21"/>
      <c r="L110" s="17" t="s">
        <v>323</v>
      </c>
      <c r="M110" s="17" t="s">
        <v>645</v>
      </c>
      <c r="N110" s="17" t="s">
        <v>294</v>
      </c>
      <c r="O110" s="17" t="s">
        <v>312</v>
      </c>
      <c r="P110" s="17" t="s">
        <v>646</v>
      </c>
      <c r="Q110" s="17" t="s">
        <v>297</v>
      </c>
      <c r="R110" s="18">
        <v>95</v>
      </c>
      <c r="S110" s="10">
        <v>44</v>
      </c>
      <c r="AA110" s="11" t="str">
        <f t="shared" si="1"/>
        <v>1. Thủ đô Hà NộiHuyện Gia Lâm</v>
      </c>
    </row>
    <row r="111" spans="1:27" ht="15.75">
      <c r="A111" s="20" t="s">
        <v>601</v>
      </c>
      <c r="B111" s="14" t="s">
        <v>297</v>
      </c>
      <c r="C111" s="14">
        <v>95</v>
      </c>
      <c r="D111" s="14">
        <v>44</v>
      </c>
      <c r="E111" s="14">
        <v>31</v>
      </c>
      <c r="K111" s="21"/>
      <c r="L111" s="17" t="s">
        <v>323</v>
      </c>
      <c r="M111" s="17" t="s">
        <v>647</v>
      </c>
      <c r="N111" s="17" t="s">
        <v>294</v>
      </c>
      <c r="O111" s="17" t="s">
        <v>312</v>
      </c>
      <c r="P111" s="17" t="s">
        <v>648</v>
      </c>
      <c r="Q111" s="17" t="s">
        <v>297</v>
      </c>
      <c r="R111" s="18">
        <v>95</v>
      </c>
      <c r="S111" s="10">
        <v>44</v>
      </c>
      <c r="AA111" s="11" t="str">
        <f t="shared" si="1"/>
        <v>1. Thủ đô Hà NộiHuyện Gia Lâm</v>
      </c>
    </row>
    <row r="112" spans="1:27" ht="25.5">
      <c r="A112" s="20" t="s">
        <v>649</v>
      </c>
      <c r="B112" s="14" t="s">
        <v>297</v>
      </c>
      <c r="C112" s="14">
        <v>95</v>
      </c>
      <c r="D112" s="14">
        <v>44</v>
      </c>
      <c r="E112" s="14">
        <v>31</v>
      </c>
      <c r="K112" s="21"/>
      <c r="L112" s="17" t="s">
        <v>323</v>
      </c>
      <c r="M112" s="17" t="s">
        <v>650</v>
      </c>
      <c r="N112" s="17" t="s">
        <v>294</v>
      </c>
      <c r="O112" s="17" t="s">
        <v>312</v>
      </c>
      <c r="P112" s="17" t="s">
        <v>651</v>
      </c>
      <c r="Q112" s="17" t="s">
        <v>297</v>
      </c>
      <c r="R112" s="18">
        <v>95</v>
      </c>
      <c r="S112" s="10">
        <v>44</v>
      </c>
      <c r="AA112" s="11" t="str">
        <f t="shared" si="1"/>
        <v>1. Thủ đô Hà NộiHuyện Gia Lâm</v>
      </c>
    </row>
    <row r="113" spans="1:27" ht="15.75">
      <c r="A113" s="20" t="s">
        <v>652</v>
      </c>
      <c r="B113" s="14" t="s">
        <v>347</v>
      </c>
      <c r="C113" s="14">
        <v>65</v>
      </c>
      <c r="D113" s="14">
        <v>36</v>
      </c>
      <c r="E113" s="14">
        <v>26</v>
      </c>
      <c r="K113" s="21"/>
      <c r="L113" s="17" t="s">
        <v>323</v>
      </c>
      <c r="M113" s="17" t="s">
        <v>653</v>
      </c>
      <c r="N113" s="17" t="s">
        <v>294</v>
      </c>
      <c r="O113" s="17" t="s">
        <v>312</v>
      </c>
      <c r="P113" s="17" t="s">
        <v>654</v>
      </c>
      <c r="Q113" s="17" t="s">
        <v>297</v>
      </c>
      <c r="R113" s="18">
        <v>95</v>
      </c>
      <c r="S113" s="10">
        <v>44</v>
      </c>
      <c r="AA113" s="11" t="str">
        <f t="shared" si="1"/>
        <v>1. Thủ đô Hà NộiHuyện Gia Lâm</v>
      </c>
    </row>
    <row r="114" spans="1:27" ht="15.75">
      <c r="A114" s="19" t="s">
        <v>390</v>
      </c>
      <c r="B114" s="14"/>
      <c r="C114" s="14"/>
      <c r="D114" s="14"/>
      <c r="E114" s="14"/>
      <c r="K114" s="21"/>
      <c r="L114" s="17" t="s">
        <v>323</v>
      </c>
      <c r="M114" s="17" t="s">
        <v>655</v>
      </c>
      <c r="N114" s="17" t="s">
        <v>294</v>
      </c>
      <c r="O114" s="17" t="s">
        <v>312</v>
      </c>
      <c r="P114" s="17" t="s">
        <v>656</v>
      </c>
      <c r="Q114" s="17" t="s">
        <v>297</v>
      </c>
      <c r="R114" s="18">
        <v>95</v>
      </c>
      <c r="S114" s="10">
        <v>44</v>
      </c>
      <c r="AA114" s="11" t="str">
        <f t="shared" si="1"/>
        <v>1. Thủ đô Hà NộiHuyện Gia Lâm</v>
      </c>
    </row>
    <row r="115" spans="1:27" ht="15.75">
      <c r="A115" s="20" t="s">
        <v>657</v>
      </c>
      <c r="B115" s="295" t="s">
        <v>347</v>
      </c>
      <c r="C115" s="295">
        <v>65</v>
      </c>
      <c r="D115" s="295">
        <v>36</v>
      </c>
      <c r="E115" s="295">
        <v>26</v>
      </c>
      <c r="K115" s="21"/>
      <c r="L115" s="17" t="s">
        <v>323</v>
      </c>
      <c r="M115" s="17" t="s">
        <v>658</v>
      </c>
      <c r="N115" s="17" t="s">
        <v>294</v>
      </c>
      <c r="O115" s="17" t="s">
        <v>312</v>
      </c>
      <c r="P115" s="17" t="s">
        <v>659</v>
      </c>
      <c r="Q115" s="17" t="s">
        <v>297</v>
      </c>
      <c r="R115" s="18">
        <v>95</v>
      </c>
      <c r="S115" s="10">
        <v>44</v>
      </c>
      <c r="AA115" s="11" t="str">
        <f t="shared" si="1"/>
        <v>1. Thủ đô Hà NộiHuyện Gia Lâm</v>
      </c>
    </row>
    <row r="116" spans="1:27" ht="15.75">
      <c r="A116" s="20" t="s">
        <v>660</v>
      </c>
      <c r="B116" s="295"/>
      <c r="C116" s="295"/>
      <c r="D116" s="295"/>
      <c r="E116" s="295"/>
      <c r="K116" s="21"/>
      <c r="L116" s="17" t="s">
        <v>323</v>
      </c>
      <c r="M116" s="17" t="s">
        <v>661</v>
      </c>
      <c r="N116" s="17" t="s">
        <v>294</v>
      </c>
      <c r="O116" s="17" t="s">
        <v>312</v>
      </c>
      <c r="P116" s="17" t="s">
        <v>662</v>
      </c>
      <c r="Q116" s="17" t="s">
        <v>297</v>
      </c>
      <c r="R116" s="18">
        <v>95</v>
      </c>
      <c r="S116" s="10">
        <v>44</v>
      </c>
      <c r="AA116" s="11" t="str">
        <f t="shared" si="1"/>
        <v>1. Thủ đô Hà NộiHuyện Gia Lâm</v>
      </c>
    </row>
    <row r="117" spans="1:27" ht="15.75">
      <c r="A117" s="19" t="s">
        <v>394</v>
      </c>
      <c r="B117" s="14"/>
      <c r="C117" s="14"/>
      <c r="D117" s="14"/>
      <c r="E117" s="14"/>
      <c r="K117" s="21"/>
      <c r="L117" s="17" t="s">
        <v>327</v>
      </c>
      <c r="M117" s="17" t="s">
        <v>663</v>
      </c>
      <c r="N117" s="17" t="s">
        <v>294</v>
      </c>
      <c r="O117" s="17" t="s">
        <v>312</v>
      </c>
      <c r="P117" s="17" t="s">
        <v>664</v>
      </c>
      <c r="Q117" s="17" t="s">
        <v>297</v>
      </c>
      <c r="R117" s="18">
        <v>95</v>
      </c>
      <c r="S117" s="10">
        <v>44</v>
      </c>
      <c r="AA117" s="11" t="str">
        <f t="shared" si="1"/>
        <v>1. Thủ đô Hà NộiHuyện Gia Lâm</v>
      </c>
    </row>
    <row r="118" spans="1:27" ht="15.75">
      <c r="A118" s="20" t="s">
        <v>665</v>
      </c>
      <c r="B118" s="14" t="s">
        <v>297</v>
      </c>
      <c r="C118" s="14">
        <v>95</v>
      </c>
      <c r="D118" s="14">
        <v>44</v>
      </c>
      <c r="E118" s="14">
        <v>31</v>
      </c>
      <c r="K118" s="21"/>
      <c r="L118" s="17" t="s">
        <v>327</v>
      </c>
      <c r="M118" s="17" t="s">
        <v>666</v>
      </c>
      <c r="N118" s="17" t="s">
        <v>294</v>
      </c>
      <c r="O118" s="17" t="s">
        <v>312</v>
      </c>
      <c r="P118" s="17" t="s">
        <v>667</v>
      </c>
      <c r="Q118" s="17" t="s">
        <v>297</v>
      </c>
      <c r="R118" s="18">
        <v>95</v>
      </c>
      <c r="S118" s="10">
        <v>44</v>
      </c>
      <c r="AA118" s="11" t="str">
        <f t="shared" si="1"/>
        <v>1. Thủ đô Hà NộiHuyện Gia Lâm</v>
      </c>
    </row>
    <row r="119" spans="1:27" ht="15.75">
      <c r="A119" s="20" t="s">
        <v>668</v>
      </c>
      <c r="B119" s="14" t="s">
        <v>297</v>
      </c>
      <c r="C119" s="14">
        <v>95</v>
      </c>
      <c r="D119" s="14">
        <v>44</v>
      </c>
      <c r="E119" s="14">
        <v>31</v>
      </c>
      <c r="K119" s="21"/>
      <c r="L119" s="17" t="s">
        <v>327</v>
      </c>
      <c r="M119" s="17" t="s">
        <v>669</v>
      </c>
      <c r="N119" s="17" t="s">
        <v>294</v>
      </c>
      <c r="O119" s="17" t="s">
        <v>312</v>
      </c>
      <c r="P119" s="17" t="s">
        <v>670</v>
      </c>
      <c r="Q119" s="17" t="s">
        <v>297</v>
      </c>
      <c r="R119" s="18">
        <v>95</v>
      </c>
      <c r="S119" s="10">
        <v>44</v>
      </c>
      <c r="AA119" s="11" t="str">
        <f t="shared" si="1"/>
        <v>1. Thủ đô Hà NộiHuyện Gia Lâm</v>
      </c>
    </row>
    <row r="120" spans="1:27" ht="15.75">
      <c r="A120" s="20" t="s">
        <v>671</v>
      </c>
      <c r="B120" s="14" t="s">
        <v>297</v>
      </c>
      <c r="C120" s="14">
        <v>95</v>
      </c>
      <c r="D120" s="14">
        <v>44</v>
      </c>
      <c r="E120" s="14">
        <v>31</v>
      </c>
      <c r="K120" s="21"/>
      <c r="L120" s="17" t="s">
        <v>327</v>
      </c>
      <c r="M120" s="17" t="s">
        <v>672</v>
      </c>
      <c r="N120" s="17" t="s">
        <v>294</v>
      </c>
      <c r="O120" s="17" t="s">
        <v>312</v>
      </c>
      <c r="P120" s="17" t="s">
        <v>673</v>
      </c>
      <c r="Q120" s="17" t="s">
        <v>297</v>
      </c>
      <c r="R120" s="18">
        <v>95</v>
      </c>
      <c r="S120" s="10">
        <v>44</v>
      </c>
      <c r="AA120" s="11" t="str">
        <f t="shared" si="1"/>
        <v>1. Thủ đô Hà NộiHuyện Gia Lâm</v>
      </c>
    </row>
    <row r="121" spans="1:27" ht="15.75">
      <c r="A121" s="20" t="s">
        <v>674</v>
      </c>
      <c r="B121" s="14" t="s">
        <v>347</v>
      </c>
      <c r="C121" s="14">
        <v>65</v>
      </c>
      <c r="D121" s="14">
        <v>36</v>
      </c>
      <c r="E121" s="14">
        <v>26</v>
      </c>
      <c r="K121" s="21"/>
      <c r="L121" s="17" t="s">
        <v>327</v>
      </c>
      <c r="M121" s="17" t="s">
        <v>675</v>
      </c>
      <c r="N121" s="17" t="s">
        <v>294</v>
      </c>
      <c r="O121" s="17" t="s">
        <v>312</v>
      </c>
      <c r="P121" s="17" t="s">
        <v>676</v>
      </c>
      <c r="Q121" s="17" t="s">
        <v>297</v>
      </c>
      <c r="R121" s="18">
        <v>95</v>
      </c>
      <c r="S121" s="10">
        <v>44</v>
      </c>
      <c r="AA121" s="11" t="str">
        <f t="shared" si="1"/>
        <v>1. Thủ đô Hà NộiHuyện Gia Lâm</v>
      </c>
    </row>
    <row r="122" spans="1:27" ht="15.75">
      <c r="A122" s="20" t="s">
        <v>677</v>
      </c>
      <c r="B122" s="14" t="s">
        <v>297</v>
      </c>
      <c r="C122" s="14">
        <v>95</v>
      </c>
      <c r="D122" s="14">
        <v>44</v>
      </c>
      <c r="E122" s="14">
        <v>31</v>
      </c>
      <c r="K122" s="21"/>
      <c r="L122" s="17" t="s">
        <v>327</v>
      </c>
      <c r="M122" s="17" t="s">
        <v>678</v>
      </c>
      <c r="N122" s="17" t="s">
        <v>294</v>
      </c>
      <c r="O122" s="17" t="s">
        <v>312</v>
      </c>
      <c r="P122" s="17" t="s">
        <v>679</v>
      </c>
      <c r="Q122" s="17" t="s">
        <v>297</v>
      </c>
      <c r="R122" s="18">
        <v>95</v>
      </c>
      <c r="S122" s="10">
        <v>44</v>
      </c>
      <c r="AA122" s="11" t="str">
        <f t="shared" si="1"/>
        <v>1. Thủ đô Hà NộiHuyện Gia Lâm</v>
      </c>
    </row>
    <row r="123" spans="1:27" ht="15.75">
      <c r="A123" s="20" t="s">
        <v>680</v>
      </c>
      <c r="B123" s="14" t="s">
        <v>347</v>
      </c>
      <c r="C123" s="14">
        <v>65</v>
      </c>
      <c r="D123" s="14">
        <v>36</v>
      </c>
      <c r="E123" s="14">
        <v>26</v>
      </c>
      <c r="K123" s="21"/>
      <c r="L123" s="17" t="s">
        <v>327</v>
      </c>
      <c r="M123" s="17" t="s">
        <v>681</v>
      </c>
      <c r="N123" s="17" t="s">
        <v>294</v>
      </c>
      <c r="O123" s="17" t="s">
        <v>312</v>
      </c>
      <c r="P123" s="17" t="s">
        <v>682</v>
      </c>
      <c r="Q123" s="17" t="s">
        <v>297</v>
      </c>
      <c r="R123" s="18">
        <v>95</v>
      </c>
      <c r="S123" s="10">
        <v>44</v>
      </c>
      <c r="AA123" s="11" t="str">
        <f t="shared" si="1"/>
        <v>1. Thủ đô Hà NộiHuyện Gia Lâm</v>
      </c>
    </row>
    <row r="124" spans="1:27" ht="15.75">
      <c r="A124" s="20" t="s">
        <v>683</v>
      </c>
      <c r="B124" s="14" t="s">
        <v>297</v>
      </c>
      <c r="C124" s="14">
        <v>95</v>
      </c>
      <c r="D124" s="14">
        <v>44</v>
      </c>
      <c r="E124" s="14">
        <v>31</v>
      </c>
      <c r="K124" s="21"/>
      <c r="L124" s="17" t="s">
        <v>327</v>
      </c>
      <c r="M124" s="17" t="s">
        <v>684</v>
      </c>
      <c r="N124" s="17" t="s">
        <v>294</v>
      </c>
      <c r="O124" s="17" t="s">
        <v>312</v>
      </c>
      <c r="P124" s="17" t="s">
        <v>685</v>
      </c>
      <c r="Q124" s="17" t="s">
        <v>297</v>
      </c>
      <c r="R124" s="18">
        <v>95</v>
      </c>
      <c r="S124" s="10">
        <v>44</v>
      </c>
      <c r="AA124" s="11" t="str">
        <f t="shared" si="1"/>
        <v>1. Thủ đô Hà NộiHuyện Gia Lâm</v>
      </c>
    </row>
    <row r="125" spans="1:27" ht="15.75">
      <c r="A125" s="20" t="s">
        <v>686</v>
      </c>
      <c r="B125" s="14" t="s">
        <v>347</v>
      </c>
      <c r="C125" s="14">
        <v>65</v>
      </c>
      <c r="D125" s="14">
        <v>36</v>
      </c>
      <c r="E125" s="14">
        <v>26</v>
      </c>
      <c r="K125" s="21"/>
      <c r="L125" s="17" t="s">
        <v>327</v>
      </c>
      <c r="M125" s="17" t="s">
        <v>687</v>
      </c>
      <c r="N125" s="17" t="s">
        <v>294</v>
      </c>
      <c r="O125" s="17" t="s">
        <v>312</v>
      </c>
      <c r="P125" s="17" t="s">
        <v>688</v>
      </c>
      <c r="Q125" s="17" t="s">
        <v>297</v>
      </c>
      <c r="R125" s="18">
        <v>95</v>
      </c>
      <c r="S125" s="10">
        <v>44</v>
      </c>
      <c r="AA125" s="11" t="str">
        <f t="shared" si="1"/>
        <v>1. Thủ đô Hà NộiHuyện Gia Lâm</v>
      </c>
    </row>
    <row r="126" spans="1:27" ht="15.75">
      <c r="A126" s="20" t="s">
        <v>689</v>
      </c>
      <c r="B126" s="14" t="s">
        <v>347</v>
      </c>
      <c r="C126" s="14">
        <v>65</v>
      </c>
      <c r="D126" s="14">
        <v>36</v>
      </c>
      <c r="E126" s="14">
        <v>26</v>
      </c>
      <c r="K126" s="21"/>
      <c r="L126" s="17" t="s">
        <v>327</v>
      </c>
      <c r="M126" s="17" t="s">
        <v>690</v>
      </c>
      <c r="N126" s="17" t="s">
        <v>294</v>
      </c>
      <c r="O126" s="17" t="s">
        <v>312</v>
      </c>
      <c r="P126" s="17" t="s">
        <v>691</v>
      </c>
      <c r="Q126" s="17" t="s">
        <v>297</v>
      </c>
      <c r="R126" s="18">
        <v>95</v>
      </c>
      <c r="S126" s="10">
        <v>44</v>
      </c>
      <c r="AA126" s="11" t="str">
        <f t="shared" si="1"/>
        <v>1. Thủ đô Hà NộiHuyện Gia Lâm</v>
      </c>
    </row>
    <row r="127" spans="1:27" ht="15.75">
      <c r="A127" s="20" t="s">
        <v>692</v>
      </c>
      <c r="B127" s="14" t="s">
        <v>347</v>
      </c>
      <c r="C127" s="14">
        <v>65</v>
      </c>
      <c r="D127" s="14">
        <v>36</v>
      </c>
      <c r="E127" s="14">
        <v>26</v>
      </c>
      <c r="K127" s="21"/>
      <c r="L127" s="17" t="s">
        <v>331</v>
      </c>
      <c r="M127" s="17" t="s">
        <v>693</v>
      </c>
      <c r="N127" s="17" t="s">
        <v>294</v>
      </c>
      <c r="O127" s="17" t="s">
        <v>312</v>
      </c>
      <c r="P127" s="17" t="s">
        <v>694</v>
      </c>
      <c r="Q127" s="17" t="s">
        <v>297</v>
      </c>
      <c r="R127" s="18">
        <v>95</v>
      </c>
      <c r="S127" s="10">
        <v>44</v>
      </c>
      <c r="AA127" s="11" t="str">
        <f t="shared" si="1"/>
        <v>1. Thủ đô Hà NộiHuyện Gia Lâm</v>
      </c>
    </row>
    <row r="128" spans="1:27" ht="15.75">
      <c r="A128" s="20" t="s">
        <v>695</v>
      </c>
      <c r="B128" s="14" t="s">
        <v>347</v>
      </c>
      <c r="C128" s="14">
        <v>65</v>
      </c>
      <c r="D128" s="14">
        <v>36</v>
      </c>
      <c r="E128" s="14">
        <v>26</v>
      </c>
      <c r="K128" s="21"/>
      <c r="L128" s="17" t="s">
        <v>331</v>
      </c>
      <c r="M128" s="17" t="s">
        <v>696</v>
      </c>
      <c r="N128" s="17" t="s">
        <v>294</v>
      </c>
      <c r="O128" s="17" t="s">
        <v>312</v>
      </c>
      <c r="P128" s="17" t="s">
        <v>697</v>
      </c>
      <c r="Q128" s="17" t="s">
        <v>297</v>
      </c>
      <c r="R128" s="18">
        <v>95</v>
      </c>
      <c r="S128" s="10">
        <v>44</v>
      </c>
      <c r="AA128" s="11" t="str">
        <f t="shared" si="1"/>
        <v>1. Thủ đô Hà NộiHuyện Gia Lâm</v>
      </c>
    </row>
    <row r="129" spans="1:27" ht="15.75">
      <c r="A129" s="19" t="s">
        <v>397</v>
      </c>
      <c r="B129" s="14"/>
      <c r="C129" s="14"/>
      <c r="D129" s="14"/>
      <c r="E129" s="14"/>
      <c r="K129" s="21"/>
      <c r="L129" s="17" t="s">
        <v>331</v>
      </c>
      <c r="M129" s="17" t="s">
        <v>698</v>
      </c>
      <c r="N129" s="17" t="s">
        <v>294</v>
      </c>
      <c r="O129" s="17" t="s">
        <v>312</v>
      </c>
      <c r="P129" s="17" t="s">
        <v>699</v>
      </c>
      <c r="Q129" s="17" t="s">
        <v>297</v>
      </c>
      <c r="R129" s="18">
        <v>95</v>
      </c>
      <c r="S129" s="10">
        <v>44</v>
      </c>
      <c r="AA129" s="11" t="str">
        <f t="shared" si="1"/>
        <v>1. Thủ đô Hà NộiHuyện Gia Lâm</v>
      </c>
    </row>
    <row r="130" spans="1:27" ht="25.5">
      <c r="A130" s="20" t="s">
        <v>700</v>
      </c>
      <c r="B130" s="14" t="s">
        <v>306</v>
      </c>
      <c r="C130" s="14">
        <v>125</v>
      </c>
      <c r="D130" s="14">
        <v>50</v>
      </c>
      <c r="E130" s="14">
        <v>36</v>
      </c>
      <c r="K130" s="21"/>
      <c r="L130" s="17" t="s">
        <v>331</v>
      </c>
      <c r="M130" s="17" t="s">
        <v>602</v>
      </c>
      <c r="N130" s="17" t="s">
        <v>294</v>
      </c>
      <c r="O130" s="17" t="s">
        <v>316</v>
      </c>
      <c r="P130" s="17" t="s">
        <v>701</v>
      </c>
      <c r="Q130" s="17" t="s">
        <v>297</v>
      </c>
      <c r="R130" s="18">
        <v>95</v>
      </c>
      <c r="S130" s="10">
        <v>44</v>
      </c>
      <c r="AA130" s="11" t="str">
        <f t="shared" si="1"/>
        <v>1. Thủ đô Hà NộiHuyện Hoài Đức</v>
      </c>
    </row>
    <row r="131" spans="1:27" ht="15.75">
      <c r="A131" s="20" t="s">
        <v>702</v>
      </c>
      <c r="B131" s="14" t="s">
        <v>356</v>
      </c>
      <c r="C131" s="14">
        <v>155</v>
      </c>
      <c r="D131" s="14">
        <v>55</v>
      </c>
      <c r="E131" s="14">
        <v>39</v>
      </c>
      <c r="K131" s="21"/>
      <c r="L131" s="17" t="s">
        <v>331</v>
      </c>
      <c r="M131" s="17" t="s">
        <v>703</v>
      </c>
      <c r="N131" s="17" t="s">
        <v>294</v>
      </c>
      <c r="O131" s="17" t="s">
        <v>316</v>
      </c>
      <c r="P131" s="17" t="s">
        <v>704</v>
      </c>
      <c r="Q131" s="17" t="s">
        <v>297</v>
      </c>
      <c r="R131" s="18">
        <v>95</v>
      </c>
      <c r="S131" s="10">
        <v>44</v>
      </c>
      <c r="AA131" s="11" t="str">
        <f t="shared" si="1"/>
        <v>1. Thủ đô Hà NộiHuyện Hoài Đức</v>
      </c>
    </row>
    <row r="132" spans="1:27" ht="15.75">
      <c r="A132" s="19" t="s">
        <v>401</v>
      </c>
      <c r="B132" s="14"/>
      <c r="C132" s="14"/>
      <c r="D132" s="14"/>
      <c r="E132" s="14"/>
      <c r="K132" s="21"/>
      <c r="L132" s="17" t="s">
        <v>331</v>
      </c>
      <c r="M132" s="17" t="s">
        <v>462</v>
      </c>
      <c r="N132" s="17" t="s">
        <v>294</v>
      </c>
      <c r="O132" s="17" t="s">
        <v>316</v>
      </c>
      <c r="P132" s="17" t="s">
        <v>705</v>
      </c>
      <c r="Q132" s="17" t="s">
        <v>297</v>
      </c>
      <c r="R132" s="18">
        <v>95</v>
      </c>
      <c r="S132" s="10">
        <v>44</v>
      </c>
      <c r="AA132" s="11" t="str">
        <f t="shared" si="1"/>
        <v>1. Thủ đô Hà NộiHuyện Hoài Đức</v>
      </c>
    </row>
    <row r="133" spans="1:27" ht="15.75">
      <c r="A133" s="20" t="s">
        <v>706</v>
      </c>
      <c r="B133" s="14" t="s">
        <v>356</v>
      </c>
      <c r="C133" s="14">
        <v>155</v>
      </c>
      <c r="D133" s="14">
        <v>55</v>
      </c>
      <c r="E133" s="14">
        <v>39</v>
      </c>
      <c r="K133" s="21"/>
      <c r="L133" s="17" t="s">
        <v>331</v>
      </c>
      <c r="M133" s="17" t="s">
        <v>707</v>
      </c>
      <c r="N133" s="17" t="s">
        <v>294</v>
      </c>
      <c r="O133" s="17" t="s">
        <v>316</v>
      </c>
      <c r="P133" s="17" t="s">
        <v>708</v>
      </c>
      <c r="Q133" s="17" t="s">
        <v>297</v>
      </c>
      <c r="R133" s="18">
        <v>95</v>
      </c>
      <c r="S133" s="10">
        <v>44</v>
      </c>
      <c r="AA133" s="11" t="str">
        <f t="shared" si="1"/>
        <v>1. Thủ đô Hà NộiHuyện Hoài Đức</v>
      </c>
    </row>
    <row r="134" spans="1:27" ht="15.75">
      <c r="A134" s="20" t="s">
        <v>709</v>
      </c>
      <c r="B134" s="14" t="s">
        <v>356</v>
      </c>
      <c r="C134" s="14">
        <v>155</v>
      </c>
      <c r="D134" s="14">
        <v>55</v>
      </c>
      <c r="E134" s="14">
        <v>39</v>
      </c>
      <c r="K134" s="21"/>
      <c r="L134" s="17" t="s">
        <v>331</v>
      </c>
      <c r="M134" s="17" t="s">
        <v>710</v>
      </c>
      <c r="N134" s="17" t="s">
        <v>294</v>
      </c>
      <c r="O134" s="17" t="s">
        <v>316</v>
      </c>
      <c r="P134" s="17" t="s">
        <v>711</v>
      </c>
      <c r="Q134" s="17" t="s">
        <v>297</v>
      </c>
      <c r="R134" s="18">
        <v>95</v>
      </c>
      <c r="S134" s="10">
        <v>44</v>
      </c>
      <c r="AA134" s="11" t="str">
        <f t="shared" ref="AA134:AA197" si="2">N134&amp;O134</f>
        <v>1. Thủ đô Hà NộiHuyện Hoài Đức</v>
      </c>
    </row>
    <row r="135" spans="1:27" ht="15.75">
      <c r="A135" s="20" t="s">
        <v>712</v>
      </c>
      <c r="B135" s="14" t="s">
        <v>356</v>
      </c>
      <c r="C135" s="14">
        <v>155</v>
      </c>
      <c r="D135" s="14">
        <v>56</v>
      </c>
      <c r="E135" s="14">
        <v>40</v>
      </c>
      <c r="K135" s="21"/>
      <c r="L135" s="17" t="s">
        <v>335</v>
      </c>
      <c r="M135" s="17" t="s">
        <v>713</v>
      </c>
      <c r="N135" s="17" t="s">
        <v>294</v>
      </c>
      <c r="O135" s="17" t="s">
        <v>316</v>
      </c>
      <c r="P135" s="17" t="s">
        <v>714</v>
      </c>
      <c r="Q135" s="17" t="s">
        <v>297</v>
      </c>
      <c r="R135" s="18">
        <v>95</v>
      </c>
      <c r="S135" s="10">
        <v>44</v>
      </c>
      <c r="AA135" s="11" t="str">
        <f t="shared" si="2"/>
        <v>1. Thủ đô Hà NộiHuyện Hoài Đức</v>
      </c>
    </row>
    <row r="136" spans="1:27" ht="15.75">
      <c r="A136" s="20" t="s">
        <v>715</v>
      </c>
      <c r="B136" s="14" t="s">
        <v>356</v>
      </c>
      <c r="C136" s="14">
        <v>155</v>
      </c>
      <c r="D136" s="14">
        <v>55</v>
      </c>
      <c r="E136" s="14">
        <v>39</v>
      </c>
      <c r="K136" s="21"/>
      <c r="L136" s="17" t="s">
        <v>335</v>
      </c>
      <c r="M136" s="17" t="s">
        <v>716</v>
      </c>
      <c r="N136" s="17" t="s">
        <v>294</v>
      </c>
      <c r="O136" s="17" t="s">
        <v>316</v>
      </c>
      <c r="P136" s="17" t="s">
        <v>717</v>
      </c>
      <c r="Q136" s="17" t="s">
        <v>297</v>
      </c>
      <c r="R136" s="18">
        <v>95</v>
      </c>
      <c r="S136" s="10">
        <v>44</v>
      </c>
      <c r="AA136" s="11" t="str">
        <f t="shared" si="2"/>
        <v>1. Thủ đô Hà NộiHuyện Hoài Đức</v>
      </c>
    </row>
    <row r="137" spans="1:27" ht="38.25">
      <c r="A137" s="20" t="s">
        <v>718</v>
      </c>
      <c r="B137" s="14" t="s">
        <v>356</v>
      </c>
      <c r="C137" s="14">
        <v>155</v>
      </c>
      <c r="D137" s="14">
        <v>56</v>
      </c>
      <c r="E137" s="14">
        <v>40</v>
      </c>
      <c r="K137" s="21"/>
      <c r="L137" s="17" t="s">
        <v>335</v>
      </c>
      <c r="M137" s="17" t="s">
        <v>719</v>
      </c>
      <c r="N137" s="17" t="s">
        <v>294</v>
      </c>
      <c r="O137" s="17" t="s">
        <v>316</v>
      </c>
      <c r="P137" s="17" t="s">
        <v>720</v>
      </c>
      <c r="Q137" s="17" t="s">
        <v>297</v>
      </c>
      <c r="R137" s="18">
        <v>95</v>
      </c>
      <c r="S137" s="10">
        <v>44</v>
      </c>
      <c r="AA137" s="11" t="str">
        <f t="shared" si="2"/>
        <v>1. Thủ đô Hà NộiHuyện Hoài Đức</v>
      </c>
    </row>
    <row r="138" spans="1:27" ht="15.75">
      <c r="A138" s="20" t="s">
        <v>721</v>
      </c>
      <c r="B138" s="14" t="s">
        <v>306</v>
      </c>
      <c r="C138" s="14">
        <v>125</v>
      </c>
      <c r="D138" s="14">
        <v>50</v>
      </c>
      <c r="E138" s="14">
        <v>36</v>
      </c>
      <c r="K138" s="21"/>
      <c r="L138" s="17" t="s">
        <v>335</v>
      </c>
      <c r="M138" s="17" t="s">
        <v>722</v>
      </c>
      <c r="N138" s="17" t="s">
        <v>294</v>
      </c>
      <c r="O138" s="17" t="s">
        <v>316</v>
      </c>
      <c r="P138" s="17" t="s">
        <v>723</v>
      </c>
      <c r="Q138" s="17" t="s">
        <v>297</v>
      </c>
      <c r="R138" s="18">
        <v>95</v>
      </c>
      <c r="S138" s="10">
        <v>44</v>
      </c>
      <c r="AA138" s="11" t="str">
        <f t="shared" si="2"/>
        <v>1. Thủ đô Hà NộiHuyện Hoài Đức</v>
      </c>
    </row>
    <row r="139" spans="1:27" ht="15.75">
      <c r="A139" s="20" t="s">
        <v>724</v>
      </c>
      <c r="B139" s="14" t="s">
        <v>297</v>
      </c>
      <c r="C139" s="14">
        <v>95</v>
      </c>
      <c r="D139" s="14">
        <v>44</v>
      </c>
      <c r="E139" s="14">
        <v>31</v>
      </c>
      <c r="K139" s="21"/>
      <c r="L139" s="17" t="s">
        <v>335</v>
      </c>
      <c r="M139" s="17" t="s">
        <v>725</v>
      </c>
      <c r="N139" s="17" t="s">
        <v>294</v>
      </c>
      <c r="O139" s="17" t="s">
        <v>316</v>
      </c>
      <c r="P139" s="17" t="s">
        <v>726</v>
      </c>
      <c r="Q139" s="17" t="s">
        <v>297</v>
      </c>
      <c r="R139" s="18">
        <v>95</v>
      </c>
      <c r="S139" s="10">
        <v>44</v>
      </c>
      <c r="AA139" s="11" t="str">
        <f t="shared" si="2"/>
        <v>1. Thủ đô Hà NộiHuyện Hoài Đức</v>
      </c>
    </row>
    <row r="140" spans="1:27" ht="38.25">
      <c r="A140" s="20" t="s">
        <v>727</v>
      </c>
      <c r="B140" s="14" t="s">
        <v>347</v>
      </c>
      <c r="C140" s="14">
        <v>65</v>
      </c>
      <c r="D140" s="14">
        <v>36</v>
      </c>
      <c r="E140" s="14">
        <v>26</v>
      </c>
      <c r="K140" s="21"/>
      <c r="L140" s="17" t="s">
        <v>335</v>
      </c>
      <c r="M140" s="17" t="s">
        <v>728</v>
      </c>
      <c r="N140" s="17" t="s">
        <v>294</v>
      </c>
      <c r="O140" s="17" t="s">
        <v>316</v>
      </c>
      <c r="P140" s="17" t="s">
        <v>597</v>
      </c>
      <c r="Q140" s="17" t="s">
        <v>297</v>
      </c>
      <c r="R140" s="18">
        <v>95</v>
      </c>
      <c r="S140" s="10">
        <v>44</v>
      </c>
      <c r="AA140" s="11" t="str">
        <f t="shared" si="2"/>
        <v>1. Thủ đô Hà NộiHuyện Hoài Đức</v>
      </c>
    </row>
    <row r="141" spans="1:27" ht="15.75">
      <c r="A141" s="20" t="s">
        <v>729</v>
      </c>
      <c r="B141" s="14" t="s">
        <v>297</v>
      </c>
      <c r="C141" s="14">
        <v>95</v>
      </c>
      <c r="D141" s="14">
        <v>44</v>
      </c>
      <c r="E141" s="14">
        <v>31</v>
      </c>
      <c r="K141" s="21"/>
      <c r="L141" s="17" t="s">
        <v>335</v>
      </c>
      <c r="M141" s="17" t="s">
        <v>730</v>
      </c>
      <c r="N141" s="17" t="s">
        <v>294</v>
      </c>
      <c r="O141" s="17" t="s">
        <v>316</v>
      </c>
      <c r="P141" s="17" t="s">
        <v>731</v>
      </c>
      <c r="Q141" s="17" t="s">
        <v>297</v>
      </c>
      <c r="R141" s="18">
        <v>95</v>
      </c>
      <c r="S141" s="10">
        <v>44</v>
      </c>
      <c r="AA141" s="11" t="str">
        <f t="shared" si="2"/>
        <v>1. Thủ đô Hà NộiHuyện Hoài Đức</v>
      </c>
    </row>
    <row r="142" spans="1:27" ht="38.25">
      <c r="A142" s="20" t="s">
        <v>732</v>
      </c>
      <c r="B142" s="14" t="s">
        <v>347</v>
      </c>
      <c r="C142" s="14">
        <v>65</v>
      </c>
      <c r="D142" s="14">
        <v>36</v>
      </c>
      <c r="E142" s="14">
        <v>26</v>
      </c>
      <c r="K142" s="21"/>
      <c r="L142" s="17" t="s">
        <v>335</v>
      </c>
      <c r="M142" s="17" t="s">
        <v>733</v>
      </c>
      <c r="N142" s="17" t="s">
        <v>294</v>
      </c>
      <c r="O142" s="17" t="s">
        <v>316</v>
      </c>
      <c r="P142" s="17" t="s">
        <v>734</v>
      </c>
      <c r="Q142" s="17" t="s">
        <v>297</v>
      </c>
      <c r="R142" s="13">
        <v>95</v>
      </c>
      <c r="S142" s="10">
        <v>44</v>
      </c>
      <c r="AA142" s="11" t="str">
        <f t="shared" si="2"/>
        <v>1. Thủ đô Hà NộiHuyện Hoài Đức</v>
      </c>
    </row>
    <row r="143" spans="1:27" ht="15.75">
      <c r="A143" s="20" t="s">
        <v>735</v>
      </c>
      <c r="B143" s="14" t="s">
        <v>297</v>
      </c>
      <c r="C143" s="14">
        <v>95</v>
      </c>
      <c r="D143" s="14">
        <v>44</v>
      </c>
      <c r="E143" s="14">
        <v>31</v>
      </c>
      <c r="K143" s="21"/>
      <c r="L143" s="17" t="s">
        <v>339</v>
      </c>
      <c r="M143" s="17" t="s">
        <v>736</v>
      </c>
      <c r="N143" s="17" t="s">
        <v>294</v>
      </c>
      <c r="O143" s="17" t="s">
        <v>316</v>
      </c>
      <c r="P143" s="17" t="s">
        <v>737</v>
      </c>
      <c r="Q143" s="17" t="s">
        <v>297</v>
      </c>
      <c r="R143" s="18">
        <v>95</v>
      </c>
      <c r="S143" s="10">
        <v>44</v>
      </c>
      <c r="AA143" s="11" t="str">
        <f t="shared" si="2"/>
        <v>1. Thủ đô Hà NộiHuyện Hoài Đức</v>
      </c>
    </row>
    <row r="144" spans="1:27" ht="15.75">
      <c r="A144" s="20" t="s">
        <v>738</v>
      </c>
      <c r="B144" s="14" t="s">
        <v>356</v>
      </c>
      <c r="C144" s="14">
        <v>155</v>
      </c>
      <c r="D144" s="14">
        <v>56</v>
      </c>
      <c r="E144" s="14">
        <v>40</v>
      </c>
      <c r="K144" s="21"/>
      <c r="L144" s="17" t="s">
        <v>339</v>
      </c>
      <c r="M144" s="17" t="s">
        <v>739</v>
      </c>
      <c r="N144" s="17" t="s">
        <v>294</v>
      </c>
      <c r="O144" s="17" t="s">
        <v>316</v>
      </c>
      <c r="P144" s="17" t="s">
        <v>740</v>
      </c>
      <c r="Q144" s="17" t="s">
        <v>297</v>
      </c>
      <c r="R144" s="18">
        <v>95</v>
      </c>
      <c r="S144" s="10">
        <v>44</v>
      </c>
      <c r="AA144" s="11" t="str">
        <f t="shared" si="2"/>
        <v>1. Thủ đô Hà NộiHuyện Hoài Đức</v>
      </c>
    </row>
    <row r="145" spans="1:27" ht="15.75">
      <c r="A145" s="20" t="s">
        <v>741</v>
      </c>
      <c r="B145" s="14" t="s">
        <v>356</v>
      </c>
      <c r="C145" s="14">
        <v>155</v>
      </c>
      <c r="D145" s="14">
        <v>56</v>
      </c>
      <c r="E145" s="14">
        <v>40</v>
      </c>
      <c r="K145" s="21"/>
      <c r="L145" s="17" t="s">
        <v>339</v>
      </c>
      <c r="M145" s="17" t="s">
        <v>601</v>
      </c>
      <c r="N145" s="17" t="s">
        <v>294</v>
      </c>
      <c r="O145" s="17" t="s">
        <v>316</v>
      </c>
      <c r="P145" s="17" t="s">
        <v>742</v>
      </c>
      <c r="Q145" s="17" t="s">
        <v>297</v>
      </c>
      <c r="R145" s="18">
        <v>95</v>
      </c>
      <c r="S145" s="10">
        <v>44</v>
      </c>
      <c r="AA145" s="11" t="str">
        <f t="shared" si="2"/>
        <v>1. Thủ đô Hà NộiHuyện Hoài Đức</v>
      </c>
    </row>
    <row r="146" spans="1:27" ht="15.75">
      <c r="A146" s="20" t="s">
        <v>743</v>
      </c>
      <c r="B146" s="14" t="s">
        <v>356</v>
      </c>
      <c r="C146" s="14">
        <v>155</v>
      </c>
      <c r="D146" s="14">
        <v>56</v>
      </c>
      <c r="E146" s="14">
        <v>40</v>
      </c>
      <c r="K146" s="21"/>
      <c r="L146" s="17" t="s">
        <v>339</v>
      </c>
      <c r="M146" s="17" t="s">
        <v>744</v>
      </c>
      <c r="N146" s="17" t="s">
        <v>294</v>
      </c>
      <c r="O146" s="17" t="s">
        <v>316</v>
      </c>
      <c r="P146" s="17" t="s">
        <v>745</v>
      </c>
      <c r="Q146" s="17" t="s">
        <v>297</v>
      </c>
      <c r="R146" s="18">
        <v>95</v>
      </c>
      <c r="S146" s="10">
        <v>44</v>
      </c>
      <c r="AA146" s="11" t="str">
        <f t="shared" si="2"/>
        <v>1. Thủ đô Hà NộiHuyện Hoài Đức</v>
      </c>
    </row>
    <row r="147" spans="1:27" ht="15.75">
      <c r="A147" s="20" t="s">
        <v>746</v>
      </c>
      <c r="B147" s="14" t="s">
        <v>297</v>
      </c>
      <c r="C147" s="14">
        <v>95</v>
      </c>
      <c r="D147" s="14">
        <v>44</v>
      </c>
      <c r="E147" s="14">
        <v>31</v>
      </c>
      <c r="K147" s="21"/>
      <c r="L147" s="17" t="s">
        <v>339</v>
      </c>
      <c r="M147" s="17" t="s">
        <v>747</v>
      </c>
      <c r="N147" s="17" t="s">
        <v>294</v>
      </c>
      <c r="O147" s="17" t="s">
        <v>316</v>
      </c>
      <c r="P147" s="17" t="s">
        <v>748</v>
      </c>
      <c r="Q147" s="17" t="s">
        <v>297</v>
      </c>
      <c r="R147" s="18">
        <v>95</v>
      </c>
      <c r="S147" s="10">
        <v>44</v>
      </c>
      <c r="AA147" s="11" t="str">
        <f t="shared" si="2"/>
        <v>1. Thủ đô Hà NộiHuyện Hoài Đức</v>
      </c>
    </row>
    <row r="148" spans="1:27" ht="15.75">
      <c r="A148" s="20" t="s">
        <v>749</v>
      </c>
      <c r="B148" s="14" t="s">
        <v>356</v>
      </c>
      <c r="C148" s="14">
        <v>155</v>
      </c>
      <c r="D148" s="14">
        <v>56</v>
      </c>
      <c r="E148" s="14">
        <v>40</v>
      </c>
      <c r="K148" s="21"/>
      <c r="L148" s="17" t="s">
        <v>339</v>
      </c>
      <c r="M148" s="17" t="s">
        <v>750</v>
      </c>
      <c r="N148" s="17" t="s">
        <v>294</v>
      </c>
      <c r="O148" s="17" t="s">
        <v>316</v>
      </c>
      <c r="P148" s="17" t="s">
        <v>751</v>
      </c>
      <c r="Q148" s="17" t="s">
        <v>297</v>
      </c>
      <c r="R148" s="18">
        <v>95</v>
      </c>
      <c r="S148" s="10">
        <v>44</v>
      </c>
      <c r="AA148" s="11" t="str">
        <f t="shared" si="2"/>
        <v>1. Thủ đô Hà NộiHuyện Hoài Đức</v>
      </c>
    </row>
    <row r="149" spans="1:27" ht="15.75">
      <c r="A149" s="19" t="s">
        <v>405</v>
      </c>
      <c r="B149" s="14"/>
      <c r="C149" s="14"/>
      <c r="D149" s="14"/>
      <c r="E149" s="14"/>
      <c r="K149" s="21"/>
      <c r="L149" s="17" t="s">
        <v>339</v>
      </c>
      <c r="M149" s="17" t="s">
        <v>752</v>
      </c>
      <c r="N149" s="17" t="s">
        <v>294</v>
      </c>
      <c r="O149" s="17" t="s">
        <v>316</v>
      </c>
      <c r="P149" s="17" t="s">
        <v>753</v>
      </c>
      <c r="Q149" s="17" t="s">
        <v>297</v>
      </c>
      <c r="R149" s="18">
        <v>95</v>
      </c>
      <c r="S149" s="10">
        <v>44</v>
      </c>
      <c r="AA149" s="11" t="str">
        <f t="shared" si="2"/>
        <v>1. Thủ đô Hà NộiHuyện Hoài Đức</v>
      </c>
    </row>
    <row r="150" spans="1:27" ht="25.5">
      <c r="A150" s="20" t="s">
        <v>754</v>
      </c>
      <c r="B150" s="14" t="s">
        <v>306</v>
      </c>
      <c r="C150" s="14">
        <v>125</v>
      </c>
      <c r="D150" s="14">
        <v>50</v>
      </c>
      <c r="E150" s="14">
        <v>36</v>
      </c>
      <c r="K150" s="21"/>
      <c r="L150" s="17" t="s">
        <v>339</v>
      </c>
      <c r="M150" s="17" t="s">
        <v>755</v>
      </c>
      <c r="N150" s="17" t="s">
        <v>294</v>
      </c>
      <c r="O150" s="17" t="s">
        <v>320</v>
      </c>
      <c r="P150" s="17" t="s">
        <v>756</v>
      </c>
      <c r="Q150" s="17" t="s">
        <v>297</v>
      </c>
      <c r="R150" s="18">
        <v>95</v>
      </c>
      <c r="S150" s="10">
        <v>44</v>
      </c>
      <c r="AA150" s="11" t="str">
        <f t="shared" si="2"/>
        <v>1. Thủ đô Hà NộiHuyện Mê Linh</v>
      </c>
    </row>
    <row r="151" spans="1:27" ht="15.75">
      <c r="A151" s="20" t="s">
        <v>757</v>
      </c>
      <c r="B151" s="14" t="s">
        <v>356</v>
      </c>
      <c r="C151" s="14">
        <v>155</v>
      </c>
      <c r="D151" s="14">
        <v>56</v>
      </c>
      <c r="E151" s="14">
        <v>40</v>
      </c>
      <c r="K151" s="21"/>
      <c r="L151" s="17" t="s">
        <v>339</v>
      </c>
      <c r="M151" s="17" t="s">
        <v>758</v>
      </c>
      <c r="N151" s="17" t="s">
        <v>294</v>
      </c>
      <c r="O151" s="17" t="s">
        <v>320</v>
      </c>
      <c r="P151" s="17" t="s">
        <v>759</v>
      </c>
      <c r="Q151" s="17" t="s">
        <v>297</v>
      </c>
      <c r="R151" s="18">
        <v>95</v>
      </c>
      <c r="S151" s="10">
        <v>44</v>
      </c>
      <c r="AA151" s="11" t="str">
        <f t="shared" si="2"/>
        <v>1. Thủ đô Hà NộiHuyện Mê Linh</v>
      </c>
    </row>
    <row r="152" spans="1:27" ht="15.75">
      <c r="A152" s="19" t="s">
        <v>409</v>
      </c>
      <c r="B152" s="14"/>
      <c r="C152" s="14"/>
      <c r="D152" s="14"/>
      <c r="E152" s="14"/>
      <c r="K152" s="21"/>
      <c r="L152" s="17" t="s">
        <v>343</v>
      </c>
      <c r="M152" s="17" t="s">
        <v>760</v>
      </c>
      <c r="N152" s="17" t="s">
        <v>294</v>
      </c>
      <c r="O152" s="17" t="s">
        <v>320</v>
      </c>
      <c r="P152" s="17" t="s">
        <v>761</v>
      </c>
      <c r="Q152" s="17" t="s">
        <v>297</v>
      </c>
      <c r="R152" s="18">
        <v>95</v>
      </c>
      <c r="S152" s="10">
        <v>44</v>
      </c>
      <c r="AA152" s="11" t="str">
        <f t="shared" si="2"/>
        <v>1. Thủ đô Hà NộiHuyện Mê Linh</v>
      </c>
    </row>
    <row r="153" spans="1:27" ht="15.75">
      <c r="A153" s="20" t="s">
        <v>657</v>
      </c>
      <c r="B153" s="295" t="s">
        <v>297</v>
      </c>
      <c r="C153" s="295">
        <v>95</v>
      </c>
      <c r="D153" s="295">
        <v>44</v>
      </c>
      <c r="E153" s="295">
        <v>31</v>
      </c>
      <c r="K153" s="21"/>
      <c r="L153" s="17" t="s">
        <v>343</v>
      </c>
      <c r="M153" s="17" t="s">
        <v>762</v>
      </c>
      <c r="N153" s="17" t="s">
        <v>294</v>
      </c>
      <c r="O153" s="17" t="s">
        <v>320</v>
      </c>
      <c r="P153" s="17" t="s">
        <v>763</v>
      </c>
      <c r="Q153" s="17" t="s">
        <v>297</v>
      </c>
      <c r="R153" s="18">
        <v>95</v>
      </c>
      <c r="S153" s="10">
        <v>44</v>
      </c>
      <c r="AA153" s="11" t="str">
        <f t="shared" si="2"/>
        <v>1. Thủ đô Hà NộiHuyện Mê Linh</v>
      </c>
    </row>
    <row r="154" spans="1:27" ht="15.75">
      <c r="A154" s="20" t="s">
        <v>660</v>
      </c>
      <c r="B154" s="295"/>
      <c r="C154" s="295"/>
      <c r="D154" s="295"/>
      <c r="E154" s="295"/>
      <c r="K154" s="21"/>
      <c r="L154" s="17" t="s">
        <v>343</v>
      </c>
      <c r="M154" s="17" t="s">
        <v>764</v>
      </c>
      <c r="N154" s="17" t="s">
        <v>294</v>
      </c>
      <c r="O154" s="17" t="s">
        <v>320</v>
      </c>
      <c r="P154" s="17" t="s">
        <v>765</v>
      </c>
      <c r="Q154" s="17" t="s">
        <v>297</v>
      </c>
      <c r="R154" s="18">
        <v>95</v>
      </c>
      <c r="S154" s="10">
        <v>44</v>
      </c>
      <c r="AA154" s="11" t="str">
        <f t="shared" si="2"/>
        <v>1. Thủ đô Hà NộiHuyện Mê Linh</v>
      </c>
    </row>
    <row r="155" spans="1:27" ht="15.75">
      <c r="A155" s="19" t="s">
        <v>413</v>
      </c>
      <c r="B155" s="14"/>
      <c r="C155" s="14"/>
      <c r="D155" s="14"/>
      <c r="E155" s="14"/>
      <c r="K155" s="21"/>
      <c r="L155" s="17" t="s">
        <v>343</v>
      </c>
      <c r="M155" s="17" t="s">
        <v>766</v>
      </c>
      <c r="N155" s="17" t="s">
        <v>294</v>
      </c>
      <c r="O155" s="17" t="s">
        <v>320</v>
      </c>
      <c r="P155" s="17" t="s">
        <v>767</v>
      </c>
      <c r="Q155" s="17" t="s">
        <v>297</v>
      </c>
      <c r="R155" s="18">
        <v>95</v>
      </c>
      <c r="S155" s="10">
        <v>44</v>
      </c>
      <c r="AA155" s="11" t="str">
        <f t="shared" si="2"/>
        <v>1. Thủ đô Hà NộiHuyện Mê Linh</v>
      </c>
    </row>
    <row r="156" spans="1:27" ht="25.5">
      <c r="A156" s="20" t="s">
        <v>768</v>
      </c>
      <c r="B156" s="14" t="s">
        <v>297</v>
      </c>
      <c r="C156" s="14">
        <v>95</v>
      </c>
      <c r="D156" s="14">
        <v>44</v>
      </c>
      <c r="E156" s="14">
        <v>31</v>
      </c>
      <c r="K156" s="21"/>
      <c r="L156" s="17" t="s">
        <v>343</v>
      </c>
      <c r="M156" s="17" t="s">
        <v>769</v>
      </c>
      <c r="N156" s="17" t="s">
        <v>294</v>
      </c>
      <c r="O156" s="17" t="s">
        <v>320</v>
      </c>
      <c r="P156" s="17" t="s">
        <v>770</v>
      </c>
      <c r="Q156" s="17" t="s">
        <v>297</v>
      </c>
      <c r="R156" s="18">
        <v>95</v>
      </c>
      <c r="S156" s="10">
        <v>44</v>
      </c>
      <c r="AA156" s="11" t="str">
        <f t="shared" si="2"/>
        <v>1. Thủ đô Hà NộiHuyện Mê Linh</v>
      </c>
    </row>
    <row r="157" spans="1:27" ht="25.5">
      <c r="A157" s="20" t="s">
        <v>771</v>
      </c>
      <c r="B157" s="14" t="s">
        <v>297</v>
      </c>
      <c r="C157" s="14">
        <v>95</v>
      </c>
      <c r="D157" s="14">
        <v>44</v>
      </c>
      <c r="E157" s="14">
        <v>31</v>
      </c>
      <c r="K157" s="21"/>
      <c r="L157" s="17" t="s">
        <v>343</v>
      </c>
      <c r="M157" s="17" t="s">
        <v>772</v>
      </c>
      <c r="N157" s="17" t="s">
        <v>294</v>
      </c>
      <c r="O157" s="17" t="s">
        <v>320</v>
      </c>
      <c r="P157" s="17" t="s">
        <v>773</v>
      </c>
      <c r="Q157" s="17" t="s">
        <v>297</v>
      </c>
      <c r="R157" s="18">
        <v>95</v>
      </c>
      <c r="S157" s="10">
        <v>44</v>
      </c>
      <c r="AA157" s="11" t="str">
        <f t="shared" si="2"/>
        <v>1. Thủ đô Hà NộiHuyện Mê Linh</v>
      </c>
    </row>
    <row r="158" spans="1:27" ht="15.75">
      <c r="A158" s="20" t="s">
        <v>774</v>
      </c>
      <c r="B158" s="14" t="s">
        <v>347</v>
      </c>
      <c r="C158" s="14">
        <v>65</v>
      </c>
      <c r="D158" s="14">
        <v>36</v>
      </c>
      <c r="E158" s="14">
        <v>26</v>
      </c>
      <c r="K158" s="21"/>
      <c r="L158" s="17" t="s">
        <v>343</v>
      </c>
      <c r="M158" s="17" t="s">
        <v>775</v>
      </c>
      <c r="N158" s="17" t="s">
        <v>294</v>
      </c>
      <c r="O158" s="17" t="s">
        <v>320</v>
      </c>
      <c r="P158" s="17" t="s">
        <v>776</v>
      </c>
      <c r="Q158" s="17" t="s">
        <v>297</v>
      </c>
      <c r="R158" s="18">
        <v>95</v>
      </c>
      <c r="S158" s="10">
        <v>44</v>
      </c>
      <c r="AA158" s="11" t="str">
        <f t="shared" si="2"/>
        <v>1. Thủ đô Hà NộiHuyện Mê Linh</v>
      </c>
    </row>
    <row r="159" spans="1:27" ht="25.5">
      <c r="A159" s="20" t="s">
        <v>777</v>
      </c>
      <c r="B159" s="14" t="s">
        <v>297</v>
      </c>
      <c r="C159" s="14">
        <v>95</v>
      </c>
      <c r="D159" s="14">
        <v>44</v>
      </c>
      <c r="E159" s="14">
        <v>31</v>
      </c>
      <c r="K159" s="21"/>
      <c r="L159" s="17" t="s">
        <v>343</v>
      </c>
      <c r="M159" s="17" t="s">
        <v>778</v>
      </c>
      <c r="N159" s="17" t="s">
        <v>294</v>
      </c>
      <c r="O159" s="17" t="s">
        <v>320</v>
      </c>
      <c r="P159" s="17" t="s">
        <v>779</v>
      </c>
      <c r="Q159" s="17" t="s">
        <v>297</v>
      </c>
      <c r="R159" s="18">
        <v>95</v>
      </c>
      <c r="S159" s="10">
        <v>44</v>
      </c>
      <c r="AA159" s="11" t="str">
        <f t="shared" si="2"/>
        <v>1. Thủ đô Hà NộiHuyện Mê Linh</v>
      </c>
    </row>
    <row r="160" spans="1:27" ht="15.75">
      <c r="A160" s="20" t="s">
        <v>780</v>
      </c>
      <c r="B160" s="14" t="s">
        <v>306</v>
      </c>
      <c r="C160" s="14">
        <v>125</v>
      </c>
      <c r="D160" s="14">
        <v>50</v>
      </c>
      <c r="E160" s="14">
        <v>36</v>
      </c>
      <c r="K160" s="21"/>
      <c r="L160" s="17" t="s">
        <v>343</v>
      </c>
      <c r="M160" s="17" t="s">
        <v>781</v>
      </c>
      <c r="N160" s="17" t="s">
        <v>294</v>
      </c>
      <c r="O160" s="17" t="s">
        <v>320</v>
      </c>
      <c r="P160" s="17" t="s">
        <v>782</v>
      </c>
      <c r="Q160" s="17" t="s">
        <v>297</v>
      </c>
      <c r="R160" s="18">
        <v>95</v>
      </c>
      <c r="S160" s="10">
        <v>44</v>
      </c>
      <c r="AA160" s="11" t="str">
        <f t="shared" si="2"/>
        <v>1. Thủ đô Hà NộiHuyện Mê Linh</v>
      </c>
    </row>
    <row r="161" spans="1:27" ht="38.25">
      <c r="A161" s="20" t="s">
        <v>783</v>
      </c>
      <c r="B161" s="14" t="s">
        <v>347</v>
      </c>
      <c r="C161" s="14">
        <v>65</v>
      </c>
      <c r="D161" s="14">
        <v>36</v>
      </c>
      <c r="E161" s="14">
        <v>26</v>
      </c>
      <c r="K161" s="21"/>
      <c r="L161" s="17" t="s">
        <v>348</v>
      </c>
      <c r="M161" s="17" t="s">
        <v>506</v>
      </c>
      <c r="N161" s="17" t="s">
        <v>294</v>
      </c>
      <c r="O161" s="17" t="s">
        <v>320</v>
      </c>
      <c r="P161" s="17" t="s">
        <v>784</v>
      </c>
      <c r="Q161" s="17" t="s">
        <v>297</v>
      </c>
      <c r="R161" s="18">
        <v>95</v>
      </c>
      <c r="S161" s="10">
        <v>44</v>
      </c>
      <c r="AA161" s="11" t="str">
        <f t="shared" si="2"/>
        <v>1. Thủ đô Hà NộiHuyện Mê Linh</v>
      </c>
    </row>
    <row r="162" spans="1:27" ht="15.75">
      <c r="A162" s="20" t="s">
        <v>785</v>
      </c>
      <c r="B162" s="14" t="s">
        <v>297</v>
      </c>
      <c r="C162" s="14">
        <v>95</v>
      </c>
      <c r="D162" s="14">
        <v>44</v>
      </c>
      <c r="E162" s="14">
        <v>31</v>
      </c>
      <c r="K162" s="21"/>
      <c r="L162" s="17" t="s">
        <v>348</v>
      </c>
      <c r="M162" s="17" t="s">
        <v>786</v>
      </c>
      <c r="N162" s="17" t="s">
        <v>294</v>
      </c>
      <c r="O162" s="17" t="s">
        <v>320</v>
      </c>
      <c r="P162" s="17" t="s">
        <v>787</v>
      </c>
      <c r="Q162" s="17" t="s">
        <v>297</v>
      </c>
      <c r="R162" s="18">
        <v>95</v>
      </c>
      <c r="S162" s="10">
        <v>44</v>
      </c>
      <c r="AA162" s="11" t="str">
        <f t="shared" si="2"/>
        <v>1. Thủ đô Hà NộiHuyện Mê Linh</v>
      </c>
    </row>
    <row r="163" spans="1:27" ht="25.5">
      <c r="A163" s="20" t="s">
        <v>788</v>
      </c>
      <c r="B163" s="14" t="s">
        <v>297</v>
      </c>
      <c r="C163" s="14">
        <v>95</v>
      </c>
      <c r="D163" s="14">
        <v>44</v>
      </c>
      <c r="E163" s="14">
        <v>31</v>
      </c>
      <c r="K163" s="21"/>
      <c r="L163" s="17" t="s">
        <v>348</v>
      </c>
      <c r="M163" s="17" t="s">
        <v>789</v>
      </c>
      <c r="N163" s="17" t="s">
        <v>294</v>
      </c>
      <c r="O163" s="17" t="s">
        <v>320</v>
      </c>
      <c r="P163" s="17" t="s">
        <v>790</v>
      </c>
      <c r="Q163" s="17" t="s">
        <v>297</v>
      </c>
      <c r="R163" s="18">
        <v>95</v>
      </c>
      <c r="S163" s="10">
        <v>44</v>
      </c>
      <c r="AA163" s="11" t="str">
        <f t="shared" si="2"/>
        <v>1. Thủ đô Hà NộiHuyện Mê Linh</v>
      </c>
    </row>
    <row r="164" spans="1:27" ht="15.75">
      <c r="A164" s="20" t="s">
        <v>791</v>
      </c>
      <c r="B164" s="14" t="s">
        <v>306</v>
      </c>
      <c r="C164" s="14">
        <v>125</v>
      </c>
      <c r="D164" s="14">
        <v>50</v>
      </c>
      <c r="E164" s="14">
        <v>36</v>
      </c>
      <c r="K164" s="21"/>
      <c r="L164" s="17" t="s">
        <v>348</v>
      </c>
      <c r="M164" s="17" t="s">
        <v>792</v>
      </c>
      <c r="N164" s="17" t="s">
        <v>294</v>
      </c>
      <c r="O164" s="17" t="s">
        <v>320</v>
      </c>
      <c r="P164" s="17" t="s">
        <v>793</v>
      </c>
      <c r="Q164" s="17" t="s">
        <v>297</v>
      </c>
      <c r="R164" s="18">
        <v>95</v>
      </c>
      <c r="S164" s="10">
        <v>44</v>
      </c>
      <c r="AA164" s="11" t="str">
        <f t="shared" si="2"/>
        <v>1. Thủ đô Hà NộiHuyện Mê Linh</v>
      </c>
    </row>
    <row r="165" spans="1:27" ht="15.75">
      <c r="A165" s="19" t="s">
        <v>417</v>
      </c>
      <c r="B165" s="14"/>
      <c r="C165" s="14"/>
      <c r="D165" s="14"/>
      <c r="E165" s="14"/>
      <c r="K165" s="21"/>
      <c r="L165" s="17" t="s">
        <v>348</v>
      </c>
      <c r="M165" s="17" t="s">
        <v>794</v>
      </c>
      <c r="N165" s="17" t="s">
        <v>294</v>
      </c>
      <c r="O165" s="17" t="s">
        <v>320</v>
      </c>
      <c r="P165" s="17" t="s">
        <v>795</v>
      </c>
      <c r="Q165" s="17" t="s">
        <v>297</v>
      </c>
      <c r="R165" s="18">
        <v>95</v>
      </c>
      <c r="S165" s="10">
        <v>44</v>
      </c>
      <c r="AA165" s="11" t="str">
        <f t="shared" si="2"/>
        <v>1. Thủ đô Hà NộiHuyện Mê Linh</v>
      </c>
    </row>
    <row r="166" spans="1:27" ht="25.5">
      <c r="A166" s="20" t="s">
        <v>796</v>
      </c>
      <c r="B166" s="14" t="s">
        <v>306</v>
      </c>
      <c r="C166" s="14">
        <v>125</v>
      </c>
      <c r="D166" s="14">
        <v>50</v>
      </c>
      <c r="E166" s="14">
        <v>36</v>
      </c>
      <c r="K166" s="21"/>
      <c r="L166" s="17" t="s">
        <v>348</v>
      </c>
      <c r="M166" s="17" t="s">
        <v>797</v>
      </c>
      <c r="N166" s="17" t="s">
        <v>294</v>
      </c>
      <c r="O166" s="17" t="s">
        <v>320</v>
      </c>
      <c r="P166" s="17" t="s">
        <v>798</v>
      </c>
      <c r="Q166" s="17" t="s">
        <v>297</v>
      </c>
      <c r="R166" s="18">
        <v>95</v>
      </c>
      <c r="S166" s="10">
        <v>44</v>
      </c>
      <c r="AA166" s="11" t="str">
        <f t="shared" si="2"/>
        <v>1. Thủ đô Hà NộiHuyện Mê Linh</v>
      </c>
    </row>
    <row r="167" spans="1:27" ht="15.75">
      <c r="A167" s="20" t="s">
        <v>799</v>
      </c>
      <c r="B167" s="14" t="s">
        <v>297</v>
      </c>
      <c r="C167" s="14">
        <v>95</v>
      </c>
      <c r="D167" s="14">
        <v>44</v>
      </c>
      <c r="E167" s="14">
        <v>31</v>
      </c>
      <c r="K167" s="21"/>
      <c r="L167" s="17" t="s">
        <v>348</v>
      </c>
      <c r="M167" s="17" t="s">
        <v>800</v>
      </c>
      <c r="N167" s="17" t="s">
        <v>294</v>
      </c>
      <c r="O167" s="17" t="s">
        <v>320</v>
      </c>
      <c r="P167" s="17" t="s">
        <v>801</v>
      </c>
      <c r="Q167" s="17" t="s">
        <v>297</v>
      </c>
      <c r="R167" s="18">
        <v>95</v>
      </c>
      <c r="S167" s="10">
        <v>44</v>
      </c>
      <c r="AA167" s="11" t="str">
        <f t="shared" si="2"/>
        <v>1. Thủ đô Hà NộiHuyện Mê Linh</v>
      </c>
    </row>
    <row r="168" spans="1:27" ht="15.75">
      <c r="A168" s="20" t="s">
        <v>802</v>
      </c>
      <c r="B168" s="14" t="s">
        <v>297</v>
      </c>
      <c r="C168" s="14">
        <v>95</v>
      </c>
      <c r="D168" s="14">
        <v>44</v>
      </c>
      <c r="E168" s="14">
        <v>31</v>
      </c>
      <c r="K168" s="21"/>
      <c r="L168" s="17" t="s">
        <v>348</v>
      </c>
      <c r="M168" s="17" t="s">
        <v>531</v>
      </c>
      <c r="N168" s="17" t="s">
        <v>294</v>
      </c>
      <c r="O168" s="17" t="s">
        <v>324</v>
      </c>
      <c r="P168" s="17" t="s">
        <v>803</v>
      </c>
      <c r="Q168" s="17" t="s">
        <v>297</v>
      </c>
      <c r="R168" s="18">
        <v>95</v>
      </c>
      <c r="S168" s="10">
        <v>44</v>
      </c>
      <c r="AA168" s="11" t="str">
        <f t="shared" si="2"/>
        <v>1. Thủ đô Hà NộiHuyện Mỹ Đức</v>
      </c>
    </row>
    <row r="169" spans="1:27" ht="15.75">
      <c r="A169" s="19" t="s">
        <v>420</v>
      </c>
      <c r="B169" s="14"/>
      <c r="C169" s="14"/>
      <c r="D169" s="14"/>
      <c r="E169" s="14"/>
      <c r="K169" s="21"/>
      <c r="L169" s="17" t="s">
        <v>348</v>
      </c>
      <c r="M169" s="17" t="s">
        <v>804</v>
      </c>
      <c r="N169" s="17" t="s">
        <v>294</v>
      </c>
      <c r="O169" s="17" t="s">
        <v>324</v>
      </c>
      <c r="P169" s="17" t="s">
        <v>805</v>
      </c>
      <c r="Q169" s="17" t="s">
        <v>297</v>
      </c>
      <c r="R169" s="18">
        <v>95</v>
      </c>
      <c r="S169" s="10">
        <v>44</v>
      </c>
      <c r="AA169" s="11" t="str">
        <f t="shared" si="2"/>
        <v>1. Thủ đô Hà NộiHuyện Mỹ Đức</v>
      </c>
    </row>
    <row r="170" spans="1:27" ht="25.5">
      <c r="A170" s="20" t="s">
        <v>806</v>
      </c>
      <c r="B170" s="14" t="s">
        <v>297</v>
      </c>
      <c r="C170" s="14">
        <v>95</v>
      </c>
      <c r="D170" s="14">
        <v>44</v>
      </c>
      <c r="E170" s="14">
        <v>31</v>
      </c>
      <c r="K170" s="21"/>
      <c r="L170" s="17" t="s">
        <v>348</v>
      </c>
      <c r="M170" s="17" t="s">
        <v>807</v>
      </c>
      <c r="N170" s="17" t="s">
        <v>294</v>
      </c>
      <c r="O170" s="17" t="s">
        <v>324</v>
      </c>
      <c r="P170" s="17" t="s">
        <v>808</v>
      </c>
      <c r="Q170" s="17" t="s">
        <v>297</v>
      </c>
      <c r="R170" s="18">
        <v>95</v>
      </c>
      <c r="S170" s="10">
        <v>44</v>
      </c>
      <c r="AA170" s="11" t="str">
        <f t="shared" si="2"/>
        <v>1. Thủ đô Hà NộiHuyện Mỹ Đức</v>
      </c>
    </row>
    <row r="171" spans="1:27" ht="15.75">
      <c r="A171" s="20" t="s">
        <v>809</v>
      </c>
      <c r="B171" s="14" t="s">
        <v>347</v>
      </c>
      <c r="C171" s="14">
        <v>65</v>
      </c>
      <c r="D171" s="14">
        <v>36</v>
      </c>
      <c r="E171" s="14">
        <v>26</v>
      </c>
      <c r="K171" s="21"/>
      <c r="L171" s="17" t="s">
        <v>348</v>
      </c>
      <c r="M171" s="17" t="s">
        <v>810</v>
      </c>
      <c r="N171" s="17" t="s">
        <v>294</v>
      </c>
      <c r="O171" s="17" t="s">
        <v>324</v>
      </c>
      <c r="P171" s="17" t="s">
        <v>811</v>
      </c>
      <c r="Q171" s="17" t="s">
        <v>297</v>
      </c>
      <c r="R171" s="18">
        <v>95</v>
      </c>
      <c r="S171" s="10">
        <v>44</v>
      </c>
      <c r="AA171" s="11" t="str">
        <f t="shared" si="2"/>
        <v>1. Thủ đô Hà NộiHuyện Mỹ Đức</v>
      </c>
    </row>
    <row r="172" spans="1:27" ht="15.75">
      <c r="A172" s="20" t="s">
        <v>812</v>
      </c>
      <c r="B172" s="14" t="s">
        <v>347</v>
      </c>
      <c r="C172" s="14">
        <v>65</v>
      </c>
      <c r="D172" s="14">
        <v>36</v>
      </c>
      <c r="E172" s="14">
        <v>26</v>
      </c>
      <c r="K172" s="21"/>
      <c r="L172" s="17" t="s">
        <v>352</v>
      </c>
      <c r="M172" s="17" t="s">
        <v>813</v>
      </c>
      <c r="N172" s="17" t="s">
        <v>294</v>
      </c>
      <c r="O172" s="17" t="s">
        <v>324</v>
      </c>
      <c r="P172" s="17" t="s">
        <v>814</v>
      </c>
      <c r="Q172" s="17" t="s">
        <v>297</v>
      </c>
      <c r="R172" s="18">
        <v>95</v>
      </c>
      <c r="S172" s="10">
        <v>44</v>
      </c>
      <c r="AA172" s="11" t="str">
        <f t="shared" si="2"/>
        <v>1. Thủ đô Hà NộiHuyện Mỹ Đức</v>
      </c>
    </row>
    <row r="173" spans="1:27" ht="25.5">
      <c r="A173" s="20" t="s">
        <v>815</v>
      </c>
      <c r="B173" s="14" t="s">
        <v>356</v>
      </c>
      <c r="C173" s="14">
        <v>155</v>
      </c>
      <c r="D173" s="14">
        <v>56</v>
      </c>
      <c r="E173" s="14">
        <v>40</v>
      </c>
      <c r="K173" s="21"/>
      <c r="L173" s="17" t="s">
        <v>352</v>
      </c>
      <c r="M173" s="17" t="s">
        <v>816</v>
      </c>
      <c r="N173" s="17" t="s">
        <v>294</v>
      </c>
      <c r="O173" s="17" t="s">
        <v>324</v>
      </c>
      <c r="P173" s="17" t="s">
        <v>817</v>
      </c>
      <c r="Q173" s="17" t="s">
        <v>306</v>
      </c>
      <c r="R173" s="18">
        <v>125</v>
      </c>
      <c r="S173" s="10">
        <v>50</v>
      </c>
      <c r="AA173" s="11" t="str">
        <f t="shared" si="2"/>
        <v>1. Thủ đô Hà NộiHuyện Mỹ Đức</v>
      </c>
    </row>
    <row r="174" spans="1:27" ht="15.75">
      <c r="A174" s="19" t="s">
        <v>424</v>
      </c>
      <c r="B174" s="14"/>
      <c r="C174" s="14"/>
      <c r="D174" s="14"/>
      <c r="E174" s="14"/>
      <c r="K174" s="21"/>
      <c r="L174" s="17" t="s">
        <v>352</v>
      </c>
      <c r="M174" s="17" t="s">
        <v>818</v>
      </c>
      <c r="N174" s="17" t="s">
        <v>294</v>
      </c>
      <c r="O174" s="17" t="s">
        <v>324</v>
      </c>
      <c r="P174" s="17" t="s">
        <v>819</v>
      </c>
      <c r="Q174" s="17" t="s">
        <v>297</v>
      </c>
      <c r="R174" s="18">
        <v>95</v>
      </c>
      <c r="S174" s="10">
        <v>44</v>
      </c>
      <c r="AA174" s="11" t="str">
        <f t="shared" si="2"/>
        <v>1. Thủ đô Hà NộiHuyện Mỹ Đức</v>
      </c>
    </row>
    <row r="175" spans="1:27" ht="25.5">
      <c r="A175" s="20" t="s">
        <v>820</v>
      </c>
      <c r="B175" s="14" t="s">
        <v>297</v>
      </c>
      <c r="C175" s="14">
        <v>95</v>
      </c>
      <c r="D175" s="14">
        <v>44</v>
      </c>
      <c r="E175" s="14">
        <v>31</v>
      </c>
      <c r="K175" s="21"/>
      <c r="L175" s="17" t="s">
        <v>352</v>
      </c>
      <c r="M175" s="17" t="s">
        <v>821</v>
      </c>
      <c r="N175" s="17" t="s">
        <v>294</v>
      </c>
      <c r="O175" s="17" t="s">
        <v>324</v>
      </c>
      <c r="P175" s="17" t="s">
        <v>822</v>
      </c>
      <c r="Q175" s="17" t="s">
        <v>297</v>
      </c>
      <c r="R175" s="18">
        <v>95</v>
      </c>
      <c r="S175" s="10">
        <v>44</v>
      </c>
      <c r="AA175" s="11" t="str">
        <f t="shared" si="2"/>
        <v>1. Thủ đô Hà NộiHuyện Mỹ Đức</v>
      </c>
    </row>
    <row r="176" spans="1:27" ht="25.5">
      <c r="A176" s="20" t="s">
        <v>823</v>
      </c>
      <c r="B176" s="14" t="s">
        <v>306</v>
      </c>
      <c r="C176" s="14">
        <v>125</v>
      </c>
      <c r="D176" s="14">
        <v>50</v>
      </c>
      <c r="E176" s="14">
        <v>36</v>
      </c>
      <c r="K176" s="21"/>
      <c r="L176" s="17" t="s">
        <v>352</v>
      </c>
      <c r="M176" s="17" t="s">
        <v>824</v>
      </c>
      <c r="N176" s="17" t="s">
        <v>294</v>
      </c>
      <c r="O176" s="17" t="s">
        <v>324</v>
      </c>
      <c r="P176" s="17" t="s">
        <v>825</v>
      </c>
      <c r="Q176" s="17" t="s">
        <v>297</v>
      </c>
      <c r="R176" s="18">
        <v>95</v>
      </c>
      <c r="S176" s="10">
        <v>44</v>
      </c>
      <c r="AA176" s="11" t="str">
        <f t="shared" si="2"/>
        <v>1. Thủ đô Hà NộiHuyện Mỹ Đức</v>
      </c>
    </row>
    <row r="177" spans="1:27" ht="15.75">
      <c r="A177" s="19" t="s">
        <v>427</v>
      </c>
      <c r="B177" s="14"/>
      <c r="C177" s="14"/>
      <c r="D177" s="14"/>
      <c r="E177" s="14"/>
      <c r="K177" s="21"/>
      <c r="L177" s="17" t="s">
        <v>352</v>
      </c>
      <c r="M177" s="17" t="s">
        <v>826</v>
      </c>
      <c r="N177" s="17" t="s">
        <v>294</v>
      </c>
      <c r="O177" s="17" t="s">
        <v>324</v>
      </c>
      <c r="P177" s="17" t="s">
        <v>827</v>
      </c>
      <c r="Q177" s="17" t="s">
        <v>297</v>
      </c>
      <c r="R177" s="18">
        <v>95</v>
      </c>
      <c r="S177" s="10">
        <v>44</v>
      </c>
      <c r="AA177" s="11" t="str">
        <f t="shared" si="2"/>
        <v>1. Thủ đô Hà NộiHuyện Mỹ Đức</v>
      </c>
    </row>
    <row r="178" spans="1:27" ht="15.75">
      <c r="A178" s="20" t="s">
        <v>432</v>
      </c>
      <c r="B178" s="14" t="s">
        <v>347</v>
      </c>
      <c r="C178" s="14">
        <v>65</v>
      </c>
      <c r="D178" s="14">
        <v>36</v>
      </c>
      <c r="E178" s="14">
        <v>26</v>
      </c>
      <c r="K178" s="21"/>
      <c r="L178" s="17" t="s">
        <v>352</v>
      </c>
      <c r="M178" s="17" t="s">
        <v>828</v>
      </c>
      <c r="N178" s="17" t="s">
        <v>294</v>
      </c>
      <c r="O178" s="17" t="s">
        <v>324</v>
      </c>
      <c r="P178" s="17" t="s">
        <v>829</v>
      </c>
      <c r="Q178" s="17" t="s">
        <v>297</v>
      </c>
      <c r="R178" s="18">
        <v>95</v>
      </c>
      <c r="S178" s="10">
        <v>44</v>
      </c>
      <c r="AA178" s="11" t="str">
        <f t="shared" si="2"/>
        <v>1. Thủ đô Hà NộiHuyện Mỹ Đức</v>
      </c>
    </row>
    <row r="179" spans="1:27" ht="15.75">
      <c r="A179" s="19" t="s">
        <v>429</v>
      </c>
      <c r="B179" s="14"/>
      <c r="C179" s="14"/>
      <c r="D179" s="14"/>
      <c r="E179" s="14"/>
      <c r="K179" s="21"/>
      <c r="L179" s="17" t="s">
        <v>352</v>
      </c>
      <c r="M179" s="17" t="s">
        <v>830</v>
      </c>
      <c r="N179" s="17" t="s">
        <v>294</v>
      </c>
      <c r="O179" s="17" t="s">
        <v>324</v>
      </c>
      <c r="P179" s="17" t="s">
        <v>831</v>
      </c>
      <c r="Q179" s="17" t="s">
        <v>306</v>
      </c>
      <c r="R179" s="18">
        <v>125</v>
      </c>
      <c r="S179" s="10">
        <v>50</v>
      </c>
      <c r="AA179" s="11" t="str">
        <f t="shared" si="2"/>
        <v>1. Thủ đô Hà NộiHuyện Mỹ Đức</v>
      </c>
    </row>
    <row r="180" spans="1:27" ht="15.75">
      <c r="A180" s="20" t="s">
        <v>432</v>
      </c>
      <c r="B180" s="14" t="s">
        <v>297</v>
      </c>
      <c r="C180" s="14">
        <v>95</v>
      </c>
      <c r="D180" s="14">
        <v>44</v>
      </c>
      <c r="E180" s="14">
        <v>31</v>
      </c>
      <c r="K180" s="21"/>
      <c r="L180" s="17" t="s">
        <v>352</v>
      </c>
      <c r="M180" s="17" t="s">
        <v>832</v>
      </c>
      <c r="N180" s="17" t="s">
        <v>294</v>
      </c>
      <c r="O180" s="17" t="s">
        <v>324</v>
      </c>
      <c r="P180" s="17" t="s">
        <v>833</v>
      </c>
      <c r="Q180" s="17" t="s">
        <v>306</v>
      </c>
      <c r="R180" s="18">
        <v>125</v>
      </c>
      <c r="S180" s="10">
        <v>50</v>
      </c>
      <c r="AA180" s="11" t="str">
        <f t="shared" si="2"/>
        <v>1. Thủ đô Hà NộiHuyện Mỹ Đức</v>
      </c>
    </row>
    <row r="181" spans="1:27" ht="15.75">
      <c r="A181" s="19" t="s">
        <v>433</v>
      </c>
      <c r="B181" s="14"/>
      <c r="C181" s="14"/>
      <c r="D181" s="14"/>
      <c r="E181" s="14"/>
      <c r="K181" s="21"/>
      <c r="L181" s="17" t="s">
        <v>352</v>
      </c>
      <c r="M181" s="17" t="s">
        <v>834</v>
      </c>
      <c r="N181" s="17" t="s">
        <v>294</v>
      </c>
      <c r="O181" s="17" t="s">
        <v>324</v>
      </c>
      <c r="P181" s="17" t="s">
        <v>835</v>
      </c>
      <c r="Q181" s="17" t="s">
        <v>297</v>
      </c>
      <c r="R181" s="18">
        <v>95</v>
      </c>
      <c r="S181" s="10">
        <v>44</v>
      </c>
      <c r="AA181" s="11" t="str">
        <f t="shared" si="2"/>
        <v>1. Thủ đô Hà NộiHuyện Mỹ Đức</v>
      </c>
    </row>
    <row r="182" spans="1:27" ht="25.5">
      <c r="A182" s="20" t="s">
        <v>836</v>
      </c>
      <c r="B182" s="14" t="s">
        <v>347</v>
      </c>
      <c r="C182" s="14">
        <v>65</v>
      </c>
      <c r="D182" s="14">
        <v>36</v>
      </c>
      <c r="E182" s="14">
        <v>26</v>
      </c>
      <c r="K182" s="21"/>
      <c r="L182" s="17" t="s">
        <v>352</v>
      </c>
      <c r="M182" s="17" t="s">
        <v>837</v>
      </c>
      <c r="N182" s="17" t="s">
        <v>294</v>
      </c>
      <c r="O182" s="17" t="s">
        <v>324</v>
      </c>
      <c r="P182" s="17" t="s">
        <v>838</v>
      </c>
      <c r="Q182" s="17" t="s">
        <v>297</v>
      </c>
      <c r="R182" s="18">
        <v>95</v>
      </c>
      <c r="S182" s="10">
        <v>44</v>
      </c>
      <c r="AA182" s="11" t="str">
        <f t="shared" si="2"/>
        <v>1. Thủ đô Hà NộiHuyện Mỹ Đức</v>
      </c>
    </row>
    <row r="183" spans="1:27" ht="25.5">
      <c r="A183" s="20" t="s">
        <v>839</v>
      </c>
      <c r="B183" s="14" t="s">
        <v>297</v>
      </c>
      <c r="C183" s="14">
        <v>95</v>
      </c>
      <c r="D183" s="14">
        <v>44</v>
      </c>
      <c r="E183" s="14">
        <v>31</v>
      </c>
      <c r="K183" s="21"/>
      <c r="L183" s="17" t="s">
        <v>357</v>
      </c>
      <c r="M183" s="17" t="s">
        <v>840</v>
      </c>
      <c r="N183" s="17" t="s">
        <v>294</v>
      </c>
      <c r="O183" s="17" t="s">
        <v>324</v>
      </c>
      <c r="P183" s="17" t="s">
        <v>841</v>
      </c>
      <c r="Q183" s="17" t="s">
        <v>297</v>
      </c>
      <c r="R183" s="18">
        <v>95</v>
      </c>
      <c r="S183" s="10">
        <v>44</v>
      </c>
      <c r="AA183" s="11" t="str">
        <f t="shared" si="2"/>
        <v>1. Thủ đô Hà NộiHuyện Mỹ Đức</v>
      </c>
    </row>
    <row r="184" spans="1:27" ht="15.75">
      <c r="A184" s="20" t="s">
        <v>842</v>
      </c>
      <c r="B184" s="14" t="s">
        <v>347</v>
      </c>
      <c r="C184" s="14">
        <v>65</v>
      </c>
      <c r="D184" s="14">
        <v>36</v>
      </c>
      <c r="E184" s="14">
        <v>26</v>
      </c>
      <c r="K184" s="21"/>
      <c r="L184" s="17" t="s">
        <v>357</v>
      </c>
      <c r="M184" s="17" t="s">
        <v>550</v>
      </c>
      <c r="N184" s="17" t="s">
        <v>294</v>
      </c>
      <c r="O184" s="17" t="s">
        <v>324</v>
      </c>
      <c r="P184" s="17" t="s">
        <v>843</v>
      </c>
      <c r="Q184" s="17" t="s">
        <v>297</v>
      </c>
      <c r="R184" s="18">
        <v>95</v>
      </c>
      <c r="S184" s="10">
        <v>44</v>
      </c>
      <c r="AA184" s="11" t="str">
        <f t="shared" si="2"/>
        <v>1. Thủ đô Hà NộiHuyện Mỹ Đức</v>
      </c>
    </row>
    <row r="185" spans="1:27" ht="25.5">
      <c r="A185" s="20" t="s">
        <v>844</v>
      </c>
      <c r="B185" s="14" t="s">
        <v>297</v>
      </c>
      <c r="C185" s="14">
        <v>95</v>
      </c>
      <c r="D185" s="14">
        <v>44</v>
      </c>
      <c r="E185" s="14">
        <v>31</v>
      </c>
      <c r="K185" s="21"/>
      <c r="L185" s="17" t="s">
        <v>357</v>
      </c>
      <c r="M185" s="17" t="s">
        <v>553</v>
      </c>
      <c r="N185" s="17" t="s">
        <v>294</v>
      </c>
      <c r="O185" s="17" t="s">
        <v>324</v>
      </c>
      <c r="P185" s="17" t="s">
        <v>845</v>
      </c>
      <c r="Q185" s="17" t="s">
        <v>297</v>
      </c>
      <c r="R185" s="18">
        <v>95</v>
      </c>
      <c r="S185" s="10">
        <v>44</v>
      </c>
      <c r="AA185" s="11" t="str">
        <f t="shared" si="2"/>
        <v>1. Thủ đô Hà NộiHuyện Mỹ Đức</v>
      </c>
    </row>
    <row r="186" spans="1:27" ht="15.75">
      <c r="A186" s="20" t="s">
        <v>846</v>
      </c>
      <c r="B186" s="14" t="s">
        <v>347</v>
      </c>
      <c r="C186" s="14">
        <v>65</v>
      </c>
      <c r="D186" s="14">
        <v>36</v>
      </c>
      <c r="E186" s="14">
        <v>26</v>
      </c>
      <c r="K186" s="21"/>
      <c r="L186" s="17" t="s">
        <v>357</v>
      </c>
      <c r="M186" s="17" t="s">
        <v>847</v>
      </c>
      <c r="N186" s="17" t="s">
        <v>294</v>
      </c>
      <c r="O186" s="17" t="s">
        <v>324</v>
      </c>
      <c r="P186" s="17" t="s">
        <v>848</v>
      </c>
      <c r="Q186" s="17" t="s">
        <v>297</v>
      </c>
      <c r="R186" s="18">
        <v>95</v>
      </c>
      <c r="S186" s="10">
        <v>44</v>
      </c>
      <c r="AA186" s="11" t="str">
        <f t="shared" si="2"/>
        <v>1. Thủ đô Hà NộiHuyện Mỹ Đức</v>
      </c>
    </row>
    <row r="187" spans="1:27" ht="15.75">
      <c r="A187" s="19" t="s">
        <v>436</v>
      </c>
      <c r="B187" s="14"/>
      <c r="C187" s="14"/>
      <c r="D187" s="14"/>
      <c r="E187" s="14"/>
      <c r="K187" s="21"/>
      <c r="L187" s="17" t="s">
        <v>357</v>
      </c>
      <c r="M187" s="17" t="s">
        <v>849</v>
      </c>
      <c r="N187" s="17" t="s">
        <v>294</v>
      </c>
      <c r="O187" s="17" t="s">
        <v>324</v>
      </c>
      <c r="P187" s="17" t="s">
        <v>850</v>
      </c>
      <c r="Q187" s="17" t="s">
        <v>297</v>
      </c>
      <c r="R187" s="18">
        <v>95</v>
      </c>
      <c r="S187" s="10">
        <v>44</v>
      </c>
      <c r="AA187" s="11" t="str">
        <f t="shared" si="2"/>
        <v>1. Thủ đô Hà NộiHuyện Mỹ Đức</v>
      </c>
    </row>
    <row r="188" spans="1:27" ht="25.5">
      <c r="A188" s="20" t="s">
        <v>851</v>
      </c>
      <c r="B188" s="14" t="s">
        <v>347</v>
      </c>
      <c r="C188" s="14">
        <v>65</v>
      </c>
      <c r="D188" s="14">
        <v>36</v>
      </c>
      <c r="E188" s="14">
        <v>26</v>
      </c>
      <c r="K188" s="21"/>
      <c r="L188" s="17" t="s">
        <v>357</v>
      </c>
      <c r="M188" s="17" t="s">
        <v>852</v>
      </c>
      <c r="N188" s="17" t="s">
        <v>294</v>
      </c>
      <c r="O188" s="17" t="s">
        <v>324</v>
      </c>
      <c r="P188" s="17" t="s">
        <v>853</v>
      </c>
      <c r="Q188" s="17" t="s">
        <v>306</v>
      </c>
      <c r="R188" s="18">
        <v>125</v>
      </c>
      <c r="S188" s="10">
        <v>50</v>
      </c>
      <c r="AA188" s="11" t="str">
        <f t="shared" si="2"/>
        <v>1. Thủ đô Hà NộiHuyện Mỹ Đức</v>
      </c>
    </row>
    <row r="189" spans="1:27" ht="15.75">
      <c r="A189" s="20" t="s">
        <v>854</v>
      </c>
      <c r="B189" s="14" t="s">
        <v>297</v>
      </c>
      <c r="C189" s="14">
        <v>95</v>
      </c>
      <c r="D189" s="14">
        <v>44</v>
      </c>
      <c r="E189" s="14">
        <v>31</v>
      </c>
      <c r="K189" s="21"/>
      <c r="L189" s="17" t="s">
        <v>357</v>
      </c>
      <c r="M189" s="17" t="s">
        <v>574</v>
      </c>
      <c r="N189" s="17" t="s">
        <v>294</v>
      </c>
      <c r="O189" s="17" t="s">
        <v>324</v>
      </c>
      <c r="P189" s="17" t="s">
        <v>855</v>
      </c>
      <c r="Q189" s="17" t="s">
        <v>297</v>
      </c>
      <c r="R189" s="18">
        <v>95</v>
      </c>
      <c r="S189" s="10">
        <v>44</v>
      </c>
      <c r="AA189" s="11" t="str">
        <f t="shared" si="2"/>
        <v>1. Thủ đô Hà NộiHuyện Mỹ Đức</v>
      </c>
    </row>
    <row r="190" spans="1:27" ht="25.5">
      <c r="A190" s="20" t="s">
        <v>856</v>
      </c>
      <c r="B190" s="14" t="s">
        <v>347</v>
      </c>
      <c r="C190" s="14">
        <v>65</v>
      </c>
      <c r="D190" s="14">
        <v>36</v>
      </c>
      <c r="E190" s="14">
        <v>26</v>
      </c>
      <c r="K190" s="21"/>
      <c r="L190" s="17" t="s">
        <v>357</v>
      </c>
      <c r="M190" s="17" t="s">
        <v>577</v>
      </c>
      <c r="N190" s="17" t="s">
        <v>294</v>
      </c>
      <c r="O190" s="17" t="s">
        <v>328</v>
      </c>
      <c r="P190" s="17" t="s">
        <v>857</v>
      </c>
      <c r="Q190" s="17" t="s">
        <v>306</v>
      </c>
      <c r="R190" s="18">
        <v>125</v>
      </c>
      <c r="S190" s="10">
        <v>50</v>
      </c>
      <c r="AA190" s="11" t="str">
        <f t="shared" si="2"/>
        <v>1. Thủ đô Hà NộiHuyện Phú Xuyên</v>
      </c>
    </row>
    <row r="191" spans="1:27" ht="15.75">
      <c r="A191" s="20" t="s">
        <v>858</v>
      </c>
      <c r="B191" s="14" t="s">
        <v>297</v>
      </c>
      <c r="C191" s="14">
        <v>95</v>
      </c>
      <c r="D191" s="14">
        <v>44</v>
      </c>
      <c r="E191" s="14">
        <v>31</v>
      </c>
      <c r="K191" s="21"/>
      <c r="L191" s="17" t="s">
        <v>357</v>
      </c>
      <c r="M191" s="17" t="s">
        <v>541</v>
      </c>
      <c r="N191" s="17" t="s">
        <v>294</v>
      </c>
      <c r="O191" s="17" t="s">
        <v>328</v>
      </c>
      <c r="P191" s="17" t="s">
        <v>859</v>
      </c>
      <c r="Q191" s="17" t="s">
        <v>306</v>
      </c>
      <c r="R191" s="18">
        <v>125</v>
      </c>
      <c r="S191" s="10">
        <v>50</v>
      </c>
      <c r="AA191" s="11" t="str">
        <f t="shared" si="2"/>
        <v>1. Thủ đô Hà NộiHuyện Phú Xuyên</v>
      </c>
    </row>
    <row r="192" spans="1:27" ht="51">
      <c r="A192" s="20" t="s">
        <v>860</v>
      </c>
      <c r="B192" s="14" t="s">
        <v>297</v>
      </c>
      <c r="C192" s="14">
        <v>95</v>
      </c>
      <c r="D192" s="14">
        <v>44</v>
      </c>
      <c r="E192" s="14">
        <v>31</v>
      </c>
      <c r="K192" s="21"/>
      <c r="L192" s="17" t="s">
        <v>357</v>
      </c>
      <c r="M192" s="17" t="s">
        <v>580</v>
      </c>
      <c r="N192" s="17" t="s">
        <v>294</v>
      </c>
      <c r="O192" s="17" t="s">
        <v>328</v>
      </c>
      <c r="P192" s="17" t="s">
        <v>861</v>
      </c>
      <c r="Q192" s="17" t="s">
        <v>306</v>
      </c>
      <c r="R192" s="18">
        <v>125</v>
      </c>
      <c r="S192" s="10">
        <v>50</v>
      </c>
      <c r="AA192" s="11" t="str">
        <f t="shared" si="2"/>
        <v>1. Thủ đô Hà NộiHuyện Phú Xuyên</v>
      </c>
    </row>
    <row r="193" spans="1:27" ht="15.75">
      <c r="A193" s="20" t="s">
        <v>862</v>
      </c>
      <c r="B193" s="14" t="s">
        <v>347</v>
      </c>
      <c r="C193" s="14">
        <v>65</v>
      </c>
      <c r="D193" s="14">
        <v>36</v>
      </c>
      <c r="E193" s="14">
        <v>26</v>
      </c>
      <c r="K193" s="21"/>
      <c r="L193" s="17" t="s">
        <v>362</v>
      </c>
      <c r="M193" s="17" t="s">
        <v>863</v>
      </c>
      <c r="N193" s="17" t="s">
        <v>294</v>
      </c>
      <c r="O193" s="17" t="s">
        <v>328</v>
      </c>
      <c r="P193" s="17" t="s">
        <v>864</v>
      </c>
      <c r="Q193" s="17" t="s">
        <v>306</v>
      </c>
      <c r="R193" s="18">
        <v>125</v>
      </c>
      <c r="S193" s="10">
        <v>50</v>
      </c>
      <c r="AA193" s="11" t="str">
        <f t="shared" si="2"/>
        <v>1. Thủ đô Hà NộiHuyện Phú Xuyên</v>
      </c>
    </row>
    <row r="194" spans="1:27" ht="15.75">
      <c r="A194" s="19" t="s">
        <v>440</v>
      </c>
      <c r="B194" s="14"/>
      <c r="C194" s="14"/>
      <c r="D194" s="14"/>
      <c r="E194" s="14"/>
      <c r="K194" s="21"/>
      <c r="L194" s="17" t="s">
        <v>362</v>
      </c>
      <c r="M194" s="17" t="s">
        <v>865</v>
      </c>
      <c r="N194" s="17" t="s">
        <v>294</v>
      </c>
      <c r="O194" s="17" t="s">
        <v>328</v>
      </c>
      <c r="P194" s="17" t="s">
        <v>866</v>
      </c>
      <c r="Q194" s="17" t="s">
        <v>306</v>
      </c>
      <c r="R194" s="18">
        <v>125</v>
      </c>
      <c r="S194" s="10">
        <v>50</v>
      </c>
      <c r="AA194" s="11" t="str">
        <f t="shared" si="2"/>
        <v>1. Thủ đô Hà NộiHuyện Phú Xuyên</v>
      </c>
    </row>
    <row r="195" spans="1:27" ht="15.75">
      <c r="A195" s="20" t="s">
        <v>432</v>
      </c>
      <c r="B195" s="14" t="s">
        <v>347</v>
      </c>
      <c r="C195" s="14">
        <v>65</v>
      </c>
      <c r="D195" s="14">
        <v>36</v>
      </c>
      <c r="E195" s="14">
        <v>26</v>
      </c>
      <c r="K195" s="21"/>
      <c r="L195" s="17" t="s">
        <v>362</v>
      </c>
      <c r="M195" s="17" t="s">
        <v>867</v>
      </c>
      <c r="N195" s="17" t="s">
        <v>294</v>
      </c>
      <c r="O195" s="17" t="s">
        <v>328</v>
      </c>
      <c r="P195" s="17" t="s">
        <v>868</v>
      </c>
      <c r="Q195" s="17" t="s">
        <v>306</v>
      </c>
      <c r="R195" s="18">
        <v>125</v>
      </c>
      <c r="S195" s="10">
        <v>50</v>
      </c>
      <c r="AA195" s="11" t="str">
        <f t="shared" si="2"/>
        <v>1. Thủ đô Hà NộiHuyện Phú Xuyên</v>
      </c>
    </row>
    <row r="196" spans="1:27" ht="15.75">
      <c r="A196" s="19" t="s">
        <v>444</v>
      </c>
      <c r="B196" s="14"/>
      <c r="C196" s="14"/>
      <c r="D196" s="14"/>
      <c r="E196" s="14"/>
      <c r="K196" s="21"/>
      <c r="L196" s="17" t="s">
        <v>362</v>
      </c>
      <c r="M196" s="17" t="s">
        <v>869</v>
      </c>
      <c r="N196" s="17" t="s">
        <v>294</v>
      </c>
      <c r="O196" s="17" t="s">
        <v>328</v>
      </c>
      <c r="P196" s="17" t="s">
        <v>870</v>
      </c>
      <c r="Q196" s="17" t="s">
        <v>306</v>
      </c>
      <c r="R196" s="18">
        <v>125</v>
      </c>
      <c r="S196" s="10">
        <v>50</v>
      </c>
      <c r="AA196" s="11" t="str">
        <f t="shared" si="2"/>
        <v>1. Thủ đô Hà NộiHuyện Phú Xuyên</v>
      </c>
    </row>
    <row r="197" spans="1:27" ht="15.75">
      <c r="A197" s="20" t="s">
        <v>871</v>
      </c>
      <c r="B197" s="14" t="s">
        <v>297</v>
      </c>
      <c r="C197" s="14">
        <v>95</v>
      </c>
      <c r="D197" s="14">
        <v>44</v>
      </c>
      <c r="E197" s="14">
        <v>31</v>
      </c>
      <c r="K197" s="21"/>
      <c r="L197" s="17" t="s">
        <v>362</v>
      </c>
      <c r="M197" s="17" t="s">
        <v>604</v>
      </c>
      <c r="N197" s="17" t="s">
        <v>294</v>
      </c>
      <c r="O197" s="17" t="s">
        <v>328</v>
      </c>
      <c r="P197" s="17" t="s">
        <v>872</v>
      </c>
      <c r="Q197" s="17" t="s">
        <v>306</v>
      </c>
      <c r="R197" s="18">
        <v>125</v>
      </c>
      <c r="S197" s="10">
        <v>50</v>
      </c>
      <c r="AA197" s="11" t="str">
        <f t="shared" si="2"/>
        <v>1. Thủ đô Hà NộiHuyện Phú Xuyên</v>
      </c>
    </row>
    <row r="198" spans="1:27" ht="15.75">
      <c r="A198" s="20" t="s">
        <v>873</v>
      </c>
      <c r="B198" s="14" t="s">
        <v>297</v>
      </c>
      <c r="C198" s="14">
        <v>95</v>
      </c>
      <c r="D198" s="14">
        <v>44</v>
      </c>
      <c r="E198" s="14">
        <v>31</v>
      </c>
      <c r="K198" s="21"/>
      <c r="L198" s="17" t="s">
        <v>362</v>
      </c>
      <c r="M198" s="17" t="s">
        <v>874</v>
      </c>
      <c r="N198" s="17" t="s">
        <v>294</v>
      </c>
      <c r="O198" s="17" t="s">
        <v>328</v>
      </c>
      <c r="P198" s="17" t="s">
        <v>875</v>
      </c>
      <c r="Q198" s="17" t="s">
        <v>297</v>
      </c>
      <c r="R198" s="18">
        <v>95</v>
      </c>
      <c r="S198" s="10">
        <v>44</v>
      </c>
      <c r="AA198" s="11" t="str">
        <f t="shared" ref="AA198:AA261" si="3">N198&amp;O198</f>
        <v>1. Thủ đô Hà NộiHuyện Phú Xuyên</v>
      </c>
    </row>
    <row r="199" spans="1:27" ht="15.75">
      <c r="A199" s="20" t="s">
        <v>876</v>
      </c>
      <c r="B199" s="14" t="s">
        <v>297</v>
      </c>
      <c r="C199" s="14">
        <v>95</v>
      </c>
      <c r="D199" s="14">
        <v>44</v>
      </c>
      <c r="E199" s="14">
        <v>31</v>
      </c>
      <c r="K199" s="21"/>
      <c r="L199" s="17" t="s">
        <v>362</v>
      </c>
      <c r="M199" s="17" t="s">
        <v>877</v>
      </c>
      <c r="N199" s="17" t="s">
        <v>294</v>
      </c>
      <c r="O199" s="17" t="s">
        <v>328</v>
      </c>
      <c r="P199" s="17" t="s">
        <v>878</v>
      </c>
      <c r="Q199" s="17" t="s">
        <v>306</v>
      </c>
      <c r="R199" s="18">
        <v>125</v>
      </c>
      <c r="S199" s="10">
        <v>50</v>
      </c>
      <c r="AA199" s="11" t="str">
        <f t="shared" si="3"/>
        <v>1. Thủ đô Hà NộiHuyện Phú Xuyên</v>
      </c>
    </row>
    <row r="200" spans="1:27" ht="15.75">
      <c r="A200" s="20" t="s">
        <v>879</v>
      </c>
      <c r="B200" s="14" t="s">
        <v>297</v>
      </c>
      <c r="C200" s="14">
        <v>95</v>
      </c>
      <c r="D200" s="14">
        <v>44</v>
      </c>
      <c r="E200" s="14">
        <v>31</v>
      </c>
      <c r="K200" s="21"/>
      <c r="L200" s="17" t="s">
        <v>362</v>
      </c>
      <c r="M200" s="17" t="s">
        <v>880</v>
      </c>
      <c r="N200" s="17" t="s">
        <v>294</v>
      </c>
      <c r="O200" s="17" t="s">
        <v>328</v>
      </c>
      <c r="P200" s="17" t="s">
        <v>881</v>
      </c>
      <c r="Q200" s="17" t="s">
        <v>306</v>
      </c>
      <c r="R200" s="18">
        <v>125</v>
      </c>
      <c r="S200" s="10">
        <v>50</v>
      </c>
      <c r="AA200" s="11" t="str">
        <f t="shared" si="3"/>
        <v>1. Thủ đô Hà NộiHuyện Phú Xuyên</v>
      </c>
    </row>
    <row r="201" spans="1:27" ht="15.75">
      <c r="A201" s="20" t="s">
        <v>601</v>
      </c>
      <c r="B201" s="14" t="s">
        <v>297</v>
      </c>
      <c r="C201" s="14">
        <v>95</v>
      </c>
      <c r="D201" s="14">
        <v>44</v>
      </c>
      <c r="E201" s="14">
        <v>31</v>
      </c>
      <c r="K201" s="21"/>
      <c r="L201" s="17" t="s">
        <v>362</v>
      </c>
      <c r="M201" s="17" t="s">
        <v>882</v>
      </c>
      <c r="N201" s="17" t="s">
        <v>294</v>
      </c>
      <c r="O201" s="17" t="s">
        <v>328</v>
      </c>
      <c r="P201" s="17" t="s">
        <v>883</v>
      </c>
      <c r="Q201" s="17" t="s">
        <v>306</v>
      </c>
      <c r="R201" s="18">
        <v>125</v>
      </c>
      <c r="S201" s="10">
        <v>50</v>
      </c>
      <c r="AA201" s="11" t="str">
        <f t="shared" si="3"/>
        <v>1. Thủ đô Hà NộiHuyện Phú Xuyên</v>
      </c>
    </row>
    <row r="202" spans="1:27" ht="15.75">
      <c r="A202" s="20" t="s">
        <v>884</v>
      </c>
      <c r="B202" s="14" t="s">
        <v>347</v>
      </c>
      <c r="C202" s="14">
        <v>65</v>
      </c>
      <c r="D202" s="14">
        <v>36</v>
      </c>
      <c r="E202" s="14">
        <v>26</v>
      </c>
      <c r="K202" s="21"/>
      <c r="L202" s="17" t="s">
        <v>366</v>
      </c>
      <c r="M202" s="17" t="s">
        <v>885</v>
      </c>
      <c r="N202" s="17" t="s">
        <v>294</v>
      </c>
      <c r="O202" s="17" t="s">
        <v>328</v>
      </c>
      <c r="P202" s="17" t="s">
        <v>886</v>
      </c>
      <c r="Q202" s="17" t="s">
        <v>306</v>
      </c>
      <c r="R202" s="18">
        <v>125</v>
      </c>
      <c r="S202" s="10">
        <v>50</v>
      </c>
      <c r="AA202" s="11" t="str">
        <f t="shared" si="3"/>
        <v>1. Thủ đô Hà NộiHuyện Phú Xuyên</v>
      </c>
    </row>
    <row r="203" spans="1:27" ht="15.75">
      <c r="A203" s="20" t="s">
        <v>887</v>
      </c>
      <c r="B203" s="14" t="s">
        <v>347</v>
      </c>
      <c r="C203" s="14">
        <v>65</v>
      </c>
      <c r="D203" s="14">
        <v>36</v>
      </c>
      <c r="E203" s="14">
        <v>26</v>
      </c>
      <c r="K203" s="21"/>
      <c r="L203" s="17" t="s">
        <v>366</v>
      </c>
      <c r="M203" s="17" t="s">
        <v>888</v>
      </c>
      <c r="N203" s="17" t="s">
        <v>294</v>
      </c>
      <c r="O203" s="17" t="s">
        <v>328</v>
      </c>
      <c r="P203" s="17" t="s">
        <v>889</v>
      </c>
      <c r="Q203" s="17" t="s">
        <v>306</v>
      </c>
      <c r="R203" s="18">
        <v>125</v>
      </c>
      <c r="S203" s="10">
        <v>50</v>
      </c>
      <c r="AA203" s="11" t="str">
        <f t="shared" si="3"/>
        <v>1. Thủ đô Hà NộiHuyện Phú Xuyên</v>
      </c>
    </row>
    <row r="204" spans="1:27" ht="15.75">
      <c r="A204" s="20" t="s">
        <v>890</v>
      </c>
      <c r="B204" s="14" t="s">
        <v>347</v>
      </c>
      <c r="C204" s="14">
        <v>65</v>
      </c>
      <c r="D204" s="14">
        <v>36</v>
      </c>
      <c r="E204" s="14">
        <v>26</v>
      </c>
      <c r="K204" s="21"/>
      <c r="L204" s="17" t="s">
        <v>366</v>
      </c>
      <c r="M204" s="17" t="s">
        <v>891</v>
      </c>
      <c r="N204" s="17" t="s">
        <v>294</v>
      </c>
      <c r="O204" s="17" t="s">
        <v>328</v>
      </c>
      <c r="P204" s="17" t="s">
        <v>892</v>
      </c>
      <c r="Q204" s="17" t="s">
        <v>306</v>
      </c>
      <c r="R204" s="18">
        <v>125</v>
      </c>
      <c r="S204" s="10">
        <v>50</v>
      </c>
      <c r="AA204" s="11" t="str">
        <f t="shared" si="3"/>
        <v>1. Thủ đô Hà NộiHuyện Phú Xuyên</v>
      </c>
    </row>
    <row r="205" spans="1:27" ht="15.75">
      <c r="A205" s="20" t="s">
        <v>893</v>
      </c>
      <c r="B205" s="14" t="s">
        <v>347</v>
      </c>
      <c r="C205" s="14">
        <v>65</v>
      </c>
      <c r="D205" s="14">
        <v>36</v>
      </c>
      <c r="E205" s="14">
        <v>26</v>
      </c>
      <c r="K205" s="21"/>
      <c r="L205" s="17" t="s">
        <v>366</v>
      </c>
      <c r="M205" s="17" t="s">
        <v>894</v>
      </c>
      <c r="N205" s="17" t="s">
        <v>294</v>
      </c>
      <c r="O205" s="17" t="s">
        <v>328</v>
      </c>
      <c r="P205" s="17" t="s">
        <v>895</v>
      </c>
      <c r="Q205" s="17" t="s">
        <v>297</v>
      </c>
      <c r="R205" s="18">
        <v>95</v>
      </c>
      <c r="S205" s="10">
        <v>44</v>
      </c>
      <c r="AA205" s="11" t="str">
        <f t="shared" si="3"/>
        <v>1. Thủ đô Hà NộiHuyện Phú Xuyên</v>
      </c>
    </row>
    <row r="206" spans="1:27" ht="15.75">
      <c r="A206" s="20" t="s">
        <v>896</v>
      </c>
      <c r="B206" s="14" t="s">
        <v>347</v>
      </c>
      <c r="C206" s="14">
        <v>65</v>
      </c>
      <c r="D206" s="14">
        <v>36</v>
      </c>
      <c r="E206" s="14">
        <v>26</v>
      </c>
      <c r="K206" s="21"/>
      <c r="L206" s="17" t="s">
        <v>366</v>
      </c>
      <c r="M206" s="17" t="s">
        <v>897</v>
      </c>
      <c r="N206" s="17" t="s">
        <v>294</v>
      </c>
      <c r="O206" s="17" t="s">
        <v>328</v>
      </c>
      <c r="P206" s="17" t="s">
        <v>898</v>
      </c>
      <c r="Q206" s="17" t="s">
        <v>306</v>
      </c>
      <c r="R206" s="18">
        <v>125</v>
      </c>
      <c r="S206" s="10">
        <v>50</v>
      </c>
      <c r="AA206" s="11" t="str">
        <f t="shared" si="3"/>
        <v>1. Thủ đô Hà NộiHuyện Phú Xuyên</v>
      </c>
    </row>
    <row r="207" spans="1:27" ht="15.75">
      <c r="A207" s="20" t="s">
        <v>899</v>
      </c>
      <c r="B207" s="14" t="s">
        <v>297</v>
      </c>
      <c r="C207" s="14">
        <v>95</v>
      </c>
      <c r="D207" s="14">
        <v>44</v>
      </c>
      <c r="E207" s="14">
        <v>31</v>
      </c>
      <c r="K207" s="21"/>
      <c r="L207" s="17" t="s">
        <v>366</v>
      </c>
      <c r="M207" s="17" t="s">
        <v>900</v>
      </c>
      <c r="N207" s="17" t="s">
        <v>294</v>
      </c>
      <c r="O207" s="17" t="s">
        <v>328</v>
      </c>
      <c r="P207" s="17" t="s">
        <v>901</v>
      </c>
      <c r="Q207" s="17" t="s">
        <v>306</v>
      </c>
      <c r="R207" s="18">
        <v>125</v>
      </c>
      <c r="S207" s="10">
        <v>50</v>
      </c>
      <c r="AA207" s="11" t="str">
        <f t="shared" si="3"/>
        <v>1. Thủ đô Hà NộiHuyện Phú Xuyên</v>
      </c>
    </row>
    <row r="208" spans="1:27" ht="15.75">
      <c r="A208" s="20" t="s">
        <v>902</v>
      </c>
      <c r="B208" s="14" t="s">
        <v>347</v>
      </c>
      <c r="C208" s="14">
        <v>65</v>
      </c>
      <c r="D208" s="14">
        <v>36</v>
      </c>
      <c r="E208" s="14">
        <v>26</v>
      </c>
      <c r="K208" s="21"/>
      <c r="L208" s="17" t="s">
        <v>366</v>
      </c>
      <c r="M208" s="17" t="s">
        <v>903</v>
      </c>
      <c r="N208" s="17" t="s">
        <v>294</v>
      </c>
      <c r="O208" s="17" t="s">
        <v>328</v>
      </c>
      <c r="P208" s="17" t="s">
        <v>904</v>
      </c>
      <c r="Q208" s="17" t="s">
        <v>306</v>
      </c>
      <c r="R208" s="18">
        <v>125</v>
      </c>
      <c r="S208" s="10">
        <v>50</v>
      </c>
      <c r="AA208" s="11" t="str">
        <f t="shared" si="3"/>
        <v>1. Thủ đô Hà NộiHuyện Phú Xuyên</v>
      </c>
    </row>
    <row r="209" spans="1:27" ht="15.75">
      <c r="A209" s="20" t="s">
        <v>905</v>
      </c>
      <c r="B209" s="14" t="s">
        <v>297</v>
      </c>
      <c r="C209" s="14">
        <v>95</v>
      </c>
      <c r="D209" s="14">
        <v>44</v>
      </c>
      <c r="E209" s="14">
        <v>31</v>
      </c>
      <c r="K209" s="21"/>
      <c r="L209" s="17" t="s">
        <v>366</v>
      </c>
      <c r="M209" s="17" t="s">
        <v>906</v>
      </c>
      <c r="N209" s="17" t="s">
        <v>294</v>
      </c>
      <c r="O209" s="17" t="s">
        <v>328</v>
      </c>
      <c r="P209" s="17" t="s">
        <v>907</v>
      </c>
      <c r="Q209" s="17" t="s">
        <v>306</v>
      </c>
      <c r="R209" s="18">
        <v>125</v>
      </c>
      <c r="S209" s="10">
        <v>50</v>
      </c>
      <c r="AA209" s="11" t="str">
        <f t="shared" si="3"/>
        <v>1. Thủ đô Hà NộiHuyện Phú Xuyên</v>
      </c>
    </row>
    <row r="210" spans="1:27" ht="15.75">
      <c r="A210" s="20" t="s">
        <v>908</v>
      </c>
      <c r="B210" s="14" t="s">
        <v>347</v>
      </c>
      <c r="C210" s="14">
        <v>65</v>
      </c>
      <c r="D210" s="14">
        <v>36</v>
      </c>
      <c r="E210" s="14">
        <v>26</v>
      </c>
      <c r="K210" s="21"/>
      <c r="L210" s="17" t="s">
        <v>366</v>
      </c>
      <c r="M210" s="17" t="s">
        <v>909</v>
      </c>
      <c r="N210" s="17" t="s">
        <v>294</v>
      </c>
      <c r="O210" s="17" t="s">
        <v>328</v>
      </c>
      <c r="P210" s="17" t="s">
        <v>910</v>
      </c>
      <c r="Q210" s="17" t="s">
        <v>306</v>
      </c>
      <c r="R210" s="18">
        <v>125</v>
      </c>
      <c r="S210" s="10">
        <v>50</v>
      </c>
      <c r="AA210" s="11" t="str">
        <f t="shared" si="3"/>
        <v>1. Thủ đô Hà NộiHuyện Phú Xuyên</v>
      </c>
    </row>
    <row r="211" spans="1:27" ht="15.75">
      <c r="A211" s="20" t="s">
        <v>911</v>
      </c>
      <c r="B211" s="14" t="s">
        <v>347</v>
      </c>
      <c r="C211" s="14">
        <v>65</v>
      </c>
      <c r="D211" s="14">
        <v>36</v>
      </c>
      <c r="E211" s="14">
        <v>26</v>
      </c>
      <c r="K211" s="21"/>
      <c r="L211" s="17" t="s">
        <v>366</v>
      </c>
      <c r="M211" s="17" t="s">
        <v>912</v>
      </c>
      <c r="N211" s="17" t="s">
        <v>294</v>
      </c>
      <c r="O211" s="17" t="s">
        <v>328</v>
      </c>
      <c r="P211" s="17" t="s">
        <v>913</v>
      </c>
      <c r="Q211" s="17" t="s">
        <v>306</v>
      </c>
      <c r="R211" s="18">
        <v>125</v>
      </c>
      <c r="S211" s="10">
        <v>50</v>
      </c>
      <c r="AA211" s="11" t="str">
        <f t="shared" si="3"/>
        <v>1. Thủ đô Hà NộiHuyện Phú Xuyên</v>
      </c>
    </row>
    <row r="212" spans="1:27" ht="15.75">
      <c r="A212" s="19" t="s">
        <v>448</v>
      </c>
      <c r="B212" s="14"/>
      <c r="C212" s="14"/>
      <c r="D212" s="14"/>
      <c r="E212" s="14"/>
      <c r="K212" s="21"/>
      <c r="L212" s="17" t="s">
        <v>370</v>
      </c>
      <c r="M212" s="17" t="s">
        <v>914</v>
      </c>
      <c r="N212" s="17" t="s">
        <v>294</v>
      </c>
      <c r="O212" s="17" t="s">
        <v>328</v>
      </c>
      <c r="P212" s="17" t="s">
        <v>915</v>
      </c>
      <c r="Q212" s="17" t="s">
        <v>306</v>
      </c>
      <c r="R212" s="18">
        <v>125</v>
      </c>
      <c r="S212" s="10">
        <v>50</v>
      </c>
      <c r="AA212" s="11" t="str">
        <f t="shared" si="3"/>
        <v>1. Thủ đô Hà NộiHuyện Phú Xuyên</v>
      </c>
    </row>
    <row r="213" spans="1:27" ht="15.75">
      <c r="A213" s="20" t="s">
        <v>432</v>
      </c>
      <c r="B213" s="14" t="s">
        <v>356</v>
      </c>
      <c r="C213" s="14">
        <v>155</v>
      </c>
      <c r="D213" s="14">
        <v>56</v>
      </c>
      <c r="E213" s="14">
        <v>40</v>
      </c>
      <c r="K213" s="21"/>
      <c r="L213" s="17" t="s">
        <v>370</v>
      </c>
      <c r="M213" s="17" t="s">
        <v>916</v>
      </c>
      <c r="N213" s="17" t="s">
        <v>294</v>
      </c>
      <c r="O213" s="17" t="s">
        <v>328</v>
      </c>
      <c r="P213" s="17" t="s">
        <v>917</v>
      </c>
      <c r="Q213" s="17" t="s">
        <v>306</v>
      </c>
      <c r="R213" s="18">
        <v>125</v>
      </c>
      <c r="S213" s="10">
        <v>50</v>
      </c>
      <c r="AA213" s="11" t="str">
        <f t="shared" si="3"/>
        <v>1. Thủ đô Hà NộiHuyện Phú Xuyên</v>
      </c>
    </row>
    <row r="214" spans="1:27" ht="15.75">
      <c r="A214" s="19" t="s">
        <v>451</v>
      </c>
      <c r="B214" s="14"/>
      <c r="C214" s="14"/>
      <c r="D214" s="14"/>
      <c r="E214" s="14"/>
      <c r="K214" s="21"/>
      <c r="L214" s="17" t="s">
        <v>370</v>
      </c>
      <c r="M214" s="17" t="s">
        <v>918</v>
      </c>
      <c r="N214" s="17" t="s">
        <v>294</v>
      </c>
      <c r="O214" s="17" t="s">
        <v>328</v>
      </c>
      <c r="P214" s="17" t="s">
        <v>919</v>
      </c>
      <c r="Q214" s="17" t="s">
        <v>297</v>
      </c>
      <c r="R214" s="18">
        <v>95</v>
      </c>
      <c r="S214" s="10">
        <v>44</v>
      </c>
      <c r="AA214" s="11" t="str">
        <f t="shared" si="3"/>
        <v>1. Thủ đô Hà NộiHuyện Phú Xuyên</v>
      </c>
    </row>
    <row r="215" spans="1:27" ht="15.75">
      <c r="A215" s="20" t="s">
        <v>920</v>
      </c>
      <c r="B215" s="14" t="s">
        <v>306</v>
      </c>
      <c r="C215" s="14">
        <v>125</v>
      </c>
      <c r="D215" s="14">
        <v>50</v>
      </c>
      <c r="E215" s="14">
        <v>36</v>
      </c>
      <c r="K215" s="21"/>
      <c r="L215" s="17" t="s">
        <v>370</v>
      </c>
      <c r="M215" s="17" t="s">
        <v>921</v>
      </c>
      <c r="N215" s="17" t="s">
        <v>294</v>
      </c>
      <c r="O215" s="17" t="s">
        <v>328</v>
      </c>
      <c r="P215" s="17" t="s">
        <v>922</v>
      </c>
      <c r="Q215" s="17" t="s">
        <v>306</v>
      </c>
      <c r="R215" s="18">
        <v>125</v>
      </c>
      <c r="S215" s="10">
        <v>50</v>
      </c>
      <c r="AA215" s="11" t="str">
        <f t="shared" si="3"/>
        <v>1. Thủ đô Hà NộiHuyện Phú Xuyên</v>
      </c>
    </row>
    <row r="216" spans="1:27" ht="15.75">
      <c r="A216" s="20" t="s">
        <v>923</v>
      </c>
      <c r="B216" s="14" t="s">
        <v>356</v>
      </c>
      <c r="C216" s="14">
        <v>155</v>
      </c>
      <c r="D216" s="14">
        <v>56</v>
      </c>
      <c r="E216" s="14">
        <v>40</v>
      </c>
      <c r="K216" s="21"/>
      <c r="L216" s="17" t="s">
        <v>370</v>
      </c>
      <c r="M216" s="17" t="s">
        <v>924</v>
      </c>
      <c r="N216" s="17" t="s">
        <v>294</v>
      </c>
      <c r="O216" s="17" t="s">
        <v>328</v>
      </c>
      <c r="P216" s="17" t="s">
        <v>925</v>
      </c>
      <c r="Q216" s="17" t="s">
        <v>306</v>
      </c>
      <c r="R216" s="18">
        <v>125</v>
      </c>
      <c r="S216" s="10">
        <v>50</v>
      </c>
      <c r="AA216" s="11" t="str">
        <f t="shared" si="3"/>
        <v>1. Thủ đô Hà NộiHuyện Phú Xuyên</v>
      </c>
    </row>
    <row r="217" spans="1:27" ht="15.75">
      <c r="A217" s="20" t="s">
        <v>926</v>
      </c>
      <c r="B217" s="14" t="s">
        <v>356</v>
      </c>
      <c r="C217" s="14">
        <v>155</v>
      </c>
      <c r="D217" s="14">
        <v>56</v>
      </c>
      <c r="E217" s="14">
        <v>40</v>
      </c>
      <c r="K217" s="21"/>
      <c r="L217" s="17" t="s">
        <v>370</v>
      </c>
      <c r="M217" s="17" t="s">
        <v>927</v>
      </c>
      <c r="N217" s="17" t="s">
        <v>294</v>
      </c>
      <c r="O217" s="17" t="s">
        <v>332</v>
      </c>
      <c r="P217" s="17" t="s">
        <v>928</v>
      </c>
      <c r="Q217" s="17" t="s">
        <v>297</v>
      </c>
      <c r="R217" s="18">
        <v>95</v>
      </c>
      <c r="S217" s="10">
        <v>44</v>
      </c>
      <c r="AA217" s="11" t="str">
        <f t="shared" si="3"/>
        <v>1. Thủ đô Hà NộiHuyện Phúc Thọ</v>
      </c>
    </row>
    <row r="218" spans="1:27" ht="15.75">
      <c r="A218" s="20" t="s">
        <v>929</v>
      </c>
      <c r="B218" s="14" t="s">
        <v>306</v>
      </c>
      <c r="C218" s="14">
        <v>125</v>
      </c>
      <c r="D218" s="14">
        <v>50</v>
      </c>
      <c r="E218" s="14">
        <v>36</v>
      </c>
      <c r="K218" s="21"/>
      <c r="L218" s="17" t="s">
        <v>370</v>
      </c>
      <c r="M218" s="17" t="s">
        <v>930</v>
      </c>
      <c r="N218" s="17" t="s">
        <v>294</v>
      </c>
      <c r="O218" s="17" t="s">
        <v>332</v>
      </c>
      <c r="P218" s="17" t="s">
        <v>931</v>
      </c>
      <c r="Q218" s="17" t="s">
        <v>297</v>
      </c>
      <c r="R218" s="18">
        <v>95</v>
      </c>
      <c r="S218" s="10">
        <v>44</v>
      </c>
      <c r="AA218" s="11" t="str">
        <f t="shared" si="3"/>
        <v>1. Thủ đô Hà NộiHuyện Phúc Thọ</v>
      </c>
    </row>
    <row r="219" spans="1:27" ht="15.75">
      <c r="A219" s="20" t="s">
        <v>932</v>
      </c>
      <c r="B219" s="14" t="s">
        <v>347</v>
      </c>
      <c r="C219" s="14">
        <v>65</v>
      </c>
      <c r="D219" s="14">
        <v>36</v>
      </c>
      <c r="E219" s="14">
        <v>26</v>
      </c>
      <c r="K219" s="21"/>
      <c r="L219" s="17" t="s">
        <v>370</v>
      </c>
      <c r="M219" s="17" t="s">
        <v>933</v>
      </c>
      <c r="N219" s="17" t="s">
        <v>294</v>
      </c>
      <c r="O219" s="17" t="s">
        <v>332</v>
      </c>
      <c r="P219" s="17" t="s">
        <v>934</v>
      </c>
      <c r="Q219" s="17" t="s">
        <v>297</v>
      </c>
      <c r="R219" s="18">
        <v>95</v>
      </c>
      <c r="S219" s="10">
        <v>44</v>
      </c>
      <c r="AA219" s="11" t="str">
        <f t="shared" si="3"/>
        <v>1. Thủ đô Hà NộiHuyện Phúc Thọ</v>
      </c>
    </row>
    <row r="220" spans="1:27" ht="15.75">
      <c r="A220" s="20" t="s">
        <v>935</v>
      </c>
      <c r="B220" s="14" t="s">
        <v>306</v>
      </c>
      <c r="C220" s="14">
        <v>125</v>
      </c>
      <c r="D220" s="14">
        <v>50</v>
      </c>
      <c r="E220" s="14">
        <v>36</v>
      </c>
      <c r="K220" s="21"/>
      <c r="L220" s="17" t="s">
        <v>370</v>
      </c>
      <c r="M220" s="17" t="s">
        <v>936</v>
      </c>
      <c r="N220" s="17" t="s">
        <v>294</v>
      </c>
      <c r="O220" s="17" t="s">
        <v>332</v>
      </c>
      <c r="P220" s="17" t="s">
        <v>937</v>
      </c>
      <c r="Q220" s="17" t="s">
        <v>297</v>
      </c>
      <c r="R220" s="18">
        <v>95</v>
      </c>
      <c r="S220" s="10">
        <v>44</v>
      </c>
      <c r="AA220" s="11" t="str">
        <f t="shared" si="3"/>
        <v>1. Thủ đô Hà NộiHuyện Phúc Thọ</v>
      </c>
    </row>
    <row r="221" spans="1:27" ht="15.75">
      <c r="A221" s="20" t="s">
        <v>938</v>
      </c>
      <c r="B221" s="14" t="s">
        <v>297</v>
      </c>
      <c r="C221" s="14">
        <v>95</v>
      </c>
      <c r="D221" s="14">
        <v>44</v>
      </c>
      <c r="E221" s="14">
        <v>31</v>
      </c>
      <c r="K221" s="21"/>
      <c r="L221" s="17" t="s">
        <v>370</v>
      </c>
      <c r="M221" s="17" t="s">
        <v>939</v>
      </c>
      <c r="N221" s="17" t="s">
        <v>294</v>
      </c>
      <c r="O221" s="17" t="s">
        <v>332</v>
      </c>
      <c r="P221" s="17" t="s">
        <v>940</v>
      </c>
      <c r="Q221" s="17" t="s">
        <v>297</v>
      </c>
      <c r="R221" s="18">
        <v>95</v>
      </c>
      <c r="S221" s="10">
        <v>44</v>
      </c>
      <c r="AA221" s="11" t="str">
        <f t="shared" si="3"/>
        <v>1. Thủ đô Hà NộiHuyện Phúc Thọ</v>
      </c>
    </row>
    <row r="222" spans="1:27" ht="15.75">
      <c r="A222" s="20" t="s">
        <v>941</v>
      </c>
      <c r="B222" s="14" t="s">
        <v>306</v>
      </c>
      <c r="C222" s="14">
        <v>125</v>
      </c>
      <c r="D222" s="14">
        <v>50</v>
      </c>
      <c r="E222" s="14">
        <v>36</v>
      </c>
      <c r="K222" s="21"/>
      <c r="L222" s="17" t="s">
        <v>370</v>
      </c>
      <c r="M222" s="17" t="s">
        <v>942</v>
      </c>
      <c r="N222" s="17" t="s">
        <v>294</v>
      </c>
      <c r="O222" s="17" t="s">
        <v>332</v>
      </c>
      <c r="P222" s="17" t="s">
        <v>943</v>
      </c>
      <c r="Q222" s="17" t="s">
        <v>297</v>
      </c>
      <c r="R222" s="18">
        <v>95</v>
      </c>
      <c r="S222" s="10">
        <v>44</v>
      </c>
      <c r="AA222" s="11" t="str">
        <f t="shared" si="3"/>
        <v>1. Thủ đô Hà NộiHuyện Phúc Thọ</v>
      </c>
    </row>
    <row r="223" spans="1:27" ht="15.75">
      <c r="A223" s="20" t="s">
        <v>944</v>
      </c>
      <c r="B223" s="14" t="s">
        <v>347</v>
      </c>
      <c r="C223" s="14">
        <v>65</v>
      </c>
      <c r="D223" s="14">
        <v>36</v>
      </c>
      <c r="E223" s="14">
        <v>26</v>
      </c>
      <c r="K223" s="21"/>
      <c r="L223" s="17" t="s">
        <v>370</v>
      </c>
      <c r="M223" s="17" t="s">
        <v>945</v>
      </c>
      <c r="N223" s="17" t="s">
        <v>294</v>
      </c>
      <c r="O223" s="17" t="s">
        <v>332</v>
      </c>
      <c r="P223" s="17" t="s">
        <v>946</v>
      </c>
      <c r="Q223" s="17" t="s">
        <v>297</v>
      </c>
      <c r="R223" s="18">
        <v>95</v>
      </c>
      <c r="S223" s="10">
        <v>44</v>
      </c>
      <c r="AA223" s="11" t="str">
        <f t="shared" si="3"/>
        <v>1. Thủ đô Hà NộiHuyện Phúc Thọ</v>
      </c>
    </row>
    <row r="224" spans="1:27" ht="15.75">
      <c r="A224" s="20" t="s">
        <v>947</v>
      </c>
      <c r="B224" s="14" t="s">
        <v>297</v>
      </c>
      <c r="C224" s="14">
        <v>95</v>
      </c>
      <c r="D224" s="14">
        <v>44</v>
      </c>
      <c r="E224" s="14">
        <v>31</v>
      </c>
      <c r="K224" s="21"/>
      <c r="L224" s="17" t="s">
        <v>370</v>
      </c>
      <c r="M224" s="17" t="s">
        <v>948</v>
      </c>
      <c r="N224" s="17" t="s">
        <v>294</v>
      </c>
      <c r="O224" s="17" t="s">
        <v>332</v>
      </c>
      <c r="P224" s="17" t="s">
        <v>949</v>
      </c>
      <c r="Q224" s="17" t="s">
        <v>297</v>
      </c>
      <c r="R224" s="18">
        <v>95</v>
      </c>
      <c r="S224" s="10">
        <v>44</v>
      </c>
      <c r="AA224" s="11" t="str">
        <f t="shared" si="3"/>
        <v>1. Thủ đô Hà NộiHuyện Phúc Thọ</v>
      </c>
    </row>
    <row r="225" spans="1:27" ht="25.5">
      <c r="A225" s="20" t="s">
        <v>950</v>
      </c>
      <c r="B225" s="14" t="s">
        <v>356</v>
      </c>
      <c r="C225" s="14">
        <v>155</v>
      </c>
      <c r="D225" s="14">
        <v>56</v>
      </c>
      <c r="E225" s="14">
        <v>40</v>
      </c>
      <c r="K225" s="21"/>
      <c r="L225" s="17" t="s">
        <v>370</v>
      </c>
      <c r="M225" s="17" t="s">
        <v>951</v>
      </c>
      <c r="N225" s="17" t="s">
        <v>294</v>
      </c>
      <c r="O225" s="17" t="s">
        <v>332</v>
      </c>
      <c r="P225" s="17" t="s">
        <v>952</v>
      </c>
      <c r="Q225" s="17" t="s">
        <v>297</v>
      </c>
      <c r="R225" s="18">
        <v>95</v>
      </c>
      <c r="S225" s="10">
        <v>44</v>
      </c>
      <c r="AA225" s="11" t="str">
        <f t="shared" si="3"/>
        <v>1. Thủ đô Hà NộiHuyện Phúc Thọ</v>
      </c>
    </row>
    <row r="226" spans="1:27" ht="15.75">
      <c r="A226" s="20" t="s">
        <v>953</v>
      </c>
      <c r="B226" s="14" t="s">
        <v>306</v>
      </c>
      <c r="C226" s="14">
        <v>125</v>
      </c>
      <c r="D226" s="14">
        <v>50</v>
      </c>
      <c r="E226" s="14">
        <v>36</v>
      </c>
      <c r="K226" s="21"/>
      <c r="L226" s="17" t="s">
        <v>370</v>
      </c>
      <c r="M226" s="17" t="s">
        <v>954</v>
      </c>
      <c r="N226" s="17" t="s">
        <v>294</v>
      </c>
      <c r="O226" s="17" t="s">
        <v>332</v>
      </c>
      <c r="P226" s="17" t="s">
        <v>955</v>
      </c>
      <c r="Q226" s="17" t="s">
        <v>297</v>
      </c>
      <c r="R226" s="18">
        <v>95</v>
      </c>
      <c r="S226" s="10">
        <v>44</v>
      </c>
      <c r="AA226" s="11" t="str">
        <f t="shared" si="3"/>
        <v>1. Thủ đô Hà NộiHuyện Phúc Thọ</v>
      </c>
    </row>
    <row r="227" spans="1:27" ht="51">
      <c r="A227" s="20" t="s">
        <v>956</v>
      </c>
      <c r="B227" s="14" t="s">
        <v>297</v>
      </c>
      <c r="C227" s="14">
        <v>95</v>
      </c>
      <c r="D227" s="14">
        <v>44</v>
      </c>
      <c r="E227" s="14">
        <v>31</v>
      </c>
      <c r="K227" s="21"/>
      <c r="L227" s="17" t="s">
        <v>374</v>
      </c>
      <c r="M227" s="17" t="s">
        <v>957</v>
      </c>
      <c r="N227" s="17" t="s">
        <v>294</v>
      </c>
      <c r="O227" s="17" t="s">
        <v>332</v>
      </c>
      <c r="P227" s="17" t="s">
        <v>958</v>
      </c>
      <c r="Q227" s="17" t="s">
        <v>297</v>
      </c>
      <c r="R227" s="18">
        <v>95</v>
      </c>
      <c r="S227" s="10">
        <v>44</v>
      </c>
      <c r="AA227" s="11" t="str">
        <f t="shared" si="3"/>
        <v>1. Thủ đô Hà NộiHuyện Phúc Thọ</v>
      </c>
    </row>
    <row r="228" spans="1:27" ht="15.75">
      <c r="A228" s="20" t="s">
        <v>959</v>
      </c>
      <c r="B228" s="14" t="s">
        <v>306</v>
      </c>
      <c r="C228" s="14">
        <v>125</v>
      </c>
      <c r="D228" s="14">
        <v>50</v>
      </c>
      <c r="E228" s="14">
        <v>36</v>
      </c>
      <c r="K228" s="21"/>
      <c r="L228" s="17" t="s">
        <v>374</v>
      </c>
      <c r="M228" s="17" t="s">
        <v>960</v>
      </c>
      <c r="N228" s="17" t="s">
        <v>294</v>
      </c>
      <c r="O228" s="17" t="s">
        <v>332</v>
      </c>
      <c r="P228" s="17" t="s">
        <v>961</v>
      </c>
      <c r="Q228" s="17" t="s">
        <v>297</v>
      </c>
      <c r="R228" s="18">
        <v>95</v>
      </c>
      <c r="S228" s="10">
        <v>44</v>
      </c>
      <c r="AA228" s="11" t="str">
        <f t="shared" si="3"/>
        <v>1. Thủ đô Hà NộiHuyện Phúc Thọ</v>
      </c>
    </row>
    <row r="229" spans="1:27" ht="15.75">
      <c r="A229" s="20" t="s">
        <v>962</v>
      </c>
      <c r="B229" s="14" t="s">
        <v>347</v>
      </c>
      <c r="C229" s="14">
        <v>65</v>
      </c>
      <c r="D229" s="14">
        <v>36</v>
      </c>
      <c r="E229" s="14">
        <v>26</v>
      </c>
      <c r="K229" s="21"/>
      <c r="L229" s="17" t="s">
        <v>374</v>
      </c>
      <c r="M229" s="17" t="s">
        <v>963</v>
      </c>
      <c r="N229" s="17" t="s">
        <v>294</v>
      </c>
      <c r="O229" s="17" t="s">
        <v>332</v>
      </c>
      <c r="P229" s="17" t="s">
        <v>964</v>
      </c>
      <c r="Q229" s="17" t="s">
        <v>297</v>
      </c>
      <c r="R229" s="18">
        <v>95</v>
      </c>
      <c r="S229" s="10">
        <v>44</v>
      </c>
      <c r="AA229" s="11" t="str">
        <f t="shared" si="3"/>
        <v>1. Thủ đô Hà NộiHuyện Phúc Thọ</v>
      </c>
    </row>
    <row r="230" spans="1:27" ht="25.5">
      <c r="A230" s="20" t="s">
        <v>965</v>
      </c>
      <c r="B230" s="14" t="s">
        <v>297</v>
      </c>
      <c r="C230" s="14">
        <v>95</v>
      </c>
      <c r="D230" s="14">
        <v>44</v>
      </c>
      <c r="E230" s="14">
        <v>31</v>
      </c>
      <c r="K230" s="21"/>
      <c r="L230" s="17" t="s">
        <v>374</v>
      </c>
      <c r="M230" s="17" t="s">
        <v>966</v>
      </c>
      <c r="N230" s="17" t="s">
        <v>294</v>
      </c>
      <c r="O230" s="17" t="s">
        <v>332</v>
      </c>
      <c r="P230" s="17" t="s">
        <v>967</v>
      </c>
      <c r="Q230" s="17" t="s">
        <v>297</v>
      </c>
      <c r="R230" s="18">
        <v>95</v>
      </c>
      <c r="S230" s="10">
        <v>44</v>
      </c>
      <c r="AA230" s="11" t="str">
        <f t="shared" si="3"/>
        <v>1. Thủ đô Hà NộiHuyện Phúc Thọ</v>
      </c>
    </row>
    <row r="231" spans="1:27" ht="15.75">
      <c r="A231" s="20" t="s">
        <v>968</v>
      </c>
      <c r="B231" s="14" t="s">
        <v>347</v>
      </c>
      <c r="C231" s="14">
        <v>65</v>
      </c>
      <c r="D231" s="14">
        <v>36</v>
      </c>
      <c r="E231" s="14">
        <v>26</v>
      </c>
      <c r="K231" s="21"/>
      <c r="L231" s="17" t="s">
        <v>374</v>
      </c>
      <c r="M231" s="17" t="s">
        <v>969</v>
      </c>
      <c r="N231" s="17" t="s">
        <v>294</v>
      </c>
      <c r="O231" s="17" t="s">
        <v>332</v>
      </c>
      <c r="P231" s="17" t="s">
        <v>970</v>
      </c>
      <c r="Q231" s="17" t="s">
        <v>297</v>
      </c>
      <c r="R231" s="18">
        <v>95</v>
      </c>
      <c r="S231" s="10">
        <v>44</v>
      </c>
      <c r="AA231" s="11" t="str">
        <f t="shared" si="3"/>
        <v>1. Thủ đô Hà NộiHuyện Phúc Thọ</v>
      </c>
    </row>
    <row r="232" spans="1:27" ht="15.75">
      <c r="A232" s="20" t="s">
        <v>971</v>
      </c>
      <c r="B232" s="14" t="s">
        <v>297</v>
      </c>
      <c r="C232" s="14">
        <v>95</v>
      </c>
      <c r="D232" s="14">
        <v>44</v>
      </c>
      <c r="E232" s="14">
        <v>31</v>
      </c>
      <c r="K232" s="21"/>
      <c r="L232" s="17" t="s">
        <v>374</v>
      </c>
      <c r="M232" s="17" t="s">
        <v>972</v>
      </c>
      <c r="N232" s="17" t="s">
        <v>294</v>
      </c>
      <c r="O232" s="17" t="s">
        <v>332</v>
      </c>
      <c r="P232" s="17" t="s">
        <v>973</v>
      </c>
      <c r="Q232" s="17" t="s">
        <v>297</v>
      </c>
      <c r="R232" s="18">
        <v>95</v>
      </c>
      <c r="S232" s="10">
        <v>44</v>
      </c>
      <c r="AA232" s="11" t="str">
        <f t="shared" si="3"/>
        <v>1. Thủ đô Hà NộiHuyện Phúc Thọ</v>
      </c>
    </row>
    <row r="233" spans="1:27" ht="51">
      <c r="A233" s="20" t="s">
        <v>974</v>
      </c>
      <c r="B233" s="14" t="s">
        <v>356</v>
      </c>
      <c r="C233" s="14">
        <v>155</v>
      </c>
      <c r="D233" s="14">
        <v>56</v>
      </c>
      <c r="E233" s="14">
        <v>40</v>
      </c>
      <c r="K233" s="21"/>
      <c r="L233" s="17" t="s">
        <v>374</v>
      </c>
      <c r="M233" s="17" t="s">
        <v>975</v>
      </c>
      <c r="N233" s="17" t="s">
        <v>294</v>
      </c>
      <c r="O233" s="17" t="s">
        <v>332</v>
      </c>
      <c r="P233" s="17" t="s">
        <v>621</v>
      </c>
      <c r="Q233" s="17" t="s">
        <v>297</v>
      </c>
      <c r="R233" s="18">
        <v>95</v>
      </c>
      <c r="S233" s="10">
        <v>44</v>
      </c>
      <c r="AA233" s="11" t="str">
        <f t="shared" si="3"/>
        <v>1. Thủ đô Hà NộiHuyện Phúc Thọ</v>
      </c>
    </row>
    <row r="234" spans="1:27" ht="15.75">
      <c r="A234" s="20" t="s">
        <v>976</v>
      </c>
      <c r="B234" s="14" t="s">
        <v>306</v>
      </c>
      <c r="C234" s="14">
        <v>125</v>
      </c>
      <c r="D234" s="14">
        <v>50</v>
      </c>
      <c r="E234" s="14">
        <v>36</v>
      </c>
      <c r="K234" s="21"/>
      <c r="L234" s="17" t="s">
        <v>374</v>
      </c>
      <c r="M234" s="17" t="s">
        <v>977</v>
      </c>
      <c r="N234" s="17" t="s">
        <v>294</v>
      </c>
      <c r="O234" s="17" t="s">
        <v>332</v>
      </c>
      <c r="P234" s="17" t="s">
        <v>978</v>
      </c>
      <c r="Q234" s="17" t="s">
        <v>297</v>
      </c>
      <c r="R234" s="18">
        <v>95</v>
      </c>
      <c r="S234" s="10">
        <v>44</v>
      </c>
      <c r="AA234" s="11" t="str">
        <f t="shared" si="3"/>
        <v>1. Thủ đô Hà NộiHuyện Phúc Thọ</v>
      </c>
    </row>
    <row r="235" spans="1:27" ht="15.75">
      <c r="A235" s="20" t="s">
        <v>979</v>
      </c>
      <c r="B235" s="14" t="s">
        <v>297</v>
      </c>
      <c r="C235" s="14">
        <v>95</v>
      </c>
      <c r="D235" s="14">
        <v>44</v>
      </c>
      <c r="E235" s="14">
        <v>31</v>
      </c>
      <c r="K235" s="21"/>
      <c r="L235" s="17" t="s">
        <v>378</v>
      </c>
      <c r="M235" s="17" t="s">
        <v>980</v>
      </c>
      <c r="N235" s="17" t="s">
        <v>294</v>
      </c>
      <c r="O235" s="17" t="s">
        <v>332</v>
      </c>
      <c r="P235" s="17" t="s">
        <v>981</v>
      </c>
      <c r="Q235" s="17" t="s">
        <v>297</v>
      </c>
      <c r="R235" s="18">
        <v>95</v>
      </c>
      <c r="S235" s="10">
        <v>44</v>
      </c>
      <c r="AA235" s="11" t="str">
        <f t="shared" si="3"/>
        <v>1. Thủ đô Hà NộiHuyện Phúc Thọ</v>
      </c>
    </row>
    <row r="236" spans="1:27" ht="15.75">
      <c r="A236" s="20" t="s">
        <v>982</v>
      </c>
      <c r="B236" s="14" t="s">
        <v>297</v>
      </c>
      <c r="C236" s="14">
        <v>95</v>
      </c>
      <c r="D236" s="14">
        <v>44</v>
      </c>
      <c r="E236" s="14">
        <v>31</v>
      </c>
      <c r="K236" s="21"/>
      <c r="L236" s="17" t="s">
        <v>378</v>
      </c>
      <c r="M236" s="17" t="s">
        <v>983</v>
      </c>
      <c r="N236" s="17" t="s">
        <v>294</v>
      </c>
      <c r="O236" s="17" t="s">
        <v>332</v>
      </c>
      <c r="P236" s="17" t="s">
        <v>984</v>
      </c>
      <c r="Q236" s="17" t="s">
        <v>297</v>
      </c>
      <c r="R236" s="18">
        <v>95</v>
      </c>
      <c r="S236" s="10">
        <v>44</v>
      </c>
      <c r="AA236" s="11" t="str">
        <f t="shared" si="3"/>
        <v>1. Thủ đô Hà NộiHuyện Phúc Thọ</v>
      </c>
    </row>
    <row r="237" spans="1:27" ht="15.75">
      <c r="A237" s="20" t="s">
        <v>985</v>
      </c>
      <c r="B237" s="14" t="s">
        <v>347</v>
      </c>
      <c r="C237" s="14">
        <v>65</v>
      </c>
      <c r="D237" s="14">
        <v>36</v>
      </c>
      <c r="E237" s="14">
        <v>26</v>
      </c>
      <c r="K237" s="21"/>
      <c r="L237" s="17" t="s">
        <v>378</v>
      </c>
      <c r="M237" s="17" t="s">
        <v>986</v>
      </c>
      <c r="N237" s="17" t="s">
        <v>294</v>
      </c>
      <c r="O237" s="17" t="s">
        <v>332</v>
      </c>
      <c r="P237" s="17" t="s">
        <v>987</v>
      </c>
      <c r="Q237" s="17" t="s">
        <v>297</v>
      </c>
      <c r="R237" s="18">
        <v>95</v>
      </c>
      <c r="S237" s="10">
        <v>44</v>
      </c>
      <c r="AA237" s="11" t="str">
        <f t="shared" si="3"/>
        <v>1. Thủ đô Hà NộiHuyện Phúc Thọ</v>
      </c>
    </row>
    <row r="238" spans="1:27" ht="15.75">
      <c r="A238" s="20" t="s">
        <v>988</v>
      </c>
      <c r="B238" s="295" t="s">
        <v>306</v>
      </c>
      <c r="C238" s="295">
        <v>125</v>
      </c>
      <c r="D238" s="295">
        <v>50</v>
      </c>
      <c r="E238" s="295">
        <v>36</v>
      </c>
      <c r="K238" s="21"/>
      <c r="L238" s="17" t="s">
        <v>378</v>
      </c>
      <c r="M238" s="17" t="s">
        <v>989</v>
      </c>
      <c r="N238" s="17" t="s">
        <v>294</v>
      </c>
      <c r="O238" s="17" t="s">
        <v>336</v>
      </c>
      <c r="P238" s="17" t="s">
        <v>990</v>
      </c>
      <c r="Q238" s="17" t="s">
        <v>297</v>
      </c>
      <c r="R238" s="18">
        <v>95</v>
      </c>
      <c r="S238" s="10">
        <v>44</v>
      </c>
      <c r="AA238" s="11" t="str">
        <f t="shared" si="3"/>
        <v>1. Thủ đô Hà NộiHuyện Quốc Oai</v>
      </c>
    </row>
    <row r="239" spans="1:27" ht="15.75">
      <c r="A239" s="20" t="s">
        <v>991</v>
      </c>
      <c r="B239" s="295"/>
      <c r="C239" s="295"/>
      <c r="D239" s="295"/>
      <c r="E239" s="295"/>
      <c r="K239" s="21"/>
      <c r="L239" s="17" t="s">
        <v>378</v>
      </c>
      <c r="M239" s="17" t="s">
        <v>992</v>
      </c>
      <c r="N239" s="17" t="s">
        <v>294</v>
      </c>
      <c r="O239" s="17" t="s">
        <v>336</v>
      </c>
      <c r="P239" s="17" t="s">
        <v>993</v>
      </c>
      <c r="Q239" s="17" t="s">
        <v>297</v>
      </c>
      <c r="R239" s="18">
        <v>95</v>
      </c>
      <c r="S239" s="10">
        <v>44</v>
      </c>
      <c r="AA239" s="11" t="str">
        <f t="shared" si="3"/>
        <v>1. Thủ đô Hà NộiHuyện Quốc Oai</v>
      </c>
    </row>
    <row r="240" spans="1:27" ht="25.5">
      <c r="A240" s="20" t="s">
        <v>994</v>
      </c>
      <c r="B240" s="295"/>
      <c r="C240" s="295"/>
      <c r="D240" s="295"/>
      <c r="E240" s="295"/>
      <c r="K240" s="21"/>
      <c r="L240" s="17" t="s">
        <v>378</v>
      </c>
      <c r="M240" s="17" t="s">
        <v>995</v>
      </c>
      <c r="N240" s="17" t="s">
        <v>294</v>
      </c>
      <c r="O240" s="17" t="s">
        <v>336</v>
      </c>
      <c r="P240" s="17" t="s">
        <v>996</v>
      </c>
      <c r="Q240" s="17" t="s">
        <v>297</v>
      </c>
      <c r="R240" s="18">
        <v>95</v>
      </c>
      <c r="S240" s="10">
        <v>44</v>
      </c>
      <c r="AA240" s="11" t="str">
        <f t="shared" si="3"/>
        <v>1. Thủ đô Hà NộiHuyện Quốc Oai</v>
      </c>
    </row>
    <row r="241" spans="1:27" ht="15.75">
      <c r="A241" s="20" t="s">
        <v>997</v>
      </c>
      <c r="B241" s="295"/>
      <c r="C241" s="295"/>
      <c r="D241" s="295"/>
      <c r="E241" s="295"/>
      <c r="K241" s="21"/>
      <c r="L241" s="17" t="s">
        <v>378</v>
      </c>
      <c r="M241" s="17" t="s">
        <v>998</v>
      </c>
      <c r="N241" s="17" t="s">
        <v>294</v>
      </c>
      <c r="O241" s="17" t="s">
        <v>336</v>
      </c>
      <c r="P241" s="17" t="s">
        <v>999</v>
      </c>
      <c r="Q241" s="17" t="s">
        <v>297</v>
      </c>
      <c r="R241" s="18">
        <v>95</v>
      </c>
      <c r="S241" s="10">
        <v>44</v>
      </c>
      <c r="AA241" s="11" t="str">
        <f t="shared" si="3"/>
        <v>1. Thủ đô Hà NộiHuyện Quốc Oai</v>
      </c>
    </row>
    <row r="242" spans="1:27" ht="25.5">
      <c r="A242" s="20" t="s">
        <v>1000</v>
      </c>
      <c r="B242" s="295"/>
      <c r="C242" s="295"/>
      <c r="D242" s="295"/>
      <c r="E242" s="295"/>
      <c r="K242" s="21"/>
      <c r="L242" s="17" t="s">
        <v>378</v>
      </c>
      <c r="M242" s="17" t="s">
        <v>1001</v>
      </c>
      <c r="N242" s="17" t="s">
        <v>294</v>
      </c>
      <c r="O242" s="17" t="s">
        <v>336</v>
      </c>
      <c r="P242" s="17" t="s">
        <v>1002</v>
      </c>
      <c r="Q242" s="17" t="s">
        <v>297</v>
      </c>
      <c r="R242" s="18">
        <v>95</v>
      </c>
      <c r="S242" s="10">
        <v>44</v>
      </c>
      <c r="AA242" s="11" t="str">
        <f t="shared" si="3"/>
        <v>1. Thủ đô Hà NộiHuyện Quốc Oai</v>
      </c>
    </row>
    <row r="243" spans="1:27" ht="15.75">
      <c r="A243" s="20" t="s">
        <v>1003</v>
      </c>
      <c r="B243" s="295"/>
      <c r="C243" s="295"/>
      <c r="D243" s="295"/>
      <c r="E243" s="295"/>
      <c r="K243" s="21"/>
      <c r="L243" s="17" t="s">
        <v>378</v>
      </c>
      <c r="M243" s="17" t="s">
        <v>1004</v>
      </c>
      <c r="N243" s="17" t="s">
        <v>294</v>
      </c>
      <c r="O243" s="17" t="s">
        <v>336</v>
      </c>
      <c r="P243" s="17" t="s">
        <v>1005</v>
      </c>
      <c r="Q243" s="17" t="s">
        <v>297</v>
      </c>
      <c r="R243" s="18">
        <v>95</v>
      </c>
      <c r="S243" s="10">
        <v>44</v>
      </c>
      <c r="AA243" s="11" t="str">
        <f t="shared" si="3"/>
        <v>1. Thủ đô Hà NộiHuyện Quốc Oai</v>
      </c>
    </row>
    <row r="244" spans="1:27" ht="15.75">
      <c r="A244" s="20" t="s">
        <v>1006</v>
      </c>
      <c r="B244" s="295"/>
      <c r="C244" s="295"/>
      <c r="D244" s="295"/>
      <c r="E244" s="295"/>
      <c r="K244" s="21"/>
      <c r="L244" s="17" t="s">
        <v>378</v>
      </c>
      <c r="M244" s="17" t="s">
        <v>1007</v>
      </c>
      <c r="N244" s="17" t="s">
        <v>294</v>
      </c>
      <c r="O244" s="17" t="s">
        <v>336</v>
      </c>
      <c r="P244" s="17" t="s">
        <v>1008</v>
      </c>
      <c r="Q244" s="17" t="s">
        <v>297</v>
      </c>
      <c r="R244" s="18">
        <v>95</v>
      </c>
      <c r="S244" s="10">
        <v>44</v>
      </c>
      <c r="AA244" s="11" t="str">
        <f t="shared" si="3"/>
        <v>1. Thủ đô Hà NộiHuyện Quốc Oai</v>
      </c>
    </row>
    <row r="245" spans="1:27" ht="15.75">
      <c r="A245" s="20" t="s">
        <v>1009</v>
      </c>
      <c r="B245" s="14" t="s">
        <v>297</v>
      </c>
      <c r="C245" s="14">
        <v>95</v>
      </c>
      <c r="D245" s="14">
        <v>44</v>
      </c>
      <c r="E245" s="14">
        <v>31</v>
      </c>
      <c r="K245" s="21"/>
      <c r="L245" s="17" t="s">
        <v>382</v>
      </c>
      <c r="M245" s="17" t="s">
        <v>616</v>
      </c>
      <c r="N245" s="17" t="s">
        <v>294</v>
      </c>
      <c r="O245" s="17" t="s">
        <v>336</v>
      </c>
      <c r="P245" s="17" t="s">
        <v>1010</v>
      </c>
      <c r="Q245" s="17" t="s">
        <v>297</v>
      </c>
      <c r="R245" s="18">
        <v>95</v>
      </c>
      <c r="S245" s="10">
        <v>44</v>
      </c>
      <c r="AA245" s="11" t="str">
        <f t="shared" si="3"/>
        <v>1. Thủ đô Hà NộiHuyện Quốc Oai</v>
      </c>
    </row>
    <row r="246" spans="1:27" ht="15.75">
      <c r="A246" s="19" t="s">
        <v>455</v>
      </c>
      <c r="B246" s="14"/>
      <c r="C246" s="14"/>
      <c r="D246" s="14"/>
      <c r="E246" s="14"/>
      <c r="K246" s="21"/>
      <c r="L246" s="17" t="s">
        <v>382</v>
      </c>
      <c r="M246" s="17" t="s">
        <v>619</v>
      </c>
      <c r="N246" s="17" t="s">
        <v>294</v>
      </c>
      <c r="O246" s="17" t="s">
        <v>336</v>
      </c>
      <c r="P246" s="17" t="s">
        <v>1011</v>
      </c>
      <c r="Q246" s="17" t="s">
        <v>297</v>
      </c>
      <c r="R246" s="18">
        <v>95</v>
      </c>
      <c r="S246" s="10">
        <v>44</v>
      </c>
      <c r="AA246" s="11" t="str">
        <f t="shared" si="3"/>
        <v>1. Thủ đô Hà NộiHuyện Quốc Oai</v>
      </c>
    </row>
    <row r="247" spans="1:27" ht="15.75">
      <c r="A247" s="20" t="s">
        <v>1012</v>
      </c>
      <c r="B247" s="14" t="s">
        <v>356</v>
      </c>
      <c r="C247" s="14">
        <v>155</v>
      </c>
      <c r="D247" s="14">
        <v>56</v>
      </c>
      <c r="E247" s="14">
        <v>40</v>
      </c>
      <c r="K247" s="21"/>
      <c r="L247" s="17" t="s">
        <v>382</v>
      </c>
      <c r="M247" s="17" t="s">
        <v>622</v>
      </c>
      <c r="N247" s="17" t="s">
        <v>294</v>
      </c>
      <c r="O247" s="17" t="s">
        <v>336</v>
      </c>
      <c r="P247" s="17" t="s">
        <v>1013</v>
      </c>
      <c r="Q247" s="17" t="s">
        <v>297</v>
      </c>
      <c r="R247" s="18">
        <v>95</v>
      </c>
      <c r="S247" s="10">
        <v>44</v>
      </c>
      <c r="AA247" s="11" t="str">
        <f t="shared" si="3"/>
        <v>1. Thủ đô Hà NộiHuyện Quốc Oai</v>
      </c>
    </row>
    <row r="248" spans="1:27" ht="15.75">
      <c r="A248" s="20" t="s">
        <v>1014</v>
      </c>
      <c r="B248" s="14" t="s">
        <v>356</v>
      </c>
      <c r="C248" s="14">
        <v>155</v>
      </c>
      <c r="D248" s="14">
        <v>56</v>
      </c>
      <c r="E248" s="14">
        <v>40</v>
      </c>
      <c r="K248" s="21"/>
      <c r="L248" s="17" t="s">
        <v>382</v>
      </c>
      <c r="M248" s="17" t="s">
        <v>624</v>
      </c>
      <c r="N248" s="17" t="s">
        <v>294</v>
      </c>
      <c r="O248" s="17" t="s">
        <v>336</v>
      </c>
      <c r="P248" s="17" t="s">
        <v>1015</v>
      </c>
      <c r="Q248" s="17" t="s">
        <v>297</v>
      </c>
      <c r="R248" s="18">
        <v>95</v>
      </c>
      <c r="S248" s="10">
        <v>44</v>
      </c>
      <c r="AA248" s="11" t="str">
        <f t="shared" si="3"/>
        <v>1. Thủ đô Hà NộiHuyện Quốc Oai</v>
      </c>
    </row>
    <row r="249" spans="1:27" ht="15.75">
      <c r="A249" s="20" t="s">
        <v>1016</v>
      </c>
      <c r="B249" s="14" t="s">
        <v>306</v>
      </c>
      <c r="C249" s="14">
        <v>125</v>
      </c>
      <c r="D249" s="14">
        <v>50</v>
      </c>
      <c r="E249" s="14">
        <v>36</v>
      </c>
      <c r="K249" s="21"/>
      <c r="L249" s="17" t="s">
        <v>382</v>
      </c>
      <c r="M249" s="17" t="s">
        <v>627</v>
      </c>
      <c r="N249" s="17" t="s">
        <v>294</v>
      </c>
      <c r="O249" s="17" t="s">
        <v>336</v>
      </c>
      <c r="P249" s="17" t="s">
        <v>1017</v>
      </c>
      <c r="Q249" s="17" t="s">
        <v>297</v>
      </c>
      <c r="R249" s="18">
        <v>95</v>
      </c>
      <c r="S249" s="10">
        <v>44</v>
      </c>
      <c r="AA249" s="11" t="str">
        <f t="shared" si="3"/>
        <v>1. Thủ đô Hà NộiHuyện Quốc Oai</v>
      </c>
    </row>
    <row r="250" spans="1:27" ht="15.75">
      <c r="A250" s="20" t="s">
        <v>1018</v>
      </c>
      <c r="B250" s="14" t="s">
        <v>306</v>
      </c>
      <c r="C250" s="14">
        <v>125</v>
      </c>
      <c r="D250" s="14">
        <v>50</v>
      </c>
      <c r="E250" s="14">
        <v>36</v>
      </c>
      <c r="K250" s="21"/>
      <c r="L250" s="17" t="s">
        <v>382</v>
      </c>
      <c r="M250" s="17" t="s">
        <v>630</v>
      </c>
      <c r="N250" s="17" t="s">
        <v>294</v>
      </c>
      <c r="O250" s="17" t="s">
        <v>336</v>
      </c>
      <c r="P250" s="17" t="s">
        <v>1019</v>
      </c>
      <c r="Q250" s="17" t="s">
        <v>297</v>
      </c>
      <c r="R250" s="18">
        <v>95</v>
      </c>
      <c r="S250" s="10">
        <v>44</v>
      </c>
      <c r="AA250" s="11" t="str">
        <f t="shared" si="3"/>
        <v>1. Thủ đô Hà NộiHuyện Quốc Oai</v>
      </c>
    </row>
    <row r="251" spans="1:27" ht="15.75">
      <c r="A251" s="20" t="s">
        <v>1020</v>
      </c>
      <c r="B251" s="14" t="s">
        <v>356</v>
      </c>
      <c r="C251" s="14">
        <v>155</v>
      </c>
      <c r="D251" s="14">
        <v>56</v>
      </c>
      <c r="E251" s="14">
        <v>40</v>
      </c>
      <c r="K251" s="21"/>
      <c r="L251" s="17" t="s">
        <v>382</v>
      </c>
      <c r="M251" s="17" t="s">
        <v>633</v>
      </c>
      <c r="N251" s="17" t="s">
        <v>294</v>
      </c>
      <c r="O251" s="17" t="s">
        <v>336</v>
      </c>
      <c r="P251" s="17" t="s">
        <v>1021</v>
      </c>
      <c r="Q251" s="17" t="s">
        <v>297</v>
      </c>
      <c r="R251" s="18">
        <v>95</v>
      </c>
      <c r="S251" s="10">
        <v>44</v>
      </c>
      <c r="AA251" s="11" t="str">
        <f t="shared" si="3"/>
        <v>1. Thủ đô Hà NộiHuyện Quốc Oai</v>
      </c>
    </row>
    <row r="252" spans="1:27" ht="15.75">
      <c r="A252" s="20" t="s">
        <v>1022</v>
      </c>
      <c r="B252" s="14" t="s">
        <v>306</v>
      </c>
      <c r="C252" s="14">
        <v>125</v>
      </c>
      <c r="D252" s="14">
        <v>50</v>
      </c>
      <c r="E252" s="14">
        <v>36</v>
      </c>
      <c r="K252" s="21"/>
      <c r="L252" s="17" t="s">
        <v>382</v>
      </c>
      <c r="M252" s="17" t="s">
        <v>636</v>
      </c>
      <c r="N252" s="17" t="s">
        <v>294</v>
      </c>
      <c r="O252" s="17" t="s">
        <v>336</v>
      </c>
      <c r="P252" s="17" t="s">
        <v>1023</v>
      </c>
      <c r="Q252" s="17" t="s">
        <v>297</v>
      </c>
      <c r="R252" s="18">
        <v>95</v>
      </c>
      <c r="S252" s="10">
        <v>44</v>
      </c>
      <c r="AA252" s="11" t="str">
        <f t="shared" si="3"/>
        <v>1. Thủ đô Hà NộiHuyện Quốc Oai</v>
      </c>
    </row>
    <row r="253" spans="1:27" ht="15.75">
      <c r="A253" s="20" t="s">
        <v>1024</v>
      </c>
      <c r="B253" s="14" t="s">
        <v>356</v>
      </c>
      <c r="C253" s="14">
        <v>155</v>
      </c>
      <c r="D253" s="14">
        <v>56</v>
      </c>
      <c r="E253" s="14">
        <v>40</v>
      </c>
      <c r="K253" s="21"/>
      <c r="L253" s="17" t="s">
        <v>382</v>
      </c>
      <c r="M253" s="17" t="s">
        <v>639</v>
      </c>
      <c r="N253" s="17" t="s">
        <v>294</v>
      </c>
      <c r="O253" s="17" t="s">
        <v>336</v>
      </c>
      <c r="P253" s="17" t="s">
        <v>1025</v>
      </c>
      <c r="Q253" s="17" t="s">
        <v>297</v>
      </c>
      <c r="R253" s="18">
        <v>95</v>
      </c>
      <c r="S253" s="10">
        <v>44</v>
      </c>
      <c r="AA253" s="11" t="str">
        <f t="shared" si="3"/>
        <v>1. Thủ đô Hà NộiHuyện Quốc Oai</v>
      </c>
    </row>
    <row r="254" spans="1:27" ht="15.75">
      <c r="A254" s="20" t="s">
        <v>1026</v>
      </c>
      <c r="B254" s="14" t="s">
        <v>356</v>
      </c>
      <c r="C254" s="14">
        <v>155</v>
      </c>
      <c r="D254" s="14">
        <v>56</v>
      </c>
      <c r="E254" s="14">
        <v>40</v>
      </c>
      <c r="K254" s="21"/>
      <c r="L254" s="17" t="s">
        <v>382</v>
      </c>
      <c r="M254" s="17" t="s">
        <v>610</v>
      </c>
      <c r="N254" s="17" t="s">
        <v>294</v>
      </c>
      <c r="O254" s="17" t="s">
        <v>336</v>
      </c>
      <c r="P254" s="17" t="s">
        <v>1027</v>
      </c>
      <c r="Q254" s="17" t="s">
        <v>297</v>
      </c>
      <c r="R254" s="18">
        <v>95</v>
      </c>
      <c r="S254" s="10">
        <v>44</v>
      </c>
      <c r="AA254" s="11" t="str">
        <f t="shared" si="3"/>
        <v>1. Thủ đô Hà NộiHuyện Quốc Oai</v>
      </c>
    </row>
    <row r="255" spans="1:27" ht="15.75">
      <c r="A255" s="19" t="s">
        <v>459</v>
      </c>
      <c r="B255" s="14"/>
      <c r="C255" s="14"/>
      <c r="D255" s="14"/>
      <c r="E255" s="14"/>
      <c r="K255" s="21"/>
      <c r="L255" s="17" t="s">
        <v>382</v>
      </c>
      <c r="M255" s="17" t="s">
        <v>613</v>
      </c>
      <c r="N255" s="17" t="s">
        <v>294</v>
      </c>
      <c r="O255" s="17" t="s">
        <v>336</v>
      </c>
      <c r="P255" s="17" t="s">
        <v>1028</v>
      </c>
      <c r="Q255" s="17" t="s">
        <v>297</v>
      </c>
      <c r="R255" s="18">
        <v>95</v>
      </c>
      <c r="S255" s="10">
        <v>44</v>
      </c>
      <c r="AA255" s="11" t="str">
        <f t="shared" si="3"/>
        <v>1. Thủ đô Hà NộiHuyện Quốc Oai</v>
      </c>
    </row>
    <row r="256" spans="1:27" ht="15.75">
      <c r="A256" s="20" t="s">
        <v>1029</v>
      </c>
      <c r="B256" s="14" t="s">
        <v>297</v>
      </c>
      <c r="C256" s="14">
        <v>95</v>
      </c>
      <c r="D256" s="14">
        <v>44</v>
      </c>
      <c r="E256" s="14">
        <v>31</v>
      </c>
      <c r="K256" s="21"/>
      <c r="L256" s="17" t="s">
        <v>386</v>
      </c>
      <c r="M256" s="17" t="s">
        <v>1030</v>
      </c>
      <c r="N256" s="17" t="s">
        <v>294</v>
      </c>
      <c r="O256" s="17" t="s">
        <v>336</v>
      </c>
      <c r="P256" s="17" t="s">
        <v>1031</v>
      </c>
      <c r="Q256" s="17" t="s">
        <v>297</v>
      </c>
      <c r="R256" s="18">
        <v>95</v>
      </c>
      <c r="S256" s="10">
        <v>44</v>
      </c>
      <c r="AA256" s="11" t="str">
        <f t="shared" si="3"/>
        <v>1. Thủ đô Hà NộiHuyện Quốc Oai</v>
      </c>
    </row>
    <row r="257" spans="1:27" ht="15.75">
      <c r="A257" s="20" t="s">
        <v>1032</v>
      </c>
      <c r="B257" s="14" t="s">
        <v>347</v>
      </c>
      <c r="C257" s="14">
        <v>65</v>
      </c>
      <c r="D257" s="14">
        <v>36</v>
      </c>
      <c r="E257" s="14">
        <v>26</v>
      </c>
      <c r="K257" s="21"/>
      <c r="L257" s="17" t="s">
        <v>386</v>
      </c>
      <c r="M257" s="17" t="s">
        <v>601</v>
      </c>
      <c r="N257" s="17" t="s">
        <v>294</v>
      </c>
      <c r="O257" s="17" t="s">
        <v>336</v>
      </c>
      <c r="P257" s="17" t="s">
        <v>1033</v>
      </c>
      <c r="Q257" s="17" t="s">
        <v>297</v>
      </c>
      <c r="R257" s="18">
        <v>95</v>
      </c>
      <c r="S257" s="10">
        <v>44</v>
      </c>
      <c r="AA257" s="11" t="str">
        <f t="shared" si="3"/>
        <v>1. Thủ đô Hà NộiHuyện Quốc Oai</v>
      </c>
    </row>
    <row r="258" spans="1:27" ht="15.75">
      <c r="A258" s="20" t="s">
        <v>1034</v>
      </c>
      <c r="B258" s="14" t="s">
        <v>297</v>
      </c>
      <c r="C258" s="14">
        <v>95</v>
      </c>
      <c r="D258" s="14">
        <v>44</v>
      </c>
      <c r="E258" s="14">
        <v>31</v>
      </c>
      <c r="K258" s="21"/>
      <c r="L258" s="17" t="s">
        <v>386</v>
      </c>
      <c r="M258" s="17" t="s">
        <v>1035</v>
      </c>
      <c r="N258" s="17" t="s">
        <v>294</v>
      </c>
      <c r="O258" s="17" t="s">
        <v>336</v>
      </c>
      <c r="P258" s="17" t="s">
        <v>1036</v>
      </c>
      <c r="Q258" s="17" t="s">
        <v>297</v>
      </c>
      <c r="R258" s="18">
        <v>95</v>
      </c>
      <c r="S258" s="10">
        <v>44</v>
      </c>
      <c r="AA258" s="11" t="str">
        <f t="shared" si="3"/>
        <v>1. Thủ đô Hà NộiHuyện Quốc Oai</v>
      </c>
    </row>
    <row r="259" spans="1:27" ht="15.75">
      <c r="A259" s="20" t="s">
        <v>1037</v>
      </c>
      <c r="B259" s="14" t="s">
        <v>297</v>
      </c>
      <c r="C259" s="14">
        <v>95</v>
      </c>
      <c r="D259" s="14">
        <v>44</v>
      </c>
      <c r="E259" s="14">
        <v>31</v>
      </c>
      <c r="K259" s="21"/>
      <c r="L259" s="17" t="s">
        <v>386</v>
      </c>
      <c r="M259" s="17" t="s">
        <v>1038</v>
      </c>
      <c r="N259" s="17" t="s">
        <v>294</v>
      </c>
      <c r="O259" s="17" t="s">
        <v>340</v>
      </c>
      <c r="P259" s="17" t="s">
        <v>1039</v>
      </c>
      <c r="Q259" s="17" t="s">
        <v>297</v>
      </c>
      <c r="R259" s="18">
        <v>95</v>
      </c>
      <c r="S259" s="10">
        <v>44</v>
      </c>
      <c r="AA259" s="11" t="str">
        <f t="shared" si="3"/>
        <v>1. Thủ đô Hà NộiHuyện Sóc Sơn</v>
      </c>
    </row>
    <row r="260" spans="1:27" ht="15.75">
      <c r="A260" s="20" t="s">
        <v>1040</v>
      </c>
      <c r="B260" s="14" t="s">
        <v>347</v>
      </c>
      <c r="C260" s="14">
        <v>65</v>
      </c>
      <c r="D260" s="14">
        <v>36</v>
      </c>
      <c r="E260" s="14">
        <v>26</v>
      </c>
      <c r="K260" s="21"/>
      <c r="L260" s="17" t="s">
        <v>386</v>
      </c>
      <c r="M260" s="17" t="s">
        <v>1041</v>
      </c>
      <c r="N260" s="17" t="s">
        <v>294</v>
      </c>
      <c r="O260" s="17" t="s">
        <v>340</v>
      </c>
      <c r="P260" s="17" t="s">
        <v>1042</v>
      </c>
      <c r="Q260" s="17" t="s">
        <v>297</v>
      </c>
      <c r="R260" s="18">
        <v>95</v>
      </c>
      <c r="S260" s="10">
        <v>44</v>
      </c>
      <c r="AA260" s="11" t="str">
        <f t="shared" si="3"/>
        <v>1. Thủ đô Hà NộiHuyện Sóc Sơn</v>
      </c>
    </row>
    <row r="261" spans="1:27" ht="15.75">
      <c r="A261" s="20" t="s">
        <v>1043</v>
      </c>
      <c r="B261" s="14" t="s">
        <v>297</v>
      </c>
      <c r="C261" s="14">
        <v>95</v>
      </c>
      <c r="D261" s="14">
        <v>44</v>
      </c>
      <c r="E261" s="14">
        <v>31</v>
      </c>
      <c r="K261" s="21"/>
      <c r="L261" s="17" t="s">
        <v>386</v>
      </c>
      <c r="M261" s="17" t="s">
        <v>1044</v>
      </c>
      <c r="N261" s="17" t="s">
        <v>294</v>
      </c>
      <c r="O261" s="17" t="s">
        <v>340</v>
      </c>
      <c r="P261" s="17" t="s">
        <v>1045</v>
      </c>
      <c r="Q261" s="17" t="s">
        <v>297</v>
      </c>
      <c r="R261" s="18">
        <v>95</v>
      </c>
      <c r="S261" s="10">
        <v>44</v>
      </c>
      <c r="AA261" s="11" t="str">
        <f t="shared" si="3"/>
        <v>1. Thủ đô Hà NộiHuyện Sóc Sơn</v>
      </c>
    </row>
    <row r="262" spans="1:27" ht="15.75">
      <c r="A262" s="20" t="s">
        <v>1046</v>
      </c>
      <c r="B262" s="14" t="s">
        <v>297</v>
      </c>
      <c r="C262" s="14">
        <v>95</v>
      </c>
      <c r="D262" s="14">
        <v>44</v>
      </c>
      <c r="E262" s="14">
        <v>31</v>
      </c>
      <c r="K262" s="21"/>
      <c r="L262" s="17" t="s">
        <v>386</v>
      </c>
      <c r="M262" s="17" t="s">
        <v>1047</v>
      </c>
      <c r="N262" s="17" t="s">
        <v>294</v>
      </c>
      <c r="O262" s="17" t="s">
        <v>340</v>
      </c>
      <c r="P262" s="17" t="s">
        <v>1005</v>
      </c>
      <c r="Q262" s="17" t="s">
        <v>297</v>
      </c>
      <c r="R262" s="18">
        <v>95</v>
      </c>
      <c r="S262" s="10">
        <v>44</v>
      </c>
      <c r="AA262" s="11" t="str">
        <f t="shared" ref="AA262:AA325" si="4">N262&amp;O262</f>
        <v>1. Thủ đô Hà NộiHuyện Sóc Sơn</v>
      </c>
    </row>
    <row r="263" spans="1:27" ht="15.75">
      <c r="A263" s="19" t="s">
        <v>463</v>
      </c>
      <c r="B263" s="14"/>
      <c r="C263" s="14"/>
      <c r="D263" s="14"/>
      <c r="E263" s="14"/>
      <c r="K263" s="21"/>
      <c r="L263" s="17" t="s">
        <v>386</v>
      </c>
      <c r="M263" s="17" t="s">
        <v>1048</v>
      </c>
      <c r="N263" s="17" t="s">
        <v>294</v>
      </c>
      <c r="O263" s="17" t="s">
        <v>340</v>
      </c>
      <c r="P263" s="17" t="s">
        <v>1049</v>
      </c>
      <c r="Q263" s="17" t="s">
        <v>297</v>
      </c>
      <c r="R263" s="18">
        <v>95</v>
      </c>
      <c r="S263" s="10">
        <v>44</v>
      </c>
      <c r="AA263" s="11" t="str">
        <f t="shared" si="4"/>
        <v>1. Thủ đô Hà NộiHuyện Sóc Sơn</v>
      </c>
    </row>
    <row r="264" spans="1:27" ht="15.75">
      <c r="A264" s="20" t="s">
        <v>432</v>
      </c>
      <c r="B264" s="14" t="s">
        <v>297</v>
      </c>
      <c r="C264" s="14">
        <v>95</v>
      </c>
      <c r="D264" s="14">
        <v>44</v>
      </c>
      <c r="E264" s="14">
        <v>31</v>
      </c>
      <c r="K264" s="21"/>
      <c r="L264" s="17" t="s">
        <v>386</v>
      </c>
      <c r="M264" s="17" t="s">
        <v>1050</v>
      </c>
      <c r="N264" s="17" t="s">
        <v>294</v>
      </c>
      <c r="O264" s="17" t="s">
        <v>340</v>
      </c>
      <c r="P264" s="17" t="s">
        <v>1051</v>
      </c>
      <c r="Q264" s="17" t="s">
        <v>297</v>
      </c>
      <c r="R264" s="18">
        <v>95</v>
      </c>
      <c r="S264" s="10">
        <v>44</v>
      </c>
      <c r="AA264" s="11" t="str">
        <f t="shared" si="4"/>
        <v>1. Thủ đô Hà NộiHuyện Sóc Sơn</v>
      </c>
    </row>
    <row r="265" spans="1:27" ht="15.75">
      <c r="A265" s="19" t="s">
        <v>466</v>
      </c>
      <c r="B265" s="14"/>
      <c r="C265" s="14"/>
      <c r="D265" s="14"/>
      <c r="E265" s="14"/>
      <c r="K265" s="21"/>
      <c r="L265" s="17" t="s">
        <v>386</v>
      </c>
      <c r="M265" s="17" t="s">
        <v>1052</v>
      </c>
      <c r="N265" s="17" t="s">
        <v>294</v>
      </c>
      <c r="O265" s="17" t="s">
        <v>340</v>
      </c>
      <c r="P265" s="17" t="s">
        <v>1053</v>
      </c>
      <c r="Q265" s="17" t="s">
        <v>297</v>
      </c>
      <c r="R265" s="18">
        <v>95</v>
      </c>
      <c r="S265" s="10">
        <v>44</v>
      </c>
      <c r="AA265" s="11" t="str">
        <f t="shared" si="4"/>
        <v>1. Thủ đô Hà NộiHuyện Sóc Sơn</v>
      </c>
    </row>
    <row r="266" spans="1:27" ht="25.5">
      <c r="A266" s="20" t="s">
        <v>1054</v>
      </c>
      <c r="B266" s="14" t="s">
        <v>306</v>
      </c>
      <c r="C266" s="14">
        <v>125</v>
      </c>
      <c r="D266" s="14">
        <v>50</v>
      </c>
      <c r="E266" s="14">
        <v>36</v>
      </c>
      <c r="K266" s="21"/>
      <c r="L266" s="17" t="s">
        <v>386</v>
      </c>
      <c r="M266" s="17" t="s">
        <v>1055</v>
      </c>
      <c r="N266" s="17" t="s">
        <v>294</v>
      </c>
      <c r="O266" s="17" t="s">
        <v>340</v>
      </c>
      <c r="P266" s="17" t="s">
        <v>1056</v>
      </c>
      <c r="Q266" s="17" t="s">
        <v>297</v>
      </c>
      <c r="R266" s="18">
        <v>95</v>
      </c>
      <c r="S266" s="10">
        <v>44</v>
      </c>
      <c r="AA266" s="11" t="str">
        <f t="shared" si="4"/>
        <v>1. Thủ đô Hà NộiHuyện Sóc Sơn</v>
      </c>
    </row>
    <row r="267" spans="1:27" ht="25.5">
      <c r="A267" s="20" t="s">
        <v>1057</v>
      </c>
      <c r="B267" s="14" t="s">
        <v>297</v>
      </c>
      <c r="C267" s="14">
        <v>95</v>
      </c>
      <c r="D267" s="14">
        <v>44</v>
      </c>
      <c r="E267" s="14">
        <v>31</v>
      </c>
      <c r="K267" s="21"/>
      <c r="L267" s="17" t="s">
        <v>386</v>
      </c>
      <c r="M267" s="17" t="s">
        <v>1058</v>
      </c>
      <c r="N267" s="17" t="s">
        <v>294</v>
      </c>
      <c r="O267" s="17" t="s">
        <v>340</v>
      </c>
      <c r="P267" s="17" t="s">
        <v>1059</v>
      </c>
      <c r="Q267" s="17" t="s">
        <v>297</v>
      </c>
      <c r="R267" s="18">
        <v>95</v>
      </c>
      <c r="S267" s="10">
        <v>44</v>
      </c>
      <c r="AA267" s="11" t="str">
        <f t="shared" si="4"/>
        <v>1. Thủ đô Hà NộiHuyện Sóc Sơn</v>
      </c>
    </row>
    <row r="268" spans="1:27" ht="15.75">
      <c r="A268" s="20" t="s">
        <v>1060</v>
      </c>
      <c r="B268" s="14" t="s">
        <v>306</v>
      </c>
      <c r="C268" s="14">
        <v>125</v>
      </c>
      <c r="D268" s="14">
        <v>50</v>
      </c>
      <c r="E268" s="14">
        <v>36</v>
      </c>
      <c r="K268" s="21"/>
      <c r="L268" s="17" t="s">
        <v>390</v>
      </c>
      <c r="M268" s="17" t="s">
        <v>1061</v>
      </c>
      <c r="N268" s="17" t="s">
        <v>294</v>
      </c>
      <c r="O268" s="17" t="s">
        <v>340</v>
      </c>
      <c r="P268" s="17" t="s">
        <v>1062</v>
      </c>
      <c r="Q268" s="17" t="s">
        <v>297</v>
      </c>
      <c r="R268" s="18">
        <v>95</v>
      </c>
      <c r="S268" s="10">
        <v>44</v>
      </c>
      <c r="AA268" s="11" t="str">
        <f t="shared" si="4"/>
        <v>1. Thủ đô Hà NộiHuyện Sóc Sơn</v>
      </c>
    </row>
    <row r="269" spans="1:27" ht="15.75">
      <c r="A269" s="20" t="s">
        <v>1063</v>
      </c>
      <c r="B269" s="14" t="s">
        <v>297</v>
      </c>
      <c r="C269" s="14">
        <v>95</v>
      </c>
      <c r="D269" s="14">
        <v>44</v>
      </c>
      <c r="E269" s="14">
        <v>31</v>
      </c>
      <c r="K269" s="21"/>
      <c r="L269" s="17" t="s">
        <v>390</v>
      </c>
      <c r="M269" s="17" t="s">
        <v>1064</v>
      </c>
      <c r="N269" s="17" t="s">
        <v>294</v>
      </c>
      <c r="O269" s="17" t="s">
        <v>340</v>
      </c>
      <c r="P269" s="17" t="s">
        <v>1065</v>
      </c>
      <c r="Q269" s="17" t="s">
        <v>297</v>
      </c>
      <c r="R269" s="18">
        <v>95</v>
      </c>
      <c r="S269" s="10">
        <v>44</v>
      </c>
      <c r="AA269" s="11" t="str">
        <f t="shared" si="4"/>
        <v>1. Thủ đô Hà NộiHuyện Sóc Sơn</v>
      </c>
    </row>
    <row r="270" spans="1:27" ht="15.75">
      <c r="A270" s="20" t="s">
        <v>1066</v>
      </c>
      <c r="B270" s="14" t="s">
        <v>297</v>
      </c>
      <c r="C270" s="14">
        <v>95</v>
      </c>
      <c r="D270" s="14">
        <v>44</v>
      </c>
      <c r="E270" s="14">
        <v>31</v>
      </c>
      <c r="K270" s="21"/>
      <c r="L270" s="17" t="s">
        <v>390</v>
      </c>
      <c r="M270" s="17" t="s">
        <v>1067</v>
      </c>
      <c r="N270" s="17" t="s">
        <v>294</v>
      </c>
      <c r="O270" s="17" t="s">
        <v>340</v>
      </c>
      <c r="P270" s="17" t="s">
        <v>1068</v>
      </c>
      <c r="Q270" s="17" t="s">
        <v>297</v>
      </c>
      <c r="R270" s="18">
        <v>95</v>
      </c>
      <c r="S270" s="10">
        <v>44</v>
      </c>
      <c r="AA270" s="11" t="str">
        <f t="shared" si="4"/>
        <v>1. Thủ đô Hà NộiHuyện Sóc Sơn</v>
      </c>
    </row>
    <row r="271" spans="1:27" ht="38.25">
      <c r="A271" s="20" t="s">
        <v>1069</v>
      </c>
      <c r="B271" s="14" t="s">
        <v>297</v>
      </c>
      <c r="C271" s="14">
        <v>95</v>
      </c>
      <c r="D271" s="14">
        <v>44</v>
      </c>
      <c r="E271" s="14">
        <v>31</v>
      </c>
      <c r="K271" s="21"/>
      <c r="L271" s="17" t="s">
        <v>390</v>
      </c>
      <c r="M271" s="17" t="s">
        <v>1070</v>
      </c>
      <c r="N271" s="17" t="s">
        <v>294</v>
      </c>
      <c r="O271" s="17" t="s">
        <v>340</v>
      </c>
      <c r="P271" s="17" t="s">
        <v>354</v>
      </c>
      <c r="Q271" s="17" t="s">
        <v>297</v>
      </c>
      <c r="R271" s="18">
        <v>95</v>
      </c>
      <c r="S271" s="10">
        <v>44</v>
      </c>
      <c r="AA271" s="11" t="str">
        <f t="shared" si="4"/>
        <v>1. Thủ đô Hà NộiHuyện Sóc Sơn</v>
      </c>
    </row>
    <row r="272" spans="1:27" ht="15.75">
      <c r="A272" s="20" t="s">
        <v>1071</v>
      </c>
      <c r="B272" s="14" t="s">
        <v>306</v>
      </c>
      <c r="C272" s="14">
        <v>125</v>
      </c>
      <c r="D272" s="14">
        <v>50</v>
      </c>
      <c r="E272" s="14">
        <v>36</v>
      </c>
      <c r="K272" s="21"/>
      <c r="L272" s="17" t="s">
        <v>390</v>
      </c>
      <c r="M272" s="17" t="s">
        <v>1072</v>
      </c>
      <c r="N272" s="17" t="s">
        <v>294</v>
      </c>
      <c r="O272" s="17" t="s">
        <v>340</v>
      </c>
      <c r="P272" s="17" t="s">
        <v>1073</v>
      </c>
      <c r="Q272" s="17" t="s">
        <v>297</v>
      </c>
      <c r="R272" s="18">
        <v>95</v>
      </c>
      <c r="S272" s="10">
        <v>44</v>
      </c>
      <c r="AA272" s="11" t="str">
        <f t="shared" si="4"/>
        <v>1. Thủ đô Hà NộiHuyện Sóc Sơn</v>
      </c>
    </row>
    <row r="273" spans="1:27" ht="15.75">
      <c r="A273" s="19" t="s">
        <v>470</v>
      </c>
      <c r="B273" s="14"/>
      <c r="C273" s="14"/>
      <c r="D273" s="14"/>
      <c r="E273" s="14"/>
      <c r="K273" s="21"/>
      <c r="L273" s="17" t="s">
        <v>390</v>
      </c>
      <c r="M273" s="17" t="s">
        <v>1074</v>
      </c>
      <c r="N273" s="17" t="s">
        <v>294</v>
      </c>
      <c r="O273" s="17" t="s">
        <v>340</v>
      </c>
      <c r="P273" s="17" t="s">
        <v>1075</v>
      </c>
      <c r="Q273" s="17" t="s">
        <v>297</v>
      </c>
      <c r="R273" s="18">
        <v>95</v>
      </c>
      <c r="S273" s="10">
        <v>44</v>
      </c>
      <c r="AA273" s="11" t="str">
        <f t="shared" si="4"/>
        <v>1. Thủ đô Hà NộiHuyện Sóc Sơn</v>
      </c>
    </row>
    <row r="274" spans="1:27" ht="15.75">
      <c r="A274" s="20" t="s">
        <v>1076</v>
      </c>
      <c r="B274" s="14" t="s">
        <v>306</v>
      </c>
      <c r="C274" s="14">
        <v>125</v>
      </c>
      <c r="D274" s="14">
        <v>50</v>
      </c>
      <c r="E274" s="14">
        <v>36</v>
      </c>
      <c r="K274" s="21"/>
      <c r="L274" s="17" t="s">
        <v>390</v>
      </c>
      <c r="M274" s="17" t="s">
        <v>1077</v>
      </c>
      <c r="N274" s="17" t="s">
        <v>294</v>
      </c>
      <c r="O274" s="17" t="s">
        <v>340</v>
      </c>
      <c r="P274" s="17" t="s">
        <v>1078</v>
      </c>
      <c r="Q274" s="17" t="s">
        <v>297</v>
      </c>
      <c r="R274" s="18">
        <v>95</v>
      </c>
      <c r="S274" s="10">
        <v>44</v>
      </c>
      <c r="AA274" s="11" t="str">
        <f t="shared" si="4"/>
        <v>1. Thủ đô Hà NộiHuyện Sóc Sơn</v>
      </c>
    </row>
    <row r="275" spans="1:27" ht="15.75">
      <c r="A275" s="20" t="s">
        <v>1079</v>
      </c>
      <c r="B275" s="14" t="s">
        <v>306</v>
      </c>
      <c r="C275" s="14">
        <v>125</v>
      </c>
      <c r="D275" s="14">
        <v>50</v>
      </c>
      <c r="E275" s="14">
        <v>36</v>
      </c>
      <c r="K275" s="21"/>
      <c r="L275" s="17" t="s">
        <v>390</v>
      </c>
      <c r="M275" s="17" t="s">
        <v>1080</v>
      </c>
      <c r="N275" s="17" t="s">
        <v>294</v>
      </c>
      <c r="O275" s="17" t="s">
        <v>340</v>
      </c>
      <c r="P275" s="17" t="s">
        <v>1081</v>
      </c>
      <c r="Q275" s="17" t="s">
        <v>297</v>
      </c>
      <c r="R275" s="18">
        <v>95</v>
      </c>
      <c r="S275" s="10">
        <v>44</v>
      </c>
      <c r="AA275" s="11" t="str">
        <f t="shared" si="4"/>
        <v>1. Thủ đô Hà NộiHuyện Sóc Sơn</v>
      </c>
    </row>
    <row r="276" spans="1:27" ht="25.5">
      <c r="A276" s="20" t="s">
        <v>1082</v>
      </c>
      <c r="B276" s="295" t="s">
        <v>306</v>
      </c>
      <c r="C276" s="295">
        <v>125</v>
      </c>
      <c r="D276" s="295">
        <v>50</v>
      </c>
      <c r="E276" s="295">
        <v>36</v>
      </c>
      <c r="K276" s="21"/>
      <c r="L276" s="17" t="s">
        <v>390</v>
      </c>
      <c r="M276" s="17" t="s">
        <v>1083</v>
      </c>
      <c r="N276" s="17" t="s">
        <v>294</v>
      </c>
      <c r="O276" s="17" t="s">
        <v>340</v>
      </c>
      <c r="P276" s="17" t="s">
        <v>915</v>
      </c>
      <c r="Q276" s="17" t="s">
        <v>297</v>
      </c>
      <c r="R276" s="18">
        <v>95</v>
      </c>
      <c r="S276" s="10">
        <v>44</v>
      </c>
      <c r="AA276" s="11" t="str">
        <f t="shared" si="4"/>
        <v>1. Thủ đô Hà NộiHuyện Sóc Sơn</v>
      </c>
    </row>
    <row r="277" spans="1:27" ht="15.75">
      <c r="A277" s="20" t="s">
        <v>1084</v>
      </c>
      <c r="B277" s="295"/>
      <c r="C277" s="295"/>
      <c r="D277" s="295"/>
      <c r="E277" s="295"/>
      <c r="K277" s="21"/>
      <c r="L277" s="17" t="s">
        <v>390</v>
      </c>
      <c r="M277" s="17" t="s">
        <v>1085</v>
      </c>
      <c r="N277" s="17" t="s">
        <v>294</v>
      </c>
      <c r="O277" s="17" t="s">
        <v>340</v>
      </c>
      <c r="P277" s="17" t="s">
        <v>1086</v>
      </c>
      <c r="Q277" s="17" t="s">
        <v>297</v>
      </c>
      <c r="R277" s="18">
        <v>95</v>
      </c>
      <c r="S277" s="10">
        <v>44</v>
      </c>
      <c r="AA277" s="11" t="str">
        <f t="shared" si="4"/>
        <v>1. Thủ đô Hà NộiHuyện Sóc Sơn</v>
      </c>
    </row>
    <row r="278" spans="1:27" ht="15.75">
      <c r="A278" s="20" t="s">
        <v>1087</v>
      </c>
      <c r="B278" s="295"/>
      <c r="C278" s="295"/>
      <c r="D278" s="295"/>
      <c r="E278" s="295"/>
      <c r="K278" s="21"/>
      <c r="L278" s="17" t="s">
        <v>390</v>
      </c>
      <c r="M278" s="17" t="s">
        <v>1088</v>
      </c>
      <c r="N278" s="17" t="s">
        <v>294</v>
      </c>
      <c r="O278" s="17" t="s">
        <v>340</v>
      </c>
      <c r="P278" s="17" t="s">
        <v>1089</v>
      </c>
      <c r="Q278" s="17" t="s">
        <v>297</v>
      </c>
      <c r="R278" s="18">
        <v>95</v>
      </c>
      <c r="S278" s="10">
        <v>44</v>
      </c>
      <c r="AA278" s="11" t="str">
        <f t="shared" si="4"/>
        <v>1. Thủ đô Hà NộiHuyện Sóc Sơn</v>
      </c>
    </row>
    <row r="279" spans="1:27" ht="15.75">
      <c r="A279" s="20" t="s">
        <v>1090</v>
      </c>
      <c r="B279" s="14" t="s">
        <v>297</v>
      </c>
      <c r="C279" s="14">
        <v>95</v>
      </c>
      <c r="D279" s="14">
        <v>44</v>
      </c>
      <c r="E279" s="14">
        <v>31</v>
      </c>
      <c r="K279" s="21"/>
      <c r="L279" s="17" t="s">
        <v>390</v>
      </c>
      <c r="M279" s="17" t="s">
        <v>1091</v>
      </c>
      <c r="N279" s="17" t="s">
        <v>294</v>
      </c>
      <c r="O279" s="17" t="s">
        <v>340</v>
      </c>
      <c r="P279" s="17" t="s">
        <v>1092</v>
      </c>
      <c r="Q279" s="17" t="s">
        <v>297</v>
      </c>
      <c r="R279" s="18">
        <v>95</v>
      </c>
      <c r="S279" s="10">
        <v>44</v>
      </c>
      <c r="AA279" s="11" t="str">
        <f t="shared" si="4"/>
        <v>1. Thủ đô Hà NộiHuyện Sóc Sơn</v>
      </c>
    </row>
    <row r="280" spans="1:27" ht="15.75">
      <c r="A280" s="20" t="s">
        <v>1093</v>
      </c>
      <c r="B280" s="295" t="s">
        <v>306</v>
      </c>
      <c r="C280" s="295">
        <v>125</v>
      </c>
      <c r="D280" s="295">
        <v>50</v>
      </c>
      <c r="E280" s="295">
        <v>36</v>
      </c>
      <c r="K280" s="21"/>
      <c r="L280" s="17" t="s">
        <v>390</v>
      </c>
      <c r="M280" s="17" t="s">
        <v>1094</v>
      </c>
      <c r="N280" s="17" t="s">
        <v>294</v>
      </c>
      <c r="O280" s="17" t="s">
        <v>340</v>
      </c>
      <c r="P280" s="17" t="s">
        <v>1095</v>
      </c>
      <c r="Q280" s="17" t="s">
        <v>297</v>
      </c>
      <c r="R280" s="18">
        <v>95</v>
      </c>
      <c r="S280" s="10">
        <v>44</v>
      </c>
      <c r="AA280" s="11" t="str">
        <f t="shared" si="4"/>
        <v>1. Thủ đô Hà NộiHuyện Sóc Sơn</v>
      </c>
    </row>
    <row r="281" spans="1:27" ht="15.75">
      <c r="A281" s="20" t="s">
        <v>1096</v>
      </c>
      <c r="B281" s="295"/>
      <c r="C281" s="295"/>
      <c r="D281" s="295"/>
      <c r="E281" s="295"/>
      <c r="K281" s="21"/>
      <c r="L281" s="17" t="s">
        <v>390</v>
      </c>
      <c r="M281" s="17" t="s">
        <v>1097</v>
      </c>
      <c r="N281" s="17" t="s">
        <v>294</v>
      </c>
      <c r="O281" s="17" t="s">
        <v>340</v>
      </c>
      <c r="P281" s="17" t="s">
        <v>1098</v>
      </c>
      <c r="Q281" s="17" t="s">
        <v>297</v>
      </c>
      <c r="R281" s="18">
        <v>95</v>
      </c>
      <c r="S281" s="10">
        <v>44</v>
      </c>
      <c r="AA281" s="11" t="str">
        <f t="shared" si="4"/>
        <v>1. Thủ đô Hà NộiHuyện Sóc Sơn</v>
      </c>
    </row>
    <row r="282" spans="1:27" ht="15.75">
      <c r="A282" s="20" t="s">
        <v>1099</v>
      </c>
      <c r="B282" s="14" t="s">
        <v>297</v>
      </c>
      <c r="C282" s="14">
        <v>95</v>
      </c>
      <c r="D282" s="14">
        <v>44</v>
      </c>
      <c r="E282" s="14">
        <v>31</v>
      </c>
      <c r="K282" s="21"/>
      <c r="L282" s="17" t="s">
        <v>390</v>
      </c>
      <c r="M282" s="17" t="s">
        <v>1100</v>
      </c>
      <c r="N282" s="17" t="s">
        <v>294</v>
      </c>
      <c r="O282" s="17" t="s">
        <v>340</v>
      </c>
      <c r="P282" s="17" t="s">
        <v>1101</v>
      </c>
      <c r="Q282" s="17" t="s">
        <v>297</v>
      </c>
      <c r="R282" s="18">
        <v>95</v>
      </c>
      <c r="S282" s="10">
        <v>44</v>
      </c>
      <c r="AA282" s="11" t="str">
        <f t="shared" si="4"/>
        <v>1. Thủ đô Hà NộiHuyện Sóc Sơn</v>
      </c>
    </row>
    <row r="283" spans="1:27" ht="15.75">
      <c r="A283" s="20" t="s">
        <v>1102</v>
      </c>
      <c r="B283" s="14" t="s">
        <v>347</v>
      </c>
      <c r="C283" s="14">
        <v>65</v>
      </c>
      <c r="D283" s="14">
        <v>36</v>
      </c>
      <c r="E283" s="14">
        <v>26</v>
      </c>
      <c r="K283" s="21"/>
      <c r="L283" s="17" t="s">
        <v>390</v>
      </c>
      <c r="M283" s="17" t="s">
        <v>1103</v>
      </c>
      <c r="N283" s="17" t="s">
        <v>294</v>
      </c>
      <c r="O283" s="17" t="s">
        <v>340</v>
      </c>
      <c r="P283" s="17" t="s">
        <v>1104</v>
      </c>
      <c r="Q283" s="17" t="s">
        <v>297</v>
      </c>
      <c r="R283" s="18">
        <v>95</v>
      </c>
      <c r="S283" s="10">
        <v>44</v>
      </c>
      <c r="AA283" s="11" t="str">
        <f t="shared" si="4"/>
        <v>1. Thủ đô Hà NộiHuyện Sóc Sơn</v>
      </c>
    </row>
    <row r="284" spans="1:27" ht="15.75">
      <c r="A284" s="20" t="s">
        <v>1105</v>
      </c>
      <c r="B284" s="14" t="s">
        <v>306</v>
      </c>
      <c r="C284" s="14">
        <v>125</v>
      </c>
      <c r="D284" s="14">
        <v>50</v>
      </c>
      <c r="E284" s="14">
        <v>36</v>
      </c>
      <c r="K284" s="21"/>
      <c r="L284" s="17" t="s">
        <v>390</v>
      </c>
      <c r="M284" s="17" t="s">
        <v>1106</v>
      </c>
      <c r="N284" s="17" t="s">
        <v>294</v>
      </c>
      <c r="O284" s="17" t="s">
        <v>340</v>
      </c>
      <c r="P284" s="17" t="s">
        <v>1107</v>
      </c>
      <c r="Q284" s="17" t="s">
        <v>297</v>
      </c>
      <c r="R284" s="18">
        <v>95</v>
      </c>
      <c r="S284" s="10">
        <v>44</v>
      </c>
      <c r="AA284" s="11" t="str">
        <f t="shared" si="4"/>
        <v>1. Thủ đô Hà NộiHuyện Sóc Sơn</v>
      </c>
    </row>
    <row r="285" spans="1:27" ht="15.75">
      <c r="A285" s="20" t="s">
        <v>1108</v>
      </c>
      <c r="B285" s="14" t="s">
        <v>306</v>
      </c>
      <c r="C285" s="14">
        <v>125</v>
      </c>
      <c r="D285" s="14">
        <v>50</v>
      </c>
      <c r="E285" s="14">
        <v>36</v>
      </c>
      <c r="K285" s="21"/>
      <c r="L285" s="17" t="s">
        <v>394</v>
      </c>
      <c r="M285" s="17" t="s">
        <v>668</v>
      </c>
      <c r="N285" s="17" t="s">
        <v>294</v>
      </c>
      <c r="O285" s="17" t="s">
        <v>344</v>
      </c>
      <c r="P285" s="17" t="s">
        <v>1109</v>
      </c>
      <c r="Q285" s="17" t="s">
        <v>297</v>
      </c>
      <c r="R285" s="18">
        <v>95</v>
      </c>
      <c r="S285" s="10">
        <v>44</v>
      </c>
      <c r="AA285" s="11" t="str">
        <f t="shared" si="4"/>
        <v>1. Thủ đô Hà NộiHuyện Thạch Thất</v>
      </c>
    </row>
    <row r="286" spans="1:27" ht="15.75">
      <c r="A286" s="20" t="s">
        <v>1110</v>
      </c>
      <c r="B286" s="14" t="s">
        <v>297</v>
      </c>
      <c r="C286" s="14">
        <v>95</v>
      </c>
      <c r="D286" s="14">
        <v>44</v>
      </c>
      <c r="E286" s="14">
        <v>31</v>
      </c>
      <c r="K286" s="21"/>
      <c r="L286" s="17" t="s">
        <v>394</v>
      </c>
      <c r="M286" s="17" t="s">
        <v>671</v>
      </c>
      <c r="N286" s="17" t="s">
        <v>294</v>
      </c>
      <c r="O286" s="17" t="s">
        <v>344</v>
      </c>
      <c r="P286" s="17" t="s">
        <v>1111</v>
      </c>
      <c r="Q286" s="17" t="s">
        <v>297</v>
      </c>
      <c r="R286" s="18">
        <v>95</v>
      </c>
      <c r="S286" s="10">
        <v>44</v>
      </c>
      <c r="AA286" s="11" t="str">
        <f t="shared" si="4"/>
        <v>1. Thủ đô Hà NộiHuyện Thạch Thất</v>
      </c>
    </row>
    <row r="287" spans="1:27" ht="15.75">
      <c r="A287" s="19" t="s">
        <v>474</v>
      </c>
      <c r="B287" s="14"/>
      <c r="C287" s="14"/>
      <c r="D287" s="14"/>
      <c r="E287" s="14"/>
      <c r="K287" s="21"/>
      <c r="L287" s="17" t="s">
        <v>394</v>
      </c>
      <c r="M287" s="17" t="s">
        <v>674</v>
      </c>
      <c r="N287" s="17" t="s">
        <v>294</v>
      </c>
      <c r="O287" s="17" t="s">
        <v>344</v>
      </c>
      <c r="P287" s="17" t="s">
        <v>1112</v>
      </c>
      <c r="Q287" s="17" t="s">
        <v>297</v>
      </c>
      <c r="R287" s="18">
        <v>95</v>
      </c>
      <c r="S287" s="10">
        <v>44</v>
      </c>
      <c r="AA287" s="11" t="str">
        <f t="shared" si="4"/>
        <v>1. Thủ đô Hà NộiHuyện Thạch Thất</v>
      </c>
    </row>
    <row r="288" spans="1:27" ht="15.75">
      <c r="A288" s="20" t="s">
        <v>1113</v>
      </c>
      <c r="B288" s="14" t="s">
        <v>306</v>
      </c>
      <c r="C288" s="14">
        <v>125</v>
      </c>
      <c r="D288" s="14">
        <v>50</v>
      </c>
      <c r="E288" s="14">
        <v>36</v>
      </c>
      <c r="K288" s="21"/>
      <c r="L288" s="17" t="s">
        <v>394</v>
      </c>
      <c r="M288" s="17" t="s">
        <v>677</v>
      </c>
      <c r="N288" s="17" t="s">
        <v>294</v>
      </c>
      <c r="O288" s="17" t="s">
        <v>344</v>
      </c>
      <c r="P288" s="17" t="s">
        <v>1114</v>
      </c>
      <c r="Q288" s="17" t="s">
        <v>297</v>
      </c>
      <c r="R288" s="18">
        <v>95</v>
      </c>
      <c r="S288" s="10">
        <v>44</v>
      </c>
      <c r="AA288" s="11" t="str">
        <f t="shared" si="4"/>
        <v>1. Thủ đô Hà NộiHuyện Thạch Thất</v>
      </c>
    </row>
    <row r="289" spans="1:27" ht="15.75">
      <c r="A289" s="20" t="s">
        <v>1115</v>
      </c>
      <c r="B289" s="14" t="s">
        <v>306</v>
      </c>
      <c r="C289" s="14">
        <v>125</v>
      </c>
      <c r="D289" s="14">
        <v>50</v>
      </c>
      <c r="E289" s="14">
        <v>36</v>
      </c>
      <c r="K289" s="21"/>
      <c r="L289" s="17" t="s">
        <v>394</v>
      </c>
      <c r="M289" s="17" t="s">
        <v>680</v>
      </c>
      <c r="N289" s="17" t="s">
        <v>294</v>
      </c>
      <c r="O289" s="17" t="s">
        <v>344</v>
      </c>
      <c r="P289" s="17" t="s">
        <v>1116</v>
      </c>
      <c r="Q289" s="17" t="s">
        <v>297</v>
      </c>
      <c r="R289" s="18">
        <v>95</v>
      </c>
      <c r="S289" s="10">
        <v>44</v>
      </c>
      <c r="AA289" s="11" t="str">
        <f t="shared" si="4"/>
        <v>1. Thủ đô Hà NộiHuyện Thạch Thất</v>
      </c>
    </row>
    <row r="290" spans="1:27" ht="15.75">
      <c r="A290" s="20" t="s">
        <v>1117</v>
      </c>
      <c r="B290" s="14" t="s">
        <v>306</v>
      </c>
      <c r="C290" s="14">
        <v>125</v>
      </c>
      <c r="D290" s="14">
        <v>50</v>
      </c>
      <c r="E290" s="14">
        <v>36</v>
      </c>
      <c r="K290" s="21"/>
      <c r="L290" s="17" t="s">
        <v>394</v>
      </c>
      <c r="M290" s="17" t="s">
        <v>686</v>
      </c>
      <c r="N290" s="17" t="s">
        <v>294</v>
      </c>
      <c r="O290" s="17" t="s">
        <v>344</v>
      </c>
      <c r="P290" s="17" t="s">
        <v>1118</v>
      </c>
      <c r="Q290" s="17" t="s">
        <v>297</v>
      </c>
      <c r="R290" s="18">
        <v>95</v>
      </c>
      <c r="S290" s="10">
        <v>44</v>
      </c>
      <c r="AA290" s="11" t="str">
        <f t="shared" si="4"/>
        <v>1. Thủ đô Hà NộiHuyện Thạch Thất</v>
      </c>
    </row>
    <row r="291" spans="1:27" ht="25.5">
      <c r="A291" s="20" t="s">
        <v>1119</v>
      </c>
      <c r="B291" s="14" t="s">
        <v>347</v>
      </c>
      <c r="C291" s="14">
        <v>65</v>
      </c>
      <c r="D291" s="14">
        <v>36</v>
      </c>
      <c r="E291" s="14">
        <v>26</v>
      </c>
      <c r="K291" s="21"/>
      <c r="L291" s="17" t="s">
        <v>394</v>
      </c>
      <c r="M291" s="17" t="s">
        <v>683</v>
      </c>
      <c r="N291" s="17" t="s">
        <v>294</v>
      </c>
      <c r="O291" s="17" t="s">
        <v>344</v>
      </c>
      <c r="P291" s="17" t="s">
        <v>1120</v>
      </c>
      <c r="Q291" s="17" t="s">
        <v>297</v>
      </c>
      <c r="R291" s="18">
        <v>95</v>
      </c>
      <c r="S291" s="10">
        <v>44</v>
      </c>
      <c r="AA291" s="11" t="str">
        <f t="shared" si="4"/>
        <v>1. Thủ đô Hà NộiHuyện Thạch Thất</v>
      </c>
    </row>
    <row r="292" spans="1:27" ht="15.75">
      <c r="A292" s="20" t="s">
        <v>1121</v>
      </c>
      <c r="B292" s="14" t="s">
        <v>297</v>
      </c>
      <c r="C292" s="14">
        <v>95</v>
      </c>
      <c r="D292" s="14">
        <v>44</v>
      </c>
      <c r="E292" s="14">
        <v>31</v>
      </c>
      <c r="K292" s="21"/>
      <c r="L292" s="17" t="s">
        <v>394</v>
      </c>
      <c r="M292" s="17" t="s">
        <v>689</v>
      </c>
      <c r="N292" s="17" t="s">
        <v>294</v>
      </c>
      <c r="O292" s="17" t="s">
        <v>344</v>
      </c>
      <c r="P292" s="17" t="s">
        <v>1122</v>
      </c>
      <c r="Q292" s="17" t="s">
        <v>297</v>
      </c>
      <c r="R292" s="18">
        <v>95</v>
      </c>
      <c r="S292" s="10">
        <v>44</v>
      </c>
      <c r="AA292" s="11" t="str">
        <f t="shared" si="4"/>
        <v>1. Thủ đô Hà NộiHuyện Thạch Thất</v>
      </c>
    </row>
    <row r="293" spans="1:27" ht="25.5">
      <c r="A293" s="20" t="s">
        <v>1123</v>
      </c>
      <c r="B293" s="14" t="s">
        <v>297</v>
      </c>
      <c r="C293" s="14">
        <v>95</v>
      </c>
      <c r="D293" s="14">
        <v>44</v>
      </c>
      <c r="E293" s="14">
        <v>31</v>
      </c>
      <c r="K293" s="21"/>
      <c r="L293" s="17" t="s">
        <v>394</v>
      </c>
      <c r="M293" s="17" t="s">
        <v>692</v>
      </c>
      <c r="N293" s="17" t="s">
        <v>294</v>
      </c>
      <c r="O293" s="17" t="s">
        <v>344</v>
      </c>
      <c r="P293" s="17" t="s">
        <v>1124</v>
      </c>
      <c r="Q293" s="17" t="s">
        <v>297</v>
      </c>
      <c r="R293" s="18">
        <v>95</v>
      </c>
      <c r="S293" s="10">
        <v>44</v>
      </c>
      <c r="AA293" s="11" t="str">
        <f t="shared" si="4"/>
        <v>1. Thủ đô Hà NộiHuyện Thạch Thất</v>
      </c>
    </row>
    <row r="294" spans="1:27" ht="15.75">
      <c r="A294" s="20" t="s">
        <v>1125</v>
      </c>
      <c r="B294" s="14" t="s">
        <v>306</v>
      </c>
      <c r="C294" s="14">
        <v>125</v>
      </c>
      <c r="D294" s="14">
        <v>50</v>
      </c>
      <c r="E294" s="14">
        <v>36</v>
      </c>
      <c r="K294" s="21"/>
      <c r="L294" s="17" t="s">
        <v>394</v>
      </c>
      <c r="M294" s="17" t="s">
        <v>695</v>
      </c>
      <c r="N294" s="17" t="s">
        <v>294</v>
      </c>
      <c r="O294" s="17" t="s">
        <v>344</v>
      </c>
      <c r="P294" s="17" t="s">
        <v>1126</v>
      </c>
      <c r="Q294" s="17" t="s">
        <v>297</v>
      </c>
      <c r="R294" s="18">
        <v>95</v>
      </c>
      <c r="S294" s="10">
        <v>44</v>
      </c>
      <c r="AA294" s="11" t="str">
        <f t="shared" si="4"/>
        <v>1. Thủ đô Hà NộiHuyện Thạch Thất</v>
      </c>
    </row>
    <row r="295" spans="1:27" ht="15.75">
      <c r="A295" s="20" t="s">
        <v>1127</v>
      </c>
      <c r="B295" s="14" t="s">
        <v>297</v>
      </c>
      <c r="C295" s="14">
        <v>95</v>
      </c>
      <c r="D295" s="14">
        <v>44</v>
      </c>
      <c r="E295" s="14">
        <v>31</v>
      </c>
      <c r="K295" s="21"/>
      <c r="L295" s="17" t="s">
        <v>394</v>
      </c>
      <c r="M295" s="17" t="s">
        <v>665</v>
      </c>
      <c r="N295" s="17" t="s">
        <v>294</v>
      </c>
      <c r="O295" s="17" t="s">
        <v>344</v>
      </c>
      <c r="P295" s="17" t="s">
        <v>1128</v>
      </c>
      <c r="Q295" s="17" t="s">
        <v>297</v>
      </c>
      <c r="R295" s="18">
        <v>95</v>
      </c>
      <c r="S295" s="10">
        <v>44</v>
      </c>
      <c r="AA295" s="11" t="str">
        <f t="shared" si="4"/>
        <v>1. Thủ đô Hà NộiHuyện Thạch Thất</v>
      </c>
    </row>
    <row r="296" spans="1:27" ht="15.75">
      <c r="A296" s="20" t="s">
        <v>1129</v>
      </c>
      <c r="B296" s="14" t="s">
        <v>347</v>
      </c>
      <c r="C296" s="14">
        <v>65</v>
      </c>
      <c r="D296" s="14">
        <v>36</v>
      </c>
      <c r="E296" s="14">
        <v>26</v>
      </c>
      <c r="K296" s="21"/>
      <c r="L296" s="17" t="s">
        <v>397</v>
      </c>
      <c r="M296" s="17" t="s">
        <v>702</v>
      </c>
      <c r="N296" s="17" t="s">
        <v>294</v>
      </c>
      <c r="O296" s="17" t="s">
        <v>344</v>
      </c>
      <c r="P296" s="17" t="s">
        <v>1130</v>
      </c>
      <c r="Q296" s="17" t="s">
        <v>297</v>
      </c>
      <c r="R296" s="18">
        <v>95</v>
      </c>
      <c r="S296" s="10">
        <v>44</v>
      </c>
      <c r="AA296" s="11" t="str">
        <f t="shared" si="4"/>
        <v>1. Thủ đô Hà NộiHuyện Thạch Thất</v>
      </c>
    </row>
    <row r="297" spans="1:27" ht="15.75">
      <c r="A297" s="20" t="s">
        <v>1131</v>
      </c>
      <c r="B297" s="14" t="s">
        <v>297</v>
      </c>
      <c r="C297" s="14">
        <v>95</v>
      </c>
      <c r="D297" s="14">
        <v>44</v>
      </c>
      <c r="E297" s="14">
        <v>31</v>
      </c>
      <c r="K297" s="21"/>
      <c r="L297" s="17" t="s">
        <v>397</v>
      </c>
      <c r="M297" s="17" t="s">
        <v>1132</v>
      </c>
      <c r="N297" s="17" t="s">
        <v>294</v>
      </c>
      <c r="O297" s="17" t="s">
        <v>344</v>
      </c>
      <c r="P297" s="17" t="s">
        <v>1133</v>
      </c>
      <c r="Q297" s="17" t="s">
        <v>297</v>
      </c>
      <c r="R297" s="18">
        <v>95</v>
      </c>
      <c r="S297" s="10">
        <v>44</v>
      </c>
      <c r="AA297" s="11" t="str">
        <f t="shared" si="4"/>
        <v>1. Thủ đô Hà NộiHuyện Thạch Thất</v>
      </c>
    </row>
    <row r="298" spans="1:27" ht="15.75">
      <c r="A298" s="20" t="s">
        <v>1134</v>
      </c>
      <c r="B298" s="14" t="s">
        <v>347</v>
      </c>
      <c r="C298" s="14">
        <v>65</v>
      </c>
      <c r="D298" s="14">
        <v>36</v>
      </c>
      <c r="E298" s="14">
        <v>26</v>
      </c>
      <c r="K298" s="21"/>
      <c r="L298" s="17" t="s">
        <v>397</v>
      </c>
      <c r="M298" s="17" t="s">
        <v>1135</v>
      </c>
      <c r="N298" s="17" t="s">
        <v>294</v>
      </c>
      <c r="O298" s="17" t="s">
        <v>344</v>
      </c>
      <c r="P298" s="17" t="s">
        <v>1136</v>
      </c>
      <c r="Q298" s="17" t="s">
        <v>297</v>
      </c>
      <c r="R298" s="18">
        <v>95</v>
      </c>
      <c r="S298" s="10">
        <v>44</v>
      </c>
      <c r="AA298" s="11" t="str">
        <f t="shared" si="4"/>
        <v>1. Thủ đô Hà NộiHuyện Thạch Thất</v>
      </c>
    </row>
    <row r="299" spans="1:27" ht="15.75">
      <c r="A299" s="20" t="s">
        <v>1137</v>
      </c>
      <c r="B299" s="14" t="s">
        <v>347</v>
      </c>
      <c r="C299" s="14">
        <v>65</v>
      </c>
      <c r="D299" s="14">
        <v>36</v>
      </c>
      <c r="E299" s="14">
        <v>26</v>
      </c>
      <c r="K299" s="21"/>
      <c r="L299" s="17" t="s">
        <v>397</v>
      </c>
      <c r="M299" s="17" t="s">
        <v>1138</v>
      </c>
      <c r="N299" s="17" t="s">
        <v>294</v>
      </c>
      <c r="O299" s="17" t="s">
        <v>344</v>
      </c>
      <c r="P299" s="17" t="s">
        <v>1139</v>
      </c>
      <c r="Q299" s="17" t="s">
        <v>297</v>
      </c>
      <c r="R299" s="18">
        <v>95</v>
      </c>
      <c r="S299" s="10">
        <v>44</v>
      </c>
      <c r="AA299" s="11" t="str">
        <f t="shared" si="4"/>
        <v>1. Thủ đô Hà NộiHuyện Thạch Thất</v>
      </c>
    </row>
    <row r="300" spans="1:27" ht="15.75">
      <c r="A300" s="20" t="s">
        <v>1140</v>
      </c>
      <c r="B300" s="14" t="s">
        <v>297</v>
      </c>
      <c r="C300" s="14">
        <v>95</v>
      </c>
      <c r="D300" s="14">
        <v>44</v>
      </c>
      <c r="E300" s="14">
        <v>31</v>
      </c>
      <c r="K300" s="21"/>
      <c r="L300" s="17" t="s">
        <v>397</v>
      </c>
      <c r="M300" s="17" t="s">
        <v>1141</v>
      </c>
      <c r="N300" s="17" t="s">
        <v>294</v>
      </c>
      <c r="O300" s="17" t="s">
        <v>344</v>
      </c>
      <c r="P300" s="17" t="s">
        <v>1142</v>
      </c>
      <c r="Q300" s="17" t="s">
        <v>297</v>
      </c>
      <c r="R300" s="18">
        <v>95</v>
      </c>
      <c r="S300" s="10">
        <v>44</v>
      </c>
      <c r="AA300" s="11" t="str">
        <f t="shared" si="4"/>
        <v>1. Thủ đô Hà NộiHuyện Thạch Thất</v>
      </c>
    </row>
    <row r="301" spans="1:27" ht="15.75">
      <c r="A301" s="20" t="s">
        <v>1143</v>
      </c>
      <c r="B301" s="14" t="s">
        <v>306</v>
      </c>
      <c r="C301" s="14">
        <v>125</v>
      </c>
      <c r="D301" s="14">
        <v>50</v>
      </c>
      <c r="E301" s="14">
        <v>36</v>
      </c>
      <c r="K301" s="21"/>
      <c r="L301" s="17" t="s">
        <v>397</v>
      </c>
      <c r="M301" s="17" t="s">
        <v>1144</v>
      </c>
      <c r="N301" s="17" t="s">
        <v>294</v>
      </c>
      <c r="O301" s="17" t="s">
        <v>344</v>
      </c>
      <c r="P301" s="17" t="s">
        <v>845</v>
      </c>
      <c r="Q301" s="17" t="s">
        <v>297</v>
      </c>
      <c r="R301" s="18">
        <v>95</v>
      </c>
      <c r="S301" s="10">
        <v>44</v>
      </c>
      <c r="AA301" s="11" t="str">
        <f t="shared" si="4"/>
        <v>1. Thủ đô Hà NộiHuyện Thạch Thất</v>
      </c>
    </row>
    <row r="302" spans="1:27" ht="15.75">
      <c r="A302" s="20" t="s">
        <v>1145</v>
      </c>
      <c r="B302" s="14" t="s">
        <v>347</v>
      </c>
      <c r="C302" s="14">
        <v>65</v>
      </c>
      <c r="D302" s="14">
        <v>36</v>
      </c>
      <c r="E302" s="14">
        <v>26</v>
      </c>
      <c r="K302" s="21"/>
      <c r="L302" s="17" t="s">
        <v>401</v>
      </c>
      <c r="M302" s="17" t="s">
        <v>715</v>
      </c>
      <c r="N302" s="17" t="s">
        <v>294</v>
      </c>
      <c r="O302" s="17" t="s">
        <v>344</v>
      </c>
      <c r="P302" s="17" t="s">
        <v>1146</v>
      </c>
      <c r="Q302" s="17" t="s">
        <v>297</v>
      </c>
      <c r="R302" s="18">
        <v>95</v>
      </c>
      <c r="S302" s="10">
        <v>44</v>
      </c>
      <c r="AA302" s="11" t="str">
        <f t="shared" si="4"/>
        <v>1. Thủ đô Hà NộiHuyện Thạch Thất</v>
      </c>
    </row>
    <row r="303" spans="1:27" ht="15.75">
      <c r="A303" s="20" t="s">
        <v>1147</v>
      </c>
      <c r="B303" s="295" t="s">
        <v>306</v>
      </c>
      <c r="C303" s="295">
        <v>125</v>
      </c>
      <c r="D303" s="295">
        <v>50</v>
      </c>
      <c r="E303" s="295">
        <v>36</v>
      </c>
      <c r="K303" s="21"/>
      <c r="L303" s="17" t="s">
        <v>401</v>
      </c>
      <c r="M303" s="17" t="s">
        <v>1148</v>
      </c>
      <c r="N303" s="17" t="s">
        <v>294</v>
      </c>
      <c r="O303" s="17" t="s">
        <v>344</v>
      </c>
      <c r="P303" s="17" t="s">
        <v>1149</v>
      </c>
      <c r="Q303" s="17" t="s">
        <v>297</v>
      </c>
      <c r="R303" s="18">
        <v>95</v>
      </c>
      <c r="S303" s="10">
        <v>44</v>
      </c>
      <c r="AA303" s="11" t="str">
        <f t="shared" si="4"/>
        <v>1. Thủ đô Hà NộiHuyện Thạch Thất</v>
      </c>
    </row>
    <row r="304" spans="1:27" ht="25.5">
      <c r="A304" s="20" t="s">
        <v>1150</v>
      </c>
      <c r="B304" s="295"/>
      <c r="C304" s="295"/>
      <c r="D304" s="295"/>
      <c r="E304" s="295"/>
      <c r="K304" s="21"/>
      <c r="L304" s="17" t="s">
        <v>401</v>
      </c>
      <c r="M304" s="17" t="s">
        <v>724</v>
      </c>
      <c r="N304" s="17" t="s">
        <v>294</v>
      </c>
      <c r="O304" s="17" t="s">
        <v>344</v>
      </c>
      <c r="P304" s="17" t="s">
        <v>1151</v>
      </c>
      <c r="Q304" s="17" t="s">
        <v>297</v>
      </c>
      <c r="R304" s="18">
        <v>95</v>
      </c>
      <c r="S304" s="10">
        <v>44</v>
      </c>
      <c r="AA304" s="11" t="str">
        <f t="shared" si="4"/>
        <v>1. Thủ đô Hà NộiHuyện Thạch Thất</v>
      </c>
    </row>
    <row r="305" spans="1:27" ht="15.75">
      <c r="A305" s="20" t="s">
        <v>1152</v>
      </c>
      <c r="B305" s="14" t="s">
        <v>297</v>
      </c>
      <c r="C305" s="14">
        <v>95</v>
      </c>
      <c r="D305" s="14">
        <v>44</v>
      </c>
      <c r="E305" s="14">
        <v>31</v>
      </c>
      <c r="K305" s="21"/>
      <c r="L305" s="17" t="s">
        <v>401</v>
      </c>
      <c r="M305" s="17" t="s">
        <v>1153</v>
      </c>
      <c r="N305" s="17" t="s">
        <v>294</v>
      </c>
      <c r="O305" s="17" t="s">
        <v>344</v>
      </c>
      <c r="P305" s="17" t="s">
        <v>1154</v>
      </c>
      <c r="Q305" s="17" t="s">
        <v>297</v>
      </c>
      <c r="R305" s="18">
        <v>95</v>
      </c>
      <c r="S305" s="10">
        <v>44</v>
      </c>
      <c r="AA305" s="11" t="str">
        <f t="shared" si="4"/>
        <v>1. Thủ đô Hà NộiHuyện Thạch Thất</v>
      </c>
    </row>
    <row r="306" spans="1:27" ht="15.75">
      <c r="A306" s="20" t="s">
        <v>1155</v>
      </c>
      <c r="B306" s="14" t="s">
        <v>347</v>
      </c>
      <c r="C306" s="14">
        <v>65</v>
      </c>
      <c r="D306" s="14">
        <v>36</v>
      </c>
      <c r="E306" s="14">
        <v>26</v>
      </c>
      <c r="K306" s="21"/>
      <c r="L306" s="17" t="s">
        <v>401</v>
      </c>
      <c r="M306" s="17" t="s">
        <v>1156</v>
      </c>
      <c r="N306" s="17" t="s">
        <v>294</v>
      </c>
      <c r="O306" s="17" t="s">
        <v>344</v>
      </c>
      <c r="P306" s="17" t="s">
        <v>1157</v>
      </c>
      <c r="Q306" s="17" t="s">
        <v>297</v>
      </c>
      <c r="R306" s="18">
        <v>95</v>
      </c>
      <c r="S306" s="10">
        <v>44</v>
      </c>
      <c r="AA306" s="11" t="str">
        <f t="shared" si="4"/>
        <v>1. Thủ đô Hà NộiHuyện Thạch Thất</v>
      </c>
    </row>
    <row r="307" spans="1:27" ht="15.75">
      <c r="A307" s="20" t="s">
        <v>1158</v>
      </c>
      <c r="B307" s="14" t="s">
        <v>306</v>
      </c>
      <c r="C307" s="14">
        <v>125</v>
      </c>
      <c r="D307" s="14">
        <v>50</v>
      </c>
      <c r="E307" s="14">
        <v>36</v>
      </c>
      <c r="K307" s="21"/>
      <c r="L307" s="17" t="s">
        <v>401</v>
      </c>
      <c r="M307" s="17" t="s">
        <v>738</v>
      </c>
      <c r="N307" s="17" t="s">
        <v>294</v>
      </c>
      <c r="O307" s="17" t="s">
        <v>344</v>
      </c>
      <c r="P307" s="17" t="s">
        <v>1159</v>
      </c>
      <c r="Q307" s="17" t="s">
        <v>297</v>
      </c>
      <c r="R307" s="18">
        <v>95</v>
      </c>
      <c r="S307" s="10">
        <v>44</v>
      </c>
      <c r="AA307" s="11" t="str">
        <f t="shared" si="4"/>
        <v>1. Thủ đô Hà NộiHuyện Thạch Thất</v>
      </c>
    </row>
    <row r="308" spans="1:27" ht="15.75">
      <c r="A308" s="20" t="s">
        <v>1160</v>
      </c>
      <c r="B308" s="14" t="s">
        <v>297</v>
      </c>
      <c r="C308" s="14">
        <v>95</v>
      </c>
      <c r="D308" s="14">
        <v>44</v>
      </c>
      <c r="E308" s="14">
        <v>31</v>
      </c>
      <c r="K308" s="21"/>
      <c r="L308" s="17" t="s">
        <v>401</v>
      </c>
      <c r="M308" s="17" t="s">
        <v>749</v>
      </c>
      <c r="N308" s="17" t="s">
        <v>294</v>
      </c>
      <c r="O308" s="17" t="s">
        <v>349</v>
      </c>
      <c r="P308" s="17" t="s">
        <v>1161</v>
      </c>
      <c r="Q308" s="17" t="s">
        <v>297</v>
      </c>
      <c r="R308" s="18">
        <v>95</v>
      </c>
      <c r="S308" s="10">
        <v>44</v>
      </c>
      <c r="AA308" s="11" t="str">
        <f t="shared" si="4"/>
        <v>1. Thủ đô Hà NộiHuyện Thanh Oai</v>
      </c>
    </row>
    <row r="309" spans="1:27" ht="38.25">
      <c r="A309" s="20" t="s">
        <v>1162</v>
      </c>
      <c r="B309" s="14" t="s">
        <v>297</v>
      </c>
      <c r="C309" s="14">
        <v>95</v>
      </c>
      <c r="D309" s="14">
        <v>44</v>
      </c>
      <c r="E309" s="14">
        <v>31</v>
      </c>
      <c r="K309" s="21"/>
      <c r="L309" s="17" t="s">
        <v>401</v>
      </c>
      <c r="M309" s="17" t="s">
        <v>741</v>
      </c>
      <c r="N309" s="17" t="s">
        <v>294</v>
      </c>
      <c r="O309" s="17" t="s">
        <v>349</v>
      </c>
      <c r="P309" s="17" t="s">
        <v>1163</v>
      </c>
      <c r="Q309" s="17" t="s">
        <v>297</v>
      </c>
      <c r="R309" s="18">
        <v>95</v>
      </c>
      <c r="S309" s="10">
        <v>44</v>
      </c>
      <c r="AA309" s="11" t="str">
        <f t="shared" si="4"/>
        <v>1. Thủ đô Hà NộiHuyện Thanh Oai</v>
      </c>
    </row>
    <row r="310" spans="1:27" ht="15.75">
      <c r="A310" s="20" t="s">
        <v>1164</v>
      </c>
      <c r="B310" s="14" t="s">
        <v>306</v>
      </c>
      <c r="C310" s="14">
        <v>125</v>
      </c>
      <c r="D310" s="14">
        <v>50</v>
      </c>
      <c r="E310" s="14">
        <v>36</v>
      </c>
      <c r="K310" s="21"/>
      <c r="L310" s="17" t="s">
        <v>401</v>
      </c>
      <c r="M310" s="17" t="s">
        <v>743</v>
      </c>
      <c r="N310" s="17" t="s">
        <v>294</v>
      </c>
      <c r="O310" s="17" t="s">
        <v>349</v>
      </c>
      <c r="P310" s="17" t="s">
        <v>1165</v>
      </c>
      <c r="Q310" s="17" t="s">
        <v>297</v>
      </c>
      <c r="R310" s="18">
        <v>95</v>
      </c>
      <c r="S310" s="10">
        <v>44</v>
      </c>
      <c r="AA310" s="11" t="str">
        <f t="shared" si="4"/>
        <v>1. Thủ đô Hà NộiHuyện Thanh Oai</v>
      </c>
    </row>
    <row r="311" spans="1:27" ht="15.75">
      <c r="A311" s="19" t="s">
        <v>478</v>
      </c>
      <c r="B311" s="14"/>
      <c r="C311" s="14"/>
      <c r="D311" s="14"/>
      <c r="E311" s="14"/>
      <c r="K311" s="21"/>
      <c r="L311" s="17" t="s">
        <v>401</v>
      </c>
      <c r="M311" s="17" t="s">
        <v>746</v>
      </c>
      <c r="N311" s="17" t="s">
        <v>294</v>
      </c>
      <c r="O311" s="17" t="s">
        <v>349</v>
      </c>
      <c r="P311" s="17" t="s">
        <v>1166</v>
      </c>
      <c r="Q311" s="17" t="s">
        <v>297</v>
      </c>
      <c r="R311" s="18">
        <v>95</v>
      </c>
      <c r="S311" s="10">
        <v>44</v>
      </c>
      <c r="AA311" s="11" t="str">
        <f t="shared" si="4"/>
        <v>1. Thủ đô Hà NộiHuyện Thanh Oai</v>
      </c>
    </row>
    <row r="312" spans="1:27" ht="25.5">
      <c r="A312" s="20" t="s">
        <v>1167</v>
      </c>
      <c r="B312" s="14" t="s">
        <v>306</v>
      </c>
      <c r="C312" s="14">
        <v>125</v>
      </c>
      <c r="D312" s="14">
        <v>50</v>
      </c>
      <c r="E312" s="14">
        <v>36</v>
      </c>
      <c r="K312" s="21"/>
      <c r="L312" s="17" t="s">
        <v>401</v>
      </c>
      <c r="M312" s="17" t="s">
        <v>706</v>
      </c>
      <c r="N312" s="17" t="s">
        <v>294</v>
      </c>
      <c r="O312" s="17" t="s">
        <v>349</v>
      </c>
      <c r="P312" s="17" t="s">
        <v>1168</v>
      </c>
      <c r="Q312" s="17" t="s">
        <v>297</v>
      </c>
      <c r="R312" s="18">
        <v>95</v>
      </c>
      <c r="S312" s="10">
        <v>44</v>
      </c>
      <c r="AA312" s="11" t="str">
        <f t="shared" si="4"/>
        <v>1. Thủ đô Hà NộiHuyện Thanh Oai</v>
      </c>
    </row>
    <row r="313" spans="1:27" ht="15.75">
      <c r="A313" s="20" t="s">
        <v>1169</v>
      </c>
      <c r="B313" s="14" t="s">
        <v>297</v>
      </c>
      <c r="C313" s="14">
        <v>95</v>
      </c>
      <c r="D313" s="14">
        <v>44</v>
      </c>
      <c r="E313" s="14">
        <v>31</v>
      </c>
      <c r="K313" s="21"/>
      <c r="L313" s="17" t="s">
        <v>401</v>
      </c>
      <c r="M313" s="17" t="s">
        <v>709</v>
      </c>
      <c r="N313" s="17" t="s">
        <v>294</v>
      </c>
      <c r="O313" s="17" t="s">
        <v>349</v>
      </c>
      <c r="P313" s="17" t="s">
        <v>1170</v>
      </c>
      <c r="Q313" s="17" t="s">
        <v>297</v>
      </c>
      <c r="R313" s="18">
        <v>95</v>
      </c>
      <c r="S313" s="10">
        <v>44</v>
      </c>
      <c r="AA313" s="11" t="str">
        <f t="shared" si="4"/>
        <v>1. Thủ đô Hà NộiHuyện Thanh Oai</v>
      </c>
    </row>
    <row r="314" spans="1:27" ht="15.75">
      <c r="A314" s="20" t="s">
        <v>1171</v>
      </c>
      <c r="B314" s="14" t="s">
        <v>297</v>
      </c>
      <c r="C314" s="14">
        <v>95</v>
      </c>
      <c r="D314" s="14">
        <v>44</v>
      </c>
      <c r="E314" s="14">
        <v>31</v>
      </c>
      <c r="K314" s="21"/>
      <c r="L314" s="17" t="s">
        <v>401</v>
      </c>
      <c r="M314" s="17" t="s">
        <v>712</v>
      </c>
      <c r="N314" s="17" t="s">
        <v>294</v>
      </c>
      <c r="O314" s="17" t="s">
        <v>349</v>
      </c>
      <c r="P314" s="17" t="s">
        <v>1172</v>
      </c>
      <c r="Q314" s="17" t="s">
        <v>297</v>
      </c>
      <c r="R314" s="18">
        <v>95</v>
      </c>
      <c r="S314" s="10">
        <v>44</v>
      </c>
      <c r="AA314" s="11" t="str">
        <f t="shared" si="4"/>
        <v>1. Thủ đô Hà NộiHuyện Thanh Oai</v>
      </c>
    </row>
    <row r="315" spans="1:27" ht="15.75">
      <c r="A315" s="20" t="s">
        <v>1173</v>
      </c>
      <c r="B315" s="14" t="s">
        <v>297</v>
      </c>
      <c r="C315" s="14">
        <v>95</v>
      </c>
      <c r="D315" s="14">
        <v>44</v>
      </c>
      <c r="E315" s="14">
        <v>31</v>
      </c>
      <c r="K315" s="21"/>
      <c r="L315" s="17" t="s">
        <v>405</v>
      </c>
      <c r="M315" s="17" t="s">
        <v>1174</v>
      </c>
      <c r="N315" s="17" t="s">
        <v>294</v>
      </c>
      <c r="O315" s="17" t="s">
        <v>349</v>
      </c>
      <c r="P315" s="17" t="s">
        <v>1175</v>
      </c>
      <c r="Q315" s="17" t="s">
        <v>297</v>
      </c>
      <c r="R315" s="18">
        <v>95</v>
      </c>
      <c r="S315" s="10">
        <v>44</v>
      </c>
      <c r="AA315" s="11" t="str">
        <f t="shared" si="4"/>
        <v>1. Thủ đô Hà NộiHuyện Thanh Oai</v>
      </c>
    </row>
    <row r="316" spans="1:27" ht="25.5">
      <c r="A316" s="20" t="s">
        <v>1176</v>
      </c>
      <c r="B316" s="14" t="s">
        <v>297</v>
      </c>
      <c r="C316" s="14">
        <v>95</v>
      </c>
      <c r="D316" s="14">
        <v>44</v>
      </c>
      <c r="E316" s="14">
        <v>31</v>
      </c>
      <c r="K316" s="21"/>
      <c r="L316" s="17" t="s">
        <v>405</v>
      </c>
      <c r="M316" s="17" t="s">
        <v>1177</v>
      </c>
      <c r="N316" s="17" t="s">
        <v>294</v>
      </c>
      <c r="O316" s="17" t="s">
        <v>349</v>
      </c>
      <c r="P316" s="17" t="s">
        <v>1178</v>
      </c>
      <c r="Q316" s="17" t="s">
        <v>297</v>
      </c>
      <c r="R316" s="18">
        <v>95</v>
      </c>
      <c r="S316" s="10">
        <v>44</v>
      </c>
      <c r="AA316" s="11" t="str">
        <f t="shared" si="4"/>
        <v>1. Thủ đô Hà NộiHuyện Thanh Oai</v>
      </c>
    </row>
    <row r="317" spans="1:27" ht="15.75">
      <c r="A317" s="20" t="s">
        <v>1179</v>
      </c>
      <c r="B317" s="14" t="s">
        <v>347</v>
      </c>
      <c r="C317" s="14">
        <v>65</v>
      </c>
      <c r="D317" s="14">
        <v>36</v>
      </c>
      <c r="E317" s="14">
        <v>26</v>
      </c>
      <c r="K317" s="21"/>
      <c r="L317" s="17" t="s">
        <v>405</v>
      </c>
      <c r="M317" s="17" t="s">
        <v>1180</v>
      </c>
      <c r="N317" s="17" t="s">
        <v>294</v>
      </c>
      <c r="O317" s="17" t="s">
        <v>349</v>
      </c>
      <c r="P317" s="17" t="s">
        <v>1181</v>
      </c>
      <c r="Q317" s="17" t="s">
        <v>297</v>
      </c>
      <c r="R317" s="18">
        <v>95</v>
      </c>
      <c r="S317" s="10">
        <v>44</v>
      </c>
      <c r="AA317" s="11" t="str">
        <f t="shared" si="4"/>
        <v>1. Thủ đô Hà NộiHuyện Thanh Oai</v>
      </c>
    </row>
    <row r="318" spans="1:27" ht="15.75">
      <c r="A318" s="20" t="s">
        <v>1182</v>
      </c>
      <c r="B318" s="14" t="s">
        <v>297</v>
      </c>
      <c r="C318" s="14">
        <v>95</v>
      </c>
      <c r="D318" s="14">
        <v>44</v>
      </c>
      <c r="E318" s="14">
        <v>31</v>
      </c>
      <c r="K318" s="21"/>
      <c r="L318" s="17" t="s">
        <v>405</v>
      </c>
      <c r="M318" s="17" t="s">
        <v>1183</v>
      </c>
      <c r="N318" s="17" t="s">
        <v>294</v>
      </c>
      <c r="O318" s="17" t="s">
        <v>349</v>
      </c>
      <c r="P318" s="17" t="s">
        <v>1184</v>
      </c>
      <c r="Q318" s="17" t="s">
        <v>297</v>
      </c>
      <c r="R318" s="18">
        <v>95</v>
      </c>
      <c r="S318" s="10">
        <v>44</v>
      </c>
      <c r="AA318" s="11" t="str">
        <f t="shared" si="4"/>
        <v>1. Thủ đô Hà NộiHuyện Thanh Oai</v>
      </c>
    </row>
    <row r="319" spans="1:27" ht="15.75">
      <c r="A319" s="19" t="s">
        <v>481</v>
      </c>
      <c r="B319" s="14"/>
      <c r="C319" s="14"/>
      <c r="D319" s="14"/>
      <c r="E319" s="14"/>
      <c r="K319" s="21"/>
      <c r="L319" s="17" t="s">
        <v>405</v>
      </c>
      <c r="M319" s="17" t="s">
        <v>1185</v>
      </c>
      <c r="N319" s="17" t="s">
        <v>294</v>
      </c>
      <c r="O319" s="17" t="s">
        <v>349</v>
      </c>
      <c r="P319" s="17" t="s">
        <v>1186</v>
      </c>
      <c r="Q319" s="17" t="s">
        <v>297</v>
      </c>
      <c r="R319" s="18">
        <v>95</v>
      </c>
      <c r="S319" s="10">
        <v>44</v>
      </c>
      <c r="AA319" s="11" t="str">
        <f t="shared" si="4"/>
        <v>1. Thủ đô Hà NộiHuyện Thanh Oai</v>
      </c>
    </row>
    <row r="320" spans="1:27" ht="25.5">
      <c r="A320" s="20" t="s">
        <v>1187</v>
      </c>
      <c r="B320" s="14" t="s">
        <v>306</v>
      </c>
      <c r="C320" s="14">
        <v>125</v>
      </c>
      <c r="D320" s="14">
        <v>50</v>
      </c>
      <c r="E320" s="14">
        <v>36</v>
      </c>
      <c r="K320" s="21"/>
      <c r="L320" s="17" t="s">
        <v>405</v>
      </c>
      <c r="M320" s="17" t="s">
        <v>1188</v>
      </c>
      <c r="N320" s="17" t="s">
        <v>294</v>
      </c>
      <c r="O320" s="17" t="s">
        <v>349</v>
      </c>
      <c r="P320" s="17" t="s">
        <v>1189</v>
      </c>
      <c r="Q320" s="17" t="s">
        <v>297</v>
      </c>
      <c r="R320" s="18">
        <v>95</v>
      </c>
      <c r="S320" s="10">
        <v>44</v>
      </c>
      <c r="AA320" s="11" t="str">
        <f t="shared" si="4"/>
        <v>1. Thủ đô Hà NộiHuyện Thanh Oai</v>
      </c>
    </row>
    <row r="321" spans="1:27" ht="15.75">
      <c r="A321" s="20" t="s">
        <v>1190</v>
      </c>
      <c r="B321" s="14" t="s">
        <v>297</v>
      </c>
      <c r="C321" s="14">
        <v>95</v>
      </c>
      <c r="D321" s="14">
        <v>44</v>
      </c>
      <c r="E321" s="14">
        <v>31</v>
      </c>
      <c r="K321" s="21"/>
      <c r="L321" s="17" t="s">
        <v>405</v>
      </c>
      <c r="M321" s="17" t="s">
        <v>757</v>
      </c>
      <c r="N321" s="17" t="s">
        <v>294</v>
      </c>
      <c r="O321" s="17" t="s">
        <v>349</v>
      </c>
      <c r="P321" s="17" t="s">
        <v>1191</v>
      </c>
      <c r="Q321" s="17" t="s">
        <v>297</v>
      </c>
      <c r="R321" s="18">
        <v>95</v>
      </c>
      <c r="S321" s="10">
        <v>44</v>
      </c>
      <c r="AA321" s="11" t="str">
        <f t="shared" si="4"/>
        <v>1. Thủ đô Hà NộiHuyện Thanh Oai</v>
      </c>
    </row>
    <row r="322" spans="1:27" ht="15.75">
      <c r="A322" s="20" t="s">
        <v>1192</v>
      </c>
      <c r="B322" s="14" t="s">
        <v>356</v>
      </c>
      <c r="C322" s="14">
        <v>155</v>
      </c>
      <c r="D322" s="14">
        <v>56</v>
      </c>
      <c r="E322" s="14">
        <v>40</v>
      </c>
      <c r="K322" s="21"/>
      <c r="L322" s="17" t="s">
        <v>405</v>
      </c>
      <c r="M322" s="17" t="s">
        <v>1193</v>
      </c>
      <c r="N322" s="17" t="s">
        <v>294</v>
      </c>
      <c r="O322" s="17" t="s">
        <v>349</v>
      </c>
      <c r="P322" s="17" t="s">
        <v>1194</v>
      </c>
      <c r="Q322" s="17" t="s">
        <v>297</v>
      </c>
      <c r="R322" s="18">
        <v>95</v>
      </c>
      <c r="S322" s="10">
        <v>44</v>
      </c>
      <c r="AA322" s="11" t="str">
        <f t="shared" si="4"/>
        <v>1. Thủ đô Hà NộiHuyện Thanh Oai</v>
      </c>
    </row>
    <row r="323" spans="1:27" ht="15.75">
      <c r="A323" s="20" t="s">
        <v>1195</v>
      </c>
      <c r="B323" s="14" t="s">
        <v>356</v>
      </c>
      <c r="C323" s="14">
        <v>155</v>
      </c>
      <c r="D323" s="14">
        <v>56</v>
      </c>
      <c r="E323" s="14">
        <v>40</v>
      </c>
      <c r="K323" s="21"/>
      <c r="L323" s="17" t="s">
        <v>405</v>
      </c>
      <c r="M323" s="17" t="s">
        <v>1196</v>
      </c>
      <c r="N323" s="17" t="s">
        <v>294</v>
      </c>
      <c r="O323" s="17" t="s">
        <v>349</v>
      </c>
      <c r="P323" s="17" t="s">
        <v>1197</v>
      </c>
      <c r="Q323" s="17" t="s">
        <v>297</v>
      </c>
      <c r="R323" s="18">
        <v>95</v>
      </c>
      <c r="S323" s="10">
        <v>44</v>
      </c>
      <c r="AA323" s="11" t="str">
        <f t="shared" si="4"/>
        <v>1. Thủ đô Hà NộiHuyện Thanh Oai</v>
      </c>
    </row>
    <row r="324" spans="1:27" ht="15.75">
      <c r="A324" s="20" t="s">
        <v>1198</v>
      </c>
      <c r="B324" s="14" t="s">
        <v>356</v>
      </c>
      <c r="C324" s="14">
        <v>155</v>
      </c>
      <c r="D324" s="14">
        <v>56</v>
      </c>
      <c r="E324" s="14">
        <v>40</v>
      </c>
      <c r="K324" s="21"/>
      <c r="L324" s="17" t="s">
        <v>405</v>
      </c>
      <c r="M324" s="17" t="s">
        <v>1199</v>
      </c>
      <c r="N324" s="17" t="s">
        <v>294</v>
      </c>
      <c r="O324" s="17" t="s">
        <v>349</v>
      </c>
      <c r="P324" s="17" t="s">
        <v>1200</v>
      </c>
      <c r="Q324" s="17" t="s">
        <v>297</v>
      </c>
      <c r="R324" s="18">
        <v>95</v>
      </c>
      <c r="S324" s="10">
        <v>44</v>
      </c>
      <c r="AA324" s="11" t="str">
        <f t="shared" si="4"/>
        <v>1. Thủ đô Hà NộiHuyện Thanh Oai</v>
      </c>
    </row>
    <row r="325" spans="1:27" ht="15.75">
      <c r="A325" s="19" t="s">
        <v>484</v>
      </c>
      <c r="B325" s="14"/>
      <c r="C325" s="14"/>
      <c r="D325" s="14"/>
      <c r="E325" s="14"/>
      <c r="K325" s="21"/>
      <c r="L325" s="17" t="s">
        <v>405</v>
      </c>
      <c r="M325" s="17" t="s">
        <v>1201</v>
      </c>
      <c r="N325" s="17" t="s">
        <v>294</v>
      </c>
      <c r="O325" s="17" t="s">
        <v>349</v>
      </c>
      <c r="P325" s="17" t="s">
        <v>1202</v>
      </c>
      <c r="Q325" s="17" t="s">
        <v>297</v>
      </c>
      <c r="R325" s="18">
        <v>95</v>
      </c>
      <c r="S325" s="10">
        <v>44</v>
      </c>
      <c r="AA325" s="11" t="str">
        <f t="shared" si="4"/>
        <v>1. Thủ đô Hà NộiHuyện Thanh Oai</v>
      </c>
    </row>
    <row r="326" spans="1:27" ht="38.25">
      <c r="A326" s="20" t="s">
        <v>1203</v>
      </c>
      <c r="B326" s="14" t="s">
        <v>297</v>
      </c>
      <c r="C326" s="14">
        <v>95</v>
      </c>
      <c r="D326" s="14">
        <v>44</v>
      </c>
      <c r="E326" s="14">
        <v>31</v>
      </c>
      <c r="K326" s="21"/>
      <c r="L326" s="17" t="s">
        <v>405</v>
      </c>
      <c r="M326" s="17" t="s">
        <v>1204</v>
      </c>
      <c r="N326" s="17" t="s">
        <v>294</v>
      </c>
      <c r="O326" s="17" t="s">
        <v>349</v>
      </c>
      <c r="P326" s="17" t="s">
        <v>1205</v>
      </c>
      <c r="Q326" s="17" t="s">
        <v>297</v>
      </c>
      <c r="R326" s="18">
        <v>95</v>
      </c>
      <c r="S326" s="10">
        <v>44</v>
      </c>
      <c r="AA326" s="11" t="str">
        <f t="shared" ref="AA326:AA389" si="5">N326&amp;O326</f>
        <v>1. Thủ đô Hà NộiHuyện Thanh Oai</v>
      </c>
    </row>
    <row r="327" spans="1:27" ht="15.75">
      <c r="A327" s="20" t="s">
        <v>1206</v>
      </c>
      <c r="B327" s="14" t="s">
        <v>306</v>
      </c>
      <c r="C327" s="14">
        <v>125</v>
      </c>
      <c r="D327" s="14">
        <v>50</v>
      </c>
      <c r="E327" s="14">
        <v>36</v>
      </c>
      <c r="K327" s="21"/>
      <c r="L327" s="17" t="s">
        <v>409</v>
      </c>
      <c r="M327" s="17" t="s">
        <v>601</v>
      </c>
      <c r="N327" s="17" t="s">
        <v>294</v>
      </c>
      <c r="O327" s="17" t="s">
        <v>349</v>
      </c>
      <c r="P327" s="17" t="s">
        <v>1207</v>
      </c>
      <c r="Q327" s="17" t="s">
        <v>297</v>
      </c>
      <c r="R327" s="18">
        <v>95</v>
      </c>
      <c r="S327" s="10">
        <v>44</v>
      </c>
      <c r="AA327" s="11" t="str">
        <f t="shared" si="5"/>
        <v>1. Thủ đô Hà NộiHuyện Thanh Oai</v>
      </c>
    </row>
    <row r="328" spans="1:27" ht="15.75">
      <c r="A328" s="20" t="s">
        <v>1208</v>
      </c>
      <c r="B328" s="14" t="s">
        <v>347</v>
      </c>
      <c r="C328" s="14">
        <v>65</v>
      </c>
      <c r="D328" s="14">
        <v>36</v>
      </c>
      <c r="E328" s="14">
        <v>26</v>
      </c>
      <c r="K328" s="21"/>
      <c r="L328" s="17" t="s">
        <v>409</v>
      </c>
      <c r="M328" s="17" t="s">
        <v>1209</v>
      </c>
      <c r="N328" s="17" t="s">
        <v>294</v>
      </c>
      <c r="O328" s="17" t="s">
        <v>349</v>
      </c>
      <c r="P328" s="17" t="s">
        <v>1210</v>
      </c>
      <c r="Q328" s="17" t="s">
        <v>297</v>
      </c>
      <c r="R328" s="18">
        <v>95</v>
      </c>
      <c r="S328" s="10">
        <v>44</v>
      </c>
      <c r="AA328" s="11" t="str">
        <f t="shared" si="5"/>
        <v>1. Thủ đô Hà NộiHuyện Thanh Oai</v>
      </c>
    </row>
    <row r="329" spans="1:27" ht="15.75">
      <c r="A329" s="20" t="s">
        <v>1211</v>
      </c>
      <c r="B329" s="14" t="s">
        <v>306</v>
      </c>
      <c r="C329" s="14">
        <v>125</v>
      </c>
      <c r="D329" s="14">
        <v>50</v>
      </c>
      <c r="E329" s="14">
        <v>36</v>
      </c>
      <c r="K329" s="21"/>
      <c r="L329" s="17" t="s">
        <v>409</v>
      </c>
      <c r="M329" s="17" t="s">
        <v>1212</v>
      </c>
      <c r="N329" s="17" t="s">
        <v>294</v>
      </c>
      <c r="O329" s="17" t="s">
        <v>353</v>
      </c>
      <c r="P329" s="17" t="s">
        <v>1213</v>
      </c>
      <c r="Q329" s="17" t="s">
        <v>297</v>
      </c>
      <c r="R329" s="18">
        <v>95</v>
      </c>
      <c r="S329" s="10">
        <v>44</v>
      </c>
      <c r="AA329" s="11" t="str">
        <f t="shared" si="5"/>
        <v>1. Thủ đô Hà NộiHuyện Thanh Trì</v>
      </c>
    </row>
    <row r="330" spans="1:27" ht="15.75">
      <c r="A330" s="20" t="s">
        <v>1214</v>
      </c>
      <c r="B330" s="14" t="s">
        <v>306</v>
      </c>
      <c r="C330" s="14">
        <v>125</v>
      </c>
      <c r="D330" s="14">
        <v>50</v>
      </c>
      <c r="E330" s="14">
        <v>36</v>
      </c>
      <c r="K330" s="21"/>
      <c r="L330" s="17" t="s">
        <v>409</v>
      </c>
      <c r="M330" s="17" t="s">
        <v>1215</v>
      </c>
      <c r="N330" s="17" t="s">
        <v>294</v>
      </c>
      <c r="O330" s="17" t="s">
        <v>353</v>
      </c>
      <c r="P330" s="17" t="s">
        <v>1216</v>
      </c>
      <c r="Q330" s="17" t="s">
        <v>297</v>
      </c>
      <c r="R330" s="18">
        <v>95</v>
      </c>
      <c r="S330" s="10">
        <v>44</v>
      </c>
      <c r="AA330" s="11" t="str">
        <f t="shared" si="5"/>
        <v>1. Thủ đô Hà NộiHuyện Thanh Trì</v>
      </c>
    </row>
    <row r="331" spans="1:27" ht="15.75">
      <c r="A331" s="20" t="s">
        <v>1217</v>
      </c>
      <c r="B331" s="14" t="s">
        <v>306</v>
      </c>
      <c r="C331" s="14">
        <v>125</v>
      </c>
      <c r="D331" s="14">
        <v>50</v>
      </c>
      <c r="E331" s="14">
        <v>36</v>
      </c>
      <c r="K331" s="21"/>
      <c r="L331" s="17" t="s">
        <v>409</v>
      </c>
      <c r="M331" s="17" t="s">
        <v>1218</v>
      </c>
      <c r="N331" s="17" t="s">
        <v>294</v>
      </c>
      <c r="O331" s="17" t="s">
        <v>353</v>
      </c>
      <c r="P331" s="17" t="s">
        <v>1219</v>
      </c>
      <c r="Q331" s="17" t="s">
        <v>297</v>
      </c>
      <c r="R331" s="18">
        <v>95</v>
      </c>
      <c r="S331" s="10">
        <v>44</v>
      </c>
      <c r="AA331" s="11" t="str">
        <f t="shared" si="5"/>
        <v>1. Thủ đô Hà NộiHuyện Thanh Trì</v>
      </c>
    </row>
    <row r="332" spans="1:27" ht="15.75">
      <c r="A332" s="19" t="s">
        <v>487</v>
      </c>
      <c r="B332" s="14"/>
      <c r="C332" s="14"/>
      <c r="D332" s="14"/>
      <c r="E332" s="14"/>
      <c r="K332" s="21"/>
      <c r="L332" s="17" t="s">
        <v>409</v>
      </c>
      <c r="M332" s="17" t="s">
        <v>1220</v>
      </c>
      <c r="N332" s="17" t="s">
        <v>294</v>
      </c>
      <c r="O332" s="17" t="s">
        <v>353</v>
      </c>
      <c r="P332" s="17" t="s">
        <v>1221</v>
      </c>
      <c r="Q332" s="17" t="s">
        <v>297</v>
      </c>
      <c r="R332" s="18">
        <v>95</v>
      </c>
      <c r="S332" s="10">
        <v>44</v>
      </c>
      <c r="AA332" s="11" t="str">
        <f t="shared" si="5"/>
        <v>1. Thủ đô Hà NộiHuyện Thanh Trì</v>
      </c>
    </row>
    <row r="333" spans="1:27" ht="15.75">
      <c r="A333" s="20" t="s">
        <v>1222</v>
      </c>
      <c r="B333" s="14" t="s">
        <v>297</v>
      </c>
      <c r="C333" s="14">
        <v>95</v>
      </c>
      <c r="D333" s="14">
        <v>44</v>
      </c>
      <c r="E333" s="14">
        <v>31</v>
      </c>
      <c r="K333" s="21"/>
      <c r="L333" s="17" t="s">
        <v>409</v>
      </c>
      <c r="M333" s="17" t="s">
        <v>1223</v>
      </c>
      <c r="N333" s="17" t="s">
        <v>294</v>
      </c>
      <c r="O333" s="17" t="s">
        <v>353</v>
      </c>
      <c r="P333" s="17" t="s">
        <v>1224</v>
      </c>
      <c r="Q333" s="17" t="s">
        <v>297</v>
      </c>
      <c r="R333" s="18">
        <v>95</v>
      </c>
      <c r="S333" s="10">
        <v>44</v>
      </c>
      <c r="AA333" s="11" t="str">
        <f t="shared" si="5"/>
        <v>1. Thủ đô Hà NộiHuyện Thanh Trì</v>
      </c>
    </row>
    <row r="334" spans="1:27" ht="15.75">
      <c r="A334" s="19" t="s">
        <v>490</v>
      </c>
      <c r="B334" s="14"/>
      <c r="C334" s="14"/>
      <c r="D334" s="14"/>
      <c r="E334" s="14"/>
      <c r="K334" s="21"/>
      <c r="L334" s="17" t="s">
        <v>409</v>
      </c>
      <c r="M334" s="17" t="s">
        <v>1225</v>
      </c>
      <c r="N334" s="17" t="s">
        <v>294</v>
      </c>
      <c r="O334" s="17" t="s">
        <v>353</v>
      </c>
      <c r="P334" s="17" t="s">
        <v>1226</v>
      </c>
      <c r="Q334" s="17" t="s">
        <v>297</v>
      </c>
      <c r="R334" s="18">
        <v>95</v>
      </c>
      <c r="S334" s="10">
        <v>44</v>
      </c>
      <c r="AA334" s="11" t="str">
        <f t="shared" si="5"/>
        <v>1. Thủ đô Hà NộiHuyện Thanh Trì</v>
      </c>
    </row>
    <row r="335" spans="1:27" ht="15.75">
      <c r="A335" s="20" t="s">
        <v>1222</v>
      </c>
      <c r="B335" s="14" t="s">
        <v>297</v>
      </c>
      <c r="C335" s="14">
        <v>95</v>
      </c>
      <c r="D335" s="14">
        <v>44</v>
      </c>
      <c r="E335" s="14">
        <v>31</v>
      </c>
      <c r="K335" s="21"/>
      <c r="L335" s="17" t="s">
        <v>413</v>
      </c>
      <c r="M335" s="17" t="s">
        <v>1227</v>
      </c>
      <c r="N335" s="17" t="s">
        <v>294</v>
      </c>
      <c r="O335" s="17" t="s">
        <v>353</v>
      </c>
      <c r="P335" s="17" t="s">
        <v>1228</v>
      </c>
      <c r="Q335" s="17" t="s">
        <v>297</v>
      </c>
      <c r="R335" s="18">
        <v>95</v>
      </c>
      <c r="S335" s="10">
        <v>44</v>
      </c>
      <c r="AA335" s="11" t="str">
        <f t="shared" si="5"/>
        <v>1. Thủ đô Hà NộiHuyện Thanh Trì</v>
      </c>
    </row>
    <row r="336" spans="1:27" ht="15.75">
      <c r="A336" s="19" t="s">
        <v>493</v>
      </c>
      <c r="B336" s="14"/>
      <c r="C336" s="14"/>
      <c r="D336" s="14"/>
      <c r="E336" s="14"/>
      <c r="K336" s="21"/>
      <c r="L336" s="17" t="s">
        <v>413</v>
      </c>
      <c r="M336" s="17" t="s">
        <v>1229</v>
      </c>
      <c r="N336" s="17" t="s">
        <v>294</v>
      </c>
      <c r="O336" s="17" t="s">
        <v>353</v>
      </c>
      <c r="P336" s="17" t="s">
        <v>1230</v>
      </c>
      <c r="Q336" s="17" t="s">
        <v>297</v>
      </c>
      <c r="R336" s="18">
        <v>95</v>
      </c>
      <c r="S336" s="10">
        <v>44</v>
      </c>
      <c r="AA336" s="11" t="str">
        <f t="shared" si="5"/>
        <v>1. Thủ đô Hà NộiHuyện Thanh Trì</v>
      </c>
    </row>
    <row r="337" spans="1:27" ht="15.75">
      <c r="A337" s="20" t="s">
        <v>1222</v>
      </c>
      <c r="B337" s="14" t="s">
        <v>347</v>
      </c>
      <c r="C337" s="14">
        <v>65</v>
      </c>
      <c r="D337" s="14">
        <v>36</v>
      </c>
      <c r="E337" s="14">
        <v>26</v>
      </c>
      <c r="K337" s="21"/>
      <c r="L337" s="17" t="s">
        <v>413</v>
      </c>
      <c r="M337" s="17" t="s">
        <v>1231</v>
      </c>
      <c r="N337" s="17" t="s">
        <v>294</v>
      </c>
      <c r="O337" s="17" t="s">
        <v>353</v>
      </c>
      <c r="P337" s="17" t="s">
        <v>1232</v>
      </c>
      <c r="Q337" s="17" t="s">
        <v>297</v>
      </c>
      <c r="R337" s="18">
        <v>95</v>
      </c>
      <c r="S337" s="10">
        <v>44</v>
      </c>
      <c r="AA337" s="11" t="str">
        <f t="shared" si="5"/>
        <v>1. Thủ đô Hà NộiHuyện Thanh Trì</v>
      </c>
    </row>
    <row r="338" spans="1:27" ht="15.75">
      <c r="A338" s="19" t="s">
        <v>497</v>
      </c>
      <c r="B338" s="14"/>
      <c r="C338" s="14"/>
      <c r="D338" s="14"/>
      <c r="E338" s="14"/>
      <c r="K338" s="21"/>
      <c r="L338" s="17" t="s">
        <v>413</v>
      </c>
      <c r="M338" s="17" t="s">
        <v>1233</v>
      </c>
      <c r="N338" s="17" t="s">
        <v>294</v>
      </c>
      <c r="O338" s="17" t="s">
        <v>353</v>
      </c>
      <c r="P338" s="17" t="s">
        <v>955</v>
      </c>
      <c r="Q338" s="17" t="s">
        <v>297</v>
      </c>
      <c r="R338" s="18">
        <v>95</v>
      </c>
      <c r="S338" s="10">
        <v>44</v>
      </c>
      <c r="AA338" s="11" t="str">
        <f t="shared" si="5"/>
        <v>1. Thủ đô Hà NộiHuyện Thanh Trì</v>
      </c>
    </row>
    <row r="339" spans="1:27" ht="15.75">
      <c r="A339" s="20" t="s">
        <v>1222</v>
      </c>
      <c r="B339" s="14" t="s">
        <v>356</v>
      </c>
      <c r="C339" s="14">
        <v>155</v>
      </c>
      <c r="D339" s="14">
        <v>56</v>
      </c>
      <c r="E339" s="14">
        <v>40</v>
      </c>
      <c r="K339" s="21"/>
      <c r="L339" s="17" t="s">
        <v>413</v>
      </c>
      <c r="M339" s="17" t="s">
        <v>1234</v>
      </c>
      <c r="N339" s="17" t="s">
        <v>294</v>
      </c>
      <c r="O339" s="17" t="s">
        <v>353</v>
      </c>
      <c r="P339" s="17" t="s">
        <v>1235</v>
      </c>
      <c r="Q339" s="17" t="s">
        <v>297</v>
      </c>
      <c r="R339" s="18">
        <v>95</v>
      </c>
      <c r="S339" s="10">
        <v>44</v>
      </c>
      <c r="AA339" s="11" t="str">
        <f t="shared" si="5"/>
        <v>1. Thủ đô Hà NộiHuyện Thanh Trì</v>
      </c>
    </row>
    <row r="340" spans="1:27" ht="15.75">
      <c r="A340" s="19" t="s">
        <v>501</v>
      </c>
      <c r="B340" s="14"/>
      <c r="C340" s="14"/>
      <c r="D340" s="14"/>
      <c r="E340" s="14"/>
      <c r="K340" s="21"/>
      <c r="L340" s="17" t="s">
        <v>413</v>
      </c>
      <c r="M340" s="17" t="s">
        <v>1236</v>
      </c>
      <c r="N340" s="17" t="s">
        <v>294</v>
      </c>
      <c r="O340" s="17" t="s">
        <v>353</v>
      </c>
      <c r="P340" s="17" t="s">
        <v>1237</v>
      </c>
      <c r="Q340" s="17" t="s">
        <v>297</v>
      </c>
      <c r="R340" s="18">
        <v>95</v>
      </c>
      <c r="S340" s="10">
        <v>44</v>
      </c>
      <c r="AA340" s="11" t="str">
        <f t="shared" si="5"/>
        <v>1. Thủ đô Hà NộiHuyện Thanh Trì</v>
      </c>
    </row>
    <row r="341" spans="1:27" ht="25.5">
      <c r="A341" s="20" t="s">
        <v>1238</v>
      </c>
      <c r="B341" s="14" t="s">
        <v>297</v>
      </c>
      <c r="C341" s="14">
        <v>95</v>
      </c>
      <c r="D341" s="14">
        <v>44</v>
      </c>
      <c r="E341" s="14">
        <v>31</v>
      </c>
      <c r="K341" s="21"/>
      <c r="L341" s="17" t="s">
        <v>413</v>
      </c>
      <c r="M341" s="17" t="s">
        <v>1239</v>
      </c>
      <c r="N341" s="17" t="s">
        <v>294</v>
      </c>
      <c r="O341" s="17" t="s">
        <v>353</v>
      </c>
      <c r="P341" s="17" t="s">
        <v>1240</v>
      </c>
      <c r="Q341" s="17" t="s">
        <v>297</v>
      </c>
      <c r="R341" s="18">
        <v>95</v>
      </c>
      <c r="S341" s="10">
        <v>44</v>
      </c>
      <c r="AA341" s="11" t="str">
        <f t="shared" si="5"/>
        <v>1. Thủ đô Hà NộiHuyện Thanh Trì</v>
      </c>
    </row>
    <row r="342" spans="1:27" ht="15.75">
      <c r="A342" s="20" t="s">
        <v>1241</v>
      </c>
      <c r="B342" s="295" t="s">
        <v>297</v>
      </c>
      <c r="C342" s="295">
        <v>95</v>
      </c>
      <c r="D342" s="295">
        <v>44</v>
      </c>
      <c r="E342" s="295">
        <v>31</v>
      </c>
      <c r="K342" s="21"/>
      <c r="L342" s="17" t="s">
        <v>413</v>
      </c>
      <c r="M342" s="17" t="s">
        <v>1242</v>
      </c>
      <c r="N342" s="17" t="s">
        <v>294</v>
      </c>
      <c r="O342" s="17" t="s">
        <v>353</v>
      </c>
      <c r="P342" s="17" t="s">
        <v>1243</v>
      </c>
      <c r="Q342" s="17" t="s">
        <v>297</v>
      </c>
      <c r="R342" s="18">
        <v>95</v>
      </c>
      <c r="S342" s="10">
        <v>44</v>
      </c>
      <c r="AA342" s="11" t="str">
        <f t="shared" si="5"/>
        <v>1. Thủ đô Hà NộiHuyện Thanh Trì</v>
      </c>
    </row>
    <row r="343" spans="1:27" ht="15.75">
      <c r="A343" s="20" t="s">
        <v>1244</v>
      </c>
      <c r="B343" s="295"/>
      <c r="C343" s="295"/>
      <c r="D343" s="295"/>
      <c r="E343" s="295"/>
      <c r="K343" s="21"/>
      <c r="L343" s="17" t="s">
        <v>413</v>
      </c>
      <c r="M343" s="17" t="s">
        <v>1245</v>
      </c>
      <c r="N343" s="17" t="s">
        <v>294</v>
      </c>
      <c r="O343" s="17" t="s">
        <v>353</v>
      </c>
      <c r="P343" s="17" t="s">
        <v>1246</v>
      </c>
      <c r="Q343" s="17" t="s">
        <v>297</v>
      </c>
      <c r="R343" s="18">
        <v>95</v>
      </c>
      <c r="S343" s="10">
        <v>44</v>
      </c>
      <c r="AA343" s="11" t="str">
        <f t="shared" si="5"/>
        <v>1. Thủ đô Hà NộiHuyện Thanh Trì</v>
      </c>
    </row>
    <row r="344" spans="1:27" ht="15.75">
      <c r="A344" s="20" t="s">
        <v>1247</v>
      </c>
      <c r="B344" s="14" t="s">
        <v>347</v>
      </c>
      <c r="C344" s="14">
        <v>65</v>
      </c>
      <c r="D344" s="14">
        <v>36</v>
      </c>
      <c r="E344" s="14">
        <v>26</v>
      </c>
      <c r="K344" s="21"/>
      <c r="L344" s="17" t="s">
        <v>413</v>
      </c>
      <c r="M344" s="17" t="s">
        <v>1248</v>
      </c>
      <c r="N344" s="17" t="s">
        <v>294</v>
      </c>
      <c r="O344" s="17" t="s">
        <v>353</v>
      </c>
      <c r="P344" s="17" t="s">
        <v>1249</v>
      </c>
      <c r="Q344" s="17" t="s">
        <v>297</v>
      </c>
      <c r="R344" s="18">
        <v>95</v>
      </c>
      <c r="S344" s="10">
        <v>44</v>
      </c>
      <c r="AA344" s="11" t="str">
        <f t="shared" si="5"/>
        <v>1. Thủ đô Hà NộiHuyện Thanh Trì</v>
      </c>
    </row>
    <row r="345" spans="1:27" ht="15.75">
      <c r="A345" s="20" t="s">
        <v>1250</v>
      </c>
      <c r="B345" s="14" t="s">
        <v>347</v>
      </c>
      <c r="C345" s="14">
        <v>65</v>
      </c>
      <c r="D345" s="14">
        <v>36</v>
      </c>
      <c r="E345" s="14">
        <v>26</v>
      </c>
      <c r="K345" s="21"/>
      <c r="L345" s="17" t="s">
        <v>417</v>
      </c>
      <c r="M345" s="17" t="s">
        <v>1251</v>
      </c>
      <c r="N345" s="17" t="s">
        <v>294</v>
      </c>
      <c r="O345" s="17" t="s">
        <v>358</v>
      </c>
      <c r="P345" s="17" t="s">
        <v>1252</v>
      </c>
      <c r="Q345" s="17" t="s">
        <v>297</v>
      </c>
      <c r="R345" s="18">
        <v>95</v>
      </c>
      <c r="S345" s="10">
        <v>44</v>
      </c>
      <c r="AA345" s="11" t="str">
        <f t="shared" si="5"/>
        <v>1. Thủ đô Hà NộiHuyện Thường Tín</v>
      </c>
    </row>
    <row r="346" spans="1:27" ht="15.75">
      <c r="A346" s="20" t="s">
        <v>1253</v>
      </c>
      <c r="B346" s="14" t="s">
        <v>347</v>
      </c>
      <c r="C346" s="14">
        <v>65</v>
      </c>
      <c r="D346" s="14">
        <v>36</v>
      </c>
      <c r="E346" s="14">
        <v>26</v>
      </c>
      <c r="K346" s="21"/>
      <c r="L346" s="17" t="s">
        <v>417</v>
      </c>
      <c r="M346" s="17" t="s">
        <v>1254</v>
      </c>
      <c r="N346" s="17" t="s">
        <v>294</v>
      </c>
      <c r="O346" s="17" t="s">
        <v>358</v>
      </c>
      <c r="P346" s="17" t="s">
        <v>1255</v>
      </c>
      <c r="Q346" s="17" t="s">
        <v>297</v>
      </c>
      <c r="R346" s="18">
        <v>95</v>
      </c>
      <c r="S346" s="10">
        <v>44</v>
      </c>
      <c r="AA346" s="11" t="str">
        <f t="shared" si="5"/>
        <v>1. Thủ đô Hà NộiHuyện Thường Tín</v>
      </c>
    </row>
    <row r="347" spans="1:27" ht="15.75">
      <c r="A347" s="19" t="s">
        <v>505</v>
      </c>
      <c r="B347" s="14"/>
      <c r="C347" s="14"/>
      <c r="D347" s="14"/>
      <c r="E347" s="14"/>
      <c r="K347" s="21"/>
      <c r="L347" s="17" t="s">
        <v>417</v>
      </c>
      <c r="M347" s="17" t="s">
        <v>1256</v>
      </c>
      <c r="N347" s="17" t="s">
        <v>294</v>
      </c>
      <c r="O347" s="17" t="s">
        <v>358</v>
      </c>
      <c r="P347" s="17" t="s">
        <v>1257</v>
      </c>
      <c r="Q347" s="17" t="s">
        <v>297</v>
      </c>
      <c r="R347" s="18">
        <v>95</v>
      </c>
      <c r="S347" s="10">
        <v>44</v>
      </c>
      <c r="AA347" s="11" t="str">
        <f t="shared" si="5"/>
        <v>1. Thủ đô Hà NộiHuyện Thường Tín</v>
      </c>
    </row>
    <row r="348" spans="1:27" ht="15.75">
      <c r="A348" s="20" t="s">
        <v>1258</v>
      </c>
      <c r="B348" s="14" t="s">
        <v>356</v>
      </c>
      <c r="C348" s="14">
        <v>155</v>
      </c>
      <c r="D348" s="14">
        <v>56</v>
      </c>
      <c r="E348" s="14">
        <v>40</v>
      </c>
      <c r="K348" s="21"/>
      <c r="L348" s="17" t="s">
        <v>417</v>
      </c>
      <c r="M348" s="17" t="s">
        <v>1259</v>
      </c>
      <c r="N348" s="17" t="s">
        <v>294</v>
      </c>
      <c r="O348" s="17" t="s">
        <v>358</v>
      </c>
      <c r="P348" s="17" t="s">
        <v>1260</v>
      </c>
      <c r="Q348" s="17" t="s">
        <v>297</v>
      </c>
      <c r="R348" s="18">
        <v>95</v>
      </c>
      <c r="S348" s="10">
        <v>44</v>
      </c>
      <c r="AA348" s="11" t="str">
        <f t="shared" si="5"/>
        <v>1. Thủ đô Hà NộiHuyện Thường Tín</v>
      </c>
    </row>
    <row r="349" spans="1:27" ht="15.75">
      <c r="A349" s="20" t="s">
        <v>1261</v>
      </c>
      <c r="B349" s="14" t="s">
        <v>356</v>
      </c>
      <c r="C349" s="14">
        <v>155</v>
      </c>
      <c r="D349" s="14">
        <v>56</v>
      </c>
      <c r="E349" s="14">
        <v>40</v>
      </c>
      <c r="K349" s="21"/>
      <c r="L349" s="17" t="s">
        <v>417</v>
      </c>
      <c r="M349" s="17" t="s">
        <v>1262</v>
      </c>
      <c r="N349" s="17" t="s">
        <v>294</v>
      </c>
      <c r="O349" s="17" t="s">
        <v>358</v>
      </c>
      <c r="P349" s="17" t="s">
        <v>1263</v>
      </c>
      <c r="Q349" s="17" t="s">
        <v>297</v>
      </c>
      <c r="R349" s="18">
        <v>95</v>
      </c>
      <c r="S349" s="10">
        <v>44</v>
      </c>
      <c r="AA349" s="11" t="str">
        <f t="shared" si="5"/>
        <v>1. Thủ đô Hà NộiHuyện Thường Tín</v>
      </c>
    </row>
    <row r="350" spans="1:27" ht="15.75">
      <c r="A350" s="20" t="s">
        <v>1264</v>
      </c>
      <c r="B350" s="14" t="s">
        <v>356</v>
      </c>
      <c r="C350" s="14">
        <v>155</v>
      </c>
      <c r="D350" s="14">
        <v>56</v>
      </c>
      <c r="E350" s="14">
        <v>40</v>
      </c>
      <c r="K350" s="21"/>
      <c r="L350" s="17" t="s">
        <v>417</v>
      </c>
      <c r="M350" s="17" t="s">
        <v>799</v>
      </c>
      <c r="N350" s="17" t="s">
        <v>294</v>
      </c>
      <c r="O350" s="17" t="s">
        <v>358</v>
      </c>
      <c r="P350" s="17" t="s">
        <v>1265</v>
      </c>
      <c r="Q350" s="17" t="s">
        <v>297</v>
      </c>
      <c r="R350" s="18">
        <v>95</v>
      </c>
      <c r="S350" s="10">
        <v>44</v>
      </c>
      <c r="AA350" s="11" t="str">
        <f t="shared" si="5"/>
        <v>1. Thủ đô Hà NộiHuyện Thường Tín</v>
      </c>
    </row>
    <row r="351" spans="1:27" ht="15.75">
      <c r="A351" s="20" t="s">
        <v>1266</v>
      </c>
      <c r="B351" s="14" t="s">
        <v>356</v>
      </c>
      <c r="C351" s="14">
        <v>155</v>
      </c>
      <c r="D351" s="14">
        <v>56</v>
      </c>
      <c r="E351" s="14">
        <v>40</v>
      </c>
      <c r="K351" s="21"/>
      <c r="L351" s="17" t="s">
        <v>417</v>
      </c>
      <c r="M351" s="17" t="s">
        <v>802</v>
      </c>
      <c r="N351" s="17" t="s">
        <v>294</v>
      </c>
      <c r="O351" s="17" t="s">
        <v>358</v>
      </c>
      <c r="P351" s="17" t="s">
        <v>1267</v>
      </c>
      <c r="Q351" s="17" t="s">
        <v>297</v>
      </c>
      <c r="R351" s="18">
        <v>95</v>
      </c>
      <c r="S351" s="10">
        <v>44</v>
      </c>
      <c r="AA351" s="11" t="str">
        <f t="shared" si="5"/>
        <v>1. Thủ đô Hà NộiHuyện Thường Tín</v>
      </c>
    </row>
    <row r="352" spans="1:27" ht="15.75">
      <c r="A352" s="20" t="s">
        <v>1268</v>
      </c>
      <c r="B352" s="14" t="s">
        <v>297</v>
      </c>
      <c r="C352" s="14">
        <v>95</v>
      </c>
      <c r="D352" s="14">
        <v>44</v>
      </c>
      <c r="E352" s="14">
        <v>31</v>
      </c>
      <c r="K352" s="21"/>
      <c r="L352" s="17" t="s">
        <v>417</v>
      </c>
      <c r="M352" s="17" t="s">
        <v>1269</v>
      </c>
      <c r="N352" s="17" t="s">
        <v>294</v>
      </c>
      <c r="O352" s="17" t="s">
        <v>358</v>
      </c>
      <c r="P352" s="17" t="s">
        <v>1270</v>
      </c>
      <c r="Q352" s="17" t="s">
        <v>297</v>
      </c>
      <c r="R352" s="18">
        <v>95</v>
      </c>
      <c r="S352" s="10">
        <v>44</v>
      </c>
      <c r="AA352" s="11" t="str">
        <f t="shared" si="5"/>
        <v>1. Thủ đô Hà NộiHuyện Thường Tín</v>
      </c>
    </row>
    <row r="353" spans="1:27" ht="15.75">
      <c r="A353" s="20" t="s">
        <v>1271</v>
      </c>
      <c r="B353" s="14" t="s">
        <v>297</v>
      </c>
      <c r="C353" s="14">
        <v>95</v>
      </c>
      <c r="D353" s="14">
        <v>44</v>
      </c>
      <c r="E353" s="14">
        <v>31</v>
      </c>
      <c r="K353" s="21"/>
      <c r="L353" s="17" t="s">
        <v>417</v>
      </c>
      <c r="M353" s="17" t="s">
        <v>1272</v>
      </c>
      <c r="N353" s="17" t="s">
        <v>294</v>
      </c>
      <c r="O353" s="17" t="s">
        <v>358</v>
      </c>
      <c r="P353" s="17" t="s">
        <v>1273</v>
      </c>
      <c r="Q353" s="17" t="s">
        <v>297</v>
      </c>
      <c r="R353" s="18">
        <v>95</v>
      </c>
      <c r="S353" s="10">
        <v>44</v>
      </c>
      <c r="AA353" s="11" t="str">
        <f t="shared" si="5"/>
        <v>1. Thủ đô Hà NộiHuyện Thường Tín</v>
      </c>
    </row>
    <row r="354" spans="1:27" ht="15.75">
      <c r="A354" s="20" t="s">
        <v>1274</v>
      </c>
      <c r="B354" s="14" t="s">
        <v>306</v>
      </c>
      <c r="C354" s="14">
        <v>125</v>
      </c>
      <c r="D354" s="14">
        <v>50</v>
      </c>
      <c r="E354" s="14">
        <v>36</v>
      </c>
      <c r="K354" s="21"/>
      <c r="L354" s="17" t="s">
        <v>417</v>
      </c>
      <c r="M354" s="17" t="s">
        <v>1275</v>
      </c>
      <c r="N354" s="17" t="s">
        <v>294</v>
      </c>
      <c r="O354" s="17" t="s">
        <v>358</v>
      </c>
      <c r="P354" s="17" t="s">
        <v>1276</v>
      </c>
      <c r="Q354" s="17" t="s">
        <v>297</v>
      </c>
      <c r="R354" s="18">
        <v>95</v>
      </c>
      <c r="S354" s="10">
        <v>44</v>
      </c>
      <c r="AA354" s="11" t="str">
        <f t="shared" si="5"/>
        <v>1. Thủ đô Hà NộiHuyện Thường Tín</v>
      </c>
    </row>
    <row r="355" spans="1:27" ht="15.75">
      <c r="A355" s="20" t="s">
        <v>1277</v>
      </c>
      <c r="B355" s="14" t="s">
        <v>356</v>
      </c>
      <c r="C355" s="14">
        <v>155</v>
      </c>
      <c r="D355" s="14">
        <v>56</v>
      </c>
      <c r="E355" s="14">
        <v>40</v>
      </c>
      <c r="K355" s="21"/>
      <c r="L355" s="17" t="s">
        <v>420</v>
      </c>
      <c r="M355" s="17" t="s">
        <v>1278</v>
      </c>
      <c r="N355" s="17" t="s">
        <v>294</v>
      </c>
      <c r="O355" s="17" t="s">
        <v>358</v>
      </c>
      <c r="P355" s="17" t="s">
        <v>1279</v>
      </c>
      <c r="Q355" s="17" t="s">
        <v>297</v>
      </c>
      <c r="R355" s="18">
        <v>95</v>
      </c>
      <c r="S355" s="10">
        <v>44</v>
      </c>
      <c r="AA355" s="11" t="str">
        <f t="shared" si="5"/>
        <v>1. Thủ đô Hà NộiHuyện Thường Tín</v>
      </c>
    </row>
    <row r="356" spans="1:27" ht="15.75">
      <c r="A356" s="20" t="s">
        <v>1280</v>
      </c>
      <c r="B356" s="14" t="s">
        <v>306</v>
      </c>
      <c r="C356" s="14">
        <v>125</v>
      </c>
      <c r="D356" s="14">
        <v>50</v>
      </c>
      <c r="E356" s="14">
        <v>36</v>
      </c>
      <c r="K356" s="21"/>
      <c r="L356" s="17" t="s">
        <v>420</v>
      </c>
      <c r="M356" s="17" t="s">
        <v>1281</v>
      </c>
      <c r="N356" s="17" t="s">
        <v>294</v>
      </c>
      <c r="O356" s="17" t="s">
        <v>358</v>
      </c>
      <c r="P356" s="17" t="s">
        <v>1282</v>
      </c>
      <c r="Q356" s="17" t="s">
        <v>306</v>
      </c>
      <c r="R356" s="18">
        <v>125</v>
      </c>
      <c r="S356" s="10">
        <v>50</v>
      </c>
      <c r="AA356" s="11" t="str">
        <f t="shared" si="5"/>
        <v>1. Thủ đô Hà NộiHuyện Thường Tín</v>
      </c>
    </row>
    <row r="357" spans="1:27" ht="15.75">
      <c r="A357" s="20" t="s">
        <v>1283</v>
      </c>
      <c r="B357" s="14" t="s">
        <v>356</v>
      </c>
      <c r="C357" s="14">
        <v>155</v>
      </c>
      <c r="D357" s="14">
        <v>56</v>
      </c>
      <c r="E357" s="14">
        <v>40</v>
      </c>
      <c r="K357" s="21"/>
      <c r="L357" s="17" t="s">
        <v>420</v>
      </c>
      <c r="M357" s="17" t="s">
        <v>809</v>
      </c>
      <c r="N357" s="17" t="s">
        <v>294</v>
      </c>
      <c r="O357" s="17" t="s">
        <v>358</v>
      </c>
      <c r="P357" s="17" t="s">
        <v>1284</v>
      </c>
      <c r="Q357" s="17" t="s">
        <v>297</v>
      </c>
      <c r="R357" s="18">
        <v>95</v>
      </c>
      <c r="S357" s="10">
        <v>44</v>
      </c>
      <c r="AA357" s="11" t="str">
        <f t="shared" si="5"/>
        <v>1. Thủ đô Hà NộiHuyện Thường Tín</v>
      </c>
    </row>
    <row r="358" spans="1:27" ht="15.75">
      <c r="A358" s="20" t="s">
        <v>1285</v>
      </c>
      <c r="B358" s="14" t="s">
        <v>356</v>
      </c>
      <c r="C358" s="14">
        <v>155</v>
      </c>
      <c r="D358" s="14">
        <v>56</v>
      </c>
      <c r="E358" s="14">
        <v>40</v>
      </c>
      <c r="K358" s="21"/>
      <c r="L358" s="17" t="s">
        <v>420</v>
      </c>
      <c r="M358" s="17" t="s">
        <v>812</v>
      </c>
      <c r="N358" s="17" t="s">
        <v>294</v>
      </c>
      <c r="O358" s="17" t="s">
        <v>358</v>
      </c>
      <c r="P358" s="17" t="s">
        <v>1286</v>
      </c>
      <c r="Q358" s="17" t="s">
        <v>297</v>
      </c>
      <c r="R358" s="18">
        <v>95</v>
      </c>
      <c r="S358" s="10">
        <v>44</v>
      </c>
      <c r="AA358" s="11" t="str">
        <f t="shared" si="5"/>
        <v>1. Thủ đô Hà NộiHuyện Thường Tín</v>
      </c>
    </row>
    <row r="359" spans="1:27" ht="15.75">
      <c r="A359" s="20" t="s">
        <v>1287</v>
      </c>
      <c r="B359" s="14" t="s">
        <v>297</v>
      </c>
      <c r="C359" s="14">
        <v>95</v>
      </c>
      <c r="D359" s="14">
        <v>44</v>
      </c>
      <c r="E359" s="14">
        <v>31</v>
      </c>
      <c r="K359" s="21"/>
      <c r="L359" s="17" t="s">
        <v>420</v>
      </c>
      <c r="M359" s="17" t="s">
        <v>1288</v>
      </c>
      <c r="N359" s="17" t="s">
        <v>294</v>
      </c>
      <c r="O359" s="17" t="s">
        <v>358</v>
      </c>
      <c r="P359" s="17" t="s">
        <v>1289</v>
      </c>
      <c r="Q359" s="17" t="s">
        <v>297</v>
      </c>
      <c r="R359" s="18">
        <v>95</v>
      </c>
      <c r="S359" s="10">
        <v>44</v>
      </c>
      <c r="AA359" s="11" t="str">
        <f t="shared" si="5"/>
        <v>1. Thủ đô Hà NộiHuyện Thường Tín</v>
      </c>
    </row>
    <row r="360" spans="1:27" ht="15.75">
      <c r="A360" s="20" t="s">
        <v>1290</v>
      </c>
      <c r="B360" s="14" t="s">
        <v>347</v>
      </c>
      <c r="C360" s="14">
        <v>65</v>
      </c>
      <c r="D360" s="14">
        <v>36</v>
      </c>
      <c r="E360" s="14">
        <v>26</v>
      </c>
      <c r="K360" s="21"/>
      <c r="L360" s="17" t="s">
        <v>420</v>
      </c>
      <c r="M360" s="17" t="s">
        <v>1291</v>
      </c>
      <c r="N360" s="17" t="s">
        <v>294</v>
      </c>
      <c r="O360" s="17" t="s">
        <v>358</v>
      </c>
      <c r="P360" s="17" t="s">
        <v>1292</v>
      </c>
      <c r="Q360" s="17" t="s">
        <v>297</v>
      </c>
      <c r="R360" s="18">
        <v>95</v>
      </c>
      <c r="S360" s="10">
        <v>44</v>
      </c>
      <c r="AA360" s="11" t="str">
        <f t="shared" si="5"/>
        <v>1. Thủ đô Hà NộiHuyện Thường Tín</v>
      </c>
    </row>
    <row r="361" spans="1:27" ht="15.75">
      <c r="A361" s="20" t="s">
        <v>1293</v>
      </c>
      <c r="B361" s="14" t="s">
        <v>356</v>
      </c>
      <c r="C361" s="14">
        <v>155</v>
      </c>
      <c r="D361" s="14">
        <v>56</v>
      </c>
      <c r="E361" s="14">
        <v>40</v>
      </c>
      <c r="K361" s="21"/>
      <c r="L361" s="17" t="s">
        <v>420</v>
      </c>
      <c r="M361" s="17" t="s">
        <v>1294</v>
      </c>
      <c r="N361" s="17" t="s">
        <v>294</v>
      </c>
      <c r="O361" s="17" t="s">
        <v>358</v>
      </c>
      <c r="P361" s="17" t="s">
        <v>1295</v>
      </c>
      <c r="Q361" s="17" t="s">
        <v>297</v>
      </c>
      <c r="R361" s="18">
        <v>95</v>
      </c>
      <c r="S361" s="10">
        <v>44</v>
      </c>
      <c r="AA361" s="11" t="str">
        <f t="shared" si="5"/>
        <v>1. Thủ đô Hà NộiHuyện Thường Tín</v>
      </c>
    </row>
    <row r="362" spans="1:27" ht="15.75">
      <c r="A362" s="20" t="s">
        <v>1296</v>
      </c>
      <c r="B362" s="14" t="s">
        <v>297</v>
      </c>
      <c r="C362" s="14">
        <v>95</v>
      </c>
      <c r="D362" s="14">
        <v>44</v>
      </c>
      <c r="E362" s="14">
        <v>31</v>
      </c>
      <c r="K362" s="21"/>
      <c r="L362" s="17" t="s">
        <v>420</v>
      </c>
      <c r="M362" s="17" t="s">
        <v>1297</v>
      </c>
      <c r="N362" s="17" t="s">
        <v>294</v>
      </c>
      <c r="O362" s="17" t="s">
        <v>358</v>
      </c>
      <c r="P362" s="17" t="s">
        <v>1089</v>
      </c>
      <c r="Q362" s="17" t="s">
        <v>297</v>
      </c>
      <c r="R362" s="18">
        <v>95</v>
      </c>
      <c r="S362" s="10">
        <v>44</v>
      </c>
      <c r="AA362" s="11" t="str">
        <f t="shared" si="5"/>
        <v>1. Thủ đô Hà NộiHuyện Thường Tín</v>
      </c>
    </row>
    <row r="363" spans="1:27" ht="15.75">
      <c r="A363" s="20" t="s">
        <v>1298</v>
      </c>
      <c r="B363" s="14" t="s">
        <v>297</v>
      </c>
      <c r="C363" s="14">
        <v>95</v>
      </c>
      <c r="D363" s="14">
        <v>44</v>
      </c>
      <c r="E363" s="14">
        <v>31</v>
      </c>
      <c r="K363" s="21"/>
      <c r="L363" s="17" t="s">
        <v>420</v>
      </c>
      <c r="M363" s="17" t="s">
        <v>1299</v>
      </c>
      <c r="N363" s="17" t="s">
        <v>294</v>
      </c>
      <c r="O363" s="17" t="s">
        <v>358</v>
      </c>
      <c r="P363" s="17" t="s">
        <v>779</v>
      </c>
      <c r="Q363" s="17" t="s">
        <v>297</v>
      </c>
      <c r="R363" s="18">
        <v>95</v>
      </c>
      <c r="S363" s="10">
        <v>44</v>
      </c>
      <c r="AA363" s="11" t="str">
        <f t="shared" si="5"/>
        <v>1. Thủ đô Hà NộiHuyện Thường Tín</v>
      </c>
    </row>
    <row r="364" spans="1:27" ht="15.75">
      <c r="A364" s="20" t="s">
        <v>1300</v>
      </c>
      <c r="B364" s="14" t="s">
        <v>297</v>
      </c>
      <c r="C364" s="14">
        <v>95</v>
      </c>
      <c r="D364" s="14">
        <v>44</v>
      </c>
      <c r="E364" s="14">
        <v>31</v>
      </c>
      <c r="K364" s="21"/>
      <c r="L364" s="17" t="s">
        <v>424</v>
      </c>
      <c r="M364" s="17" t="s">
        <v>1301</v>
      </c>
      <c r="N364" s="17" t="s">
        <v>294</v>
      </c>
      <c r="O364" s="17" t="s">
        <v>358</v>
      </c>
      <c r="P364" s="17" t="s">
        <v>1302</v>
      </c>
      <c r="Q364" s="17" t="s">
        <v>306</v>
      </c>
      <c r="R364" s="18">
        <v>125</v>
      </c>
      <c r="S364" s="10">
        <v>50</v>
      </c>
      <c r="AA364" s="11" t="str">
        <f t="shared" si="5"/>
        <v>1. Thủ đô Hà NộiHuyện Thường Tín</v>
      </c>
    </row>
    <row r="365" spans="1:27" ht="15.75">
      <c r="A365" s="20" t="s">
        <v>1303</v>
      </c>
      <c r="B365" s="14" t="s">
        <v>306</v>
      </c>
      <c r="C365" s="14">
        <v>125</v>
      </c>
      <c r="D365" s="14">
        <v>50</v>
      </c>
      <c r="E365" s="14">
        <v>36</v>
      </c>
      <c r="K365" s="21"/>
      <c r="L365" s="17" t="s">
        <v>424</v>
      </c>
      <c r="M365" s="17" t="s">
        <v>1304</v>
      </c>
      <c r="N365" s="17" t="s">
        <v>294</v>
      </c>
      <c r="O365" s="17" t="s">
        <v>358</v>
      </c>
      <c r="P365" s="17" t="s">
        <v>1305</v>
      </c>
      <c r="Q365" s="17" t="s">
        <v>297</v>
      </c>
      <c r="R365" s="18">
        <v>95</v>
      </c>
      <c r="S365" s="10">
        <v>44</v>
      </c>
      <c r="AA365" s="11" t="str">
        <f t="shared" si="5"/>
        <v>1. Thủ đô Hà NộiHuyện Thường Tín</v>
      </c>
    </row>
    <row r="366" spans="1:27" ht="51">
      <c r="A366" s="20" t="s">
        <v>1306</v>
      </c>
      <c r="B366" s="14" t="s">
        <v>306</v>
      </c>
      <c r="C366" s="14">
        <v>125</v>
      </c>
      <c r="D366" s="14">
        <v>50</v>
      </c>
      <c r="E366" s="14">
        <v>36</v>
      </c>
      <c r="K366" s="21"/>
      <c r="L366" s="17" t="s">
        <v>424</v>
      </c>
      <c r="M366" s="17" t="s">
        <v>601</v>
      </c>
      <c r="N366" s="17" t="s">
        <v>294</v>
      </c>
      <c r="O366" s="17" t="s">
        <v>358</v>
      </c>
      <c r="P366" s="17" t="s">
        <v>1307</v>
      </c>
      <c r="Q366" s="17" t="s">
        <v>297</v>
      </c>
      <c r="R366" s="18">
        <v>95</v>
      </c>
      <c r="S366" s="10">
        <v>44</v>
      </c>
      <c r="AA366" s="11" t="str">
        <f t="shared" si="5"/>
        <v>1. Thủ đô Hà NộiHuyện Thường Tín</v>
      </c>
    </row>
    <row r="367" spans="1:27" ht="15.75">
      <c r="A367" s="20" t="s">
        <v>1308</v>
      </c>
      <c r="B367" s="14" t="s">
        <v>356</v>
      </c>
      <c r="C367" s="14">
        <v>155</v>
      </c>
      <c r="D367" s="14">
        <v>56</v>
      </c>
      <c r="E367" s="14">
        <v>40</v>
      </c>
      <c r="K367" s="21"/>
      <c r="L367" s="17" t="s">
        <v>424</v>
      </c>
      <c r="M367" s="17" t="s">
        <v>1309</v>
      </c>
      <c r="N367" s="17" t="s">
        <v>294</v>
      </c>
      <c r="O367" s="17" t="s">
        <v>358</v>
      </c>
      <c r="P367" s="17" t="s">
        <v>1310</v>
      </c>
      <c r="Q367" s="17" t="s">
        <v>306</v>
      </c>
      <c r="R367" s="18">
        <v>125</v>
      </c>
      <c r="S367" s="10">
        <v>50</v>
      </c>
      <c r="AA367" s="11" t="str">
        <f t="shared" si="5"/>
        <v>1. Thủ đô Hà NộiHuyện Thường Tín</v>
      </c>
    </row>
    <row r="368" spans="1:27" ht="15.75">
      <c r="A368" s="20" t="s">
        <v>1311</v>
      </c>
      <c r="B368" s="14" t="s">
        <v>347</v>
      </c>
      <c r="C368" s="14">
        <v>65</v>
      </c>
      <c r="D368" s="14">
        <v>36</v>
      </c>
      <c r="E368" s="14">
        <v>26</v>
      </c>
      <c r="K368" s="21"/>
      <c r="L368" s="17" t="s">
        <v>424</v>
      </c>
      <c r="M368" s="17" t="s">
        <v>1312</v>
      </c>
      <c r="N368" s="17" t="s">
        <v>294</v>
      </c>
      <c r="O368" s="17" t="s">
        <v>358</v>
      </c>
      <c r="P368" s="17" t="s">
        <v>1313</v>
      </c>
      <c r="Q368" s="17" t="s">
        <v>297</v>
      </c>
      <c r="R368" s="18">
        <v>95</v>
      </c>
      <c r="S368" s="10">
        <v>44</v>
      </c>
      <c r="AA368" s="11" t="str">
        <f t="shared" si="5"/>
        <v>1. Thủ đô Hà NộiHuyện Thường Tín</v>
      </c>
    </row>
    <row r="369" spans="1:27" ht="15.75">
      <c r="A369" s="20" t="s">
        <v>1314</v>
      </c>
      <c r="B369" s="14" t="s">
        <v>347</v>
      </c>
      <c r="C369" s="14">
        <v>65</v>
      </c>
      <c r="D369" s="14">
        <v>36</v>
      </c>
      <c r="E369" s="14">
        <v>26</v>
      </c>
      <c r="K369" s="21"/>
      <c r="L369" s="17" t="s">
        <v>424</v>
      </c>
      <c r="M369" s="17" t="s">
        <v>1315</v>
      </c>
      <c r="N369" s="17" t="s">
        <v>294</v>
      </c>
      <c r="O369" s="17" t="s">
        <v>358</v>
      </c>
      <c r="P369" s="17" t="s">
        <v>1316</v>
      </c>
      <c r="Q369" s="17" t="s">
        <v>306</v>
      </c>
      <c r="R369" s="18">
        <v>125</v>
      </c>
      <c r="S369" s="10">
        <v>50</v>
      </c>
      <c r="AA369" s="11" t="str">
        <f t="shared" si="5"/>
        <v>1. Thủ đô Hà NộiHuyện Thường Tín</v>
      </c>
    </row>
    <row r="370" spans="1:27" ht="15.75">
      <c r="A370" s="20" t="s">
        <v>1317</v>
      </c>
      <c r="B370" s="14" t="s">
        <v>306</v>
      </c>
      <c r="C370" s="14">
        <v>125</v>
      </c>
      <c r="D370" s="14">
        <v>50</v>
      </c>
      <c r="E370" s="14">
        <v>36</v>
      </c>
      <c r="K370" s="21"/>
      <c r="L370" s="17" t="s">
        <v>424</v>
      </c>
      <c r="M370" s="17" t="s">
        <v>1318</v>
      </c>
      <c r="N370" s="17" t="s">
        <v>294</v>
      </c>
      <c r="O370" s="17" t="s">
        <v>358</v>
      </c>
      <c r="P370" s="17" t="s">
        <v>1319</v>
      </c>
      <c r="Q370" s="17" t="s">
        <v>297</v>
      </c>
      <c r="R370" s="18">
        <v>95</v>
      </c>
      <c r="S370" s="10">
        <v>44</v>
      </c>
      <c r="AA370" s="11" t="str">
        <f t="shared" si="5"/>
        <v>1. Thủ đô Hà NộiHuyện Thường Tín</v>
      </c>
    </row>
    <row r="371" spans="1:27" ht="63.75">
      <c r="A371" s="20" t="s">
        <v>1320</v>
      </c>
      <c r="B371" s="14" t="s">
        <v>297</v>
      </c>
      <c r="C371" s="14">
        <v>95</v>
      </c>
      <c r="D371" s="14">
        <v>44</v>
      </c>
      <c r="E371" s="14">
        <v>31</v>
      </c>
      <c r="K371" s="21"/>
      <c r="L371" s="17" t="s">
        <v>424</v>
      </c>
      <c r="M371" s="17" t="s">
        <v>1321</v>
      </c>
      <c r="N371" s="17" t="s">
        <v>294</v>
      </c>
      <c r="O371" s="17" t="s">
        <v>358</v>
      </c>
      <c r="P371" s="17" t="s">
        <v>1322</v>
      </c>
      <c r="Q371" s="17" t="s">
        <v>297</v>
      </c>
      <c r="R371" s="18">
        <v>95</v>
      </c>
      <c r="S371" s="10">
        <v>44</v>
      </c>
      <c r="AA371" s="11" t="str">
        <f t="shared" si="5"/>
        <v>1. Thủ đô Hà NộiHuyện Thường Tín</v>
      </c>
    </row>
    <row r="372" spans="1:27" ht="15.75">
      <c r="A372" s="20" t="s">
        <v>1323</v>
      </c>
      <c r="B372" s="14" t="s">
        <v>306</v>
      </c>
      <c r="C372" s="14">
        <v>125</v>
      </c>
      <c r="D372" s="14">
        <v>50</v>
      </c>
      <c r="E372" s="14">
        <v>36</v>
      </c>
      <c r="K372" s="21"/>
      <c r="L372" s="17" t="s">
        <v>424</v>
      </c>
      <c r="M372" s="17" t="s">
        <v>1324</v>
      </c>
      <c r="N372" s="17" t="s">
        <v>294</v>
      </c>
      <c r="O372" s="17" t="s">
        <v>358</v>
      </c>
      <c r="P372" s="17" t="s">
        <v>1325</v>
      </c>
      <c r="Q372" s="17" t="s">
        <v>306</v>
      </c>
      <c r="R372" s="18">
        <v>125</v>
      </c>
      <c r="S372" s="10">
        <v>50</v>
      </c>
      <c r="AA372" s="11" t="str">
        <f t="shared" si="5"/>
        <v>1. Thủ đô Hà NộiHuyện Thường Tín</v>
      </c>
    </row>
    <row r="373" spans="1:27" ht="15.75">
      <c r="A373" s="20" t="s">
        <v>1326</v>
      </c>
      <c r="B373" s="14" t="s">
        <v>297</v>
      </c>
      <c r="C373" s="14">
        <v>95</v>
      </c>
      <c r="D373" s="14">
        <v>44</v>
      </c>
      <c r="E373" s="14">
        <v>31</v>
      </c>
      <c r="K373" s="21"/>
      <c r="L373" s="17" t="s">
        <v>424</v>
      </c>
      <c r="M373" s="17" t="s">
        <v>1327</v>
      </c>
      <c r="N373" s="17" t="s">
        <v>294</v>
      </c>
      <c r="O373" s="17" t="s">
        <v>358</v>
      </c>
      <c r="P373" s="17" t="s">
        <v>1328</v>
      </c>
      <c r="Q373" s="17" t="s">
        <v>297</v>
      </c>
      <c r="R373" s="18">
        <v>95</v>
      </c>
      <c r="S373" s="10">
        <v>44</v>
      </c>
      <c r="AA373" s="11" t="str">
        <f t="shared" si="5"/>
        <v>1. Thủ đô Hà NộiHuyện Thường Tín</v>
      </c>
    </row>
    <row r="374" spans="1:27" ht="15.75">
      <c r="A374" s="20" t="s">
        <v>1329</v>
      </c>
      <c r="B374" s="14" t="s">
        <v>306</v>
      </c>
      <c r="C374" s="14">
        <v>125</v>
      </c>
      <c r="D374" s="14">
        <v>50</v>
      </c>
      <c r="E374" s="14">
        <v>36</v>
      </c>
      <c r="K374" s="21"/>
      <c r="L374" s="17" t="s">
        <v>424</v>
      </c>
      <c r="M374" s="17" t="s">
        <v>1330</v>
      </c>
      <c r="N374" s="17" t="s">
        <v>294</v>
      </c>
      <c r="O374" s="17" t="s">
        <v>363</v>
      </c>
      <c r="P374" s="17" t="s">
        <v>1331</v>
      </c>
      <c r="Q374" s="17" t="s">
        <v>297</v>
      </c>
      <c r="R374" s="18">
        <v>95</v>
      </c>
      <c r="S374" s="10">
        <v>44</v>
      </c>
      <c r="AA374" s="11" t="str">
        <f t="shared" si="5"/>
        <v>1. Thủ đô Hà NộiHuyện Ứng Hòa</v>
      </c>
    </row>
    <row r="375" spans="1:27" ht="15.75">
      <c r="A375" s="20" t="s">
        <v>1332</v>
      </c>
      <c r="B375" s="14" t="s">
        <v>306</v>
      </c>
      <c r="C375" s="14">
        <v>125</v>
      </c>
      <c r="D375" s="14">
        <v>50</v>
      </c>
      <c r="E375" s="14">
        <v>36</v>
      </c>
      <c r="K375" s="21"/>
      <c r="L375" s="17" t="s">
        <v>424</v>
      </c>
      <c r="M375" s="17" t="s">
        <v>1333</v>
      </c>
      <c r="N375" s="17" t="s">
        <v>294</v>
      </c>
      <c r="O375" s="17" t="s">
        <v>363</v>
      </c>
      <c r="P375" s="17" t="s">
        <v>1334</v>
      </c>
      <c r="Q375" s="17" t="s">
        <v>297</v>
      </c>
      <c r="R375" s="18">
        <v>95</v>
      </c>
      <c r="S375" s="10">
        <v>44</v>
      </c>
      <c r="AA375" s="11" t="str">
        <f t="shared" si="5"/>
        <v>1. Thủ đô Hà NộiHuyện Ứng Hòa</v>
      </c>
    </row>
    <row r="376" spans="1:27" ht="15.75">
      <c r="A376" s="20" t="s">
        <v>1335</v>
      </c>
      <c r="B376" s="14" t="s">
        <v>306</v>
      </c>
      <c r="C376" s="14">
        <v>125</v>
      </c>
      <c r="D376" s="14">
        <v>50</v>
      </c>
      <c r="E376" s="14">
        <v>36</v>
      </c>
      <c r="K376" s="21"/>
      <c r="L376" s="17" t="s">
        <v>424</v>
      </c>
      <c r="M376" s="17" t="s">
        <v>1336</v>
      </c>
      <c r="N376" s="17" t="s">
        <v>294</v>
      </c>
      <c r="O376" s="17" t="s">
        <v>363</v>
      </c>
      <c r="P376" s="17" t="s">
        <v>1337</v>
      </c>
      <c r="Q376" s="17" t="s">
        <v>306</v>
      </c>
      <c r="R376" s="18">
        <v>125</v>
      </c>
      <c r="S376" s="10">
        <v>50</v>
      </c>
      <c r="AA376" s="11" t="str">
        <f t="shared" si="5"/>
        <v>1. Thủ đô Hà NộiHuyện Ứng Hòa</v>
      </c>
    </row>
    <row r="377" spans="1:27" ht="15.75">
      <c r="A377" s="20" t="s">
        <v>1338</v>
      </c>
      <c r="B377" s="14" t="s">
        <v>306</v>
      </c>
      <c r="C377" s="14">
        <v>125</v>
      </c>
      <c r="D377" s="14">
        <v>50</v>
      </c>
      <c r="E377" s="14">
        <v>36</v>
      </c>
      <c r="K377" s="21"/>
      <c r="L377" s="17" t="s">
        <v>424</v>
      </c>
      <c r="M377" s="17" t="s">
        <v>1339</v>
      </c>
      <c r="N377" s="17" t="s">
        <v>294</v>
      </c>
      <c r="O377" s="17" t="s">
        <v>363</v>
      </c>
      <c r="P377" s="17" t="s">
        <v>1340</v>
      </c>
      <c r="Q377" s="17" t="s">
        <v>306</v>
      </c>
      <c r="R377" s="18">
        <v>125</v>
      </c>
      <c r="S377" s="10">
        <v>50</v>
      </c>
      <c r="AA377" s="11" t="str">
        <f t="shared" si="5"/>
        <v>1. Thủ đô Hà NộiHuyện Ứng Hòa</v>
      </c>
    </row>
    <row r="378" spans="1:27" ht="15.75">
      <c r="A378" s="19" t="s">
        <v>509</v>
      </c>
      <c r="B378" s="14"/>
      <c r="C378" s="14"/>
      <c r="D378" s="14"/>
      <c r="E378" s="14"/>
      <c r="K378" s="21"/>
      <c r="L378" s="17" t="s">
        <v>424</v>
      </c>
      <c r="M378" s="17" t="s">
        <v>1341</v>
      </c>
      <c r="N378" s="17" t="s">
        <v>294</v>
      </c>
      <c r="O378" s="17" t="s">
        <v>363</v>
      </c>
      <c r="P378" s="17" t="s">
        <v>1342</v>
      </c>
      <c r="Q378" s="17" t="s">
        <v>306</v>
      </c>
      <c r="R378" s="18">
        <v>125</v>
      </c>
      <c r="S378" s="10">
        <v>50</v>
      </c>
      <c r="AA378" s="11" t="str">
        <f t="shared" si="5"/>
        <v>1. Thủ đô Hà NộiHuyện Ứng Hòa</v>
      </c>
    </row>
    <row r="379" spans="1:27" ht="15.75">
      <c r="A379" s="20" t="s">
        <v>1343</v>
      </c>
      <c r="B379" s="14" t="s">
        <v>297</v>
      </c>
      <c r="C379" s="14">
        <v>95</v>
      </c>
      <c r="D379" s="14">
        <v>44</v>
      </c>
      <c r="E379" s="14">
        <v>31</v>
      </c>
      <c r="K379" s="21"/>
      <c r="L379" s="17" t="s">
        <v>427</v>
      </c>
      <c r="M379" s="17" t="s">
        <v>1344</v>
      </c>
      <c r="N379" s="17" t="s">
        <v>294</v>
      </c>
      <c r="O379" s="17" t="s">
        <v>363</v>
      </c>
      <c r="P379" s="17" t="s">
        <v>1345</v>
      </c>
      <c r="Q379" s="17" t="s">
        <v>306</v>
      </c>
      <c r="R379" s="18">
        <v>125</v>
      </c>
      <c r="S379" s="10">
        <v>50</v>
      </c>
      <c r="AA379" s="11" t="str">
        <f t="shared" si="5"/>
        <v>1. Thủ đô Hà NộiHuyện Ứng Hòa</v>
      </c>
    </row>
    <row r="380" spans="1:27" ht="15.75">
      <c r="A380" s="20" t="s">
        <v>1346</v>
      </c>
      <c r="B380" s="14" t="s">
        <v>297</v>
      </c>
      <c r="C380" s="14">
        <v>95</v>
      </c>
      <c r="D380" s="14">
        <v>44</v>
      </c>
      <c r="E380" s="14">
        <v>31</v>
      </c>
      <c r="K380" s="21"/>
      <c r="L380" s="17" t="s">
        <v>427</v>
      </c>
      <c r="M380" s="17" t="s">
        <v>1347</v>
      </c>
      <c r="N380" s="17" t="s">
        <v>294</v>
      </c>
      <c r="O380" s="17" t="s">
        <v>363</v>
      </c>
      <c r="P380" s="17" t="s">
        <v>1348</v>
      </c>
      <c r="Q380" s="17" t="s">
        <v>306</v>
      </c>
      <c r="R380" s="18">
        <v>125</v>
      </c>
      <c r="S380" s="10">
        <v>50</v>
      </c>
      <c r="AA380" s="11" t="str">
        <f t="shared" si="5"/>
        <v>1. Thủ đô Hà NộiHuyện Ứng Hòa</v>
      </c>
    </row>
    <row r="381" spans="1:27" ht="15.75">
      <c r="A381" s="20" t="s">
        <v>1349</v>
      </c>
      <c r="B381" s="14" t="s">
        <v>297</v>
      </c>
      <c r="C381" s="14">
        <v>95</v>
      </c>
      <c r="D381" s="14">
        <v>44</v>
      </c>
      <c r="E381" s="14">
        <v>31</v>
      </c>
      <c r="K381" s="21"/>
      <c r="L381" s="17" t="s">
        <v>427</v>
      </c>
      <c r="M381" s="17" t="s">
        <v>1350</v>
      </c>
      <c r="N381" s="17" t="s">
        <v>294</v>
      </c>
      <c r="O381" s="17" t="s">
        <v>363</v>
      </c>
      <c r="P381" s="17" t="s">
        <v>1351</v>
      </c>
      <c r="Q381" s="17" t="s">
        <v>297</v>
      </c>
      <c r="R381" s="18">
        <v>95</v>
      </c>
      <c r="S381" s="10">
        <v>44</v>
      </c>
      <c r="AA381" s="11" t="str">
        <f t="shared" si="5"/>
        <v>1. Thủ đô Hà NộiHuyện Ứng Hòa</v>
      </c>
    </row>
    <row r="382" spans="1:27" ht="15.75">
      <c r="A382" s="20" t="s">
        <v>1352</v>
      </c>
      <c r="B382" s="14" t="s">
        <v>347</v>
      </c>
      <c r="C382" s="14">
        <v>65</v>
      </c>
      <c r="D382" s="14">
        <v>36</v>
      </c>
      <c r="E382" s="14">
        <v>26</v>
      </c>
      <c r="K382" s="21"/>
      <c r="L382" s="17" t="s">
        <v>427</v>
      </c>
      <c r="M382" s="17" t="s">
        <v>1353</v>
      </c>
      <c r="N382" s="17" t="s">
        <v>294</v>
      </c>
      <c r="O382" s="17" t="s">
        <v>363</v>
      </c>
      <c r="P382" s="17" t="s">
        <v>1354</v>
      </c>
      <c r="Q382" s="17" t="s">
        <v>306</v>
      </c>
      <c r="R382" s="18">
        <v>125</v>
      </c>
      <c r="S382" s="10">
        <v>50</v>
      </c>
      <c r="AA382" s="11" t="str">
        <f t="shared" si="5"/>
        <v>1. Thủ đô Hà NộiHuyện Ứng Hòa</v>
      </c>
    </row>
    <row r="383" spans="1:27" ht="25.5">
      <c r="A383" s="20" t="s">
        <v>1355</v>
      </c>
      <c r="B383" s="14" t="s">
        <v>297</v>
      </c>
      <c r="C383" s="14">
        <v>95</v>
      </c>
      <c r="D383" s="14">
        <v>44</v>
      </c>
      <c r="E383" s="14">
        <v>31</v>
      </c>
      <c r="K383" s="21"/>
      <c r="L383" s="17" t="s">
        <v>427</v>
      </c>
      <c r="M383" s="17" t="s">
        <v>1356</v>
      </c>
      <c r="N383" s="17" t="s">
        <v>294</v>
      </c>
      <c r="O383" s="17" t="s">
        <v>363</v>
      </c>
      <c r="P383" s="17" t="s">
        <v>1357</v>
      </c>
      <c r="Q383" s="17" t="s">
        <v>306</v>
      </c>
      <c r="R383" s="18">
        <v>125</v>
      </c>
      <c r="S383" s="10">
        <v>50</v>
      </c>
      <c r="AA383" s="11" t="str">
        <f t="shared" si="5"/>
        <v>1. Thủ đô Hà NộiHuyện Ứng Hòa</v>
      </c>
    </row>
    <row r="384" spans="1:27" ht="15.75">
      <c r="A384" s="20" t="s">
        <v>1358</v>
      </c>
      <c r="B384" s="14" t="s">
        <v>347</v>
      </c>
      <c r="C384" s="14">
        <v>65</v>
      </c>
      <c r="D384" s="14">
        <v>36</v>
      </c>
      <c r="E384" s="14">
        <v>26</v>
      </c>
      <c r="K384" s="21"/>
      <c r="L384" s="17" t="s">
        <v>427</v>
      </c>
      <c r="M384" s="17" t="s">
        <v>1359</v>
      </c>
      <c r="N384" s="17" t="s">
        <v>294</v>
      </c>
      <c r="O384" s="17" t="s">
        <v>363</v>
      </c>
      <c r="P384" s="17" t="s">
        <v>1360</v>
      </c>
      <c r="Q384" s="17" t="s">
        <v>306</v>
      </c>
      <c r="R384" s="18">
        <v>125</v>
      </c>
      <c r="S384" s="10">
        <v>50</v>
      </c>
      <c r="AA384" s="11" t="str">
        <f t="shared" si="5"/>
        <v>1. Thủ đô Hà NộiHuyện Ứng Hòa</v>
      </c>
    </row>
    <row r="385" spans="1:27" ht="38.25">
      <c r="A385" s="20" t="s">
        <v>1361</v>
      </c>
      <c r="B385" s="14" t="s">
        <v>297</v>
      </c>
      <c r="C385" s="14">
        <v>95</v>
      </c>
      <c r="D385" s="14">
        <v>44</v>
      </c>
      <c r="E385" s="14">
        <v>31</v>
      </c>
      <c r="K385" s="21"/>
      <c r="L385" s="17" t="s">
        <v>427</v>
      </c>
      <c r="M385" s="17" t="s">
        <v>1362</v>
      </c>
      <c r="N385" s="17" t="s">
        <v>294</v>
      </c>
      <c r="O385" s="17" t="s">
        <v>363</v>
      </c>
      <c r="P385" s="17" t="s">
        <v>1363</v>
      </c>
      <c r="Q385" s="17" t="s">
        <v>297</v>
      </c>
      <c r="R385" s="18">
        <v>95</v>
      </c>
      <c r="S385" s="10">
        <v>44</v>
      </c>
      <c r="AA385" s="11" t="str">
        <f t="shared" si="5"/>
        <v>1. Thủ đô Hà NộiHuyện Ứng Hòa</v>
      </c>
    </row>
    <row r="386" spans="1:27" ht="15.75">
      <c r="A386" s="20" t="s">
        <v>1364</v>
      </c>
      <c r="B386" s="14" t="s">
        <v>306</v>
      </c>
      <c r="C386" s="14">
        <v>125</v>
      </c>
      <c r="D386" s="14">
        <v>50</v>
      </c>
      <c r="E386" s="14">
        <v>36</v>
      </c>
      <c r="K386" s="21"/>
      <c r="L386" s="17" t="s">
        <v>427</v>
      </c>
      <c r="M386" s="17" t="s">
        <v>1365</v>
      </c>
      <c r="N386" s="17" t="s">
        <v>294</v>
      </c>
      <c r="O386" s="17" t="s">
        <v>363</v>
      </c>
      <c r="P386" s="17" t="s">
        <v>1366</v>
      </c>
      <c r="Q386" s="17" t="s">
        <v>297</v>
      </c>
      <c r="R386" s="18">
        <v>95</v>
      </c>
      <c r="S386" s="10">
        <v>44</v>
      </c>
      <c r="AA386" s="11" t="str">
        <f t="shared" si="5"/>
        <v>1. Thủ đô Hà NộiHuyện Ứng Hòa</v>
      </c>
    </row>
    <row r="387" spans="1:27" ht="15.75">
      <c r="A387" s="20" t="s">
        <v>1367</v>
      </c>
      <c r="B387" s="14" t="s">
        <v>306</v>
      </c>
      <c r="C387" s="14">
        <v>125</v>
      </c>
      <c r="D387" s="14">
        <v>50</v>
      </c>
      <c r="E387" s="14">
        <v>36</v>
      </c>
      <c r="K387" s="21"/>
      <c r="L387" s="17" t="s">
        <v>427</v>
      </c>
      <c r="M387" s="17" t="s">
        <v>1368</v>
      </c>
      <c r="N387" s="17" t="s">
        <v>294</v>
      </c>
      <c r="O387" s="17" t="s">
        <v>363</v>
      </c>
      <c r="P387" s="17" t="s">
        <v>1369</v>
      </c>
      <c r="Q387" s="17" t="s">
        <v>306</v>
      </c>
      <c r="R387" s="18">
        <v>125</v>
      </c>
      <c r="S387" s="10">
        <v>50</v>
      </c>
      <c r="AA387" s="11" t="str">
        <f t="shared" si="5"/>
        <v>1. Thủ đô Hà NộiHuyện Ứng Hòa</v>
      </c>
    </row>
    <row r="388" spans="1:27" ht="15.75">
      <c r="A388" s="20" t="s">
        <v>578</v>
      </c>
      <c r="B388" s="14" t="s">
        <v>306</v>
      </c>
      <c r="C388" s="14">
        <v>125</v>
      </c>
      <c r="D388" s="14">
        <v>50</v>
      </c>
      <c r="E388" s="14">
        <v>36</v>
      </c>
      <c r="K388" s="21"/>
      <c r="L388" s="17" t="s">
        <v>427</v>
      </c>
      <c r="M388" s="17" t="s">
        <v>1370</v>
      </c>
      <c r="N388" s="17" t="s">
        <v>294</v>
      </c>
      <c r="O388" s="17" t="s">
        <v>363</v>
      </c>
      <c r="P388" s="17" t="s">
        <v>1371</v>
      </c>
      <c r="Q388" s="17" t="s">
        <v>306</v>
      </c>
      <c r="R388" s="18">
        <v>125</v>
      </c>
      <c r="S388" s="10">
        <v>50</v>
      </c>
      <c r="AA388" s="11" t="str">
        <f t="shared" si="5"/>
        <v>1. Thủ đô Hà NộiHuyện Ứng Hòa</v>
      </c>
    </row>
    <row r="389" spans="1:27" ht="15.75">
      <c r="A389" s="20" t="s">
        <v>1372</v>
      </c>
      <c r="B389" s="14" t="s">
        <v>306</v>
      </c>
      <c r="C389" s="14">
        <v>125</v>
      </c>
      <c r="D389" s="14">
        <v>50</v>
      </c>
      <c r="E389" s="14">
        <v>36</v>
      </c>
      <c r="K389" s="21"/>
      <c r="L389" s="17" t="s">
        <v>429</v>
      </c>
      <c r="M389" s="17" t="s">
        <v>1373</v>
      </c>
      <c r="N389" s="17" t="s">
        <v>294</v>
      </c>
      <c r="O389" s="17" t="s">
        <v>363</v>
      </c>
      <c r="P389" s="17" t="s">
        <v>1374</v>
      </c>
      <c r="Q389" s="17" t="s">
        <v>297</v>
      </c>
      <c r="R389" s="18">
        <v>95</v>
      </c>
      <c r="S389" s="10">
        <v>44</v>
      </c>
      <c r="AA389" s="11" t="str">
        <f t="shared" si="5"/>
        <v>1. Thủ đô Hà NộiHuyện Ứng Hòa</v>
      </c>
    </row>
    <row r="390" spans="1:27" ht="15.75">
      <c r="A390" s="19" t="s">
        <v>512</v>
      </c>
      <c r="B390" s="14"/>
      <c r="C390" s="14"/>
      <c r="D390" s="14"/>
      <c r="E390" s="14"/>
      <c r="K390" s="21"/>
      <c r="L390" s="17" t="s">
        <v>429</v>
      </c>
      <c r="M390" s="17" t="s">
        <v>1375</v>
      </c>
      <c r="N390" s="17" t="s">
        <v>294</v>
      </c>
      <c r="O390" s="17" t="s">
        <v>363</v>
      </c>
      <c r="P390" s="17" t="s">
        <v>1376</v>
      </c>
      <c r="Q390" s="17" t="s">
        <v>306</v>
      </c>
      <c r="R390" s="18">
        <v>125</v>
      </c>
      <c r="S390" s="10">
        <v>50</v>
      </c>
      <c r="AA390" s="11" t="str">
        <f t="shared" ref="AA390:AA453" si="6">N390&amp;O390</f>
        <v>1. Thủ đô Hà NộiHuyện Ứng Hòa</v>
      </c>
    </row>
    <row r="391" spans="1:27" ht="15.75">
      <c r="A391" s="20" t="s">
        <v>1222</v>
      </c>
      <c r="B391" s="14" t="s">
        <v>297</v>
      </c>
      <c r="C391" s="14">
        <v>95</v>
      </c>
      <c r="D391" s="14">
        <v>44</v>
      </c>
      <c r="E391" s="14">
        <v>31</v>
      </c>
      <c r="K391" s="21"/>
      <c r="L391" s="17" t="s">
        <v>429</v>
      </c>
      <c r="M391" s="17" t="s">
        <v>1377</v>
      </c>
      <c r="N391" s="17" t="s">
        <v>294</v>
      </c>
      <c r="O391" s="17" t="s">
        <v>363</v>
      </c>
      <c r="P391" s="17" t="s">
        <v>1378</v>
      </c>
      <c r="Q391" s="17" t="s">
        <v>306</v>
      </c>
      <c r="R391" s="18">
        <v>125</v>
      </c>
      <c r="S391" s="10">
        <v>50</v>
      </c>
      <c r="AA391" s="11" t="str">
        <f t="shared" si="6"/>
        <v>1. Thủ đô Hà NộiHuyện Ứng Hòa</v>
      </c>
    </row>
    <row r="392" spans="1:27" ht="15.75">
      <c r="A392" s="19" t="s">
        <v>516</v>
      </c>
      <c r="B392" s="14"/>
      <c r="C392" s="14"/>
      <c r="D392" s="14"/>
      <c r="E392" s="14"/>
      <c r="K392" s="21"/>
      <c r="L392" s="17" t="s">
        <v>429</v>
      </c>
      <c r="M392" s="17" t="s">
        <v>1379</v>
      </c>
      <c r="N392" s="17" t="s">
        <v>294</v>
      </c>
      <c r="O392" s="17" t="s">
        <v>363</v>
      </c>
      <c r="P392" s="17" t="s">
        <v>1380</v>
      </c>
      <c r="Q392" s="17" t="s">
        <v>306</v>
      </c>
      <c r="R392" s="18">
        <v>125</v>
      </c>
      <c r="S392" s="10">
        <v>50</v>
      </c>
      <c r="AA392" s="11" t="str">
        <f t="shared" si="6"/>
        <v>1. Thủ đô Hà NộiHuyện Ứng Hòa</v>
      </c>
    </row>
    <row r="393" spans="1:27" ht="15.75">
      <c r="A393" s="20" t="s">
        <v>1381</v>
      </c>
      <c r="B393" s="14" t="s">
        <v>297</v>
      </c>
      <c r="C393" s="14">
        <v>95</v>
      </c>
      <c r="D393" s="14">
        <v>44</v>
      </c>
      <c r="E393" s="14">
        <v>31</v>
      </c>
      <c r="K393" s="21"/>
      <c r="L393" s="17" t="s">
        <v>429</v>
      </c>
      <c r="M393" s="17" t="s">
        <v>1382</v>
      </c>
      <c r="N393" s="17" t="s">
        <v>294</v>
      </c>
      <c r="O393" s="17" t="s">
        <v>363</v>
      </c>
      <c r="P393" s="17" t="s">
        <v>1383</v>
      </c>
      <c r="Q393" s="17" t="s">
        <v>306</v>
      </c>
      <c r="R393" s="18">
        <v>125</v>
      </c>
      <c r="S393" s="10">
        <v>50</v>
      </c>
      <c r="AA393" s="11" t="str">
        <f t="shared" si="6"/>
        <v>1. Thủ đô Hà NộiHuyện Ứng Hòa</v>
      </c>
    </row>
    <row r="394" spans="1:27" ht="15.75">
      <c r="A394" s="19" t="s">
        <v>520</v>
      </c>
      <c r="B394" s="14"/>
      <c r="C394" s="14"/>
      <c r="D394" s="14"/>
      <c r="E394" s="14"/>
      <c r="K394" s="21"/>
      <c r="L394" s="17" t="s">
        <v>429</v>
      </c>
      <c r="M394" s="17" t="s">
        <v>1384</v>
      </c>
      <c r="N394" s="17" t="s">
        <v>294</v>
      </c>
      <c r="O394" s="17" t="s">
        <v>363</v>
      </c>
      <c r="P394" s="17" t="s">
        <v>1385</v>
      </c>
      <c r="Q394" s="17" t="s">
        <v>297</v>
      </c>
      <c r="R394" s="18">
        <v>95</v>
      </c>
      <c r="S394" s="10">
        <v>44</v>
      </c>
      <c r="AA394" s="11" t="str">
        <f t="shared" si="6"/>
        <v>1. Thủ đô Hà NộiHuyện Ứng Hòa</v>
      </c>
    </row>
    <row r="395" spans="1:27" ht="15.75">
      <c r="A395" s="20" t="s">
        <v>1386</v>
      </c>
      <c r="B395" s="14" t="s">
        <v>297</v>
      </c>
      <c r="C395" s="14">
        <v>95</v>
      </c>
      <c r="D395" s="14">
        <v>44</v>
      </c>
      <c r="E395" s="14">
        <v>31</v>
      </c>
      <c r="K395" s="21"/>
      <c r="L395" s="17" t="s">
        <v>429</v>
      </c>
      <c r="M395" s="17" t="s">
        <v>1387</v>
      </c>
      <c r="N395" s="17" t="s">
        <v>294</v>
      </c>
      <c r="O395" s="17" t="s">
        <v>363</v>
      </c>
      <c r="P395" s="17" t="s">
        <v>1388</v>
      </c>
      <c r="Q395" s="17" t="s">
        <v>297</v>
      </c>
      <c r="R395" s="18">
        <v>95</v>
      </c>
      <c r="S395" s="10">
        <v>44</v>
      </c>
      <c r="AA395" s="11" t="str">
        <f t="shared" si="6"/>
        <v>1. Thủ đô Hà NộiHuyện Ứng Hòa</v>
      </c>
    </row>
    <row r="396" spans="1:27" ht="15.75">
      <c r="A396" s="20" t="s">
        <v>1389</v>
      </c>
      <c r="B396" s="14" t="s">
        <v>297</v>
      </c>
      <c r="C396" s="14">
        <v>95</v>
      </c>
      <c r="D396" s="14">
        <v>44</v>
      </c>
      <c r="E396" s="14">
        <v>31</v>
      </c>
      <c r="K396" s="21"/>
      <c r="L396" s="17" t="s">
        <v>429</v>
      </c>
      <c r="M396" s="17" t="s">
        <v>1390</v>
      </c>
      <c r="N396" s="17" t="s">
        <v>294</v>
      </c>
      <c r="O396" s="17" t="s">
        <v>363</v>
      </c>
      <c r="P396" s="17" t="s">
        <v>1391</v>
      </c>
      <c r="Q396" s="17" t="s">
        <v>306</v>
      </c>
      <c r="R396" s="18">
        <v>125</v>
      </c>
      <c r="S396" s="10">
        <v>50</v>
      </c>
      <c r="AA396" s="11" t="str">
        <f t="shared" si="6"/>
        <v>1. Thủ đô Hà NộiHuyện Ứng Hòa</v>
      </c>
    </row>
    <row r="397" spans="1:27" ht="15.75">
      <c r="A397" s="20" t="s">
        <v>1392</v>
      </c>
      <c r="B397" s="14" t="s">
        <v>297</v>
      </c>
      <c r="C397" s="14">
        <v>95</v>
      </c>
      <c r="D397" s="14">
        <v>44</v>
      </c>
      <c r="E397" s="14">
        <v>31</v>
      </c>
      <c r="K397" s="21"/>
      <c r="L397" s="17" t="s">
        <v>433</v>
      </c>
      <c r="M397" s="17" t="s">
        <v>1393</v>
      </c>
      <c r="N397" s="17" t="s">
        <v>294</v>
      </c>
      <c r="O397" s="17" t="s">
        <v>363</v>
      </c>
      <c r="P397" s="17" t="s">
        <v>1394</v>
      </c>
      <c r="Q397" s="17" t="s">
        <v>306</v>
      </c>
      <c r="R397" s="18">
        <v>125</v>
      </c>
      <c r="S397" s="10">
        <v>50</v>
      </c>
      <c r="AA397" s="11" t="str">
        <f t="shared" si="6"/>
        <v>1. Thủ đô Hà NộiHuyện Ứng Hòa</v>
      </c>
    </row>
    <row r="398" spans="1:27" ht="15.75">
      <c r="A398" s="20" t="s">
        <v>1395</v>
      </c>
      <c r="B398" s="14" t="s">
        <v>297</v>
      </c>
      <c r="C398" s="14">
        <v>95</v>
      </c>
      <c r="D398" s="14">
        <v>44</v>
      </c>
      <c r="E398" s="14">
        <v>31</v>
      </c>
      <c r="K398" s="21"/>
      <c r="L398" s="17" t="s">
        <v>433</v>
      </c>
      <c r="M398" s="17" t="s">
        <v>1396</v>
      </c>
      <c r="N398" s="17" t="s">
        <v>294</v>
      </c>
      <c r="O398" s="17" t="s">
        <v>363</v>
      </c>
      <c r="P398" s="17" t="s">
        <v>1397</v>
      </c>
      <c r="Q398" s="17" t="s">
        <v>306</v>
      </c>
      <c r="R398" s="18">
        <v>125</v>
      </c>
      <c r="S398" s="10">
        <v>50</v>
      </c>
      <c r="AA398" s="11" t="str">
        <f t="shared" si="6"/>
        <v>1. Thủ đô Hà NộiHuyện Ứng Hòa</v>
      </c>
    </row>
    <row r="399" spans="1:27" ht="15.75">
      <c r="A399" s="20">
        <v>-1</v>
      </c>
      <c r="B399" s="14">
        <v>-2</v>
      </c>
      <c r="C399" s="14">
        <v>-3</v>
      </c>
      <c r="D399" s="14">
        <v>-4</v>
      </c>
      <c r="E399" s="14">
        <v>-5</v>
      </c>
      <c r="K399" s="21"/>
      <c r="L399" s="17" t="s">
        <v>433</v>
      </c>
      <c r="M399" s="17" t="s">
        <v>1398</v>
      </c>
      <c r="N399" s="17" t="s">
        <v>294</v>
      </c>
      <c r="O399" s="17" t="s">
        <v>363</v>
      </c>
      <c r="P399" s="17" t="s">
        <v>1399</v>
      </c>
      <c r="Q399" s="17" t="s">
        <v>297</v>
      </c>
      <c r="R399" s="18">
        <v>95</v>
      </c>
      <c r="S399" s="10">
        <v>44</v>
      </c>
      <c r="AA399" s="11" t="str">
        <f t="shared" si="6"/>
        <v>1. Thủ đô Hà NộiHuyện Ứng Hòa</v>
      </c>
    </row>
    <row r="400" spans="1:27" ht="15.75">
      <c r="A400" s="20" t="s">
        <v>1400</v>
      </c>
      <c r="B400" s="14" t="s">
        <v>347</v>
      </c>
      <c r="C400" s="14">
        <v>65</v>
      </c>
      <c r="D400" s="14">
        <v>36</v>
      </c>
      <c r="E400" s="14">
        <v>26</v>
      </c>
      <c r="K400" s="21"/>
      <c r="L400" s="17" t="s">
        <v>433</v>
      </c>
      <c r="M400" s="17" t="s">
        <v>1401</v>
      </c>
      <c r="N400" s="17" t="s">
        <v>294</v>
      </c>
      <c r="O400" s="17" t="s">
        <v>363</v>
      </c>
      <c r="P400" s="17" t="s">
        <v>1402</v>
      </c>
      <c r="Q400" s="17" t="s">
        <v>306</v>
      </c>
      <c r="R400" s="18">
        <v>125</v>
      </c>
      <c r="S400" s="10">
        <v>50</v>
      </c>
      <c r="AA400" s="11" t="str">
        <f t="shared" si="6"/>
        <v>1. Thủ đô Hà NộiHuyện Ứng Hòa</v>
      </c>
    </row>
    <row r="401" spans="1:27" ht="15.75">
      <c r="A401" s="20" t="s">
        <v>1403</v>
      </c>
      <c r="B401" s="14" t="s">
        <v>297</v>
      </c>
      <c r="C401" s="14">
        <v>95</v>
      </c>
      <c r="D401" s="14">
        <v>44</v>
      </c>
      <c r="E401" s="14">
        <v>31</v>
      </c>
      <c r="K401" s="21"/>
      <c r="L401" s="17" t="s">
        <v>433</v>
      </c>
      <c r="M401" s="17" t="s">
        <v>1404</v>
      </c>
      <c r="N401" s="17" t="s">
        <v>294</v>
      </c>
      <c r="O401" s="17" t="s">
        <v>363</v>
      </c>
      <c r="P401" s="17" t="s">
        <v>1405</v>
      </c>
      <c r="Q401" s="17" t="s">
        <v>297</v>
      </c>
      <c r="R401" s="18">
        <v>95</v>
      </c>
      <c r="S401" s="10">
        <v>44</v>
      </c>
      <c r="AA401" s="11" t="str">
        <f t="shared" si="6"/>
        <v>1. Thủ đô Hà NộiHuyện Ứng Hòa</v>
      </c>
    </row>
    <row r="402" spans="1:27" ht="15.75">
      <c r="A402" s="20" t="s">
        <v>1406</v>
      </c>
      <c r="B402" s="14" t="s">
        <v>297</v>
      </c>
      <c r="C402" s="14">
        <v>95</v>
      </c>
      <c r="D402" s="14">
        <v>44</v>
      </c>
      <c r="E402" s="14">
        <v>31</v>
      </c>
      <c r="K402" s="21"/>
      <c r="L402" s="17" t="s">
        <v>433</v>
      </c>
      <c r="M402" s="17" t="s">
        <v>1407</v>
      </c>
      <c r="N402" s="17" t="s">
        <v>294</v>
      </c>
      <c r="O402" s="17" t="s">
        <v>363</v>
      </c>
      <c r="P402" s="17" t="s">
        <v>1408</v>
      </c>
      <c r="Q402" s="17" t="s">
        <v>297</v>
      </c>
      <c r="R402" s="18">
        <v>95</v>
      </c>
      <c r="S402" s="10">
        <v>44</v>
      </c>
      <c r="AA402" s="11" t="str">
        <f t="shared" si="6"/>
        <v>1. Thủ đô Hà NộiHuyện Ứng Hòa</v>
      </c>
    </row>
    <row r="403" spans="1:27" ht="15.75">
      <c r="A403" s="19" t="s">
        <v>524</v>
      </c>
      <c r="B403" s="14"/>
      <c r="C403" s="14"/>
      <c r="D403" s="14"/>
      <c r="E403" s="14"/>
      <c r="K403" s="21"/>
      <c r="L403" s="17" t="s">
        <v>433</v>
      </c>
      <c r="M403" s="17" t="s">
        <v>1409</v>
      </c>
      <c r="N403" s="17" t="s">
        <v>294</v>
      </c>
      <c r="O403" s="17" t="s">
        <v>367</v>
      </c>
      <c r="P403" s="17" t="s">
        <v>1410</v>
      </c>
      <c r="Q403" s="17" t="s">
        <v>297</v>
      </c>
      <c r="R403" s="13">
        <v>95</v>
      </c>
      <c r="S403" s="10">
        <v>44</v>
      </c>
      <c r="AA403" s="11" t="str">
        <f t="shared" si="6"/>
        <v>1. Thủ đô Hà NộiQuận Ba Đình</v>
      </c>
    </row>
    <row r="404" spans="1:27" ht="15.75">
      <c r="A404" s="20" t="s">
        <v>1222</v>
      </c>
      <c r="B404" s="14" t="s">
        <v>297</v>
      </c>
      <c r="C404" s="14">
        <v>95</v>
      </c>
      <c r="D404" s="14">
        <v>44</v>
      </c>
      <c r="E404" s="14">
        <v>31</v>
      </c>
      <c r="K404" s="21"/>
      <c r="L404" s="17" t="s">
        <v>433</v>
      </c>
      <c r="M404" s="17" t="s">
        <v>1411</v>
      </c>
      <c r="N404" s="17" t="s">
        <v>294</v>
      </c>
      <c r="O404" s="17" t="s">
        <v>367</v>
      </c>
      <c r="P404" s="17" t="s">
        <v>1412</v>
      </c>
      <c r="Q404" s="17" t="s">
        <v>297</v>
      </c>
      <c r="R404" s="13">
        <v>95</v>
      </c>
      <c r="S404" s="10">
        <v>44</v>
      </c>
      <c r="AA404" s="11" t="str">
        <f t="shared" si="6"/>
        <v>1. Thủ đô Hà NộiQuận Ba Đình</v>
      </c>
    </row>
    <row r="405" spans="1:27" ht="15.75">
      <c r="A405" s="19" t="s">
        <v>528</v>
      </c>
      <c r="B405" s="14"/>
      <c r="C405" s="14"/>
      <c r="D405" s="14"/>
      <c r="E405" s="14"/>
      <c r="K405" s="21"/>
      <c r="L405" s="17" t="s">
        <v>433</v>
      </c>
      <c r="M405" s="17" t="s">
        <v>1413</v>
      </c>
      <c r="N405" s="17" t="s">
        <v>294</v>
      </c>
      <c r="O405" s="17" t="s">
        <v>367</v>
      </c>
      <c r="P405" s="17" t="s">
        <v>1414</v>
      </c>
      <c r="Q405" s="17" t="s">
        <v>297</v>
      </c>
      <c r="R405" s="13">
        <v>95</v>
      </c>
      <c r="S405" s="10">
        <v>44</v>
      </c>
      <c r="AA405" s="11" t="str">
        <f t="shared" si="6"/>
        <v>1. Thủ đô Hà NộiQuận Ba Đình</v>
      </c>
    </row>
    <row r="406" spans="1:27" ht="15.75">
      <c r="A406" s="20" t="s">
        <v>1222</v>
      </c>
      <c r="B406" s="14" t="s">
        <v>297</v>
      </c>
      <c r="C406" s="14">
        <v>95</v>
      </c>
      <c r="D406" s="14">
        <v>44</v>
      </c>
      <c r="E406" s="14">
        <v>31</v>
      </c>
      <c r="K406" s="21"/>
      <c r="L406" s="17" t="s">
        <v>433</v>
      </c>
      <c r="M406" s="17" t="s">
        <v>1415</v>
      </c>
      <c r="N406" s="17" t="s">
        <v>294</v>
      </c>
      <c r="O406" s="17" t="s">
        <v>367</v>
      </c>
      <c r="P406" s="17" t="s">
        <v>1416</v>
      </c>
      <c r="Q406" s="17" t="s">
        <v>297</v>
      </c>
      <c r="R406" s="13">
        <v>95</v>
      </c>
      <c r="S406" s="10">
        <v>44</v>
      </c>
      <c r="AA406" s="11" t="str">
        <f t="shared" si="6"/>
        <v>1. Thủ đô Hà NộiQuận Ba Đình</v>
      </c>
    </row>
    <row r="407" spans="1:27" ht="15.75">
      <c r="A407" s="19" t="s">
        <v>532</v>
      </c>
      <c r="B407" s="14"/>
      <c r="C407" s="14"/>
      <c r="D407" s="14"/>
      <c r="E407" s="14"/>
      <c r="K407" s="21"/>
      <c r="L407" s="17" t="s">
        <v>433</v>
      </c>
      <c r="M407" s="17" t="s">
        <v>1417</v>
      </c>
      <c r="N407" s="17" t="s">
        <v>294</v>
      </c>
      <c r="O407" s="17" t="s">
        <v>367</v>
      </c>
      <c r="P407" s="17" t="s">
        <v>1418</v>
      </c>
      <c r="Q407" s="17" t="s">
        <v>297</v>
      </c>
      <c r="R407" s="13">
        <v>95</v>
      </c>
      <c r="S407" s="10">
        <v>44</v>
      </c>
      <c r="AA407" s="11" t="str">
        <f t="shared" si="6"/>
        <v>1. Thủ đô Hà NộiQuận Ba Đình</v>
      </c>
    </row>
    <row r="408" spans="1:27" ht="15.75">
      <c r="A408" s="20" t="s">
        <v>1419</v>
      </c>
      <c r="B408" s="14" t="s">
        <v>297</v>
      </c>
      <c r="C408" s="14">
        <v>95</v>
      </c>
      <c r="D408" s="14">
        <v>44</v>
      </c>
      <c r="E408" s="14">
        <v>31</v>
      </c>
      <c r="K408" s="21"/>
      <c r="L408" s="17" t="s">
        <v>436</v>
      </c>
      <c r="M408" s="17" t="s">
        <v>1420</v>
      </c>
      <c r="N408" s="17" t="s">
        <v>294</v>
      </c>
      <c r="O408" s="17" t="s">
        <v>367</v>
      </c>
      <c r="P408" s="17" t="s">
        <v>1421</v>
      </c>
      <c r="Q408" s="17" t="s">
        <v>297</v>
      </c>
      <c r="R408" s="13">
        <v>95</v>
      </c>
      <c r="S408" s="10">
        <v>44</v>
      </c>
      <c r="AA408" s="11" t="str">
        <f t="shared" si="6"/>
        <v>1. Thủ đô Hà NộiQuận Ba Đình</v>
      </c>
    </row>
    <row r="409" spans="1:27" ht="15.75">
      <c r="A409" s="20" t="s">
        <v>1422</v>
      </c>
      <c r="B409" s="14" t="s">
        <v>297</v>
      </c>
      <c r="C409" s="14">
        <v>95</v>
      </c>
      <c r="D409" s="14">
        <v>44</v>
      </c>
      <c r="E409" s="14">
        <v>31</v>
      </c>
      <c r="K409" s="21"/>
      <c r="L409" s="17" t="s">
        <v>436</v>
      </c>
      <c r="M409" s="17" t="s">
        <v>1423</v>
      </c>
      <c r="N409" s="17" t="s">
        <v>294</v>
      </c>
      <c r="O409" s="17" t="s">
        <v>367</v>
      </c>
      <c r="P409" s="17" t="s">
        <v>1424</v>
      </c>
      <c r="Q409" s="17" t="s">
        <v>297</v>
      </c>
      <c r="R409" s="13">
        <v>95</v>
      </c>
      <c r="S409" s="10">
        <v>44</v>
      </c>
      <c r="AA409" s="11" t="str">
        <f t="shared" si="6"/>
        <v>1. Thủ đô Hà NộiQuận Ba Đình</v>
      </c>
    </row>
    <row r="410" spans="1:27" ht="15.75">
      <c r="A410" s="20" t="s">
        <v>1425</v>
      </c>
      <c r="B410" s="14" t="s">
        <v>347</v>
      </c>
      <c r="C410" s="14">
        <v>65</v>
      </c>
      <c r="D410" s="14">
        <v>36</v>
      </c>
      <c r="E410" s="14">
        <v>26</v>
      </c>
      <c r="K410" s="21"/>
      <c r="L410" s="17" t="s">
        <v>436</v>
      </c>
      <c r="M410" s="17" t="s">
        <v>1426</v>
      </c>
      <c r="N410" s="17" t="s">
        <v>294</v>
      </c>
      <c r="O410" s="17" t="s">
        <v>367</v>
      </c>
      <c r="P410" s="17" t="s">
        <v>1427</v>
      </c>
      <c r="Q410" s="17" t="s">
        <v>297</v>
      </c>
      <c r="R410" s="13">
        <v>95</v>
      </c>
      <c r="S410" s="10">
        <v>44</v>
      </c>
      <c r="AA410" s="11" t="str">
        <f t="shared" si="6"/>
        <v>1. Thủ đô Hà NộiQuận Ba Đình</v>
      </c>
    </row>
    <row r="411" spans="1:27" ht="15.75">
      <c r="A411" s="20" t="s">
        <v>1428</v>
      </c>
      <c r="B411" s="14" t="s">
        <v>297</v>
      </c>
      <c r="C411" s="14">
        <v>95</v>
      </c>
      <c r="D411" s="14">
        <v>44</v>
      </c>
      <c r="E411" s="14">
        <v>31</v>
      </c>
      <c r="K411" s="21"/>
      <c r="L411" s="17" t="s">
        <v>436</v>
      </c>
      <c r="M411" s="17" t="s">
        <v>1429</v>
      </c>
      <c r="N411" s="17" t="s">
        <v>294</v>
      </c>
      <c r="O411" s="17" t="s">
        <v>367</v>
      </c>
      <c r="P411" s="17" t="s">
        <v>1430</v>
      </c>
      <c r="Q411" s="17" t="s">
        <v>297</v>
      </c>
      <c r="R411" s="13">
        <v>95</v>
      </c>
      <c r="S411" s="10">
        <v>44</v>
      </c>
      <c r="AA411" s="11" t="str">
        <f t="shared" si="6"/>
        <v>1. Thủ đô Hà NộiQuận Ba Đình</v>
      </c>
    </row>
    <row r="412" spans="1:27" ht="15.75">
      <c r="A412" s="20" t="s">
        <v>1431</v>
      </c>
      <c r="B412" s="14" t="s">
        <v>297</v>
      </c>
      <c r="C412" s="14">
        <v>95</v>
      </c>
      <c r="D412" s="14">
        <v>44</v>
      </c>
      <c r="E412" s="14">
        <v>31</v>
      </c>
      <c r="K412" s="21"/>
      <c r="L412" s="17" t="s">
        <v>436</v>
      </c>
      <c r="M412" s="17" t="s">
        <v>1432</v>
      </c>
      <c r="N412" s="17" t="s">
        <v>294</v>
      </c>
      <c r="O412" s="17" t="s">
        <v>367</v>
      </c>
      <c r="P412" s="17" t="s">
        <v>1433</v>
      </c>
      <c r="Q412" s="17" t="s">
        <v>297</v>
      </c>
      <c r="R412" s="18">
        <v>95</v>
      </c>
      <c r="S412" s="10">
        <v>44</v>
      </c>
      <c r="AA412" s="11" t="str">
        <f t="shared" si="6"/>
        <v>1. Thủ đô Hà NộiQuận Ba Đình</v>
      </c>
    </row>
    <row r="413" spans="1:27" ht="15.75">
      <c r="A413" s="20" t="s">
        <v>1434</v>
      </c>
      <c r="B413" s="14" t="s">
        <v>297</v>
      </c>
      <c r="C413" s="14">
        <v>95</v>
      </c>
      <c r="D413" s="14">
        <v>44</v>
      </c>
      <c r="E413" s="14">
        <v>31</v>
      </c>
      <c r="K413" s="21"/>
      <c r="L413" s="17" t="s">
        <v>436</v>
      </c>
      <c r="M413" s="17" t="s">
        <v>1435</v>
      </c>
      <c r="N413" s="17" t="s">
        <v>294</v>
      </c>
      <c r="O413" s="17" t="s">
        <v>367</v>
      </c>
      <c r="P413" s="17" t="s">
        <v>1436</v>
      </c>
      <c r="Q413" s="17" t="s">
        <v>297</v>
      </c>
      <c r="R413" s="13">
        <v>95</v>
      </c>
      <c r="S413" s="10">
        <v>44</v>
      </c>
      <c r="AA413" s="11" t="str">
        <f t="shared" si="6"/>
        <v>1. Thủ đô Hà NộiQuận Ba Đình</v>
      </c>
    </row>
    <row r="414" spans="1:27" ht="38.25">
      <c r="A414" s="20" t="s">
        <v>1437</v>
      </c>
      <c r="B414" s="14" t="s">
        <v>297</v>
      </c>
      <c r="C414" s="14">
        <v>95</v>
      </c>
      <c r="D414" s="14">
        <v>44</v>
      </c>
      <c r="E414" s="14">
        <v>31</v>
      </c>
      <c r="K414" s="21"/>
      <c r="L414" s="17" t="s">
        <v>436</v>
      </c>
      <c r="M414" s="17" t="s">
        <v>1438</v>
      </c>
      <c r="N414" s="17" t="s">
        <v>294</v>
      </c>
      <c r="O414" s="17" t="s">
        <v>367</v>
      </c>
      <c r="P414" s="17" t="s">
        <v>1439</v>
      </c>
      <c r="Q414" s="17" t="s">
        <v>297</v>
      </c>
      <c r="R414" s="13">
        <v>95</v>
      </c>
      <c r="S414" s="10">
        <v>44</v>
      </c>
      <c r="AA414" s="11" t="str">
        <f t="shared" si="6"/>
        <v>1. Thủ đô Hà NộiQuận Ba Đình</v>
      </c>
    </row>
    <row r="415" spans="1:27" ht="15.75">
      <c r="A415" s="20" t="s">
        <v>1440</v>
      </c>
      <c r="B415" s="14" t="s">
        <v>347</v>
      </c>
      <c r="C415" s="14">
        <v>65</v>
      </c>
      <c r="D415" s="14">
        <v>36</v>
      </c>
      <c r="E415" s="14">
        <v>26</v>
      </c>
      <c r="K415" s="21"/>
      <c r="L415" s="17" t="s">
        <v>436</v>
      </c>
      <c r="M415" s="17" t="s">
        <v>1441</v>
      </c>
      <c r="N415" s="17" t="s">
        <v>294</v>
      </c>
      <c r="O415" s="17" t="s">
        <v>367</v>
      </c>
      <c r="P415" s="17" t="s">
        <v>1442</v>
      </c>
      <c r="Q415" s="17" t="s">
        <v>297</v>
      </c>
      <c r="R415" s="13">
        <v>95</v>
      </c>
      <c r="S415" s="10">
        <v>44</v>
      </c>
      <c r="AA415" s="11" t="str">
        <f t="shared" si="6"/>
        <v>1. Thủ đô Hà NộiQuận Ba Đình</v>
      </c>
    </row>
    <row r="416" spans="1:27" ht="15.75">
      <c r="A416" s="20" t="s">
        <v>1443</v>
      </c>
      <c r="B416" s="14" t="s">
        <v>347</v>
      </c>
      <c r="C416" s="14">
        <v>65</v>
      </c>
      <c r="D416" s="14">
        <v>36</v>
      </c>
      <c r="E416" s="14">
        <v>26</v>
      </c>
      <c r="K416" s="21"/>
      <c r="L416" s="17" t="s">
        <v>436</v>
      </c>
      <c r="M416" s="17" t="s">
        <v>854</v>
      </c>
      <c r="N416" s="17" t="s">
        <v>294</v>
      </c>
      <c r="O416" s="17" t="s">
        <v>367</v>
      </c>
      <c r="P416" s="17" t="s">
        <v>1444</v>
      </c>
      <c r="Q416" s="17" t="s">
        <v>297</v>
      </c>
      <c r="R416" s="13">
        <v>95</v>
      </c>
      <c r="S416" s="10">
        <v>44</v>
      </c>
      <c r="AA416" s="11" t="str">
        <f t="shared" si="6"/>
        <v>1. Thủ đô Hà NộiQuận Ba Đình</v>
      </c>
    </row>
    <row r="417" spans="1:27" ht="15.75">
      <c r="A417" s="20" t="s">
        <v>1445</v>
      </c>
      <c r="B417" s="14" t="s">
        <v>297</v>
      </c>
      <c r="C417" s="14">
        <v>95</v>
      </c>
      <c r="D417" s="14">
        <v>44</v>
      </c>
      <c r="E417" s="14">
        <v>31</v>
      </c>
      <c r="K417" s="21"/>
      <c r="L417" s="17" t="s">
        <v>440</v>
      </c>
      <c r="M417" s="17" t="s">
        <v>888</v>
      </c>
      <c r="N417" s="17" t="s">
        <v>294</v>
      </c>
      <c r="O417" s="17" t="s">
        <v>371</v>
      </c>
      <c r="P417" s="17" t="s">
        <v>1446</v>
      </c>
      <c r="Q417" s="17" t="s">
        <v>297</v>
      </c>
      <c r="R417" s="18">
        <v>95</v>
      </c>
      <c r="S417" s="10">
        <v>44</v>
      </c>
      <c r="AA417" s="11" t="str">
        <f t="shared" si="6"/>
        <v>1. Thủ đô Hà NộiQuận Bắc Từ Liêm</v>
      </c>
    </row>
    <row r="418" spans="1:27" ht="15.75">
      <c r="K418" s="21"/>
      <c r="L418" s="17" t="s">
        <v>440</v>
      </c>
      <c r="M418" s="17" t="s">
        <v>1447</v>
      </c>
      <c r="N418" s="17" t="s">
        <v>294</v>
      </c>
      <c r="O418" s="17" t="s">
        <v>371</v>
      </c>
      <c r="P418" s="17" t="s">
        <v>1448</v>
      </c>
      <c r="Q418" s="17" t="s">
        <v>297</v>
      </c>
      <c r="R418" s="18">
        <v>95</v>
      </c>
      <c r="S418" s="10">
        <v>44</v>
      </c>
      <c r="AA418" s="11" t="str">
        <f t="shared" si="6"/>
        <v>1. Thủ đô Hà NộiQuận Bắc Từ Liêm</v>
      </c>
    </row>
    <row r="419" spans="1:27" ht="15.75">
      <c r="K419" s="21"/>
      <c r="L419" s="17" t="s">
        <v>440</v>
      </c>
      <c r="M419" s="17" t="s">
        <v>1449</v>
      </c>
      <c r="N419" s="17" t="s">
        <v>294</v>
      </c>
      <c r="O419" s="17" t="s">
        <v>371</v>
      </c>
      <c r="P419" s="17" t="s">
        <v>1450</v>
      </c>
      <c r="Q419" s="17" t="s">
        <v>297</v>
      </c>
      <c r="R419" s="18">
        <v>95</v>
      </c>
      <c r="S419" s="10">
        <v>44</v>
      </c>
      <c r="AA419" s="11" t="str">
        <f t="shared" si="6"/>
        <v>1. Thủ đô Hà NộiQuận Bắc Từ Liêm</v>
      </c>
    </row>
    <row r="420" spans="1:27" ht="15.75">
      <c r="K420" s="21"/>
      <c r="L420" s="17" t="s">
        <v>440</v>
      </c>
      <c r="M420" s="17" t="s">
        <v>1451</v>
      </c>
      <c r="N420" s="17" t="s">
        <v>294</v>
      </c>
      <c r="O420" s="17" t="s">
        <v>371</v>
      </c>
      <c r="P420" s="17" t="s">
        <v>1452</v>
      </c>
      <c r="Q420" s="17" t="s">
        <v>297</v>
      </c>
      <c r="R420" s="18">
        <v>95</v>
      </c>
      <c r="S420" s="10">
        <v>44</v>
      </c>
      <c r="AA420" s="11" t="str">
        <f t="shared" si="6"/>
        <v>1. Thủ đô Hà NộiQuận Bắc Từ Liêm</v>
      </c>
    </row>
    <row r="421" spans="1:27" ht="15.75">
      <c r="K421" s="21"/>
      <c r="L421" s="17" t="s">
        <v>440</v>
      </c>
      <c r="M421" s="17" t="s">
        <v>1453</v>
      </c>
      <c r="N421" s="17" t="s">
        <v>294</v>
      </c>
      <c r="O421" s="17" t="s">
        <v>371</v>
      </c>
      <c r="P421" s="17" t="s">
        <v>1454</v>
      </c>
      <c r="Q421" s="17" t="s">
        <v>297</v>
      </c>
      <c r="R421" s="18">
        <v>95</v>
      </c>
      <c r="S421" s="10">
        <v>44</v>
      </c>
      <c r="AA421" s="11" t="str">
        <f t="shared" si="6"/>
        <v>1. Thủ đô Hà NộiQuận Bắc Từ Liêm</v>
      </c>
    </row>
    <row r="422" spans="1:27" ht="15.75">
      <c r="K422" s="21"/>
      <c r="L422" s="17" t="s">
        <v>440</v>
      </c>
      <c r="M422" s="17" t="s">
        <v>1455</v>
      </c>
      <c r="N422" s="17" t="s">
        <v>294</v>
      </c>
      <c r="O422" s="17" t="s">
        <v>371</v>
      </c>
      <c r="P422" s="17" t="s">
        <v>1456</v>
      </c>
      <c r="Q422" s="17" t="s">
        <v>297</v>
      </c>
      <c r="R422" s="18">
        <v>95</v>
      </c>
      <c r="S422" s="10">
        <v>44</v>
      </c>
      <c r="AA422" s="11" t="str">
        <f t="shared" si="6"/>
        <v>1. Thủ đô Hà NộiQuận Bắc Từ Liêm</v>
      </c>
    </row>
    <row r="423" spans="1:27" ht="15.75">
      <c r="K423" s="21"/>
      <c r="L423" s="17" t="s">
        <v>440</v>
      </c>
      <c r="M423" s="17" t="s">
        <v>1457</v>
      </c>
      <c r="N423" s="17" t="s">
        <v>294</v>
      </c>
      <c r="O423" s="17" t="s">
        <v>371</v>
      </c>
      <c r="P423" s="17" t="s">
        <v>1458</v>
      </c>
      <c r="Q423" s="17" t="s">
        <v>297</v>
      </c>
      <c r="R423" s="18">
        <v>95</v>
      </c>
      <c r="S423" s="10">
        <v>44</v>
      </c>
      <c r="AA423" s="11" t="str">
        <f t="shared" si="6"/>
        <v>1. Thủ đô Hà NộiQuận Bắc Từ Liêm</v>
      </c>
    </row>
    <row r="424" spans="1:27" ht="15.75">
      <c r="K424" s="21"/>
      <c r="L424" s="17" t="s">
        <v>440</v>
      </c>
      <c r="M424" s="17" t="s">
        <v>1459</v>
      </c>
      <c r="N424" s="17" t="s">
        <v>294</v>
      </c>
      <c r="O424" s="17" t="s">
        <v>371</v>
      </c>
      <c r="P424" s="17" t="s">
        <v>1460</v>
      </c>
      <c r="Q424" s="17" t="s">
        <v>297</v>
      </c>
      <c r="R424" s="18">
        <v>95</v>
      </c>
      <c r="S424" s="10">
        <v>44</v>
      </c>
      <c r="AA424" s="11" t="str">
        <f t="shared" si="6"/>
        <v>1. Thủ đô Hà NộiQuận Bắc Từ Liêm</v>
      </c>
    </row>
    <row r="425" spans="1:27" ht="15.75">
      <c r="K425" s="21"/>
      <c r="L425" s="17" t="s">
        <v>440</v>
      </c>
      <c r="M425" s="17" t="s">
        <v>1461</v>
      </c>
      <c r="N425" s="17" t="s">
        <v>294</v>
      </c>
      <c r="O425" s="17" t="s">
        <v>371</v>
      </c>
      <c r="P425" s="17" t="s">
        <v>1462</v>
      </c>
      <c r="Q425" s="17" t="s">
        <v>297</v>
      </c>
      <c r="R425" s="18">
        <v>95</v>
      </c>
      <c r="S425" s="10">
        <v>44</v>
      </c>
      <c r="AA425" s="11" t="str">
        <f t="shared" si="6"/>
        <v>1. Thủ đô Hà NộiQuận Bắc Từ Liêm</v>
      </c>
    </row>
    <row r="426" spans="1:27" ht="15.75">
      <c r="K426" s="21"/>
      <c r="L426" s="17" t="s">
        <v>440</v>
      </c>
      <c r="M426" s="17" t="s">
        <v>1463</v>
      </c>
      <c r="N426" s="17" t="s">
        <v>294</v>
      </c>
      <c r="O426" s="17" t="s">
        <v>371</v>
      </c>
      <c r="P426" s="17" t="s">
        <v>1464</v>
      </c>
      <c r="Q426" s="17" t="s">
        <v>297</v>
      </c>
      <c r="R426" s="18">
        <v>95</v>
      </c>
      <c r="S426" s="10">
        <v>44</v>
      </c>
      <c r="AA426" s="11" t="str">
        <f t="shared" si="6"/>
        <v>1. Thủ đô Hà NộiQuận Bắc Từ Liêm</v>
      </c>
    </row>
    <row r="427" spans="1:27" ht="15.75">
      <c r="K427" s="21"/>
      <c r="L427" s="17" t="s">
        <v>440</v>
      </c>
      <c r="M427" s="17" t="s">
        <v>1465</v>
      </c>
      <c r="N427" s="17" t="s">
        <v>294</v>
      </c>
      <c r="O427" s="17" t="s">
        <v>371</v>
      </c>
      <c r="P427" s="17" t="s">
        <v>1466</v>
      </c>
      <c r="Q427" s="17" t="s">
        <v>297</v>
      </c>
      <c r="R427" s="18">
        <v>95</v>
      </c>
      <c r="S427" s="10">
        <v>44</v>
      </c>
      <c r="AA427" s="11" t="str">
        <f t="shared" si="6"/>
        <v>1. Thủ đô Hà NộiQuận Bắc Từ Liêm</v>
      </c>
    </row>
    <row r="428" spans="1:27" ht="15.75">
      <c r="K428" s="21"/>
      <c r="L428" s="17" t="s">
        <v>440</v>
      </c>
      <c r="M428" s="17" t="s">
        <v>1467</v>
      </c>
      <c r="N428" s="17" t="s">
        <v>294</v>
      </c>
      <c r="O428" s="17" t="s">
        <v>371</v>
      </c>
      <c r="P428" s="17" t="s">
        <v>1468</v>
      </c>
      <c r="Q428" s="17" t="s">
        <v>297</v>
      </c>
      <c r="R428" s="18">
        <v>95</v>
      </c>
      <c r="S428" s="10">
        <v>44</v>
      </c>
      <c r="AA428" s="11" t="str">
        <f t="shared" si="6"/>
        <v>1. Thủ đô Hà NộiQuận Bắc Từ Liêm</v>
      </c>
    </row>
    <row r="429" spans="1:27" ht="15.75">
      <c r="K429" s="21"/>
      <c r="L429" s="17" t="s">
        <v>444</v>
      </c>
      <c r="M429" s="17" t="s">
        <v>873</v>
      </c>
      <c r="N429" s="17" t="s">
        <v>294</v>
      </c>
      <c r="O429" s="17" t="s">
        <v>371</v>
      </c>
      <c r="P429" s="17" t="s">
        <v>1469</v>
      </c>
      <c r="Q429" s="17" t="s">
        <v>297</v>
      </c>
      <c r="R429" s="18">
        <v>95</v>
      </c>
      <c r="S429" s="10">
        <v>44</v>
      </c>
      <c r="AA429" s="11" t="str">
        <f t="shared" si="6"/>
        <v>1. Thủ đô Hà NộiQuận Bắc Từ Liêm</v>
      </c>
    </row>
    <row r="430" spans="1:27" ht="15.75">
      <c r="K430" s="21"/>
      <c r="L430" s="17" t="s">
        <v>444</v>
      </c>
      <c r="M430" s="17" t="s">
        <v>879</v>
      </c>
      <c r="N430" s="17" t="s">
        <v>294</v>
      </c>
      <c r="O430" s="17" t="s">
        <v>375</v>
      </c>
      <c r="P430" s="17" t="s">
        <v>1470</v>
      </c>
      <c r="Q430" s="17" t="s">
        <v>297</v>
      </c>
      <c r="R430" s="13">
        <v>95</v>
      </c>
      <c r="S430" s="10">
        <v>44</v>
      </c>
      <c r="AA430" s="11" t="str">
        <f t="shared" si="6"/>
        <v>1. Thủ đô Hà NộiQuận Cầu Giấy</v>
      </c>
    </row>
    <row r="431" spans="1:27" ht="15.75">
      <c r="K431" s="21"/>
      <c r="L431" s="17" t="s">
        <v>444</v>
      </c>
      <c r="M431" s="17" t="s">
        <v>876</v>
      </c>
      <c r="N431" s="17" t="s">
        <v>294</v>
      </c>
      <c r="O431" s="17" t="s">
        <v>375</v>
      </c>
      <c r="P431" s="17" t="s">
        <v>1471</v>
      </c>
      <c r="Q431" s="17" t="s">
        <v>297</v>
      </c>
      <c r="R431" s="13">
        <v>95</v>
      </c>
      <c r="S431" s="10">
        <v>44</v>
      </c>
      <c r="AA431" s="11" t="str">
        <f t="shared" si="6"/>
        <v>1. Thủ đô Hà NộiQuận Cầu Giấy</v>
      </c>
    </row>
    <row r="432" spans="1:27" ht="15.75">
      <c r="K432" s="21"/>
      <c r="L432" s="17" t="s">
        <v>444</v>
      </c>
      <c r="M432" s="17" t="s">
        <v>601</v>
      </c>
      <c r="N432" s="17" t="s">
        <v>294</v>
      </c>
      <c r="O432" s="17" t="s">
        <v>375</v>
      </c>
      <c r="P432" s="17" t="s">
        <v>1472</v>
      </c>
      <c r="Q432" s="17" t="s">
        <v>297</v>
      </c>
      <c r="R432" s="13">
        <v>95</v>
      </c>
      <c r="S432" s="10">
        <v>44</v>
      </c>
      <c r="AA432" s="11" t="str">
        <f t="shared" si="6"/>
        <v>1. Thủ đô Hà NộiQuận Cầu Giấy</v>
      </c>
    </row>
    <row r="433" spans="11:27" ht="15.75">
      <c r="K433" s="21"/>
      <c r="L433" s="17" t="s">
        <v>444</v>
      </c>
      <c r="M433" s="17" t="s">
        <v>1473</v>
      </c>
      <c r="N433" s="17" t="s">
        <v>294</v>
      </c>
      <c r="O433" s="17" t="s">
        <v>375</v>
      </c>
      <c r="P433" s="17" t="s">
        <v>1474</v>
      </c>
      <c r="Q433" s="17" t="s">
        <v>297</v>
      </c>
      <c r="R433" s="13">
        <v>95</v>
      </c>
      <c r="S433" s="10">
        <v>44</v>
      </c>
      <c r="AA433" s="11" t="str">
        <f t="shared" si="6"/>
        <v>1. Thủ đô Hà NộiQuận Cầu Giấy</v>
      </c>
    </row>
    <row r="434" spans="11:27" ht="15.75">
      <c r="K434" s="21"/>
      <c r="L434" s="17" t="s">
        <v>444</v>
      </c>
      <c r="M434" s="17" t="s">
        <v>887</v>
      </c>
      <c r="N434" s="17" t="s">
        <v>294</v>
      </c>
      <c r="O434" s="17" t="s">
        <v>375</v>
      </c>
      <c r="P434" s="17" t="s">
        <v>1475</v>
      </c>
      <c r="Q434" s="17" t="s">
        <v>297</v>
      </c>
      <c r="R434" s="13">
        <v>95</v>
      </c>
      <c r="S434" s="10">
        <v>44</v>
      </c>
      <c r="AA434" s="11" t="str">
        <f t="shared" si="6"/>
        <v>1. Thủ đô Hà NộiQuận Cầu Giấy</v>
      </c>
    </row>
    <row r="435" spans="11:27" ht="15.75">
      <c r="K435" s="21"/>
      <c r="L435" s="17" t="s">
        <v>444</v>
      </c>
      <c r="M435" s="17" t="s">
        <v>1476</v>
      </c>
      <c r="N435" s="17" t="s">
        <v>294</v>
      </c>
      <c r="O435" s="17" t="s">
        <v>375</v>
      </c>
      <c r="P435" s="17" t="s">
        <v>1477</v>
      </c>
      <c r="Q435" s="17" t="s">
        <v>297</v>
      </c>
      <c r="R435" s="13">
        <v>95</v>
      </c>
      <c r="S435" s="10">
        <v>44</v>
      </c>
      <c r="AA435" s="11" t="str">
        <f t="shared" si="6"/>
        <v>1. Thủ đô Hà NộiQuận Cầu Giấy</v>
      </c>
    </row>
    <row r="436" spans="11:27" ht="15.75">
      <c r="K436" s="21"/>
      <c r="L436" s="17" t="s">
        <v>444</v>
      </c>
      <c r="M436" s="17" t="s">
        <v>893</v>
      </c>
      <c r="N436" s="17" t="s">
        <v>294</v>
      </c>
      <c r="O436" s="17" t="s">
        <v>375</v>
      </c>
      <c r="P436" s="17" t="s">
        <v>1478</v>
      </c>
      <c r="Q436" s="17" t="s">
        <v>297</v>
      </c>
      <c r="R436" s="13">
        <v>95</v>
      </c>
      <c r="S436" s="10">
        <v>44</v>
      </c>
      <c r="AA436" s="11" t="str">
        <f t="shared" si="6"/>
        <v>1. Thủ đô Hà NộiQuận Cầu Giấy</v>
      </c>
    </row>
    <row r="437" spans="11:27" ht="15.75">
      <c r="K437" s="21"/>
      <c r="L437" s="17" t="s">
        <v>444</v>
      </c>
      <c r="M437" s="17" t="s">
        <v>896</v>
      </c>
      <c r="N437" s="17" t="s">
        <v>294</v>
      </c>
      <c r="O437" s="17" t="s">
        <v>375</v>
      </c>
      <c r="P437" s="17" t="s">
        <v>1479</v>
      </c>
      <c r="Q437" s="17" t="s">
        <v>297</v>
      </c>
      <c r="R437" s="13">
        <v>95</v>
      </c>
      <c r="S437" s="10">
        <v>44</v>
      </c>
      <c r="AA437" s="11" t="str">
        <f t="shared" si="6"/>
        <v>1. Thủ đô Hà NộiQuận Cầu Giấy</v>
      </c>
    </row>
    <row r="438" spans="11:27" ht="15.75">
      <c r="K438" s="21"/>
      <c r="L438" s="17" t="s">
        <v>444</v>
      </c>
      <c r="M438" s="17" t="s">
        <v>899</v>
      </c>
      <c r="N438" s="17" t="s">
        <v>294</v>
      </c>
      <c r="O438" s="17" t="s">
        <v>379</v>
      </c>
      <c r="P438" s="17" t="s">
        <v>1480</v>
      </c>
      <c r="Q438" s="17" t="s">
        <v>297</v>
      </c>
      <c r="R438" s="13">
        <v>95</v>
      </c>
      <c r="S438" s="10">
        <v>44</v>
      </c>
      <c r="AA438" s="11" t="str">
        <f t="shared" si="6"/>
        <v>1. Thủ đô Hà NộiQuận Đống Đa</v>
      </c>
    </row>
    <row r="439" spans="11:27" ht="15.75">
      <c r="K439" s="21"/>
      <c r="L439" s="17" t="s">
        <v>444</v>
      </c>
      <c r="M439" s="17" t="s">
        <v>1481</v>
      </c>
      <c r="N439" s="17" t="s">
        <v>294</v>
      </c>
      <c r="O439" s="17" t="s">
        <v>379</v>
      </c>
      <c r="P439" s="17" t="s">
        <v>1482</v>
      </c>
      <c r="Q439" s="17" t="s">
        <v>297</v>
      </c>
      <c r="R439" s="18">
        <v>95</v>
      </c>
      <c r="S439" s="10">
        <v>44</v>
      </c>
      <c r="AA439" s="11" t="str">
        <f t="shared" si="6"/>
        <v>1. Thủ đô Hà NộiQuận Đống Đa</v>
      </c>
    </row>
    <row r="440" spans="11:27" ht="15.75">
      <c r="K440" s="21"/>
      <c r="L440" s="17" t="s">
        <v>444</v>
      </c>
      <c r="M440" s="17" t="s">
        <v>905</v>
      </c>
      <c r="N440" s="17" t="s">
        <v>294</v>
      </c>
      <c r="O440" s="17" t="s">
        <v>379</v>
      </c>
      <c r="P440" s="17" t="s">
        <v>1483</v>
      </c>
      <c r="Q440" s="17" t="s">
        <v>297</v>
      </c>
      <c r="R440" s="18">
        <v>95</v>
      </c>
      <c r="S440" s="10">
        <v>44</v>
      </c>
      <c r="AA440" s="11" t="str">
        <f t="shared" si="6"/>
        <v>1. Thủ đô Hà NộiQuận Đống Đa</v>
      </c>
    </row>
    <row r="441" spans="11:27" ht="15.75">
      <c r="K441" s="21"/>
      <c r="L441" s="17" t="s">
        <v>444</v>
      </c>
      <c r="M441" s="17" t="s">
        <v>908</v>
      </c>
      <c r="N441" s="17" t="s">
        <v>294</v>
      </c>
      <c r="O441" s="17" t="s">
        <v>379</v>
      </c>
      <c r="P441" s="17" t="s">
        <v>1484</v>
      </c>
      <c r="Q441" s="17" t="s">
        <v>297</v>
      </c>
      <c r="R441" s="18">
        <v>95</v>
      </c>
      <c r="S441" s="10">
        <v>44</v>
      </c>
      <c r="AA441" s="11" t="str">
        <f t="shared" si="6"/>
        <v>1. Thủ đô Hà NộiQuận Đống Đa</v>
      </c>
    </row>
    <row r="442" spans="11:27" ht="15.75">
      <c r="K442" s="21"/>
      <c r="L442" s="17" t="s">
        <v>444</v>
      </c>
      <c r="M442" s="17" t="s">
        <v>871</v>
      </c>
      <c r="N442" s="17" t="s">
        <v>294</v>
      </c>
      <c r="O442" s="17" t="s">
        <v>379</v>
      </c>
      <c r="P442" s="17" t="s">
        <v>1485</v>
      </c>
      <c r="Q442" s="17" t="s">
        <v>297</v>
      </c>
      <c r="R442" s="18">
        <v>95</v>
      </c>
      <c r="S442" s="10">
        <v>44</v>
      </c>
      <c r="AA442" s="11" t="str">
        <f t="shared" si="6"/>
        <v>1. Thủ đô Hà NộiQuận Đống Đa</v>
      </c>
    </row>
    <row r="443" spans="11:27" ht="15.75">
      <c r="K443" s="21"/>
      <c r="L443" s="17" t="s">
        <v>444</v>
      </c>
      <c r="M443" s="17" t="s">
        <v>911</v>
      </c>
      <c r="N443" s="17" t="s">
        <v>294</v>
      </c>
      <c r="O443" s="17" t="s">
        <v>379</v>
      </c>
      <c r="P443" s="17" t="s">
        <v>1486</v>
      </c>
      <c r="Q443" s="17" t="s">
        <v>297</v>
      </c>
      <c r="R443" s="18">
        <v>95</v>
      </c>
      <c r="S443" s="10">
        <v>44</v>
      </c>
      <c r="AA443" s="11" t="str">
        <f t="shared" si="6"/>
        <v>1. Thủ đô Hà NộiQuận Đống Đa</v>
      </c>
    </row>
    <row r="444" spans="11:27" ht="15.75">
      <c r="K444" s="21"/>
      <c r="L444" s="17" t="s">
        <v>448</v>
      </c>
      <c r="M444" s="17" t="s">
        <v>1487</v>
      </c>
      <c r="N444" s="17" t="s">
        <v>294</v>
      </c>
      <c r="O444" s="17" t="s">
        <v>379</v>
      </c>
      <c r="P444" s="17" t="s">
        <v>1488</v>
      </c>
      <c r="Q444" s="17" t="s">
        <v>297</v>
      </c>
      <c r="R444" s="18">
        <v>95</v>
      </c>
      <c r="S444" s="10">
        <v>44</v>
      </c>
      <c r="AA444" s="11" t="str">
        <f t="shared" si="6"/>
        <v>1. Thủ đô Hà NộiQuận Đống Đa</v>
      </c>
    </row>
    <row r="445" spans="11:27" ht="15.75">
      <c r="K445" s="21"/>
      <c r="L445" s="17" t="s">
        <v>448</v>
      </c>
      <c r="M445" s="17" t="s">
        <v>1489</v>
      </c>
      <c r="N445" s="17" t="s">
        <v>294</v>
      </c>
      <c r="O445" s="17" t="s">
        <v>379</v>
      </c>
      <c r="P445" s="17" t="s">
        <v>1490</v>
      </c>
      <c r="Q445" s="17" t="s">
        <v>297</v>
      </c>
      <c r="R445" s="18">
        <v>95</v>
      </c>
      <c r="S445" s="10">
        <v>44</v>
      </c>
      <c r="AA445" s="11" t="str">
        <f t="shared" si="6"/>
        <v>1. Thủ đô Hà NộiQuận Đống Đa</v>
      </c>
    </row>
    <row r="446" spans="11:27" ht="15.75">
      <c r="K446" s="21"/>
      <c r="L446" s="17" t="s">
        <v>448</v>
      </c>
      <c r="M446" s="17" t="s">
        <v>1491</v>
      </c>
      <c r="N446" s="17" t="s">
        <v>294</v>
      </c>
      <c r="O446" s="17" t="s">
        <v>379</v>
      </c>
      <c r="P446" s="17" t="s">
        <v>1492</v>
      </c>
      <c r="Q446" s="17" t="s">
        <v>297</v>
      </c>
      <c r="R446" s="18">
        <v>95</v>
      </c>
      <c r="S446" s="10">
        <v>44</v>
      </c>
      <c r="AA446" s="11" t="str">
        <f t="shared" si="6"/>
        <v>1. Thủ đô Hà NộiQuận Đống Đa</v>
      </c>
    </row>
    <row r="447" spans="11:27" ht="15.75">
      <c r="K447" s="21"/>
      <c r="L447" s="17" t="s">
        <v>448</v>
      </c>
      <c r="M447" s="17" t="s">
        <v>1493</v>
      </c>
      <c r="N447" s="17" t="s">
        <v>294</v>
      </c>
      <c r="O447" s="17" t="s">
        <v>379</v>
      </c>
      <c r="P447" s="17" t="s">
        <v>1494</v>
      </c>
      <c r="Q447" s="17" t="s">
        <v>297</v>
      </c>
      <c r="R447" s="18">
        <v>95</v>
      </c>
      <c r="S447" s="10">
        <v>44</v>
      </c>
      <c r="AA447" s="11" t="str">
        <f t="shared" si="6"/>
        <v>1. Thủ đô Hà NộiQuận Đống Đa</v>
      </c>
    </row>
    <row r="448" spans="11:27" ht="15.75">
      <c r="K448" s="21"/>
      <c r="L448" s="17" t="s">
        <v>448</v>
      </c>
      <c r="M448" s="17" t="s">
        <v>1495</v>
      </c>
      <c r="N448" s="17" t="s">
        <v>294</v>
      </c>
      <c r="O448" s="17" t="s">
        <v>379</v>
      </c>
      <c r="P448" s="17" t="s">
        <v>1496</v>
      </c>
      <c r="Q448" s="17" t="s">
        <v>297</v>
      </c>
      <c r="R448" s="18">
        <v>95</v>
      </c>
      <c r="S448" s="10">
        <v>44</v>
      </c>
      <c r="AA448" s="11" t="str">
        <f t="shared" si="6"/>
        <v>1. Thủ đô Hà NộiQuận Đống Đa</v>
      </c>
    </row>
    <row r="449" spans="11:27" ht="15.75">
      <c r="K449" s="21"/>
      <c r="L449" s="17" t="s">
        <v>448</v>
      </c>
      <c r="M449" s="17" t="s">
        <v>1497</v>
      </c>
      <c r="N449" s="17" t="s">
        <v>294</v>
      </c>
      <c r="O449" s="17" t="s">
        <v>379</v>
      </c>
      <c r="P449" s="17" t="s">
        <v>1498</v>
      </c>
      <c r="Q449" s="17" t="s">
        <v>297</v>
      </c>
      <c r="R449" s="18">
        <v>95</v>
      </c>
      <c r="S449" s="10">
        <v>44</v>
      </c>
      <c r="AA449" s="11" t="str">
        <f t="shared" si="6"/>
        <v>1. Thủ đô Hà NộiQuận Đống Đa</v>
      </c>
    </row>
    <row r="450" spans="11:27" ht="15.75">
      <c r="K450" s="21"/>
      <c r="L450" s="17" t="s">
        <v>448</v>
      </c>
      <c r="M450" s="17" t="s">
        <v>1499</v>
      </c>
      <c r="N450" s="17" t="s">
        <v>294</v>
      </c>
      <c r="O450" s="17" t="s">
        <v>379</v>
      </c>
      <c r="P450" s="17" t="s">
        <v>1500</v>
      </c>
      <c r="Q450" s="17" t="s">
        <v>297</v>
      </c>
      <c r="R450" s="18">
        <v>95</v>
      </c>
      <c r="S450" s="10">
        <v>44</v>
      </c>
      <c r="AA450" s="11" t="str">
        <f t="shared" si="6"/>
        <v>1. Thủ đô Hà NộiQuận Đống Đa</v>
      </c>
    </row>
    <row r="451" spans="11:27" ht="15.75">
      <c r="K451" s="21"/>
      <c r="L451" s="17" t="s">
        <v>448</v>
      </c>
      <c r="M451" s="17" t="s">
        <v>1501</v>
      </c>
      <c r="N451" s="17" t="s">
        <v>294</v>
      </c>
      <c r="O451" s="17" t="s">
        <v>379</v>
      </c>
      <c r="P451" s="17" t="s">
        <v>1502</v>
      </c>
      <c r="Q451" s="17" t="s">
        <v>297</v>
      </c>
      <c r="R451" s="18">
        <v>95</v>
      </c>
      <c r="S451" s="10">
        <v>44</v>
      </c>
      <c r="AA451" s="11" t="str">
        <f t="shared" si="6"/>
        <v>1. Thủ đô Hà NộiQuận Đống Đa</v>
      </c>
    </row>
    <row r="452" spans="11:27" ht="15.75">
      <c r="K452" s="21"/>
      <c r="L452" s="17" t="s">
        <v>448</v>
      </c>
      <c r="M452" s="17" t="s">
        <v>1503</v>
      </c>
      <c r="N452" s="17" t="s">
        <v>294</v>
      </c>
      <c r="O452" s="17" t="s">
        <v>379</v>
      </c>
      <c r="P452" s="17" t="s">
        <v>1504</v>
      </c>
      <c r="Q452" s="17" t="s">
        <v>297</v>
      </c>
      <c r="R452" s="18">
        <v>95</v>
      </c>
      <c r="S452" s="10">
        <v>44</v>
      </c>
      <c r="AA452" s="11" t="str">
        <f t="shared" si="6"/>
        <v>1. Thủ đô Hà NộiQuận Đống Đa</v>
      </c>
    </row>
    <row r="453" spans="11:27" ht="15.75">
      <c r="K453" s="21"/>
      <c r="L453" s="17" t="s">
        <v>448</v>
      </c>
      <c r="M453" s="17" t="s">
        <v>1505</v>
      </c>
      <c r="N453" s="17" t="s">
        <v>294</v>
      </c>
      <c r="O453" s="17" t="s">
        <v>379</v>
      </c>
      <c r="P453" s="17" t="s">
        <v>1506</v>
      </c>
      <c r="Q453" s="17" t="s">
        <v>297</v>
      </c>
      <c r="R453" s="18">
        <v>95</v>
      </c>
      <c r="S453" s="10">
        <v>44</v>
      </c>
      <c r="AA453" s="11" t="str">
        <f t="shared" si="6"/>
        <v>1. Thủ đô Hà NộiQuận Đống Đa</v>
      </c>
    </row>
    <row r="454" spans="11:27" ht="15.75">
      <c r="K454" s="21"/>
      <c r="L454" s="17" t="s">
        <v>451</v>
      </c>
      <c r="M454" s="17" t="s">
        <v>1507</v>
      </c>
      <c r="N454" s="17" t="s">
        <v>294</v>
      </c>
      <c r="O454" s="17" t="s">
        <v>379</v>
      </c>
      <c r="P454" s="17" t="s">
        <v>1508</v>
      </c>
      <c r="Q454" s="17" t="s">
        <v>297</v>
      </c>
      <c r="R454" s="18">
        <v>95</v>
      </c>
      <c r="S454" s="10">
        <v>44</v>
      </c>
      <c r="AA454" s="11" t="str">
        <f t="shared" ref="AA454:AA517" si="7">N454&amp;O454</f>
        <v>1. Thủ đô Hà NộiQuận Đống Đa</v>
      </c>
    </row>
    <row r="455" spans="11:27" ht="15.75">
      <c r="K455" s="21"/>
      <c r="L455" s="17" t="s">
        <v>451</v>
      </c>
      <c r="M455" s="17" t="s">
        <v>932</v>
      </c>
      <c r="N455" s="17" t="s">
        <v>294</v>
      </c>
      <c r="O455" s="17" t="s">
        <v>379</v>
      </c>
      <c r="P455" s="17" t="s">
        <v>1509</v>
      </c>
      <c r="Q455" s="17" t="s">
        <v>297</v>
      </c>
      <c r="R455" s="18">
        <v>95</v>
      </c>
      <c r="S455" s="10">
        <v>44</v>
      </c>
      <c r="AA455" s="11" t="str">
        <f t="shared" si="7"/>
        <v>1. Thủ đô Hà NộiQuận Đống Đa</v>
      </c>
    </row>
    <row r="456" spans="11:27" ht="15.75">
      <c r="K456" s="21"/>
      <c r="L456" s="17" t="s">
        <v>451</v>
      </c>
      <c r="M456" s="17" t="s">
        <v>935</v>
      </c>
      <c r="N456" s="17" t="s">
        <v>294</v>
      </c>
      <c r="O456" s="17" t="s">
        <v>379</v>
      </c>
      <c r="P456" s="17" t="s">
        <v>1510</v>
      </c>
      <c r="Q456" s="17" t="s">
        <v>297</v>
      </c>
      <c r="R456" s="18">
        <v>95</v>
      </c>
      <c r="S456" s="10">
        <v>44</v>
      </c>
      <c r="AA456" s="11" t="str">
        <f t="shared" si="7"/>
        <v>1. Thủ đô Hà NộiQuận Đống Đa</v>
      </c>
    </row>
    <row r="457" spans="11:27" ht="15.75">
      <c r="K457" s="21"/>
      <c r="L457" s="17" t="s">
        <v>451</v>
      </c>
      <c r="M457" s="17" t="s">
        <v>938</v>
      </c>
      <c r="N457" s="17" t="s">
        <v>294</v>
      </c>
      <c r="O457" s="17" t="s">
        <v>379</v>
      </c>
      <c r="P457" s="17" t="s">
        <v>1511</v>
      </c>
      <c r="Q457" s="17" t="s">
        <v>297</v>
      </c>
      <c r="R457" s="18">
        <v>95</v>
      </c>
      <c r="S457" s="10">
        <v>44</v>
      </c>
      <c r="AA457" s="11" t="str">
        <f t="shared" si="7"/>
        <v>1. Thủ đô Hà NộiQuận Đống Đa</v>
      </c>
    </row>
    <row r="458" spans="11:27" ht="15.75">
      <c r="K458" s="21"/>
      <c r="L458" s="17" t="s">
        <v>451</v>
      </c>
      <c r="M458" s="17" t="s">
        <v>941</v>
      </c>
      <c r="N458" s="17" t="s">
        <v>294</v>
      </c>
      <c r="O458" s="17" t="s">
        <v>379</v>
      </c>
      <c r="P458" s="17" t="s">
        <v>1512</v>
      </c>
      <c r="Q458" s="17" t="s">
        <v>297</v>
      </c>
      <c r="R458" s="18">
        <v>95</v>
      </c>
      <c r="S458" s="10">
        <v>44</v>
      </c>
      <c r="AA458" s="11" t="str">
        <f t="shared" si="7"/>
        <v>1. Thủ đô Hà NộiQuận Đống Đa</v>
      </c>
    </row>
    <row r="459" spans="11:27" ht="15.75">
      <c r="K459" s="21"/>
      <c r="L459" s="17" t="s">
        <v>451</v>
      </c>
      <c r="M459" s="17" t="s">
        <v>944</v>
      </c>
      <c r="N459" s="17" t="s">
        <v>294</v>
      </c>
      <c r="O459" s="17" t="s">
        <v>383</v>
      </c>
      <c r="P459" s="17" t="s">
        <v>1513</v>
      </c>
      <c r="Q459" s="17" t="s">
        <v>297</v>
      </c>
      <c r="R459" s="18">
        <v>95</v>
      </c>
      <c r="S459" s="10">
        <v>44</v>
      </c>
      <c r="AA459" s="11" t="str">
        <f t="shared" si="7"/>
        <v>1. Thủ đô Hà NộiQuận Hà Đông</v>
      </c>
    </row>
    <row r="460" spans="11:27" ht="15.75">
      <c r="K460" s="21"/>
      <c r="L460" s="17" t="s">
        <v>451</v>
      </c>
      <c r="M460" s="17" t="s">
        <v>947</v>
      </c>
      <c r="N460" s="17" t="s">
        <v>294</v>
      </c>
      <c r="O460" s="17" t="s">
        <v>383</v>
      </c>
      <c r="P460" s="17" t="s">
        <v>1514</v>
      </c>
      <c r="Q460" s="17" t="s">
        <v>297</v>
      </c>
      <c r="R460" s="18">
        <v>95</v>
      </c>
      <c r="S460" s="10">
        <v>44</v>
      </c>
      <c r="AA460" s="11" t="str">
        <f t="shared" si="7"/>
        <v>1. Thủ đô Hà NộiQuận Hà Đông</v>
      </c>
    </row>
    <row r="461" spans="11:27" ht="15.75">
      <c r="K461" s="21"/>
      <c r="L461" s="17" t="s">
        <v>451</v>
      </c>
      <c r="M461" s="17" t="s">
        <v>1515</v>
      </c>
      <c r="N461" s="17" t="s">
        <v>294</v>
      </c>
      <c r="O461" s="17" t="s">
        <v>383</v>
      </c>
      <c r="P461" s="17" t="s">
        <v>1516</v>
      </c>
      <c r="Q461" s="17" t="s">
        <v>297</v>
      </c>
      <c r="R461" s="18">
        <v>95</v>
      </c>
      <c r="S461" s="10">
        <v>44</v>
      </c>
      <c r="AA461" s="11" t="str">
        <f t="shared" si="7"/>
        <v>1. Thủ đô Hà NộiQuận Hà Đông</v>
      </c>
    </row>
    <row r="462" spans="11:27" ht="15.75">
      <c r="K462" s="21"/>
      <c r="L462" s="17" t="s">
        <v>451</v>
      </c>
      <c r="M462" s="17" t="s">
        <v>1517</v>
      </c>
      <c r="N462" s="17" t="s">
        <v>294</v>
      </c>
      <c r="O462" s="17" t="s">
        <v>383</v>
      </c>
      <c r="P462" s="17" t="s">
        <v>1518</v>
      </c>
      <c r="Q462" s="17" t="s">
        <v>297</v>
      </c>
      <c r="R462" s="18">
        <v>95</v>
      </c>
      <c r="S462" s="10">
        <v>44</v>
      </c>
      <c r="AA462" s="11" t="str">
        <f t="shared" si="7"/>
        <v>1. Thủ đô Hà NộiQuận Hà Đông</v>
      </c>
    </row>
    <row r="463" spans="11:27" ht="15.75">
      <c r="K463" s="21"/>
      <c r="L463" s="17" t="s">
        <v>451</v>
      </c>
      <c r="M463" s="17" t="s">
        <v>962</v>
      </c>
      <c r="N463" s="17" t="s">
        <v>294</v>
      </c>
      <c r="O463" s="17" t="s">
        <v>383</v>
      </c>
      <c r="P463" s="17" t="s">
        <v>1519</v>
      </c>
      <c r="Q463" s="17" t="s">
        <v>297</v>
      </c>
      <c r="R463" s="18">
        <v>95</v>
      </c>
      <c r="S463" s="10">
        <v>44</v>
      </c>
      <c r="AA463" s="11" t="str">
        <f t="shared" si="7"/>
        <v>1. Thủ đô Hà NộiQuận Hà Đông</v>
      </c>
    </row>
    <row r="464" spans="11:27" ht="15.75">
      <c r="K464" s="21"/>
      <c r="L464" s="17" t="s">
        <v>451</v>
      </c>
      <c r="M464" s="17" t="s">
        <v>1520</v>
      </c>
      <c r="N464" s="17" t="s">
        <v>294</v>
      </c>
      <c r="O464" s="17" t="s">
        <v>383</v>
      </c>
      <c r="P464" s="17" t="s">
        <v>1521</v>
      </c>
      <c r="Q464" s="17" t="s">
        <v>297</v>
      </c>
      <c r="R464" s="18">
        <v>95</v>
      </c>
      <c r="S464" s="10">
        <v>44</v>
      </c>
      <c r="AA464" s="11" t="str">
        <f t="shared" si="7"/>
        <v>1. Thủ đô Hà NộiQuận Hà Đông</v>
      </c>
    </row>
    <row r="465" spans="11:27" ht="15.75">
      <c r="K465" s="21"/>
      <c r="L465" s="17" t="s">
        <v>451</v>
      </c>
      <c r="M465" s="17" t="s">
        <v>971</v>
      </c>
      <c r="N465" s="17" t="s">
        <v>294</v>
      </c>
      <c r="O465" s="17" t="s">
        <v>383</v>
      </c>
      <c r="P465" s="17" t="s">
        <v>1522</v>
      </c>
      <c r="Q465" s="17" t="s">
        <v>297</v>
      </c>
      <c r="R465" s="18">
        <v>95</v>
      </c>
      <c r="S465" s="10">
        <v>44</v>
      </c>
      <c r="AA465" s="11" t="str">
        <f t="shared" si="7"/>
        <v>1. Thủ đô Hà NộiQuận Hà Đông</v>
      </c>
    </row>
    <row r="466" spans="11:27" ht="15.75">
      <c r="K466" s="21"/>
      <c r="L466" s="17" t="s">
        <v>451</v>
      </c>
      <c r="M466" s="17" t="s">
        <v>1523</v>
      </c>
      <c r="N466" s="17" t="s">
        <v>294</v>
      </c>
      <c r="O466" s="17" t="s">
        <v>383</v>
      </c>
      <c r="P466" s="17" t="s">
        <v>1524</v>
      </c>
      <c r="Q466" s="17" t="s">
        <v>297</v>
      </c>
      <c r="R466" s="18">
        <v>95</v>
      </c>
      <c r="S466" s="10">
        <v>44</v>
      </c>
      <c r="AA466" s="11" t="str">
        <f t="shared" si="7"/>
        <v>1. Thủ đô Hà NộiQuận Hà Đông</v>
      </c>
    </row>
    <row r="467" spans="11:27" ht="15.75">
      <c r="K467" s="21"/>
      <c r="L467" s="17" t="s">
        <v>451</v>
      </c>
      <c r="M467" s="17" t="s">
        <v>979</v>
      </c>
      <c r="N467" s="17" t="s">
        <v>294</v>
      </c>
      <c r="O467" s="17" t="s">
        <v>383</v>
      </c>
      <c r="P467" s="17" t="s">
        <v>1525</v>
      </c>
      <c r="Q467" s="17" t="s">
        <v>297</v>
      </c>
      <c r="R467" s="18">
        <v>95</v>
      </c>
      <c r="S467" s="10">
        <v>44</v>
      </c>
      <c r="AA467" s="11" t="str">
        <f t="shared" si="7"/>
        <v>1. Thủ đô Hà NộiQuận Hà Đông</v>
      </c>
    </row>
    <row r="468" spans="11:27" ht="15.75">
      <c r="K468" s="21"/>
      <c r="L468" s="17" t="s">
        <v>451</v>
      </c>
      <c r="M468" s="17" t="s">
        <v>985</v>
      </c>
      <c r="N468" s="17" t="s">
        <v>294</v>
      </c>
      <c r="O468" s="17" t="s">
        <v>383</v>
      </c>
      <c r="P468" s="17" t="s">
        <v>1526</v>
      </c>
      <c r="Q468" s="17" t="s">
        <v>297</v>
      </c>
      <c r="R468" s="18">
        <v>95</v>
      </c>
      <c r="S468" s="10">
        <v>44</v>
      </c>
      <c r="AA468" s="11" t="str">
        <f t="shared" si="7"/>
        <v>1. Thủ đô Hà NộiQuận Hà Đông</v>
      </c>
    </row>
    <row r="469" spans="11:27" ht="15.75">
      <c r="K469" s="21"/>
      <c r="L469" s="17" t="s">
        <v>451</v>
      </c>
      <c r="M469" s="17" t="s">
        <v>982</v>
      </c>
      <c r="N469" s="17" t="s">
        <v>294</v>
      </c>
      <c r="O469" s="17" t="s">
        <v>383</v>
      </c>
      <c r="P469" s="17" t="s">
        <v>1527</v>
      </c>
      <c r="Q469" s="17" t="s">
        <v>297</v>
      </c>
      <c r="R469" s="18">
        <v>95</v>
      </c>
      <c r="S469" s="10">
        <v>44</v>
      </c>
      <c r="AA469" s="11" t="str">
        <f t="shared" si="7"/>
        <v>1. Thủ đô Hà NộiQuận Hà Đông</v>
      </c>
    </row>
    <row r="470" spans="11:27" ht="15.75">
      <c r="K470" s="21"/>
      <c r="L470" s="17" t="s">
        <v>451</v>
      </c>
      <c r="M470" s="17" t="s">
        <v>1528</v>
      </c>
      <c r="N470" s="17" t="s">
        <v>294</v>
      </c>
      <c r="O470" s="17" t="s">
        <v>383</v>
      </c>
      <c r="P470" s="17" t="s">
        <v>1529</v>
      </c>
      <c r="Q470" s="17" t="s">
        <v>297</v>
      </c>
      <c r="R470" s="18">
        <v>95</v>
      </c>
      <c r="S470" s="10">
        <v>44</v>
      </c>
      <c r="AA470" s="11" t="str">
        <f t="shared" si="7"/>
        <v>1. Thủ đô Hà NộiQuận Hà Đông</v>
      </c>
    </row>
    <row r="471" spans="11:27" ht="15.75">
      <c r="K471" s="21"/>
      <c r="L471" s="17" t="s">
        <v>451</v>
      </c>
      <c r="M471" s="17" t="s">
        <v>920</v>
      </c>
      <c r="N471" s="17" t="s">
        <v>294</v>
      </c>
      <c r="O471" s="17" t="s">
        <v>383</v>
      </c>
      <c r="P471" s="17" t="s">
        <v>1500</v>
      </c>
      <c r="Q471" s="17" t="s">
        <v>297</v>
      </c>
      <c r="R471" s="18">
        <v>95</v>
      </c>
      <c r="S471" s="10">
        <v>44</v>
      </c>
      <c r="AA471" s="11" t="str">
        <f t="shared" si="7"/>
        <v>1. Thủ đô Hà NộiQuận Hà Đông</v>
      </c>
    </row>
    <row r="472" spans="11:27" ht="15.75">
      <c r="K472" s="21"/>
      <c r="L472" s="17" t="s">
        <v>451</v>
      </c>
      <c r="M472" s="17" t="s">
        <v>923</v>
      </c>
      <c r="N472" s="17" t="s">
        <v>294</v>
      </c>
      <c r="O472" s="17" t="s">
        <v>383</v>
      </c>
      <c r="P472" s="17" t="s">
        <v>1530</v>
      </c>
      <c r="Q472" s="17" t="s">
        <v>297</v>
      </c>
      <c r="R472" s="18">
        <v>95</v>
      </c>
      <c r="S472" s="10">
        <v>44</v>
      </c>
      <c r="AA472" s="11" t="str">
        <f t="shared" si="7"/>
        <v>1. Thủ đô Hà NộiQuận Hà Đông</v>
      </c>
    </row>
    <row r="473" spans="11:27" ht="15.75">
      <c r="K473" s="21"/>
      <c r="L473" s="17" t="s">
        <v>451</v>
      </c>
      <c r="M473" s="17" t="s">
        <v>926</v>
      </c>
      <c r="N473" s="17" t="s">
        <v>294</v>
      </c>
      <c r="O473" s="17" t="s">
        <v>383</v>
      </c>
      <c r="P473" s="17" t="s">
        <v>1531</v>
      </c>
      <c r="Q473" s="17" t="s">
        <v>297</v>
      </c>
      <c r="R473" s="18">
        <v>95</v>
      </c>
      <c r="S473" s="10">
        <v>44</v>
      </c>
      <c r="AA473" s="11" t="str">
        <f t="shared" si="7"/>
        <v>1. Thủ đô Hà NộiQuận Hà Đông</v>
      </c>
    </row>
    <row r="474" spans="11:27" ht="15.75">
      <c r="K474" s="21"/>
      <c r="L474" s="17" t="s">
        <v>451</v>
      </c>
      <c r="M474" s="17" t="s">
        <v>929</v>
      </c>
      <c r="N474" s="17" t="s">
        <v>294</v>
      </c>
      <c r="O474" s="17" t="s">
        <v>383</v>
      </c>
      <c r="P474" s="17" t="s">
        <v>1532</v>
      </c>
      <c r="Q474" s="17" t="s">
        <v>297</v>
      </c>
      <c r="R474" s="18">
        <v>95</v>
      </c>
      <c r="S474" s="10">
        <v>44</v>
      </c>
      <c r="AA474" s="11" t="str">
        <f t="shared" si="7"/>
        <v>1. Thủ đô Hà NộiQuận Hà Đông</v>
      </c>
    </row>
    <row r="475" spans="11:27" ht="15.75">
      <c r="K475" s="21"/>
      <c r="L475" s="17" t="s">
        <v>455</v>
      </c>
      <c r="M475" s="17" t="s">
        <v>1016</v>
      </c>
      <c r="N475" s="17" t="s">
        <v>294</v>
      </c>
      <c r="O475" s="17" t="s">
        <v>383</v>
      </c>
      <c r="P475" s="17" t="s">
        <v>1533</v>
      </c>
      <c r="Q475" s="17" t="s">
        <v>297</v>
      </c>
      <c r="R475" s="18">
        <v>95</v>
      </c>
      <c r="S475" s="10">
        <v>44</v>
      </c>
      <c r="AA475" s="11" t="str">
        <f t="shared" si="7"/>
        <v>1. Thủ đô Hà NộiQuận Hà Đông</v>
      </c>
    </row>
    <row r="476" spans="11:27" ht="15.75">
      <c r="K476" s="21"/>
      <c r="L476" s="17" t="s">
        <v>455</v>
      </c>
      <c r="M476" s="17" t="s">
        <v>1018</v>
      </c>
      <c r="N476" s="17" t="s">
        <v>294</v>
      </c>
      <c r="O476" s="17" t="s">
        <v>387</v>
      </c>
      <c r="P476" s="17" t="s">
        <v>1534</v>
      </c>
      <c r="Q476" s="17" t="s">
        <v>297</v>
      </c>
      <c r="R476" s="18">
        <v>95</v>
      </c>
      <c r="S476" s="10">
        <v>44</v>
      </c>
      <c r="AA476" s="11" t="str">
        <f t="shared" si="7"/>
        <v>1. Thủ đô Hà NộiQuận Hai Bà Trưng</v>
      </c>
    </row>
    <row r="477" spans="11:27" ht="15.75">
      <c r="K477" s="21"/>
      <c r="L477" s="17" t="s">
        <v>455</v>
      </c>
      <c r="M477" s="17" t="s">
        <v>1020</v>
      </c>
      <c r="N477" s="17" t="s">
        <v>294</v>
      </c>
      <c r="O477" s="17" t="s">
        <v>387</v>
      </c>
      <c r="P477" s="17" t="s">
        <v>1535</v>
      </c>
      <c r="Q477" s="17" t="s">
        <v>297</v>
      </c>
      <c r="R477" s="18">
        <v>95</v>
      </c>
      <c r="S477" s="10">
        <v>44</v>
      </c>
      <c r="AA477" s="11" t="str">
        <f t="shared" si="7"/>
        <v>1. Thủ đô Hà NộiQuận Hai Bà Trưng</v>
      </c>
    </row>
    <row r="478" spans="11:27" ht="15.75">
      <c r="K478" s="21"/>
      <c r="L478" s="17" t="s">
        <v>455</v>
      </c>
      <c r="M478" s="17" t="s">
        <v>1022</v>
      </c>
      <c r="N478" s="17" t="s">
        <v>294</v>
      </c>
      <c r="O478" s="17" t="s">
        <v>387</v>
      </c>
      <c r="P478" s="17" t="s">
        <v>1536</v>
      </c>
      <c r="Q478" s="17" t="s">
        <v>297</v>
      </c>
      <c r="R478" s="18">
        <v>95</v>
      </c>
      <c r="S478" s="10">
        <v>44</v>
      </c>
      <c r="AA478" s="11" t="str">
        <f t="shared" si="7"/>
        <v>1. Thủ đô Hà NộiQuận Hai Bà Trưng</v>
      </c>
    </row>
    <row r="479" spans="11:27" ht="15.75">
      <c r="K479" s="21"/>
      <c r="L479" s="17" t="s">
        <v>455</v>
      </c>
      <c r="M479" s="17" t="s">
        <v>1024</v>
      </c>
      <c r="N479" s="17" t="s">
        <v>294</v>
      </c>
      <c r="O479" s="17" t="s">
        <v>387</v>
      </c>
      <c r="P479" s="17" t="s">
        <v>1537</v>
      </c>
      <c r="Q479" s="17" t="s">
        <v>297</v>
      </c>
      <c r="R479" s="18">
        <v>95</v>
      </c>
      <c r="S479" s="10">
        <v>44</v>
      </c>
      <c r="AA479" s="11" t="str">
        <f t="shared" si="7"/>
        <v>1. Thủ đô Hà NộiQuận Hai Bà Trưng</v>
      </c>
    </row>
    <row r="480" spans="11:27" ht="15.75">
      <c r="K480" s="21"/>
      <c r="L480" s="17" t="s">
        <v>455</v>
      </c>
      <c r="M480" s="17" t="s">
        <v>1026</v>
      </c>
      <c r="N480" s="17" t="s">
        <v>294</v>
      </c>
      <c r="O480" s="17" t="s">
        <v>387</v>
      </c>
      <c r="P480" s="17" t="s">
        <v>1538</v>
      </c>
      <c r="Q480" s="17" t="s">
        <v>297</v>
      </c>
      <c r="R480" s="18">
        <v>95</v>
      </c>
      <c r="S480" s="10">
        <v>44</v>
      </c>
      <c r="AA480" s="11" t="str">
        <f t="shared" si="7"/>
        <v>1. Thủ đô Hà NộiQuận Hai Bà Trưng</v>
      </c>
    </row>
    <row r="481" spans="11:27" ht="15.75">
      <c r="K481" s="21"/>
      <c r="L481" s="17" t="s">
        <v>455</v>
      </c>
      <c r="M481" s="17" t="s">
        <v>1012</v>
      </c>
      <c r="N481" s="17" t="s">
        <v>294</v>
      </c>
      <c r="O481" s="17" t="s">
        <v>387</v>
      </c>
      <c r="P481" s="17" t="s">
        <v>1539</v>
      </c>
      <c r="Q481" s="17" t="s">
        <v>297</v>
      </c>
      <c r="R481" s="18">
        <v>95</v>
      </c>
      <c r="S481" s="10">
        <v>44</v>
      </c>
      <c r="AA481" s="11" t="str">
        <f t="shared" si="7"/>
        <v>1. Thủ đô Hà NộiQuận Hai Bà Trưng</v>
      </c>
    </row>
    <row r="482" spans="11:27" ht="15.75">
      <c r="K482" s="21"/>
      <c r="L482" s="17" t="s">
        <v>455</v>
      </c>
      <c r="M482" s="17" t="s">
        <v>1014</v>
      </c>
      <c r="N482" s="17" t="s">
        <v>294</v>
      </c>
      <c r="O482" s="17" t="s">
        <v>387</v>
      </c>
      <c r="P482" s="17" t="s">
        <v>1540</v>
      </c>
      <c r="Q482" s="17" t="s">
        <v>297</v>
      </c>
      <c r="R482" s="18">
        <v>95</v>
      </c>
      <c r="S482" s="10">
        <v>44</v>
      </c>
      <c r="AA482" s="11" t="str">
        <f t="shared" si="7"/>
        <v>1. Thủ đô Hà NộiQuận Hai Bà Trưng</v>
      </c>
    </row>
    <row r="483" spans="11:27" ht="15.75">
      <c r="K483" s="21"/>
      <c r="L483" s="17" t="s">
        <v>459</v>
      </c>
      <c r="M483" s="17" t="s">
        <v>1032</v>
      </c>
      <c r="N483" s="17" t="s">
        <v>294</v>
      </c>
      <c r="O483" s="17" t="s">
        <v>387</v>
      </c>
      <c r="P483" s="17" t="s">
        <v>1541</v>
      </c>
      <c r="Q483" s="17" t="s">
        <v>297</v>
      </c>
      <c r="R483" s="18">
        <v>95</v>
      </c>
      <c r="S483" s="10">
        <v>44</v>
      </c>
      <c r="AA483" s="11" t="str">
        <f t="shared" si="7"/>
        <v>1. Thủ đô Hà NộiQuận Hai Bà Trưng</v>
      </c>
    </row>
    <row r="484" spans="11:27" ht="15.75">
      <c r="K484" s="21"/>
      <c r="L484" s="17" t="s">
        <v>459</v>
      </c>
      <c r="M484" s="17" t="s">
        <v>1034</v>
      </c>
      <c r="N484" s="17" t="s">
        <v>294</v>
      </c>
      <c r="O484" s="17" t="s">
        <v>387</v>
      </c>
      <c r="P484" s="17" t="s">
        <v>1456</v>
      </c>
      <c r="Q484" s="17" t="s">
        <v>297</v>
      </c>
      <c r="R484" s="18">
        <v>95</v>
      </c>
      <c r="S484" s="10">
        <v>44</v>
      </c>
      <c r="AA484" s="11" t="str">
        <f t="shared" si="7"/>
        <v>1. Thủ đô Hà NộiQuận Hai Bà Trưng</v>
      </c>
    </row>
    <row r="485" spans="11:27" ht="15.75">
      <c r="K485" s="21"/>
      <c r="L485" s="17" t="s">
        <v>459</v>
      </c>
      <c r="M485" s="17" t="s">
        <v>1037</v>
      </c>
      <c r="N485" s="17" t="s">
        <v>294</v>
      </c>
      <c r="O485" s="17" t="s">
        <v>387</v>
      </c>
      <c r="P485" s="17" t="s">
        <v>1542</v>
      </c>
      <c r="Q485" s="17" t="s">
        <v>297</v>
      </c>
      <c r="R485" s="18">
        <v>95</v>
      </c>
      <c r="S485" s="10">
        <v>44</v>
      </c>
      <c r="AA485" s="11" t="str">
        <f t="shared" si="7"/>
        <v>1. Thủ đô Hà NộiQuận Hai Bà Trưng</v>
      </c>
    </row>
    <row r="486" spans="11:27" ht="15.75">
      <c r="K486" s="21"/>
      <c r="L486" s="17" t="s">
        <v>459</v>
      </c>
      <c r="M486" s="17" t="s">
        <v>1040</v>
      </c>
      <c r="N486" s="17" t="s">
        <v>294</v>
      </c>
      <c r="O486" s="17" t="s">
        <v>387</v>
      </c>
      <c r="P486" s="17" t="s">
        <v>1543</v>
      </c>
      <c r="Q486" s="17" t="s">
        <v>297</v>
      </c>
      <c r="R486" s="18">
        <v>95</v>
      </c>
      <c r="S486" s="10">
        <v>44</v>
      </c>
      <c r="AA486" s="11" t="str">
        <f t="shared" si="7"/>
        <v>1. Thủ đô Hà NộiQuận Hai Bà Trưng</v>
      </c>
    </row>
    <row r="487" spans="11:27" ht="15.75">
      <c r="K487" s="21"/>
      <c r="L487" s="17" t="s">
        <v>459</v>
      </c>
      <c r="M487" s="17" t="s">
        <v>1043</v>
      </c>
      <c r="N487" s="17" t="s">
        <v>294</v>
      </c>
      <c r="O487" s="17" t="s">
        <v>387</v>
      </c>
      <c r="P487" s="17" t="s">
        <v>1544</v>
      </c>
      <c r="Q487" s="17" t="s">
        <v>297</v>
      </c>
      <c r="R487" s="18">
        <v>95</v>
      </c>
      <c r="S487" s="10">
        <v>44</v>
      </c>
      <c r="AA487" s="11" t="str">
        <f t="shared" si="7"/>
        <v>1. Thủ đô Hà NộiQuận Hai Bà Trưng</v>
      </c>
    </row>
    <row r="488" spans="11:27" ht="15.75">
      <c r="K488" s="21"/>
      <c r="L488" s="17" t="s">
        <v>459</v>
      </c>
      <c r="M488" s="17" t="s">
        <v>1046</v>
      </c>
      <c r="N488" s="17" t="s">
        <v>294</v>
      </c>
      <c r="O488" s="17" t="s">
        <v>387</v>
      </c>
      <c r="P488" s="17" t="s">
        <v>1545</v>
      </c>
      <c r="Q488" s="17" t="s">
        <v>297</v>
      </c>
      <c r="R488" s="18">
        <v>95</v>
      </c>
      <c r="S488" s="10">
        <v>44</v>
      </c>
      <c r="AA488" s="11" t="str">
        <f t="shared" si="7"/>
        <v>1. Thủ đô Hà NộiQuận Hai Bà Trưng</v>
      </c>
    </row>
    <row r="489" spans="11:27" ht="15.75">
      <c r="K489" s="21"/>
      <c r="L489" s="17" t="s">
        <v>459</v>
      </c>
      <c r="M489" s="17" t="s">
        <v>1546</v>
      </c>
      <c r="N489" s="17" t="s">
        <v>294</v>
      </c>
      <c r="O489" s="17" t="s">
        <v>387</v>
      </c>
      <c r="P489" s="17" t="s">
        <v>1547</v>
      </c>
      <c r="Q489" s="17" t="s">
        <v>297</v>
      </c>
      <c r="R489" s="18">
        <v>95</v>
      </c>
      <c r="S489" s="10">
        <v>44</v>
      </c>
      <c r="AA489" s="11" t="str">
        <f t="shared" si="7"/>
        <v>1. Thủ đô Hà NộiQuận Hai Bà Trưng</v>
      </c>
    </row>
    <row r="490" spans="11:27" ht="15.75">
      <c r="K490" s="21"/>
      <c r="L490" s="17" t="s">
        <v>463</v>
      </c>
      <c r="M490" s="17" t="s">
        <v>1548</v>
      </c>
      <c r="N490" s="17" t="s">
        <v>294</v>
      </c>
      <c r="O490" s="17" t="s">
        <v>387</v>
      </c>
      <c r="P490" s="17" t="s">
        <v>1549</v>
      </c>
      <c r="Q490" s="17" t="s">
        <v>297</v>
      </c>
      <c r="R490" s="18">
        <v>95</v>
      </c>
      <c r="S490" s="10">
        <v>44</v>
      </c>
      <c r="AA490" s="11" t="str">
        <f t="shared" si="7"/>
        <v>1. Thủ đô Hà NộiQuận Hai Bà Trưng</v>
      </c>
    </row>
    <row r="491" spans="11:27" ht="15.75">
      <c r="K491" s="21"/>
      <c r="L491" s="17" t="s">
        <v>463</v>
      </c>
      <c r="M491" s="17" t="s">
        <v>1550</v>
      </c>
      <c r="N491" s="17" t="s">
        <v>294</v>
      </c>
      <c r="O491" s="17" t="s">
        <v>387</v>
      </c>
      <c r="P491" s="17" t="s">
        <v>1551</v>
      </c>
      <c r="Q491" s="17" t="s">
        <v>297</v>
      </c>
      <c r="R491" s="18">
        <v>95</v>
      </c>
      <c r="S491" s="10">
        <v>44</v>
      </c>
      <c r="AA491" s="11" t="str">
        <f t="shared" si="7"/>
        <v>1. Thủ đô Hà NộiQuận Hai Bà Trưng</v>
      </c>
    </row>
    <row r="492" spans="11:27" ht="15.75">
      <c r="K492" s="21"/>
      <c r="L492" s="17" t="s">
        <v>463</v>
      </c>
      <c r="M492" s="17" t="s">
        <v>1552</v>
      </c>
      <c r="N492" s="17" t="s">
        <v>294</v>
      </c>
      <c r="O492" s="17" t="s">
        <v>387</v>
      </c>
      <c r="P492" s="17" t="s">
        <v>1553</v>
      </c>
      <c r="Q492" s="17" t="s">
        <v>297</v>
      </c>
      <c r="R492" s="18">
        <v>95</v>
      </c>
      <c r="S492" s="10">
        <v>44</v>
      </c>
      <c r="AA492" s="11" t="str">
        <f t="shared" si="7"/>
        <v>1. Thủ đô Hà NộiQuận Hai Bà Trưng</v>
      </c>
    </row>
    <row r="493" spans="11:27" ht="15.75">
      <c r="K493" s="21"/>
      <c r="L493" s="17" t="s">
        <v>463</v>
      </c>
      <c r="M493" s="17" t="s">
        <v>1554</v>
      </c>
      <c r="N493" s="17" t="s">
        <v>294</v>
      </c>
      <c r="O493" s="17" t="s">
        <v>387</v>
      </c>
      <c r="P493" s="17" t="s">
        <v>1555</v>
      </c>
      <c r="Q493" s="17" t="s">
        <v>297</v>
      </c>
      <c r="R493" s="18">
        <v>95</v>
      </c>
      <c r="S493" s="10">
        <v>44</v>
      </c>
      <c r="AA493" s="11" t="str">
        <f t="shared" si="7"/>
        <v>1. Thủ đô Hà NộiQuận Hai Bà Trưng</v>
      </c>
    </row>
    <row r="494" spans="11:27" ht="15.75">
      <c r="K494" s="21"/>
      <c r="L494" s="17" t="s">
        <v>463</v>
      </c>
      <c r="M494" s="17" t="s">
        <v>1556</v>
      </c>
      <c r="N494" s="17" t="s">
        <v>294</v>
      </c>
      <c r="O494" s="17" t="s">
        <v>391</v>
      </c>
      <c r="P494" s="17" t="s">
        <v>1557</v>
      </c>
      <c r="Q494" s="17" t="s">
        <v>297</v>
      </c>
      <c r="R494" s="13">
        <v>95</v>
      </c>
      <c r="S494" s="10">
        <v>44</v>
      </c>
      <c r="AA494" s="11" t="str">
        <f t="shared" si="7"/>
        <v>1. Thủ đô Hà NộiQuận Hoàn Kiếm</v>
      </c>
    </row>
    <row r="495" spans="11:27" ht="15.75">
      <c r="K495" s="21"/>
      <c r="L495" s="17" t="s">
        <v>463</v>
      </c>
      <c r="M495" s="17" t="s">
        <v>1044</v>
      </c>
      <c r="N495" s="17" t="s">
        <v>294</v>
      </c>
      <c r="O495" s="17" t="s">
        <v>391</v>
      </c>
      <c r="P495" s="17" t="s">
        <v>1558</v>
      </c>
      <c r="Q495" s="17" t="s">
        <v>297</v>
      </c>
      <c r="R495" s="13">
        <v>95</v>
      </c>
      <c r="S495" s="10">
        <v>44</v>
      </c>
      <c r="AA495" s="11" t="str">
        <f t="shared" si="7"/>
        <v>1. Thủ đô Hà NộiQuận Hoàn Kiếm</v>
      </c>
    </row>
    <row r="496" spans="11:27" ht="15.75">
      <c r="K496" s="21"/>
      <c r="L496" s="17" t="s">
        <v>463</v>
      </c>
      <c r="M496" s="17" t="s">
        <v>1559</v>
      </c>
      <c r="N496" s="17" t="s">
        <v>294</v>
      </c>
      <c r="O496" s="17" t="s">
        <v>391</v>
      </c>
      <c r="P496" s="17" t="s">
        <v>1560</v>
      </c>
      <c r="Q496" s="17" t="s">
        <v>297</v>
      </c>
      <c r="R496" s="13">
        <v>95</v>
      </c>
      <c r="S496" s="10">
        <v>44</v>
      </c>
      <c r="AA496" s="11" t="str">
        <f t="shared" si="7"/>
        <v>1. Thủ đô Hà NộiQuận Hoàn Kiếm</v>
      </c>
    </row>
    <row r="497" spans="11:27" ht="15.75">
      <c r="K497" s="21"/>
      <c r="L497" s="17" t="s">
        <v>463</v>
      </c>
      <c r="M497" s="17" t="s">
        <v>1561</v>
      </c>
      <c r="N497" s="17" t="s">
        <v>294</v>
      </c>
      <c r="O497" s="17" t="s">
        <v>391</v>
      </c>
      <c r="P497" s="17" t="s">
        <v>1562</v>
      </c>
      <c r="Q497" s="17" t="s">
        <v>297</v>
      </c>
      <c r="R497" s="13">
        <v>95</v>
      </c>
      <c r="S497" s="10">
        <v>44</v>
      </c>
      <c r="AA497" s="11" t="str">
        <f t="shared" si="7"/>
        <v>1. Thủ đô Hà NộiQuận Hoàn Kiếm</v>
      </c>
    </row>
    <row r="498" spans="11:27" ht="15.75">
      <c r="K498" s="21"/>
      <c r="L498" s="17" t="s">
        <v>463</v>
      </c>
      <c r="M498" s="17" t="s">
        <v>1563</v>
      </c>
      <c r="N498" s="17" t="s">
        <v>294</v>
      </c>
      <c r="O498" s="17" t="s">
        <v>391</v>
      </c>
      <c r="P498" s="17" t="s">
        <v>1564</v>
      </c>
      <c r="Q498" s="17" t="s">
        <v>297</v>
      </c>
      <c r="R498" s="13">
        <v>95</v>
      </c>
      <c r="S498" s="10">
        <v>44</v>
      </c>
      <c r="AA498" s="11" t="str">
        <f t="shared" si="7"/>
        <v>1. Thủ đô Hà NộiQuận Hoàn Kiếm</v>
      </c>
    </row>
    <row r="499" spans="11:27" ht="15.75">
      <c r="K499" s="21"/>
      <c r="L499" s="17" t="s">
        <v>463</v>
      </c>
      <c r="M499" s="17" t="s">
        <v>1565</v>
      </c>
      <c r="N499" s="17" t="s">
        <v>294</v>
      </c>
      <c r="O499" s="17" t="s">
        <v>391</v>
      </c>
      <c r="P499" s="17" t="s">
        <v>1566</v>
      </c>
      <c r="Q499" s="17" t="s">
        <v>297</v>
      </c>
      <c r="R499" s="13">
        <v>95</v>
      </c>
      <c r="S499" s="10">
        <v>44</v>
      </c>
      <c r="AA499" s="11" t="str">
        <f t="shared" si="7"/>
        <v>1. Thủ đô Hà NộiQuận Hoàn Kiếm</v>
      </c>
    </row>
    <row r="500" spans="11:27" ht="15.75">
      <c r="K500" s="21"/>
      <c r="L500" s="17" t="s">
        <v>463</v>
      </c>
      <c r="M500" s="17" t="s">
        <v>1567</v>
      </c>
      <c r="N500" s="17" t="s">
        <v>294</v>
      </c>
      <c r="O500" s="17" t="s">
        <v>391</v>
      </c>
      <c r="P500" s="17" t="s">
        <v>1568</v>
      </c>
      <c r="Q500" s="17" t="s">
        <v>297</v>
      </c>
      <c r="R500" s="13">
        <v>95</v>
      </c>
      <c r="S500" s="10">
        <v>44</v>
      </c>
      <c r="AA500" s="11" t="str">
        <f t="shared" si="7"/>
        <v>1. Thủ đô Hà NộiQuận Hoàn Kiếm</v>
      </c>
    </row>
    <row r="501" spans="11:27" ht="15.75">
      <c r="K501" s="21"/>
      <c r="L501" s="17" t="s">
        <v>463</v>
      </c>
      <c r="M501" s="17" t="s">
        <v>1569</v>
      </c>
      <c r="N501" s="17" t="s">
        <v>294</v>
      </c>
      <c r="O501" s="17" t="s">
        <v>391</v>
      </c>
      <c r="P501" s="17" t="s">
        <v>1570</v>
      </c>
      <c r="Q501" s="17" t="s">
        <v>297</v>
      </c>
      <c r="R501" s="13">
        <v>95</v>
      </c>
      <c r="S501" s="10">
        <v>44</v>
      </c>
      <c r="AA501" s="11" t="str">
        <f t="shared" si="7"/>
        <v>1. Thủ đô Hà NộiQuận Hoàn Kiếm</v>
      </c>
    </row>
    <row r="502" spans="11:27" ht="15.75">
      <c r="K502" s="21"/>
      <c r="L502" s="17" t="s">
        <v>463</v>
      </c>
      <c r="M502" s="17" t="s">
        <v>1571</v>
      </c>
      <c r="N502" s="17" t="s">
        <v>294</v>
      </c>
      <c r="O502" s="17" t="s">
        <v>391</v>
      </c>
      <c r="P502" s="17" t="s">
        <v>1572</v>
      </c>
      <c r="Q502" s="17" t="s">
        <v>297</v>
      </c>
      <c r="R502" s="13">
        <v>95</v>
      </c>
      <c r="S502" s="10">
        <v>44</v>
      </c>
      <c r="AA502" s="11" t="str">
        <f t="shared" si="7"/>
        <v>1. Thủ đô Hà NộiQuận Hoàn Kiếm</v>
      </c>
    </row>
    <row r="503" spans="11:27" ht="15.75">
      <c r="K503" s="21"/>
      <c r="L503" s="17" t="s">
        <v>466</v>
      </c>
      <c r="M503" s="17" t="s">
        <v>1573</v>
      </c>
      <c r="N503" s="17" t="s">
        <v>294</v>
      </c>
      <c r="O503" s="17" t="s">
        <v>391</v>
      </c>
      <c r="P503" s="17" t="s">
        <v>1574</v>
      </c>
      <c r="Q503" s="17" t="s">
        <v>297</v>
      </c>
      <c r="R503" s="13">
        <v>95</v>
      </c>
      <c r="S503" s="10">
        <v>44</v>
      </c>
      <c r="AA503" s="11" t="str">
        <f t="shared" si="7"/>
        <v>1. Thủ đô Hà NộiQuận Hoàn Kiếm</v>
      </c>
    </row>
    <row r="504" spans="11:27" ht="15.75">
      <c r="K504" s="21"/>
      <c r="L504" s="17" t="s">
        <v>466</v>
      </c>
      <c r="M504" s="17" t="s">
        <v>1575</v>
      </c>
      <c r="N504" s="17" t="s">
        <v>294</v>
      </c>
      <c r="O504" s="17" t="s">
        <v>391</v>
      </c>
      <c r="P504" s="17" t="s">
        <v>1576</v>
      </c>
      <c r="Q504" s="17" t="s">
        <v>297</v>
      </c>
      <c r="R504" s="13">
        <v>95</v>
      </c>
      <c r="S504" s="10">
        <v>44</v>
      </c>
      <c r="AA504" s="11" t="str">
        <f t="shared" si="7"/>
        <v>1. Thủ đô Hà NộiQuận Hoàn Kiếm</v>
      </c>
    </row>
    <row r="505" spans="11:27" ht="15.75">
      <c r="K505" s="21"/>
      <c r="L505" s="17" t="s">
        <v>466</v>
      </c>
      <c r="M505" s="17" t="s">
        <v>1063</v>
      </c>
      <c r="N505" s="17" t="s">
        <v>294</v>
      </c>
      <c r="O505" s="17" t="s">
        <v>391</v>
      </c>
      <c r="P505" s="17" t="s">
        <v>1577</v>
      </c>
      <c r="Q505" s="17" t="s">
        <v>297</v>
      </c>
      <c r="R505" s="13">
        <v>95</v>
      </c>
      <c r="S505" s="10">
        <v>44</v>
      </c>
      <c r="AA505" s="11" t="str">
        <f t="shared" si="7"/>
        <v>1. Thủ đô Hà NộiQuận Hoàn Kiếm</v>
      </c>
    </row>
    <row r="506" spans="11:27" ht="15.75">
      <c r="K506" s="21"/>
      <c r="L506" s="17" t="s">
        <v>466</v>
      </c>
      <c r="M506" s="17" t="s">
        <v>1578</v>
      </c>
      <c r="N506" s="17" t="s">
        <v>294</v>
      </c>
      <c r="O506" s="17" t="s">
        <v>391</v>
      </c>
      <c r="P506" s="17" t="s">
        <v>1579</v>
      </c>
      <c r="Q506" s="17" t="s">
        <v>297</v>
      </c>
      <c r="R506" s="13">
        <v>95</v>
      </c>
      <c r="S506" s="10">
        <v>44</v>
      </c>
      <c r="AA506" s="11" t="str">
        <f t="shared" si="7"/>
        <v>1. Thủ đô Hà NộiQuận Hoàn Kiếm</v>
      </c>
    </row>
    <row r="507" spans="11:27" ht="15.75">
      <c r="K507" s="21"/>
      <c r="L507" s="17" t="s">
        <v>466</v>
      </c>
      <c r="M507" s="17" t="s">
        <v>1580</v>
      </c>
      <c r="N507" s="17" t="s">
        <v>294</v>
      </c>
      <c r="O507" s="17" t="s">
        <v>391</v>
      </c>
      <c r="P507" s="17" t="s">
        <v>1581</v>
      </c>
      <c r="Q507" s="17" t="s">
        <v>297</v>
      </c>
      <c r="R507" s="13">
        <v>95</v>
      </c>
      <c r="S507" s="10">
        <v>44</v>
      </c>
      <c r="AA507" s="11" t="str">
        <f t="shared" si="7"/>
        <v>1. Thủ đô Hà NộiQuận Hoàn Kiếm</v>
      </c>
    </row>
    <row r="508" spans="11:27" ht="15.75">
      <c r="K508" s="21"/>
      <c r="L508" s="17" t="s">
        <v>466</v>
      </c>
      <c r="M508" s="17" t="s">
        <v>1582</v>
      </c>
      <c r="N508" s="17" t="s">
        <v>294</v>
      </c>
      <c r="O508" s="17" t="s">
        <v>391</v>
      </c>
      <c r="P508" s="17" t="s">
        <v>1583</v>
      </c>
      <c r="Q508" s="17" t="s">
        <v>297</v>
      </c>
      <c r="R508" s="18">
        <v>95</v>
      </c>
      <c r="S508" s="10">
        <v>44</v>
      </c>
      <c r="AA508" s="11" t="str">
        <f t="shared" si="7"/>
        <v>1. Thủ đô Hà NộiQuận Hoàn Kiếm</v>
      </c>
    </row>
    <row r="509" spans="11:27" ht="15.75">
      <c r="K509" s="21"/>
      <c r="L509" s="17" t="s">
        <v>466</v>
      </c>
      <c r="M509" s="17" t="s">
        <v>1584</v>
      </c>
      <c r="N509" s="17" t="s">
        <v>294</v>
      </c>
      <c r="O509" s="17" t="s">
        <v>391</v>
      </c>
      <c r="P509" s="17" t="s">
        <v>1585</v>
      </c>
      <c r="Q509" s="17" t="s">
        <v>297</v>
      </c>
      <c r="R509" s="13">
        <v>95</v>
      </c>
      <c r="S509" s="10">
        <v>44</v>
      </c>
      <c r="AA509" s="11" t="str">
        <f t="shared" si="7"/>
        <v>1. Thủ đô Hà NộiQuận Hoàn Kiếm</v>
      </c>
    </row>
    <row r="510" spans="11:27" ht="15.75">
      <c r="K510" s="21"/>
      <c r="L510" s="17" t="s">
        <v>466</v>
      </c>
      <c r="M510" s="17" t="s">
        <v>1586</v>
      </c>
      <c r="N510" s="17" t="s">
        <v>294</v>
      </c>
      <c r="O510" s="17" t="s">
        <v>391</v>
      </c>
      <c r="P510" s="17" t="s">
        <v>1587</v>
      </c>
      <c r="Q510" s="17" t="s">
        <v>297</v>
      </c>
      <c r="R510" s="13">
        <v>95</v>
      </c>
      <c r="S510" s="10">
        <v>44</v>
      </c>
      <c r="AA510" s="11" t="str">
        <f t="shared" si="7"/>
        <v>1. Thủ đô Hà NộiQuận Hoàn Kiếm</v>
      </c>
    </row>
    <row r="511" spans="11:27" ht="15.75">
      <c r="K511" s="21"/>
      <c r="L511" s="17" t="s">
        <v>466</v>
      </c>
      <c r="M511" s="17" t="s">
        <v>1588</v>
      </c>
      <c r="N511" s="17" t="s">
        <v>294</v>
      </c>
      <c r="O511" s="17" t="s">
        <v>391</v>
      </c>
      <c r="P511" s="17" t="s">
        <v>1589</v>
      </c>
      <c r="Q511" s="17" t="s">
        <v>297</v>
      </c>
      <c r="R511" s="13">
        <v>95</v>
      </c>
      <c r="S511" s="10">
        <v>44</v>
      </c>
      <c r="AA511" s="11" t="str">
        <f t="shared" si="7"/>
        <v>1. Thủ đô Hà NộiQuận Hoàn Kiếm</v>
      </c>
    </row>
    <row r="512" spans="11:27" ht="15.75">
      <c r="K512" s="21"/>
      <c r="L512" s="17" t="s">
        <v>470</v>
      </c>
      <c r="M512" s="17" t="s">
        <v>1590</v>
      </c>
      <c r="N512" s="17" t="s">
        <v>294</v>
      </c>
      <c r="O512" s="17" t="s">
        <v>395</v>
      </c>
      <c r="P512" s="17" t="s">
        <v>1591</v>
      </c>
      <c r="Q512" s="17" t="s">
        <v>297</v>
      </c>
      <c r="R512" s="18">
        <v>95</v>
      </c>
      <c r="S512" s="10">
        <v>44</v>
      </c>
      <c r="AA512" s="11" t="str">
        <f t="shared" si="7"/>
        <v>1. Thủ đô Hà NộiQuận Hoàng Mai</v>
      </c>
    </row>
    <row r="513" spans="11:27" ht="15.75">
      <c r="K513" s="21"/>
      <c r="L513" s="17" t="s">
        <v>470</v>
      </c>
      <c r="M513" s="17" t="s">
        <v>1592</v>
      </c>
      <c r="N513" s="17" t="s">
        <v>294</v>
      </c>
      <c r="O513" s="17" t="s">
        <v>395</v>
      </c>
      <c r="P513" s="17" t="s">
        <v>1593</v>
      </c>
      <c r="Q513" s="17" t="s">
        <v>297</v>
      </c>
      <c r="R513" s="18">
        <v>95</v>
      </c>
      <c r="S513" s="10">
        <v>44</v>
      </c>
      <c r="AA513" s="11" t="str">
        <f t="shared" si="7"/>
        <v>1. Thủ đô Hà NộiQuận Hoàng Mai</v>
      </c>
    </row>
    <row r="514" spans="11:27" ht="15.75">
      <c r="K514" s="21"/>
      <c r="L514" s="17" t="s">
        <v>470</v>
      </c>
      <c r="M514" s="17" t="s">
        <v>1594</v>
      </c>
      <c r="N514" s="17" t="s">
        <v>294</v>
      </c>
      <c r="O514" s="17" t="s">
        <v>395</v>
      </c>
      <c r="P514" s="17" t="s">
        <v>1595</v>
      </c>
      <c r="Q514" s="17" t="s">
        <v>297</v>
      </c>
      <c r="R514" s="18">
        <v>95</v>
      </c>
      <c r="S514" s="10">
        <v>44</v>
      </c>
      <c r="AA514" s="11" t="str">
        <f t="shared" si="7"/>
        <v>1. Thủ đô Hà NộiQuận Hoàng Mai</v>
      </c>
    </row>
    <row r="515" spans="11:27" ht="15.75">
      <c r="K515" s="21"/>
      <c r="L515" s="17" t="s">
        <v>470</v>
      </c>
      <c r="M515" s="17" t="s">
        <v>1105</v>
      </c>
      <c r="N515" s="17" t="s">
        <v>294</v>
      </c>
      <c r="O515" s="17" t="s">
        <v>395</v>
      </c>
      <c r="P515" s="17" t="s">
        <v>1596</v>
      </c>
      <c r="Q515" s="17" t="s">
        <v>297</v>
      </c>
      <c r="R515" s="18">
        <v>95</v>
      </c>
      <c r="S515" s="10">
        <v>44</v>
      </c>
      <c r="AA515" s="11" t="str">
        <f t="shared" si="7"/>
        <v>1. Thủ đô Hà NộiQuận Hoàng Mai</v>
      </c>
    </row>
    <row r="516" spans="11:27" ht="15.75">
      <c r="K516" s="21"/>
      <c r="L516" s="17" t="s">
        <v>470</v>
      </c>
      <c r="M516" s="17" t="s">
        <v>1108</v>
      </c>
      <c r="N516" s="17" t="s">
        <v>294</v>
      </c>
      <c r="O516" s="17" t="s">
        <v>395</v>
      </c>
      <c r="P516" s="17" t="s">
        <v>1597</v>
      </c>
      <c r="Q516" s="17" t="s">
        <v>297</v>
      </c>
      <c r="R516" s="18">
        <v>95</v>
      </c>
      <c r="S516" s="10">
        <v>44</v>
      </c>
      <c r="AA516" s="11" t="str">
        <f t="shared" si="7"/>
        <v>1. Thủ đô Hà NộiQuận Hoàng Mai</v>
      </c>
    </row>
    <row r="517" spans="11:27" ht="15.75">
      <c r="K517" s="21"/>
      <c r="L517" s="17" t="s">
        <v>470</v>
      </c>
      <c r="M517" s="17" t="s">
        <v>1598</v>
      </c>
      <c r="N517" s="17" t="s">
        <v>294</v>
      </c>
      <c r="O517" s="17" t="s">
        <v>395</v>
      </c>
      <c r="P517" s="17" t="s">
        <v>1599</v>
      </c>
      <c r="Q517" s="17" t="s">
        <v>297</v>
      </c>
      <c r="R517" s="18">
        <v>95</v>
      </c>
      <c r="S517" s="10">
        <v>44</v>
      </c>
      <c r="AA517" s="11" t="str">
        <f t="shared" si="7"/>
        <v>1. Thủ đô Hà NộiQuận Hoàng Mai</v>
      </c>
    </row>
    <row r="518" spans="11:27" ht="15.75">
      <c r="K518" s="21"/>
      <c r="L518" s="17" t="s">
        <v>470</v>
      </c>
      <c r="M518" s="17" t="s">
        <v>1600</v>
      </c>
      <c r="N518" s="17" t="s">
        <v>294</v>
      </c>
      <c r="O518" s="17" t="s">
        <v>395</v>
      </c>
      <c r="P518" s="17" t="s">
        <v>1601</v>
      </c>
      <c r="Q518" s="17" t="s">
        <v>297</v>
      </c>
      <c r="R518" s="18">
        <v>95</v>
      </c>
      <c r="S518" s="10">
        <v>44</v>
      </c>
      <c r="AA518" s="11" t="str">
        <f t="shared" ref="AA518:AA581" si="8">N518&amp;O518</f>
        <v>1. Thủ đô Hà NộiQuận Hoàng Mai</v>
      </c>
    </row>
    <row r="519" spans="11:27" ht="15.75">
      <c r="K519" s="21"/>
      <c r="L519" s="17" t="s">
        <v>470</v>
      </c>
      <c r="M519" s="17" t="s">
        <v>1079</v>
      </c>
      <c r="N519" s="17" t="s">
        <v>294</v>
      </c>
      <c r="O519" s="17" t="s">
        <v>395</v>
      </c>
      <c r="P519" s="17" t="s">
        <v>1602</v>
      </c>
      <c r="Q519" s="17" t="s">
        <v>297</v>
      </c>
      <c r="R519" s="18">
        <v>95</v>
      </c>
      <c r="S519" s="10">
        <v>44</v>
      </c>
      <c r="AA519" s="11" t="str">
        <f t="shared" si="8"/>
        <v>1. Thủ đô Hà NộiQuận Hoàng Mai</v>
      </c>
    </row>
    <row r="520" spans="11:27" ht="15.75">
      <c r="K520" s="21"/>
      <c r="L520" s="17" t="s">
        <v>474</v>
      </c>
      <c r="M520" s="17" t="s">
        <v>1603</v>
      </c>
      <c r="N520" s="17" t="s">
        <v>294</v>
      </c>
      <c r="O520" s="17" t="s">
        <v>395</v>
      </c>
      <c r="P520" s="17" t="s">
        <v>1604</v>
      </c>
      <c r="Q520" s="17" t="s">
        <v>297</v>
      </c>
      <c r="R520" s="18">
        <v>95</v>
      </c>
      <c r="S520" s="10">
        <v>44</v>
      </c>
      <c r="AA520" s="11" t="str">
        <f t="shared" si="8"/>
        <v>1. Thủ đô Hà NộiQuận Hoàng Mai</v>
      </c>
    </row>
    <row r="521" spans="11:27" ht="15.75">
      <c r="K521" s="21"/>
      <c r="L521" s="17" t="s">
        <v>474</v>
      </c>
      <c r="M521" s="17" t="s">
        <v>1605</v>
      </c>
      <c r="N521" s="17" t="s">
        <v>294</v>
      </c>
      <c r="O521" s="17" t="s">
        <v>395</v>
      </c>
      <c r="P521" s="17" t="s">
        <v>1606</v>
      </c>
      <c r="Q521" s="17" t="s">
        <v>297</v>
      </c>
      <c r="R521" s="18">
        <v>95</v>
      </c>
      <c r="S521" s="10">
        <v>44</v>
      </c>
      <c r="AA521" s="11" t="str">
        <f t="shared" si="8"/>
        <v>1. Thủ đô Hà NộiQuận Hoàng Mai</v>
      </c>
    </row>
    <row r="522" spans="11:27" ht="15.75">
      <c r="K522" s="21"/>
      <c r="L522" s="17" t="s">
        <v>474</v>
      </c>
      <c r="M522" s="17" t="s">
        <v>1127</v>
      </c>
      <c r="N522" s="17" t="s">
        <v>294</v>
      </c>
      <c r="O522" s="17" t="s">
        <v>395</v>
      </c>
      <c r="P522" s="17" t="s">
        <v>1607</v>
      </c>
      <c r="Q522" s="17" t="s">
        <v>297</v>
      </c>
      <c r="R522" s="18">
        <v>95</v>
      </c>
      <c r="S522" s="10">
        <v>44</v>
      </c>
      <c r="AA522" s="11" t="str">
        <f t="shared" si="8"/>
        <v>1. Thủ đô Hà NộiQuận Hoàng Mai</v>
      </c>
    </row>
    <row r="523" spans="11:27" ht="15.75">
      <c r="K523" s="21"/>
      <c r="L523" s="17" t="s">
        <v>474</v>
      </c>
      <c r="M523" s="17" t="s">
        <v>1129</v>
      </c>
      <c r="N523" s="17" t="s">
        <v>294</v>
      </c>
      <c r="O523" s="17" t="s">
        <v>395</v>
      </c>
      <c r="P523" s="17" t="s">
        <v>1608</v>
      </c>
      <c r="Q523" s="17" t="s">
        <v>297</v>
      </c>
      <c r="R523" s="18">
        <v>95</v>
      </c>
      <c r="S523" s="10">
        <v>44</v>
      </c>
      <c r="AA523" s="11" t="str">
        <f t="shared" si="8"/>
        <v>1. Thủ đô Hà NộiQuận Hoàng Mai</v>
      </c>
    </row>
    <row r="524" spans="11:27" ht="15.75">
      <c r="K524" s="21"/>
      <c r="L524" s="17" t="s">
        <v>474</v>
      </c>
      <c r="M524" s="17" t="s">
        <v>1131</v>
      </c>
      <c r="N524" s="17" t="s">
        <v>294</v>
      </c>
      <c r="O524" s="17" t="s">
        <v>395</v>
      </c>
      <c r="P524" s="17" t="s">
        <v>1609</v>
      </c>
      <c r="Q524" s="17" t="s">
        <v>297</v>
      </c>
      <c r="R524" s="18">
        <v>95</v>
      </c>
      <c r="S524" s="10">
        <v>44</v>
      </c>
      <c r="AA524" s="11" t="str">
        <f t="shared" si="8"/>
        <v>1. Thủ đô Hà NộiQuận Hoàng Mai</v>
      </c>
    </row>
    <row r="525" spans="11:27" ht="15.75">
      <c r="K525" s="21"/>
      <c r="L525" s="17" t="s">
        <v>474</v>
      </c>
      <c r="M525" s="17" t="s">
        <v>1134</v>
      </c>
      <c r="N525" s="17" t="s">
        <v>294</v>
      </c>
      <c r="O525" s="17" t="s">
        <v>395</v>
      </c>
      <c r="P525" s="17" t="s">
        <v>1610</v>
      </c>
      <c r="Q525" s="17" t="s">
        <v>297</v>
      </c>
      <c r="R525" s="18">
        <v>95</v>
      </c>
      <c r="S525" s="10">
        <v>44</v>
      </c>
      <c r="AA525" s="11" t="str">
        <f t="shared" si="8"/>
        <v>1. Thủ đô Hà NộiQuận Hoàng Mai</v>
      </c>
    </row>
    <row r="526" spans="11:27" ht="15.75">
      <c r="K526" s="21"/>
      <c r="L526" s="17" t="s">
        <v>474</v>
      </c>
      <c r="M526" s="17" t="s">
        <v>1137</v>
      </c>
      <c r="N526" s="17" t="s">
        <v>294</v>
      </c>
      <c r="O526" s="17" t="s">
        <v>398</v>
      </c>
      <c r="P526" s="17" t="s">
        <v>1611</v>
      </c>
      <c r="Q526" s="17" t="s">
        <v>297</v>
      </c>
      <c r="R526" s="13">
        <v>95</v>
      </c>
      <c r="S526" s="10">
        <v>44</v>
      </c>
      <c r="AA526" s="11" t="str">
        <f t="shared" si="8"/>
        <v>1. Thủ đô Hà NộiQuận Long Biên</v>
      </c>
    </row>
    <row r="527" spans="11:27" ht="15.75">
      <c r="K527" s="21"/>
      <c r="L527" s="17" t="s">
        <v>474</v>
      </c>
      <c r="M527" s="17" t="s">
        <v>1140</v>
      </c>
      <c r="N527" s="17" t="s">
        <v>294</v>
      </c>
      <c r="O527" s="17" t="s">
        <v>398</v>
      </c>
      <c r="P527" s="17" t="s">
        <v>1612</v>
      </c>
      <c r="Q527" s="17" t="s">
        <v>297</v>
      </c>
      <c r="R527" s="18">
        <v>95</v>
      </c>
      <c r="S527" s="10">
        <v>44</v>
      </c>
      <c r="AA527" s="11" t="str">
        <f t="shared" si="8"/>
        <v>1. Thủ đô Hà NộiQuận Long Biên</v>
      </c>
    </row>
    <row r="528" spans="11:27" ht="15.75">
      <c r="K528" s="21"/>
      <c r="L528" s="17" t="s">
        <v>474</v>
      </c>
      <c r="M528" s="17" t="s">
        <v>1143</v>
      </c>
      <c r="N528" s="17" t="s">
        <v>294</v>
      </c>
      <c r="O528" s="17" t="s">
        <v>398</v>
      </c>
      <c r="P528" s="17" t="s">
        <v>1613</v>
      </c>
      <c r="Q528" s="17" t="s">
        <v>297</v>
      </c>
      <c r="R528" s="13">
        <v>95</v>
      </c>
      <c r="S528" s="10">
        <v>44</v>
      </c>
      <c r="AA528" s="11" t="str">
        <f t="shared" si="8"/>
        <v>1. Thủ đô Hà NộiQuận Long Biên</v>
      </c>
    </row>
    <row r="529" spans="11:27" ht="15.75">
      <c r="K529" s="21"/>
      <c r="L529" s="17" t="s">
        <v>474</v>
      </c>
      <c r="M529" s="17" t="s">
        <v>1614</v>
      </c>
      <c r="N529" s="17" t="s">
        <v>294</v>
      </c>
      <c r="O529" s="17" t="s">
        <v>398</v>
      </c>
      <c r="P529" s="17" t="s">
        <v>1615</v>
      </c>
      <c r="Q529" s="17" t="s">
        <v>297</v>
      </c>
      <c r="R529" s="13">
        <v>95</v>
      </c>
      <c r="S529" s="10">
        <v>44</v>
      </c>
      <c r="AA529" s="11" t="str">
        <f t="shared" si="8"/>
        <v>1. Thủ đô Hà NộiQuận Long Biên</v>
      </c>
    </row>
    <row r="530" spans="11:27" ht="15.75">
      <c r="K530" s="21"/>
      <c r="L530" s="17" t="s">
        <v>474</v>
      </c>
      <c r="M530" s="17" t="s">
        <v>1145</v>
      </c>
      <c r="N530" s="17" t="s">
        <v>294</v>
      </c>
      <c r="O530" s="17" t="s">
        <v>398</v>
      </c>
      <c r="P530" s="17" t="s">
        <v>1616</v>
      </c>
      <c r="Q530" s="17" t="s">
        <v>297</v>
      </c>
      <c r="R530" s="13">
        <v>95</v>
      </c>
      <c r="S530" s="10">
        <v>44</v>
      </c>
      <c r="AA530" s="11" t="str">
        <f t="shared" si="8"/>
        <v>1. Thủ đô Hà NộiQuận Long Biên</v>
      </c>
    </row>
    <row r="531" spans="11:27" ht="15.75">
      <c r="K531" s="21"/>
      <c r="L531" s="17" t="s">
        <v>474</v>
      </c>
      <c r="M531" s="17" t="s">
        <v>1617</v>
      </c>
      <c r="N531" s="17" t="s">
        <v>294</v>
      </c>
      <c r="O531" s="17" t="s">
        <v>398</v>
      </c>
      <c r="P531" s="17" t="s">
        <v>1618</v>
      </c>
      <c r="Q531" s="17" t="s">
        <v>297</v>
      </c>
      <c r="R531" s="13">
        <v>95</v>
      </c>
      <c r="S531" s="10">
        <v>44</v>
      </c>
      <c r="AA531" s="11" t="str">
        <f t="shared" si="8"/>
        <v>1. Thủ đô Hà NộiQuận Long Biên</v>
      </c>
    </row>
    <row r="532" spans="11:27" ht="15.75">
      <c r="K532" s="21"/>
      <c r="L532" s="17" t="s">
        <v>474</v>
      </c>
      <c r="M532" s="17" t="s">
        <v>1155</v>
      </c>
      <c r="N532" s="17" t="s">
        <v>294</v>
      </c>
      <c r="O532" s="17" t="s">
        <v>398</v>
      </c>
      <c r="P532" s="17" t="s">
        <v>1619</v>
      </c>
      <c r="Q532" s="17" t="s">
        <v>297</v>
      </c>
      <c r="R532" s="13">
        <v>95</v>
      </c>
      <c r="S532" s="10">
        <v>44</v>
      </c>
      <c r="AA532" s="11" t="str">
        <f t="shared" si="8"/>
        <v>1. Thủ đô Hà NộiQuận Long Biên</v>
      </c>
    </row>
    <row r="533" spans="11:27" ht="15.75">
      <c r="K533" s="21"/>
      <c r="L533" s="17" t="s">
        <v>474</v>
      </c>
      <c r="M533" s="17" t="s">
        <v>1160</v>
      </c>
      <c r="N533" s="17" t="s">
        <v>294</v>
      </c>
      <c r="O533" s="17" t="s">
        <v>398</v>
      </c>
      <c r="P533" s="17" t="s">
        <v>1620</v>
      </c>
      <c r="Q533" s="17" t="s">
        <v>297</v>
      </c>
      <c r="R533" s="13">
        <v>95</v>
      </c>
      <c r="S533" s="10">
        <v>44</v>
      </c>
      <c r="AA533" s="11" t="str">
        <f t="shared" si="8"/>
        <v>1. Thủ đô Hà NộiQuận Long Biên</v>
      </c>
    </row>
    <row r="534" spans="11:27" ht="15.75">
      <c r="K534" s="21"/>
      <c r="L534" s="17" t="s">
        <v>474</v>
      </c>
      <c r="M534" s="17" t="s">
        <v>1158</v>
      </c>
      <c r="N534" s="17" t="s">
        <v>294</v>
      </c>
      <c r="O534" s="17" t="s">
        <v>398</v>
      </c>
      <c r="P534" s="17" t="s">
        <v>1621</v>
      </c>
      <c r="Q534" s="17" t="s">
        <v>297</v>
      </c>
      <c r="R534" s="13">
        <v>95</v>
      </c>
      <c r="S534" s="10">
        <v>44</v>
      </c>
      <c r="AA534" s="11" t="str">
        <f t="shared" si="8"/>
        <v>1. Thủ đô Hà NộiQuận Long Biên</v>
      </c>
    </row>
    <row r="535" spans="11:27" ht="15.75">
      <c r="K535" s="21"/>
      <c r="L535" s="17" t="s">
        <v>474</v>
      </c>
      <c r="M535" s="17" t="s">
        <v>1115</v>
      </c>
      <c r="N535" s="17" t="s">
        <v>294</v>
      </c>
      <c r="O535" s="17" t="s">
        <v>398</v>
      </c>
      <c r="P535" s="17" t="s">
        <v>1622</v>
      </c>
      <c r="Q535" s="17" t="s">
        <v>297</v>
      </c>
      <c r="R535" s="13">
        <v>95</v>
      </c>
      <c r="S535" s="10">
        <v>44</v>
      </c>
      <c r="AA535" s="11" t="str">
        <f t="shared" si="8"/>
        <v>1. Thủ đô Hà NộiQuận Long Biên</v>
      </c>
    </row>
    <row r="536" spans="11:27" ht="15.75">
      <c r="K536" s="21"/>
      <c r="L536" s="17" t="s">
        <v>474</v>
      </c>
      <c r="M536" s="17" t="s">
        <v>1113</v>
      </c>
      <c r="N536" s="17" t="s">
        <v>294</v>
      </c>
      <c r="O536" s="17" t="s">
        <v>398</v>
      </c>
      <c r="P536" s="17" t="s">
        <v>1623</v>
      </c>
      <c r="Q536" s="17" t="s">
        <v>297</v>
      </c>
      <c r="R536" s="13">
        <v>95</v>
      </c>
      <c r="S536" s="10">
        <v>44</v>
      </c>
      <c r="AA536" s="11" t="str">
        <f t="shared" si="8"/>
        <v>1. Thủ đô Hà NộiQuận Long Biên</v>
      </c>
    </row>
    <row r="537" spans="11:27" ht="15.75">
      <c r="K537" s="21"/>
      <c r="L537" s="17" t="s">
        <v>474</v>
      </c>
      <c r="M537" s="17" t="s">
        <v>1117</v>
      </c>
      <c r="N537" s="17" t="s">
        <v>294</v>
      </c>
      <c r="O537" s="17" t="s">
        <v>398</v>
      </c>
      <c r="P537" s="17" t="s">
        <v>1624</v>
      </c>
      <c r="Q537" s="17" t="s">
        <v>297</v>
      </c>
      <c r="R537" s="13">
        <v>95</v>
      </c>
      <c r="S537" s="10">
        <v>44</v>
      </c>
      <c r="AA537" s="11" t="str">
        <f t="shared" si="8"/>
        <v>1. Thủ đô Hà NộiQuận Long Biên</v>
      </c>
    </row>
    <row r="538" spans="11:27" ht="15.75">
      <c r="K538" s="21"/>
      <c r="L538" s="17" t="s">
        <v>478</v>
      </c>
      <c r="M538" s="17" t="s">
        <v>1169</v>
      </c>
      <c r="N538" s="17" t="s">
        <v>294</v>
      </c>
      <c r="O538" s="17" t="s">
        <v>398</v>
      </c>
      <c r="P538" s="17" t="s">
        <v>1625</v>
      </c>
      <c r="Q538" s="17" t="s">
        <v>297</v>
      </c>
      <c r="R538" s="13">
        <v>95</v>
      </c>
      <c r="S538" s="10">
        <v>44</v>
      </c>
      <c r="AA538" s="11" t="str">
        <f t="shared" si="8"/>
        <v>1. Thủ đô Hà NộiQuận Long Biên</v>
      </c>
    </row>
    <row r="539" spans="11:27" ht="15.75">
      <c r="K539" s="21"/>
      <c r="L539" s="17" t="s">
        <v>478</v>
      </c>
      <c r="M539" s="17" t="s">
        <v>1626</v>
      </c>
      <c r="N539" s="17" t="s">
        <v>294</v>
      </c>
      <c r="O539" s="17" t="s">
        <v>398</v>
      </c>
      <c r="P539" s="17" t="s">
        <v>1627</v>
      </c>
      <c r="Q539" s="17" t="s">
        <v>297</v>
      </c>
      <c r="R539" s="13">
        <v>95</v>
      </c>
      <c r="S539" s="10">
        <v>44</v>
      </c>
      <c r="AA539" s="11" t="str">
        <f t="shared" si="8"/>
        <v>1. Thủ đô Hà NộiQuận Long Biên</v>
      </c>
    </row>
    <row r="540" spans="11:27" ht="15.75">
      <c r="K540" s="21"/>
      <c r="L540" s="17" t="s">
        <v>478</v>
      </c>
      <c r="M540" s="17" t="s">
        <v>1628</v>
      </c>
      <c r="N540" s="17" t="s">
        <v>294</v>
      </c>
      <c r="O540" s="17" t="s">
        <v>402</v>
      </c>
      <c r="P540" s="17" t="s">
        <v>1629</v>
      </c>
      <c r="Q540" s="17" t="s">
        <v>297</v>
      </c>
      <c r="R540" s="18">
        <v>95</v>
      </c>
      <c r="S540" s="10">
        <v>44</v>
      </c>
      <c r="AA540" s="11" t="str">
        <f t="shared" si="8"/>
        <v>1. Thủ đô Hà NộiQuận Nam Từ Liêm</v>
      </c>
    </row>
    <row r="541" spans="11:27" ht="15.75">
      <c r="K541" s="21"/>
      <c r="L541" s="17" t="s">
        <v>478</v>
      </c>
      <c r="M541" s="17" t="s">
        <v>1171</v>
      </c>
      <c r="N541" s="17" t="s">
        <v>294</v>
      </c>
      <c r="O541" s="17" t="s">
        <v>402</v>
      </c>
      <c r="P541" s="17" t="s">
        <v>1630</v>
      </c>
      <c r="Q541" s="17" t="s">
        <v>297</v>
      </c>
      <c r="R541" s="18">
        <v>95</v>
      </c>
      <c r="S541" s="10">
        <v>44</v>
      </c>
      <c r="AA541" s="11" t="str">
        <f t="shared" si="8"/>
        <v>1. Thủ đô Hà NộiQuận Nam Từ Liêm</v>
      </c>
    </row>
    <row r="542" spans="11:27" ht="15.75">
      <c r="K542" s="21"/>
      <c r="L542" s="17" t="s">
        <v>478</v>
      </c>
      <c r="M542" s="17" t="s">
        <v>1631</v>
      </c>
      <c r="N542" s="17" t="s">
        <v>294</v>
      </c>
      <c r="O542" s="17" t="s">
        <v>402</v>
      </c>
      <c r="P542" s="17" t="s">
        <v>1632</v>
      </c>
      <c r="Q542" s="17" t="s">
        <v>297</v>
      </c>
      <c r="R542" s="18">
        <v>95</v>
      </c>
      <c r="S542" s="10">
        <v>44</v>
      </c>
      <c r="AA542" s="11" t="str">
        <f t="shared" si="8"/>
        <v>1. Thủ đô Hà NộiQuận Nam Từ Liêm</v>
      </c>
    </row>
    <row r="543" spans="11:27" ht="15.75">
      <c r="K543" s="21"/>
      <c r="L543" s="17" t="s">
        <v>478</v>
      </c>
      <c r="M543" s="17" t="s">
        <v>1633</v>
      </c>
      <c r="N543" s="17" t="s">
        <v>294</v>
      </c>
      <c r="O543" s="17" t="s">
        <v>402</v>
      </c>
      <c r="P543" s="17" t="s">
        <v>1634</v>
      </c>
      <c r="Q543" s="17" t="s">
        <v>297</v>
      </c>
      <c r="R543" s="18">
        <v>95</v>
      </c>
      <c r="S543" s="10">
        <v>44</v>
      </c>
      <c r="AA543" s="11" t="str">
        <f t="shared" si="8"/>
        <v>1. Thủ đô Hà NộiQuận Nam Từ Liêm</v>
      </c>
    </row>
    <row r="544" spans="11:27" ht="15.75">
      <c r="K544" s="21"/>
      <c r="L544" s="17" t="s">
        <v>478</v>
      </c>
      <c r="M544" s="17" t="s">
        <v>1173</v>
      </c>
      <c r="N544" s="17" t="s">
        <v>294</v>
      </c>
      <c r="O544" s="17" t="s">
        <v>402</v>
      </c>
      <c r="P544" s="17" t="s">
        <v>1635</v>
      </c>
      <c r="Q544" s="17" t="s">
        <v>297</v>
      </c>
      <c r="R544" s="18">
        <v>95</v>
      </c>
      <c r="S544" s="10">
        <v>44</v>
      </c>
      <c r="AA544" s="11" t="str">
        <f t="shared" si="8"/>
        <v>1. Thủ đô Hà NộiQuận Nam Từ Liêm</v>
      </c>
    </row>
    <row r="545" spans="11:27" ht="15.75">
      <c r="K545" s="21"/>
      <c r="L545" s="17" t="s">
        <v>478</v>
      </c>
      <c r="M545" s="17" t="s">
        <v>1636</v>
      </c>
      <c r="N545" s="17" t="s">
        <v>294</v>
      </c>
      <c r="O545" s="17" t="s">
        <v>402</v>
      </c>
      <c r="P545" s="17" t="s">
        <v>1637</v>
      </c>
      <c r="Q545" s="17" t="s">
        <v>297</v>
      </c>
      <c r="R545" s="18">
        <v>95</v>
      </c>
      <c r="S545" s="10">
        <v>44</v>
      </c>
      <c r="AA545" s="11" t="str">
        <f t="shared" si="8"/>
        <v>1. Thủ đô Hà NộiQuận Nam Từ Liêm</v>
      </c>
    </row>
    <row r="546" spans="11:27" ht="15.75">
      <c r="K546" s="21"/>
      <c r="L546" s="17" t="s">
        <v>478</v>
      </c>
      <c r="M546" s="17" t="s">
        <v>1638</v>
      </c>
      <c r="N546" s="17" t="s">
        <v>294</v>
      </c>
      <c r="O546" s="17" t="s">
        <v>402</v>
      </c>
      <c r="P546" s="17" t="s">
        <v>1639</v>
      </c>
      <c r="Q546" s="17" t="s">
        <v>297</v>
      </c>
      <c r="R546" s="18">
        <v>95</v>
      </c>
      <c r="S546" s="10">
        <v>44</v>
      </c>
      <c r="AA546" s="11" t="str">
        <f t="shared" si="8"/>
        <v>1. Thủ đô Hà NộiQuận Nam Từ Liêm</v>
      </c>
    </row>
    <row r="547" spans="11:27" ht="15.75">
      <c r="K547" s="21"/>
      <c r="L547" s="17" t="s">
        <v>478</v>
      </c>
      <c r="M547" s="17" t="s">
        <v>1640</v>
      </c>
      <c r="N547" s="17" t="s">
        <v>294</v>
      </c>
      <c r="O547" s="17" t="s">
        <v>402</v>
      </c>
      <c r="P547" s="17" t="s">
        <v>1641</v>
      </c>
      <c r="Q547" s="17" t="s">
        <v>297</v>
      </c>
      <c r="R547" s="18">
        <v>95</v>
      </c>
      <c r="S547" s="10">
        <v>44</v>
      </c>
      <c r="AA547" s="11" t="str">
        <f t="shared" si="8"/>
        <v>1. Thủ đô Hà NộiQuận Nam Từ Liêm</v>
      </c>
    </row>
    <row r="548" spans="11:27" ht="15.75">
      <c r="K548" s="21"/>
      <c r="L548" s="17" t="s">
        <v>478</v>
      </c>
      <c r="M548" s="17" t="s">
        <v>1182</v>
      </c>
      <c r="N548" s="17" t="s">
        <v>294</v>
      </c>
      <c r="O548" s="17" t="s">
        <v>402</v>
      </c>
      <c r="P548" s="17" t="s">
        <v>1642</v>
      </c>
      <c r="Q548" s="17" t="s">
        <v>297</v>
      </c>
      <c r="R548" s="18">
        <v>95</v>
      </c>
      <c r="S548" s="10">
        <v>44</v>
      </c>
      <c r="AA548" s="11" t="str">
        <f t="shared" si="8"/>
        <v>1. Thủ đô Hà NộiQuận Nam Từ Liêm</v>
      </c>
    </row>
    <row r="549" spans="11:27" ht="15.75">
      <c r="K549" s="21"/>
      <c r="L549" s="17" t="s">
        <v>478</v>
      </c>
      <c r="M549" s="17" t="s">
        <v>1643</v>
      </c>
      <c r="N549" s="17" t="s">
        <v>294</v>
      </c>
      <c r="O549" s="17" t="s">
        <v>402</v>
      </c>
      <c r="P549" s="17" t="s">
        <v>1644</v>
      </c>
      <c r="Q549" s="17" t="s">
        <v>297</v>
      </c>
      <c r="R549" s="18">
        <v>95</v>
      </c>
      <c r="S549" s="10">
        <v>44</v>
      </c>
      <c r="AA549" s="11" t="str">
        <f t="shared" si="8"/>
        <v>1. Thủ đô Hà NộiQuận Nam Từ Liêm</v>
      </c>
    </row>
    <row r="550" spans="11:27" ht="15.75">
      <c r="K550" s="21"/>
      <c r="L550" s="17" t="s">
        <v>478</v>
      </c>
      <c r="M550" s="17" t="s">
        <v>1645</v>
      </c>
      <c r="N550" s="17" t="s">
        <v>294</v>
      </c>
      <c r="O550" s="17" t="s">
        <v>406</v>
      </c>
      <c r="P550" s="17" t="s">
        <v>1646</v>
      </c>
      <c r="Q550" s="17" t="s">
        <v>297</v>
      </c>
      <c r="R550" s="13">
        <v>95</v>
      </c>
      <c r="S550" s="10">
        <v>44</v>
      </c>
      <c r="AA550" s="11" t="str">
        <f t="shared" si="8"/>
        <v>1. Thủ đô Hà NộiQuận Tây Hồ</v>
      </c>
    </row>
    <row r="551" spans="11:27" ht="15.75">
      <c r="K551" s="21"/>
      <c r="L551" s="17" t="s">
        <v>481</v>
      </c>
      <c r="M551" s="17" t="s">
        <v>1647</v>
      </c>
      <c r="N551" s="17" t="s">
        <v>294</v>
      </c>
      <c r="O551" s="17" t="s">
        <v>406</v>
      </c>
      <c r="P551" s="17" t="s">
        <v>1648</v>
      </c>
      <c r="Q551" s="17" t="s">
        <v>297</v>
      </c>
      <c r="R551" s="13">
        <v>95</v>
      </c>
      <c r="S551" s="10">
        <v>44</v>
      </c>
      <c r="AA551" s="11" t="str">
        <f t="shared" si="8"/>
        <v>1. Thủ đô Hà NộiQuận Tây Hồ</v>
      </c>
    </row>
    <row r="552" spans="11:27" ht="15.75">
      <c r="K552" s="21"/>
      <c r="L552" s="17" t="s">
        <v>481</v>
      </c>
      <c r="M552" s="17" t="s">
        <v>1190</v>
      </c>
      <c r="N552" s="17" t="s">
        <v>294</v>
      </c>
      <c r="O552" s="17" t="s">
        <v>406</v>
      </c>
      <c r="P552" s="17" t="s">
        <v>1649</v>
      </c>
      <c r="Q552" s="17" t="s">
        <v>297</v>
      </c>
      <c r="R552" s="13">
        <v>95</v>
      </c>
      <c r="S552" s="10">
        <v>44</v>
      </c>
      <c r="AA552" s="11" t="str">
        <f t="shared" si="8"/>
        <v>1. Thủ đô Hà NộiQuận Tây Hồ</v>
      </c>
    </row>
    <row r="553" spans="11:27" ht="15.75">
      <c r="K553" s="21"/>
      <c r="L553" s="17" t="s">
        <v>481</v>
      </c>
      <c r="M553" s="17" t="s">
        <v>1192</v>
      </c>
      <c r="N553" s="17" t="s">
        <v>294</v>
      </c>
      <c r="O553" s="17" t="s">
        <v>406</v>
      </c>
      <c r="P553" s="17" t="s">
        <v>1650</v>
      </c>
      <c r="Q553" s="17" t="s">
        <v>297</v>
      </c>
      <c r="R553" s="13">
        <v>95</v>
      </c>
      <c r="S553" s="10">
        <v>44</v>
      </c>
      <c r="AA553" s="11" t="str">
        <f t="shared" si="8"/>
        <v>1. Thủ đô Hà NộiQuận Tây Hồ</v>
      </c>
    </row>
    <row r="554" spans="11:27" ht="15.75">
      <c r="K554" s="21"/>
      <c r="L554" s="17" t="s">
        <v>481</v>
      </c>
      <c r="M554" s="17" t="s">
        <v>1651</v>
      </c>
      <c r="N554" s="17" t="s">
        <v>294</v>
      </c>
      <c r="O554" s="17" t="s">
        <v>406</v>
      </c>
      <c r="P554" s="17" t="s">
        <v>1652</v>
      </c>
      <c r="Q554" s="17" t="s">
        <v>297</v>
      </c>
      <c r="R554" s="13">
        <v>95</v>
      </c>
      <c r="S554" s="10">
        <v>44</v>
      </c>
      <c r="AA554" s="11" t="str">
        <f t="shared" si="8"/>
        <v>1. Thủ đô Hà NộiQuận Tây Hồ</v>
      </c>
    </row>
    <row r="555" spans="11:27" ht="15.75">
      <c r="K555" s="21"/>
      <c r="L555" s="17" t="s">
        <v>481</v>
      </c>
      <c r="M555" s="17" t="s">
        <v>1653</v>
      </c>
      <c r="N555" s="17" t="s">
        <v>294</v>
      </c>
      <c r="O555" s="17" t="s">
        <v>406</v>
      </c>
      <c r="P555" s="17" t="s">
        <v>1654</v>
      </c>
      <c r="Q555" s="17" t="s">
        <v>297</v>
      </c>
      <c r="R555" s="13">
        <v>95</v>
      </c>
      <c r="S555" s="10">
        <v>44</v>
      </c>
      <c r="AA555" s="11" t="str">
        <f t="shared" si="8"/>
        <v>1. Thủ đô Hà NộiQuận Tây Hồ</v>
      </c>
    </row>
    <row r="556" spans="11:27" ht="15.75">
      <c r="K556" s="21"/>
      <c r="L556" s="17" t="s">
        <v>481</v>
      </c>
      <c r="M556" s="17" t="s">
        <v>1655</v>
      </c>
      <c r="N556" s="17" t="s">
        <v>294</v>
      </c>
      <c r="O556" s="17" t="s">
        <v>406</v>
      </c>
      <c r="P556" s="17" t="s">
        <v>1656</v>
      </c>
      <c r="Q556" s="17" t="s">
        <v>297</v>
      </c>
      <c r="R556" s="13">
        <v>95</v>
      </c>
      <c r="S556" s="10">
        <v>44</v>
      </c>
      <c r="AA556" s="11" t="str">
        <f t="shared" si="8"/>
        <v>1. Thủ đô Hà NộiQuận Tây Hồ</v>
      </c>
    </row>
    <row r="557" spans="11:27" ht="15.75">
      <c r="K557" s="21"/>
      <c r="L557" s="17" t="s">
        <v>481</v>
      </c>
      <c r="M557" s="17" t="s">
        <v>1198</v>
      </c>
      <c r="N557" s="17" t="s">
        <v>294</v>
      </c>
      <c r="O557" s="17" t="s">
        <v>406</v>
      </c>
      <c r="P557" s="17" t="s">
        <v>1657</v>
      </c>
      <c r="Q557" s="17" t="s">
        <v>297</v>
      </c>
      <c r="R557" s="13">
        <v>95</v>
      </c>
      <c r="S557" s="10">
        <v>44</v>
      </c>
      <c r="AA557" s="11" t="str">
        <f t="shared" si="8"/>
        <v>1. Thủ đô Hà NộiQuận Tây Hồ</v>
      </c>
    </row>
    <row r="558" spans="11:27" ht="15.75">
      <c r="K558" s="21"/>
      <c r="L558" s="17" t="s">
        <v>481</v>
      </c>
      <c r="M558" s="17" t="s">
        <v>1658</v>
      </c>
      <c r="N558" s="17" t="s">
        <v>294</v>
      </c>
      <c r="O558" s="17" t="s">
        <v>410</v>
      </c>
      <c r="P558" s="17" t="s">
        <v>1659</v>
      </c>
      <c r="Q558" s="17" t="s">
        <v>297</v>
      </c>
      <c r="R558" s="18">
        <v>95</v>
      </c>
      <c r="S558" s="10">
        <v>44</v>
      </c>
      <c r="AA558" s="11" t="str">
        <f t="shared" si="8"/>
        <v>1. Thủ đô Hà NộiQuận Thanh Xuân</v>
      </c>
    </row>
    <row r="559" spans="11:27" ht="15.75">
      <c r="K559" s="21"/>
      <c r="L559" s="17" t="s">
        <v>481</v>
      </c>
      <c r="M559" s="17" t="s">
        <v>1660</v>
      </c>
      <c r="N559" s="17" t="s">
        <v>294</v>
      </c>
      <c r="O559" s="17" t="s">
        <v>410</v>
      </c>
      <c r="P559" s="17" t="s">
        <v>1661</v>
      </c>
      <c r="Q559" s="17" t="s">
        <v>297</v>
      </c>
      <c r="R559" s="18">
        <v>95</v>
      </c>
      <c r="S559" s="10">
        <v>44</v>
      </c>
      <c r="AA559" s="11" t="str">
        <f t="shared" si="8"/>
        <v>1. Thủ đô Hà NộiQuận Thanh Xuân</v>
      </c>
    </row>
    <row r="560" spans="11:27" ht="15.75">
      <c r="K560" s="21"/>
      <c r="L560" s="17" t="s">
        <v>481</v>
      </c>
      <c r="M560" s="17" t="s">
        <v>1662</v>
      </c>
      <c r="N560" s="17" t="s">
        <v>294</v>
      </c>
      <c r="O560" s="17" t="s">
        <v>410</v>
      </c>
      <c r="P560" s="17" t="s">
        <v>1663</v>
      </c>
      <c r="Q560" s="17" t="s">
        <v>297</v>
      </c>
      <c r="R560" s="18">
        <v>95</v>
      </c>
      <c r="S560" s="10">
        <v>44</v>
      </c>
      <c r="AA560" s="11" t="str">
        <f t="shared" si="8"/>
        <v>1. Thủ đô Hà NộiQuận Thanh Xuân</v>
      </c>
    </row>
    <row r="561" spans="11:27" ht="15.75">
      <c r="K561" s="21"/>
      <c r="L561" s="17" t="s">
        <v>481</v>
      </c>
      <c r="M561" s="17" t="s">
        <v>1664</v>
      </c>
      <c r="N561" s="17" t="s">
        <v>294</v>
      </c>
      <c r="O561" s="17" t="s">
        <v>410</v>
      </c>
      <c r="P561" s="17" t="s">
        <v>1665</v>
      </c>
      <c r="Q561" s="17" t="s">
        <v>297</v>
      </c>
      <c r="R561" s="18">
        <v>95</v>
      </c>
      <c r="S561" s="10">
        <v>44</v>
      </c>
      <c r="AA561" s="11" t="str">
        <f t="shared" si="8"/>
        <v>1. Thủ đô Hà NộiQuận Thanh Xuân</v>
      </c>
    </row>
    <row r="562" spans="11:27" ht="15.75">
      <c r="K562" s="21"/>
      <c r="L562" s="17" t="s">
        <v>481</v>
      </c>
      <c r="M562" s="17" t="s">
        <v>1666</v>
      </c>
      <c r="N562" s="17" t="s">
        <v>294</v>
      </c>
      <c r="O562" s="17" t="s">
        <v>410</v>
      </c>
      <c r="P562" s="17" t="s">
        <v>1667</v>
      </c>
      <c r="Q562" s="17" t="s">
        <v>297</v>
      </c>
      <c r="R562" s="18">
        <v>95</v>
      </c>
      <c r="S562" s="10">
        <v>44</v>
      </c>
      <c r="AA562" s="11" t="str">
        <f t="shared" si="8"/>
        <v>1. Thủ đô Hà NộiQuận Thanh Xuân</v>
      </c>
    </row>
    <row r="563" spans="11:27" ht="15.75">
      <c r="K563" s="21"/>
      <c r="L563" s="17" t="s">
        <v>481</v>
      </c>
      <c r="M563" s="17" t="s">
        <v>1195</v>
      </c>
      <c r="N563" s="17" t="s">
        <v>294</v>
      </c>
      <c r="O563" s="17" t="s">
        <v>410</v>
      </c>
      <c r="P563" s="17" t="s">
        <v>1668</v>
      </c>
      <c r="Q563" s="17" t="s">
        <v>297</v>
      </c>
      <c r="R563" s="18">
        <v>95</v>
      </c>
      <c r="S563" s="10">
        <v>44</v>
      </c>
      <c r="AA563" s="11" t="str">
        <f t="shared" si="8"/>
        <v>1. Thủ đô Hà NộiQuận Thanh Xuân</v>
      </c>
    </row>
    <row r="564" spans="11:27" ht="15.75">
      <c r="K564" s="21"/>
      <c r="L564" s="17" t="s">
        <v>484</v>
      </c>
      <c r="M564" s="17" t="s">
        <v>1669</v>
      </c>
      <c r="N564" s="17" t="s">
        <v>294</v>
      </c>
      <c r="O564" s="17" t="s">
        <v>410</v>
      </c>
      <c r="P564" s="17" t="s">
        <v>1670</v>
      </c>
      <c r="Q564" s="17" t="s">
        <v>297</v>
      </c>
      <c r="R564" s="18">
        <v>95</v>
      </c>
      <c r="S564" s="10">
        <v>44</v>
      </c>
      <c r="AA564" s="11" t="str">
        <f t="shared" si="8"/>
        <v>1. Thủ đô Hà NộiQuận Thanh Xuân</v>
      </c>
    </row>
    <row r="565" spans="11:27" ht="15.75">
      <c r="K565" s="21"/>
      <c r="L565" s="17" t="s">
        <v>484</v>
      </c>
      <c r="M565" s="17" t="s">
        <v>1217</v>
      </c>
      <c r="N565" s="17" t="s">
        <v>294</v>
      </c>
      <c r="O565" s="17" t="s">
        <v>410</v>
      </c>
      <c r="P565" s="17" t="s">
        <v>1671</v>
      </c>
      <c r="Q565" s="17" t="s">
        <v>297</v>
      </c>
      <c r="R565" s="18">
        <v>95</v>
      </c>
      <c r="S565" s="10">
        <v>44</v>
      </c>
      <c r="AA565" s="11" t="str">
        <f t="shared" si="8"/>
        <v>1. Thủ đô Hà NộiQuận Thanh Xuân</v>
      </c>
    </row>
    <row r="566" spans="11:27" ht="15.75">
      <c r="K566" s="21"/>
      <c r="L566" s="17" t="s">
        <v>484</v>
      </c>
      <c r="M566" s="17" t="s">
        <v>1672</v>
      </c>
      <c r="N566" s="17" t="s">
        <v>294</v>
      </c>
      <c r="O566" s="17" t="s">
        <v>410</v>
      </c>
      <c r="P566" s="17" t="s">
        <v>1673</v>
      </c>
      <c r="Q566" s="17" t="s">
        <v>297</v>
      </c>
      <c r="R566" s="18">
        <v>95</v>
      </c>
      <c r="S566" s="10">
        <v>44</v>
      </c>
      <c r="AA566" s="11" t="str">
        <f t="shared" si="8"/>
        <v>1. Thủ đô Hà NộiQuận Thanh Xuân</v>
      </c>
    </row>
    <row r="567" spans="11:27" ht="15.75">
      <c r="K567" s="21"/>
      <c r="L567" s="17" t="s">
        <v>484</v>
      </c>
      <c r="M567" s="17" t="s">
        <v>1206</v>
      </c>
      <c r="N567" s="17" t="s">
        <v>294</v>
      </c>
      <c r="O567" s="17" t="s">
        <v>410</v>
      </c>
      <c r="P567" s="17" t="s">
        <v>1674</v>
      </c>
      <c r="Q567" s="17" t="s">
        <v>297</v>
      </c>
      <c r="R567" s="18">
        <v>95</v>
      </c>
      <c r="S567" s="10">
        <v>44</v>
      </c>
      <c r="AA567" s="11" t="str">
        <f t="shared" si="8"/>
        <v>1. Thủ đô Hà NộiQuận Thanh Xuân</v>
      </c>
    </row>
    <row r="568" spans="11:27" ht="15.75">
      <c r="K568" s="21"/>
      <c r="L568" s="17" t="s">
        <v>484</v>
      </c>
      <c r="M568" s="17" t="s">
        <v>1675</v>
      </c>
      <c r="N568" s="17" t="s">
        <v>294</v>
      </c>
      <c r="O568" s="17" t="s">
        <v>410</v>
      </c>
      <c r="P568" s="17" t="s">
        <v>1676</v>
      </c>
      <c r="Q568" s="17" t="s">
        <v>297</v>
      </c>
      <c r="R568" s="18">
        <v>95</v>
      </c>
      <c r="S568" s="10">
        <v>44</v>
      </c>
      <c r="AA568" s="11" t="str">
        <f t="shared" si="8"/>
        <v>1. Thủ đô Hà NộiQuận Thanh Xuân</v>
      </c>
    </row>
    <row r="569" spans="11:27" ht="15.75">
      <c r="K569" s="21"/>
      <c r="L569" s="17" t="s">
        <v>484</v>
      </c>
      <c r="M569" s="17" t="s">
        <v>1677</v>
      </c>
      <c r="N569" s="17" t="s">
        <v>294</v>
      </c>
      <c r="O569" s="17" t="s">
        <v>414</v>
      </c>
      <c r="P569" s="17" t="s">
        <v>1678</v>
      </c>
      <c r="Q569" s="17" t="s">
        <v>297</v>
      </c>
      <c r="R569" s="18">
        <v>95</v>
      </c>
      <c r="S569" s="10">
        <v>44</v>
      </c>
      <c r="AA569" s="11" t="str">
        <f t="shared" si="8"/>
        <v>1. Thủ đô Hà NộiThị xã Sơn Tây</v>
      </c>
    </row>
    <row r="570" spans="11:27" ht="15.75">
      <c r="K570" s="21"/>
      <c r="L570" s="17" t="s">
        <v>484</v>
      </c>
      <c r="M570" s="17" t="s">
        <v>1211</v>
      </c>
      <c r="N570" s="17" t="s">
        <v>294</v>
      </c>
      <c r="O570" s="17" t="s">
        <v>414</v>
      </c>
      <c r="P570" s="17" t="s">
        <v>1679</v>
      </c>
      <c r="Q570" s="17" t="s">
        <v>297</v>
      </c>
      <c r="R570" s="18">
        <v>95</v>
      </c>
      <c r="S570" s="10">
        <v>44</v>
      </c>
      <c r="AA570" s="11" t="str">
        <f t="shared" si="8"/>
        <v>1. Thủ đô Hà NộiThị xã Sơn Tây</v>
      </c>
    </row>
    <row r="571" spans="11:27" ht="15.75">
      <c r="K571" s="21"/>
      <c r="L571" s="17" t="s">
        <v>484</v>
      </c>
      <c r="M571" s="17" t="s">
        <v>1214</v>
      </c>
      <c r="N571" s="17" t="s">
        <v>294</v>
      </c>
      <c r="O571" s="17" t="s">
        <v>414</v>
      </c>
      <c r="P571" s="17" t="s">
        <v>1680</v>
      </c>
      <c r="Q571" s="17" t="s">
        <v>297</v>
      </c>
      <c r="R571" s="18">
        <v>95</v>
      </c>
      <c r="S571" s="10">
        <v>44</v>
      </c>
      <c r="AA571" s="11" t="str">
        <f t="shared" si="8"/>
        <v>1. Thủ đô Hà NộiThị xã Sơn Tây</v>
      </c>
    </row>
    <row r="572" spans="11:27" ht="15.75">
      <c r="K572" s="21"/>
      <c r="L572" s="17" t="s">
        <v>484</v>
      </c>
      <c r="M572" s="17" t="s">
        <v>1681</v>
      </c>
      <c r="N572" s="17" t="s">
        <v>294</v>
      </c>
      <c r="O572" s="17" t="s">
        <v>414</v>
      </c>
      <c r="P572" s="17" t="s">
        <v>1500</v>
      </c>
      <c r="Q572" s="17" t="s">
        <v>297</v>
      </c>
      <c r="R572" s="18">
        <v>95</v>
      </c>
      <c r="S572" s="10">
        <v>44</v>
      </c>
      <c r="AA572" s="11" t="str">
        <f t="shared" si="8"/>
        <v>1. Thủ đô Hà NộiThị xã Sơn Tây</v>
      </c>
    </row>
    <row r="573" spans="11:27" ht="15.75">
      <c r="K573" s="21"/>
      <c r="L573" s="17" t="s">
        <v>484</v>
      </c>
      <c r="M573" s="17" t="s">
        <v>1682</v>
      </c>
      <c r="N573" s="17" t="s">
        <v>294</v>
      </c>
      <c r="O573" s="17" t="s">
        <v>414</v>
      </c>
      <c r="P573" s="17" t="s">
        <v>1683</v>
      </c>
      <c r="Q573" s="17" t="s">
        <v>297</v>
      </c>
      <c r="R573" s="18">
        <v>95</v>
      </c>
      <c r="S573" s="10">
        <v>44</v>
      </c>
      <c r="AA573" s="11" t="str">
        <f t="shared" si="8"/>
        <v>1. Thủ đô Hà NộiThị xã Sơn Tây</v>
      </c>
    </row>
    <row r="574" spans="11:27" ht="15.75">
      <c r="K574" s="21"/>
      <c r="L574" s="17" t="s">
        <v>487</v>
      </c>
      <c r="M574" s="17" t="s">
        <v>1684</v>
      </c>
      <c r="N574" s="17" t="s">
        <v>294</v>
      </c>
      <c r="O574" s="17" t="s">
        <v>414</v>
      </c>
      <c r="P574" s="17" t="s">
        <v>1685</v>
      </c>
      <c r="Q574" s="17" t="s">
        <v>297</v>
      </c>
      <c r="R574" s="18">
        <v>95</v>
      </c>
      <c r="S574" s="10">
        <v>44</v>
      </c>
      <c r="AA574" s="11" t="str">
        <f t="shared" si="8"/>
        <v>1. Thủ đô Hà NộiThị xã Sơn Tây</v>
      </c>
    </row>
    <row r="575" spans="11:27" ht="15.75">
      <c r="K575" s="21"/>
      <c r="L575" s="17" t="s">
        <v>487</v>
      </c>
      <c r="M575" s="17" t="s">
        <v>601</v>
      </c>
      <c r="N575" s="17" t="s">
        <v>294</v>
      </c>
      <c r="O575" s="17" t="s">
        <v>414</v>
      </c>
      <c r="P575" s="17" t="s">
        <v>1686</v>
      </c>
      <c r="Q575" s="17" t="s">
        <v>297</v>
      </c>
      <c r="R575" s="18">
        <v>95</v>
      </c>
      <c r="S575" s="10">
        <v>44</v>
      </c>
      <c r="AA575" s="11" t="str">
        <f t="shared" si="8"/>
        <v>1. Thủ đô Hà NộiThị xã Sơn Tây</v>
      </c>
    </row>
    <row r="576" spans="11:27" ht="15.75">
      <c r="K576" s="21"/>
      <c r="L576" s="17" t="s">
        <v>487</v>
      </c>
      <c r="M576" s="17" t="s">
        <v>1687</v>
      </c>
      <c r="N576" s="17" t="s">
        <v>294</v>
      </c>
      <c r="O576" s="17" t="s">
        <v>414</v>
      </c>
      <c r="P576" s="17" t="s">
        <v>1688</v>
      </c>
      <c r="Q576" s="17" t="s">
        <v>297</v>
      </c>
      <c r="R576" s="18">
        <v>95</v>
      </c>
      <c r="S576" s="10">
        <v>44</v>
      </c>
      <c r="AA576" s="11" t="str">
        <f t="shared" si="8"/>
        <v>1. Thủ đô Hà NộiThị xã Sơn Tây</v>
      </c>
    </row>
    <row r="577" spans="11:27" ht="15.75">
      <c r="K577" s="21"/>
      <c r="L577" s="17" t="s">
        <v>487</v>
      </c>
      <c r="M577" s="17" t="s">
        <v>1689</v>
      </c>
      <c r="N577" s="17" t="s">
        <v>294</v>
      </c>
      <c r="O577" s="17" t="s">
        <v>414</v>
      </c>
      <c r="P577" s="17" t="s">
        <v>1690</v>
      </c>
      <c r="Q577" s="17" t="s">
        <v>297</v>
      </c>
      <c r="R577" s="18">
        <v>95</v>
      </c>
      <c r="S577" s="10">
        <v>44</v>
      </c>
      <c r="AA577" s="11" t="str">
        <f t="shared" si="8"/>
        <v>1. Thủ đô Hà NộiThị xã Sơn Tây</v>
      </c>
    </row>
    <row r="578" spans="11:27" ht="15.75">
      <c r="K578" s="21"/>
      <c r="L578" s="17" t="s">
        <v>487</v>
      </c>
      <c r="M578" s="17" t="s">
        <v>1691</v>
      </c>
      <c r="N578" s="17" t="s">
        <v>294</v>
      </c>
      <c r="O578" s="17" t="s">
        <v>414</v>
      </c>
      <c r="P578" s="17" t="s">
        <v>1692</v>
      </c>
      <c r="Q578" s="17" t="s">
        <v>297</v>
      </c>
      <c r="R578" s="18">
        <v>95</v>
      </c>
      <c r="S578" s="10">
        <v>44</v>
      </c>
      <c r="AA578" s="11" t="str">
        <f t="shared" si="8"/>
        <v>1. Thủ đô Hà NộiThị xã Sơn Tây</v>
      </c>
    </row>
    <row r="579" spans="11:27" ht="15.75">
      <c r="K579" s="21"/>
      <c r="L579" s="17" t="s">
        <v>487</v>
      </c>
      <c r="M579" s="17" t="s">
        <v>1693</v>
      </c>
      <c r="N579" s="17" t="s">
        <v>294</v>
      </c>
      <c r="O579" s="17" t="s">
        <v>414</v>
      </c>
      <c r="P579" s="17" t="s">
        <v>1694</v>
      </c>
      <c r="Q579" s="17" t="s">
        <v>297</v>
      </c>
      <c r="R579" s="18">
        <v>95</v>
      </c>
      <c r="S579" s="10">
        <v>44</v>
      </c>
      <c r="AA579" s="11" t="str">
        <f t="shared" si="8"/>
        <v>1. Thủ đô Hà NộiThị xã Sơn Tây</v>
      </c>
    </row>
    <row r="580" spans="11:27" ht="15.75">
      <c r="K580" s="21"/>
      <c r="L580" s="17" t="s">
        <v>487</v>
      </c>
      <c r="M580" s="17" t="s">
        <v>1695</v>
      </c>
      <c r="N580" s="17" t="s">
        <v>294</v>
      </c>
      <c r="O580" s="17" t="s">
        <v>414</v>
      </c>
      <c r="P580" s="17" t="s">
        <v>676</v>
      </c>
      <c r="Q580" s="17" t="s">
        <v>297</v>
      </c>
      <c r="R580" s="18">
        <v>95</v>
      </c>
      <c r="S580" s="10">
        <v>44</v>
      </c>
      <c r="AA580" s="11" t="str">
        <f t="shared" si="8"/>
        <v>1. Thủ đô Hà NộiThị xã Sơn Tây</v>
      </c>
    </row>
    <row r="581" spans="11:27" ht="15.75">
      <c r="K581" s="21"/>
      <c r="L581" s="17" t="s">
        <v>487</v>
      </c>
      <c r="M581" s="17" t="s">
        <v>1696</v>
      </c>
      <c r="N581" s="17" t="s">
        <v>294</v>
      </c>
      <c r="O581" s="17" t="s">
        <v>414</v>
      </c>
      <c r="P581" s="17" t="s">
        <v>1697</v>
      </c>
      <c r="Q581" s="17" t="s">
        <v>297</v>
      </c>
      <c r="R581" s="18">
        <v>95</v>
      </c>
      <c r="S581" s="10">
        <v>44</v>
      </c>
      <c r="AA581" s="11" t="str">
        <f t="shared" si="8"/>
        <v>1. Thủ đô Hà NộiThị xã Sơn Tây</v>
      </c>
    </row>
    <row r="582" spans="11:27" ht="15.75">
      <c r="K582" s="21"/>
      <c r="L582" s="17" t="s">
        <v>487</v>
      </c>
      <c r="M582" s="17" t="s">
        <v>1698</v>
      </c>
      <c r="N582" s="17" t="s">
        <v>294</v>
      </c>
      <c r="O582" s="17" t="s">
        <v>414</v>
      </c>
      <c r="P582" s="17" t="s">
        <v>1699</v>
      </c>
      <c r="Q582" s="17" t="s">
        <v>297</v>
      </c>
      <c r="R582" s="18">
        <v>95</v>
      </c>
      <c r="S582" s="10">
        <v>44</v>
      </c>
      <c r="AA582" s="11" t="str">
        <f t="shared" ref="AA582:AA645" si="9">N582&amp;O582</f>
        <v>1. Thủ đô Hà NộiThị xã Sơn Tây</v>
      </c>
    </row>
    <row r="583" spans="11:27" ht="15.75">
      <c r="K583" s="21"/>
      <c r="L583" s="17" t="s">
        <v>487</v>
      </c>
      <c r="M583" s="17" t="s">
        <v>1700</v>
      </c>
      <c r="N583" s="17" t="s">
        <v>294</v>
      </c>
      <c r="O583" s="17" t="s">
        <v>414</v>
      </c>
      <c r="P583" s="17" t="s">
        <v>1701</v>
      </c>
      <c r="Q583" s="17" t="s">
        <v>297</v>
      </c>
      <c r="R583" s="18">
        <v>95</v>
      </c>
      <c r="S583" s="10">
        <v>44</v>
      </c>
      <c r="AA583" s="11" t="str">
        <f t="shared" si="9"/>
        <v>1. Thủ đô Hà NộiThị xã Sơn Tây</v>
      </c>
    </row>
    <row r="584" spans="11:27" ht="15.75">
      <c r="K584" s="21"/>
      <c r="L584" s="17" t="s">
        <v>487</v>
      </c>
      <c r="M584" s="17" t="s">
        <v>1702</v>
      </c>
      <c r="N584" s="17" t="s">
        <v>299</v>
      </c>
      <c r="O584" s="17" t="s">
        <v>418</v>
      </c>
      <c r="P584" s="17" t="s">
        <v>1703</v>
      </c>
      <c r="Q584" s="17" t="s">
        <v>297</v>
      </c>
      <c r="R584" s="18">
        <v>95</v>
      </c>
      <c r="S584" s="10">
        <v>44</v>
      </c>
      <c r="AA584" s="11" t="str">
        <f t="shared" si="9"/>
        <v>2. TP. Hồ Chí MinhHuyện Bình Chánh</v>
      </c>
    </row>
    <row r="585" spans="11:27" ht="15.75">
      <c r="K585" s="21"/>
      <c r="L585" s="17" t="s">
        <v>490</v>
      </c>
      <c r="M585" s="17" t="s">
        <v>1704</v>
      </c>
      <c r="N585" s="17" t="s">
        <v>299</v>
      </c>
      <c r="O585" s="17" t="s">
        <v>418</v>
      </c>
      <c r="P585" s="17" t="s">
        <v>1705</v>
      </c>
      <c r="Q585" s="17" t="s">
        <v>297</v>
      </c>
      <c r="R585" s="18">
        <v>95</v>
      </c>
      <c r="S585" s="10">
        <v>44</v>
      </c>
      <c r="AA585" s="11" t="str">
        <f t="shared" si="9"/>
        <v>2. TP. Hồ Chí MinhHuyện Bình Chánh</v>
      </c>
    </row>
    <row r="586" spans="11:27" ht="15.75">
      <c r="K586" s="21"/>
      <c r="L586" s="17" t="s">
        <v>490</v>
      </c>
      <c r="M586" s="17" t="s">
        <v>1706</v>
      </c>
      <c r="N586" s="17" t="s">
        <v>299</v>
      </c>
      <c r="O586" s="17" t="s">
        <v>418</v>
      </c>
      <c r="P586" s="17" t="s">
        <v>1707</v>
      </c>
      <c r="Q586" s="17" t="s">
        <v>297</v>
      </c>
      <c r="R586" s="18">
        <v>95</v>
      </c>
      <c r="S586" s="10">
        <v>44</v>
      </c>
      <c r="AA586" s="11" t="str">
        <f t="shared" si="9"/>
        <v>2. TP. Hồ Chí MinhHuyện Bình Chánh</v>
      </c>
    </row>
    <row r="587" spans="11:27" ht="15.75">
      <c r="K587" s="21"/>
      <c r="L587" s="17" t="s">
        <v>490</v>
      </c>
      <c r="M587" s="17" t="s">
        <v>1708</v>
      </c>
      <c r="N587" s="17" t="s">
        <v>299</v>
      </c>
      <c r="O587" s="17" t="s">
        <v>418</v>
      </c>
      <c r="P587" s="17" t="s">
        <v>1709</v>
      </c>
      <c r="Q587" s="17" t="s">
        <v>297</v>
      </c>
      <c r="R587" s="18">
        <v>95</v>
      </c>
      <c r="S587" s="10">
        <v>44</v>
      </c>
      <c r="AA587" s="11" t="str">
        <f t="shared" si="9"/>
        <v>2. TP. Hồ Chí MinhHuyện Bình Chánh</v>
      </c>
    </row>
    <row r="588" spans="11:27" ht="15.75">
      <c r="K588" s="21"/>
      <c r="L588" s="17" t="s">
        <v>490</v>
      </c>
      <c r="M588" s="17" t="s">
        <v>1710</v>
      </c>
      <c r="N588" s="17" t="s">
        <v>299</v>
      </c>
      <c r="O588" s="17" t="s">
        <v>418</v>
      </c>
      <c r="P588" s="17" t="s">
        <v>1711</v>
      </c>
      <c r="Q588" s="17" t="s">
        <v>297</v>
      </c>
      <c r="R588" s="18">
        <v>95</v>
      </c>
      <c r="S588" s="10">
        <v>44</v>
      </c>
      <c r="AA588" s="11" t="str">
        <f t="shared" si="9"/>
        <v>2. TP. Hồ Chí MinhHuyện Bình Chánh</v>
      </c>
    </row>
    <row r="589" spans="11:27" ht="15.75">
      <c r="K589" s="21"/>
      <c r="L589" s="17" t="s">
        <v>490</v>
      </c>
      <c r="M589" s="17" t="s">
        <v>1712</v>
      </c>
      <c r="N589" s="17" t="s">
        <v>299</v>
      </c>
      <c r="O589" s="17" t="s">
        <v>418</v>
      </c>
      <c r="P589" s="17" t="s">
        <v>1713</v>
      </c>
      <c r="Q589" s="17" t="s">
        <v>297</v>
      </c>
      <c r="R589" s="18">
        <v>95</v>
      </c>
      <c r="S589" s="10">
        <v>44</v>
      </c>
      <c r="AA589" s="11" t="str">
        <f t="shared" si="9"/>
        <v>2. TP. Hồ Chí MinhHuyện Bình Chánh</v>
      </c>
    </row>
    <row r="590" spans="11:27" ht="15.75">
      <c r="K590" s="21"/>
      <c r="L590" s="17" t="s">
        <v>490</v>
      </c>
      <c r="M590" s="17" t="s">
        <v>1714</v>
      </c>
      <c r="N590" s="17" t="s">
        <v>299</v>
      </c>
      <c r="O590" s="17" t="s">
        <v>418</v>
      </c>
      <c r="P590" s="17" t="s">
        <v>1715</v>
      </c>
      <c r="Q590" s="17" t="s">
        <v>297</v>
      </c>
      <c r="R590" s="18">
        <v>95</v>
      </c>
      <c r="S590" s="10">
        <v>44</v>
      </c>
      <c r="AA590" s="11" t="str">
        <f t="shared" si="9"/>
        <v>2. TP. Hồ Chí MinhHuyện Bình Chánh</v>
      </c>
    </row>
    <row r="591" spans="11:27" ht="15.75">
      <c r="K591" s="21"/>
      <c r="L591" s="17" t="s">
        <v>490</v>
      </c>
      <c r="M591" s="17" t="s">
        <v>1716</v>
      </c>
      <c r="N591" s="17" t="s">
        <v>299</v>
      </c>
      <c r="O591" s="17" t="s">
        <v>418</v>
      </c>
      <c r="P591" s="17" t="s">
        <v>1717</v>
      </c>
      <c r="Q591" s="17" t="s">
        <v>297</v>
      </c>
      <c r="R591" s="18">
        <v>95</v>
      </c>
      <c r="S591" s="10">
        <v>44</v>
      </c>
      <c r="AA591" s="11" t="str">
        <f t="shared" si="9"/>
        <v>2. TP. Hồ Chí MinhHuyện Bình Chánh</v>
      </c>
    </row>
    <row r="592" spans="11:27" ht="15.75">
      <c r="K592" s="21"/>
      <c r="L592" s="17" t="s">
        <v>490</v>
      </c>
      <c r="M592" s="17" t="s">
        <v>1718</v>
      </c>
      <c r="N592" s="17" t="s">
        <v>299</v>
      </c>
      <c r="O592" s="17" t="s">
        <v>418</v>
      </c>
      <c r="P592" s="17" t="s">
        <v>1719</v>
      </c>
      <c r="Q592" s="17" t="s">
        <v>297</v>
      </c>
      <c r="R592" s="18">
        <v>95</v>
      </c>
      <c r="S592" s="10">
        <v>44</v>
      </c>
      <c r="AA592" s="11" t="str">
        <f t="shared" si="9"/>
        <v>2. TP. Hồ Chí MinhHuyện Bình Chánh</v>
      </c>
    </row>
    <row r="593" spans="11:27" ht="15.75">
      <c r="K593" s="21"/>
      <c r="L593" s="17" t="s">
        <v>490</v>
      </c>
      <c r="M593" s="17" t="s">
        <v>1720</v>
      </c>
      <c r="N593" s="17" t="s">
        <v>299</v>
      </c>
      <c r="O593" s="17" t="s">
        <v>418</v>
      </c>
      <c r="P593" s="17" t="s">
        <v>1721</v>
      </c>
      <c r="Q593" s="17" t="s">
        <v>297</v>
      </c>
      <c r="R593" s="18">
        <v>95</v>
      </c>
      <c r="S593" s="10">
        <v>44</v>
      </c>
      <c r="AA593" s="11" t="str">
        <f t="shared" si="9"/>
        <v>2. TP. Hồ Chí MinhHuyện Bình Chánh</v>
      </c>
    </row>
    <row r="594" spans="11:27" ht="15.75">
      <c r="K594" s="21"/>
      <c r="L594" s="17" t="s">
        <v>490</v>
      </c>
      <c r="M594" s="17" t="s">
        <v>1722</v>
      </c>
      <c r="N594" s="17" t="s">
        <v>299</v>
      </c>
      <c r="O594" s="17" t="s">
        <v>418</v>
      </c>
      <c r="P594" s="17" t="s">
        <v>1723</v>
      </c>
      <c r="Q594" s="17" t="s">
        <v>297</v>
      </c>
      <c r="R594" s="18">
        <v>95</v>
      </c>
      <c r="S594" s="10">
        <v>44</v>
      </c>
      <c r="AA594" s="11" t="str">
        <f t="shared" si="9"/>
        <v>2. TP. Hồ Chí MinhHuyện Bình Chánh</v>
      </c>
    </row>
    <row r="595" spans="11:27" ht="15.75">
      <c r="K595" s="21"/>
      <c r="L595" s="17" t="s">
        <v>490</v>
      </c>
      <c r="M595" s="17" t="s">
        <v>1724</v>
      </c>
      <c r="N595" s="17" t="s">
        <v>299</v>
      </c>
      <c r="O595" s="17" t="s">
        <v>418</v>
      </c>
      <c r="P595" s="17" t="s">
        <v>1725</v>
      </c>
      <c r="Q595" s="17" t="s">
        <v>297</v>
      </c>
      <c r="R595" s="18">
        <v>95</v>
      </c>
      <c r="S595" s="10">
        <v>44</v>
      </c>
      <c r="AA595" s="11" t="str">
        <f t="shared" si="9"/>
        <v>2. TP. Hồ Chí MinhHuyện Bình Chánh</v>
      </c>
    </row>
    <row r="596" spans="11:27" ht="15.75">
      <c r="K596" s="21"/>
      <c r="L596" s="17" t="s">
        <v>490</v>
      </c>
      <c r="M596" s="17" t="s">
        <v>1726</v>
      </c>
      <c r="N596" s="17" t="s">
        <v>299</v>
      </c>
      <c r="O596" s="17" t="s">
        <v>418</v>
      </c>
      <c r="P596" s="17" t="s">
        <v>1727</v>
      </c>
      <c r="Q596" s="17" t="s">
        <v>297</v>
      </c>
      <c r="R596" s="18">
        <v>95</v>
      </c>
      <c r="S596" s="10">
        <v>44</v>
      </c>
      <c r="AA596" s="11" t="str">
        <f t="shared" si="9"/>
        <v>2. TP. Hồ Chí MinhHuyện Bình Chánh</v>
      </c>
    </row>
    <row r="597" spans="11:27" ht="15.75">
      <c r="K597" s="21"/>
      <c r="L597" s="17" t="s">
        <v>493</v>
      </c>
      <c r="M597" s="17" t="s">
        <v>1728</v>
      </c>
      <c r="N597" s="17" t="s">
        <v>299</v>
      </c>
      <c r="O597" s="17" t="s">
        <v>418</v>
      </c>
      <c r="P597" s="17" t="s">
        <v>1729</v>
      </c>
      <c r="Q597" s="17" t="s">
        <v>297</v>
      </c>
      <c r="R597" s="18">
        <v>95</v>
      </c>
      <c r="S597" s="10">
        <v>44</v>
      </c>
      <c r="AA597" s="11" t="str">
        <f t="shared" si="9"/>
        <v>2. TP. Hồ Chí MinhHuyện Bình Chánh</v>
      </c>
    </row>
    <row r="598" spans="11:27" ht="15.75">
      <c r="K598" s="21"/>
      <c r="L598" s="17" t="s">
        <v>493</v>
      </c>
      <c r="M598" s="17" t="s">
        <v>601</v>
      </c>
      <c r="N598" s="17" t="s">
        <v>299</v>
      </c>
      <c r="O598" s="17" t="s">
        <v>418</v>
      </c>
      <c r="P598" s="17" t="s">
        <v>1730</v>
      </c>
      <c r="Q598" s="17" t="s">
        <v>297</v>
      </c>
      <c r="R598" s="18">
        <v>95</v>
      </c>
      <c r="S598" s="10">
        <v>44</v>
      </c>
      <c r="AA598" s="11" t="str">
        <f t="shared" si="9"/>
        <v>2. TP. Hồ Chí MinhHuyện Bình Chánh</v>
      </c>
    </row>
    <row r="599" spans="11:27" ht="15.75">
      <c r="K599" s="21"/>
      <c r="L599" s="17" t="s">
        <v>493</v>
      </c>
      <c r="M599" s="17" t="s">
        <v>1731</v>
      </c>
      <c r="N599" s="17" t="s">
        <v>299</v>
      </c>
      <c r="O599" s="17" t="s">
        <v>418</v>
      </c>
      <c r="P599" s="17" t="s">
        <v>1732</v>
      </c>
      <c r="Q599" s="17" t="s">
        <v>297</v>
      </c>
      <c r="R599" s="18">
        <v>95</v>
      </c>
      <c r="S599" s="10">
        <v>44</v>
      </c>
      <c r="AA599" s="11" t="str">
        <f t="shared" si="9"/>
        <v>2. TP. Hồ Chí MinhHuyện Bình Chánh</v>
      </c>
    </row>
    <row r="600" spans="11:27" ht="15.75">
      <c r="K600" s="21"/>
      <c r="L600" s="17" t="s">
        <v>493</v>
      </c>
      <c r="M600" s="17" t="s">
        <v>1733</v>
      </c>
      <c r="N600" s="17" t="s">
        <v>299</v>
      </c>
      <c r="O600" s="17" t="s">
        <v>421</v>
      </c>
      <c r="P600" s="17" t="s">
        <v>1734</v>
      </c>
      <c r="Q600" s="17" t="s">
        <v>297</v>
      </c>
      <c r="R600" s="18">
        <v>95</v>
      </c>
      <c r="S600" s="10">
        <v>44</v>
      </c>
      <c r="AA600" s="11" t="str">
        <f t="shared" si="9"/>
        <v>2. TP. Hồ Chí MinhHuyện Cần Giờ</v>
      </c>
    </row>
    <row r="601" spans="11:27" ht="15.75">
      <c r="K601" s="21"/>
      <c r="L601" s="17" t="s">
        <v>493</v>
      </c>
      <c r="M601" s="17" t="s">
        <v>1735</v>
      </c>
      <c r="N601" s="17" t="s">
        <v>299</v>
      </c>
      <c r="O601" s="17" t="s">
        <v>421</v>
      </c>
      <c r="P601" s="17" t="s">
        <v>1736</v>
      </c>
      <c r="Q601" s="17" t="s">
        <v>297</v>
      </c>
      <c r="R601" s="18">
        <v>95</v>
      </c>
      <c r="S601" s="10">
        <v>44</v>
      </c>
      <c r="AA601" s="11" t="str">
        <f t="shared" si="9"/>
        <v>2. TP. Hồ Chí MinhHuyện Cần Giờ</v>
      </c>
    </row>
    <row r="602" spans="11:27" ht="15.75">
      <c r="K602" s="21"/>
      <c r="L602" s="17" t="s">
        <v>493</v>
      </c>
      <c r="M602" s="17" t="s">
        <v>1737</v>
      </c>
      <c r="N602" s="17" t="s">
        <v>299</v>
      </c>
      <c r="O602" s="17" t="s">
        <v>421</v>
      </c>
      <c r="P602" s="17" t="s">
        <v>1738</v>
      </c>
      <c r="Q602" s="17" t="s">
        <v>297</v>
      </c>
      <c r="R602" s="18">
        <v>95</v>
      </c>
      <c r="S602" s="10">
        <v>44</v>
      </c>
      <c r="AA602" s="11" t="str">
        <f t="shared" si="9"/>
        <v>2. TP. Hồ Chí MinhHuyện Cần Giờ</v>
      </c>
    </row>
    <row r="603" spans="11:27" ht="15.75">
      <c r="K603" s="21"/>
      <c r="L603" s="17" t="s">
        <v>493</v>
      </c>
      <c r="M603" s="17" t="s">
        <v>1739</v>
      </c>
      <c r="N603" s="17" t="s">
        <v>299</v>
      </c>
      <c r="O603" s="17" t="s">
        <v>421</v>
      </c>
      <c r="P603" s="17" t="s">
        <v>1740</v>
      </c>
      <c r="Q603" s="17" t="s">
        <v>297</v>
      </c>
      <c r="R603" s="18">
        <v>95</v>
      </c>
      <c r="S603" s="10">
        <v>44</v>
      </c>
      <c r="AA603" s="11" t="str">
        <f t="shared" si="9"/>
        <v>2. TP. Hồ Chí MinhHuyện Cần Giờ</v>
      </c>
    </row>
    <row r="604" spans="11:27" ht="15.75">
      <c r="K604" s="21"/>
      <c r="L604" s="17" t="s">
        <v>493</v>
      </c>
      <c r="M604" s="17" t="s">
        <v>1741</v>
      </c>
      <c r="N604" s="17" t="s">
        <v>299</v>
      </c>
      <c r="O604" s="17" t="s">
        <v>421</v>
      </c>
      <c r="P604" s="17" t="s">
        <v>1742</v>
      </c>
      <c r="Q604" s="17" t="s">
        <v>297</v>
      </c>
      <c r="R604" s="18">
        <v>95</v>
      </c>
      <c r="S604" s="10">
        <v>44</v>
      </c>
      <c r="AA604" s="11" t="str">
        <f t="shared" si="9"/>
        <v>2. TP. Hồ Chí MinhHuyện Cần Giờ</v>
      </c>
    </row>
    <row r="605" spans="11:27" ht="15.75">
      <c r="K605" s="21"/>
      <c r="L605" s="17" t="s">
        <v>493</v>
      </c>
      <c r="M605" s="17" t="s">
        <v>1743</v>
      </c>
      <c r="N605" s="17" t="s">
        <v>299</v>
      </c>
      <c r="O605" s="17" t="s">
        <v>421</v>
      </c>
      <c r="P605" s="17" t="s">
        <v>1744</v>
      </c>
      <c r="Q605" s="17" t="s">
        <v>297</v>
      </c>
      <c r="R605" s="18">
        <v>95</v>
      </c>
      <c r="S605" s="10">
        <v>44</v>
      </c>
      <c r="AA605" s="11" t="str">
        <f t="shared" si="9"/>
        <v>2. TP. Hồ Chí MinhHuyện Cần Giờ</v>
      </c>
    </row>
    <row r="606" spans="11:27" ht="15.75">
      <c r="K606" s="21"/>
      <c r="L606" s="17" t="s">
        <v>497</v>
      </c>
      <c r="M606" s="17" t="s">
        <v>1745</v>
      </c>
      <c r="N606" s="17" t="s">
        <v>299</v>
      </c>
      <c r="O606" s="17" t="s">
        <v>421</v>
      </c>
      <c r="P606" s="17" t="s">
        <v>1746</v>
      </c>
      <c r="Q606" s="17" t="s">
        <v>297</v>
      </c>
      <c r="R606" s="18">
        <v>95</v>
      </c>
      <c r="S606" s="10">
        <v>44</v>
      </c>
      <c r="AA606" s="11" t="str">
        <f t="shared" si="9"/>
        <v>2. TP. Hồ Chí MinhHuyện Cần Giờ</v>
      </c>
    </row>
    <row r="607" spans="11:27" ht="15.75">
      <c r="K607" s="21"/>
      <c r="L607" s="17" t="s">
        <v>497</v>
      </c>
      <c r="M607" s="17" t="s">
        <v>1747</v>
      </c>
      <c r="N607" s="17" t="s">
        <v>299</v>
      </c>
      <c r="O607" s="17" t="s">
        <v>346</v>
      </c>
      <c r="P607" s="17" t="s">
        <v>1748</v>
      </c>
      <c r="Q607" s="17" t="s">
        <v>347</v>
      </c>
      <c r="R607" s="18">
        <v>65</v>
      </c>
      <c r="S607" s="10">
        <v>36</v>
      </c>
      <c r="AA607" s="11" t="str">
        <f t="shared" si="9"/>
        <v>2. TP. Hồ Chí MinhHuyện Củ Chi</v>
      </c>
    </row>
    <row r="608" spans="11:27" ht="15.75">
      <c r="K608" s="21"/>
      <c r="L608" s="17" t="s">
        <v>497</v>
      </c>
      <c r="M608" s="17" t="s">
        <v>1749</v>
      </c>
      <c r="N608" s="17" t="s">
        <v>299</v>
      </c>
      <c r="O608" s="17" t="s">
        <v>346</v>
      </c>
      <c r="P608" s="17" t="s">
        <v>1750</v>
      </c>
      <c r="Q608" s="17" t="s">
        <v>347</v>
      </c>
      <c r="R608" s="18">
        <v>65</v>
      </c>
      <c r="S608" s="10">
        <v>36</v>
      </c>
      <c r="AA608" s="11" t="str">
        <f t="shared" si="9"/>
        <v>2. TP. Hồ Chí MinhHuyện Củ Chi</v>
      </c>
    </row>
    <row r="609" spans="11:27" ht="15.75">
      <c r="K609" s="21"/>
      <c r="L609" s="17" t="s">
        <v>497</v>
      </c>
      <c r="M609" s="17" t="s">
        <v>1751</v>
      </c>
      <c r="N609" s="17" t="s">
        <v>299</v>
      </c>
      <c r="O609" s="17" t="s">
        <v>346</v>
      </c>
      <c r="P609" s="17" t="s">
        <v>808</v>
      </c>
      <c r="Q609" s="17" t="s">
        <v>347</v>
      </c>
      <c r="R609" s="18">
        <v>65</v>
      </c>
      <c r="S609" s="10">
        <v>36</v>
      </c>
      <c r="AA609" s="11" t="str">
        <f t="shared" si="9"/>
        <v>2. TP. Hồ Chí MinhHuyện Củ Chi</v>
      </c>
    </row>
    <row r="610" spans="11:27" ht="15.75">
      <c r="K610" s="21"/>
      <c r="L610" s="17" t="s">
        <v>497</v>
      </c>
      <c r="M610" s="17" t="s">
        <v>1752</v>
      </c>
      <c r="N610" s="17" t="s">
        <v>299</v>
      </c>
      <c r="O610" s="17" t="s">
        <v>346</v>
      </c>
      <c r="P610" s="17" t="s">
        <v>1753</v>
      </c>
      <c r="Q610" s="17" t="s">
        <v>347</v>
      </c>
      <c r="R610" s="18">
        <v>65</v>
      </c>
      <c r="S610" s="10">
        <v>36</v>
      </c>
      <c r="AA610" s="11" t="str">
        <f t="shared" si="9"/>
        <v>2. TP. Hồ Chí MinhHuyện Củ Chi</v>
      </c>
    </row>
    <row r="611" spans="11:27" ht="15.75">
      <c r="K611" s="21"/>
      <c r="L611" s="17" t="s">
        <v>497</v>
      </c>
      <c r="M611" s="17" t="s">
        <v>1754</v>
      </c>
      <c r="N611" s="17" t="s">
        <v>299</v>
      </c>
      <c r="O611" s="17" t="s">
        <v>346</v>
      </c>
      <c r="P611" s="17" t="s">
        <v>1360</v>
      </c>
      <c r="Q611" s="17" t="s">
        <v>347</v>
      </c>
      <c r="R611" s="18">
        <v>65</v>
      </c>
      <c r="S611" s="10">
        <v>36</v>
      </c>
      <c r="AA611" s="11" t="str">
        <f t="shared" si="9"/>
        <v>2. TP. Hồ Chí MinhHuyện Củ Chi</v>
      </c>
    </row>
    <row r="612" spans="11:27" ht="15.75">
      <c r="K612" s="21"/>
      <c r="L612" s="17" t="s">
        <v>497</v>
      </c>
      <c r="M612" s="17" t="s">
        <v>1755</v>
      </c>
      <c r="N612" s="17" t="s">
        <v>299</v>
      </c>
      <c r="O612" s="17" t="s">
        <v>346</v>
      </c>
      <c r="P612" s="17" t="s">
        <v>1756</v>
      </c>
      <c r="Q612" s="17" t="s">
        <v>347</v>
      </c>
      <c r="R612" s="18">
        <v>65</v>
      </c>
      <c r="S612" s="10">
        <v>36</v>
      </c>
      <c r="AA612" s="11" t="str">
        <f t="shared" si="9"/>
        <v>2. TP. Hồ Chí MinhHuyện Củ Chi</v>
      </c>
    </row>
    <row r="613" spans="11:27" ht="15.75">
      <c r="K613" s="21"/>
      <c r="L613" s="17" t="s">
        <v>497</v>
      </c>
      <c r="M613" s="17" t="s">
        <v>1757</v>
      </c>
      <c r="N613" s="17" t="s">
        <v>299</v>
      </c>
      <c r="O613" s="17" t="s">
        <v>346</v>
      </c>
      <c r="P613" s="17" t="s">
        <v>1758</v>
      </c>
      <c r="Q613" s="17" t="s">
        <v>347</v>
      </c>
      <c r="R613" s="18">
        <v>65</v>
      </c>
      <c r="S613" s="10">
        <v>36</v>
      </c>
      <c r="AA613" s="11" t="str">
        <f t="shared" si="9"/>
        <v>2. TP. Hồ Chí MinhHuyện Củ Chi</v>
      </c>
    </row>
    <row r="614" spans="11:27" ht="15.75">
      <c r="K614" s="21"/>
      <c r="L614" s="17" t="s">
        <v>501</v>
      </c>
      <c r="M614" s="17" t="s">
        <v>1759</v>
      </c>
      <c r="N614" s="17" t="s">
        <v>299</v>
      </c>
      <c r="O614" s="17" t="s">
        <v>346</v>
      </c>
      <c r="P614" s="17" t="s">
        <v>1760</v>
      </c>
      <c r="Q614" s="17" t="s">
        <v>347</v>
      </c>
      <c r="R614" s="18">
        <v>65</v>
      </c>
      <c r="S614" s="10">
        <v>36</v>
      </c>
      <c r="AA614" s="11" t="str">
        <f t="shared" si="9"/>
        <v>2. TP. Hồ Chí MinhHuyện Củ Chi</v>
      </c>
    </row>
    <row r="615" spans="11:27" ht="15.75">
      <c r="K615" s="21"/>
      <c r="L615" s="17" t="s">
        <v>501</v>
      </c>
      <c r="M615" s="17" t="s">
        <v>1761</v>
      </c>
      <c r="N615" s="17" t="s">
        <v>299</v>
      </c>
      <c r="O615" s="17" t="s">
        <v>346</v>
      </c>
      <c r="P615" s="17" t="s">
        <v>1762</v>
      </c>
      <c r="Q615" s="17" t="s">
        <v>347</v>
      </c>
      <c r="R615" s="18">
        <v>65</v>
      </c>
      <c r="S615" s="10">
        <v>36</v>
      </c>
      <c r="AA615" s="11" t="str">
        <f t="shared" si="9"/>
        <v>2. TP. Hồ Chí MinhHuyện Củ Chi</v>
      </c>
    </row>
    <row r="616" spans="11:27" ht="15.75">
      <c r="K616" s="21"/>
      <c r="L616" s="17" t="s">
        <v>501</v>
      </c>
      <c r="M616" s="17" t="s">
        <v>1763</v>
      </c>
      <c r="N616" s="17" t="s">
        <v>299</v>
      </c>
      <c r="O616" s="17" t="s">
        <v>346</v>
      </c>
      <c r="P616" s="17" t="s">
        <v>1764</v>
      </c>
      <c r="Q616" s="17" t="s">
        <v>347</v>
      </c>
      <c r="R616" s="18">
        <v>65</v>
      </c>
      <c r="S616" s="10">
        <v>36</v>
      </c>
      <c r="AA616" s="11" t="str">
        <f t="shared" si="9"/>
        <v>2. TP. Hồ Chí MinhHuyện Củ Chi</v>
      </c>
    </row>
    <row r="617" spans="11:27" ht="15.75">
      <c r="K617" s="21"/>
      <c r="L617" s="17" t="s">
        <v>501</v>
      </c>
      <c r="M617" s="17" t="s">
        <v>1765</v>
      </c>
      <c r="N617" s="17" t="s">
        <v>299</v>
      </c>
      <c r="O617" s="17" t="s">
        <v>346</v>
      </c>
      <c r="P617" s="17" t="s">
        <v>1766</v>
      </c>
      <c r="Q617" s="17" t="s">
        <v>347</v>
      </c>
      <c r="R617" s="18">
        <v>65</v>
      </c>
      <c r="S617" s="10">
        <v>36</v>
      </c>
      <c r="AA617" s="11" t="str">
        <f t="shared" si="9"/>
        <v>2. TP. Hồ Chí MinhHuyện Củ Chi</v>
      </c>
    </row>
    <row r="618" spans="11:27" ht="15.75">
      <c r="K618" s="21"/>
      <c r="L618" s="17" t="s">
        <v>501</v>
      </c>
      <c r="M618" s="17" t="s">
        <v>1250</v>
      </c>
      <c r="N618" s="17" t="s">
        <v>299</v>
      </c>
      <c r="O618" s="17" t="s">
        <v>346</v>
      </c>
      <c r="P618" s="17" t="s">
        <v>1767</v>
      </c>
      <c r="Q618" s="17" t="s">
        <v>347</v>
      </c>
      <c r="R618" s="18">
        <v>65</v>
      </c>
      <c r="S618" s="10">
        <v>36</v>
      </c>
      <c r="AA618" s="11" t="str">
        <f t="shared" si="9"/>
        <v>2. TP. Hồ Chí MinhHuyện Củ Chi</v>
      </c>
    </row>
    <row r="619" spans="11:27" ht="15.75">
      <c r="K619" s="21"/>
      <c r="L619" s="17" t="s">
        <v>501</v>
      </c>
      <c r="M619" s="17" t="s">
        <v>1253</v>
      </c>
      <c r="N619" s="17" t="s">
        <v>299</v>
      </c>
      <c r="O619" s="17" t="s">
        <v>346</v>
      </c>
      <c r="P619" s="17" t="s">
        <v>1768</v>
      </c>
      <c r="Q619" s="17" t="s">
        <v>347</v>
      </c>
      <c r="R619" s="18">
        <v>65</v>
      </c>
      <c r="S619" s="10">
        <v>36</v>
      </c>
      <c r="AA619" s="11" t="str">
        <f t="shared" si="9"/>
        <v>2. TP. Hồ Chí MinhHuyện Củ Chi</v>
      </c>
    </row>
    <row r="620" spans="11:27" ht="15.75">
      <c r="K620" s="21"/>
      <c r="L620" s="17" t="s">
        <v>501</v>
      </c>
      <c r="M620" s="17" t="s">
        <v>1769</v>
      </c>
      <c r="N620" s="17" t="s">
        <v>299</v>
      </c>
      <c r="O620" s="17" t="s">
        <v>346</v>
      </c>
      <c r="P620" s="17" t="s">
        <v>1770</v>
      </c>
      <c r="Q620" s="17" t="s">
        <v>347</v>
      </c>
      <c r="R620" s="18">
        <v>65</v>
      </c>
      <c r="S620" s="10">
        <v>36</v>
      </c>
      <c r="AA620" s="11" t="str">
        <f t="shared" si="9"/>
        <v>2. TP. Hồ Chí MinhHuyện Củ Chi</v>
      </c>
    </row>
    <row r="621" spans="11:27" ht="15.75">
      <c r="K621" s="21"/>
      <c r="L621" s="17" t="s">
        <v>501</v>
      </c>
      <c r="M621" s="17" t="s">
        <v>1771</v>
      </c>
      <c r="N621" s="17" t="s">
        <v>299</v>
      </c>
      <c r="O621" s="17" t="s">
        <v>346</v>
      </c>
      <c r="P621" s="17" t="s">
        <v>1772</v>
      </c>
      <c r="Q621" s="17" t="s">
        <v>347</v>
      </c>
      <c r="R621" s="18">
        <v>65</v>
      </c>
      <c r="S621" s="10">
        <v>36</v>
      </c>
      <c r="AA621" s="11" t="str">
        <f t="shared" si="9"/>
        <v>2. TP. Hồ Chí MinhHuyện Củ Chi</v>
      </c>
    </row>
    <row r="622" spans="11:27" ht="15.75">
      <c r="K622" s="21"/>
      <c r="L622" s="17" t="s">
        <v>501</v>
      </c>
      <c r="M622" s="17" t="s">
        <v>1773</v>
      </c>
      <c r="N622" s="17" t="s">
        <v>299</v>
      </c>
      <c r="O622" s="17" t="s">
        <v>346</v>
      </c>
      <c r="P622" s="17" t="s">
        <v>1774</v>
      </c>
      <c r="Q622" s="17" t="s">
        <v>347</v>
      </c>
      <c r="R622" s="18">
        <v>65</v>
      </c>
      <c r="S622" s="10">
        <v>36</v>
      </c>
      <c r="AA622" s="11" t="str">
        <f t="shared" si="9"/>
        <v>2. TP. Hồ Chí MinhHuyện Củ Chi</v>
      </c>
    </row>
    <row r="623" spans="11:27" ht="15.75">
      <c r="K623" s="21"/>
      <c r="L623" s="17" t="s">
        <v>505</v>
      </c>
      <c r="M623" s="17" t="s">
        <v>1268</v>
      </c>
      <c r="N623" s="17" t="s">
        <v>299</v>
      </c>
      <c r="O623" s="17" t="s">
        <v>346</v>
      </c>
      <c r="P623" s="17" t="s">
        <v>1775</v>
      </c>
      <c r="Q623" s="17" t="s">
        <v>347</v>
      </c>
      <c r="R623" s="18">
        <v>65</v>
      </c>
      <c r="S623" s="10">
        <v>36</v>
      </c>
      <c r="AA623" s="11" t="str">
        <f t="shared" si="9"/>
        <v>2. TP. Hồ Chí MinhHuyện Củ Chi</v>
      </c>
    </row>
    <row r="624" spans="11:27" ht="15.75">
      <c r="K624" s="21"/>
      <c r="L624" s="17" t="s">
        <v>505</v>
      </c>
      <c r="M624" s="17" t="s">
        <v>1271</v>
      </c>
      <c r="N624" s="17" t="s">
        <v>299</v>
      </c>
      <c r="O624" s="17" t="s">
        <v>346</v>
      </c>
      <c r="P624" s="17" t="s">
        <v>1776</v>
      </c>
      <c r="Q624" s="17" t="s">
        <v>347</v>
      </c>
      <c r="R624" s="18">
        <v>65</v>
      </c>
      <c r="S624" s="10">
        <v>36</v>
      </c>
      <c r="AA624" s="11" t="str">
        <f t="shared" si="9"/>
        <v>2. TP. Hồ Chí MinhHuyện Củ Chi</v>
      </c>
    </row>
    <row r="625" spans="11:27" ht="15.75">
      <c r="K625" s="21"/>
      <c r="L625" s="17" t="s">
        <v>505</v>
      </c>
      <c r="M625" s="17" t="s">
        <v>1274</v>
      </c>
      <c r="N625" s="17" t="s">
        <v>299</v>
      </c>
      <c r="O625" s="17" t="s">
        <v>346</v>
      </c>
      <c r="P625" s="17" t="s">
        <v>1777</v>
      </c>
      <c r="Q625" s="17" t="s">
        <v>347</v>
      </c>
      <c r="R625" s="18">
        <v>65</v>
      </c>
      <c r="S625" s="10">
        <v>36</v>
      </c>
      <c r="AA625" s="11" t="str">
        <f t="shared" si="9"/>
        <v>2. TP. Hồ Chí MinhHuyện Củ Chi</v>
      </c>
    </row>
    <row r="626" spans="11:27" ht="15.75">
      <c r="K626" s="21"/>
      <c r="L626" s="17" t="s">
        <v>505</v>
      </c>
      <c r="M626" s="17" t="s">
        <v>1778</v>
      </c>
      <c r="N626" s="17" t="s">
        <v>299</v>
      </c>
      <c r="O626" s="17" t="s">
        <v>346</v>
      </c>
      <c r="P626" s="17" t="s">
        <v>1779</v>
      </c>
      <c r="Q626" s="17" t="s">
        <v>347</v>
      </c>
      <c r="R626" s="18">
        <v>65</v>
      </c>
      <c r="S626" s="10">
        <v>36</v>
      </c>
      <c r="AA626" s="11" t="str">
        <f t="shared" si="9"/>
        <v>2. TP. Hồ Chí MinhHuyện Củ Chi</v>
      </c>
    </row>
    <row r="627" spans="11:27" ht="15.75">
      <c r="K627" s="21"/>
      <c r="L627" s="17" t="s">
        <v>505</v>
      </c>
      <c r="M627" s="17" t="s">
        <v>1283</v>
      </c>
      <c r="N627" s="17" t="s">
        <v>299</v>
      </c>
      <c r="O627" s="17" t="s">
        <v>346</v>
      </c>
      <c r="P627" s="17" t="s">
        <v>1780</v>
      </c>
      <c r="Q627" s="17" t="s">
        <v>347</v>
      </c>
      <c r="R627" s="18">
        <v>65</v>
      </c>
      <c r="S627" s="10">
        <v>36</v>
      </c>
      <c r="AA627" s="11" t="str">
        <f t="shared" si="9"/>
        <v>2. TP. Hồ Chí MinhHuyện Củ Chi</v>
      </c>
    </row>
    <row r="628" spans="11:27" ht="15.75">
      <c r="K628" s="21"/>
      <c r="L628" s="17" t="s">
        <v>505</v>
      </c>
      <c r="M628" s="17" t="s">
        <v>1781</v>
      </c>
      <c r="N628" s="17" t="s">
        <v>299</v>
      </c>
      <c r="O628" s="17" t="s">
        <v>428</v>
      </c>
      <c r="P628" s="17" t="s">
        <v>1782</v>
      </c>
      <c r="Q628" s="17" t="s">
        <v>297</v>
      </c>
      <c r="R628" s="18">
        <v>95</v>
      </c>
      <c r="S628" s="10">
        <v>44</v>
      </c>
      <c r="AA628" s="11" t="str">
        <f t="shared" si="9"/>
        <v>2. TP. Hồ Chí MinhHuyện Hóc Môn</v>
      </c>
    </row>
    <row r="629" spans="11:27" ht="15.75">
      <c r="K629" s="21"/>
      <c r="L629" s="17" t="s">
        <v>505</v>
      </c>
      <c r="M629" s="17" t="s">
        <v>1287</v>
      </c>
      <c r="N629" s="17" t="s">
        <v>299</v>
      </c>
      <c r="O629" s="17" t="s">
        <v>428</v>
      </c>
      <c r="P629" s="17" t="s">
        <v>1783</v>
      </c>
      <c r="Q629" s="17" t="s">
        <v>297</v>
      </c>
      <c r="R629" s="18">
        <v>95</v>
      </c>
      <c r="S629" s="10">
        <v>44</v>
      </c>
      <c r="AA629" s="11" t="str">
        <f t="shared" si="9"/>
        <v>2. TP. Hồ Chí MinhHuyện Hóc Môn</v>
      </c>
    </row>
    <row r="630" spans="11:27" ht="15.75">
      <c r="K630" s="21"/>
      <c r="L630" s="17" t="s">
        <v>505</v>
      </c>
      <c r="M630" s="17" t="s">
        <v>1290</v>
      </c>
      <c r="N630" s="17" t="s">
        <v>299</v>
      </c>
      <c r="O630" s="17" t="s">
        <v>428</v>
      </c>
      <c r="P630" s="17" t="s">
        <v>1784</v>
      </c>
      <c r="Q630" s="17" t="s">
        <v>297</v>
      </c>
      <c r="R630" s="18">
        <v>95</v>
      </c>
      <c r="S630" s="10">
        <v>44</v>
      </c>
      <c r="AA630" s="11" t="str">
        <f t="shared" si="9"/>
        <v>2. TP. Hồ Chí MinhHuyện Hóc Môn</v>
      </c>
    </row>
    <row r="631" spans="11:27" ht="15.75">
      <c r="K631" s="21"/>
      <c r="L631" s="17" t="s">
        <v>505</v>
      </c>
      <c r="M631" s="17" t="s">
        <v>1303</v>
      </c>
      <c r="N631" s="17" t="s">
        <v>299</v>
      </c>
      <c r="O631" s="17" t="s">
        <v>428</v>
      </c>
      <c r="P631" s="17" t="s">
        <v>1785</v>
      </c>
      <c r="Q631" s="17" t="s">
        <v>297</v>
      </c>
      <c r="R631" s="18">
        <v>95</v>
      </c>
      <c r="S631" s="10">
        <v>44</v>
      </c>
      <c r="AA631" s="11" t="str">
        <f t="shared" si="9"/>
        <v>2. TP. Hồ Chí MinhHuyện Hóc Môn</v>
      </c>
    </row>
    <row r="632" spans="11:27" ht="15.75">
      <c r="K632" s="21"/>
      <c r="L632" s="17" t="s">
        <v>505</v>
      </c>
      <c r="M632" s="17" t="s">
        <v>1293</v>
      </c>
      <c r="N632" s="17" t="s">
        <v>299</v>
      </c>
      <c r="O632" s="17" t="s">
        <v>428</v>
      </c>
      <c r="P632" s="17" t="s">
        <v>1786</v>
      </c>
      <c r="Q632" s="17" t="s">
        <v>297</v>
      </c>
      <c r="R632" s="18">
        <v>95</v>
      </c>
      <c r="S632" s="10">
        <v>44</v>
      </c>
      <c r="AA632" s="11" t="str">
        <f t="shared" si="9"/>
        <v>2. TP. Hồ Chí MinhHuyện Hóc Môn</v>
      </c>
    </row>
    <row r="633" spans="11:27" ht="15.75">
      <c r="K633" s="21"/>
      <c r="L633" s="17" t="s">
        <v>505</v>
      </c>
      <c r="M633" s="17" t="s">
        <v>1296</v>
      </c>
      <c r="N633" s="17" t="s">
        <v>299</v>
      </c>
      <c r="O633" s="17" t="s">
        <v>428</v>
      </c>
      <c r="P633" s="17" t="s">
        <v>1787</v>
      </c>
      <c r="Q633" s="17" t="s">
        <v>297</v>
      </c>
      <c r="R633" s="18">
        <v>95</v>
      </c>
      <c r="S633" s="10">
        <v>44</v>
      </c>
      <c r="AA633" s="11" t="str">
        <f t="shared" si="9"/>
        <v>2. TP. Hồ Chí MinhHuyện Hóc Môn</v>
      </c>
    </row>
    <row r="634" spans="11:27" ht="15.75">
      <c r="K634" s="21"/>
      <c r="L634" s="17" t="s">
        <v>505</v>
      </c>
      <c r="M634" s="17" t="s">
        <v>1298</v>
      </c>
      <c r="N634" s="17" t="s">
        <v>299</v>
      </c>
      <c r="O634" s="17" t="s">
        <v>428</v>
      </c>
      <c r="P634" s="17" t="s">
        <v>1788</v>
      </c>
      <c r="Q634" s="17" t="s">
        <v>297</v>
      </c>
      <c r="R634" s="18">
        <v>95</v>
      </c>
      <c r="S634" s="10">
        <v>44</v>
      </c>
      <c r="AA634" s="11" t="str">
        <f t="shared" si="9"/>
        <v>2. TP. Hồ Chí MinhHuyện Hóc Môn</v>
      </c>
    </row>
    <row r="635" spans="11:27" ht="15.75">
      <c r="K635" s="21"/>
      <c r="L635" s="17" t="s">
        <v>505</v>
      </c>
      <c r="M635" s="17" t="s">
        <v>1300</v>
      </c>
      <c r="N635" s="17" t="s">
        <v>299</v>
      </c>
      <c r="O635" s="17" t="s">
        <v>428</v>
      </c>
      <c r="P635" s="17" t="s">
        <v>1789</v>
      </c>
      <c r="Q635" s="17" t="s">
        <v>297</v>
      </c>
      <c r="R635" s="18">
        <v>95</v>
      </c>
      <c r="S635" s="10">
        <v>44</v>
      </c>
      <c r="AA635" s="11" t="str">
        <f t="shared" si="9"/>
        <v>2. TP. Hồ Chí MinhHuyện Hóc Môn</v>
      </c>
    </row>
    <row r="636" spans="11:27" ht="15.75">
      <c r="K636" s="21"/>
      <c r="L636" s="17" t="s">
        <v>505</v>
      </c>
      <c r="M636" s="17" t="s">
        <v>1790</v>
      </c>
      <c r="N636" s="17" t="s">
        <v>299</v>
      </c>
      <c r="O636" s="17" t="s">
        <v>428</v>
      </c>
      <c r="P636" s="17" t="s">
        <v>1791</v>
      </c>
      <c r="Q636" s="17" t="s">
        <v>297</v>
      </c>
      <c r="R636" s="18">
        <v>95</v>
      </c>
      <c r="S636" s="10">
        <v>44</v>
      </c>
      <c r="AA636" s="11" t="str">
        <f t="shared" si="9"/>
        <v>2. TP. Hồ Chí MinhHuyện Hóc Môn</v>
      </c>
    </row>
    <row r="637" spans="11:27" ht="15.75">
      <c r="K637" s="21"/>
      <c r="L637" s="17" t="s">
        <v>505</v>
      </c>
      <c r="M637" s="17" t="s">
        <v>1314</v>
      </c>
      <c r="N637" s="17" t="s">
        <v>299</v>
      </c>
      <c r="O637" s="17" t="s">
        <v>428</v>
      </c>
      <c r="P637" s="17" t="s">
        <v>1792</v>
      </c>
      <c r="Q637" s="17" t="s">
        <v>297</v>
      </c>
      <c r="R637" s="18">
        <v>95</v>
      </c>
      <c r="S637" s="10">
        <v>44</v>
      </c>
      <c r="AA637" s="11" t="str">
        <f t="shared" si="9"/>
        <v>2. TP. Hồ Chí MinhHuyện Hóc Môn</v>
      </c>
    </row>
    <row r="638" spans="11:27" ht="15.75">
      <c r="K638" s="21"/>
      <c r="L638" s="17" t="s">
        <v>505</v>
      </c>
      <c r="M638" s="17" t="s">
        <v>1793</v>
      </c>
      <c r="N638" s="17" t="s">
        <v>299</v>
      </c>
      <c r="O638" s="17" t="s">
        <v>428</v>
      </c>
      <c r="P638" s="17" t="s">
        <v>1794</v>
      </c>
      <c r="Q638" s="17" t="s">
        <v>297</v>
      </c>
      <c r="R638" s="18">
        <v>95</v>
      </c>
      <c r="S638" s="10">
        <v>44</v>
      </c>
      <c r="AA638" s="11" t="str">
        <f t="shared" si="9"/>
        <v>2. TP. Hồ Chí MinhHuyện Hóc Môn</v>
      </c>
    </row>
    <row r="639" spans="11:27" ht="15.75">
      <c r="K639" s="21"/>
      <c r="L639" s="17" t="s">
        <v>505</v>
      </c>
      <c r="M639" s="17" t="s">
        <v>1317</v>
      </c>
      <c r="N639" s="17" t="s">
        <v>299</v>
      </c>
      <c r="O639" s="17" t="s">
        <v>428</v>
      </c>
      <c r="P639" s="17" t="s">
        <v>1795</v>
      </c>
      <c r="Q639" s="17" t="s">
        <v>297</v>
      </c>
      <c r="R639" s="18">
        <v>95</v>
      </c>
      <c r="S639" s="10">
        <v>44</v>
      </c>
      <c r="AA639" s="11" t="str">
        <f t="shared" si="9"/>
        <v>2. TP. Hồ Chí MinhHuyện Hóc Môn</v>
      </c>
    </row>
    <row r="640" spans="11:27" ht="15.75">
      <c r="K640" s="21"/>
      <c r="L640" s="17" t="s">
        <v>505</v>
      </c>
      <c r="M640" s="17" t="s">
        <v>1329</v>
      </c>
      <c r="N640" s="17" t="s">
        <v>299</v>
      </c>
      <c r="O640" s="17" t="s">
        <v>430</v>
      </c>
      <c r="P640" s="17" t="s">
        <v>1796</v>
      </c>
      <c r="Q640" s="17" t="s">
        <v>297</v>
      </c>
      <c r="R640" s="18">
        <v>95</v>
      </c>
      <c r="S640" s="10">
        <v>44</v>
      </c>
      <c r="AA640" s="11" t="str">
        <f t="shared" si="9"/>
        <v>2. TP. Hồ Chí MinhHuyện Nhà Bè</v>
      </c>
    </row>
    <row r="641" spans="11:27" ht="15.75">
      <c r="K641" s="21"/>
      <c r="L641" s="17" t="s">
        <v>505</v>
      </c>
      <c r="M641" s="17" t="s">
        <v>1797</v>
      </c>
      <c r="N641" s="17" t="s">
        <v>299</v>
      </c>
      <c r="O641" s="17" t="s">
        <v>430</v>
      </c>
      <c r="P641" s="17" t="s">
        <v>1798</v>
      </c>
      <c r="Q641" s="17" t="s">
        <v>297</v>
      </c>
      <c r="R641" s="18">
        <v>95</v>
      </c>
      <c r="S641" s="10">
        <v>44</v>
      </c>
      <c r="AA641" s="11" t="str">
        <f t="shared" si="9"/>
        <v>2. TP. Hồ Chí MinhHuyện Nhà Bè</v>
      </c>
    </row>
    <row r="642" spans="11:27" ht="15.75">
      <c r="K642" s="21"/>
      <c r="L642" s="17" t="s">
        <v>505</v>
      </c>
      <c r="M642" s="17" t="s">
        <v>1326</v>
      </c>
      <c r="N642" s="17" t="s">
        <v>299</v>
      </c>
      <c r="O642" s="17" t="s">
        <v>430</v>
      </c>
      <c r="P642" s="17" t="s">
        <v>1799</v>
      </c>
      <c r="Q642" s="17" t="s">
        <v>297</v>
      </c>
      <c r="R642" s="18">
        <v>95</v>
      </c>
      <c r="S642" s="10">
        <v>44</v>
      </c>
      <c r="AA642" s="11" t="str">
        <f t="shared" si="9"/>
        <v>2. TP. Hồ Chí MinhHuyện Nhà Bè</v>
      </c>
    </row>
    <row r="643" spans="11:27" ht="15.75">
      <c r="K643" s="21"/>
      <c r="L643" s="17" t="s">
        <v>505</v>
      </c>
      <c r="M643" s="17" t="s">
        <v>1332</v>
      </c>
      <c r="N643" s="17" t="s">
        <v>299</v>
      </c>
      <c r="O643" s="17" t="s">
        <v>430</v>
      </c>
      <c r="P643" s="17" t="s">
        <v>1800</v>
      </c>
      <c r="Q643" s="17" t="s">
        <v>297</v>
      </c>
      <c r="R643" s="18">
        <v>95</v>
      </c>
      <c r="S643" s="10">
        <v>44</v>
      </c>
      <c r="AA643" s="11" t="str">
        <f t="shared" si="9"/>
        <v>2. TP. Hồ Chí MinhHuyện Nhà Bè</v>
      </c>
    </row>
    <row r="644" spans="11:27" ht="15.75">
      <c r="K644" s="21"/>
      <c r="L644" s="17" t="s">
        <v>505</v>
      </c>
      <c r="M644" s="17" t="s">
        <v>1335</v>
      </c>
      <c r="N644" s="17" t="s">
        <v>299</v>
      </c>
      <c r="O644" s="17" t="s">
        <v>430</v>
      </c>
      <c r="P644" s="17" t="s">
        <v>1801</v>
      </c>
      <c r="Q644" s="17" t="s">
        <v>297</v>
      </c>
      <c r="R644" s="18">
        <v>95</v>
      </c>
      <c r="S644" s="10">
        <v>44</v>
      </c>
      <c r="AA644" s="11" t="str">
        <f t="shared" si="9"/>
        <v>2. TP. Hồ Chí MinhHuyện Nhà Bè</v>
      </c>
    </row>
    <row r="645" spans="11:27" ht="15.75">
      <c r="K645" s="21"/>
      <c r="L645" s="17" t="s">
        <v>505</v>
      </c>
      <c r="M645" s="17" t="s">
        <v>1338</v>
      </c>
      <c r="N645" s="17" t="s">
        <v>299</v>
      </c>
      <c r="O645" s="17" t="s">
        <v>430</v>
      </c>
      <c r="P645" s="17" t="s">
        <v>1802</v>
      </c>
      <c r="Q645" s="17" t="s">
        <v>297</v>
      </c>
      <c r="R645" s="18">
        <v>95</v>
      </c>
      <c r="S645" s="10">
        <v>44</v>
      </c>
      <c r="AA645" s="11" t="str">
        <f t="shared" si="9"/>
        <v>2. TP. Hồ Chí MinhHuyện Nhà Bè</v>
      </c>
    </row>
    <row r="646" spans="11:27" ht="15.75">
      <c r="K646" s="21"/>
      <c r="L646" s="17" t="s">
        <v>505</v>
      </c>
      <c r="M646" s="17" t="s">
        <v>1261</v>
      </c>
      <c r="N646" s="17" t="s">
        <v>299</v>
      </c>
      <c r="O646" s="17" t="s">
        <v>430</v>
      </c>
      <c r="P646" s="17" t="s">
        <v>1803</v>
      </c>
      <c r="Q646" s="17" t="s">
        <v>297</v>
      </c>
      <c r="R646" s="18">
        <v>95</v>
      </c>
      <c r="S646" s="10">
        <v>44</v>
      </c>
      <c r="AA646" s="11" t="str">
        <f t="shared" ref="AA646:AA709" si="10">N646&amp;O646</f>
        <v>2. TP. Hồ Chí MinhHuyện Nhà Bè</v>
      </c>
    </row>
    <row r="647" spans="11:27" ht="15.75">
      <c r="K647" s="21"/>
      <c r="L647" s="17" t="s">
        <v>505</v>
      </c>
      <c r="M647" s="17" t="s">
        <v>1258</v>
      </c>
      <c r="N647" s="17" t="s">
        <v>299</v>
      </c>
      <c r="O647" s="17" t="s">
        <v>434</v>
      </c>
      <c r="P647" s="17" t="s">
        <v>1804</v>
      </c>
      <c r="Q647" s="17" t="s">
        <v>297</v>
      </c>
      <c r="R647" s="18">
        <v>95</v>
      </c>
      <c r="S647" s="10">
        <v>44</v>
      </c>
      <c r="AA647" s="11" t="str">
        <f t="shared" si="10"/>
        <v>2. TP. Hồ Chí MinhQuận 1</v>
      </c>
    </row>
    <row r="648" spans="11:27" ht="15.75">
      <c r="K648" s="21"/>
      <c r="L648" s="17" t="s">
        <v>505</v>
      </c>
      <c r="M648" s="17" t="s">
        <v>1264</v>
      </c>
      <c r="N648" s="17" t="s">
        <v>299</v>
      </c>
      <c r="O648" s="17" t="s">
        <v>434</v>
      </c>
      <c r="P648" s="17" t="s">
        <v>1805</v>
      </c>
      <c r="Q648" s="17" t="s">
        <v>297</v>
      </c>
      <c r="R648" s="18">
        <v>95</v>
      </c>
      <c r="S648" s="10">
        <v>44</v>
      </c>
      <c r="AA648" s="11" t="str">
        <f t="shared" si="10"/>
        <v>2. TP. Hồ Chí MinhQuận 1</v>
      </c>
    </row>
    <row r="649" spans="11:27" ht="15.75">
      <c r="K649" s="21"/>
      <c r="L649" s="17" t="s">
        <v>505</v>
      </c>
      <c r="M649" s="17" t="s">
        <v>1266</v>
      </c>
      <c r="N649" s="17" t="s">
        <v>299</v>
      </c>
      <c r="O649" s="17" t="s">
        <v>434</v>
      </c>
      <c r="P649" s="17" t="s">
        <v>1806</v>
      </c>
      <c r="Q649" s="17" t="s">
        <v>297</v>
      </c>
      <c r="R649" s="18">
        <v>95</v>
      </c>
      <c r="S649" s="10">
        <v>44</v>
      </c>
      <c r="AA649" s="11" t="str">
        <f t="shared" si="10"/>
        <v>2. TP. Hồ Chí MinhQuận 1</v>
      </c>
    </row>
    <row r="650" spans="11:27" ht="15.75">
      <c r="K650" s="21"/>
      <c r="L650" s="17" t="s">
        <v>509</v>
      </c>
      <c r="M650" s="17" t="s">
        <v>1352</v>
      </c>
      <c r="N650" s="17" t="s">
        <v>299</v>
      </c>
      <c r="O650" s="17" t="s">
        <v>434</v>
      </c>
      <c r="P650" s="17" t="s">
        <v>1807</v>
      </c>
      <c r="Q650" s="17" t="s">
        <v>297</v>
      </c>
      <c r="R650" s="18">
        <v>95</v>
      </c>
      <c r="S650" s="10">
        <v>44</v>
      </c>
      <c r="AA650" s="11" t="str">
        <f t="shared" si="10"/>
        <v>2. TP. Hồ Chí MinhQuận 1</v>
      </c>
    </row>
    <row r="651" spans="11:27" ht="15.75">
      <c r="K651" s="21"/>
      <c r="L651" s="17" t="s">
        <v>509</v>
      </c>
      <c r="M651" s="17" t="s">
        <v>1808</v>
      </c>
      <c r="N651" s="17" t="s">
        <v>299</v>
      </c>
      <c r="O651" s="17" t="s">
        <v>434</v>
      </c>
      <c r="P651" s="17" t="s">
        <v>1809</v>
      </c>
      <c r="Q651" s="17" t="s">
        <v>297</v>
      </c>
      <c r="R651" s="18">
        <v>95</v>
      </c>
      <c r="S651" s="10">
        <v>44</v>
      </c>
      <c r="AA651" s="11" t="str">
        <f t="shared" si="10"/>
        <v>2. TP. Hồ Chí MinhQuận 1</v>
      </c>
    </row>
    <row r="652" spans="11:27" ht="15.75">
      <c r="K652" s="21"/>
      <c r="L652" s="17" t="s">
        <v>509</v>
      </c>
      <c r="M652" s="17" t="s">
        <v>578</v>
      </c>
      <c r="N652" s="17" t="s">
        <v>299</v>
      </c>
      <c r="O652" s="17" t="s">
        <v>434</v>
      </c>
      <c r="P652" s="17" t="s">
        <v>1810</v>
      </c>
      <c r="Q652" s="17" t="s">
        <v>297</v>
      </c>
      <c r="R652" s="18">
        <v>95</v>
      </c>
      <c r="S652" s="10">
        <v>44</v>
      </c>
      <c r="AA652" s="11" t="str">
        <f t="shared" si="10"/>
        <v>2. TP. Hồ Chí MinhQuận 1</v>
      </c>
    </row>
    <row r="653" spans="11:27" ht="15.75">
      <c r="K653" s="21"/>
      <c r="L653" s="17" t="s">
        <v>509</v>
      </c>
      <c r="M653" s="17" t="s">
        <v>1811</v>
      </c>
      <c r="N653" s="17" t="s">
        <v>299</v>
      </c>
      <c r="O653" s="17" t="s">
        <v>434</v>
      </c>
      <c r="P653" s="17" t="s">
        <v>1812</v>
      </c>
      <c r="Q653" s="17" t="s">
        <v>297</v>
      </c>
      <c r="R653" s="18">
        <v>95</v>
      </c>
      <c r="S653" s="10">
        <v>44</v>
      </c>
      <c r="AA653" s="11" t="str">
        <f t="shared" si="10"/>
        <v>2. TP. Hồ Chí MinhQuận 1</v>
      </c>
    </row>
    <row r="654" spans="11:27" ht="15.75">
      <c r="K654" s="21"/>
      <c r="L654" s="17" t="s">
        <v>509</v>
      </c>
      <c r="M654" s="17" t="s">
        <v>1367</v>
      </c>
      <c r="N654" s="17" t="s">
        <v>299</v>
      </c>
      <c r="O654" s="17" t="s">
        <v>434</v>
      </c>
      <c r="P654" s="17" t="s">
        <v>1813</v>
      </c>
      <c r="Q654" s="17" t="s">
        <v>297</v>
      </c>
      <c r="R654" s="18">
        <v>95</v>
      </c>
      <c r="S654" s="10">
        <v>44</v>
      </c>
      <c r="AA654" s="11" t="str">
        <f t="shared" si="10"/>
        <v>2. TP. Hồ Chí MinhQuận 1</v>
      </c>
    </row>
    <row r="655" spans="11:27" ht="15.75">
      <c r="K655" s="21"/>
      <c r="L655" s="17" t="s">
        <v>509</v>
      </c>
      <c r="M655" s="17" t="s">
        <v>1372</v>
      </c>
      <c r="N655" s="17" t="s">
        <v>299</v>
      </c>
      <c r="O655" s="17" t="s">
        <v>434</v>
      </c>
      <c r="P655" s="17" t="s">
        <v>1814</v>
      </c>
      <c r="Q655" s="17" t="s">
        <v>297</v>
      </c>
      <c r="R655" s="18">
        <v>95</v>
      </c>
      <c r="S655" s="10">
        <v>44</v>
      </c>
      <c r="AA655" s="11" t="str">
        <f t="shared" si="10"/>
        <v>2. TP. Hồ Chí MinhQuận 1</v>
      </c>
    </row>
    <row r="656" spans="11:27" ht="15.75">
      <c r="K656" s="21"/>
      <c r="L656" s="17" t="s">
        <v>509</v>
      </c>
      <c r="M656" s="17" t="s">
        <v>1343</v>
      </c>
      <c r="N656" s="17" t="s">
        <v>299</v>
      </c>
      <c r="O656" s="17" t="s">
        <v>434</v>
      </c>
      <c r="P656" s="17" t="s">
        <v>1815</v>
      </c>
      <c r="Q656" s="17" t="s">
        <v>297</v>
      </c>
      <c r="R656" s="18">
        <v>95</v>
      </c>
      <c r="S656" s="10">
        <v>44</v>
      </c>
      <c r="AA656" s="11" t="str">
        <f t="shared" si="10"/>
        <v>2. TP. Hồ Chí MinhQuận 1</v>
      </c>
    </row>
    <row r="657" spans="11:27" ht="15.75">
      <c r="K657" s="21"/>
      <c r="L657" s="17" t="s">
        <v>509</v>
      </c>
      <c r="M657" s="17" t="s">
        <v>1346</v>
      </c>
      <c r="N657" s="17" t="s">
        <v>299</v>
      </c>
      <c r="O657" s="17" t="s">
        <v>437</v>
      </c>
      <c r="P657" s="17" t="s">
        <v>1816</v>
      </c>
      <c r="Q657" s="17" t="s">
        <v>297</v>
      </c>
      <c r="R657" s="18">
        <v>95</v>
      </c>
      <c r="S657" s="10">
        <v>44</v>
      </c>
      <c r="AA657" s="11" t="str">
        <f t="shared" si="10"/>
        <v>2. TP. Hồ Chí MinhQuận 10</v>
      </c>
    </row>
    <row r="658" spans="11:27" ht="15.75">
      <c r="K658" s="21"/>
      <c r="L658" s="17" t="s">
        <v>509</v>
      </c>
      <c r="M658" s="17" t="s">
        <v>1349</v>
      </c>
      <c r="N658" s="17" t="s">
        <v>299</v>
      </c>
      <c r="O658" s="17" t="s">
        <v>437</v>
      </c>
      <c r="P658" s="17" t="s">
        <v>1817</v>
      </c>
      <c r="Q658" s="17" t="s">
        <v>297</v>
      </c>
      <c r="R658" s="18">
        <v>95</v>
      </c>
      <c r="S658" s="10">
        <v>44</v>
      </c>
      <c r="AA658" s="11" t="str">
        <f t="shared" si="10"/>
        <v>2. TP. Hồ Chí MinhQuận 10</v>
      </c>
    </row>
    <row r="659" spans="11:27" ht="15.75">
      <c r="K659" s="21"/>
      <c r="L659" s="17" t="s">
        <v>512</v>
      </c>
      <c r="M659" s="17" t="s">
        <v>1818</v>
      </c>
      <c r="N659" s="17" t="s">
        <v>299</v>
      </c>
      <c r="O659" s="17" t="s">
        <v>437</v>
      </c>
      <c r="P659" s="17" t="s">
        <v>1819</v>
      </c>
      <c r="Q659" s="17" t="s">
        <v>297</v>
      </c>
      <c r="R659" s="18">
        <v>95</v>
      </c>
      <c r="S659" s="10">
        <v>44</v>
      </c>
      <c r="AA659" s="11" t="str">
        <f t="shared" si="10"/>
        <v>2. TP. Hồ Chí MinhQuận 10</v>
      </c>
    </row>
    <row r="660" spans="11:27" ht="15.75">
      <c r="K660" s="21"/>
      <c r="L660" s="17" t="s">
        <v>512</v>
      </c>
      <c r="M660" s="17" t="s">
        <v>1820</v>
      </c>
      <c r="N660" s="17" t="s">
        <v>299</v>
      </c>
      <c r="O660" s="17" t="s">
        <v>437</v>
      </c>
      <c r="P660" s="17" t="s">
        <v>1821</v>
      </c>
      <c r="Q660" s="17" t="s">
        <v>297</v>
      </c>
      <c r="R660" s="18">
        <v>95</v>
      </c>
      <c r="S660" s="10">
        <v>44</v>
      </c>
      <c r="AA660" s="11" t="str">
        <f t="shared" si="10"/>
        <v>2. TP. Hồ Chí MinhQuận 10</v>
      </c>
    </row>
    <row r="661" spans="11:27" ht="15.75">
      <c r="K661" s="21"/>
      <c r="L661" s="17" t="s">
        <v>512</v>
      </c>
      <c r="M661" s="17" t="s">
        <v>601</v>
      </c>
      <c r="N661" s="17" t="s">
        <v>299</v>
      </c>
      <c r="O661" s="17" t="s">
        <v>437</v>
      </c>
      <c r="P661" s="17" t="s">
        <v>1822</v>
      </c>
      <c r="Q661" s="17" t="s">
        <v>297</v>
      </c>
      <c r="R661" s="18">
        <v>95</v>
      </c>
      <c r="S661" s="10">
        <v>44</v>
      </c>
      <c r="AA661" s="11" t="str">
        <f t="shared" si="10"/>
        <v>2. TP. Hồ Chí MinhQuận 10</v>
      </c>
    </row>
    <row r="662" spans="11:27" ht="15.75">
      <c r="K662" s="21"/>
      <c r="L662" s="17" t="s">
        <v>512</v>
      </c>
      <c r="M662" s="17" t="s">
        <v>1823</v>
      </c>
      <c r="N662" s="17" t="s">
        <v>299</v>
      </c>
      <c r="O662" s="17" t="s">
        <v>437</v>
      </c>
      <c r="P662" s="17" t="s">
        <v>1824</v>
      </c>
      <c r="Q662" s="17" t="s">
        <v>297</v>
      </c>
      <c r="R662" s="18">
        <v>95</v>
      </c>
      <c r="S662" s="10">
        <v>44</v>
      </c>
      <c r="AA662" s="11" t="str">
        <f t="shared" si="10"/>
        <v>2. TP. Hồ Chí MinhQuận 10</v>
      </c>
    </row>
    <row r="663" spans="11:27" ht="15.75">
      <c r="K663" s="21"/>
      <c r="L663" s="17" t="s">
        <v>512</v>
      </c>
      <c r="M663" s="17" t="s">
        <v>1825</v>
      </c>
      <c r="N663" s="17" t="s">
        <v>299</v>
      </c>
      <c r="O663" s="17" t="s">
        <v>437</v>
      </c>
      <c r="P663" s="17" t="s">
        <v>1826</v>
      </c>
      <c r="Q663" s="17" t="s">
        <v>297</v>
      </c>
      <c r="R663" s="18">
        <v>95</v>
      </c>
      <c r="S663" s="10">
        <v>44</v>
      </c>
      <c r="AA663" s="11" t="str">
        <f t="shared" si="10"/>
        <v>2. TP. Hồ Chí MinhQuận 10</v>
      </c>
    </row>
    <row r="664" spans="11:27" ht="15.75">
      <c r="K664" s="21"/>
      <c r="L664" s="17" t="s">
        <v>512</v>
      </c>
      <c r="M664" s="17" t="s">
        <v>1827</v>
      </c>
      <c r="N664" s="17" t="s">
        <v>299</v>
      </c>
      <c r="O664" s="17" t="s">
        <v>437</v>
      </c>
      <c r="P664" s="17" t="s">
        <v>1828</v>
      </c>
      <c r="Q664" s="17" t="s">
        <v>297</v>
      </c>
      <c r="R664" s="18">
        <v>95</v>
      </c>
      <c r="S664" s="10">
        <v>44</v>
      </c>
      <c r="AA664" s="11" t="str">
        <f t="shared" si="10"/>
        <v>2. TP. Hồ Chí MinhQuận 10</v>
      </c>
    </row>
    <row r="665" spans="11:27" ht="15.75">
      <c r="K665" s="21"/>
      <c r="L665" s="17" t="s">
        <v>512</v>
      </c>
      <c r="M665" s="17" t="s">
        <v>1829</v>
      </c>
      <c r="N665" s="17" t="s">
        <v>299</v>
      </c>
      <c r="O665" s="17" t="s">
        <v>437</v>
      </c>
      <c r="P665" s="17" t="s">
        <v>1830</v>
      </c>
      <c r="Q665" s="17" t="s">
        <v>297</v>
      </c>
      <c r="R665" s="18">
        <v>95</v>
      </c>
      <c r="S665" s="10">
        <v>44</v>
      </c>
      <c r="AA665" s="11" t="str">
        <f t="shared" si="10"/>
        <v>2. TP. Hồ Chí MinhQuận 10</v>
      </c>
    </row>
    <row r="666" spans="11:27" ht="15.75">
      <c r="K666" s="21"/>
      <c r="L666" s="17" t="s">
        <v>512</v>
      </c>
      <c r="M666" s="17" t="s">
        <v>1831</v>
      </c>
      <c r="N666" s="17" t="s">
        <v>299</v>
      </c>
      <c r="O666" s="17" t="s">
        <v>437</v>
      </c>
      <c r="P666" s="17" t="s">
        <v>1832</v>
      </c>
      <c r="Q666" s="17" t="s">
        <v>297</v>
      </c>
      <c r="R666" s="18">
        <v>95</v>
      </c>
      <c r="S666" s="10">
        <v>44</v>
      </c>
      <c r="AA666" s="11" t="str">
        <f t="shared" si="10"/>
        <v>2. TP. Hồ Chí MinhQuận 10</v>
      </c>
    </row>
    <row r="667" spans="11:27" ht="15.75">
      <c r="K667" s="21"/>
      <c r="L667" s="17" t="s">
        <v>512</v>
      </c>
      <c r="M667" s="17" t="s">
        <v>1833</v>
      </c>
      <c r="N667" s="17" t="s">
        <v>299</v>
      </c>
      <c r="O667" s="17" t="s">
        <v>437</v>
      </c>
      <c r="P667" s="17" t="s">
        <v>1834</v>
      </c>
      <c r="Q667" s="17" t="s">
        <v>297</v>
      </c>
      <c r="R667" s="18">
        <v>95</v>
      </c>
      <c r="S667" s="10">
        <v>44</v>
      </c>
      <c r="AA667" s="11" t="str">
        <f t="shared" si="10"/>
        <v>2. TP. Hồ Chí MinhQuận 10</v>
      </c>
    </row>
    <row r="668" spans="11:27" ht="15.75">
      <c r="K668" s="21"/>
      <c r="L668" s="17" t="s">
        <v>512</v>
      </c>
      <c r="M668" s="17" t="s">
        <v>1835</v>
      </c>
      <c r="N668" s="17" t="s">
        <v>299</v>
      </c>
      <c r="O668" s="17" t="s">
        <v>437</v>
      </c>
      <c r="P668" s="17" t="s">
        <v>1836</v>
      </c>
      <c r="Q668" s="17" t="s">
        <v>297</v>
      </c>
      <c r="R668" s="18">
        <v>95</v>
      </c>
      <c r="S668" s="10">
        <v>44</v>
      </c>
      <c r="AA668" s="11" t="str">
        <f t="shared" si="10"/>
        <v>2. TP. Hồ Chí MinhQuận 10</v>
      </c>
    </row>
    <row r="669" spans="11:27" ht="15.75">
      <c r="K669" s="21"/>
      <c r="L669" s="17" t="s">
        <v>512</v>
      </c>
      <c r="M669" s="17" t="s">
        <v>1837</v>
      </c>
      <c r="N669" s="17" t="s">
        <v>299</v>
      </c>
      <c r="O669" s="17" t="s">
        <v>437</v>
      </c>
      <c r="P669" s="17" t="s">
        <v>1838</v>
      </c>
      <c r="Q669" s="17" t="s">
        <v>297</v>
      </c>
      <c r="R669" s="18">
        <v>95</v>
      </c>
      <c r="S669" s="10">
        <v>44</v>
      </c>
      <c r="AA669" s="11" t="str">
        <f t="shared" si="10"/>
        <v>2. TP. Hồ Chí MinhQuận 10</v>
      </c>
    </row>
    <row r="670" spans="11:27" ht="15.75">
      <c r="K670" s="21"/>
      <c r="L670" s="17" t="s">
        <v>516</v>
      </c>
      <c r="M670" s="17" t="s">
        <v>1839</v>
      </c>
      <c r="N670" s="17" t="s">
        <v>299</v>
      </c>
      <c r="O670" s="17" t="s">
        <v>437</v>
      </c>
      <c r="P670" s="17" t="s">
        <v>1840</v>
      </c>
      <c r="Q670" s="17" t="s">
        <v>297</v>
      </c>
      <c r="R670" s="18">
        <v>95</v>
      </c>
      <c r="S670" s="10">
        <v>44</v>
      </c>
      <c r="AA670" s="11" t="str">
        <f t="shared" si="10"/>
        <v>2. TP. Hồ Chí MinhQuận 10</v>
      </c>
    </row>
    <row r="671" spans="11:27" ht="15.75">
      <c r="K671" s="21"/>
      <c r="L671" s="17" t="s">
        <v>516</v>
      </c>
      <c r="M671" s="17" t="s">
        <v>1841</v>
      </c>
      <c r="N671" s="17" t="s">
        <v>299</v>
      </c>
      <c r="O671" s="17" t="s">
        <v>437</v>
      </c>
      <c r="P671" s="17" t="s">
        <v>1842</v>
      </c>
      <c r="Q671" s="17" t="s">
        <v>297</v>
      </c>
      <c r="R671" s="18">
        <v>95</v>
      </c>
      <c r="S671" s="10">
        <v>44</v>
      </c>
      <c r="AA671" s="11" t="str">
        <f t="shared" si="10"/>
        <v>2. TP. Hồ Chí MinhQuận 10</v>
      </c>
    </row>
    <row r="672" spans="11:27" ht="15.75">
      <c r="K672" s="21"/>
      <c r="L672" s="17" t="s">
        <v>516</v>
      </c>
      <c r="M672" s="17" t="s">
        <v>1843</v>
      </c>
      <c r="N672" s="17" t="s">
        <v>299</v>
      </c>
      <c r="O672" s="17" t="s">
        <v>441</v>
      </c>
      <c r="P672" s="17" t="s">
        <v>1816</v>
      </c>
      <c r="Q672" s="17" t="s">
        <v>297</v>
      </c>
      <c r="R672" s="18">
        <v>95</v>
      </c>
      <c r="S672" s="10">
        <v>44</v>
      </c>
      <c r="AA672" s="11" t="str">
        <f t="shared" si="10"/>
        <v>2. TP. Hồ Chí MinhQuận 11</v>
      </c>
    </row>
    <row r="673" spans="11:27" ht="15.75">
      <c r="K673" s="21"/>
      <c r="L673" s="17" t="s">
        <v>516</v>
      </c>
      <c r="M673" s="17" t="s">
        <v>601</v>
      </c>
      <c r="N673" s="17" t="s">
        <v>299</v>
      </c>
      <c r="O673" s="17" t="s">
        <v>441</v>
      </c>
      <c r="P673" s="17" t="s">
        <v>1817</v>
      </c>
      <c r="Q673" s="17" t="s">
        <v>297</v>
      </c>
      <c r="R673" s="18">
        <v>95</v>
      </c>
      <c r="S673" s="10">
        <v>44</v>
      </c>
      <c r="AA673" s="11" t="str">
        <f t="shared" si="10"/>
        <v>2. TP. Hồ Chí MinhQuận 11</v>
      </c>
    </row>
    <row r="674" spans="11:27" ht="15.75">
      <c r="K674" s="21"/>
      <c r="L674" s="17" t="s">
        <v>516</v>
      </c>
      <c r="M674" s="17" t="s">
        <v>1844</v>
      </c>
      <c r="N674" s="17" t="s">
        <v>299</v>
      </c>
      <c r="O674" s="17" t="s">
        <v>441</v>
      </c>
      <c r="P674" s="17" t="s">
        <v>1819</v>
      </c>
      <c r="Q674" s="17" t="s">
        <v>297</v>
      </c>
      <c r="R674" s="18">
        <v>95</v>
      </c>
      <c r="S674" s="10">
        <v>44</v>
      </c>
      <c r="AA674" s="11" t="str">
        <f t="shared" si="10"/>
        <v>2. TP. Hồ Chí MinhQuận 11</v>
      </c>
    </row>
    <row r="675" spans="11:27" ht="15.75">
      <c r="K675" s="21"/>
      <c r="L675" s="17" t="s">
        <v>516</v>
      </c>
      <c r="M675" s="17" t="s">
        <v>1845</v>
      </c>
      <c r="N675" s="17" t="s">
        <v>299</v>
      </c>
      <c r="O675" s="17" t="s">
        <v>441</v>
      </c>
      <c r="P675" s="17" t="s">
        <v>1821</v>
      </c>
      <c r="Q675" s="17" t="s">
        <v>297</v>
      </c>
      <c r="R675" s="18">
        <v>95</v>
      </c>
      <c r="S675" s="10">
        <v>44</v>
      </c>
      <c r="AA675" s="11" t="str">
        <f t="shared" si="10"/>
        <v>2. TP. Hồ Chí MinhQuận 11</v>
      </c>
    </row>
    <row r="676" spans="11:27" ht="15.75">
      <c r="K676" s="21"/>
      <c r="L676" s="17" t="s">
        <v>516</v>
      </c>
      <c r="M676" s="17" t="s">
        <v>1846</v>
      </c>
      <c r="N676" s="17" t="s">
        <v>299</v>
      </c>
      <c r="O676" s="17" t="s">
        <v>441</v>
      </c>
      <c r="P676" s="17" t="s">
        <v>1822</v>
      </c>
      <c r="Q676" s="17" t="s">
        <v>297</v>
      </c>
      <c r="R676" s="18">
        <v>95</v>
      </c>
      <c r="S676" s="10">
        <v>44</v>
      </c>
      <c r="AA676" s="11" t="str">
        <f t="shared" si="10"/>
        <v>2. TP. Hồ Chí MinhQuận 11</v>
      </c>
    </row>
    <row r="677" spans="11:27" ht="15.75">
      <c r="K677" s="21"/>
      <c r="L677" s="17" t="s">
        <v>516</v>
      </c>
      <c r="M677" s="17" t="s">
        <v>1847</v>
      </c>
      <c r="N677" s="17" t="s">
        <v>299</v>
      </c>
      <c r="O677" s="17" t="s">
        <v>441</v>
      </c>
      <c r="P677" s="17" t="s">
        <v>1824</v>
      </c>
      <c r="Q677" s="17" t="s">
        <v>297</v>
      </c>
      <c r="R677" s="18">
        <v>95</v>
      </c>
      <c r="S677" s="10">
        <v>44</v>
      </c>
      <c r="AA677" s="11" t="str">
        <f t="shared" si="10"/>
        <v>2. TP. Hồ Chí MinhQuận 11</v>
      </c>
    </row>
    <row r="678" spans="11:27" ht="15.75">
      <c r="K678" s="21"/>
      <c r="L678" s="17" t="s">
        <v>516</v>
      </c>
      <c r="M678" s="17" t="s">
        <v>1848</v>
      </c>
      <c r="N678" s="17" t="s">
        <v>299</v>
      </c>
      <c r="O678" s="17" t="s">
        <v>441</v>
      </c>
      <c r="P678" s="17" t="s">
        <v>1826</v>
      </c>
      <c r="Q678" s="17" t="s">
        <v>297</v>
      </c>
      <c r="R678" s="18">
        <v>95</v>
      </c>
      <c r="S678" s="10">
        <v>44</v>
      </c>
      <c r="AA678" s="11" t="str">
        <f t="shared" si="10"/>
        <v>2. TP. Hồ Chí MinhQuận 11</v>
      </c>
    </row>
    <row r="679" spans="11:27" ht="15.75">
      <c r="K679" s="21"/>
      <c r="L679" s="17" t="s">
        <v>520</v>
      </c>
      <c r="M679" s="17" t="s">
        <v>1849</v>
      </c>
      <c r="N679" s="17" t="s">
        <v>299</v>
      </c>
      <c r="O679" s="17" t="s">
        <v>441</v>
      </c>
      <c r="P679" s="17" t="s">
        <v>1828</v>
      </c>
      <c r="Q679" s="17" t="s">
        <v>297</v>
      </c>
      <c r="R679" s="18">
        <v>95</v>
      </c>
      <c r="S679" s="10">
        <v>44</v>
      </c>
      <c r="AA679" s="11" t="str">
        <f t="shared" si="10"/>
        <v>2. TP. Hồ Chí MinhQuận 11</v>
      </c>
    </row>
    <row r="680" spans="11:27" ht="15.75">
      <c r="K680" s="21"/>
      <c r="L680" s="17" t="s">
        <v>520</v>
      </c>
      <c r="M680" s="17" t="s">
        <v>1392</v>
      </c>
      <c r="N680" s="17" t="s">
        <v>299</v>
      </c>
      <c r="O680" s="17" t="s">
        <v>441</v>
      </c>
      <c r="P680" s="17" t="s">
        <v>1830</v>
      </c>
      <c r="Q680" s="17" t="s">
        <v>297</v>
      </c>
      <c r="R680" s="18">
        <v>95</v>
      </c>
      <c r="S680" s="10">
        <v>44</v>
      </c>
      <c r="AA680" s="11" t="str">
        <f t="shared" si="10"/>
        <v>2. TP. Hồ Chí MinhQuận 11</v>
      </c>
    </row>
    <row r="681" spans="11:27" ht="15.75">
      <c r="K681" s="21"/>
      <c r="L681" s="17" t="s">
        <v>520</v>
      </c>
      <c r="M681" s="17" t="s">
        <v>1406</v>
      </c>
      <c r="N681" s="17" t="s">
        <v>299</v>
      </c>
      <c r="O681" s="17" t="s">
        <v>441</v>
      </c>
      <c r="P681" s="17" t="s">
        <v>1832</v>
      </c>
      <c r="Q681" s="17" t="s">
        <v>297</v>
      </c>
      <c r="R681" s="18">
        <v>95</v>
      </c>
      <c r="S681" s="10">
        <v>44</v>
      </c>
      <c r="AA681" s="11" t="str">
        <f t="shared" si="10"/>
        <v>2. TP. Hồ Chí MinhQuận 11</v>
      </c>
    </row>
    <row r="682" spans="11:27" ht="15.75">
      <c r="K682" s="21"/>
      <c r="L682" s="17" t="s">
        <v>520</v>
      </c>
      <c r="M682" s="17" t="s">
        <v>1395</v>
      </c>
      <c r="N682" s="17" t="s">
        <v>299</v>
      </c>
      <c r="O682" s="17" t="s">
        <v>441</v>
      </c>
      <c r="P682" s="17" t="s">
        <v>1834</v>
      </c>
      <c r="Q682" s="17" t="s">
        <v>297</v>
      </c>
      <c r="R682" s="18">
        <v>95</v>
      </c>
      <c r="S682" s="10">
        <v>44</v>
      </c>
      <c r="AA682" s="11" t="str">
        <f t="shared" si="10"/>
        <v>2. TP. Hồ Chí MinhQuận 11</v>
      </c>
    </row>
    <row r="683" spans="11:27" ht="15.75">
      <c r="K683" s="21"/>
      <c r="L683" s="17" t="s">
        <v>520</v>
      </c>
      <c r="M683" s="17" t="s">
        <v>1400</v>
      </c>
      <c r="N683" s="17" t="s">
        <v>299</v>
      </c>
      <c r="O683" s="17" t="s">
        <v>441</v>
      </c>
      <c r="P683" s="17" t="s">
        <v>1836</v>
      </c>
      <c r="Q683" s="17" t="s">
        <v>297</v>
      </c>
      <c r="R683" s="18">
        <v>95</v>
      </c>
      <c r="S683" s="10">
        <v>44</v>
      </c>
      <c r="AA683" s="11" t="str">
        <f t="shared" si="10"/>
        <v>2. TP. Hồ Chí MinhQuận 11</v>
      </c>
    </row>
    <row r="684" spans="11:27" ht="15.75">
      <c r="K684" s="21"/>
      <c r="L684" s="17" t="s">
        <v>520</v>
      </c>
      <c r="M684" s="17" t="s">
        <v>1403</v>
      </c>
      <c r="N684" s="17" t="s">
        <v>299</v>
      </c>
      <c r="O684" s="17" t="s">
        <v>441</v>
      </c>
      <c r="P684" s="17" t="s">
        <v>1838</v>
      </c>
      <c r="Q684" s="17" t="s">
        <v>297</v>
      </c>
      <c r="R684" s="18">
        <v>95</v>
      </c>
      <c r="S684" s="10">
        <v>44</v>
      </c>
      <c r="AA684" s="11" t="str">
        <f t="shared" si="10"/>
        <v>2. TP. Hồ Chí MinhQuận 11</v>
      </c>
    </row>
    <row r="685" spans="11:27" ht="15.75">
      <c r="K685" s="21"/>
      <c r="L685" s="17" t="s">
        <v>520</v>
      </c>
      <c r="M685" s="17" t="s">
        <v>1386</v>
      </c>
      <c r="N685" s="17" t="s">
        <v>299</v>
      </c>
      <c r="O685" s="17" t="s">
        <v>441</v>
      </c>
      <c r="P685" s="17" t="s">
        <v>1840</v>
      </c>
      <c r="Q685" s="17" t="s">
        <v>297</v>
      </c>
      <c r="R685" s="18">
        <v>95</v>
      </c>
      <c r="S685" s="10">
        <v>44</v>
      </c>
      <c r="AA685" s="11" t="str">
        <f t="shared" si="10"/>
        <v>2. TP. Hồ Chí MinhQuận 11</v>
      </c>
    </row>
    <row r="686" spans="11:27" ht="15.75">
      <c r="K686" s="21"/>
      <c r="L686" s="17" t="s">
        <v>524</v>
      </c>
      <c r="M686" s="17" t="s">
        <v>1850</v>
      </c>
      <c r="N686" s="17" t="s">
        <v>299</v>
      </c>
      <c r="O686" s="17" t="s">
        <v>441</v>
      </c>
      <c r="P686" s="17" t="s">
        <v>1842</v>
      </c>
      <c r="Q686" s="17" t="s">
        <v>297</v>
      </c>
      <c r="R686" s="18">
        <v>95</v>
      </c>
      <c r="S686" s="10">
        <v>44</v>
      </c>
      <c r="AA686" s="11" t="str">
        <f t="shared" si="10"/>
        <v>2. TP. Hồ Chí MinhQuận 11</v>
      </c>
    </row>
    <row r="687" spans="11:27" ht="15.75">
      <c r="K687" s="21"/>
      <c r="L687" s="17" t="s">
        <v>524</v>
      </c>
      <c r="M687" s="17" t="s">
        <v>1851</v>
      </c>
      <c r="N687" s="17" t="s">
        <v>299</v>
      </c>
      <c r="O687" s="17" t="s">
        <v>441</v>
      </c>
      <c r="P687" s="17" t="s">
        <v>1852</v>
      </c>
      <c r="Q687" s="17" t="s">
        <v>297</v>
      </c>
      <c r="R687" s="18">
        <v>95</v>
      </c>
      <c r="S687" s="10">
        <v>44</v>
      </c>
      <c r="AA687" s="11" t="str">
        <f t="shared" si="10"/>
        <v>2. TP. Hồ Chí MinhQuận 11</v>
      </c>
    </row>
    <row r="688" spans="11:27" ht="15.75">
      <c r="K688" s="21"/>
      <c r="L688" s="17" t="s">
        <v>524</v>
      </c>
      <c r="M688" s="17" t="s">
        <v>1853</v>
      </c>
      <c r="N688" s="17" t="s">
        <v>299</v>
      </c>
      <c r="O688" s="17" t="s">
        <v>445</v>
      </c>
      <c r="P688" s="17" t="s">
        <v>1854</v>
      </c>
      <c r="Q688" s="17" t="s">
        <v>297</v>
      </c>
      <c r="R688" s="18">
        <v>95</v>
      </c>
      <c r="S688" s="10">
        <v>44</v>
      </c>
      <c r="AA688" s="11" t="str">
        <f t="shared" si="10"/>
        <v>2. TP. Hồ Chí MinhQuận 12</v>
      </c>
    </row>
    <row r="689" spans="11:27" ht="15.75">
      <c r="K689" s="21"/>
      <c r="L689" s="17" t="s">
        <v>524</v>
      </c>
      <c r="M689" s="17" t="s">
        <v>1855</v>
      </c>
      <c r="N689" s="17" t="s">
        <v>299</v>
      </c>
      <c r="O689" s="17" t="s">
        <v>445</v>
      </c>
      <c r="P689" s="17" t="s">
        <v>1856</v>
      </c>
      <c r="Q689" s="17" t="s">
        <v>297</v>
      </c>
      <c r="R689" s="18">
        <v>95</v>
      </c>
      <c r="S689" s="10">
        <v>44</v>
      </c>
      <c r="AA689" s="11" t="str">
        <f t="shared" si="10"/>
        <v>2. TP. Hồ Chí MinhQuận 12</v>
      </c>
    </row>
    <row r="690" spans="11:27" ht="15.75">
      <c r="K690" s="21"/>
      <c r="L690" s="17" t="s">
        <v>524</v>
      </c>
      <c r="M690" s="17" t="s">
        <v>1857</v>
      </c>
      <c r="N690" s="17" t="s">
        <v>299</v>
      </c>
      <c r="O690" s="17" t="s">
        <v>445</v>
      </c>
      <c r="P690" s="17" t="s">
        <v>1858</v>
      </c>
      <c r="Q690" s="17" t="s">
        <v>297</v>
      </c>
      <c r="R690" s="18">
        <v>95</v>
      </c>
      <c r="S690" s="10">
        <v>44</v>
      </c>
      <c r="AA690" s="11" t="str">
        <f t="shared" si="10"/>
        <v>2. TP. Hồ Chí MinhQuận 12</v>
      </c>
    </row>
    <row r="691" spans="11:27" ht="15.75">
      <c r="K691" s="21"/>
      <c r="L691" s="17" t="s">
        <v>524</v>
      </c>
      <c r="M691" s="17" t="s">
        <v>1859</v>
      </c>
      <c r="N691" s="17" t="s">
        <v>299</v>
      </c>
      <c r="O691" s="17" t="s">
        <v>445</v>
      </c>
      <c r="P691" s="17" t="s">
        <v>1860</v>
      </c>
      <c r="Q691" s="17" t="s">
        <v>297</v>
      </c>
      <c r="R691" s="18">
        <v>95</v>
      </c>
      <c r="S691" s="10">
        <v>44</v>
      </c>
      <c r="AA691" s="11" t="str">
        <f t="shared" si="10"/>
        <v>2. TP. Hồ Chí MinhQuận 12</v>
      </c>
    </row>
    <row r="692" spans="11:27" ht="15.75">
      <c r="K692" s="21"/>
      <c r="L692" s="17" t="s">
        <v>524</v>
      </c>
      <c r="M692" s="17" t="s">
        <v>1861</v>
      </c>
      <c r="N692" s="17" t="s">
        <v>299</v>
      </c>
      <c r="O692" s="17" t="s">
        <v>445</v>
      </c>
      <c r="P692" s="17" t="s">
        <v>1862</v>
      </c>
      <c r="Q692" s="17" t="s">
        <v>297</v>
      </c>
      <c r="R692" s="18">
        <v>95</v>
      </c>
      <c r="S692" s="10">
        <v>44</v>
      </c>
      <c r="AA692" s="11" t="str">
        <f t="shared" si="10"/>
        <v>2. TP. Hồ Chí MinhQuận 12</v>
      </c>
    </row>
    <row r="693" spans="11:27" ht="15.75">
      <c r="K693" s="21"/>
      <c r="L693" s="17" t="s">
        <v>524</v>
      </c>
      <c r="M693" s="17" t="s">
        <v>1863</v>
      </c>
      <c r="N693" s="17" t="s">
        <v>299</v>
      </c>
      <c r="O693" s="17" t="s">
        <v>445</v>
      </c>
      <c r="P693" s="17" t="s">
        <v>1864</v>
      </c>
      <c r="Q693" s="17" t="s">
        <v>297</v>
      </c>
      <c r="R693" s="18">
        <v>95</v>
      </c>
      <c r="S693" s="10">
        <v>44</v>
      </c>
      <c r="AA693" s="11" t="str">
        <f t="shared" si="10"/>
        <v>2. TP. Hồ Chí MinhQuận 12</v>
      </c>
    </row>
    <row r="694" spans="11:27" ht="15.75">
      <c r="K694" s="21"/>
      <c r="L694" s="17" t="s">
        <v>528</v>
      </c>
      <c r="M694" s="17" t="s">
        <v>1865</v>
      </c>
      <c r="N694" s="17" t="s">
        <v>299</v>
      </c>
      <c r="O694" s="17" t="s">
        <v>445</v>
      </c>
      <c r="P694" s="17" t="s">
        <v>1866</v>
      </c>
      <c r="Q694" s="17" t="s">
        <v>297</v>
      </c>
      <c r="R694" s="18">
        <v>95</v>
      </c>
      <c r="S694" s="10">
        <v>44</v>
      </c>
      <c r="AA694" s="11" t="str">
        <f t="shared" si="10"/>
        <v>2. TP. Hồ Chí MinhQuận 12</v>
      </c>
    </row>
    <row r="695" spans="11:27" ht="15.75">
      <c r="K695" s="21"/>
      <c r="L695" s="17" t="s">
        <v>528</v>
      </c>
      <c r="M695" s="17" t="s">
        <v>1867</v>
      </c>
      <c r="N695" s="17" t="s">
        <v>299</v>
      </c>
      <c r="O695" s="17" t="s">
        <v>445</v>
      </c>
      <c r="P695" s="17" t="s">
        <v>1868</v>
      </c>
      <c r="Q695" s="17" t="s">
        <v>297</v>
      </c>
      <c r="R695" s="18">
        <v>95</v>
      </c>
      <c r="S695" s="10">
        <v>44</v>
      </c>
      <c r="AA695" s="11" t="str">
        <f t="shared" si="10"/>
        <v>2. TP. Hồ Chí MinhQuận 12</v>
      </c>
    </row>
    <row r="696" spans="11:27" ht="15.75">
      <c r="K696" s="21"/>
      <c r="L696" s="17" t="s">
        <v>528</v>
      </c>
      <c r="M696" s="17" t="s">
        <v>1869</v>
      </c>
      <c r="N696" s="17" t="s">
        <v>299</v>
      </c>
      <c r="O696" s="17" t="s">
        <v>445</v>
      </c>
      <c r="P696" s="17" t="s">
        <v>1870</v>
      </c>
      <c r="Q696" s="17" t="s">
        <v>297</v>
      </c>
      <c r="R696" s="18">
        <v>95</v>
      </c>
      <c r="S696" s="10">
        <v>44</v>
      </c>
      <c r="AA696" s="11" t="str">
        <f t="shared" si="10"/>
        <v>2. TP. Hồ Chí MinhQuận 12</v>
      </c>
    </row>
    <row r="697" spans="11:27" ht="15.75">
      <c r="K697" s="21"/>
      <c r="L697" s="17" t="s">
        <v>528</v>
      </c>
      <c r="M697" s="17" t="s">
        <v>1871</v>
      </c>
      <c r="N697" s="17" t="s">
        <v>299</v>
      </c>
      <c r="O697" s="17" t="s">
        <v>445</v>
      </c>
      <c r="P697" s="17" t="s">
        <v>1872</v>
      </c>
      <c r="Q697" s="17" t="s">
        <v>297</v>
      </c>
      <c r="R697" s="18">
        <v>95</v>
      </c>
      <c r="S697" s="10">
        <v>44</v>
      </c>
      <c r="AA697" s="11" t="str">
        <f t="shared" si="10"/>
        <v>2. TP. Hồ Chí MinhQuận 12</v>
      </c>
    </row>
    <row r="698" spans="11:27" ht="15.75">
      <c r="K698" s="21"/>
      <c r="L698" s="17" t="s">
        <v>528</v>
      </c>
      <c r="M698" s="17" t="s">
        <v>1873</v>
      </c>
      <c r="N698" s="17" t="s">
        <v>299</v>
      </c>
      <c r="O698" s="17" t="s">
        <v>445</v>
      </c>
      <c r="P698" s="17" t="s">
        <v>1874</v>
      </c>
      <c r="Q698" s="17" t="s">
        <v>297</v>
      </c>
      <c r="R698" s="18">
        <v>95</v>
      </c>
      <c r="S698" s="10">
        <v>44</v>
      </c>
      <c r="AA698" s="11" t="str">
        <f t="shared" si="10"/>
        <v>2. TP. Hồ Chí MinhQuận 12</v>
      </c>
    </row>
    <row r="699" spans="11:27" ht="15.75">
      <c r="K699" s="21"/>
      <c r="L699" s="17" t="s">
        <v>528</v>
      </c>
      <c r="M699" s="17" t="s">
        <v>1875</v>
      </c>
      <c r="N699" s="17" t="s">
        <v>299</v>
      </c>
      <c r="O699" s="17" t="s">
        <v>449</v>
      </c>
      <c r="P699" s="17" t="s">
        <v>1876</v>
      </c>
      <c r="Q699" s="17" t="s">
        <v>297</v>
      </c>
      <c r="R699" s="18">
        <v>95</v>
      </c>
      <c r="S699" s="10">
        <v>44</v>
      </c>
      <c r="AA699" s="11" t="str">
        <f t="shared" si="10"/>
        <v>2. TP. Hồ Chí MinhQuận 2</v>
      </c>
    </row>
    <row r="700" spans="11:27" ht="15.75">
      <c r="K700" s="21"/>
      <c r="L700" s="17" t="s">
        <v>528</v>
      </c>
      <c r="M700" s="17" t="s">
        <v>1877</v>
      </c>
      <c r="N700" s="17" t="s">
        <v>299</v>
      </c>
      <c r="O700" s="17" t="s">
        <v>449</v>
      </c>
      <c r="P700" s="17" t="s">
        <v>1878</v>
      </c>
      <c r="Q700" s="17" t="s">
        <v>297</v>
      </c>
      <c r="R700" s="18">
        <v>95</v>
      </c>
      <c r="S700" s="10">
        <v>44</v>
      </c>
      <c r="AA700" s="11" t="str">
        <f t="shared" si="10"/>
        <v>2. TP. Hồ Chí MinhQuận 2</v>
      </c>
    </row>
    <row r="701" spans="11:27" ht="15.75">
      <c r="K701" s="21"/>
      <c r="L701" s="17" t="s">
        <v>528</v>
      </c>
      <c r="M701" s="17" t="s">
        <v>1879</v>
      </c>
      <c r="N701" s="17" t="s">
        <v>299</v>
      </c>
      <c r="O701" s="17" t="s">
        <v>449</v>
      </c>
      <c r="P701" s="17" t="s">
        <v>1880</v>
      </c>
      <c r="Q701" s="17" t="s">
        <v>297</v>
      </c>
      <c r="R701" s="18">
        <v>95</v>
      </c>
      <c r="S701" s="10">
        <v>44</v>
      </c>
      <c r="AA701" s="11" t="str">
        <f t="shared" si="10"/>
        <v>2. TP. Hồ Chí MinhQuận 2</v>
      </c>
    </row>
    <row r="702" spans="11:27" ht="15.75">
      <c r="K702" s="21"/>
      <c r="L702" s="17" t="s">
        <v>528</v>
      </c>
      <c r="M702" s="17" t="s">
        <v>1881</v>
      </c>
      <c r="N702" s="17" t="s">
        <v>299</v>
      </c>
      <c r="O702" s="17" t="s">
        <v>449</v>
      </c>
      <c r="P702" s="17" t="s">
        <v>1882</v>
      </c>
      <c r="Q702" s="17" t="s">
        <v>297</v>
      </c>
      <c r="R702" s="18">
        <v>95</v>
      </c>
      <c r="S702" s="10">
        <v>44</v>
      </c>
      <c r="AA702" s="11" t="str">
        <f t="shared" si="10"/>
        <v>2. TP. Hồ Chí MinhQuận 2</v>
      </c>
    </row>
    <row r="703" spans="11:27" ht="15.75">
      <c r="K703" s="21"/>
      <c r="L703" s="17" t="s">
        <v>532</v>
      </c>
      <c r="M703" s="17" t="s">
        <v>1425</v>
      </c>
      <c r="N703" s="17" t="s">
        <v>299</v>
      </c>
      <c r="O703" s="17" t="s">
        <v>449</v>
      </c>
      <c r="P703" s="17" t="s">
        <v>1883</v>
      </c>
      <c r="Q703" s="17" t="s">
        <v>297</v>
      </c>
      <c r="R703" s="18">
        <v>95</v>
      </c>
      <c r="S703" s="10">
        <v>44</v>
      </c>
      <c r="AA703" s="11" t="str">
        <f t="shared" si="10"/>
        <v>2. TP. Hồ Chí MinhQuận 2</v>
      </c>
    </row>
    <row r="704" spans="11:27" ht="15.75">
      <c r="K704" s="21"/>
      <c r="L704" s="17" t="s">
        <v>532</v>
      </c>
      <c r="M704" s="17" t="s">
        <v>1428</v>
      </c>
      <c r="N704" s="17" t="s">
        <v>299</v>
      </c>
      <c r="O704" s="17" t="s">
        <v>449</v>
      </c>
      <c r="P704" s="17" t="s">
        <v>1884</v>
      </c>
      <c r="Q704" s="17" t="s">
        <v>297</v>
      </c>
      <c r="R704" s="18">
        <v>95</v>
      </c>
      <c r="S704" s="10">
        <v>44</v>
      </c>
      <c r="AA704" s="11" t="str">
        <f t="shared" si="10"/>
        <v>2. TP. Hồ Chí MinhQuận 2</v>
      </c>
    </row>
    <row r="705" spans="11:27" ht="15.75">
      <c r="K705" s="21"/>
      <c r="L705" s="17" t="s">
        <v>532</v>
      </c>
      <c r="M705" s="17" t="s">
        <v>1431</v>
      </c>
      <c r="N705" s="17" t="s">
        <v>299</v>
      </c>
      <c r="O705" s="17" t="s">
        <v>449</v>
      </c>
      <c r="P705" s="17" t="s">
        <v>1885</v>
      </c>
      <c r="Q705" s="17" t="s">
        <v>297</v>
      </c>
      <c r="R705" s="18">
        <v>95</v>
      </c>
      <c r="S705" s="10">
        <v>44</v>
      </c>
      <c r="AA705" s="11" t="str">
        <f t="shared" si="10"/>
        <v>2. TP. Hồ Chí MinhQuận 2</v>
      </c>
    </row>
    <row r="706" spans="11:27" ht="15.75">
      <c r="K706" s="21"/>
      <c r="L706" s="17" t="s">
        <v>532</v>
      </c>
      <c r="M706" s="17" t="s">
        <v>1434</v>
      </c>
      <c r="N706" s="17" t="s">
        <v>299</v>
      </c>
      <c r="O706" s="17" t="s">
        <v>449</v>
      </c>
      <c r="P706" s="17" t="s">
        <v>1886</v>
      </c>
      <c r="Q706" s="17" t="s">
        <v>297</v>
      </c>
      <c r="R706" s="18">
        <v>95</v>
      </c>
      <c r="S706" s="10">
        <v>44</v>
      </c>
      <c r="AA706" s="11" t="str">
        <f t="shared" si="10"/>
        <v>2. TP. Hồ Chí MinhQuận 2</v>
      </c>
    </row>
    <row r="707" spans="11:27" ht="15.75">
      <c r="K707" s="21"/>
      <c r="L707" s="17" t="s">
        <v>532</v>
      </c>
      <c r="M707" s="17" t="s">
        <v>1887</v>
      </c>
      <c r="N707" s="17" t="s">
        <v>299</v>
      </c>
      <c r="O707" s="17" t="s">
        <v>449</v>
      </c>
      <c r="P707" s="17" t="s">
        <v>1888</v>
      </c>
      <c r="Q707" s="17" t="s">
        <v>297</v>
      </c>
      <c r="R707" s="18">
        <v>95</v>
      </c>
      <c r="S707" s="10">
        <v>44</v>
      </c>
      <c r="AA707" s="11" t="str">
        <f t="shared" si="10"/>
        <v>2. TP. Hồ Chí MinhQuận 2</v>
      </c>
    </row>
    <row r="708" spans="11:27" ht="15.75">
      <c r="K708" s="21"/>
      <c r="L708" s="17" t="s">
        <v>532</v>
      </c>
      <c r="M708" s="17" t="s">
        <v>1443</v>
      </c>
      <c r="N708" s="17" t="s">
        <v>299</v>
      </c>
      <c r="O708" s="17" t="s">
        <v>449</v>
      </c>
      <c r="P708" s="17" t="s">
        <v>1889</v>
      </c>
      <c r="Q708" s="17" t="s">
        <v>297</v>
      </c>
      <c r="R708" s="18">
        <v>95</v>
      </c>
      <c r="S708" s="10">
        <v>44</v>
      </c>
      <c r="AA708" s="11" t="str">
        <f t="shared" si="10"/>
        <v>2. TP. Hồ Chí MinhQuận 2</v>
      </c>
    </row>
    <row r="709" spans="11:27" ht="15.75">
      <c r="K709" s="21"/>
      <c r="L709" s="17" t="s">
        <v>532</v>
      </c>
      <c r="M709" s="17" t="s">
        <v>1445</v>
      </c>
      <c r="N709" s="17" t="s">
        <v>299</v>
      </c>
      <c r="O709" s="17" t="s">
        <v>449</v>
      </c>
      <c r="P709" s="17" t="s">
        <v>1890</v>
      </c>
      <c r="Q709" s="17" t="s">
        <v>297</v>
      </c>
      <c r="R709" s="18">
        <v>95</v>
      </c>
      <c r="S709" s="10">
        <v>44</v>
      </c>
      <c r="AA709" s="11" t="str">
        <f t="shared" si="10"/>
        <v>2. TP. Hồ Chí MinhQuận 2</v>
      </c>
    </row>
    <row r="710" spans="11:27" ht="15.75">
      <c r="K710" s="21"/>
      <c r="L710" s="17" t="s">
        <v>532</v>
      </c>
      <c r="M710" s="17" t="s">
        <v>1419</v>
      </c>
      <c r="N710" s="17" t="s">
        <v>299</v>
      </c>
      <c r="O710" s="17" t="s">
        <v>452</v>
      </c>
      <c r="P710" s="17" t="s">
        <v>1816</v>
      </c>
      <c r="Q710" s="17" t="s">
        <v>297</v>
      </c>
      <c r="R710" s="18">
        <v>95</v>
      </c>
      <c r="S710" s="10">
        <v>44</v>
      </c>
      <c r="AA710" s="11" t="str">
        <f t="shared" ref="AA710:AA773" si="11">N710&amp;O710</f>
        <v>2. TP. Hồ Chí MinhQuận 3</v>
      </c>
    </row>
    <row r="711" spans="11:27" ht="15.75">
      <c r="K711" s="21"/>
      <c r="L711" s="17" t="s">
        <v>532</v>
      </c>
      <c r="M711" s="17" t="s">
        <v>1422</v>
      </c>
      <c r="N711" s="17" t="s">
        <v>299</v>
      </c>
      <c r="O711" s="17" t="s">
        <v>452</v>
      </c>
      <c r="P711" s="17" t="s">
        <v>1817</v>
      </c>
      <c r="Q711" s="17" t="s">
        <v>297</v>
      </c>
      <c r="R711" s="18">
        <v>95</v>
      </c>
      <c r="S711" s="10">
        <v>44</v>
      </c>
      <c r="AA711" s="11" t="str">
        <f t="shared" si="11"/>
        <v>2. TP. Hồ Chí MinhQuận 3</v>
      </c>
    </row>
    <row r="712" spans="11:27" ht="15.75">
      <c r="K712" s="21"/>
      <c r="L712" s="17"/>
      <c r="M712" s="17"/>
      <c r="N712" s="17" t="s">
        <v>299</v>
      </c>
      <c r="O712" s="17" t="s">
        <v>452</v>
      </c>
      <c r="P712" s="17" t="s">
        <v>1819</v>
      </c>
      <c r="Q712" s="17" t="s">
        <v>297</v>
      </c>
      <c r="R712" s="18">
        <v>95</v>
      </c>
      <c r="S712" s="10">
        <v>44</v>
      </c>
      <c r="AA712" s="11" t="str">
        <f t="shared" si="11"/>
        <v>2. TP. Hồ Chí MinhQuận 3</v>
      </c>
    </row>
    <row r="713" spans="11:27" ht="15.75">
      <c r="K713" s="21"/>
      <c r="L713" s="17"/>
      <c r="M713" s="17"/>
      <c r="N713" s="17" t="s">
        <v>299</v>
      </c>
      <c r="O713" s="17" t="s">
        <v>452</v>
      </c>
      <c r="P713" s="17" t="s">
        <v>1821</v>
      </c>
      <c r="Q713" s="17" t="s">
        <v>297</v>
      </c>
      <c r="R713" s="18">
        <v>95</v>
      </c>
      <c r="S713" s="10">
        <v>44</v>
      </c>
      <c r="AA713" s="11" t="str">
        <f t="shared" si="11"/>
        <v>2. TP. Hồ Chí MinhQuận 3</v>
      </c>
    </row>
    <row r="714" spans="11:27" ht="15.75">
      <c r="K714" s="21"/>
      <c r="L714" s="17"/>
      <c r="M714" s="17"/>
      <c r="N714" s="17" t="s">
        <v>299</v>
      </c>
      <c r="O714" s="17" t="s">
        <v>452</v>
      </c>
      <c r="P714" s="17" t="s">
        <v>1822</v>
      </c>
      <c r="Q714" s="17" t="s">
        <v>297</v>
      </c>
      <c r="R714" s="18">
        <v>95</v>
      </c>
      <c r="S714" s="10">
        <v>44</v>
      </c>
      <c r="AA714" s="11" t="str">
        <f t="shared" si="11"/>
        <v>2. TP. Hồ Chí MinhQuận 3</v>
      </c>
    </row>
    <row r="715" spans="11:27" ht="15.75">
      <c r="K715" s="21"/>
      <c r="L715" s="17"/>
      <c r="M715" s="17"/>
      <c r="N715" s="17" t="s">
        <v>299</v>
      </c>
      <c r="O715" s="17" t="s">
        <v>452</v>
      </c>
      <c r="P715" s="17" t="s">
        <v>1824</v>
      </c>
      <c r="Q715" s="17" t="s">
        <v>297</v>
      </c>
      <c r="R715" s="18">
        <v>95</v>
      </c>
      <c r="S715" s="10">
        <v>44</v>
      </c>
      <c r="AA715" s="11" t="str">
        <f t="shared" si="11"/>
        <v>2. TP. Hồ Chí MinhQuận 3</v>
      </c>
    </row>
    <row r="716" spans="11:27" ht="15.75">
      <c r="K716" s="21"/>
      <c r="L716" s="17"/>
      <c r="M716" s="17"/>
      <c r="N716" s="17" t="s">
        <v>299</v>
      </c>
      <c r="O716" s="17" t="s">
        <v>452</v>
      </c>
      <c r="P716" s="17" t="s">
        <v>1826</v>
      </c>
      <c r="Q716" s="17" t="s">
        <v>297</v>
      </c>
      <c r="R716" s="18">
        <v>95</v>
      </c>
      <c r="S716" s="10">
        <v>44</v>
      </c>
      <c r="AA716" s="11" t="str">
        <f t="shared" si="11"/>
        <v>2. TP. Hồ Chí MinhQuận 3</v>
      </c>
    </row>
    <row r="717" spans="11:27" ht="15.75">
      <c r="K717" s="21"/>
      <c r="L717" s="17"/>
      <c r="M717" s="17"/>
      <c r="N717" s="17" t="s">
        <v>299</v>
      </c>
      <c r="O717" s="17" t="s">
        <v>452</v>
      </c>
      <c r="P717" s="17" t="s">
        <v>1828</v>
      </c>
      <c r="Q717" s="17" t="s">
        <v>297</v>
      </c>
      <c r="R717" s="18">
        <v>95</v>
      </c>
      <c r="S717" s="10">
        <v>44</v>
      </c>
      <c r="AA717" s="11" t="str">
        <f t="shared" si="11"/>
        <v>2. TP. Hồ Chí MinhQuận 3</v>
      </c>
    </row>
    <row r="718" spans="11:27" ht="15.75">
      <c r="K718" s="21"/>
      <c r="L718" s="17"/>
      <c r="M718" s="17"/>
      <c r="N718" s="17" t="s">
        <v>299</v>
      </c>
      <c r="O718" s="17" t="s">
        <v>452</v>
      </c>
      <c r="P718" s="17" t="s">
        <v>1830</v>
      </c>
      <c r="Q718" s="17" t="s">
        <v>297</v>
      </c>
      <c r="R718" s="18">
        <v>95</v>
      </c>
      <c r="S718" s="10">
        <v>44</v>
      </c>
      <c r="AA718" s="11" t="str">
        <f t="shared" si="11"/>
        <v>2. TP. Hồ Chí MinhQuận 3</v>
      </c>
    </row>
    <row r="719" spans="11:27" ht="15.75">
      <c r="K719" s="21"/>
      <c r="L719" s="17"/>
      <c r="M719" s="17"/>
      <c r="N719" s="17" t="s">
        <v>299</v>
      </c>
      <c r="O719" s="17" t="s">
        <v>452</v>
      </c>
      <c r="P719" s="17" t="s">
        <v>1832</v>
      </c>
      <c r="Q719" s="17" t="s">
        <v>297</v>
      </c>
      <c r="R719" s="18">
        <v>95</v>
      </c>
      <c r="S719" s="10">
        <v>44</v>
      </c>
      <c r="AA719" s="11" t="str">
        <f t="shared" si="11"/>
        <v>2. TP. Hồ Chí MinhQuận 3</v>
      </c>
    </row>
    <row r="720" spans="11:27" ht="15.75">
      <c r="K720" s="21"/>
      <c r="L720" s="17"/>
      <c r="M720" s="17"/>
      <c r="N720" s="17" t="s">
        <v>299</v>
      </c>
      <c r="O720" s="17" t="s">
        <v>452</v>
      </c>
      <c r="P720" s="17" t="s">
        <v>1834</v>
      </c>
      <c r="Q720" s="17" t="s">
        <v>297</v>
      </c>
      <c r="R720" s="18">
        <v>95</v>
      </c>
      <c r="S720" s="10">
        <v>44</v>
      </c>
      <c r="AA720" s="11" t="str">
        <f t="shared" si="11"/>
        <v>2. TP. Hồ Chí MinhQuận 3</v>
      </c>
    </row>
    <row r="721" spans="11:27" ht="15.75">
      <c r="K721" s="21"/>
      <c r="L721" s="17"/>
      <c r="M721" s="17"/>
      <c r="N721" s="17" t="s">
        <v>299</v>
      </c>
      <c r="O721" s="17" t="s">
        <v>452</v>
      </c>
      <c r="P721" s="17" t="s">
        <v>1836</v>
      </c>
      <c r="Q721" s="17" t="s">
        <v>297</v>
      </c>
      <c r="R721" s="18">
        <v>95</v>
      </c>
      <c r="S721" s="10">
        <v>44</v>
      </c>
      <c r="AA721" s="11" t="str">
        <f t="shared" si="11"/>
        <v>2. TP. Hồ Chí MinhQuận 3</v>
      </c>
    </row>
    <row r="722" spans="11:27" ht="15.75">
      <c r="K722" s="21"/>
      <c r="L722" s="17"/>
      <c r="M722" s="17"/>
      <c r="N722" s="17" t="s">
        <v>299</v>
      </c>
      <c r="O722" s="17" t="s">
        <v>452</v>
      </c>
      <c r="P722" s="17" t="s">
        <v>1838</v>
      </c>
      <c r="Q722" s="17" t="s">
        <v>297</v>
      </c>
      <c r="R722" s="18">
        <v>95</v>
      </c>
      <c r="S722" s="10">
        <v>44</v>
      </c>
      <c r="AA722" s="11" t="str">
        <f t="shared" si="11"/>
        <v>2. TP. Hồ Chí MinhQuận 3</v>
      </c>
    </row>
    <row r="723" spans="11:27" ht="15.75">
      <c r="K723" s="21"/>
      <c r="L723" s="17"/>
      <c r="M723" s="17"/>
      <c r="N723" s="17" t="s">
        <v>299</v>
      </c>
      <c r="O723" s="17" t="s">
        <v>452</v>
      </c>
      <c r="P723" s="17" t="s">
        <v>1840</v>
      </c>
      <c r="Q723" s="17" t="s">
        <v>297</v>
      </c>
      <c r="R723" s="18">
        <v>95</v>
      </c>
      <c r="S723" s="10">
        <v>44</v>
      </c>
      <c r="AA723" s="11" t="str">
        <f t="shared" si="11"/>
        <v>2. TP. Hồ Chí MinhQuận 3</v>
      </c>
    </row>
    <row r="724" spans="11:27" ht="15.75">
      <c r="K724" s="21"/>
      <c r="L724" s="17"/>
      <c r="M724" s="17"/>
      <c r="N724" s="17" t="s">
        <v>299</v>
      </c>
      <c r="O724" s="17" t="s">
        <v>456</v>
      </c>
      <c r="P724" s="17" t="s">
        <v>1816</v>
      </c>
      <c r="Q724" s="17" t="s">
        <v>297</v>
      </c>
      <c r="R724" s="18">
        <v>95</v>
      </c>
      <c r="S724" s="10">
        <v>44</v>
      </c>
      <c r="AA724" s="11" t="str">
        <f t="shared" si="11"/>
        <v>2. TP. Hồ Chí MinhQuận 4</v>
      </c>
    </row>
    <row r="725" spans="11:27" ht="15.75">
      <c r="K725" s="21"/>
      <c r="L725" s="17"/>
      <c r="M725" s="17"/>
      <c r="N725" s="17" t="s">
        <v>299</v>
      </c>
      <c r="O725" s="17" t="s">
        <v>456</v>
      </c>
      <c r="P725" s="17" t="s">
        <v>1817</v>
      </c>
      <c r="Q725" s="17" t="s">
        <v>297</v>
      </c>
      <c r="R725" s="18">
        <v>95</v>
      </c>
      <c r="S725" s="10">
        <v>44</v>
      </c>
      <c r="AA725" s="11" t="str">
        <f t="shared" si="11"/>
        <v>2. TP. Hồ Chí MinhQuận 4</v>
      </c>
    </row>
    <row r="726" spans="11:27" ht="15.75">
      <c r="K726" s="21"/>
      <c r="L726" s="17"/>
      <c r="M726" s="17"/>
      <c r="N726" s="17" t="s">
        <v>299</v>
      </c>
      <c r="O726" s="17" t="s">
        <v>456</v>
      </c>
      <c r="P726" s="17" t="s">
        <v>1819</v>
      </c>
      <c r="Q726" s="17" t="s">
        <v>297</v>
      </c>
      <c r="R726" s="18">
        <v>95</v>
      </c>
      <c r="S726" s="10">
        <v>44</v>
      </c>
      <c r="AA726" s="11" t="str">
        <f t="shared" si="11"/>
        <v>2. TP. Hồ Chí MinhQuận 4</v>
      </c>
    </row>
    <row r="727" spans="11:27" ht="15.75">
      <c r="K727" s="21"/>
      <c r="L727" s="17"/>
      <c r="M727" s="17"/>
      <c r="N727" s="17" t="s">
        <v>299</v>
      </c>
      <c r="O727" s="17" t="s">
        <v>456</v>
      </c>
      <c r="P727" s="17" t="s">
        <v>1821</v>
      </c>
      <c r="Q727" s="17" t="s">
        <v>297</v>
      </c>
      <c r="R727" s="18">
        <v>95</v>
      </c>
      <c r="S727" s="10">
        <v>44</v>
      </c>
      <c r="AA727" s="11" t="str">
        <f t="shared" si="11"/>
        <v>2. TP. Hồ Chí MinhQuận 4</v>
      </c>
    </row>
    <row r="728" spans="11:27" ht="15.75">
      <c r="K728" s="21"/>
      <c r="L728" s="17"/>
      <c r="M728" s="17"/>
      <c r="N728" s="17" t="s">
        <v>299</v>
      </c>
      <c r="O728" s="17" t="s">
        <v>456</v>
      </c>
      <c r="P728" s="17" t="s">
        <v>1822</v>
      </c>
      <c r="Q728" s="17" t="s">
        <v>297</v>
      </c>
      <c r="R728" s="18">
        <v>95</v>
      </c>
      <c r="S728" s="10">
        <v>44</v>
      </c>
      <c r="AA728" s="11" t="str">
        <f t="shared" si="11"/>
        <v>2. TP. Hồ Chí MinhQuận 4</v>
      </c>
    </row>
    <row r="729" spans="11:27" ht="15.75">
      <c r="K729" s="21"/>
      <c r="L729" s="17"/>
      <c r="M729" s="17"/>
      <c r="N729" s="17" t="s">
        <v>299</v>
      </c>
      <c r="O729" s="17" t="s">
        <v>456</v>
      </c>
      <c r="P729" s="17" t="s">
        <v>1824</v>
      </c>
      <c r="Q729" s="17" t="s">
        <v>297</v>
      </c>
      <c r="R729" s="18">
        <v>95</v>
      </c>
      <c r="S729" s="10">
        <v>44</v>
      </c>
      <c r="AA729" s="11" t="str">
        <f t="shared" si="11"/>
        <v>2. TP. Hồ Chí MinhQuận 4</v>
      </c>
    </row>
    <row r="730" spans="11:27" ht="15.75">
      <c r="K730" s="21"/>
      <c r="L730" s="17"/>
      <c r="M730" s="17"/>
      <c r="N730" s="17" t="s">
        <v>299</v>
      </c>
      <c r="O730" s="17" t="s">
        <v>456</v>
      </c>
      <c r="P730" s="17" t="s">
        <v>1828</v>
      </c>
      <c r="Q730" s="17" t="s">
        <v>297</v>
      </c>
      <c r="R730" s="18">
        <v>95</v>
      </c>
      <c r="S730" s="10">
        <v>44</v>
      </c>
      <c r="AA730" s="11" t="str">
        <f t="shared" si="11"/>
        <v>2. TP. Hồ Chí MinhQuận 4</v>
      </c>
    </row>
    <row r="731" spans="11:27" ht="15.75">
      <c r="K731" s="21"/>
      <c r="L731" s="17"/>
      <c r="M731" s="17"/>
      <c r="N731" s="17" t="s">
        <v>299</v>
      </c>
      <c r="O731" s="17" t="s">
        <v>456</v>
      </c>
      <c r="P731" s="17" t="s">
        <v>1830</v>
      </c>
      <c r="Q731" s="17" t="s">
        <v>297</v>
      </c>
      <c r="R731" s="18">
        <v>95</v>
      </c>
      <c r="S731" s="10">
        <v>44</v>
      </c>
      <c r="AA731" s="11" t="str">
        <f t="shared" si="11"/>
        <v>2. TP. Hồ Chí MinhQuận 4</v>
      </c>
    </row>
    <row r="732" spans="11:27" ht="15.75">
      <c r="K732" s="21"/>
      <c r="L732" s="17"/>
      <c r="M732" s="17"/>
      <c r="N732" s="17" t="s">
        <v>299</v>
      </c>
      <c r="O732" s="17" t="s">
        <v>456</v>
      </c>
      <c r="P732" s="17" t="s">
        <v>1832</v>
      </c>
      <c r="Q732" s="17" t="s">
        <v>297</v>
      </c>
      <c r="R732" s="18">
        <v>95</v>
      </c>
      <c r="S732" s="10">
        <v>44</v>
      </c>
      <c r="AA732" s="11" t="str">
        <f t="shared" si="11"/>
        <v>2. TP. Hồ Chí MinhQuận 4</v>
      </c>
    </row>
    <row r="733" spans="11:27" ht="15.75">
      <c r="K733" s="21"/>
      <c r="L733" s="17"/>
      <c r="M733" s="17"/>
      <c r="N733" s="17" t="s">
        <v>299</v>
      </c>
      <c r="O733" s="17" t="s">
        <v>456</v>
      </c>
      <c r="P733" s="17" t="s">
        <v>1836</v>
      </c>
      <c r="Q733" s="17" t="s">
        <v>297</v>
      </c>
      <c r="R733" s="18">
        <v>95</v>
      </c>
      <c r="S733" s="10">
        <v>44</v>
      </c>
      <c r="AA733" s="11" t="str">
        <f t="shared" si="11"/>
        <v>2. TP. Hồ Chí MinhQuận 4</v>
      </c>
    </row>
    <row r="734" spans="11:27" ht="15.75">
      <c r="K734" s="21"/>
      <c r="L734" s="17"/>
      <c r="M734" s="17"/>
      <c r="N734" s="17" t="s">
        <v>299</v>
      </c>
      <c r="O734" s="17" t="s">
        <v>456</v>
      </c>
      <c r="P734" s="17" t="s">
        <v>1838</v>
      </c>
      <c r="Q734" s="17" t="s">
        <v>297</v>
      </c>
      <c r="R734" s="18">
        <v>95</v>
      </c>
      <c r="S734" s="10">
        <v>44</v>
      </c>
      <c r="AA734" s="11" t="str">
        <f t="shared" si="11"/>
        <v>2. TP. Hồ Chí MinhQuận 4</v>
      </c>
    </row>
    <row r="735" spans="11:27" ht="15.75">
      <c r="K735" s="21"/>
      <c r="L735" s="17"/>
      <c r="M735" s="17"/>
      <c r="N735" s="17" t="s">
        <v>299</v>
      </c>
      <c r="O735" s="17" t="s">
        <v>456</v>
      </c>
      <c r="P735" s="17" t="s">
        <v>1840</v>
      </c>
      <c r="Q735" s="17" t="s">
        <v>297</v>
      </c>
      <c r="R735" s="18">
        <v>95</v>
      </c>
      <c r="S735" s="10">
        <v>44</v>
      </c>
      <c r="AA735" s="11" t="str">
        <f t="shared" si="11"/>
        <v>2. TP. Hồ Chí MinhQuận 4</v>
      </c>
    </row>
    <row r="736" spans="11:27" ht="15.75">
      <c r="K736" s="21"/>
      <c r="L736" s="17"/>
      <c r="M736" s="17"/>
      <c r="N736" s="17" t="s">
        <v>299</v>
      </c>
      <c r="O736" s="17" t="s">
        <v>456</v>
      </c>
      <c r="P736" s="17" t="s">
        <v>1842</v>
      </c>
      <c r="Q736" s="17" t="s">
        <v>297</v>
      </c>
      <c r="R736" s="18">
        <v>95</v>
      </c>
      <c r="S736" s="10">
        <v>44</v>
      </c>
      <c r="AA736" s="11" t="str">
        <f t="shared" si="11"/>
        <v>2. TP. Hồ Chí MinhQuận 4</v>
      </c>
    </row>
    <row r="737" spans="11:27" ht="15.75">
      <c r="K737" s="21"/>
      <c r="L737" s="17"/>
      <c r="M737" s="17"/>
      <c r="N737" s="17" t="s">
        <v>299</v>
      </c>
      <c r="O737" s="17" t="s">
        <v>456</v>
      </c>
      <c r="P737" s="17" t="s">
        <v>1852</v>
      </c>
      <c r="Q737" s="17" t="s">
        <v>297</v>
      </c>
      <c r="R737" s="18">
        <v>95</v>
      </c>
      <c r="S737" s="10">
        <v>44</v>
      </c>
      <c r="AA737" s="11" t="str">
        <f t="shared" si="11"/>
        <v>2. TP. Hồ Chí MinhQuận 4</v>
      </c>
    </row>
    <row r="738" spans="11:27" ht="15.75">
      <c r="K738" s="21"/>
      <c r="L738" s="17"/>
      <c r="M738" s="17"/>
      <c r="N738" s="17" t="s">
        <v>299</v>
      </c>
      <c r="O738" s="17" t="s">
        <v>456</v>
      </c>
      <c r="P738" s="17" t="s">
        <v>1891</v>
      </c>
      <c r="Q738" s="17" t="s">
        <v>297</v>
      </c>
      <c r="R738" s="18">
        <v>95</v>
      </c>
      <c r="S738" s="10">
        <v>44</v>
      </c>
      <c r="AA738" s="11" t="str">
        <f t="shared" si="11"/>
        <v>2. TP. Hồ Chí MinhQuận 4</v>
      </c>
    </row>
    <row r="739" spans="11:27" ht="15.75">
      <c r="K739" s="21"/>
      <c r="L739" s="17"/>
      <c r="M739" s="17"/>
      <c r="N739" s="17" t="s">
        <v>299</v>
      </c>
      <c r="O739" s="17" t="s">
        <v>460</v>
      </c>
      <c r="P739" s="17" t="s">
        <v>1816</v>
      </c>
      <c r="Q739" s="17" t="s">
        <v>297</v>
      </c>
      <c r="R739" s="18">
        <v>95</v>
      </c>
      <c r="S739" s="10">
        <v>44</v>
      </c>
      <c r="AA739" s="11" t="str">
        <f t="shared" si="11"/>
        <v>2. TP. Hồ Chí MinhQuận 5</v>
      </c>
    </row>
    <row r="740" spans="11:27" ht="15.75">
      <c r="K740" s="21"/>
      <c r="L740" s="17"/>
      <c r="M740" s="17"/>
      <c r="N740" s="17" t="s">
        <v>299</v>
      </c>
      <c r="O740" s="17" t="s">
        <v>460</v>
      </c>
      <c r="P740" s="17" t="s">
        <v>1817</v>
      </c>
      <c r="Q740" s="17" t="s">
        <v>297</v>
      </c>
      <c r="R740" s="18">
        <v>95</v>
      </c>
      <c r="S740" s="10">
        <v>44</v>
      </c>
      <c r="AA740" s="11" t="str">
        <f t="shared" si="11"/>
        <v>2. TP. Hồ Chí MinhQuận 5</v>
      </c>
    </row>
    <row r="741" spans="11:27" ht="15.75">
      <c r="K741" s="21"/>
      <c r="L741" s="17"/>
      <c r="M741" s="17"/>
      <c r="N741" s="17" t="s">
        <v>299</v>
      </c>
      <c r="O741" s="17" t="s">
        <v>460</v>
      </c>
      <c r="P741" s="17" t="s">
        <v>1819</v>
      </c>
      <c r="Q741" s="17" t="s">
        <v>297</v>
      </c>
      <c r="R741" s="18">
        <v>95</v>
      </c>
      <c r="S741" s="10">
        <v>44</v>
      </c>
      <c r="AA741" s="11" t="str">
        <f t="shared" si="11"/>
        <v>2. TP. Hồ Chí MinhQuận 5</v>
      </c>
    </row>
    <row r="742" spans="11:27" ht="15.75">
      <c r="K742" s="21"/>
      <c r="L742" s="17"/>
      <c r="M742" s="17"/>
      <c r="N742" s="17" t="s">
        <v>299</v>
      </c>
      <c r="O742" s="17" t="s">
        <v>460</v>
      </c>
      <c r="P742" s="17" t="s">
        <v>1821</v>
      </c>
      <c r="Q742" s="17" t="s">
        <v>297</v>
      </c>
      <c r="R742" s="18">
        <v>95</v>
      </c>
      <c r="S742" s="10">
        <v>44</v>
      </c>
      <c r="AA742" s="11" t="str">
        <f t="shared" si="11"/>
        <v>2. TP. Hồ Chí MinhQuận 5</v>
      </c>
    </row>
    <row r="743" spans="11:27" ht="15.75">
      <c r="K743" s="21"/>
      <c r="L743" s="17"/>
      <c r="M743" s="17"/>
      <c r="N743" s="17" t="s">
        <v>299</v>
      </c>
      <c r="O743" s="17" t="s">
        <v>460</v>
      </c>
      <c r="P743" s="17" t="s">
        <v>1822</v>
      </c>
      <c r="Q743" s="17" t="s">
        <v>297</v>
      </c>
      <c r="R743" s="18">
        <v>95</v>
      </c>
      <c r="S743" s="10">
        <v>44</v>
      </c>
      <c r="AA743" s="11" t="str">
        <f t="shared" si="11"/>
        <v>2. TP. Hồ Chí MinhQuận 5</v>
      </c>
    </row>
    <row r="744" spans="11:27" ht="15.75">
      <c r="K744" s="21"/>
      <c r="L744" s="17"/>
      <c r="M744" s="17"/>
      <c r="N744" s="17" t="s">
        <v>299</v>
      </c>
      <c r="O744" s="17" t="s">
        <v>460</v>
      </c>
      <c r="P744" s="17" t="s">
        <v>1824</v>
      </c>
      <c r="Q744" s="17" t="s">
        <v>297</v>
      </c>
      <c r="R744" s="18">
        <v>95</v>
      </c>
      <c r="S744" s="10">
        <v>44</v>
      </c>
      <c r="AA744" s="11" t="str">
        <f t="shared" si="11"/>
        <v>2. TP. Hồ Chí MinhQuận 5</v>
      </c>
    </row>
    <row r="745" spans="11:27" ht="15.75">
      <c r="K745" s="21"/>
      <c r="L745" s="17"/>
      <c r="M745" s="17"/>
      <c r="N745" s="17" t="s">
        <v>299</v>
      </c>
      <c r="O745" s="17" t="s">
        <v>460</v>
      </c>
      <c r="P745" s="17" t="s">
        <v>1826</v>
      </c>
      <c r="Q745" s="17" t="s">
        <v>297</v>
      </c>
      <c r="R745" s="18">
        <v>95</v>
      </c>
      <c r="S745" s="10">
        <v>44</v>
      </c>
      <c r="AA745" s="11" t="str">
        <f t="shared" si="11"/>
        <v>2. TP. Hồ Chí MinhQuận 5</v>
      </c>
    </row>
    <row r="746" spans="11:27" ht="15.75">
      <c r="K746" s="21"/>
      <c r="L746" s="17"/>
      <c r="M746" s="17"/>
      <c r="N746" s="17" t="s">
        <v>299</v>
      </c>
      <c r="O746" s="17" t="s">
        <v>460</v>
      </c>
      <c r="P746" s="17" t="s">
        <v>1828</v>
      </c>
      <c r="Q746" s="17" t="s">
        <v>297</v>
      </c>
      <c r="R746" s="18">
        <v>95</v>
      </c>
      <c r="S746" s="10">
        <v>44</v>
      </c>
      <c r="AA746" s="11" t="str">
        <f t="shared" si="11"/>
        <v>2. TP. Hồ Chí MinhQuận 5</v>
      </c>
    </row>
    <row r="747" spans="11:27" ht="15.75">
      <c r="K747" s="21"/>
      <c r="L747" s="17"/>
      <c r="M747" s="17"/>
      <c r="N747" s="17" t="s">
        <v>299</v>
      </c>
      <c r="O747" s="17" t="s">
        <v>460</v>
      </c>
      <c r="P747" s="17" t="s">
        <v>1830</v>
      </c>
      <c r="Q747" s="17" t="s">
        <v>297</v>
      </c>
      <c r="R747" s="18">
        <v>95</v>
      </c>
      <c r="S747" s="10">
        <v>44</v>
      </c>
      <c r="AA747" s="11" t="str">
        <f t="shared" si="11"/>
        <v>2. TP. Hồ Chí MinhQuận 5</v>
      </c>
    </row>
    <row r="748" spans="11:27" ht="15.75">
      <c r="K748" s="21"/>
      <c r="L748" s="17"/>
      <c r="M748" s="17"/>
      <c r="N748" s="17" t="s">
        <v>299</v>
      </c>
      <c r="O748" s="17" t="s">
        <v>460</v>
      </c>
      <c r="P748" s="17" t="s">
        <v>1832</v>
      </c>
      <c r="Q748" s="17" t="s">
        <v>297</v>
      </c>
      <c r="R748" s="18">
        <v>95</v>
      </c>
      <c r="S748" s="10">
        <v>44</v>
      </c>
      <c r="AA748" s="11" t="str">
        <f t="shared" si="11"/>
        <v>2. TP. Hồ Chí MinhQuận 5</v>
      </c>
    </row>
    <row r="749" spans="11:27" ht="15.75">
      <c r="K749" s="21"/>
      <c r="L749" s="17"/>
      <c r="M749" s="17"/>
      <c r="N749" s="17" t="s">
        <v>299</v>
      </c>
      <c r="O749" s="17" t="s">
        <v>460</v>
      </c>
      <c r="P749" s="17" t="s">
        <v>1834</v>
      </c>
      <c r="Q749" s="17" t="s">
        <v>297</v>
      </c>
      <c r="R749" s="18">
        <v>95</v>
      </c>
      <c r="S749" s="10">
        <v>44</v>
      </c>
      <c r="AA749" s="11" t="str">
        <f t="shared" si="11"/>
        <v>2. TP. Hồ Chí MinhQuận 5</v>
      </c>
    </row>
    <row r="750" spans="11:27" ht="15.75">
      <c r="K750" s="21"/>
      <c r="L750" s="17"/>
      <c r="M750" s="17"/>
      <c r="N750" s="17" t="s">
        <v>299</v>
      </c>
      <c r="O750" s="17" t="s">
        <v>460</v>
      </c>
      <c r="P750" s="17" t="s">
        <v>1836</v>
      </c>
      <c r="Q750" s="17" t="s">
        <v>297</v>
      </c>
      <c r="R750" s="18">
        <v>95</v>
      </c>
      <c r="S750" s="10">
        <v>44</v>
      </c>
      <c r="AA750" s="11" t="str">
        <f t="shared" si="11"/>
        <v>2. TP. Hồ Chí MinhQuận 5</v>
      </c>
    </row>
    <row r="751" spans="11:27" ht="15.75">
      <c r="K751" s="21"/>
      <c r="L751" s="17"/>
      <c r="M751" s="17"/>
      <c r="N751" s="17" t="s">
        <v>299</v>
      </c>
      <c r="O751" s="17" t="s">
        <v>460</v>
      </c>
      <c r="P751" s="17" t="s">
        <v>1838</v>
      </c>
      <c r="Q751" s="17" t="s">
        <v>297</v>
      </c>
      <c r="R751" s="18">
        <v>95</v>
      </c>
      <c r="S751" s="10">
        <v>44</v>
      </c>
      <c r="AA751" s="11" t="str">
        <f t="shared" si="11"/>
        <v>2. TP. Hồ Chí MinhQuận 5</v>
      </c>
    </row>
    <row r="752" spans="11:27" ht="15.75">
      <c r="K752" s="21"/>
      <c r="L752" s="17"/>
      <c r="M752" s="17"/>
      <c r="N752" s="17" t="s">
        <v>299</v>
      </c>
      <c r="O752" s="17" t="s">
        <v>460</v>
      </c>
      <c r="P752" s="17" t="s">
        <v>1840</v>
      </c>
      <c r="Q752" s="17" t="s">
        <v>297</v>
      </c>
      <c r="R752" s="18">
        <v>95</v>
      </c>
      <c r="S752" s="10">
        <v>44</v>
      </c>
      <c r="AA752" s="11" t="str">
        <f t="shared" si="11"/>
        <v>2. TP. Hồ Chí MinhQuận 5</v>
      </c>
    </row>
    <row r="753" spans="11:27" ht="15.75">
      <c r="K753" s="21"/>
      <c r="L753" s="17"/>
      <c r="M753" s="17"/>
      <c r="N753" s="17" t="s">
        <v>299</v>
      </c>
      <c r="O753" s="17" t="s">
        <v>460</v>
      </c>
      <c r="P753" s="17" t="s">
        <v>1842</v>
      </c>
      <c r="Q753" s="17" t="s">
        <v>297</v>
      </c>
      <c r="R753" s="18">
        <v>95</v>
      </c>
      <c r="S753" s="10">
        <v>44</v>
      </c>
      <c r="AA753" s="11" t="str">
        <f t="shared" si="11"/>
        <v>2. TP. Hồ Chí MinhQuận 5</v>
      </c>
    </row>
    <row r="754" spans="11:27" ht="15.75">
      <c r="K754" s="21"/>
      <c r="L754" s="17"/>
      <c r="M754" s="17"/>
      <c r="N754" s="17" t="s">
        <v>299</v>
      </c>
      <c r="O754" s="17" t="s">
        <v>464</v>
      </c>
      <c r="P754" s="17" t="s">
        <v>1816</v>
      </c>
      <c r="Q754" s="17" t="s">
        <v>297</v>
      </c>
      <c r="R754" s="18">
        <v>95</v>
      </c>
      <c r="S754" s="10">
        <v>44</v>
      </c>
      <c r="AA754" s="11" t="str">
        <f t="shared" si="11"/>
        <v>2. TP. Hồ Chí MinhQuận 6</v>
      </c>
    </row>
    <row r="755" spans="11:27" ht="15.75">
      <c r="K755" s="21"/>
      <c r="L755" s="17"/>
      <c r="M755" s="17"/>
      <c r="N755" s="17" t="s">
        <v>299</v>
      </c>
      <c r="O755" s="17" t="s">
        <v>464</v>
      </c>
      <c r="P755" s="17" t="s">
        <v>1817</v>
      </c>
      <c r="Q755" s="17" t="s">
        <v>297</v>
      </c>
      <c r="R755" s="18">
        <v>95</v>
      </c>
      <c r="S755" s="10">
        <v>44</v>
      </c>
      <c r="AA755" s="11" t="str">
        <f t="shared" si="11"/>
        <v>2. TP. Hồ Chí MinhQuận 6</v>
      </c>
    </row>
    <row r="756" spans="11:27" ht="15.75">
      <c r="K756" s="21"/>
      <c r="L756" s="17"/>
      <c r="M756" s="17"/>
      <c r="N756" s="17" t="s">
        <v>299</v>
      </c>
      <c r="O756" s="17" t="s">
        <v>464</v>
      </c>
      <c r="P756" s="17" t="s">
        <v>1819</v>
      </c>
      <c r="Q756" s="17" t="s">
        <v>297</v>
      </c>
      <c r="R756" s="18">
        <v>95</v>
      </c>
      <c r="S756" s="10">
        <v>44</v>
      </c>
      <c r="AA756" s="11" t="str">
        <f t="shared" si="11"/>
        <v>2. TP. Hồ Chí MinhQuận 6</v>
      </c>
    </row>
    <row r="757" spans="11:27" ht="15.75">
      <c r="K757" s="21"/>
      <c r="L757" s="17"/>
      <c r="M757" s="17"/>
      <c r="N757" s="17" t="s">
        <v>299</v>
      </c>
      <c r="O757" s="17" t="s">
        <v>464</v>
      </c>
      <c r="P757" s="17" t="s">
        <v>1821</v>
      </c>
      <c r="Q757" s="17" t="s">
        <v>297</v>
      </c>
      <c r="R757" s="18">
        <v>95</v>
      </c>
      <c r="S757" s="10">
        <v>44</v>
      </c>
      <c r="AA757" s="11" t="str">
        <f t="shared" si="11"/>
        <v>2. TP. Hồ Chí MinhQuận 6</v>
      </c>
    </row>
    <row r="758" spans="11:27" ht="15.75">
      <c r="K758" s="21"/>
      <c r="L758" s="17"/>
      <c r="M758" s="17"/>
      <c r="N758" s="17" t="s">
        <v>299</v>
      </c>
      <c r="O758" s="17" t="s">
        <v>464</v>
      </c>
      <c r="P758" s="17" t="s">
        <v>1822</v>
      </c>
      <c r="Q758" s="17" t="s">
        <v>297</v>
      </c>
      <c r="R758" s="18">
        <v>95</v>
      </c>
      <c r="S758" s="10">
        <v>44</v>
      </c>
      <c r="AA758" s="11" t="str">
        <f t="shared" si="11"/>
        <v>2. TP. Hồ Chí MinhQuận 6</v>
      </c>
    </row>
    <row r="759" spans="11:27" ht="15.75">
      <c r="K759" s="21"/>
      <c r="L759" s="17"/>
      <c r="M759" s="17"/>
      <c r="N759" s="17" t="s">
        <v>299</v>
      </c>
      <c r="O759" s="17" t="s">
        <v>464</v>
      </c>
      <c r="P759" s="17" t="s">
        <v>1824</v>
      </c>
      <c r="Q759" s="17" t="s">
        <v>297</v>
      </c>
      <c r="R759" s="18">
        <v>95</v>
      </c>
      <c r="S759" s="10">
        <v>44</v>
      </c>
      <c r="AA759" s="11" t="str">
        <f t="shared" si="11"/>
        <v>2. TP. Hồ Chí MinhQuận 6</v>
      </c>
    </row>
    <row r="760" spans="11:27" ht="15.75">
      <c r="K760" s="21"/>
      <c r="L760" s="17"/>
      <c r="M760" s="17"/>
      <c r="N760" s="17" t="s">
        <v>299</v>
      </c>
      <c r="O760" s="17" t="s">
        <v>464</v>
      </c>
      <c r="P760" s="17" t="s">
        <v>1826</v>
      </c>
      <c r="Q760" s="17" t="s">
        <v>297</v>
      </c>
      <c r="R760" s="18">
        <v>95</v>
      </c>
      <c r="S760" s="10">
        <v>44</v>
      </c>
      <c r="AA760" s="11" t="str">
        <f t="shared" si="11"/>
        <v>2. TP. Hồ Chí MinhQuận 6</v>
      </c>
    </row>
    <row r="761" spans="11:27" ht="15.75">
      <c r="K761" s="21"/>
      <c r="L761" s="17"/>
      <c r="M761" s="17"/>
      <c r="N761" s="17" t="s">
        <v>299</v>
      </c>
      <c r="O761" s="17" t="s">
        <v>464</v>
      </c>
      <c r="P761" s="17" t="s">
        <v>1828</v>
      </c>
      <c r="Q761" s="17" t="s">
        <v>297</v>
      </c>
      <c r="R761" s="18">
        <v>95</v>
      </c>
      <c r="S761" s="10">
        <v>44</v>
      </c>
      <c r="AA761" s="11" t="str">
        <f t="shared" si="11"/>
        <v>2. TP. Hồ Chí MinhQuận 6</v>
      </c>
    </row>
    <row r="762" spans="11:27" ht="15.75">
      <c r="K762" s="21"/>
      <c r="L762" s="17"/>
      <c r="M762" s="17"/>
      <c r="N762" s="17" t="s">
        <v>299</v>
      </c>
      <c r="O762" s="17" t="s">
        <v>464</v>
      </c>
      <c r="P762" s="17" t="s">
        <v>1830</v>
      </c>
      <c r="Q762" s="17" t="s">
        <v>297</v>
      </c>
      <c r="R762" s="18">
        <v>95</v>
      </c>
      <c r="S762" s="10">
        <v>44</v>
      </c>
      <c r="AA762" s="11" t="str">
        <f t="shared" si="11"/>
        <v>2. TP. Hồ Chí MinhQuận 6</v>
      </c>
    </row>
    <row r="763" spans="11:27" ht="15.75">
      <c r="K763" s="21"/>
      <c r="L763" s="17"/>
      <c r="M763" s="17"/>
      <c r="N763" s="17" t="s">
        <v>299</v>
      </c>
      <c r="O763" s="17" t="s">
        <v>464</v>
      </c>
      <c r="P763" s="17" t="s">
        <v>1832</v>
      </c>
      <c r="Q763" s="17" t="s">
        <v>297</v>
      </c>
      <c r="R763" s="18">
        <v>95</v>
      </c>
      <c r="S763" s="10">
        <v>44</v>
      </c>
      <c r="AA763" s="11" t="str">
        <f t="shared" si="11"/>
        <v>2. TP. Hồ Chí MinhQuận 6</v>
      </c>
    </row>
    <row r="764" spans="11:27" ht="15.75">
      <c r="K764" s="21"/>
      <c r="L764" s="17"/>
      <c r="M764" s="17"/>
      <c r="N764" s="17" t="s">
        <v>299</v>
      </c>
      <c r="O764" s="17" t="s">
        <v>464</v>
      </c>
      <c r="P764" s="17" t="s">
        <v>1834</v>
      </c>
      <c r="Q764" s="17" t="s">
        <v>297</v>
      </c>
      <c r="R764" s="18">
        <v>95</v>
      </c>
      <c r="S764" s="10">
        <v>44</v>
      </c>
      <c r="AA764" s="11" t="str">
        <f t="shared" si="11"/>
        <v>2. TP. Hồ Chí MinhQuận 6</v>
      </c>
    </row>
    <row r="765" spans="11:27" ht="15.75">
      <c r="K765" s="21"/>
      <c r="L765" s="17"/>
      <c r="M765" s="17"/>
      <c r="N765" s="17" t="s">
        <v>299</v>
      </c>
      <c r="O765" s="17" t="s">
        <v>464</v>
      </c>
      <c r="P765" s="17" t="s">
        <v>1836</v>
      </c>
      <c r="Q765" s="17" t="s">
        <v>297</v>
      </c>
      <c r="R765" s="18">
        <v>95</v>
      </c>
      <c r="S765" s="10">
        <v>44</v>
      </c>
      <c r="AA765" s="11" t="str">
        <f t="shared" si="11"/>
        <v>2. TP. Hồ Chí MinhQuận 6</v>
      </c>
    </row>
    <row r="766" spans="11:27" ht="15.75">
      <c r="K766" s="21"/>
      <c r="L766" s="17"/>
      <c r="M766" s="17"/>
      <c r="N766" s="17" t="s">
        <v>299</v>
      </c>
      <c r="O766" s="17" t="s">
        <v>464</v>
      </c>
      <c r="P766" s="17" t="s">
        <v>1838</v>
      </c>
      <c r="Q766" s="17" t="s">
        <v>297</v>
      </c>
      <c r="R766" s="18">
        <v>95</v>
      </c>
      <c r="S766" s="10">
        <v>44</v>
      </c>
      <c r="AA766" s="11" t="str">
        <f t="shared" si="11"/>
        <v>2. TP. Hồ Chí MinhQuận 6</v>
      </c>
    </row>
    <row r="767" spans="11:27" ht="15.75">
      <c r="K767" s="21"/>
      <c r="L767" s="17"/>
      <c r="M767" s="17"/>
      <c r="N767" s="17" t="s">
        <v>299</v>
      </c>
      <c r="O767" s="17" t="s">
        <v>464</v>
      </c>
      <c r="P767" s="17" t="s">
        <v>1840</v>
      </c>
      <c r="Q767" s="17" t="s">
        <v>297</v>
      </c>
      <c r="R767" s="18">
        <v>95</v>
      </c>
      <c r="S767" s="10">
        <v>44</v>
      </c>
      <c r="AA767" s="11" t="str">
        <f t="shared" si="11"/>
        <v>2. TP. Hồ Chí MinhQuận 6</v>
      </c>
    </row>
    <row r="768" spans="11:27" ht="15.75">
      <c r="K768" s="21"/>
      <c r="L768" s="17"/>
      <c r="M768" s="17"/>
      <c r="N768" s="17" t="s">
        <v>299</v>
      </c>
      <c r="O768" s="17" t="s">
        <v>467</v>
      </c>
      <c r="P768" s="17" t="s">
        <v>1892</v>
      </c>
      <c r="Q768" s="17" t="s">
        <v>297</v>
      </c>
      <c r="R768" s="18">
        <v>95</v>
      </c>
      <c r="S768" s="10">
        <v>44</v>
      </c>
      <c r="AA768" s="11" t="str">
        <f t="shared" si="11"/>
        <v>2. TP. Hồ Chí MinhQuận 7</v>
      </c>
    </row>
    <row r="769" spans="11:27" ht="15.75">
      <c r="K769" s="21"/>
      <c r="L769" s="17"/>
      <c r="M769" s="17"/>
      <c r="N769" s="17" t="s">
        <v>299</v>
      </c>
      <c r="O769" s="17" t="s">
        <v>467</v>
      </c>
      <c r="P769" s="17" t="s">
        <v>1893</v>
      </c>
      <c r="Q769" s="17" t="s">
        <v>297</v>
      </c>
      <c r="R769" s="18">
        <v>95</v>
      </c>
      <c r="S769" s="10">
        <v>44</v>
      </c>
      <c r="AA769" s="11" t="str">
        <f t="shared" si="11"/>
        <v>2. TP. Hồ Chí MinhQuận 7</v>
      </c>
    </row>
    <row r="770" spans="11:27" ht="15.75">
      <c r="K770" s="21"/>
      <c r="L770" s="17"/>
      <c r="M770" s="17"/>
      <c r="N770" s="17" t="s">
        <v>299</v>
      </c>
      <c r="O770" s="17" t="s">
        <v>467</v>
      </c>
      <c r="P770" s="17" t="s">
        <v>1894</v>
      </c>
      <c r="Q770" s="17" t="s">
        <v>297</v>
      </c>
      <c r="R770" s="18">
        <v>95</v>
      </c>
      <c r="S770" s="10">
        <v>44</v>
      </c>
      <c r="AA770" s="11" t="str">
        <f t="shared" si="11"/>
        <v>2. TP. Hồ Chí MinhQuận 7</v>
      </c>
    </row>
    <row r="771" spans="11:27" ht="15.75">
      <c r="K771" s="21"/>
      <c r="L771" s="17"/>
      <c r="M771" s="17"/>
      <c r="N771" s="17" t="s">
        <v>299</v>
      </c>
      <c r="O771" s="17" t="s">
        <v>467</v>
      </c>
      <c r="P771" s="17" t="s">
        <v>1895</v>
      </c>
      <c r="Q771" s="17" t="s">
        <v>297</v>
      </c>
      <c r="R771" s="18">
        <v>95</v>
      </c>
      <c r="S771" s="10">
        <v>44</v>
      </c>
      <c r="AA771" s="11" t="str">
        <f t="shared" si="11"/>
        <v>2. TP. Hồ Chí MinhQuận 7</v>
      </c>
    </row>
    <row r="772" spans="11:27" ht="15.75">
      <c r="K772" s="21"/>
      <c r="L772" s="17"/>
      <c r="M772" s="17"/>
      <c r="N772" s="17" t="s">
        <v>299</v>
      </c>
      <c r="O772" s="17" t="s">
        <v>467</v>
      </c>
      <c r="P772" s="17" t="s">
        <v>1896</v>
      </c>
      <c r="Q772" s="17" t="s">
        <v>297</v>
      </c>
      <c r="R772" s="18">
        <v>95</v>
      </c>
      <c r="S772" s="10">
        <v>44</v>
      </c>
      <c r="AA772" s="11" t="str">
        <f t="shared" si="11"/>
        <v>2. TP. Hồ Chí MinhQuận 7</v>
      </c>
    </row>
    <row r="773" spans="11:27" ht="15.75">
      <c r="K773" s="21"/>
      <c r="L773" s="17"/>
      <c r="M773" s="17"/>
      <c r="N773" s="17" t="s">
        <v>299</v>
      </c>
      <c r="O773" s="17" t="s">
        <v>467</v>
      </c>
      <c r="P773" s="17" t="s">
        <v>1897</v>
      </c>
      <c r="Q773" s="17" t="s">
        <v>297</v>
      </c>
      <c r="R773" s="18">
        <v>95</v>
      </c>
      <c r="S773" s="10">
        <v>44</v>
      </c>
      <c r="AA773" s="11" t="str">
        <f t="shared" si="11"/>
        <v>2. TP. Hồ Chí MinhQuận 7</v>
      </c>
    </row>
    <row r="774" spans="11:27" ht="15.75">
      <c r="K774" s="21"/>
      <c r="L774" s="17"/>
      <c r="M774" s="17"/>
      <c r="N774" s="17" t="s">
        <v>299</v>
      </c>
      <c r="O774" s="17" t="s">
        <v>467</v>
      </c>
      <c r="P774" s="17" t="s">
        <v>1898</v>
      </c>
      <c r="Q774" s="17" t="s">
        <v>297</v>
      </c>
      <c r="R774" s="18">
        <v>95</v>
      </c>
      <c r="S774" s="10">
        <v>44</v>
      </c>
      <c r="AA774" s="11" t="str">
        <f t="shared" ref="AA774:AA837" si="12">N774&amp;O774</f>
        <v>2. TP. Hồ Chí MinhQuận 7</v>
      </c>
    </row>
    <row r="775" spans="11:27" ht="15.75">
      <c r="K775" s="21"/>
      <c r="L775" s="17"/>
      <c r="M775" s="17"/>
      <c r="N775" s="17" t="s">
        <v>299</v>
      </c>
      <c r="O775" s="17" t="s">
        <v>467</v>
      </c>
      <c r="P775" s="17" t="s">
        <v>1899</v>
      </c>
      <c r="Q775" s="17" t="s">
        <v>297</v>
      </c>
      <c r="R775" s="18">
        <v>95</v>
      </c>
      <c r="S775" s="10">
        <v>44</v>
      </c>
      <c r="AA775" s="11" t="str">
        <f t="shared" si="12"/>
        <v>2. TP. Hồ Chí MinhQuận 7</v>
      </c>
    </row>
    <row r="776" spans="11:27" ht="15.75">
      <c r="K776" s="21"/>
      <c r="L776" s="17"/>
      <c r="M776" s="17"/>
      <c r="N776" s="17" t="s">
        <v>299</v>
      </c>
      <c r="O776" s="17" t="s">
        <v>467</v>
      </c>
      <c r="P776" s="17" t="s">
        <v>1900</v>
      </c>
      <c r="Q776" s="17" t="s">
        <v>297</v>
      </c>
      <c r="R776" s="18">
        <v>95</v>
      </c>
      <c r="S776" s="10">
        <v>44</v>
      </c>
      <c r="AA776" s="11" t="str">
        <f t="shared" si="12"/>
        <v>2. TP. Hồ Chí MinhQuận 7</v>
      </c>
    </row>
    <row r="777" spans="11:27" ht="15.75">
      <c r="K777" s="21"/>
      <c r="L777" s="17"/>
      <c r="M777" s="17"/>
      <c r="N777" s="17" t="s">
        <v>299</v>
      </c>
      <c r="O777" s="17" t="s">
        <v>467</v>
      </c>
      <c r="P777" s="17" t="s">
        <v>1901</v>
      </c>
      <c r="Q777" s="17" t="s">
        <v>297</v>
      </c>
      <c r="R777" s="18">
        <v>95</v>
      </c>
      <c r="S777" s="10">
        <v>44</v>
      </c>
      <c r="AA777" s="11" t="str">
        <f t="shared" si="12"/>
        <v>2. TP. Hồ Chí MinhQuận 7</v>
      </c>
    </row>
    <row r="778" spans="11:27" ht="15.75">
      <c r="K778" s="21"/>
      <c r="L778" s="17"/>
      <c r="M778" s="17"/>
      <c r="N778" s="17" t="s">
        <v>299</v>
      </c>
      <c r="O778" s="17" t="s">
        <v>471</v>
      </c>
      <c r="P778" s="17" t="s">
        <v>1816</v>
      </c>
      <c r="Q778" s="17" t="s">
        <v>297</v>
      </c>
      <c r="R778" s="18">
        <v>95</v>
      </c>
      <c r="S778" s="10">
        <v>44</v>
      </c>
      <c r="AA778" s="11" t="str">
        <f t="shared" si="12"/>
        <v>2. TP. Hồ Chí MinhQuận 8</v>
      </c>
    </row>
    <row r="779" spans="11:27" ht="15.75">
      <c r="K779" s="21"/>
      <c r="L779" s="17"/>
      <c r="M779" s="17"/>
      <c r="N779" s="17" t="s">
        <v>299</v>
      </c>
      <c r="O779" s="17" t="s">
        <v>471</v>
      </c>
      <c r="P779" s="17" t="s">
        <v>1817</v>
      </c>
      <c r="Q779" s="17" t="s">
        <v>297</v>
      </c>
      <c r="R779" s="18">
        <v>95</v>
      </c>
      <c r="S779" s="10">
        <v>44</v>
      </c>
      <c r="AA779" s="11" t="str">
        <f t="shared" si="12"/>
        <v>2. TP. Hồ Chí MinhQuận 8</v>
      </c>
    </row>
    <row r="780" spans="11:27" ht="15.75">
      <c r="K780" s="21"/>
      <c r="L780" s="17"/>
      <c r="M780" s="17"/>
      <c r="N780" s="17" t="s">
        <v>299</v>
      </c>
      <c r="O780" s="17" t="s">
        <v>471</v>
      </c>
      <c r="P780" s="17" t="s">
        <v>1819</v>
      </c>
      <c r="Q780" s="17" t="s">
        <v>297</v>
      </c>
      <c r="R780" s="18">
        <v>95</v>
      </c>
      <c r="S780" s="10">
        <v>44</v>
      </c>
      <c r="AA780" s="11" t="str">
        <f t="shared" si="12"/>
        <v>2. TP. Hồ Chí MinhQuận 8</v>
      </c>
    </row>
    <row r="781" spans="11:27" ht="15.75">
      <c r="K781" s="21"/>
      <c r="L781" s="17"/>
      <c r="M781" s="17"/>
      <c r="N781" s="17" t="s">
        <v>299</v>
      </c>
      <c r="O781" s="17" t="s">
        <v>471</v>
      </c>
      <c r="P781" s="17" t="s">
        <v>1821</v>
      </c>
      <c r="Q781" s="17" t="s">
        <v>297</v>
      </c>
      <c r="R781" s="18">
        <v>95</v>
      </c>
      <c r="S781" s="10">
        <v>44</v>
      </c>
      <c r="AA781" s="11" t="str">
        <f t="shared" si="12"/>
        <v>2. TP. Hồ Chí MinhQuận 8</v>
      </c>
    </row>
    <row r="782" spans="11:27" ht="15.75">
      <c r="K782" s="21"/>
      <c r="L782" s="17"/>
      <c r="M782" s="17"/>
      <c r="N782" s="17" t="s">
        <v>299</v>
      </c>
      <c r="O782" s="17" t="s">
        <v>471</v>
      </c>
      <c r="P782" s="17" t="s">
        <v>1822</v>
      </c>
      <c r="Q782" s="17" t="s">
        <v>297</v>
      </c>
      <c r="R782" s="18">
        <v>95</v>
      </c>
      <c r="S782" s="10">
        <v>44</v>
      </c>
      <c r="AA782" s="11" t="str">
        <f t="shared" si="12"/>
        <v>2. TP. Hồ Chí MinhQuận 8</v>
      </c>
    </row>
    <row r="783" spans="11:27" ht="15.75">
      <c r="K783" s="21"/>
      <c r="L783" s="17"/>
      <c r="M783" s="17"/>
      <c r="N783" s="17" t="s">
        <v>299</v>
      </c>
      <c r="O783" s="17" t="s">
        <v>471</v>
      </c>
      <c r="P783" s="17" t="s">
        <v>1824</v>
      </c>
      <c r="Q783" s="17" t="s">
        <v>297</v>
      </c>
      <c r="R783" s="18">
        <v>95</v>
      </c>
      <c r="S783" s="10">
        <v>44</v>
      </c>
      <c r="AA783" s="11" t="str">
        <f t="shared" si="12"/>
        <v>2. TP. Hồ Chí MinhQuận 8</v>
      </c>
    </row>
    <row r="784" spans="11:27" ht="15.75">
      <c r="K784" s="21"/>
      <c r="L784" s="17"/>
      <c r="M784" s="17"/>
      <c r="N784" s="17" t="s">
        <v>299</v>
      </c>
      <c r="O784" s="17" t="s">
        <v>471</v>
      </c>
      <c r="P784" s="17" t="s">
        <v>1826</v>
      </c>
      <c r="Q784" s="17" t="s">
        <v>297</v>
      </c>
      <c r="R784" s="18">
        <v>95</v>
      </c>
      <c r="S784" s="10">
        <v>44</v>
      </c>
      <c r="AA784" s="11" t="str">
        <f t="shared" si="12"/>
        <v>2. TP. Hồ Chí MinhQuận 8</v>
      </c>
    </row>
    <row r="785" spans="11:27" ht="15.75">
      <c r="K785" s="21"/>
      <c r="L785" s="17"/>
      <c r="M785" s="17"/>
      <c r="N785" s="17" t="s">
        <v>299</v>
      </c>
      <c r="O785" s="17" t="s">
        <v>471</v>
      </c>
      <c r="P785" s="17" t="s">
        <v>1828</v>
      </c>
      <c r="Q785" s="17" t="s">
        <v>297</v>
      </c>
      <c r="R785" s="18">
        <v>95</v>
      </c>
      <c r="S785" s="10">
        <v>44</v>
      </c>
      <c r="AA785" s="11" t="str">
        <f t="shared" si="12"/>
        <v>2. TP. Hồ Chí MinhQuận 8</v>
      </c>
    </row>
    <row r="786" spans="11:27" ht="15.75">
      <c r="K786" s="21"/>
      <c r="L786" s="17"/>
      <c r="M786" s="17"/>
      <c r="N786" s="17" t="s">
        <v>299</v>
      </c>
      <c r="O786" s="17" t="s">
        <v>471</v>
      </c>
      <c r="P786" s="17" t="s">
        <v>1830</v>
      </c>
      <c r="Q786" s="17" t="s">
        <v>297</v>
      </c>
      <c r="R786" s="18">
        <v>95</v>
      </c>
      <c r="S786" s="10">
        <v>44</v>
      </c>
      <c r="AA786" s="11" t="str">
        <f t="shared" si="12"/>
        <v>2. TP. Hồ Chí MinhQuận 8</v>
      </c>
    </row>
    <row r="787" spans="11:27" ht="15.75">
      <c r="K787" s="21"/>
      <c r="L787" s="17"/>
      <c r="M787" s="17"/>
      <c r="N787" s="17" t="s">
        <v>299</v>
      </c>
      <c r="O787" s="17" t="s">
        <v>471</v>
      </c>
      <c r="P787" s="17" t="s">
        <v>1832</v>
      </c>
      <c r="Q787" s="17" t="s">
        <v>297</v>
      </c>
      <c r="R787" s="18">
        <v>95</v>
      </c>
      <c r="S787" s="10">
        <v>44</v>
      </c>
      <c r="AA787" s="11" t="str">
        <f t="shared" si="12"/>
        <v>2. TP. Hồ Chí MinhQuận 8</v>
      </c>
    </row>
    <row r="788" spans="11:27" ht="15.75">
      <c r="K788" s="21"/>
      <c r="L788" s="17"/>
      <c r="M788" s="17"/>
      <c r="N788" s="17" t="s">
        <v>299</v>
      </c>
      <c r="O788" s="17" t="s">
        <v>471</v>
      </c>
      <c r="P788" s="17" t="s">
        <v>1834</v>
      </c>
      <c r="Q788" s="17" t="s">
        <v>297</v>
      </c>
      <c r="R788" s="18">
        <v>95</v>
      </c>
      <c r="S788" s="10">
        <v>44</v>
      </c>
      <c r="AA788" s="11" t="str">
        <f t="shared" si="12"/>
        <v>2. TP. Hồ Chí MinhQuận 8</v>
      </c>
    </row>
    <row r="789" spans="11:27" ht="15.75">
      <c r="K789" s="21"/>
      <c r="L789" s="17"/>
      <c r="M789" s="17"/>
      <c r="N789" s="17" t="s">
        <v>299</v>
      </c>
      <c r="O789" s="17" t="s">
        <v>471</v>
      </c>
      <c r="P789" s="17" t="s">
        <v>1836</v>
      </c>
      <c r="Q789" s="17" t="s">
        <v>297</v>
      </c>
      <c r="R789" s="18">
        <v>95</v>
      </c>
      <c r="S789" s="10">
        <v>44</v>
      </c>
      <c r="AA789" s="11" t="str">
        <f t="shared" si="12"/>
        <v>2. TP. Hồ Chí MinhQuận 8</v>
      </c>
    </row>
    <row r="790" spans="11:27" ht="15.75">
      <c r="K790" s="21"/>
      <c r="L790" s="17"/>
      <c r="M790" s="17"/>
      <c r="N790" s="17" t="s">
        <v>299</v>
      </c>
      <c r="O790" s="17" t="s">
        <v>471</v>
      </c>
      <c r="P790" s="17" t="s">
        <v>1838</v>
      </c>
      <c r="Q790" s="17" t="s">
        <v>297</v>
      </c>
      <c r="R790" s="18">
        <v>95</v>
      </c>
      <c r="S790" s="10">
        <v>44</v>
      </c>
      <c r="AA790" s="11" t="str">
        <f t="shared" si="12"/>
        <v>2. TP. Hồ Chí MinhQuận 8</v>
      </c>
    </row>
    <row r="791" spans="11:27" ht="15.75">
      <c r="K791" s="21"/>
      <c r="L791" s="17"/>
      <c r="M791" s="17"/>
      <c r="N791" s="17" t="s">
        <v>299</v>
      </c>
      <c r="O791" s="17" t="s">
        <v>471</v>
      </c>
      <c r="P791" s="17" t="s">
        <v>1840</v>
      </c>
      <c r="Q791" s="17" t="s">
        <v>297</v>
      </c>
      <c r="R791" s="18">
        <v>95</v>
      </c>
      <c r="S791" s="10">
        <v>44</v>
      </c>
      <c r="AA791" s="11" t="str">
        <f t="shared" si="12"/>
        <v>2. TP. Hồ Chí MinhQuận 8</v>
      </c>
    </row>
    <row r="792" spans="11:27" ht="15.75">
      <c r="K792" s="21"/>
      <c r="L792" s="17"/>
      <c r="M792" s="17"/>
      <c r="N792" s="17" t="s">
        <v>299</v>
      </c>
      <c r="O792" s="17" t="s">
        <v>471</v>
      </c>
      <c r="P792" s="17" t="s">
        <v>1842</v>
      </c>
      <c r="Q792" s="17" t="s">
        <v>297</v>
      </c>
      <c r="R792" s="18">
        <v>95</v>
      </c>
      <c r="S792" s="10">
        <v>44</v>
      </c>
      <c r="AA792" s="11" t="str">
        <f t="shared" si="12"/>
        <v>2. TP. Hồ Chí MinhQuận 8</v>
      </c>
    </row>
    <row r="793" spans="11:27" ht="15.75">
      <c r="K793" s="21"/>
      <c r="L793" s="17"/>
      <c r="M793" s="17"/>
      <c r="N793" s="17" t="s">
        <v>299</v>
      </c>
      <c r="O793" s="17" t="s">
        <v>471</v>
      </c>
      <c r="P793" s="17" t="s">
        <v>1852</v>
      </c>
      <c r="Q793" s="17" t="s">
        <v>297</v>
      </c>
      <c r="R793" s="18">
        <v>95</v>
      </c>
      <c r="S793" s="10">
        <v>44</v>
      </c>
      <c r="AA793" s="11" t="str">
        <f t="shared" si="12"/>
        <v>2. TP. Hồ Chí MinhQuận 8</v>
      </c>
    </row>
    <row r="794" spans="11:27" ht="15.75">
      <c r="K794" s="21"/>
      <c r="L794" s="17"/>
      <c r="M794" s="17"/>
      <c r="N794" s="17" t="s">
        <v>299</v>
      </c>
      <c r="O794" s="17" t="s">
        <v>475</v>
      </c>
      <c r="P794" s="17" t="s">
        <v>1902</v>
      </c>
      <c r="Q794" s="17" t="s">
        <v>297</v>
      </c>
      <c r="R794" s="18">
        <v>95</v>
      </c>
      <c r="S794" s="10">
        <v>44</v>
      </c>
      <c r="AA794" s="11" t="str">
        <f t="shared" si="12"/>
        <v>2. TP. Hồ Chí MinhQuận 9</v>
      </c>
    </row>
    <row r="795" spans="11:27" ht="15.75">
      <c r="K795" s="21"/>
      <c r="L795" s="17"/>
      <c r="M795" s="17"/>
      <c r="N795" s="17" t="s">
        <v>299</v>
      </c>
      <c r="O795" s="17" t="s">
        <v>475</v>
      </c>
      <c r="P795" s="17" t="s">
        <v>1903</v>
      </c>
      <c r="Q795" s="17" t="s">
        <v>297</v>
      </c>
      <c r="R795" s="18">
        <v>95</v>
      </c>
      <c r="S795" s="10">
        <v>44</v>
      </c>
      <c r="AA795" s="11" t="str">
        <f t="shared" si="12"/>
        <v>2. TP. Hồ Chí MinhQuận 9</v>
      </c>
    </row>
    <row r="796" spans="11:27" ht="15.75">
      <c r="K796" s="21"/>
      <c r="L796" s="17"/>
      <c r="M796" s="17"/>
      <c r="N796" s="17" t="s">
        <v>299</v>
      </c>
      <c r="O796" s="17" t="s">
        <v>475</v>
      </c>
      <c r="P796" s="17" t="s">
        <v>1904</v>
      </c>
      <c r="Q796" s="17" t="s">
        <v>297</v>
      </c>
      <c r="R796" s="18">
        <v>95</v>
      </c>
      <c r="S796" s="10">
        <v>44</v>
      </c>
      <c r="AA796" s="11" t="str">
        <f t="shared" si="12"/>
        <v>2. TP. Hồ Chí MinhQuận 9</v>
      </c>
    </row>
    <row r="797" spans="11:27" ht="15.75">
      <c r="K797" s="21"/>
      <c r="L797" s="17"/>
      <c r="M797" s="17"/>
      <c r="N797" s="17" t="s">
        <v>299</v>
      </c>
      <c r="O797" s="17" t="s">
        <v>475</v>
      </c>
      <c r="P797" s="17" t="s">
        <v>1905</v>
      </c>
      <c r="Q797" s="17" t="s">
        <v>297</v>
      </c>
      <c r="R797" s="18">
        <v>95</v>
      </c>
      <c r="S797" s="10">
        <v>44</v>
      </c>
      <c r="AA797" s="11" t="str">
        <f t="shared" si="12"/>
        <v>2. TP. Hồ Chí MinhQuận 9</v>
      </c>
    </row>
    <row r="798" spans="11:27" ht="15.75">
      <c r="K798" s="21"/>
      <c r="L798" s="17"/>
      <c r="M798" s="17"/>
      <c r="N798" s="17" t="s">
        <v>299</v>
      </c>
      <c r="O798" s="17" t="s">
        <v>475</v>
      </c>
      <c r="P798" s="17" t="s">
        <v>1906</v>
      </c>
      <c r="Q798" s="17" t="s">
        <v>297</v>
      </c>
      <c r="R798" s="18">
        <v>95</v>
      </c>
      <c r="S798" s="10">
        <v>44</v>
      </c>
      <c r="AA798" s="11" t="str">
        <f t="shared" si="12"/>
        <v>2. TP. Hồ Chí MinhQuận 9</v>
      </c>
    </row>
    <row r="799" spans="11:27" ht="15.75">
      <c r="K799" s="21"/>
      <c r="L799" s="17"/>
      <c r="M799" s="17"/>
      <c r="N799" s="17" t="s">
        <v>299</v>
      </c>
      <c r="O799" s="17" t="s">
        <v>475</v>
      </c>
      <c r="P799" s="17" t="s">
        <v>1907</v>
      </c>
      <c r="Q799" s="17" t="s">
        <v>297</v>
      </c>
      <c r="R799" s="18">
        <v>95</v>
      </c>
      <c r="S799" s="10">
        <v>44</v>
      </c>
      <c r="AA799" s="11" t="str">
        <f t="shared" si="12"/>
        <v>2. TP. Hồ Chí MinhQuận 9</v>
      </c>
    </row>
    <row r="800" spans="11:27" ht="15.75">
      <c r="K800" s="21"/>
      <c r="L800" s="17"/>
      <c r="M800" s="17"/>
      <c r="N800" s="17" t="s">
        <v>299</v>
      </c>
      <c r="O800" s="17" t="s">
        <v>475</v>
      </c>
      <c r="P800" s="17" t="s">
        <v>1908</v>
      </c>
      <c r="Q800" s="17" t="s">
        <v>297</v>
      </c>
      <c r="R800" s="18">
        <v>95</v>
      </c>
      <c r="S800" s="10">
        <v>44</v>
      </c>
      <c r="AA800" s="11" t="str">
        <f t="shared" si="12"/>
        <v>2. TP. Hồ Chí MinhQuận 9</v>
      </c>
    </row>
    <row r="801" spans="11:27" ht="15.75">
      <c r="K801" s="21"/>
      <c r="L801" s="17"/>
      <c r="M801" s="17"/>
      <c r="N801" s="17" t="s">
        <v>299</v>
      </c>
      <c r="O801" s="17" t="s">
        <v>475</v>
      </c>
      <c r="P801" s="17" t="s">
        <v>1909</v>
      </c>
      <c r="Q801" s="17" t="s">
        <v>297</v>
      </c>
      <c r="R801" s="18">
        <v>95</v>
      </c>
      <c r="S801" s="10">
        <v>44</v>
      </c>
      <c r="AA801" s="11" t="str">
        <f t="shared" si="12"/>
        <v>2. TP. Hồ Chí MinhQuận 9</v>
      </c>
    </row>
    <row r="802" spans="11:27" ht="15.75">
      <c r="K802" s="21"/>
      <c r="L802" s="17"/>
      <c r="M802" s="17"/>
      <c r="N802" s="17" t="s">
        <v>299</v>
      </c>
      <c r="O802" s="17" t="s">
        <v>475</v>
      </c>
      <c r="P802" s="17" t="s">
        <v>1910</v>
      </c>
      <c r="Q802" s="17" t="s">
        <v>297</v>
      </c>
      <c r="R802" s="18">
        <v>95</v>
      </c>
      <c r="S802" s="10">
        <v>44</v>
      </c>
      <c r="AA802" s="11" t="str">
        <f t="shared" si="12"/>
        <v>2. TP. Hồ Chí MinhQuận 9</v>
      </c>
    </row>
    <row r="803" spans="11:27" ht="15.75">
      <c r="K803" s="21"/>
      <c r="L803" s="17"/>
      <c r="M803" s="17"/>
      <c r="N803" s="17" t="s">
        <v>299</v>
      </c>
      <c r="O803" s="17" t="s">
        <v>475</v>
      </c>
      <c r="P803" s="17" t="s">
        <v>1911</v>
      </c>
      <c r="Q803" s="17" t="s">
        <v>297</v>
      </c>
      <c r="R803" s="18">
        <v>95</v>
      </c>
      <c r="S803" s="10">
        <v>44</v>
      </c>
      <c r="AA803" s="11" t="str">
        <f t="shared" si="12"/>
        <v>2. TP. Hồ Chí MinhQuận 9</v>
      </c>
    </row>
    <row r="804" spans="11:27" ht="15.75">
      <c r="K804" s="21"/>
      <c r="L804" s="17"/>
      <c r="M804" s="17"/>
      <c r="N804" s="17" t="s">
        <v>299</v>
      </c>
      <c r="O804" s="17" t="s">
        <v>475</v>
      </c>
      <c r="P804" s="17" t="s">
        <v>1912</v>
      </c>
      <c r="Q804" s="17" t="s">
        <v>297</v>
      </c>
      <c r="R804" s="18">
        <v>95</v>
      </c>
      <c r="S804" s="10">
        <v>44</v>
      </c>
      <c r="AA804" s="11" t="str">
        <f t="shared" si="12"/>
        <v>2. TP. Hồ Chí MinhQuận 9</v>
      </c>
    </row>
    <row r="805" spans="11:27" ht="15.75">
      <c r="K805" s="21"/>
      <c r="L805" s="17"/>
      <c r="M805" s="17"/>
      <c r="N805" s="17" t="s">
        <v>299</v>
      </c>
      <c r="O805" s="17" t="s">
        <v>475</v>
      </c>
      <c r="P805" s="17" t="s">
        <v>1898</v>
      </c>
      <c r="Q805" s="17" t="s">
        <v>297</v>
      </c>
      <c r="R805" s="18">
        <v>95</v>
      </c>
      <c r="S805" s="10">
        <v>44</v>
      </c>
      <c r="AA805" s="11" t="str">
        <f t="shared" si="12"/>
        <v>2. TP. Hồ Chí MinhQuận 9</v>
      </c>
    </row>
    <row r="806" spans="11:27" ht="15.75">
      <c r="K806" s="21"/>
      <c r="L806" s="17"/>
      <c r="M806" s="17"/>
      <c r="N806" s="17" t="s">
        <v>299</v>
      </c>
      <c r="O806" s="17" t="s">
        <v>475</v>
      </c>
      <c r="P806" s="17" t="s">
        <v>1913</v>
      </c>
      <c r="Q806" s="17" t="s">
        <v>297</v>
      </c>
      <c r="R806" s="18">
        <v>95</v>
      </c>
      <c r="S806" s="10">
        <v>44</v>
      </c>
      <c r="AA806" s="11" t="str">
        <f t="shared" si="12"/>
        <v>2. TP. Hồ Chí MinhQuận 9</v>
      </c>
    </row>
    <row r="807" spans="11:27" ht="15.75">
      <c r="K807" s="21"/>
      <c r="L807" s="17"/>
      <c r="M807" s="17"/>
      <c r="N807" s="17" t="s">
        <v>299</v>
      </c>
      <c r="O807" s="17" t="s">
        <v>479</v>
      </c>
      <c r="P807" s="17" t="s">
        <v>1914</v>
      </c>
      <c r="Q807" s="17" t="s">
        <v>297</v>
      </c>
      <c r="R807" s="18">
        <v>95</v>
      </c>
      <c r="S807" s="10">
        <v>44</v>
      </c>
      <c r="AA807" s="11" t="str">
        <f t="shared" si="12"/>
        <v>2. TP. Hồ Chí MinhQuận Bình Tân</v>
      </c>
    </row>
    <row r="808" spans="11:27" ht="15.75">
      <c r="K808" s="21"/>
      <c r="L808" s="17"/>
      <c r="M808" s="17"/>
      <c r="N808" s="17" t="s">
        <v>299</v>
      </c>
      <c r="O808" s="17" t="s">
        <v>479</v>
      </c>
      <c r="P808" s="17" t="s">
        <v>1915</v>
      </c>
      <c r="Q808" s="17" t="s">
        <v>297</v>
      </c>
      <c r="R808" s="18">
        <v>95</v>
      </c>
      <c r="S808" s="10">
        <v>44</v>
      </c>
      <c r="AA808" s="11" t="str">
        <f t="shared" si="12"/>
        <v>2. TP. Hồ Chí MinhQuận Bình Tân</v>
      </c>
    </row>
    <row r="809" spans="11:27" ht="15.75">
      <c r="K809" s="21"/>
      <c r="L809" s="17"/>
      <c r="M809" s="17"/>
      <c r="N809" s="17" t="s">
        <v>299</v>
      </c>
      <c r="O809" s="17" t="s">
        <v>479</v>
      </c>
      <c r="P809" s="17" t="s">
        <v>1916</v>
      </c>
      <c r="Q809" s="17" t="s">
        <v>297</v>
      </c>
      <c r="R809" s="18">
        <v>95</v>
      </c>
      <c r="S809" s="10">
        <v>44</v>
      </c>
      <c r="AA809" s="11" t="str">
        <f t="shared" si="12"/>
        <v>2. TP. Hồ Chí MinhQuận Bình Tân</v>
      </c>
    </row>
    <row r="810" spans="11:27" ht="15.75">
      <c r="K810" s="21"/>
      <c r="L810" s="17"/>
      <c r="M810" s="17"/>
      <c r="N810" s="17" t="s">
        <v>299</v>
      </c>
      <c r="O810" s="17" t="s">
        <v>479</v>
      </c>
      <c r="P810" s="17" t="s">
        <v>1917</v>
      </c>
      <c r="Q810" s="17" t="s">
        <v>297</v>
      </c>
      <c r="R810" s="18">
        <v>95</v>
      </c>
      <c r="S810" s="10">
        <v>44</v>
      </c>
      <c r="AA810" s="11" t="str">
        <f t="shared" si="12"/>
        <v>2. TP. Hồ Chí MinhQuận Bình Tân</v>
      </c>
    </row>
    <row r="811" spans="11:27" ht="15.75">
      <c r="K811" s="21"/>
      <c r="L811" s="17"/>
      <c r="M811" s="17"/>
      <c r="N811" s="17" t="s">
        <v>299</v>
      </c>
      <c r="O811" s="17" t="s">
        <v>479</v>
      </c>
      <c r="P811" s="17" t="s">
        <v>1918</v>
      </c>
      <c r="Q811" s="17" t="s">
        <v>297</v>
      </c>
      <c r="R811" s="18">
        <v>95</v>
      </c>
      <c r="S811" s="10">
        <v>44</v>
      </c>
      <c r="AA811" s="11" t="str">
        <f t="shared" si="12"/>
        <v>2. TP. Hồ Chí MinhQuận Bình Tân</v>
      </c>
    </row>
    <row r="812" spans="11:27" ht="15.75">
      <c r="K812" s="21"/>
      <c r="L812" s="17"/>
      <c r="M812" s="17"/>
      <c r="N812" s="17" t="s">
        <v>299</v>
      </c>
      <c r="O812" s="17" t="s">
        <v>479</v>
      </c>
      <c r="P812" s="17" t="s">
        <v>1919</v>
      </c>
      <c r="Q812" s="17" t="s">
        <v>297</v>
      </c>
      <c r="R812" s="18">
        <v>95</v>
      </c>
      <c r="S812" s="10">
        <v>44</v>
      </c>
      <c r="AA812" s="11" t="str">
        <f t="shared" si="12"/>
        <v>2. TP. Hồ Chí MinhQuận Bình Tân</v>
      </c>
    </row>
    <row r="813" spans="11:27" ht="15.75">
      <c r="K813" s="21"/>
      <c r="L813" s="17"/>
      <c r="M813" s="17"/>
      <c r="N813" s="17" t="s">
        <v>299</v>
      </c>
      <c r="O813" s="17" t="s">
        <v>479</v>
      </c>
      <c r="P813" s="17" t="s">
        <v>1920</v>
      </c>
      <c r="Q813" s="17" t="s">
        <v>297</v>
      </c>
      <c r="R813" s="18">
        <v>95</v>
      </c>
      <c r="S813" s="10">
        <v>44</v>
      </c>
      <c r="AA813" s="11" t="str">
        <f t="shared" si="12"/>
        <v>2. TP. Hồ Chí MinhQuận Bình Tân</v>
      </c>
    </row>
    <row r="814" spans="11:27" ht="15.75">
      <c r="K814" s="21"/>
      <c r="L814" s="17"/>
      <c r="M814" s="17"/>
      <c r="N814" s="17" t="s">
        <v>299</v>
      </c>
      <c r="O814" s="17" t="s">
        <v>479</v>
      </c>
      <c r="P814" s="17" t="s">
        <v>1921</v>
      </c>
      <c r="Q814" s="17" t="s">
        <v>297</v>
      </c>
      <c r="R814" s="18">
        <v>95</v>
      </c>
      <c r="S814" s="10">
        <v>44</v>
      </c>
      <c r="AA814" s="11" t="str">
        <f t="shared" si="12"/>
        <v>2. TP. Hồ Chí MinhQuận Bình Tân</v>
      </c>
    </row>
    <row r="815" spans="11:27" ht="15.75">
      <c r="K815" s="21"/>
      <c r="L815" s="17"/>
      <c r="M815" s="17"/>
      <c r="N815" s="17" t="s">
        <v>299</v>
      </c>
      <c r="O815" s="17" t="s">
        <v>479</v>
      </c>
      <c r="P815" s="17" t="s">
        <v>1922</v>
      </c>
      <c r="Q815" s="17" t="s">
        <v>297</v>
      </c>
      <c r="R815" s="18">
        <v>95</v>
      </c>
      <c r="S815" s="10">
        <v>44</v>
      </c>
      <c r="AA815" s="11" t="str">
        <f t="shared" si="12"/>
        <v>2. TP. Hồ Chí MinhQuận Bình Tân</v>
      </c>
    </row>
    <row r="816" spans="11:27" ht="15.75">
      <c r="K816" s="21"/>
      <c r="L816" s="17"/>
      <c r="M816" s="17"/>
      <c r="N816" s="17" t="s">
        <v>299</v>
      </c>
      <c r="O816" s="17" t="s">
        <v>479</v>
      </c>
      <c r="P816" s="17" t="s">
        <v>1923</v>
      </c>
      <c r="Q816" s="17" t="s">
        <v>297</v>
      </c>
      <c r="R816" s="18">
        <v>95</v>
      </c>
      <c r="S816" s="10">
        <v>44</v>
      </c>
      <c r="AA816" s="11" t="str">
        <f t="shared" si="12"/>
        <v>2. TP. Hồ Chí MinhQuận Bình Tân</v>
      </c>
    </row>
    <row r="817" spans="11:27" ht="15.75">
      <c r="K817" s="21"/>
      <c r="L817" s="17"/>
      <c r="M817" s="17"/>
      <c r="N817" s="17" t="s">
        <v>299</v>
      </c>
      <c r="O817" s="17" t="s">
        <v>482</v>
      </c>
      <c r="P817" s="17" t="s">
        <v>1816</v>
      </c>
      <c r="Q817" s="17" t="s">
        <v>297</v>
      </c>
      <c r="R817" s="18">
        <v>95</v>
      </c>
      <c r="S817" s="10">
        <v>44</v>
      </c>
      <c r="AA817" s="11" t="str">
        <f t="shared" si="12"/>
        <v>2. TP. Hồ Chí MinhQuận Bình Thạnh</v>
      </c>
    </row>
    <row r="818" spans="11:27" ht="15.75">
      <c r="K818" s="21"/>
      <c r="L818" s="17"/>
      <c r="M818" s="17"/>
      <c r="N818" s="17" t="s">
        <v>299</v>
      </c>
      <c r="O818" s="17" t="s">
        <v>482</v>
      </c>
      <c r="P818" s="17" t="s">
        <v>1817</v>
      </c>
      <c r="Q818" s="17" t="s">
        <v>297</v>
      </c>
      <c r="R818" s="18">
        <v>95</v>
      </c>
      <c r="S818" s="10">
        <v>44</v>
      </c>
      <c r="AA818" s="11" t="str">
        <f t="shared" si="12"/>
        <v>2. TP. Hồ Chí MinhQuận Bình Thạnh</v>
      </c>
    </row>
    <row r="819" spans="11:27" ht="15.75">
      <c r="K819" s="21"/>
      <c r="L819" s="17"/>
      <c r="M819" s="17"/>
      <c r="N819" s="17" t="s">
        <v>299</v>
      </c>
      <c r="O819" s="17" t="s">
        <v>482</v>
      </c>
      <c r="P819" s="17" t="s">
        <v>1819</v>
      </c>
      <c r="Q819" s="17" t="s">
        <v>297</v>
      </c>
      <c r="R819" s="18">
        <v>95</v>
      </c>
      <c r="S819" s="10">
        <v>44</v>
      </c>
      <c r="AA819" s="11" t="str">
        <f t="shared" si="12"/>
        <v>2. TP. Hồ Chí MinhQuận Bình Thạnh</v>
      </c>
    </row>
    <row r="820" spans="11:27" ht="15.75">
      <c r="K820" s="21"/>
      <c r="L820" s="17"/>
      <c r="M820" s="17"/>
      <c r="N820" s="17" t="s">
        <v>299</v>
      </c>
      <c r="O820" s="17" t="s">
        <v>482</v>
      </c>
      <c r="P820" s="17" t="s">
        <v>1822</v>
      </c>
      <c r="Q820" s="17" t="s">
        <v>297</v>
      </c>
      <c r="R820" s="18">
        <v>95</v>
      </c>
      <c r="S820" s="10">
        <v>44</v>
      </c>
      <c r="AA820" s="11" t="str">
        <f t="shared" si="12"/>
        <v>2. TP. Hồ Chí MinhQuận Bình Thạnh</v>
      </c>
    </row>
    <row r="821" spans="11:27" ht="15.75">
      <c r="K821" s="21"/>
      <c r="L821" s="17"/>
      <c r="M821" s="17"/>
      <c r="N821" s="17" t="s">
        <v>299</v>
      </c>
      <c r="O821" s="17" t="s">
        <v>482</v>
      </c>
      <c r="P821" s="17" t="s">
        <v>1824</v>
      </c>
      <c r="Q821" s="17" t="s">
        <v>297</v>
      </c>
      <c r="R821" s="18">
        <v>95</v>
      </c>
      <c r="S821" s="10">
        <v>44</v>
      </c>
      <c r="AA821" s="11" t="str">
        <f t="shared" si="12"/>
        <v>2. TP. Hồ Chí MinhQuận Bình Thạnh</v>
      </c>
    </row>
    <row r="822" spans="11:27" ht="15.75">
      <c r="K822" s="21"/>
      <c r="L822" s="17"/>
      <c r="M822" s="17"/>
      <c r="N822" s="17" t="s">
        <v>299</v>
      </c>
      <c r="O822" s="17" t="s">
        <v>482</v>
      </c>
      <c r="P822" s="17" t="s">
        <v>1826</v>
      </c>
      <c r="Q822" s="17" t="s">
        <v>297</v>
      </c>
      <c r="R822" s="18">
        <v>95</v>
      </c>
      <c r="S822" s="10">
        <v>44</v>
      </c>
      <c r="AA822" s="11" t="str">
        <f t="shared" si="12"/>
        <v>2. TP. Hồ Chí MinhQuận Bình Thạnh</v>
      </c>
    </row>
    <row r="823" spans="11:27" ht="15.75">
      <c r="K823" s="21"/>
      <c r="L823" s="17"/>
      <c r="M823" s="17"/>
      <c r="N823" s="17" t="s">
        <v>299</v>
      </c>
      <c r="O823" s="17" t="s">
        <v>482</v>
      </c>
      <c r="P823" s="17" t="s">
        <v>1834</v>
      </c>
      <c r="Q823" s="17" t="s">
        <v>297</v>
      </c>
      <c r="R823" s="18">
        <v>95</v>
      </c>
      <c r="S823" s="10">
        <v>44</v>
      </c>
      <c r="AA823" s="11" t="str">
        <f t="shared" si="12"/>
        <v>2. TP. Hồ Chí MinhQuận Bình Thạnh</v>
      </c>
    </row>
    <row r="824" spans="11:27" ht="15.75">
      <c r="K824" s="21"/>
      <c r="L824" s="17"/>
      <c r="M824" s="17"/>
      <c r="N824" s="17" t="s">
        <v>299</v>
      </c>
      <c r="O824" s="17" t="s">
        <v>482</v>
      </c>
      <c r="P824" s="17" t="s">
        <v>1836</v>
      </c>
      <c r="Q824" s="17" t="s">
        <v>297</v>
      </c>
      <c r="R824" s="18">
        <v>95</v>
      </c>
      <c r="S824" s="10">
        <v>44</v>
      </c>
      <c r="AA824" s="11" t="str">
        <f t="shared" si="12"/>
        <v>2. TP. Hồ Chí MinhQuận Bình Thạnh</v>
      </c>
    </row>
    <row r="825" spans="11:27" ht="15.75">
      <c r="K825" s="21"/>
      <c r="L825" s="17"/>
      <c r="M825" s="17"/>
      <c r="N825" s="17" t="s">
        <v>299</v>
      </c>
      <c r="O825" s="17" t="s">
        <v>482</v>
      </c>
      <c r="P825" s="17" t="s">
        <v>1838</v>
      </c>
      <c r="Q825" s="17" t="s">
        <v>297</v>
      </c>
      <c r="R825" s="18">
        <v>95</v>
      </c>
      <c r="S825" s="10">
        <v>44</v>
      </c>
      <c r="AA825" s="11" t="str">
        <f t="shared" si="12"/>
        <v>2. TP. Hồ Chí MinhQuận Bình Thạnh</v>
      </c>
    </row>
    <row r="826" spans="11:27" ht="15.75">
      <c r="K826" s="21"/>
      <c r="L826" s="17"/>
      <c r="M826" s="17"/>
      <c r="N826" s="17" t="s">
        <v>299</v>
      </c>
      <c r="O826" s="17" t="s">
        <v>482</v>
      </c>
      <c r="P826" s="17" t="s">
        <v>1840</v>
      </c>
      <c r="Q826" s="17" t="s">
        <v>297</v>
      </c>
      <c r="R826" s="18">
        <v>95</v>
      </c>
      <c r="S826" s="10">
        <v>44</v>
      </c>
      <c r="AA826" s="11" t="str">
        <f t="shared" si="12"/>
        <v>2. TP. Hồ Chí MinhQuận Bình Thạnh</v>
      </c>
    </row>
    <row r="827" spans="11:27" ht="15.75">
      <c r="K827" s="21"/>
      <c r="L827" s="17"/>
      <c r="M827" s="17"/>
      <c r="N827" s="17" t="s">
        <v>299</v>
      </c>
      <c r="O827" s="17" t="s">
        <v>482</v>
      </c>
      <c r="P827" s="17" t="s">
        <v>1842</v>
      </c>
      <c r="Q827" s="17" t="s">
        <v>297</v>
      </c>
      <c r="R827" s="18">
        <v>95</v>
      </c>
      <c r="S827" s="10">
        <v>44</v>
      </c>
      <c r="AA827" s="11" t="str">
        <f t="shared" si="12"/>
        <v>2. TP. Hồ Chí MinhQuận Bình Thạnh</v>
      </c>
    </row>
    <row r="828" spans="11:27" ht="15.75">
      <c r="K828" s="21"/>
      <c r="L828" s="17"/>
      <c r="M828" s="17"/>
      <c r="N828" s="17" t="s">
        <v>299</v>
      </c>
      <c r="O828" s="17" t="s">
        <v>482</v>
      </c>
      <c r="P828" s="17" t="s">
        <v>1924</v>
      </c>
      <c r="Q828" s="17" t="s">
        <v>297</v>
      </c>
      <c r="R828" s="18">
        <v>95</v>
      </c>
      <c r="S828" s="10">
        <v>44</v>
      </c>
      <c r="AA828" s="11" t="str">
        <f t="shared" si="12"/>
        <v>2. TP. Hồ Chí MinhQuận Bình Thạnh</v>
      </c>
    </row>
    <row r="829" spans="11:27" ht="15.75">
      <c r="K829" s="21"/>
      <c r="L829" s="17"/>
      <c r="M829" s="17"/>
      <c r="N829" s="17" t="s">
        <v>299</v>
      </c>
      <c r="O829" s="17" t="s">
        <v>482</v>
      </c>
      <c r="P829" s="17" t="s">
        <v>1925</v>
      </c>
      <c r="Q829" s="17" t="s">
        <v>297</v>
      </c>
      <c r="R829" s="18">
        <v>95</v>
      </c>
      <c r="S829" s="10">
        <v>44</v>
      </c>
      <c r="AA829" s="11" t="str">
        <f t="shared" si="12"/>
        <v>2. TP. Hồ Chí MinhQuận Bình Thạnh</v>
      </c>
    </row>
    <row r="830" spans="11:27" ht="15.75">
      <c r="K830" s="21"/>
      <c r="L830" s="17"/>
      <c r="M830" s="17"/>
      <c r="N830" s="17" t="s">
        <v>299</v>
      </c>
      <c r="O830" s="17" t="s">
        <v>482</v>
      </c>
      <c r="P830" s="17" t="s">
        <v>1926</v>
      </c>
      <c r="Q830" s="17" t="s">
        <v>297</v>
      </c>
      <c r="R830" s="18">
        <v>95</v>
      </c>
      <c r="S830" s="10">
        <v>44</v>
      </c>
      <c r="AA830" s="11" t="str">
        <f t="shared" si="12"/>
        <v>2. TP. Hồ Chí MinhQuận Bình Thạnh</v>
      </c>
    </row>
    <row r="831" spans="11:27" ht="15.75">
      <c r="K831" s="21"/>
      <c r="L831" s="17"/>
      <c r="M831" s="17"/>
      <c r="N831" s="17" t="s">
        <v>299</v>
      </c>
      <c r="O831" s="17" t="s">
        <v>482</v>
      </c>
      <c r="P831" s="17" t="s">
        <v>1927</v>
      </c>
      <c r="Q831" s="17" t="s">
        <v>297</v>
      </c>
      <c r="R831" s="18">
        <v>95</v>
      </c>
      <c r="S831" s="10">
        <v>44</v>
      </c>
      <c r="AA831" s="11" t="str">
        <f t="shared" si="12"/>
        <v>2. TP. Hồ Chí MinhQuận Bình Thạnh</v>
      </c>
    </row>
    <row r="832" spans="11:27" ht="15.75">
      <c r="K832" s="21"/>
      <c r="L832" s="17"/>
      <c r="M832" s="17"/>
      <c r="N832" s="17" t="s">
        <v>299</v>
      </c>
      <c r="O832" s="17" t="s">
        <v>482</v>
      </c>
      <c r="P832" s="17" t="s">
        <v>1928</v>
      </c>
      <c r="Q832" s="17" t="s">
        <v>297</v>
      </c>
      <c r="R832" s="18">
        <v>95</v>
      </c>
      <c r="S832" s="10">
        <v>44</v>
      </c>
      <c r="AA832" s="11" t="str">
        <f t="shared" si="12"/>
        <v>2. TP. Hồ Chí MinhQuận Bình Thạnh</v>
      </c>
    </row>
    <row r="833" spans="11:27" ht="15.75">
      <c r="K833" s="21"/>
      <c r="L833" s="17"/>
      <c r="M833" s="17"/>
      <c r="N833" s="17" t="s">
        <v>299</v>
      </c>
      <c r="O833" s="17" t="s">
        <v>482</v>
      </c>
      <c r="P833" s="17" t="s">
        <v>1929</v>
      </c>
      <c r="Q833" s="17" t="s">
        <v>297</v>
      </c>
      <c r="R833" s="18">
        <v>95</v>
      </c>
      <c r="S833" s="10">
        <v>44</v>
      </c>
      <c r="AA833" s="11" t="str">
        <f t="shared" si="12"/>
        <v>2. TP. Hồ Chí MinhQuận Bình Thạnh</v>
      </c>
    </row>
    <row r="834" spans="11:27" ht="15.75">
      <c r="K834" s="21"/>
      <c r="L834" s="17"/>
      <c r="M834" s="17"/>
      <c r="N834" s="17" t="s">
        <v>299</v>
      </c>
      <c r="O834" s="17" t="s">
        <v>482</v>
      </c>
      <c r="P834" s="17" t="s">
        <v>1930</v>
      </c>
      <c r="Q834" s="17" t="s">
        <v>297</v>
      </c>
      <c r="R834" s="18">
        <v>95</v>
      </c>
      <c r="S834" s="10">
        <v>44</v>
      </c>
      <c r="AA834" s="11" t="str">
        <f t="shared" si="12"/>
        <v>2. TP. Hồ Chí MinhQuận Bình Thạnh</v>
      </c>
    </row>
    <row r="835" spans="11:27" ht="15.75">
      <c r="K835" s="21"/>
      <c r="L835" s="17"/>
      <c r="M835" s="17"/>
      <c r="N835" s="17" t="s">
        <v>299</v>
      </c>
      <c r="O835" s="17" t="s">
        <v>482</v>
      </c>
      <c r="P835" s="17" t="s">
        <v>1931</v>
      </c>
      <c r="Q835" s="17" t="s">
        <v>297</v>
      </c>
      <c r="R835" s="18">
        <v>95</v>
      </c>
      <c r="S835" s="10">
        <v>44</v>
      </c>
      <c r="AA835" s="11" t="str">
        <f t="shared" si="12"/>
        <v>2. TP. Hồ Chí MinhQuận Bình Thạnh</v>
      </c>
    </row>
    <row r="836" spans="11:27" ht="15.75">
      <c r="K836" s="21"/>
      <c r="L836" s="17"/>
      <c r="M836" s="17"/>
      <c r="N836" s="17" t="s">
        <v>299</v>
      </c>
      <c r="O836" s="17" t="s">
        <v>482</v>
      </c>
      <c r="P836" s="17" t="s">
        <v>1932</v>
      </c>
      <c r="Q836" s="17" t="s">
        <v>297</v>
      </c>
      <c r="R836" s="18">
        <v>95</v>
      </c>
      <c r="S836" s="10">
        <v>44</v>
      </c>
      <c r="AA836" s="11" t="str">
        <f t="shared" si="12"/>
        <v>2. TP. Hồ Chí MinhQuận Bình Thạnh</v>
      </c>
    </row>
    <row r="837" spans="11:27" ht="15.75">
      <c r="K837" s="21"/>
      <c r="L837" s="17"/>
      <c r="M837" s="17"/>
      <c r="N837" s="17" t="s">
        <v>299</v>
      </c>
      <c r="O837" s="17" t="s">
        <v>485</v>
      </c>
      <c r="P837" s="17" t="s">
        <v>1816</v>
      </c>
      <c r="Q837" s="17" t="s">
        <v>297</v>
      </c>
      <c r="R837" s="18">
        <v>95</v>
      </c>
      <c r="S837" s="10">
        <v>44</v>
      </c>
      <c r="AA837" s="11" t="str">
        <f t="shared" si="12"/>
        <v>2. TP. Hồ Chí MinhQuận Gò Vấp</v>
      </c>
    </row>
    <row r="838" spans="11:27" ht="15.75">
      <c r="K838" s="21"/>
      <c r="L838" s="17"/>
      <c r="M838" s="17"/>
      <c r="N838" s="17" t="s">
        <v>299</v>
      </c>
      <c r="O838" s="17" t="s">
        <v>485</v>
      </c>
      <c r="P838" s="17" t="s">
        <v>1819</v>
      </c>
      <c r="Q838" s="17" t="s">
        <v>297</v>
      </c>
      <c r="R838" s="18">
        <v>95</v>
      </c>
      <c r="S838" s="10">
        <v>44</v>
      </c>
      <c r="AA838" s="11" t="str">
        <f t="shared" ref="AA838:AA901" si="13">N838&amp;O838</f>
        <v>2. TP. Hồ Chí MinhQuận Gò Vấp</v>
      </c>
    </row>
    <row r="839" spans="11:27" ht="15.75">
      <c r="K839" s="21"/>
      <c r="L839" s="17"/>
      <c r="M839" s="17"/>
      <c r="N839" s="17" t="s">
        <v>299</v>
      </c>
      <c r="O839" s="17" t="s">
        <v>485</v>
      </c>
      <c r="P839" s="17" t="s">
        <v>1821</v>
      </c>
      <c r="Q839" s="17" t="s">
        <v>297</v>
      </c>
      <c r="R839" s="18">
        <v>95</v>
      </c>
      <c r="S839" s="10">
        <v>44</v>
      </c>
      <c r="AA839" s="11" t="str">
        <f t="shared" si="13"/>
        <v>2. TP. Hồ Chí MinhQuận Gò Vấp</v>
      </c>
    </row>
    <row r="840" spans="11:27" ht="15.75">
      <c r="K840" s="21"/>
      <c r="L840" s="17"/>
      <c r="M840" s="17"/>
      <c r="N840" s="17" t="s">
        <v>299</v>
      </c>
      <c r="O840" s="17" t="s">
        <v>485</v>
      </c>
      <c r="P840" s="17" t="s">
        <v>1822</v>
      </c>
      <c r="Q840" s="17" t="s">
        <v>297</v>
      </c>
      <c r="R840" s="18">
        <v>95</v>
      </c>
      <c r="S840" s="10">
        <v>44</v>
      </c>
      <c r="AA840" s="11" t="str">
        <f t="shared" si="13"/>
        <v>2. TP. Hồ Chí MinhQuận Gò Vấp</v>
      </c>
    </row>
    <row r="841" spans="11:27" ht="15.75">
      <c r="K841" s="21"/>
      <c r="L841" s="17"/>
      <c r="M841" s="17"/>
      <c r="N841" s="17" t="s">
        <v>299</v>
      </c>
      <c r="O841" s="17" t="s">
        <v>485</v>
      </c>
      <c r="P841" s="17" t="s">
        <v>1826</v>
      </c>
      <c r="Q841" s="17" t="s">
        <v>297</v>
      </c>
      <c r="R841" s="18">
        <v>95</v>
      </c>
      <c r="S841" s="10">
        <v>44</v>
      </c>
      <c r="AA841" s="11" t="str">
        <f t="shared" si="13"/>
        <v>2. TP. Hồ Chí MinhQuận Gò Vấp</v>
      </c>
    </row>
    <row r="842" spans="11:27" ht="15.75">
      <c r="K842" s="21"/>
      <c r="L842" s="17"/>
      <c r="M842" s="17"/>
      <c r="N842" s="17" t="s">
        <v>299</v>
      </c>
      <c r="O842" s="17" t="s">
        <v>485</v>
      </c>
      <c r="P842" s="17" t="s">
        <v>1832</v>
      </c>
      <c r="Q842" s="17" t="s">
        <v>297</v>
      </c>
      <c r="R842" s="18">
        <v>95</v>
      </c>
      <c r="S842" s="10">
        <v>44</v>
      </c>
      <c r="AA842" s="11" t="str">
        <f t="shared" si="13"/>
        <v>2. TP. Hồ Chí MinhQuận Gò Vấp</v>
      </c>
    </row>
    <row r="843" spans="11:27" ht="15.75">
      <c r="K843" s="21"/>
      <c r="L843" s="17"/>
      <c r="M843" s="17"/>
      <c r="N843" s="17" t="s">
        <v>299</v>
      </c>
      <c r="O843" s="17" t="s">
        <v>485</v>
      </c>
      <c r="P843" s="17" t="s">
        <v>1834</v>
      </c>
      <c r="Q843" s="17" t="s">
        <v>297</v>
      </c>
      <c r="R843" s="18">
        <v>95</v>
      </c>
      <c r="S843" s="10">
        <v>44</v>
      </c>
      <c r="AA843" s="11" t="str">
        <f t="shared" si="13"/>
        <v>2. TP. Hồ Chí MinhQuận Gò Vấp</v>
      </c>
    </row>
    <row r="844" spans="11:27" ht="15.75">
      <c r="K844" s="21"/>
      <c r="L844" s="17"/>
      <c r="M844" s="17"/>
      <c r="N844" s="17" t="s">
        <v>299</v>
      </c>
      <c r="O844" s="17" t="s">
        <v>485</v>
      </c>
      <c r="P844" s="17" t="s">
        <v>1836</v>
      </c>
      <c r="Q844" s="17" t="s">
        <v>297</v>
      </c>
      <c r="R844" s="18">
        <v>95</v>
      </c>
      <c r="S844" s="10">
        <v>44</v>
      </c>
      <c r="AA844" s="11" t="str">
        <f t="shared" si="13"/>
        <v>2. TP. Hồ Chí MinhQuận Gò Vấp</v>
      </c>
    </row>
    <row r="845" spans="11:27" ht="15.75">
      <c r="K845" s="21"/>
      <c r="L845" s="17"/>
      <c r="M845" s="17"/>
      <c r="N845" s="17" t="s">
        <v>299</v>
      </c>
      <c r="O845" s="17" t="s">
        <v>485</v>
      </c>
      <c r="P845" s="17" t="s">
        <v>1838</v>
      </c>
      <c r="Q845" s="17" t="s">
        <v>297</v>
      </c>
      <c r="R845" s="18">
        <v>95</v>
      </c>
      <c r="S845" s="10">
        <v>44</v>
      </c>
      <c r="AA845" s="11" t="str">
        <f t="shared" si="13"/>
        <v>2. TP. Hồ Chí MinhQuận Gò Vấp</v>
      </c>
    </row>
    <row r="846" spans="11:27" ht="15.75">
      <c r="K846" s="21"/>
      <c r="L846" s="17"/>
      <c r="M846" s="17"/>
      <c r="N846" s="17" t="s">
        <v>299</v>
      </c>
      <c r="O846" s="17" t="s">
        <v>485</v>
      </c>
      <c r="P846" s="17" t="s">
        <v>1840</v>
      </c>
      <c r="Q846" s="17" t="s">
        <v>297</v>
      </c>
      <c r="R846" s="18">
        <v>95</v>
      </c>
      <c r="S846" s="10">
        <v>44</v>
      </c>
      <c r="AA846" s="11" t="str">
        <f t="shared" si="13"/>
        <v>2. TP. Hồ Chí MinhQuận Gò Vấp</v>
      </c>
    </row>
    <row r="847" spans="11:27" ht="15.75">
      <c r="K847" s="21"/>
      <c r="L847" s="17"/>
      <c r="M847" s="17"/>
      <c r="N847" s="17" t="s">
        <v>299</v>
      </c>
      <c r="O847" s="17" t="s">
        <v>485</v>
      </c>
      <c r="P847" s="17" t="s">
        <v>1842</v>
      </c>
      <c r="Q847" s="17" t="s">
        <v>297</v>
      </c>
      <c r="R847" s="18">
        <v>95</v>
      </c>
      <c r="S847" s="10">
        <v>44</v>
      </c>
      <c r="AA847" s="11" t="str">
        <f t="shared" si="13"/>
        <v>2. TP. Hồ Chí MinhQuận Gò Vấp</v>
      </c>
    </row>
    <row r="848" spans="11:27" ht="15.75">
      <c r="K848" s="21"/>
      <c r="L848" s="17"/>
      <c r="M848" s="17"/>
      <c r="N848" s="17" t="s">
        <v>299</v>
      </c>
      <c r="O848" s="17" t="s">
        <v>485</v>
      </c>
      <c r="P848" s="17" t="s">
        <v>1852</v>
      </c>
      <c r="Q848" s="17" t="s">
        <v>297</v>
      </c>
      <c r="R848" s="18">
        <v>95</v>
      </c>
      <c r="S848" s="10">
        <v>44</v>
      </c>
      <c r="AA848" s="11" t="str">
        <f t="shared" si="13"/>
        <v>2. TP. Hồ Chí MinhQuận Gò Vấp</v>
      </c>
    </row>
    <row r="849" spans="11:27" ht="15.75">
      <c r="K849" s="21"/>
      <c r="L849" s="17"/>
      <c r="M849" s="17"/>
      <c r="N849" s="17" t="s">
        <v>299</v>
      </c>
      <c r="O849" s="17" t="s">
        <v>485</v>
      </c>
      <c r="P849" s="17" t="s">
        <v>1924</v>
      </c>
      <c r="Q849" s="17" t="s">
        <v>297</v>
      </c>
      <c r="R849" s="18">
        <v>95</v>
      </c>
      <c r="S849" s="10">
        <v>44</v>
      </c>
      <c r="AA849" s="11" t="str">
        <f t="shared" si="13"/>
        <v>2. TP. Hồ Chí MinhQuận Gò Vấp</v>
      </c>
    </row>
    <row r="850" spans="11:27" ht="15.75">
      <c r="K850" s="21"/>
      <c r="L850" s="17"/>
      <c r="M850" s="17"/>
      <c r="N850" s="17" t="s">
        <v>299</v>
      </c>
      <c r="O850" s="17" t="s">
        <v>485</v>
      </c>
      <c r="P850" s="17" t="s">
        <v>1933</v>
      </c>
      <c r="Q850" s="17" t="s">
        <v>297</v>
      </c>
      <c r="R850" s="18">
        <v>95</v>
      </c>
      <c r="S850" s="10">
        <v>44</v>
      </c>
      <c r="AA850" s="11" t="str">
        <f t="shared" si="13"/>
        <v>2. TP. Hồ Chí MinhQuận Gò Vấp</v>
      </c>
    </row>
    <row r="851" spans="11:27" ht="15.75">
      <c r="K851" s="21"/>
      <c r="L851" s="17"/>
      <c r="M851" s="17"/>
      <c r="N851" s="17" t="s">
        <v>299</v>
      </c>
      <c r="O851" s="17" t="s">
        <v>485</v>
      </c>
      <c r="P851" s="17" t="s">
        <v>1934</v>
      </c>
      <c r="Q851" s="17" t="s">
        <v>297</v>
      </c>
      <c r="R851" s="18">
        <v>95</v>
      </c>
      <c r="S851" s="10">
        <v>44</v>
      </c>
      <c r="AA851" s="11" t="str">
        <f t="shared" si="13"/>
        <v>2. TP. Hồ Chí MinhQuận Gò Vấp</v>
      </c>
    </row>
    <row r="852" spans="11:27" ht="15.75">
      <c r="K852" s="21"/>
      <c r="L852" s="17"/>
      <c r="M852" s="17"/>
      <c r="N852" s="17" t="s">
        <v>299</v>
      </c>
      <c r="O852" s="17" t="s">
        <v>485</v>
      </c>
      <c r="P852" s="17" t="s">
        <v>1935</v>
      </c>
      <c r="Q852" s="17" t="s">
        <v>297</v>
      </c>
      <c r="R852" s="18">
        <v>95</v>
      </c>
      <c r="S852" s="10">
        <v>44</v>
      </c>
      <c r="AA852" s="11" t="str">
        <f t="shared" si="13"/>
        <v>2. TP. Hồ Chí MinhQuận Gò Vấp</v>
      </c>
    </row>
    <row r="853" spans="11:27" ht="15.75">
      <c r="K853" s="21"/>
      <c r="L853" s="17"/>
      <c r="M853" s="17"/>
      <c r="N853" s="17" t="s">
        <v>299</v>
      </c>
      <c r="O853" s="17" t="s">
        <v>488</v>
      </c>
      <c r="P853" s="17" t="s">
        <v>1816</v>
      </c>
      <c r="Q853" s="17" t="s">
        <v>297</v>
      </c>
      <c r="R853" s="18">
        <v>95</v>
      </c>
      <c r="S853" s="10">
        <v>44</v>
      </c>
      <c r="AA853" s="11" t="str">
        <f t="shared" si="13"/>
        <v>2. TP. Hồ Chí MinhQuận Phú Nhuận</v>
      </c>
    </row>
    <row r="854" spans="11:27" ht="15.75">
      <c r="K854" s="21"/>
      <c r="L854" s="17"/>
      <c r="M854" s="17"/>
      <c r="N854" s="17" t="s">
        <v>299</v>
      </c>
      <c r="O854" s="17" t="s">
        <v>488</v>
      </c>
      <c r="P854" s="17" t="s">
        <v>1817</v>
      </c>
      <c r="Q854" s="17" t="s">
        <v>297</v>
      </c>
      <c r="R854" s="18">
        <v>95</v>
      </c>
      <c r="S854" s="10">
        <v>44</v>
      </c>
      <c r="AA854" s="11" t="str">
        <f t="shared" si="13"/>
        <v>2. TP. Hồ Chí MinhQuận Phú Nhuận</v>
      </c>
    </row>
    <row r="855" spans="11:27" ht="15.75">
      <c r="K855" s="21"/>
      <c r="L855" s="17"/>
      <c r="M855" s="17"/>
      <c r="N855" s="17" t="s">
        <v>299</v>
      </c>
      <c r="O855" s="17" t="s">
        <v>488</v>
      </c>
      <c r="P855" s="17" t="s">
        <v>1819</v>
      </c>
      <c r="Q855" s="17" t="s">
        <v>297</v>
      </c>
      <c r="R855" s="18">
        <v>95</v>
      </c>
      <c r="S855" s="10">
        <v>44</v>
      </c>
      <c r="AA855" s="11" t="str">
        <f t="shared" si="13"/>
        <v>2. TP. Hồ Chí MinhQuận Phú Nhuận</v>
      </c>
    </row>
    <row r="856" spans="11:27" ht="15.75">
      <c r="K856" s="21"/>
      <c r="L856" s="17"/>
      <c r="M856" s="17"/>
      <c r="N856" s="17" t="s">
        <v>299</v>
      </c>
      <c r="O856" s="17" t="s">
        <v>488</v>
      </c>
      <c r="P856" s="17" t="s">
        <v>1821</v>
      </c>
      <c r="Q856" s="17" t="s">
        <v>297</v>
      </c>
      <c r="R856" s="18">
        <v>95</v>
      </c>
      <c r="S856" s="10">
        <v>44</v>
      </c>
      <c r="AA856" s="11" t="str">
        <f t="shared" si="13"/>
        <v>2. TP. Hồ Chí MinhQuận Phú Nhuận</v>
      </c>
    </row>
    <row r="857" spans="11:27" ht="15.75">
      <c r="K857" s="21"/>
      <c r="L857" s="17"/>
      <c r="M857" s="17"/>
      <c r="N857" s="17" t="s">
        <v>299</v>
      </c>
      <c r="O857" s="17" t="s">
        <v>488</v>
      </c>
      <c r="P857" s="17" t="s">
        <v>1822</v>
      </c>
      <c r="Q857" s="17" t="s">
        <v>297</v>
      </c>
      <c r="R857" s="18">
        <v>95</v>
      </c>
      <c r="S857" s="10">
        <v>44</v>
      </c>
      <c r="AA857" s="11" t="str">
        <f t="shared" si="13"/>
        <v>2. TP. Hồ Chí MinhQuận Phú Nhuận</v>
      </c>
    </row>
    <row r="858" spans="11:27" ht="15.75">
      <c r="K858" s="21"/>
      <c r="L858" s="17"/>
      <c r="M858" s="17"/>
      <c r="N858" s="17" t="s">
        <v>299</v>
      </c>
      <c r="O858" s="17" t="s">
        <v>488</v>
      </c>
      <c r="P858" s="17" t="s">
        <v>1826</v>
      </c>
      <c r="Q858" s="17" t="s">
        <v>297</v>
      </c>
      <c r="R858" s="18">
        <v>95</v>
      </c>
      <c r="S858" s="10">
        <v>44</v>
      </c>
      <c r="AA858" s="11" t="str">
        <f t="shared" si="13"/>
        <v>2. TP. Hồ Chí MinhQuận Phú Nhuận</v>
      </c>
    </row>
    <row r="859" spans="11:27" ht="15.75">
      <c r="K859" s="21"/>
      <c r="L859" s="17"/>
      <c r="M859" s="17"/>
      <c r="N859" s="17" t="s">
        <v>299</v>
      </c>
      <c r="O859" s="17" t="s">
        <v>488</v>
      </c>
      <c r="P859" s="17" t="s">
        <v>1828</v>
      </c>
      <c r="Q859" s="17" t="s">
        <v>297</v>
      </c>
      <c r="R859" s="18">
        <v>95</v>
      </c>
      <c r="S859" s="10">
        <v>44</v>
      </c>
      <c r="AA859" s="11" t="str">
        <f t="shared" si="13"/>
        <v>2. TP. Hồ Chí MinhQuận Phú Nhuận</v>
      </c>
    </row>
    <row r="860" spans="11:27" ht="15.75">
      <c r="K860" s="21"/>
      <c r="L860" s="17"/>
      <c r="M860" s="17"/>
      <c r="N860" s="17" t="s">
        <v>299</v>
      </c>
      <c r="O860" s="17" t="s">
        <v>488</v>
      </c>
      <c r="P860" s="17" t="s">
        <v>1830</v>
      </c>
      <c r="Q860" s="17" t="s">
        <v>297</v>
      </c>
      <c r="R860" s="18">
        <v>95</v>
      </c>
      <c r="S860" s="10">
        <v>44</v>
      </c>
      <c r="AA860" s="11" t="str">
        <f t="shared" si="13"/>
        <v>2. TP. Hồ Chí MinhQuận Phú Nhuận</v>
      </c>
    </row>
    <row r="861" spans="11:27" ht="15.75">
      <c r="K861" s="21"/>
      <c r="L861" s="17"/>
      <c r="M861" s="17"/>
      <c r="N861" s="17" t="s">
        <v>299</v>
      </c>
      <c r="O861" s="17" t="s">
        <v>488</v>
      </c>
      <c r="P861" s="17" t="s">
        <v>1832</v>
      </c>
      <c r="Q861" s="17" t="s">
        <v>297</v>
      </c>
      <c r="R861" s="18">
        <v>95</v>
      </c>
      <c r="S861" s="10">
        <v>44</v>
      </c>
      <c r="AA861" s="11" t="str">
        <f t="shared" si="13"/>
        <v>2. TP. Hồ Chí MinhQuận Phú Nhuận</v>
      </c>
    </row>
    <row r="862" spans="11:27" ht="15.75">
      <c r="K862" s="21"/>
      <c r="L862" s="17"/>
      <c r="M862" s="17"/>
      <c r="N862" s="17" t="s">
        <v>299</v>
      </c>
      <c r="O862" s="17" t="s">
        <v>488</v>
      </c>
      <c r="P862" s="17" t="s">
        <v>1834</v>
      </c>
      <c r="Q862" s="17" t="s">
        <v>297</v>
      </c>
      <c r="R862" s="18">
        <v>95</v>
      </c>
      <c r="S862" s="10">
        <v>44</v>
      </c>
      <c r="AA862" s="11" t="str">
        <f t="shared" si="13"/>
        <v>2. TP. Hồ Chí MinhQuận Phú Nhuận</v>
      </c>
    </row>
    <row r="863" spans="11:27" ht="15.75">
      <c r="K863" s="21"/>
      <c r="L863" s="17"/>
      <c r="M863" s="17"/>
      <c r="N863" s="17" t="s">
        <v>299</v>
      </c>
      <c r="O863" s="17" t="s">
        <v>488</v>
      </c>
      <c r="P863" s="17" t="s">
        <v>1836</v>
      </c>
      <c r="Q863" s="17" t="s">
        <v>297</v>
      </c>
      <c r="R863" s="18">
        <v>95</v>
      </c>
      <c r="S863" s="10">
        <v>44</v>
      </c>
      <c r="AA863" s="11" t="str">
        <f t="shared" si="13"/>
        <v>2. TP. Hồ Chí MinhQuận Phú Nhuận</v>
      </c>
    </row>
    <row r="864" spans="11:27" ht="15.75">
      <c r="K864" s="21"/>
      <c r="L864" s="17"/>
      <c r="M864" s="17"/>
      <c r="N864" s="17" t="s">
        <v>299</v>
      </c>
      <c r="O864" s="17" t="s">
        <v>488</v>
      </c>
      <c r="P864" s="17" t="s">
        <v>1838</v>
      </c>
      <c r="Q864" s="17" t="s">
        <v>297</v>
      </c>
      <c r="R864" s="18">
        <v>95</v>
      </c>
      <c r="S864" s="10">
        <v>44</v>
      </c>
      <c r="AA864" s="11" t="str">
        <f t="shared" si="13"/>
        <v>2. TP. Hồ Chí MinhQuận Phú Nhuận</v>
      </c>
    </row>
    <row r="865" spans="11:27" ht="15.75">
      <c r="K865" s="21"/>
      <c r="L865" s="17"/>
      <c r="M865" s="17"/>
      <c r="N865" s="17" t="s">
        <v>299</v>
      </c>
      <c r="O865" s="17" t="s">
        <v>488</v>
      </c>
      <c r="P865" s="17" t="s">
        <v>1840</v>
      </c>
      <c r="Q865" s="17" t="s">
        <v>297</v>
      </c>
      <c r="R865" s="18">
        <v>95</v>
      </c>
      <c r="S865" s="10">
        <v>44</v>
      </c>
      <c r="AA865" s="11" t="str">
        <f t="shared" si="13"/>
        <v>2. TP. Hồ Chí MinhQuận Phú Nhuận</v>
      </c>
    </row>
    <row r="866" spans="11:27" ht="15.75">
      <c r="K866" s="21"/>
      <c r="L866" s="17"/>
      <c r="M866" s="17"/>
      <c r="N866" s="17" t="s">
        <v>299</v>
      </c>
      <c r="O866" s="17" t="s">
        <v>488</v>
      </c>
      <c r="P866" s="17" t="s">
        <v>1842</v>
      </c>
      <c r="Q866" s="17" t="s">
        <v>297</v>
      </c>
      <c r="R866" s="18">
        <v>95</v>
      </c>
      <c r="S866" s="10">
        <v>44</v>
      </c>
      <c r="AA866" s="11" t="str">
        <f t="shared" si="13"/>
        <v>2. TP. Hồ Chí MinhQuận Phú Nhuận</v>
      </c>
    </row>
    <row r="867" spans="11:27" ht="15.75">
      <c r="K867" s="21"/>
      <c r="L867" s="17"/>
      <c r="M867" s="17"/>
      <c r="N867" s="17" t="s">
        <v>299</v>
      </c>
      <c r="O867" s="17" t="s">
        <v>488</v>
      </c>
      <c r="P867" s="17" t="s">
        <v>1924</v>
      </c>
      <c r="Q867" s="17" t="s">
        <v>297</v>
      </c>
      <c r="R867" s="18">
        <v>95</v>
      </c>
      <c r="S867" s="10">
        <v>44</v>
      </c>
      <c r="AA867" s="11" t="str">
        <f t="shared" si="13"/>
        <v>2. TP. Hồ Chí MinhQuận Phú Nhuận</v>
      </c>
    </row>
    <row r="868" spans="11:27" ht="15.75">
      <c r="K868" s="21"/>
      <c r="L868" s="17"/>
      <c r="M868" s="17"/>
      <c r="N868" s="17" t="s">
        <v>299</v>
      </c>
      <c r="O868" s="17" t="s">
        <v>491</v>
      </c>
      <c r="P868" s="17" t="s">
        <v>1816</v>
      </c>
      <c r="Q868" s="17" t="s">
        <v>297</v>
      </c>
      <c r="R868" s="18">
        <v>95</v>
      </c>
      <c r="S868" s="10">
        <v>44</v>
      </c>
      <c r="AA868" s="11" t="str">
        <f t="shared" si="13"/>
        <v>2. TP. Hồ Chí MinhQuận Tân Bình</v>
      </c>
    </row>
    <row r="869" spans="11:27" ht="15.75">
      <c r="K869" s="21"/>
      <c r="L869" s="17"/>
      <c r="M869" s="17"/>
      <c r="N869" s="17" t="s">
        <v>299</v>
      </c>
      <c r="O869" s="17" t="s">
        <v>491</v>
      </c>
      <c r="P869" s="17" t="s">
        <v>1817</v>
      </c>
      <c r="Q869" s="17" t="s">
        <v>297</v>
      </c>
      <c r="R869" s="18">
        <v>95</v>
      </c>
      <c r="S869" s="10">
        <v>44</v>
      </c>
      <c r="AA869" s="11" t="str">
        <f t="shared" si="13"/>
        <v>2. TP. Hồ Chí MinhQuận Tân Bình</v>
      </c>
    </row>
    <row r="870" spans="11:27" ht="15.75">
      <c r="K870" s="21"/>
      <c r="L870" s="17"/>
      <c r="M870" s="17"/>
      <c r="N870" s="17" t="s">
        <v>299</v>
      </c>
      <c r="O870" s="17" t="s">
        <v>491</v>
      </c>
      <c r="P870" s="17" t="s">
        <v>1819</v>
      </c>
      <c r="Q870" s="17" t="s">
        <v>297</v>
      </c>
      <c r="R870" s="18">
        <v>95</v>
      </c>
      <c r="S870" s="10">
        <v>44</v>
      </c>
      <c r="AA870" s="11" t="str">
        <f t="shared" si="13"/>
        <v>2. TP. Hồ Chí MinhQuận Tân Bình</v>
      </c>
    </row>
    <row r="871" spans="11:27" ht="15.75">
      <c r="K871" s="21"/>
      <c r="L871" s="17"/>
      <c r="M871" s="17"/>
      <c r="N871" s="17" t="s">
        <v>299</v>
      </c>
      <c r="O871" s="17" t="s">
        <v>491</v>
      </c>
      <c r="P871" s="17" t="s">
        <v>1821</v>
      </c>
      <c r="Q871" s="17" t="s">
        <v>297</v>
      </c>
      <c r="R871" s="18">
        <v>95</v>
      </c>
      <c r="S871" s="10">
        <v>44</v>
      </c>
      <c r="AA871" s="11" t="str">
        <f t="shared" si="13"/>
        <v>2. TP. Hồ Chí MinhQuận Tân Bình</v>
      </c>
    </row>
    <row r="872" spans="11:27" ht="15.75">
      <c r="K872" s="21"/>
      <c r="L872" s="17"/>
      <c r="M872" s="17"/>
      <c r="N872" s="17" t="s">
        <v>299</v>
      </c>
      <c r="O872" s="17" t="s">
        <v>491</v>
      </c>
      <c r="P872" s="17" t="s">
        <v>1822</v>
      </c>
      <c r="Q872" s="17" t="s">
        <v>297</v>
      </c>
      <c r="R872" s="18">
        <v>95</v>
      </c>
      <c r="S872" s="10">
        <v>44</v>
      </c>
      <c r="AA872" s="11" t="str">
        <f t="shared" si="13"/>
        <v>2. TP. Hồ Chí MinhQuận Tân Bình</v>
      </c>
    </row>
    <row r="873" spans="11:27" ht="15.75">
      <c r="K873" s="21"/>
      <c r="L873" s="17"/>
      <c r="M873" s="17"/>
      <c r="N873" s="17" t="s">
        <v>299</v>
      </c>
      <c r="O873" s="17" t="s">
        <v>491</v>
      </c>
      <c r="P873" s="17" t="s">
        <v>1824</v>
      </c>
      <c r="Q873" s="17" t="s">
        <v>297</v>
      </c>
      <c r="R873" s="18">
        <v>95</v>
      </c>
      <c r="S873" s="10">
        <v>44</v>
      </c>
      <c r="AA873" s="11" t="str">
        <f t="shared" si="13"/>
        <v>2. TP. Hồ Chí MinhQuận Tân Bình</v>
      </c>
    </row>
    <row r="874" spans="11:27" ht="15.75">
      <c r="K874" s="21"/>
      <c r="L874" s="17"/>
      <c r="M874" s="17"/>
      <c r="N874" s="17" t="s">
        <v>299</v>
      </c>
      <c r="O874" s="17" t="s">
        <v>491</v>
      </c>
      <c r="P874" s="17" t="s">
        <v>1826</v>
      </c>
      <c r="Q874" s="17" t="s">
        <v>297</v>
      </c>
      <c r="R874" s="18">
        <v>95</v>
      </c>
      <c r="S874" s="10">
        <v>44</v>
      </c>
      <c r="AA874" s="11" t="str">
        <f t="shared" si="13"/>
        <v>2. TP. Hồ Chí MinhQuận Tân Bình</v>
      </c>
    </row>
    <row r="875" spans="11:27" ht="15.75">
      <c r="K875" s="21"/>
      <c r="L875" s="17"/>
      <c r="M875" s="17"/>
      <c r="N875" s="17" t="s">
        <v>299</v>
      </c>
      <c r="O875" s="17" t="s">
        <v>491</v>
      </c>
      <c r="P875" s="17" t="s">
        <v>1828</v>
      </c>
      <c r="Q875" s="17" t="s">
        <v>297</v>
      </c>
      <c r="R875" s="18">
        <v>95</v>
      </c>
      <c r="S875" s="10">
        <v>44</v>
      </c>
      <c r="AA875" s="11" t="str">
        <f t="shared" si="13"/>
        <v>2. TP. Hồ Chí MinhQuận Tân Bình</v>
      </c>
    </row>
    <row r="876" spans="11:27" ht="15.75">
      <c r="K876" s="21"/>
      <c r="L876" s="17"/>
      <c r="M876" s="17"/>
      <c r="N876" s="17" t="s">
        <v>299</v>
      </c>
      <c r="O876" s="17" t="s">
        <v>491</v>
      </c>
      <c r="P876" s="17" t="s">
        <v>1830</v>
      </c>
      <c r="Q876" s="17" t="s">
        <v>297</v>
      </c>
      <c r="R876" s="18">
        <v>95</v>
      </c>
      <c r="S876" s="10">
        <v>44</v>
      </c>
      <c r="AA876" s="11" t="str">
        <f t="shared" si="13"/>
        <v>2. TP. Hồ Chí MinhQuận Tân Bình</v>
      </c>
    </row>
    <row r="877" spans="11:27" ht="15.75">
      <c r="K877" s="21"/>
      <c r="L877" s="17"/>
      <c r="M877" s="17"/>
      <c r="N877" s="17" t="s">
        <v>299</v>
      </c>
      <c r="O877" s="17" t="s">
        <v>491</v>
      </c>
      <c r="P877" s="17" t="s">
        <v>1832</v>
      </c>
      <c r="Q877" s="17" t="s">
        <v>297</v>
      </c>
      <c r="R877" s="18">
        <v>95</v>
      </c>
      <c r="S877" s="10">
        <v>44</v>
      </c>
      <c r="AA877" s="11" t="str">
        <f t="shared" si="13"/>
        <v>2. TP. Hồ Chí MinhQuận Tân Bình</v>
      </c>
    </row>
    <row r="878" spans="11:27" ht="15.75">
      <c r="K878" s="21"/>
      <c r="L878" s="17"/>
      <c r="M878" s="17"/>
      <c r="N878" s="17" t="s">
        <v>299</v>
      </c>
      <c r="O878" s="17" t="s">
        <v>491</v>
      </c>
      <c r="P878" s="17" t="s">
        <v>1834</v>
      </c>
      <c r="Q878" s="17" t="s">
        <v>297</v>
      </c>
      <c r="R878" s="18">
        <v>95</v>
      </c>
      <c r="S878" s="10">
        <v>44</v>
      </c>
      <c r="AA878" s="11" t="str">
        <f t="shared" si="13"/>
        <v>2. TP. Hồ Chí MinhQuận Tân Bình</v>
      </c>
    </row>
    <row r="879" spans="11:27" ht="15.75">
      <c r="K879" s="21"/>
      <c r="L879" s="17"/>
      <c r="M879" s="17"/>
      <c r="N879" s="17" t="s">
        <v>299</v>
      </c>
      <c r="O879" s="17" t="s">
        <v>491</v>
      </c>
      <c r="P879" s="17" t="s">
        <v>1836</v>
      </c>
      <c r="Q879" s="17" t="s">
        <v>297</v>
      </c>
      <c r="R879" s="18">
        <v>95</v>
      </c>
      <c r="S879" s="10">
        <v>44</v>
      </c>
      <c r="AA879" s="11" t="str">
        <f t="shared" si="13"/>
        <v>2. TP. Hồ Chí MinhQuận Tân Bình</v>
      </c>
    </row>
    <row r="880" spans="11:27" ht="15.75">
      <c r="K880" s="21"/>
      <c r="L880" s="17"/>
      <c r="M880" s="17"/>
      <c r="N880" s="17" t="s">
        <v>299</v>
      </c>
      <c r="O880" s="17" t="s">
        <v>491</v>
      </c>
      <c r="P880" s="17" t="s">
        <v>1838</v>
      </c>
      <c r="Q880" s="17" t="s">
        <v>297</v>
      </c>
      <c r="R880" s="18">
        <v>95</v>
      </c>
      <c r="S880" s="10">
        <v>44</v>
      </c>
      <c r="AA880" s="11" t="str">
        <f t="shared" si="13"/>
        <v>2. TP. Hồ Chí MinhQuận Tân Bình</v>
      </c>
    </row>
    <row r="881" spans="11:27" ht="15.75">
      <c r="K881" s="21"/>
      <c r="L881" s="17"/>
      <c r="M881" s="17"/>
      <c r="N881" s="17" t="s">
        <v>299</v>
      </c>
      <c r="O881" s="17" t="s">
        <v>491</v>
      </c>
      <c r="P881" s="17" t="s">
        <v>1840</v>
      </c>
      <c r="Q881" s="17" t="s">
        <v>297</v>
      </c>
      <c r="R881" s="18">
        <v>95</v>
      </c>
      <c r="S881" s="10">
        <v>44</v>
      </c>
      <c r="AA881" s="11" t="str">
        <f t="shared" si="13"/>
        <v>2. TP. Hồ Chí MinhQuận Tân Bình</v>
      </c>
    </row>
    <row r="882" spans="11:27" ht="15.75">
      <c r="K882" s="21"/>
      <c r="L882" s="17"/>
      <c r="M882" s="17"/>
      <c r="N882" s="17" t="s">
        <v>299</v>
      </c>
      <c r="O882" s="17" t="s">
        <v>491</v>
      </c>
      <c r="P882" s="17" t="s">
        <v>1842</v>
      </c>
      <c r="Q882" s="17" t="s">
        <v>297</v>
      </c>
      <c r="R882" s="18">
        <v>95</v>
      </c>
      <c r="S882" s="10">
        <v>44</v>
      </c>
      <c r="AA882" s="11" t="str">
        <f t="shared" si="13"/>
        <v>2. TP. Hồ Chí MinhQuận Tân Bình</v>
      </c>
    </row>
    <row r="883" spans="11:27" ht="15.75">
      <c r="K883" s="21"/>
      <c r="L883" s="17"/>
      <c r="M883" s="17"/>
      <c r="N883" s="17" t="s">
        <v>299</v>
      </c>
      <c r="O883" s="17" t="s">
        <v>494</v>
      </c>
      <c r="P883" s="17" t="s">
        <v>1936</v>
      </c>
      <c r="Q883" s="17" t="s">
        <v>297</v>
      </c>
      <c r="R883" s="18">
        <v>95</v>
      </c>
      <c r="S883" s="10">
        <v>44</v>
      </c>
      <c r="AA883" s="11" t="str">
        <f t="shared" si="13"/>
        <v>2. TP. Hồ Chí MinhQuận Tân Phú</v>
      </c>
    </row>
    <row r="884" spans="11:27" ht="15.75">
      <c r="K884" s="21"/>
      <c r="L884" s="17"/>
      <c r="M884" s="17"/>
      <c r="N884" s="17" t="s">
        <v>299</v>
      </c>
      <c r="O884" s="17" t="s">
        <v>494</v>
      </c>
      <c r="P884" s="17" t="s">
        <v>1937</v>
      </c>
      <c r="Q884" s="17" t="s">
        <v>297</v>
      </c>
      <c r="R884" s="18">
        <v>95</v>
      </c>
      <c r="S884" s="10">
        <v>44</v>
      </c>
      <c r="AA884" s="11" t="str">
        <f t="shared" si="13"/>
        <v>2. TP. Hồ Chí MinhQuận Tân Phú</v>
      </c>
    </row>
    <row r="885" spans="11:27" ht="15.75">
      <c r="K885" s="21"/>
      <c r="L885" s="17"/>
      <c r="M885" s="17"/>
      <c r="N885" s="17" t="s">
        <v>299</v>
      </c>
      <c r="O885" s="17" t="s">
        <v>494</v>
      </c>
      <c r="P885" s="17" t="s">
        <v>1938</v>
      </c>
      <c r="Q885" s="17" t="s">
        <v>297</v>
      </c>
      <c r="R885" s="18">
        <v>95</v>
      </c>
      <c r="S885" s="10">
        <v>44</v>
      </c>
      <c r="AA885" s="11" t="str">
        <f t="shared" si="13"/>
        <v>2. TP. Hồ Chí MinhQuận Tân Phú</v>
      </c>
    </row>
    <row r="886" spans="11:27" ht="15.75">
      <c r="K886" s="21"/>
      <c r="L886" s="17"/>
      <c r="M886" s="17"/>
      <c r="N886" s="17" t="s">
        <v>299</v>
      </c>
      <c r="O886" s="17" t="s">
        <v>494</v>
      </c>
      <c r="P886" s="17" t="s">
        <v>1939</v>
      </c>
      <c r="Q886" s="17" t="s">
        <v>297</v>
      </c>
      <c r="R886" s="18">
        <v>95</v>
      </c>
      <c r="S886" s="10">
        <v>44</v>
      </c>
      <c r="AA886" s="11" t="str">
        <f t="shared" si="13"/>
        <v>2. TP. Hồ Chí MinhQuận Tân Phú</v>
      </c>
    </row>
    <row r="887" spans="11:27" ht="15.75">
      <c r="K887" s="21"/>
      <c r="L887" s="17"/>
      <c r="M887" s="17"/>
      <c r="N887" s="17" t="s">
        <v>299</v>
      </c>
      <c r="O887" s="17" t="s">
        <v>494</v>
      </c>
      <c r="P887" s="17" t="s">
        <v>1940</v>
      </c>
      <c r="Q887" s="17" t="s">
        <v>297</v>
      </c>
      <c r="R887" s="18">
        <v>95</v>
      </c>
      <c r="S887" s="10">
        <v>44</v>
      </c>
      <c r="AA887" s="11" t="str">
        <f t="shared" si="13"/>
        <v>2. TP. Hồ Chí MinhQuận Tân Phú</v>
      </c>
    </row>
    <row r="888" spans="11:27" ht="15.75">
      <c r="K888" s="21"/>
      <c r="L888" s="17"/>
      <c r="M888" s="17"/>
      <c r="N888" s="17" t="s">
        <v>299</v>
      </c>
      <c r="O888" s="17" t="s">
        <v>494</v>
      </c>
      <c r="P888" s="17" t="s">
        <v>1941</v>
      </c>
      <c r="Q888" s="17" t="s">
        <v>297</v>
      </c>
      <c r="R888" s="18">
        <v>95</v>
      </c>
      <c r="S888" s="10">
        <v>44</v>
      </c>
      <c r="AA888" s="11" t="str">
        <f t="shared" si="13"/>
        <v>2. TP. Hồ Chí MinhQuận Tân Phú</v>
      </c>
    </row>
    <row r="889" spans="11:27" ht="15.75">
      <c r="K889" s="21"/>
      <c r="L889" s="17"/>
      <c r="M889" s="17"/>
      <c r="N889" s="17" t="s">
        <v>299</v>
      </c>
      <c r="O889" s="17" t="s">
        <v>494</v>
      </c>
      <c r="P889" s="17" t="s">
        <v>1942</v>
      </c>
      <c r="Q889" s="17" t="s">
        <v>297</v>
      </c>
      <c r="R889" s="18">
        <v>95</v>
      </c>
      <c r="S889" s="10">
        <v>44</v>
      </c>
      <c r="AA889" s="11" t="str">
        <f t="shared" si="13"/>
        <v>2. TP. Hồ Chí MinhQuận Tân Phú</v>
      </c>
    </row>
    <row r="890" spans="11:27" ht="15.75">
      <c r="K890" s="21"/>
      <c r="L890" s="17"/>
      <c r="M890" s="17"/>
      <c r="N890" s="17" t="s">
        <v>299</v>
      </c>
      <c r="O890" s="17" t="s">
        <v>494</v>
      </c>
      <c r="P890" s="17" t="s">
        <v>1943</v>
      </c>
      <c r="Q890" s="17" t="s">
        <v>297</v>
      </c>
      <c r="R890" s="18">
        <v>95</v>
      </c>
      <c r="S890" s="10">
        <v>44</v>
      </c>
      <c r="AA890" s="11" t="str">
        <f t="shared" si="13"/>
        <v>2. TP. Hồ Chí MinhQuận Tân Phú</v>
      </c>
    </row>
    <row r="891" spans="11:27" ht="15.75">
      <c r="K891" s="21"/>
      <c r="L891" s="17"/>
      <c r="M891" s="17"/>
      <c r="N891" s="17" t="s">
        <v>299</v>
      </c>
      <c r="O891" s="17" t="s">
        <v>494</v>
      </c>
      <c r="P891" s="17" t="s">
        <v>1944</v>
      </c>
      <c r="Q891" s="17" t="s">
        <v>297</v>
      </c>
      <c r="R891" s="18">
        <v>95</v>
      </c>
      <c r="S891" s="10">
        <v>44</v>
      </c>
      <c r="AA891" s="11" t="str">
        <f t="shared" si="13"/>
        <v>2. TP. Hồ Chí MinhQuận Tân Phú</v>
      </c>
    </row>
    <row r="892" spans="11:27" ht="15.75">
      <c r="K892" s="21"/>
      <c r="L892" s="17"/>
      <c r="M892" s="17"/>
      <c r="N892" s="17" t="s">
        <v>299</v>
      </c>
      <c r="O892" s="17" t="s">
        <v>494</v>
      </c>
      <c r="P892" s="17" t="s">
        <v>1945</v>
      </c>
      <c r="Q892" s="17" t="s">
        <v>297</v>
      </c>
      <c r="R892" s="18">
        <v>95</v>
      </c>
      <c r="S892" s="10">
        <v>44</v>
      </c>
      <c r="AA892" s="11" t="str">
        <f t="shared" si="13"/>
        <v>2. TP. Hồ Chí MinhQuận Tân Phú</v>
      </c>
    </row>
    <row r="893" spans="11:27" ht="15.75">
      <c r="K893" s="21"/>
      <c r="L893" s="17"/>
      <c r="M893" s="17"/>
      <c r="N893" s="17" t="s">
        <v>299</v>
      </c>
      <c r="O893" s="17" t="s">
        <v>494</v>
      </c>
      <c r="P893" s="17" t="s">
        <v>1946</v>
      </c>
      <c r="Q893" s="17" t="s">
        <v>297</v>
      </c>
      <c r="R893" s="18">
        <v>95</v>
      </c>
      <c r="S893" s="10">
        <v>44</v>
      </c>
      <c r="AA893" s="11" t="str">
        <f t="shared" si="13"/>
        <v>2. TP. Hồ Chí MinhQuận Tân Phú</v>
      </c>
    </row>
    <row r="894" spans="11:27" ht="15.75">
      <c r="K894" s="21"/>
      <c r="L894" s="17"/>
      <c r="M894" s="17"/>
      <c r="N894" s="17" t="s">
        <v>299</v>
      </c>
      <c r="O894" s="17" t="s">
        <v>498</v>
      </c>
      <c r="P894" s="17" t="s">
        <v>1947</v>
      </c>
      <c r="Q894" s="17" t="s">
        <v>297</v>
      </c>
      <c r="R894" s="18">
        <v>95</v>
      </c>
      <c r="S894" s="10">
        <v>44</v>
      </c>
      <c r="AA894" s="11" t="str">
        <f t="shared" si="13"/>
        <v>2. TP. Hồ Chí MinhQuận Thủ Đức</v>
      </c>
    </row>
    <row r="895" spans="11:27" ht="15.75">
      <c r="K895" s="21"/>
      <c r="L895" s="17"/>
      <c r="M895" s="17"/>
      <c r="N895" s="17" t="s">
        <v>299</v>
      </c>
      <c r="O895" s="17" t="s">
        <v>498</v>
      </c>
      <c r="P895" s="17" t="s">
        <v>1948</v>
      </c>
      <c r="Q895" s="17" t="s">
        <v>297</v>
      </c>
      <c r="R895" s="18">
        <v>95</v>
      </c>
      <c r="S895" s="10">
        <v>44</v>
      </c>
      <c r="AA895" s="11" t="str">
        <f t="shared" si="13"/>
        <v>2. TP. Hồ Chí MinhQuận Thủ Đức</v>
      </c>
    </row>
    <row r="896" spans="11:27" ht="15.75">
      <c r="K896" s="21"/>
      <c r="L896" s="17"/>
      <c r="M896" s="17"/>
      <c r="N896" s="17" t="s">
        <v>299</v>
      </c>
      <c r="O896" s="17" t="s">
        <v>498</v>
      </c>
      <c r="P896" s="17" t="s">
        <v>1949</v>
      </c>
      <c r="Q896" s="17" t="s">
        <v>297</v>
      </c>
      <c r="R896" s="18">
        <v>95</v>
      </c>
      <c r="S896" s="10">
        <v>44</v>
      </c>
      <c r="AA896" s="11" t="str">
        <f t="shared" si="13"/>
        <v>2. TP. Hồ Chí MinhQuận Thủ Đức</v>
      </c>
    </row>
    <row r="897" spans="11:27" ht="15.75">
      <c r="K897" s="21"/>
      <c r="L897" s="17"/>
      <c r="M897" s="17"/>
      <c r="N897" s="17" t="s">
        <v>299</v>
      </c>
      <c r="O897" s="17" t="s">
        <v>498</v>
      </c>
      <c r="P897" s="17" t="s">
        <v>1950</v>
      </c>
      <c r="Q897" s="17" t="s">
        <v>297</v>
      </c>
      <c r="R897" s="18">
        <v>95</v>
      </c>
      <c r="S897" s="10">
        <v>44</v>
      </c>
      <c r="AA897" s="11" t="str">
        <f t="shared" si="13"/>
        <v>2. TP. Hồ Chí MinhQuận Thủ Đức</v>
      </c>
    </row>
    <row r="898" spans="11:27" ht="15.75">
      <c r="K898" s="21"/>
      <c r="L898" s="17"/>
      <c r="M898" s="17"/>
      <c r="N898" s="17" t="s">
        <v>299</v>
      </c>
      <c r="O898" s="17" t="s">
        <v>498</v>
      </c>
      <c r="P898" s="17" t="s">
        <v>1951</v>
      </c>
      <c r="Q898" s="17" t="s">
        <v>297</v>
      </c>
      <c r="R898" s="18">
        <v>95</v>
      </c>
      <c r="S898" s="10">
        <v>44</v>
      </c>
      <c r="AA898" s="11" t="str">
        <f t="shared" si="13"/>
        <v>2. TP. Hồ Chí MinhQuận Thủ Đức</v>
      </c>
    </row>
    <row r="899" spans="11:27" ht="15.75">
      <c r="K899" s="21"/>
      <c r="L899" s="17"/>
      <c r="M899" s="17"/>
      <c r="N899" s="17" t="s">
        <v>299</v>
      </c>
      <c r="O899" s="17" t="s">
        <v>498</v>
      </c>
      <c r="P899" s="17" t="s">
        <v>1952</v>
      </c>
      <c r="Q899" s="17" t="s">
        <v>297</v>
      </c>
      <c r="R899" s="18">
        <v>95</v>
      </c>
      <c r="S899" s="10">
        <v>44</v>
      </c>
      <c r="AA899" s="11" t="str">
        <f t="shared" si="13"/>
        <v>2. TP. Hồ Chí MinhQuận Thủ Đức</v>
      </c>
    </row>
    <row r="900" spans="11:27" ht="15.75">
      <c r="K900" s="21"/>
      <c r="L900" s="17"/>
      <c r="M900" s="17"/>
      <c r="N900" s="17" t="s">
        <v>299</v>
      </c>
      <c r="O900" s="17" t="s">
        <v>498</v>
      </c>
      <c r="P900" s="17" t="s">
        <v>1953</v>
      </c>
      <c r="Q900" s="17" t="s">
        <v>297</v>
      </c>
      <c r="R900" s="18">
        <v>95</v>
      </c>
      <c r="S900" s="10">
        <v>44</v>
      </c>
      <c r="AA900" s="11" t="str">
        <f t="shared" si="13"/>
        <v>2. TP. Hồ Chí MinhQuận Thủ Đức</v>
      </c>
    </row>
    <row r="901" spans="11:27" ht="15.75">
      <c r="K901" s="21"/>
      <c r="L901" s="17"/>
      <c r="M901" s="17"/>
      <c r="N901" s="17" t="s">
        <v>299</v>
      </c>
      <c r="O901" s="17" t="s">
        <v>498</v>
      </c>
      <c r="P901" s="17" t="s">
        <v>1954</v>
      </c>
      <c r="Q901" s="17" t="s">
        <v>297</v>
      </c>
      <c r="R901" s="18">
        <v>95</v>
      </c>
      <c r="S901" s="10">
        <v>44</v>
      </c>
      <c r="AA901" s="11" t="str">
        <f t="shared" si="13"/>
        <v>2. TP. Hồ Chí MinhQuận Thủ Đức</v>
      </c>
    </row>
    <row r="902" spans="11:27" ht="15.75">
      <c r="K902" s="21"/>
      <c r="L902" s="17"/>
      <c r="M902" s="17"/>
      <c r="N902" s="17" t="s">
        <v>299</v>
      </c>
      <c r="O902" s="17" t="s">
        <v>498</v>
      </c>
      <c r="P902" s="17" t="s">
        <v>1955</v>
      </c>
      <c r="Q902" s="17" t="s">
        <v>297</v>
      </c>
      <c r="R902" s="18">
        <v>95</v>
      </c>
      <c r="S902" s="10">
        <v>44</v>
      </c>
      <c r="AA902" s="11" t="str">
        <f t="shared" ref="AA902:AA965" si="14">N902&amp;O902</f>
        <v>2. TP. Hồ Chí MinhQuận Thủ Đức</v>
      </c>
    </row>
    <row r="903" spans="11:27" ht="15.75">
      <c r="K903" s="21"/>
      <c r="L903" s="17"/>
      <c r="M903" s="17"/>
      <c r="N903" s="17" t="s">
        <v>299</v>
      </c>
      <c r="O903" s="17" t="s">
        <v>498</v>
      </c>
      <c r="P903" s="17" t="s">
        <v>1956</v>
      </c>
      <c r="Q903" s="17" t="s">
        <v>297</v>
      </c>
      <c r="R903" s="18">
        <v>95</v>
      </c>
      <c r="S903" s="10">
        <v>44</v>
      </c>
      <c r="AA903" s="11" t="str">
        <f t="shared" si="14"/>
        <v>2. TP. Hồ Chí MinhQuận Thủ Đức</v>
      </c>
    </row>
    <row r="904" spans="11:27" ht="15.75">
      <c r="K904" s="21"/>
      <c r="L904" s="17"/>
      <c r="M904" s="17"/>
      <c r="N904" s="17" t="s">
        <v>299</v>
      </c>
      <c r="O904" s="17" t="s">
        <v>498</v>
      </c>
      <c r="P904" s="17" t="s">
        <v>1957</v>
      </c>
      <c r="Q904" s="17" t="s">
        <v>297</v>
      </c>
      <c r="R904" s="18">
        <v>95</v>
      </c>
      <c r="S904" s="10">
        <v>44</v>
      </c>
      <c r="AA904" s="11" t="str">
        <f t="shared" si="14"/>
        <v>2. TP. Hồ Chí MinhQuận Thủ Đức</v>
      </c>
    </row>
    <row r="905" spans="11:27" ht="15.75">
      <c r="K905" s="21"/>
      <c r="L905" s="17"/>
      <c r="M905" s="17"/>
      <c r="N905" s="17" t="s">
        <v>299</v>
      </c>
      <c r="O905" s="17" t="s">
        <v>498</v>
      </c>
      <c r="P905" s="17" t="s">
        <v>1958</v>
      </c>
      <c r="Q905" s="17" t="s">
        <v>297</v>
      </c>
      <c r="R905" s="18">
        <v>95</v>
      </c>
      <c r="S905" s="10">
        <v>44</v>
      </c>
      <c r="AA905" s="11" t="str">
        <f t="shared" si="14"/>
        <v>2. TP. Hồ Chí MinhQuận Thủ Đức</v>
      </c>
    </row>
    <row r="906" spans="11:27" ht="15.75">
      <c r="K906" s="21"/>
      <c r="L906" s="17"/>
      <c r="M906" s="17"/>
      <c r="N906" s="17" t="s">
        <v>302</v>
      </c>
      <c r="O906" s="17" t="s">
        <v>502</v>
      </c>
      <c r="P906" s="17" t="s">
        <v>1959</v>
      </c>
      <c r="Q906" s="17" t="s">
        <v>356</v>
      </c>
      <c r="R906" s="18">
        <v>155</v>
      </c>
      <c r="S906" s="10">
        <v>56</v>
      </c>
      <c r="AA906" s="11" t="str">
        <f t="shared" si="14"/>
        <v>3. TP. Hải PhòngHuyện An Dương</v>
      </c>
    </row>
    <row r="907" spans="11:27" ht="15.75">
      <c r="K907" s="21"/>
      <c r="L907" s="17"/>
      <c r="M907" s="17"/>
      <c r="N907" s="17" t="s">
        <v>302</v>
      </c>
      <c r="O907" s="17" t="s">
        <v>502</v>
      </c>
      <c r="P907" s="17" t="s">
        <v>1960</v>
      </c>
      <c r="Q907" s="17" t="s">
        <v>356</v>
      </c>
      <c r="R907" s="18">
        <v>155</v>
      </c>
      <c r="S907" s="10">
        <v>56</v>
      </c>
      <c r="AA907" s="11" t="str">
        <f t="shared" si="14"/>
        <v>3. TP. Hải PhòngHuyện An Dương</v>
      </c>
    </row>
    <row r="908" spans="11:27" ht="15.75">
      <c r="K908" s="21"/>
      <c r="L908" s="17"/>
      <c r="M908" s="17"/>
      <c r="N908" s="17" t="s">
        <v>302</v>
      </c>
      <c r="O908" s="17" t="s">
        <v>502</v>
      </c>
      <c r="P908" s="17" t="s">
        <v>1961</v>
      </c>
      <c r="Q908" s="17" t="s">
        <v>356</v>
      </c>
      <c r="R908" s="18">
        <v>155</v>
      </c>
      <c r="S908" s="10">
        <v>56</v>
      </c>
      <c r="AA908" s="11" t="str">
        <f t="shared" si="14"/>
        <v>3. TP. Hải PhòngHuyện An Dương</v>
      </c>
    </row>
    <row r="909" spans="11:27" ht="15.75">
      <c r="K909" s="21"/>
      <c r="L909" s="17"/>
      <c r="M909" s="17"/>
      <c r="N909" s="17" t="s">
        <v>302</v>
      </c>
      <c r="O909" s="17" t="s">
        <v>502</v>
      </c>
      <c r="P909" s="17" t="s">
        <v>1962</v>
      </c>
      <c r="Q909" s="17" t="s">
        <v>356</v>
      </c>
      <c r="R909" s="18">
        <v>155</v>
      </c>
      <c r="S909" s="10">
        <v>56</v>
      </c>
      <c r="AA909" s="11" t="str">
        <f t="shared" si="14"/>
        <v>3. TP. Hải PhòngHuyện An Dương</v>
      </c>
    </row>
    <row r="910" spans="11:27" ht="15.75">
      <c r="K910" s="21"/>
      <c r="L910" s="17"/>
      <c r="M910" s="17"/>
      <c r="N910" s="17" t="s">
        <v>302</v>
      </c>
      <c r="O910" s="17" t="s">
        <v>502</v>
      </c>
      <c r="P910" s="17" t="s">
        <v>1963</v>
      </c>
      <c r="Q910" s="17" t="s">
        <v>356</v>
      </c>
      <c r="R910" s="18">
        <v>155</v>
      </c>
      <c r="S910" s="10">
        <v>56</v>
      </c>
      <c r="AA910" s="11" t="str">
        <f t="shared" si="14"/>
        <v>3. TP. Hải PhòngHuyện An Dương</v>
      </c>
    </row>
    <row r="911" spans="11:27" ht="15.75">
      <c r="K911" s="21"/>
      <c r="L911" s="17"/>
      <c r="M911" s="17"/>
      <c r="N911" s="17" t="s">
        <v>302</v>
      </c>
      <c r="O911" s="17" t="s">
        <v>502</v>
      </c>
      <c r="P911" s="17" t="s">
        <v>1045</v>
      </c>
      <c r="Q911" s="17" t="s">
        <v>356</v>
      </c>
      <c r="R911" s="18">
        <v>155</v>
      </c>
      <c r="S911" s="10">
        <v>56</v>
      </c>
      <c r="AA911" s="11" t="str">
        <f t="shared" si="14"/>
        <v>3. TP. Hải PhòngHuyện An Dương</v>
      </c>
    </row>
    <row r="912" spans="11:27" ht="15.75">
      <c r="K912" s="21"/>
      <c r="L912" s="17"/>
      <c r="M912" s="17"/>
      <c r="N912" s="17" t="s">
        <v>302</v>
      </c>
      <c r="O912" s="17" t="s">
        <v>502</v>
      </c>
      <c r="P912" s="17" t="s">
        <v>1964</v>
      </c>
      <c r="Q912" s="17" t="s">
        <v>356</v>
      </c>
      <c r="R912" s="18">
        <v>155</v>
      </c>
      <c r="S912" s="10">
        <v>56</v>
      </c>
      <c r="AA912" s="11" t="str">
        <f t="shared" si="14"/>
        <v>3. TP. Hải PhòngHuyện An Dương</v>
      </c>
    </row>
    <row r="913" spans="11:27" ht="15.75">
      <c r="K913" s="21"/>
      <c r="L913" s="17"/>
      <c r="M913" s="17"/>
      <c r="N913" s="17" t="s">
        <v>302</v>
      </c>
      <c r="O913" s="17" t="s">
        <v>502</v>
      </c>
      <c r="P913" s="17" t="s">
        <v>1965</v>
      </c>
      <c r="Q913" s="17" t="s">
        <v>356</v>
      </c>
      <c r="R913" s="18">
        <v>155</v>
      </c>
      <c r="S913" s="10">
        <v>56</v>
      </c>
      <c r="AA913" s="11" t="str">
        <f t="shared" si="14"/>
        <v>3. TP. Hải PhòngHuyện An Dương</v>
      </c>
    </row>
    <row r="914" spans="11:27" ht="15.75">
      <c r="K914" s="21"/>
      <c r="L914" s="17"/>
      <c r="M914" s="17"/>
      <c r="N914" s="17" t="s">
        <v>302</v>
      </c>
      <c r="O914" s="17" t="s">
        <v>502</v>
      </c>
      <c r="P914" s="17" t="s">
        <v>333</v>
      </c>
      <c r="Q914" s="17" t="s">
        <v>356</v>
      </c>
      <c r="R914" s="18">
        <v>155</v>
      </c>
      <c r="S914" s="10">
        <v>56</v>
      </c>
      <c r="AA914" s="11" t="str">
        <f t="shared" si="14"/>
        <v>3. TP. Hải PhòngHuyện An Dương</v>
      </c>
    </row>
    <row r="915" spans="11:27" ht="15.75">
      <c r="K915" s="21"/>
      <c r="L915" s="17"/>
      <c r="M915" s="17"/>
      <c r="N915" s="17" t="s">
        <v>302</v>
      </c>
      <c r="O915" s="17" t="s">
        <v>502</v>
      </c>
      <c r="P915" s="17" t="s">
        <v>457</v>
      </c>
      <c r="Q915" s="17" t="s">
        <v>356</v>
      </c>
      <c r="R915" s="18">
        <v>155</v>
      </c>
      <c r="S915" s="10">
        <v>56</v>
      </c>
      <c r="AA915" s="11" t="str">
        <f t="shared" si="14"/>
        <v>3. TP. Hải PhòngHuyện An Dương</v>
      </c>
    </row>
    <row r="916" spans="11:27" ht="15.75">
      <c r="K916" s="21"/>
      <c r="L916" s="17"/>
      <c r="M916" s="17"/>
      <c r="N916" s="17" t="s">
        <v>302</v>
      </c>
      <c r="O916" s="17" t="s">
        <v>502</v>
      </c>
      <c r="P916" s="17" t="s">
        <v>878</v>
      </c>
      <c r="Q916" s="17" t="s">
        <v>356</v>
      </c>
      <c r="R916" s="18">
        <v>155</v>
      </c>
      <c r="S916" s="10">
        <v>56</v>
      </c>
      <c r="AA916" s="11" t="str">
        <f t="shared" si="14"/>
        <v>3. TP. Hải PhòngHuyện An Dương</v>
      </c>
    </row>
    <row r="917" spans="11:27" ht="15.75">
      <c r="K917" s="21"/>
      <c r="L917" s="17"/>
      <c r="M917" s="17"/>
      <c r="N917" s="17" t="s">
        <v>302</v>
      </c>
      <c r="O917" s="17" t="s">
        <v>502</v>
      </c>
      <c r="P917" s="17" t="s">
        <v>1276</v>
      </c>
      <c r="Q917" s="17" t="s">
        <v>356</v>
      </c>
      <c r="R917" s="18">
        <v>155</v>
      </c>
      <c r="S917" s="10">
        <v>56</v>
      </c>
      <c r="AA917" s="11" t="str">
        <f t="shared" si="14"/>
        <v>3. TP. Hải PhòngHuyện An Dương</v>
      </c>
    </row>
    <row r="918" spans="11:27" ht="15.75">
      <c r="K918" s="21"/>
      <c r="L918" s="17"/>
      <c r="M918" s="17"/>
      <c r="N918" s="17" t="s">
        <v>302</v>
      </c>
      <c r="O918" s="17" t="s">
        <v>502</v>
      </c>
      <c r="P918" s="17" t="s">
        <v>1966</v>
      </c>
      <c r="Q918" s="17" t="s">
        <v>356</v>
      </c>
      <c r="R918" s="18">
        <v>155</v>
      </c>
      <c r="S918" s="10">
        <v>56</v>
      </c>
      <c r="AA918" s="11" t="str">
        <f t="shared" si="14"/>
        <v>3. TP. Hải PhòngHuyện An Dương</v>
      </c>
    </row>
    <row r="919" spans="11:27" ht="15.75">
      <c r="K919" s="21"/>
      <c r="L919" s="17"/>
      <c r="M919" s="17"/>
      <c r="N919" s="17" t="s">
        <v>302</v>
      </c>
      <c r="O919" s="17" t="s">
        <v>502</v>
      </c>
      <c r="P919" s="17" t="s">
        <v>1068</v>
      </c>
      <c r="Q919" s="17" t="s">
        <v>356</v>
      </c>
      <c r="R919" s="18">
        <v>155</v>
      </c>
      <c r="S919" s="10">
        <v>56</v>
      </c>
      <c r="AA919" s="11" t="str">
        <f t="shared" si="14"/>
        <v>3. TP. Hải PhòngHuyện An Dương</v>
      </c>
    </row>
    <row r="920" spans="11:27" ht="15.75">
      <c r="K920" s="21"/>
      <c r="L920" s="17"/>
      <c r="M920" s="17"/>
      <c r="N920" s="17" t="s">
        <v>302</v>
      </c>
      <c r="O920" s="17" t="s">
        <v>502</v>
      </c>
      <c r="P920" s="17" t="s">
        <v>1967</v>
      </c>
      <c r="Q920" s="17" t="s">
        <v>356</v>
      </c>
      <c r="R920" s="18">
        <v>155</v>
      </c>
      <c r="S920" s="10">
        <v>56</v>
      </c>
      <c r="AA920" s="11" t="str">
        <f t="shared" si="14"/>
        <v>3. TP. Hải PhòngHuyện An Dương</v>
      </c>
    </row>
    <row r="921" spans="11:27" ht="15.75">
      <c r="K921" s="21"/>
      <c r="L921" s="17"/>
      <c r="M921" s="17"/>
      <c r="N921" s="17" t="s">
        <v>302</v>
      </c>
      <c r="O921" s="17" t="s">
        <v>502</v>
      </c>
      <c r="P921" s="17" t="s">
        <v>495</v>
      </c>
      <c r="Q921" s="17" t="s">
        <v>356</v>
      </c>
      <c r="R921" s="18">
        <v>155</v>
      </c>
      <c r="S921" s="10">
        <v>56</v>
      </c>
      <c r="AA921" s="11" t="str">
        <f t="shared" si="14"/>
        <v>3. TP. Hải PhòngHuyện An Dương</v>
      </c>
    </row>
    <row r="922" spans="11:27" ht="15.75">
      <c r="K922" s="21"/>
      <c r="L922" s="17"/>
      <c r="M922" s="17"/>
      <c r="N922" s="17" t="s">
        <v>302</v>
      </c>
      <c r="O922" s="17" t="s">
        <v>506</v>
      </c>
      <c r="P922" s="17" t="s">
        <v>1968</v>
      </c>
      <c r="Q922" s="17" t="s">
        <v>356</v>
      </c>
      <c r="R922" s="18">
        <v>155</v>
      </c>
      <c r="S922" s="10">
        <v>56</v>
      </c>
      <c r="AA922" s="11" t="str">
        <f t="shared" si="14"/>
        <v>3. TP. Hải PhòngHuyện An Lão</v>
      </c>
    </row>
    <row r="923" spans="11:27" ht="15.75">
      <c r="K923" s="21"/>
      <c r="L923" s="17"/>
      <c r="M923" s="17"/>
      <c r="N923" s="17" t="s">
        <v>302</v>
      </c>
      <c r="O923" s="17" t="s">
        <v>506</v>
      </c>
      <c r="P923" s="17" t="s">
        <v>1969</v>
      </c>
      <c r="Q923" s="17" t="s">
        <v>356</v>
      </c>
      <c r="R923" s="18">
        <v>155</v>
      </c>
      <c r="S923" s="10">
        <v>56</v>
      </c>
      <c r="AA923" s="11" t="str">
        <f t="shared" si="14"/>
        <v>3. TP. Hải PhòngHuyện An Lão</v>
      </c>
    </row>
    <row r="924" spans="11:27" ht="15.75">
      <c r="K924" s="21"/>
      <c r="L924" s="17"/>
      <c r="M924" s="17"/>
      <c r="N924" s="17" t="s">
        <v>302</v>
      </c>
      <c r="O924" s="17" t="s">
        <v>506</v>
      </c>
      <c r="P924" s="17" t="s">
        <v>811</v>
      </c>
      <c r="Q924" s="17" t="s">
        <v>356</v>
      </c>
      <c r="R924" s="18">
        <v>155</v>
      </c>
      <c r="S924" s="10">
        <v>56</v>
      </c>
      <c r="AA924" s="11" t="str">
        <f t="shared" si="14"/>
        <v>3. TP. Hải PhòngHuyện An Lão</v>
      </c>
    </row>
    <row r="925" spans="11:27" ht="15.75">
      <c r="K925" s="21"/>
      <c r="L925" s="17"/>
      <c r="M925" s="17"/>
      <c r="N925" s="17" t="s">
        <v>302</v>
      </c>
      <c r="O925" s="17" t="s">
        <v>506</v>
      </c>
      <c r="P925" s="17" t="s">
        <v>1970</v>
      </c>
      <c r="Q925" s="17" t="s">
        <v>356</v>
      </c>
      <c r="R925" s="18">
        <v>155</v>
      </c>
      <c r="S925" s="10">
        <v>56</v>
      </c>
      <c r="AA925" s="11" t="str">
        <f t="shared" si="14"/>
        <v>3. TP. Hải PhòngHuyện An Lão</v>
      </c>
    </row>
    <row r="926" spans="11:27" ht="15.75">
      <c r="K926" s="21"/>
      <c r="L926" s="17"/>
      <c r="M926" s="17"/>
      <c r="N926" s="17" t="s">
        <v>302</v>
      </c>
      <c r="O926" s="17" t="s">
        <v>506</v>
      </c>
      <c r="P926" s="17" t="s">
        <v>1971</v>
      </c>
      <c r="Q926" s="17" t="s">
        <v>356</v>
      </c>
      <c r="R926" s="18">
        <v>155</v>
      </c>
      <c r="S926" s="10">
        <v>56</v>
      </c>
      <c r="AA926" s="11" t="str">
        <f t="shared" si="14"/>
        <v>3. TP. Hải PhòngHuyện An Lão</v>
      </c>
    </row>
    <row r="927" spans="11:27" ht="15.75">
      <c r="K927" s="21"/>
      <c r="L927" s="17"/>
      <c r="M927" s="17"/>
      <c r="N927" s="17" t="s">
        <v>302</v>
      </c>
      <c r="O927" s="17" t="s">
        <v>506</v>
      </c>
      <c r="P927" s="17" t="s">
        <v>1972</v>
      </c>
      <c r="Q927" s="17" t="s">
        <v>356</v>
      </c>
      <c r="R927" s="18">
        <v>155</v>
      </c>
      <c r="S927" s="10">
        <v>56</v>
      </c>
      <c r="AA927" s="11" t="str">
        <f t="shared" si="14"/>
        <v>3. TP. Hải PhòngHuyện An Lão</v>
      </c>
    </row>
    <row r="928" spans="11:27" ht="15.75">
      <c r="K928" s="21"/>
      <c r="L928" s="17"/>
      <c r="M928" s="17"/>
      <c r="N928" s="17" t="s">
        <v>302</v>
      </c>
      <c r="O928" s="17" t="s">
        <v>506</v>
      </c>
      <c r="P928" s="17" t="s">
        <v>1973</v>
      </c>
      <c r="Q928" s="17" t="s">
        <v>356</v>
      </c>
      <c r="R928" s="18">
        <v>155</v>
      </c>
      <c r="S928" s="10">
        <v>56</v>
      </c>
      <c r="AA928" s="11" t="str">
        <f t="shared" si="14"/>
        <v>3. TP. Hải PhòngHuyện An Lão</v>
      </c>
    </row>
    <row r="929" spans="11:27" ht="15.75">
      <c r="K929" s="21"/>
      <c r="L929" s="17"/>
      <c r="M929" s="17"/>
      <c r="N929" s="17" t="s">
        <v>302</v>
      </c>
      <c r="O929" s="17" t="s">
        <v>506</v>
      </c>
      <c r="P929" s="17" t="s">
        <v>1974</v>
      </c>
      <c r="Q929" s="17" t="s">
        <v>356</v>
      </c>
      <c r="R929" s="18">
        <v>155</v>
      </c>
      <c r="S929" s="10">
        <v>56</v>
      </c>
      <c r="AA929" s="11" t="str">
        <f t="shared" si="14"/>
        <v>3. TP. Hải PhòngHuyện An Lão</v>
      </c>
    </row>
    <row r="930" spans="11:27" ht="15.75">
      <c r="K930" s="21"/>
      <c r="L930" s="17"/>
      <c r="M930" s="17"/>
      <c r="N930" s="17" t="s">
        <v>302</v>
      </c>
      <c r="O930" s="17" t="s">
        <v>506</v>
      </c>
      <c r="P930" s="17" t="s">
        <v>1975</v>
      </c>
      <c r="Q930" s="17" t="s">
        <v>356</v>
      </c>
      <c r="R930" s="18">
        <v>155</v>
      </c>
      <c r="S930" s="10">
        <v>56</v>
      </c>
      <c r="AA930" s="11" t="str">
        <f t="shared" si="14"/>
        <v>3. TP. Hải PhòngHuyện An Lão</v>
      </c>
    </row>
    <row r="931" spans="11:27" ht="15.75">
      <c r="K931" s="21"/>
      <c r="L931" s="17"/>
      <c r="M931" s="17"/>
      <c r="N931" s="17" t="s">
        <v>302</v>
      </c>
      <c r="O931" s="17" t="s">
        <v>506</v>
      </c>
      <c r="P931" s="17" t="s">
        <v>1976</v>
      </c>
      <c r="Q931" s="17" t="s">
        <v>356</v>
      </c>
      <c r="R931" s="18">
        <v>155</v>
      </c>
      <c r="S931" s="10">
        <v>56</v>
      </c>
      <c r="AA931" s="11" t="str">
        <f t="shared" si="14"/>
        <v>3. TP. Hải PhòngHuyện An Lão</v>
      </c>
    </row>
    <row r="932" spans="11:27" ht="15.75">
      <c r="K932" s="21"/>
      <c r="L932" s="17"/>
      <c r="M932" s="17"/>
      <c r="N932" s="17" t="s">
        <v>302</v>
      </c>
      <c r="O932" s="17" t="s">
        <v>506</v>
      </c>
      <c r="P932" s="17" t="s">
        <v>910</v>
      </c>
      <c r="Q932" s="17" t="s">
        <v>356</v>
      </c>
      <c r="R932" s="18">
        <v>155</v>
      </c>
      <c r="S932" s="10">
        <v>56</v>
      </c>
      <c r="AA932" s="11" t="str">
        <f t="shared" si="14"/>
        <v>3. TP. Hải PhòngHuyện An Lão</v>
      </c>
    </row>
    <row r="933" spans="11:27" ht="15.75">
      <c r="K933" s="21"/>
      <c r="L933" s="17"/>
      <c r="M933" s="17"/>
      <c r="N933" s="17" t="s">
        <v>302</v>
      </c>
      <c r="O933" s="17" t="s">
        <v>506</v>
      </c>
      <c r="P933" s="17" t="s">
        <v>1967</v>
      </c>
      <c r="Q933" s="17" t="s">
        <v>356</v>
      </c>
      <c r="R933" s="18">
        <v>155</v>
      </c>
      <c r="S933" s="10">
        <v>56</v>
      </c>
      <c r="AA933" s="11" t="str">
        <f t="shared" si="14"/>
        <v>3. TP. Hải PhòngHuyện An Lão</v>
      </c>
    </row>
    <row r="934" spans="11:27" ht="15.75">
      <c r="K934" s="21"/>
      <c r="L934" s="17"/>
      <c r="M934" s="17"/>
      <c r="N934" s="17" t="s">
        <v>302</v>
      </c>
      <c r="O934" s="17" t="s">
        <v>506</v>
      </c>
      <c r="P934" s="17" t="s">
        <v>915</v>
      </c>
      <c r="Q934" s="17" t="s">
        <v>356</v>
      </c>
      <c r="R934" s="18">
        <v>155</v>
      </c>
      <c r="S934" s="10">
        <v>56</v>
      </c>
      <c r="AA934" s="11" t="str">
        <f t="shared" si="14"/>
        <v>3. TP. Hải PhòngHuyện An Lão</v>
      </c>
    </row>
    <row r="935" spans="11:27" ht="15.75">
      <c r="K935" s="21"/>
      <c r="L935" s="17"/>
      <c r="M935" s="17"/>
      <c r="N935" s="17" t="s">
        <v>302</v>
      </c>
      <c r="O935" s="17" t="s">
        <v>506</v>
      </c>
      <c r="P935" s="17" t="s">
        <v>1977</v>
      </c>
      <c r="Q935" s="17" t="s">
        <v>356</v>
      </c>
      <c r="R935" s="18">
        <v>155</v>
      </c>
      <c r="S935" s="10">
        <v>56</v>
      </c>
      <c r="AA935" s="11" t="str">
        <f t="shared" si="14"/>
        <v>3. TP. Hải PhòngHuyện An Lão</v>
      </c>
    </row>
    <row r="936" spans="11:27" ht="15.75">
      <c r="K936" s="21"/>
      <c r="L936" s="17"/>
      <c r="M936" s="17"/>
      <c r="N936" s="17" t="s">
        <v>302</v>
      </c>
      <c r="O936" s="17" t="s">
        <v>506</v>
      </c>
      <c r="P936" s="17" t="s">
        <v>1978</v>
      </c>
      <c r="Q936" s="17" t="s">
        <v>356</v>
      </c>
      <c r="R936" s="18">
        <v>155</v>
      </c>
      <c r="S936" s="10">
        <v>56</v>
      </c>
      <c r="AA936" s="11" t="str">
        <f t="shared" si="14"/>
        <v>3. TP. Hải PhòngHuyện An Lão</v>
      </c>
    </row>
    <row r="937" spans="11:27" ht="15.75">
      <c r="K937" s="21"/>
      <c r="L937" s="17"/>
      <c r="M937" s="17"/>
      <c r="N937" s="17" t="s">
        <v>302</v>
      </c>
      <c r="O937" s="17" t="s">
        <v>506</v>
      </c>
      <c r="P937" s="17" t="s">
        <v>1979</v>
      </c>
      <c r="Q937" s="17" t="s">
        <v>356</v>
      </c>
      <c r="R937" s="18">
        <v>155</v>
      </c>
      <c r="S937" s="10">
        <v>56</v>
      </c>
      <c r="AA937" s="11" t="str">
        <f t="shared" si="14"/>
        <v>3. TP. Hải PhòngHuyện An Lão</v>
      </c>
    </row>
    <row r="938" spans="11:27" ht="15.75">
      <c r="K938" s="21"/>
      <c r="L938" s="17"/>
      <c r="M938" s="17"/>
      <c r="N938" s="17" t="s">
        <v>302</v>
      </c>
      <c r="O938" s="17" t="s">
        <v>506</v>
      </c>
      <c r="P938" s="17" t="s">
        <v>1980</v>
      </c>
      <c r="Q938" s="17" t="s">
        <v>356</v>
      </c>
      <c r="R938" s="18">
        <v>155</v>
      </c>
      <c r="S938" s="10">
        <v>56</v>
      </c>
      <c r="AA938" s="11" t="str">
        <f t="shared" si="14"/>
        <v>3. TP. Hải PhòngHuyện An Lão</v>
      </c>
    </row>
    <row r="939" spans="11:27" ht="15.75">
      <c r="K939" s="21"/>
      <c r="L939" s="17"/>
      <c r="M939" s="17"/>
      <c r="N939" s="17" t="s">
        <v>302</v>
      </c>
      <c r="O939" s="17" t="s">
        <v>360</v>
      </c>
      <c r="P939" s="17"/>
      <c r="Q939" s="17" t="s">
        <v>361</v>
      </c>
      <c r="R939" s="18">
        <v>185</v>
      </c>
      <c r="S939" s="10">
        <v>61</v>
      </c>
      <c r="AA939" s="11" t="str">
        <f t="shared" si="14"/>
        <v>3. TP. Hải PhòngHuyện Bạch Long Vĩ</v>
      </c>
    </row>
    <row r="940" spans="11:27" ht="15.75">
      <c r="K940" s="21"/>
      <c r="L940" s="17"/>
      <c r="M940" s="17"/>
      <c r="N940" s="17" t="s">
        <v>302</v>
      </c>
      <c r="O940" s="17" t="s">
        <v>513</v>
      </c>
      <c r="P940" s="17" t="s">
        <v>1981</v>
      </c>
      <c r="Q940" s="17" t="s">
        <v>356</v>
      </c>
      <c r="R940" s="18">
        <v>155</v>
      </c>
      <c r="S940" s="10">
        <v>56</v>
      </c>
      <c r="AA940" s="11" t="str">
        <f t="shared" si="14"/>
        <v>3. TP. Hải PhòngHuyện Cát Hải</v>
      </c>
    </row>
    <row r="941" spans="11:27" ht="15.75">
      <c r="K941" s="21"/>
      <c r="L941" s="17"/>
      <c r="M941" s="17"/>
      <c r="N941" s="17" t="s">
        <v>302</v>
      </c>
      <c r="O941" s="17" t="s">
        <v>513</v>
      </c>
      <c r="P941" s="17" t="s">
        <v>1982</v>
      </c>
      <c r="Q941" s="17" t="s">
        <v>356</v>
      </c>
      <c r="R941" s="18">
        <v>155</v>
      </c>
      <c r="S941" s="10">
        <v>56</v>
      </c>
      <c r="AA941" s="11" t="str">
        <f t="shared" si="14"/>
        <v>3. TP. Hải PhòngHuyện Cát Hải</v>
      </c>
    </row>
    <row r="942" spans="11:27" ht="15.75">
      <c r="K942" s="21"/>
      <c r="L942" s="17"/>
      <c r="M942" s="17"/>
      <c r="N942" s="17" t="s">
        <v>302</v>
      </c>
      <c r="O942" s="17" t="s">
        <v>513</v>
      </c>
      <c r="P942" s="17" t="s">
        <v>1983</v>
      </c>
      <c r="Q942" s="17" t="s">
        <v>356</v>
      </c>
      <c r="R942" s="18">
        <v>155</v>
      </c>
      <c r="S942" s="10">
        <v>56</v>
      </c>
      <c r="AA942" s="11" t="str">
        <f t="shared" si="14"/>
        <v>3. TP. Hải PhòngHuyện Cát Hải</v>
      </c>
    </row>
    <row r="943" spans="11:27" ht="15.75">
      <c r="K943" s="21"/>
      <c r="L943" s="17"/>
      <c r="M943" s="17"/>
      <c r="N943" s="17" t="s">
        <v>302</v>
      </c>
      <c r="O943" s="17" t="s">
        <v>513</v>
      </c>
      <c r="P943" s="17" t="s">
        <v>1984</v>
      </c>
      <c r="Q943" s="17" t="s">
        <v>356</v>
      </c>
      <c r="R943" s="18">
        <v>155</v>
      </c>
      <c r="S943" s="10">
        <v>56</v>
      </c>
      <c r="AA943" s="11" t="str">
        <f t="shared" si="14"/>
        <v>3. TP. Hải PhòngHuyện Cát Hải</v>
      </c>
    </row>
    <row r="944" spans="11:27" ht="15.75">
      <c r="K944" s="21"/>
      <c r="L944" s="17"/>
      <c r="M944" s="17"/>
      <c r="N944" s="17" t="s">
        <v>302</v>
      </c>
      <c r="O944" s="17" t="s">
        <v>513</v>
      </c>
      <c r="P944" s="17" t="s">
        <v>1985</v>
      </c>
      <c r="Q944" s="17" t="s">
        <v>356</v>
      </c>
      <c r="R944" s="18">
        <v>155</v>
      </c>
      <c r="S944" s="10">
        <v>56</v>
      </c>
      <c r="AA944" s="11" t="str">
        <f t="shared" si="14"/>
        <v>3. TP. Hải PhòngHuyện Cát Hải</v>
      </c>
    </row>
    <row r="945" spans="11:27" ht="15.75">
      <c r="K945" s="21"/>
      <c r="L945" s="17"/>
      <c r="M945" s="17"/>
      <c r="N945" s="17" t="s">
        <v>302</v>
      </c>
      <c r="O945" s="17" t="s">
        <v>513</v>
      </c>
      <c r="P945" s="17" t="s">
        <v>1986</v>
      </c>
      <c r="Q945" s="17" t="s">
        <v>356</v>
      </c>
      <c r="R945" s="18">
        <v>155</v>
      </c>
      <c r="S945" s="10">
        <v>56</v>
      </c>
      <c r="AA945" s="11" t="str">
        <f t="shared" si="14"/>
        <v>3. TP. Hải PhòngHuyện Cát Hải</v>
      </c>
    </row>
    <row r="946" spans="11:27" ht="15.75">
      <c r="K946" s="21"/>
      <c r="L946" s="17"/>
      <c r="M946" s="17"/>
      <c r="N946" s="17" t="s">
        <v>302</v>
      </c>
      <c r="O946" s="17" t="s">
        <v>513</v>
      </c>
      <c r="P946" s="17" t="s">
        <v>1987</v>
      </c>
      <c r="Q946" s="17" t="s">
        <v>356</v>
      </c>
      <c r="R946" s="18">
        <v>155</v>
      </c>
      <c r="S946" s="10">
        <v>56</v>
      </c>
      <c r="AA946" s="11" t="str">
        <f t="shared" si="14"/>
        <v>3. TP. Hải PhòngHuyện Cát Hải</v>
      </c>
    </row>
    <row r="947" spans="11:27" ht="15.75">
      <c r="K947" s="21"/>
      <c r="L947" s="17"/>
      <c r="M947" s="17"/>
      <c r="N947" s="17" t="s">
        <v>302</v>
      </c>
      <c r="O947" s="17" t="s">
        <v>513</v>
      </c>
      <c r="P947" s="17" t="s">
        <v>1988</v>
      </c>
      <c r="Q947" s="17" t="s">
        <v>356</v>
      </c>
      <c r="R947" s="18">
        <v>155</v>
      </c>
      <c r="S947" s="10">
        <v>56</v>
      </c>
      <c r="AA947" s="11" t="str">
        <f t="shared" si="14"/>
        <v>3. TP. Hải PhòngHuyện Cát Hải</v>
      </c>
    </row>
    <row r="948" spans="11:27" ht="15.75">
      <c r="K948" s="21"/>
      <c r="L948" s="17"/>
      <c r="M948" s="17"/>
      <c r="N948" s="17" t="s">
        <v>302</v>
      </c>
      <c r="O948" s="17" t="s">
        <v>513</v>
      </c>
      <c r="P948" s="17" t="s">
        <v>1989</v>
      </c>
      <c r="Q948" s="17" t="s">
        <v>356</v>
      </c>
      <c r="R948" s="18">
        <v>155</v>
      </c>
      <c r="S948" s="10">
        <v>56</v>
      </c>
      <c r="AA948" s="11" t="str">
        <f t="shared" si="14"/>
        <v>3. TP. Hải PhòngHuyện Cát Hải</v>
      </c>
    </row>
    <row r="949" spans="11:27" ht="15.75">
      <c r="K949" s="21"/>
      <c r="L949" s="17"/>
      <c r="M949" s="17"/>
      <c r="N949" s="17" t="s">
        <v>302</v>
      </c>
      <c r="O949" s="17" t="s">
        <v>513</v>
      </c>
      <c r="P949" s="17" t="s">
        <v>1990</v>
      </c>
      <c r="Q949" s="17" t="s">
        <v>356</v>
      </c>
      <c r="R949" s="18">
        <v>155</v>
      </c>
      <c r="S949" s="10">
        <v>56</v>
      </c>
      <c r="AA949" s="11" t="str">
        <f t="shared" si="14"/>
        <v>3. TP. Hải PhòngHuyện Cát Hải</v>
      </c>
    </row>
    <row r="950" spans="11:27" ht="15.75">
      <c r="K950" s="21"/>
      <c r="L950" s="17"/>
      <c r="M950" s="17"/>
      <c r="N950" s="17" t="s">
        <v>302</v>
      </c>
      <c r="O950" s="17" t="s">
        <v>513</v>
      </c>
      <c r="P950" s="17" t="s">
        <v>1991</v>
      </c>
      <c r="Q950" s="17" t="s">
        <v>356</v>
      </c>
      <c r="R950" s="18">
        <v>155</v>
      </c>
      <c r="S950" s="10">
        <v>56</v>
      </c>
      <c r="AA950" s="11" t="str">
        <f t="shared" si="14"/>
        <v>3. TP. Hải PhòngHuyện Cát Hải</v>
      </c>
    </row>
    <row r="951" spans="11:27" ht="15.75">
      <c r="K951" s="21"/>
      <c r="L951" s="17"/>
      <c r="M951" s="17"/>
      <c r="N951" s="17" t="s">
        <v>302</v>
      </c>
      <c r="O951" s="17" t="s">
        <v>513</v>
      </c>
      <c r="P951" s="17" t="s">
        <v>1992</v>
      </c>
      <c r="Q951" s="17" t="s">
        <v>356</v>
      </c>
      <c r="R951" s="18">
        <v>155</v>
      </c>
      <c r="S951" s="10">
        <v>56</v>
      </c>
      <c r="AA951" s="11" t="str">
        <f t="shared" si="14"/>
        <v>3. TP. Hải PhòngHuyện Cát Hải</v>
      </c>
    </row>
    <row r="952" spans="11:27" ht="15.75">
      <c r="K952" s="21"/>
      <c r="L952" s="17"/>
      <c r="M952" s="17"/>
      <c r="N952" s="17" t="s">
        <v>302</v>
      </c>
      <c r="O952" s="17" t="s">
        <v>517</v>
      </c>
      <c r="P952" s="17" t="s">
        <v>1993</v>
      </c>
      <c r="Q952" s="17" t="s">
        <v>356</v>
      </c>
      <c r="R952" s="18">
        <v>155</v>
      </c>
      <c r="S952" s="10">
        <v>56</v>
      </c>
      <c r="AA952" s="11" t="str">
        <f t="shared" si="14"/>
        <v>3. TP. Hải PhòngHuyện Kiến Thuỵ</v>
      </c>
    </row>
    <row r="953" spans="11:27" ht="15.75">
      <c r="K953" s="21"/>
      <c r="L953" s="17"/>
      <c r="M953" s="17"/>
      <c r="N953" s="17" t="s">
        <v>302</v>
      </c>
      <c r="O953" s="17" t="s">
        <v>517</v>
      </c>
      <c r="P953" s="17" t="s">
        <v>1994</v>
      </c>
      <c r="Q953" s="17" t="s">
        <v>356</v>
      </c>
      <c r="R953" s="18">
        <v>155</v>
      </c>
      <c r="S953" s="10">
        <v>56</v>
      </c>
      <c r="AA953" s="11" t="str">
        <f t="shared" si="14"/>
        <v>3. TP. Hải PhòngHuyện Kiến Thuỵ</v>
      </c>
    </row>
    <row r="954" spans="11:27" ht="15.75">
      <c r="K954" s="21"/>
      <c r="L954" s="17"/>
      <c r="M954" s="17"/>
      <c r="N954" s="17" t="s">
        <v>302</v>
      </c>
      <c r="O954" s="17" t="s">
        <v>517</v>
      </c>
      <c r="P954" s="17" t="s">
        <v>1124</v>
      </c>
      <c r="Q954" s="17" t="s">
        <v>356</v>
      </c>
      <c r="R954" s="18">
        <v>155</v>
      </c>
      <c r="S954" s="10">
        <v>56</v>
      </c>
      <c r="AA954" s="11" t="str">
        <f t="shared" si="14"/>
        <v>3. TP. Hải PhòngHuyện Kiến Thuỵ</v>
      </c>
    </row>
    <row r="955" spans="11:27" ht="15.75">
      <c r="K955" s="21"/>
      <c r="L955" s="17"/>
      <c r="M955" s="17"/>
      <c r="N955" s="17" t="s">
        <v>302</v>
      </c>
      <c r="O955" s="17" t="s">
        <v>517</v>
      </c>
      <c r="P955" s="17" t="s">
        <v>1995</v>
      </c>
      <c r="Q955" s="17" t="s">
        <v>356</v>
      </c>
      <c r="R955" s="18">
        <v>155</v>
      </c>
      <c r="S955" s="10">
        <v>56</v>
      </c>
      <c r="AA955" s="11" t="str">
        <f t="shared" si="14"/>
        <v>3. TP. Hải PhòngHuyện Kiến Thuỵ</v>
      </c>
    </row>
    <row r="956" spans="11:27" ht="15.75">
      <c r="K956" s="21"/>
      <c r="L956" s="17"/>
      <c r="M956" s="17"/>
      <c r="N956" s="17" t="s">
        <v>302</v>
      </c>
      <c r="O956" s="17" t="s">
        <v>517</v>
      </c>
      <c r="P956" s="17" t="s">
        <v>1996</v>
      </c>
      <c r="Q956" s="17" t="s">
        <v>356</v>
      </c>
      <c r="R956" s="18">
        <v>155</v>
      </c>
      <c r="S956" s="10">
        <v>56</v>
      </c>
      <c r="AA956" s="11" t="str">
        <f t="shared" si="14"/>
        <v>3. TP. Hải PhòngHuyện Kiến Thuỵ</v>
      </c>
    </row>
    <row r="957" spans="11:27" ht="15.75">
      <c r="K957" s="21"/>
      <c r="L957" s="17"/>
      <c r="M957" s="17"/>
      <c r="N957" s="17" t="s">
        <v>302</v>
      </c>
      <c r="O957" s="17" t="s">
        <v>517</v>
      </c>
      <c r="P957" s="17" t="s">
        <v>1997</v>
      </c>
      <c r="Q957" s="17" t="s">
        <v>356</v>
      </c>
      <c r="R957" s="18">
        <v>155</v>
      </c>
      <c r="S957" s="10">
        <v>56</v>
      </c>
      <c r="AA957" s="11" t="str">
        <f t="shared" si="14"/>
        <v>3. TP. Hải PhòngHuyện Kiến Thuỵ</v>
      </c>
    </row>
    <row r="958" spans="11:27" ht="15.75">
      <c r="K958" s="21"/>
      <c r="L958" s="17"/>
      <c r="M958" s="17"/>
      <c r="N958" s="17" t="s">
        <v>302</v>
      </c>
      <c r="O958" s="17" t="s">
        <v>517</v>
      </c>
      <c r="P958" s="17" t="s">
        <v>1998</v>
      </c>
      <c r="Q958" s="17" t="s">
        <v>356</v>
      </c>
      <c r="R958" s="18">
        <v>155</v>
      </c>
      <c r="S958" s="10">
        <v>56</v>
      </c>
      <c r="AA958" s="11" t="str">
        <f t="shared" si="14"/>
        <v>3. TP. Hải PhòngHuyện Kiến Thuỵ</v>
      </c>
    </row>
    <row r="959" spans="11:27" ht="15.75">
      <c r="K959" s="21"/>
      <c r="L959" s="17"/>
      <c r="M959" s="17"/>
      <c r="N959" s="17" t="s">
        <v>302</v>
      </c>
      <c r="O959" s="17" t="s">
        <v>517</v>
      </c>
      <c r="P959" s="17" t="s">
        <v>1133</v>
      </c>
      <c r="Q959" s="17" t="s">
        <v>356</v>
      </c>
      <c r="R959" s="18">
        <v>155</v>
      </c>
      <c r="S959" s="10">
        <v>56</v>
      </c>
      <c r="AA959" s="11" t="str">
        <f t="shared" si="14"/>
        <v>3. TP. Hải PhòngHuyện Kiến Thuỵ</v>
      </c>
    </row>
    <row r="960" spans="11:27" ht="15.75">
      <c r="K960" s="21"/>
      <c r="L960" s="17"/>
      <c r="M960" s="17"/>
      <c r="N960" s="17" t="s">
        <v>302</v>
      </c>
      <c r="O960" s="17" t="s">
        <v>517</v>
      </c>
      <c r="P960" s="17" t="s">
        <v>1999</v>
      </c>
      <c r="Q960" s="17" t="s">
        <v>356</v>
      </c>
      <c r="R960" s="18">
        <v>155</v>
      </c>
      <c r="S960" s="10">
        <v>56</v>
      </c>
      <c r="AA960" s="11" t="str">
        <f t="shared" si="14"/>
        <v>3. TP. Hải PhòngHuyện Kiến Thuỵ</v>
      </c>
    </row>
    <row r="961" spans="11:27" ht="15.75">
      <c r="K961" s="21"/>
      <c r="L961" s="17"/>
      <c r="M961" s="17"/>
      <c r="N961" s="17" t="s">
        <v>302</v>
      </c>
      <c r="O961" s="17" t="s">
        <v>517</v>
      </c>
      <c r="P961" s="17" t="s">
        <v>883</v>
      </c>
      <c r="Q961" s="17" t="s">
        <v>356</v>
      </c>
      <c r="R961" s="18">
        <v>155</v>
      </c>
      <c r="S961" s="10">
        <v>56</v>
      </c>
      <c r="AA961" s="11" t="str">
        <f t="shared" si="14"/>
        <v>3. TP. Hải PhòngHuyện Kiến Thuỵ</v>
      </c>
    </row>
    <row r="962" spans="11:27" ht="15.75">
      <c r="K962" s="21"/>
      <c r="L962" s="17"/>
      <c r="M962" s="17"/>
      <c r="N962" s="17" t="s">
        <v>302</v>
      </c>
      <c r="O962" s="17" t="s">
        <v>517</v>
      </c>
      <c r="P962" s="17" t="s">
        <v>2000</v>
      </c>
      <c r="Q962" s="17" t="s">
        <v>356</v>
      </c>
      <c r="R962" s="18">
        <v>155</v>
      </c>
      <c r="S962" s="10">
        <v>56</v>
      </c>
      <c r="AA962" s="11" t="str">
        <f t="shared" si="14"/>
        <v>3. TP. Hải PhòngHuyện Kiến Thuỵ</v>
      </c>
    </row>
    <row r="963" spans="11:27" ht="15.75">
      <c r="K963" s="21"/>
      <c r="L963" s="17"/>
      <c r="M963" s="17"/>
      <c r="N963" s="17" t="s">
        <v>302</v>
      </c>
      <c r="O963" s="17" t="s">
        <v>517</v>
      </c>
      <c r="P963" s="17" t="s">
        <v>2001</v>
      </c>
      <c r="Q963" s="17" t="s">
        <v>356</v>
      </c>
      <c r="R963" s="18">
        <v>155</v>
      </c>
      <c r="S963" s="10">
        <v>56</v>
      </c>
      <c r="AA963" s="11" t="str">
        <f t="shared" si="14"/>
        <v>3. TP. Hải PhòngHuyện Kiến Thuỵ</v>
      </c>
    </row>
    <row r="964" spans="11:27" ht="15.75">
      <c r="K964" s="21"/>
      <c r="L964" s="17"/>
      <c r="M964" s="17"/>
      <c r="N964" s="17" t="s">
        <v>302</v>
      </c>
      <c r="O964" s="17" t="s">
        <v>517</v>
      </c>
      <c r="P964" s="17" t="s">
        <v>2002</v>
      </c>
      <c r="Q964" s="17" t="s">
        <v>356</v>
      </c>
      <c r="R964" s="18">
        <v>155</v>
      </c>
      <c r="S964" s="10">
        <v>56</v>
      </c>
      <c r="AA964" s="11" t="str">
        <f t="shared" si="14"/>
        <v>3. TP. Hải PhòngHuyện Kiến Thuỵ</v>
      </c>
    </row>
    <row r="965" spans="11:27" ht="15.75">
      <c r="K965" s="21"/>
      <c r="L965" s="17"/>
      <c r="M965" s="17"/>
      <c r="N965" s="17" t="s">
        <v>302</v>
      </c>
      <c r="O965" s="17" t="s">
        <v>517</v>
      </c>
      <c r="P965" s="17" t="s">
        <v>2003</v>
      </c>
      <c r="Q965" s="17" t="s">
        <v>356</v>
      </c>
      <c r="R965" s="18">
        <v>155</v>
      </c>
      <c r="S965" s="10">
        <v>56</v>
      </c>
      <c r="AA965" s="11" t="str">
        <f t="shared" si="14"/>
        <v>3. TP. Hải PhòngHuyện Kiến Thuỵ</v>
      </c>
    </row>
    <row r="966" spans="11:27" ht="15.75">
      <c r="K966" s="21"/>
      <c r="L966" s="17"/>
      <c r="M966" s="17"/>
      <c r="N966" s="17" t="s">
        <v>302</v>
      </c>
      <c r="O966" s="17" t="s">
        <v>517</v>
      </c>
      <c r="P966" s="17" t="s">
        <v>2004</v>
      </c>
      <c r="Q966" s="17" t="s">
        <v>356</v>
      </c>
      <c r="R966" s="18">
        <v>155</v>
      </c>
      <c r="S966" s="10">
        <v>56</v>
      </c>
      <c r="AA966" s="11" t="str">
        <f t="shared" ref="AA966:AA1029" si="15">N966&amp;O966</f>
        <v>3. TP. Hải PhòngHuyện Kiến Thuỵ</v>
      </c>
    </row>
    <row r="967" spans="11:27" ht="15.75">
      <c r="K967" s="21"/>
      <c r="L967" s="17"/>
      <c r="M967" s="17"/>
      <c r="N967" s="17" t="s">
        <v>302</v>
      </c>
      <c r="O967" s="17" t="s">
        <v>517</v>
      </c>
      <c r="P967" s="17" t="s">
        <v>2005</v>
      </c>
      <c r="Q967" s="17" t="s">
        <v>356</v>
      </c>
      <c r="R967" s="18">
        <v>155</v>
      </c>
      <c r="S967" s="10">
        <v>56</v>
      </c>
      <c r="AA967" s="11" t="str">
        <f t="shared" si="15"/>
        <v>3. TP. Hải PhòngHuyện Kiến Thuỵ</v>
      </c>
    </row>
    <row r="968" spans="11:27" ht="15.75">
      <c r="K968" s="21"/>
      <c r="L968" s="17"/>
      <c r="M968" s="17"/>
      <c r="N968" s="17" t="s">
        <v>302</v>
      </c>
      <c r="O968" s="17" t="s">
        <v>517</v>
      </c>
      <c r="P968" s="17" t="s">
        <v>2006</v>
      </c>
      <c r="Q968" s="17" t="s">
        <v>356</v>
      </c>
      <c r="R968" s="18">
        <v>155</v>
      </c>
      <c r="S968" s="10">
        <v>56</v>
      </c>
      <c r="AA968" s="11" t="str">
        <f t="shared" si="15"/>
        <v>3. TP. Hải PhòngHuyện Kiến Thuỵ</v>
      </c>
    </row>
    <row r="969" spans="11:27" ht="15.75">
      <c r="K969" s="21"/>
      <c r="L969" s="17"/>
      <c r="M969" s="17"/>
      <c r="N969" s="17" t="s">
        <v>302</v>
      </c>
      <c r="O969" s="17" t="s">
        <v>517</v>
      </c>
      <c r="P969" s="17" t="s">
        <v>2007</v>
      </c>
      <c r="Q969" s="17" t="s">
        <v>356</v>
      </c>
      <c r="R969" s="18">
        <v>155</v>
      </c>
      <c r="S969" s="10">
        <v>56</v>
      </c>
      <c r="AA969" s="11" t="str">
        <f t="shared" si="15"/>
        <v>3. TP. Hải PhòngHuyện Kiến Thuỵ</v>
      </c>
    </row>
    <row r="970" spans="11:27" ht="15.75">
      <c r="K970" s="21"/>
      <c r="L970" s="17"/>
      <c r="M970" s="17"/>
      <c r="N970" s="17" t="s">
        <v>302</v>
      </c>
      <c r="O970" s="17" t="s">
        <v>521</v>
      </c>
      <c r="P970" s="17" t="s">
        <v>2008</v>
      </c>
      <c r="Q970" s="17" t="s">
        <v>356</v>
      </c>
      <c r="R970" s="18">
        <v>155</v>
      </c>
      <c r="S970" s="10">
        <v>56</v>
      </c>
      <c r="AA970" s="11" t="str">
        <f t="shared" si="15"/>
        <v>3. TP. Hải PhòngHuyện Tiên Lãng</v>
      </c>
    </row>
    <row r="971" spans="11:27" ht="15.75">
      <c r="K971" s="21"/>
      <c r="L971" s="17"/>
      <c r="M971" s="17"/>
      <c r="N971" s="17" t="s">
        <v>302</v>
      </c>
      <c r="O971" s="17" t="s">
        <v>521</v>
      </c>
      <c r="P971" s="17" t="s">
        <v>2009</v>
      </c>
      <c r="Q971" s="17" t="s">
        <v>356</v>
      </c>
      <c r="R971" s="18">
        <v>155</v>
      </c>
      <c r="S971" s="10">
        <v>56</v>
      </c>
      <c r="AA971" s="11" t="str">
        <f t="shared" si="15"/>
        <v>3. TP. Hải PhòngHuyện Tiên Lãng</v>
      </c>
    </row>
    <row r="972" spans="11:27" ht="15.75">
      <c r="K972" s="21"/>
      <c r="L972" s="17"/>
      <c r="M972" s="17"/>
      <c r="N972" s="17" t="s">
        <v>302</v>
      </c>
      <c r="O972" s="17" t="s">
        <v>521</v>
      </c>
      <c r="P972" s="17" t="s">
        <v>2010</v>
      </c>
      <c r="Q972" s="17" t="s">
        <v>356</v>
      </c>
      <c r="R972" s="18">
        <v>155</v>
      </c>
      <c r="S972" s="10">
        <v>56</v>
      </c>
      <c r="AA972" s="11" t="str">
        <f t="shared" si="15"/>
        <v>3. TP. Hải PhòngHuyện Tiên Lãng</v>
      </c>
    </row>
    <row r="973" spans="11:27" ht="15.75">
      <c r="K973" s="21"/>
      <c r="L973" s="17"/>
      <c r="M973" s="17"/>
      <c r="N973" s="17" t="s">
        <v>302</v>
      </c>
      <c r="O973" s="17" t="s">
        <v>521</v>
      </c>
      <c r="P973" s="17" t="s">
        <v>2011</v>
      </c>
      <c r="Q973" s="17" t="s">
        <v>356</v>
      </c>
      <c r="R973" s="18">
        <v>155</v>
      </c>
      <c r="S973" s="10">
        <v>56</v>
      </c>
      <c r="AA973" s="11" t="str">
        <f t="shared" si="15"/>
        <v>3. TP. Hải PhòngHuyện Tiên Lãng</v>
      </c>
    </row>
    <row r="974" spans="11:27" ht="15.75">
      <c r="K974" s="21"/>
      <c r="L974" s="17"/>
      <c r="M974" s="17"/>
      <c r="N974" s="17" t="s">
        <v>302</v>
      </c>
      <c r="O974" s="17" t="s">
        <v>521</v>
      </c>
      <c r="P974" s="17" t="s">
        <v>868</v>
      </c>
      <c r="Q974" s="17" t="s">
        <v>356</v>
      </c>
      <c r="R974" s="18">
        <v>155</v>
      </c>
      <c r="S974" s="10">
        <v>56</v>
      </c>
      <c r="AA974" s="11" t="str">
        <f t="shared" si="15"/>
        <v>3. TP. Hải PhòngHuyện Tiên Lãng</v>
      </c>
    </row>
    <row r="975" spans="11:27" ht="15.75">
      <c r="K975" s="21"/>
      <c r="L975" s="17"/>
      <c r="M975" s="17"/>
      <c r="N975" s="17" t="s">
        <v>302</v>
      </c>
      <c r="O975" s="17" t="s">
        <v>521</v>
      </c>
      <c r="P975" s="17" t="s">
        <v>2012</v>
      </c>
      <c r="Q975" s="17" t="s">
        <v>356</v>
      </c>
      <c r="R975" s="18">
        <v>155</v>
      </c>
      <c r="S975" s="10">
        <v>56</v>
      </c>
      <c r="AA975" s="11" t="str">
        <f t="shared" si="15"/>
        <v>3. TP. Hải PhòngHuyện Tiên Lãng</v>
      </c>
    </row>
    <row r="976" spans="11:27" ht="15.75">
      <c r="K976" s="21"/>
      <c r="L976" s="17"/>
      <c r="M976" s="17"/>
      <c r="N976" s="17" t="s">
        <v>302</v>
      </c>
      <c r="O976" s="17" t="s">
        <v>521</v>
      </c>
      <c r="P976" s="17" t="s">
        <v>2013</v>
      </c>
      <c r="Q976" s="17" t="s">
        <v>356</v>
      </c>
      <c r="R976" s="18">
        <v>155</v>
      </c>
      <c r="S976" s="10">
        <v>56</v>
      </c>
      <c r="AA976" s="11" t="str">
        <f t="shared" si="15"/>
        <v>3. TP. Hải PhòngHuyện Tiên Lãng</v>
      </c>
    </row>
    <row r="977" spans="11:27" ht="15.75">
      <c r="K977" s="21"/>
      <c r="L977" s="17"/>
      <c r="M977" s="17"/>
      <c r="N977" s="17" t="s">
        <v>302</v>
      </c>
      <c r="O977" s="17" t="s">
        <v>521</v>
      </c>
      <c r="P977" s="17" t="s">
        <v>2014</v>
      </c>
      <c r="Q977" s="17" t="s">
        <v>356</v>
      </c>
      <c r="R977" s="18">
        <v>155</v>
      </c>
      <c r="S977" s="10">
        <v>56</v>
      </c>
      <c r="AA977" s="11" t="str">
        <f t="shared" si="15"/>
        <v>3. TP. Hải PhòngHuyện Tiên Lãng</v>
      </c>
    </row>
    <row r="978" spans="11:27" ht="15.75">
      <c r="K978" s="21"/>
      <c r="L978" s="17"/>
      <c r="M978" s="17"/>
      <c r="N978" s="17" t="s">
        <v>302</v>
      </c>
      <c r="O978" s="17" t="s">
        <v>521</v>
      </c>
      <c r="P978" s="17" t="s">
        <v>2015</v>
      </c>
      <c r="Q978" s="17" t="s">
        <v>356</v>
      </c>
      <c r="R978" s="18">
        <v>155</v>
      </c>
      <c r="S978" s="10">
        <v>56</v>
      </c>
      <c r="AA978" s="11" t="str">
        <f t="shared" si="15"/>
        <v>3. TP. Hải PhòngHuyện Tiên Lãng</v>
      </c>
    </row>
    <row r="979" spans="11:27" ht="15.75">
      <c r="K979" s="21"/>
      <c r="L979" s="17"/>
      <c r="M979" s="17"/>
      <c r="N979" s="17" t="s">
        <v>302</v>
      </c>
      <c r="O979" s="17" t="s">
        <v>521</v>
      </c>
      <c r="P979" s="17" t="s">
        <v>2016</v>
      </c>
      <c r="Q979" s="17" t="s">
        <v>356</v>
      </c>
      <c r="R979" s="18">
        <v>155</v>
      </c>
      <c r="S979" s="10">
        <v>56</v>
      </c>
      <c r="AA979" s="11" t="str">
        <f t="shared" si="15"/>
        <v>3. TP. Hải PhòngHuyện Tiên Lãng</v>
      </c>
    </row>
    <row r="980" spans="11:27" ht="15.75">
      <c r="K980" s="21"/>
      <c r="L980" s="17"/>
      <c r="M980" s="17"/>
      <c r="N980" s="17" t="s">
        <v>302</v>
      </c>
      <c r="O980" s="17" t="s">
        <v>521</v>
      </c>
      <c r="P980" s="17" t="s">
        <v>2017</v>
      </c>
      <c r="Q980" s="17" t="s">
        <v>356</v>
      </c>
      <c r="R980" s="18">
        <v>155</v>
      </c>
      <c r="S980" s="10">
        <v>56</v>
      </c>
      <c r="AA980" s="11" t="str">
        <f t="shared" si="15"/>
        <v>3. TP. Hải PhòngHuyện Tiên Lãng</v>
      </c>
    </row>
    <row r="981" spans="11:27" ht="15.75">
      <c r="K981" s="21"/>
      <c r="L981" s="17"/>
      <c r="M981" s="17"/>
      <c r="N981" s="17" t="s">
        <v>302</v>
      </c>
      <c r="O981" s="17" t="s">
        <v>521</v>
      </c>
      <c r="P981" s="17" t="s">
        <v>2018</v>
      </c>
      <c r="Q981" s="17" t="s">
        <v>356</v>
      </c>
      <c r="R981" s="18">
        <v>155</v>
      </c>
      <c r="S981" s="10">
        <v>56</v>
      </c>
      <c r="AA981" s="11" t="str">
        <f t="shared" si="15"/>
        <v>3. TP. Hải PhòngHuyện Tiên Lãng</v>
      </c>
    </row>
    <row r="982" spans="11:27" ht="15.75">
      <c r="K982" s="21"/>
      <c r="L982" s="17"/>
      <c r="M982" s="17"/>
      <c r="N982" s="17" t="s">
        <v>302</v>
      </c>
      <c r="O982" s="17" t="s">
        <v>521</v>
      </c>
      <c r="P982" s="17" t="s">
        <v>2019</v>
      </c>
      <c r="Q982" s="17" t="s">
        <v>356</v>
      </c>
      <c r="R982" s="18">
        <v>155</v>
      </c>
      <c r="S982" s="10">
        <v>56</v>
      </c>
      <c r="AA982" s="11" t="str">
        <f t="shared" si="15"/>
        <v>3. TP. Hải PhòngHuyện Tiên Lãng</v>
      </c>
    </row>
    <row r="983" spans="11:27" ht="15.75">
      <c r="K983" s="21"/>
      <c r="L983" s="17"/>
      <c r="M983" s="17"/>
      <c r="N983" s="17" t="s">
        <v>302</v>
      </c>
      <c r="O983" s="17" t="s">
        <v>521</v>
      </c>
      <c r="P983" s="17" t="s">
        <v>2020</v>
      </c>
      <c r="Q983" s="17" t="s">
        <v>356</v>
      </c>
      <c r="R983" s="18">
        <v>155</v>
      </c>
      <c r="S983" s="10">
        <v>56</v>
      </c>
      <c r="AA983" s="11" t="str">
        <f t="shared" si="15"/>
        <v>3. TP. Hải PhòngHuyện Tiên Lãng</v>
      </c>
    </row>
    <row r="984" spans="11:27" ht="15.75">
      <c r="K984" s="21"/>
      <c r="L984" s="17"/>
      <c r="M984" s="17"/>
      <c r="N984" s="17" t="s">
        <v>302</v>
      </c>
      <c r="O984" s="17" t="s">
        <v>521</v>
      </c>
      <c r="P984" s="17" t="s">
        <v>2021</v>
      </c>
      <c r="Q984" s="17" t="s">
        <v>356</v>
      </c>
      <c r="R984" s="18">
        <v>155</v>
      </c>
      <c r="S984" s="10">
        <v>56</v>
      </c>
      <c r="AA984" s="11" t="str">
        <f t="shared" si="15"/>
        <v>3. TP. Hải PhòngHuyện Tiên Lãng</v>
      </c>
    </row>
    <row r="985" spans="11:27" ht="15.75">
      <c r="K985" s="21"/>
      <c r="L985" s="17"/>
      <c r="M985" s="17"/>
      <c r="N985" s="17" t="s">
        <v>302</v>
      </c>
      <c r="O985" s="17" t="s">
        <v>521</v>
      </c>
      <c r="P985" s="17" t="s">
        <v>2022</v>
      </c>
      <c r="Q985" s="17" t="s">
        <v>356</v>
      </c>
      <c r="R985" s="18">
        <v>155</v>
      </c>
      <c r="S985" s="10">
        <v>56</v>
      </c>
      <c r="AA985" s="11" t="str">
        <f t="shared" si="15"/>
        <v>3. TP. Hải PhòngHuyện Tiên Lãng</v>
      </c>
    </row>
    <row r="986" spans="11:27" ht="15.75">
      <c r="K986" s="21"/>
      <c r="L986" s="17"/>
      <c r="M986" s="17"/>
      <c r="N986" s="17" t="s">
        <v>302</v>
      </c>
      <c r="O986" s="17" t="s">
        <v>521</v>
      </c>
      <c r="P986" s="17" t="s">
        <v>2023</v>
      </c>
      <c r="Q986" s="17" t="s">
        <v>356</v>
      </c>
      <c r="R986" s="18">
        <v>155</v>
      </c>
      <c r="S986" s="10">
        <v>56</v>
      </c>
      <c r="AA986" s="11" t="str">
        <f t="shared" si="15"/>
        <v>3. TP. Hải PhòngHuyện Tiên Lãng</v>
      </c>
    </row>
    <row r="987" spans="11:27" ht="15.75">
      <c r="K987" s="21"/>
      <c r="L987" s="17"/>
      <c r="M987" s="17"/>
      <c r="N987" s="17" t="s">
        <v>302</v>
      </c>
      <c r="O987" s="17" t="s">
        <v>521</v>
      </c>
      <c r="P987" s="17" t="s">
        <v>2024</v>
      </c>
      <c r="Q987" s="17" t="s">
        <v>356</v>
      </c>
      <c r="R987" s="18">
        <v>155</v>
      </c>
      <c r="S987" s="10">
        <v>56</v>
      </c>
      <c r="AA987" s="11" t="str">
        <f t="shared" si="15"/>
        <v>3. TP. Hải PhòngHuyện Tiên Lãng</v>
      </c>
    </row>
    <row r="988" spans="11:27" ht="15.75">
      <c r="K988" s="21"/>
      <c r="L988" s="17"/>
      <c r="M988" s="17"/>
      <c r="N988" s="17" t="s">
        <v>302</v>
      </c>
      <c r="O988" s="17" t="s">
        <v>521</v>
      </c>
      <c r="P988" s="17" t="s">
        <v>2025</v>
      </c>
      <c r="Q988" s="17" t="s">
        <v>356</v>
      </c>
      <c r="R988" s="18">
        <v>155</v>
      </c>
      <c r="S988" s="10">
        <v>56</v>
      </c>
      <c r="AA988" s="11" t="str">
        <f t="shared" si="15"/>
        <v>3. TP. Hải PhòngHuyện Tiên Lãng</v>
      </c>
    </row>
    <row r="989" spans="11:27" ht="15.75">
      <c r="K989" s="21"/>
      <c r="L989" s="17"/>
      <c r="M989" s="17"/>
      <c r="N989" s="17" t="s">
        <v>302</v>
      </c>
      <c r="O989" s="17" t="s">
        <v>521</v>
      </c>
      <c r="P989" s="17" t="s">
        <v>2026</v>
      </c>
      <c r="Q989" s="17" t="s">
        <v>356</v>
      </c>
      <c r="R989" s="18">
        <v>155</v>
      </c>
      <c r="S989" s="10">
        <v>56</v>
      </c>
      <c r="AA989" s="11" t="str">
        <f t="shared" si="15"/>
        <v>3. TP. Hải PhòngHuyện Tiên Lãng</v>
      </c>
    </row>
    <row r="990" spans="11:27" ht="15.75">
      <c r="K990" s="21"/>
      <c r="L990" s="17"/>
      <c r="M990" s="17"/>
      <c r="N990" s="17" t="s">
        <v>302</v>
      </c>
      <c r="O990" s="17" t="s">
        <v>521</v>
      </c>
      <c r="P990" s="17" t="s">
        <v>2027</v>
      </c>
      <c r="Q990" s="17" t="s">
        <v>356</v>
      </c>
      <c r="R990" s="18">
        <v>155</v>
      </c>
      <c r="S990" s="10">
        <v>56</v>
      </c>
      <c r="AA990" s="11" t="str">
        <f t="shared" si="15"/>
        <v>3. TP. Hải PhòngHuyện Tiên Lãng</v>
      </c>
    </row>
    <row r="991" spans="11:27" ht="15.75">
      <c r="K991" s="21"/>
      <c r="L991" s="17"/>
      <c r="M991" s="17"/>
      <c r="N991" s="17" t="s">
        <v>302</v>
      </c>
      <c r="O991" s="17" t="s">
        <v>525</v>
      </c>
      <c r="P991" s="17" t="s">
        <v>2028</v>
      </c>
      <c r="Q991" s="17" t="s">
        <v>306</v>
      </c>
      <c r="R991" s="18">
        <v>125</v>
      </c>
      <c r="S991" s="10">
        <v>50</v>
      </c>
      <c r="AA991" s="11" t="str">
        <f t="shared" si="15"/>
        <v>3. TP. Hải PhòngHuyện Thuỷ Nguyên</v>
      </c>
    </row>
    <row r="992" spans="11:27" ht="15.75">
      <c r="K992" s="21"/>
      <c r="L992" s="17"/>
      <c r="M992" s="17"/>
      <c r="N992" s="17" t="s">
        <v>302</v>
      </c>
      <c r="O992" s="17" t="s">
        <v>525</v>
      </c>
      <c r="P992" s="17" t="s">
        <v>2029</v>
      </c>
      <c r="Q992" s="17" t="s">
        <v>306</v>
      </c>
      <c r="R992" s="18">
        <v>125</v>
      </c>
      <c r="S992" s="10">
        <v>50</v>
      </c>
      <c r="AA992" s="11" t="str">
        <f t="shared" si="15"/>
        <v>3. TP. Hải PhòngHuyện Thuỷ Nguyên</v>
      </c>
    </row>
    <row r="993" spans="11:27" ht="15.75">
      <c r="K993" s="21"/>
      <c r="L993" s="17"/>
      <c r="M993" s="17"/>
      <c r="N993" s="17" t="s">
        <v>302</v>
      </c>
      <c r="O993" s="17" t="s">
        <v>525</v>
      </c>
      <c r="P993" s="17" t="s">
        <v>2030</v>
      </c>
      <c r="Q993" s="17" t="s">
        <v>306</v>
      </c>
      <c r="R993" s="18">
        <v>125</v>
      </c>
      <c r="S993" s="10">
        <v>50</v>
      </c>
      <c r="AA993" s="11" t="str">
        <f t="shared" si="15"/>
        <v>3. TP. Hải PhòngHuyện Thuỷ Nguyên</v>
      </c>
    </row>
    <row r="994" spans="11:27" ht="15.75">
      <c r="K994" s="21"/>
      <c r="L994" s="17"/>
      <c r="M994" s="17"/>
      <c r="N994" s="17" t="s">
        <v>302</v>
      </c>
      <c r="O994" s="17" t="s">
        <v>525</v>
      </c>
      <c r="P994" s="17" t="s">
        <v>2031</v>
      </c>
      <c r="Q994" s="17" t="s">
        <v>306</v>
      </c>
      <c r="R994" s="18">
        <v>125</v>
      </c>
      <c r="S994" s="10">
        <v>50</v>
      </c>
      <c r="AA994" s="11" t="str">
        <f t="shared" si="15"/>
        <v>3. TP. Hải PhòngHuyện Thuỷ Nguyên</v>
      </c>
    </row>
    <row r="995" spans="11:27" ht="15.75">
      <c r="K995" s="21"/>
      <c r="L995" s="17"/>
      <c r="M995" s="17"/>
      <c r="N995" s="17" t="s">
        <v>302</v>
      </c>
      <c r="O995" s="17" t="s">
        <v>525</v>
      </c>
      <c r="P995" s="17" t="s">
        <v>2032</v>
      </c>
      <c r="Q995" s="17" t="s">
        <v>306</v>
      </c>
      <c r="R995" s="18">
        <v>125</v>
      </c>
      <c r="S995" s="10">
        <v>50</v>
      </c>
      <c r="AA995" s="11" t="str">
        <f t="shared" si="15"/>
        <v>3. TP. Hải PhòngHuyện Thuỷ Nguyên</v>
      </c>
    </row>
    <row r="996" spans="11:27" ht="15.75">
      <c r="K996" s="21"/>
      <c r="L996" s="17"/>
      <c r="M996" s="17"/>
      <c r="N996" s="17" t="s">
        <v>302</v>
      </c>
      <c r="O996" s="17" t="s">
        <v>525</v>
      </c>
      <c r="P996" s="17" t="s">
        <v>2033</v>
      </c>
      <c r="Q996" s="17" t="s">
        <v>306</v>
      </c>
      <c r="R996" s="18">
        <v>125</v>
      </c>
      <c r="S996" s="10">
        <v>50</v>
      </c>
      <c r="AA996" s="11" t="str">
        <f t="shared" si="15"/>
        <v>3. TP. Hải PhòngHuyện Thuỷ Nguyên</v>
      </c>
    </row>
    <row r="997" spans="11:27" ht="15.75">
      <c r="K997" s="21"/>
      <c r="L997" s="17"/>
      <c r="M997" s="17"/>
      <c r="N997" s="17" t="s">
        <v>302</v>
      </c>
      <c r="O997" s="17" t="s">
        <v>525</v>
      </c>
      <c r="P997" s="17" t="s">
        <v>2034</v>
      </c>
      <c r="Q997" s="17" t="s">
        <v>306</v>
      </c>
      <c r="R997" s="18">
        <v>125</v>
      </c>
      <c r="S997" s="10">
        <v>50</v>
      </c>
      <c r="AA997" s="11" t="str">
        <f t="shared" si="15"/>
        <v>3. TP. Hải PhòngHuyện Thuỷ Nguyên</v>
      </c>
    </row>
    <row r="998" spans="11:27" ht="15.75">
      <c r="K998" s="21"/>
      <c r="L998" s="17"/>
      <c r="M998" s="17"/>
      <c r="N998" s="17" t="s">
        <v>302</v>
      </c>
      <c r="O998" s="17" t="s">
        <v>525</v>
      </c>
      <c r="P998" s="17" t="s">
        <v>442</v>
      </c>
      <c r="Q998" s="17" t="s">
        <v>306</v>
      </c>
      <c r="R998" s="18">
        <v>125</v>
      </c>
      <c r="S998" s="10">
        <v>50</v>
      </c>
      <c r="AA998" s="11" t="str">
        <f t="shared" si="15"/>
        <v>3. TP. Hải PhòngHuyện Thuỷ Nguyên</v>
      </c>
    </row>
    <row r="999" spans="11:27" ht="15.75">
      <c r="K999" s="21"/>
      <c r="L999" s="17"/>
      <c r="M999" s="17"/>
      <c r="N999" s="17" t="s">
        <v>302</v>
      </c>
      <c r="O999" s="17" t="s">
        <v>525</v>
      </c>
      <c r="P999" s="17" t="s">
        <v>2035</v>
      </c>
      <c r="Q999" s="17" t="s">
        <v>306</v>
      </c>
      <c r="R999" s="18">
        <v>125</v>
      </c>
      <c r="S999" s="10">
        <v>50</v>
      </c>
      <c r="AA999" s="11" t="str">
        <f t="shared" si="15"/>
        <v>3. TP. Hải PhòngHuyện Thuỷ Nguyên</v>
      </c>
    </row>
    <row r="1000" spans="11:27" ht="15.75">
      <c r="K1000" s="21"/>
      <c r="L1000" s="17"/>
      <c r="M1000" s="17"/>
      <c r="N1000" s="17" t="s">
        <v>302</v>
      </c>
      <c r="O1000" s="17" t="s">
        <v>525</v>
      </c>
      <c r="P1000" s="17" t="s">
        <v>2036</v>
      </c>
      <c r="Q1000" s="17" t="s">
        <v>306</v>
      </c>
      <c r="R1000" s="18">
        <v>125</v>
      </c>
      <c r="S1000" s="10">
        <v>50</v>
      </c>
      <c r="AA1000" s="11" t="str">
        <f t="shared" si="15"/>
        <v>3. TP. Hải PhòngHuyện Thuỷ Nguyên</v>
      </c>
    </row>
    <row r="1001" spans="11:27" ht="15.75">
      <c r="K1001" s="21"/>
      <c r="L1001" s="17"/>
      <c r="M1001" s="17"/>
      <c r="N1001" s="17" t="s">
        <v>302</v>
      </c>
      <c r="O1001" s="17" t="s">
        <v>525</v>
      </c>
      <c r="P1001" s="17" t="s">
        <v>1267</v>
      </c>
      <c r="Q1001" s="17" t="s">
        <v>306</v>
      </c>
      <c r="R1001" s="18">
        <v>125</v>
      </c>
      <c r="S1001" s="10">
        <v>50</v>
      </c>
      <c r="AA1001" s="11" t="str">
        <f t="shared" si="15"/>
        <v>3. TP. Hải PhòngHuyện Thuỷ Nguyên</v>
      </c>
    </row>
    <row r="1002" spans="11:27" ht="15.75">
      <c r="K1002" s="21"/>
      <c r="L1002" s="17"/>
      <c r="M1002" s="17"/>
      <c r="N1002" s="17" t="s">
        <v>302</v>
      </c>
      <c r="O1002" s="17" t="s">
        <v>525</v>
      </c>
      <c r="P1002" s="17" t="s">
        <v>2037</v>
      </c>
      <c r="Q1002" s="17" t="s">
        <v>306</v>
      </c>
      <c r="R1002" s="18">
        <v>125</v>
      </c>
      <c r="S1002" s="10">
        <v>50</v>
      </c>
      <c r="AA1002" s="11" t="str">
        <f t="shared" si="15"/>
        <v>3. TP. Hải PhòngHuyện Thuỷ Nguyên</v>
      </c>
    </row>
    <row r="1003" spans="11:27" ht="15.75">
      <c r="K1003" s="21"/>
      <c r="L1003" s="17"/>
      <c r="M1003" s="17"/>
      <c r="N1003" s="17" t="s">
        <v>302</v>
      </c>
      <c r="O1003" s="17" t="s">
        <v>525</v>
      </c>
      <c r="P1003" s="17" t="s">
        <v>2038</v>
      </c>
      <c r="Q1003" s="17" t="s">
        <v>306</v>
      </c>
      <c r="R1003" s="18">
        <v>125</v>
      </c>
      <c r="S1003" s="10">
        <v>50</v>
      </c>
      <c r="AA1003" s="11" t="str">
        <f t="shared" si="15"/>
        <v>3. TP. Hải PhòngHuyện Thuỷ Nguyên</v>
      </c>
    </row>
    <row r="1004" spans="11:27" ht="15.75">
      <c r="K1004" s="21"/>
      <c r="L1004" s="17"/>
      <c r="M1004" s="17"/>
      <c r="N1004" s="17" t="s">
        <v>302</v>
      </c>
      <c r="O1004" s="17" t="s">
        <v>525</v>
      </c>
      <c r="P1004" s="17" t="s">
        <v>2039</v>
      </c>
      <c r="Q1004" s="17" t="s">
        <v>306</v>
      </c>
      <c r="R1004" s="18">
        <v>125</v>
      </c>
      <c r="S1004" s="10">
        <v>50</v>
      </c>
      <c r="AA1004" s="11" t="str">
        <f t="shared" si="15"/>
        <v>3. TP. Hải PhòngHuyện Thuỷ Nguyên</v>
      </c>
    </row>
    <row r="1005" spans="11:27" ht="15.75">
      <c r="K1005" s="21"/>
      <c r="L1005" s="17"/>
      <c r="M1005" s="17"/>
      <c r="N1005" s="17" t="s">
        <v>302</v>
      </c>
      <c r="O1005" s="17" t="s">
        <v>525</v>
      </c>
      <c r="P1005" s="17" t="s">
        <v>2040</v>
      </c>
      <c r="Q1005" s="17" t="s">
        <v>306</v>
      </c>
      <c r="R1005" s="18">
        <v>125</v>
      </c>
      <c r="S1005" s="10">
        <v>50</v>
      </c>
      <c r="AA1005" s="11" t="str">
        <f t="shared" si="15"/>
        <v>3. TP. Hải PhòngHuyện Thuỷ Nguyên</v>
      </c>
    </row>
    <row r="1006" spans="11:27" ht="15.75">
      <c r="K1006" s="21"/>
      <c r="L1006" s="17"/>
      <c r="M1006" s="17"/>
      <c r="N1006" s="17" t="s">
        <v>302</v>
      </c>
      <c r="O1006" s="17" t="s">
        <v>525</v>
      </c>
      <c r="P1006" s="17" t="s">
        <v>2041</v>
      </c>
      <c r="Q1006" s="17" t="s">
        <v>306</v>
      </c>
      <c r="R1006" s="18">
        <v>125</v>
      </c>
      <c r="S1006" s="10">
        <v>50</v>
      </c>
      <c r="AA1006" s="11" t="str">
        <f t="shared" si="15"/>
        <v>3. TP. Hải PhòngHuyện Thuỷ Nguyên</v>
      </c>
    </row>
    <row r="1007" spans="11:27" ht="15.75">
      <c r="K1007" s="21"/>
      <c r="L1007" s="17"/>
      <c r="M1007" s="17"/>
      <c r="N1007" s="17" t="s">
        <v>302</v>
      </c>
      <c r="O1007" s="17" t="s">
        <v>525</v>
      </c>
      <c r="P1007" s="17" t="s">
        <v>2042</v>
      </c>
      <c r="Q1007" s="17" t="s">
        <v>306</v>
      </c>
      <c r="R1007" s="18">
        <v>125</v>
      </c>
      <c r="S1007" s="10">
        <v>50</v>
      </c>
      <c r="AA1007" s="11" t="str">
        <f t="shared" si="15"/>
        <v>3. TP. Hải PhòngHuyện Thuỷ Nguyên</v>
      </c>
    </row>
    <row r="1008" spans="11:27" ht="15.75">
      <c r="K1008" s="21"/>
      <c r="L1008" s="17"/>
      <c r="M1008" s="17"/>
      <c r="N1008" s="17" t="s">
        <v>302</v>
      </c>
      <c r="O1008" s="17" t="s">
        <v>525</v>
      </c>
      <c r="P1008" s="17" t="s">
        <v>2043</v>
      </c>
      <c r="Q1008" s="17" t="s">
        <v>306</v>
      </c>
      <c r="R1008" s="18">
        <v>125</v>
      </c>
      <c r="S1008" s="10">
        <v>50</v>
      </c>
      <c r="AA1008" s="11" t="str">
        <f t="shared" si="15"/>
        <v>3. TP. Hải PhòngHuyện Thuỷ Nguyên</v>
      </c>
    </row>
    <row r="1009" spans="11:27" ht="15.75">
      <c r="K1009" s="21"/>
      <c r="L1009" s="17"/>
      <c r="M1009" s="17"/>
      <c r="N1009" s="17" t="s">
        <v>302</v>
      </c>
      <c r="O1009" s="17" t="s">
        <v>525</v>
      </c>
      <c r="P1009" s="17" t="s">
        <v>2044</v>
      </c>
      <c r="Q1009" s="17" t="s">
        <v>306</v>
      </c>
      <c r="R1009" s="18">
        <v>125</v>
      </c>
      <c r="S1009" s="10">
        <v>50</v>
      </c>
      <c r="AA1009" s="11" t="str">
        <f t="shared" si="15"/>
        <v>3. TP. Hải PhòngHuyện Thuỷ Nguyên</v>
      </c>
    </row>
    <row r="1010" spans="11:27" ht="15.75">
      <c r="K1010" s="21"/>
      <c r="L1010" s="17"/>
      <c r="M1010" s="17"/>
      <c r="N1010" s="17" t="s">
        <v>302</v>
      </c>
      <c r="O1010" s="17" t="s">
        <v>525</v>
      </c>
      <c r="P1010" s="17" t="s">
        <v>2045</v>
      </c>
      <c r="Q1010" s="17" t="s">
        <v>306</v>
      </c>
      <c r="R1010" s="18">
        <v>125</v>
      </c>
      <c r="S1010" s="10">
        <v>50</v>
      </c>
      <c r="AA1010" s="11" t="str">
        <f t="shared" si="15"/>
        <v>3. TP. Hải PhòngHuyện Thuỷ Nguyên</v>
      </c>
    </row>
    <row r="1011" spans="11:27" ht="15.75">
      <c r="K1011" s="21"/>
      <c r="L1011" s="17"/>
      <c r="M1011" s="17"/>
      <c r="N1011" s="17" t="s">
        <v>302</v>
      </c>
      <c r="O1011" s="17" t="s">
        <v>525</v>
      </c>
      <c r="P1011" s="17" t="s">
        <v>2046</v>
      </c>
      <c r="Q1011" s="17" t="s">
        <v>306</v>
      </c>
      <c r="R1011" s="18">
        <v>125</v>
      </c>
      <c r="S1011" s="10">
        <v>50</v>
      </c>
      <c r="AA1011" s="11" t="str">
        <f t="shared" si="15"/>
        <v>3. TP. Hải PhòngHuyện Thuỷ Nguyên</v>
      </c>
    </row>
    <row r="1012" spans="11:27" ht="15.75">
      <c r="K1012" s="21"/>
      <c r="L1012" s="17"/>
      <c r="M1012" s="17"/>
      <c r="N1012" s="17" t="s">
        <v>302</v>
      </c>
      <c r="O1012" s="17" t="s">
        <v>525</v>
      </c>
      <c r="P1012" s="17" t="s">
        <v>2047</v>
      </c>
      <c r="Q1012" s="17" t="s">
        <v>306</v>
      </c>
      <c r="R1012" s="18">
        <v>125</v>
      </c>
      <c r="S1012" s="10">
        <v>50</v>
      </c>
      <c r="AA1012" s="11" t="str">
        <f t="shared" si="15"/>
        <v>3. TP. Hải PhòngHuyện Thuỷ Nguyên</v>
      </c>
    </row>
    <row r="1013" spans="11:27" ht="15.75">
      <c r="K1013" s="21"/>
      <c r="L1013" s="17"/>
      <c r="M1013" s="17"/>
      <c r="N1013" s="17" t="s">
        <v>302</v>
      </c>
      <c r="O1013" s="17" t="s">
        <v>525</v>
      </c>
      <c r="P1013" s="17" t="s">
        <v>2048</v>
      </c>
      <c r="Q1013" s="17" t="s">
        <v>306</v>
      </c>
      <c r="R1013" s="18">
        <v>125</v>
      </c>
      <c r="S1013" s="10">
        <v>50</v>
      </c>
      <c r="AA1013" s="11" t="str">
        <f t="shared" si="15"/>
        <v>3. TP. Hải PhòngHuyện Thuỷ Nguyên</v>
      </c>
    </row>
    <row r="1014" spans="11:27" ht="15.75">
      <c r="K1014" s="21"/>
      <c r="L1014" s="17"/>
      <c r="M1014" s="17"/>
      <c r="N1014" s="17" t="s">
        <v>302</v>
      </c>
      <c r="O1014" s="17" t="s">
        <v>525</v>
      </c>
      <c r="P1014" s="17" t="s">
        <v>883</v>
      </c>
      <c r="Q1014" s="17" t="s">
        <v>306</v>
      </c>
      <c r="R1014" s="18">
        <v>125</v>
      </c>
      <c r="S1014" s="10">
        <v>50</v>
      </c>
      <c r="AA1014" s="11" t="str">
        <f t="shared" si="15"/>
        <v>3. TP. Hải PhòngHuyện Thuỷ Nguyên</v>
      </c>
    </row>
    <row r="1015" spans="11:27" ht="15.75">
      <c r="K1015" s="21"/>
      <c r="L1015" s="17"/>
      <c r="M1015" s="17"/>
      <c r="N1015" s="17" t="s">
        <v>302</v>
      </c>
      <c r="O1015" s="17" t="s">
        <v>525</v>
      </c>
      <c r="P1015" s="17" t="s">
        <v>2049</v>
      </c>
      <c r="Q1015" s="17" t="s">
        <v>306</v>
      </c>
      <c r="R1015" s="18">
        <v>125</v>
      </c>
      <c r="S1015" s="10">
        <v>50</v>
      </c>
      <c r="AA1015" s="11" t="str">
        <f t="shared" si="15"/>
        <v>3. TP. Hải PhòngHuyện Thuỷ Nguyên</v>
      </c>
    </row>
    <row r="1016" spans="11:27" ht="15.75">
      <c r="K1016" s="21"/>
      <c r="L1016" s="17"/>
      <c r="M1016" s="17"/>
      <c r="N1016" s="17" t="s">
        <v>302</v>
      </c>
      <c r="O1016" s="17" t="s">
        <v>525</v>
      </c>
      <c r="P1016" s="17" t="s">
        <v>2050</v>
      </c>
      <c r="Q1016" s="17" t="s">
        <v>306</v>
      </c>
      <c r="R1016" s="18">
        <v>125</v>
      </c>
      <c r="S1016" s="10">
        <v>50</v>
      </c>
      <c r="AA1016" s="11" t="str">
        <f t="shared" si="15"/>
        <v>3. TP. Hải PhòngHuyện Thuỷ Nguyên</v>
      </c>
    </row>
    <row r="1017" spans="11:27" ht="15.75">
      <c r="K1017" s="21"/>
      <c r="L1017" s="17"/>
      <c r="M1017" s="17"/>
      <c r="N1017" s="17" t="s">
        <v>302</v>
      </c>
      <c r="O1017" s="17" t="s">
        <v>525</v>
      </c>
      <c r="P1017" s="17" t="s">
        <v>2051</v>
      </c>
      <c r="Q1017" s="17" t="s">
        <v>306</v>
      </c>
      <c r="R1017" s="18">
        <v>125</v>
      </c>
      <c r="S1017" s="10">
        <v>50</v>
      </c>
      <c r="AA1017" s="11" t="str">
        <f t="shared" si="15"/>
        <v>3. TP. Hải PhòngHuyện Thuỷ Nguyên</v>
      </c>
    </row>
    <row r="1018" spans="11:27" ht="15.75">
      <c r="K1018" s="21"/>
      <c r="L1018" s="17"/>
      <c r="M1018" s="17"/>
      <c r="N1018" s="17" t="s">
        <v>302</v>
      </c>
      <c r="O1018" s="17" t="s">
        <v>525</v>
      </c>
      <c r="P1018" s="17" t="s">
        <v>2052</v>
      </c>
      <c r="Q1018" s="17" t="s">
        <v>306</v>
      </c>
      <c r="R1018" s="18">
        <v>125</v>
      </c>
      <c r="S1018" s="10">
        <v>50</v>
      </c>
      <c r="AA1018" s="11" t="str">
        <f t="shared" si="15"/>
        <v>3. TP. Hải PhòngHuyện Thuỷ Nguyên</v>
      </c>
    </row>
    <row r="1019" spans="11:27" ht="15.75">
      <c r="K1019" s="21"/>
      <c r="L1019" s="17"/>
      <c r="M1019" s="17"/>
      <c r="N1019" s="17" t="s">
        <v>302</v>
      </c>
      <c r="O1019" s="17" t="s">
        <v>525</v>
      </c>
      <c r="P1019" s="17" t="s">
        <v>2053</v>
      </c>
      <c r="Q1019" s="17" t="s">
        <v>306</v>
      </c>
      <c r="R1019" s="18">
        <v>125</v>
      </c>
      <c r="S1019" s="10">
        <v>50</v>
      </c>
      <c r="AA1019" s="11" t="str">
        <f t="shared" si="15"/>
        <v>3. TP. Hải PhòngHuyện Thuỷ Nguyên</v>
      </c>
    </row>
    <row r="1020" spans="11:27" ht="15.75">
      <c r="K1020" s="21"/>
      <c r="L1020" s="17"/>
      <c r="M1020" s="17"/>
      <c r="N1020" s="17" t="s">
        <v>302</v>
      </c>
      <c r="O1020" s="17" t="s">
        <v>525</v>
      </c>
      <c r="P1020" s="17" t="s">
        <v>2054</v>
      </c>
      <c r="Q1020" s="17" t="s">
        <v>306</v>
      </c>
      <c r="R1020" s="18">
        <v>125</v>
      </c>
      <c r="S1020" s="10">
        <v>50</v>
      </c>
      <c r="AA1020" s="11" t="str">
        <f t="shared" si="15"/>
        <v>3. TP. Hải PhòngHuyện Thuỷ Nguyên</v>
      </c>
    </row>
    <row r="1021" spans="11:27" ht="15.75">
      <c r="K1021" s="21"/>
      <c r="L1021" s="17"/>
      <c r="M1021" s="17"/>
      <c r="N1021" s="17" t="s">
        <v>302</v>
      </c>
      <c r="O1021" s="17" t="s">
        <v>525</v>
      </c>
      <c r="P1021" s="17" t="s">
        <v>1194</v>
      </c>
      <c r="Q1021" s="17" t="s">
        <v>306</v>
      </c>
      <c r="R1021" s="18">
        <v>125</v>
      </c>
      <c r="S1021" s="10">
        <v>50</v>
      </c>
      <c r="AA1021" s="11" t="str">
        <f t="shared" si="15"/>
        <v>3. TP. Hải PhòngHuyện Thuỷ Nguyên</v>
      </c>
    </row>
    <row r="1022" spans="11:27" ht="15.75">
      <c r="K1022" s="21"/>
      <c r="L1022" s="17"/>
      <c r="M1022" s="17"/>
      <c r="N1022" s="17" t="s">
        <v>302</v>
      </c>
      <c r="O1022" s="17" t="s">
        <v>525</v>
      </c>
      <c r="P1022" s="17" t="s">
        <v>2055</v>
      </c>
      <c r="Q1022" s="17" t="s">
        <v>306</v>
      </c>
      <c r="R1022" s="18">
        <v>125</v>
      </c>
      <c r="S1022" s="10">
        <v>50</v>
      </c>
      <c r="AA1022" s="11" t="str">
        <f t="shared" si="15"/>
        <v>3. TP. Hải PhòngHuyện Thuỷ Nguyên</v>
      </c>
    </row>
    <row r="1023" spans="11:27" ht="15.75">
      <c r="K1023" s="21"/>
      <c r="L1023" s="17"/>
      <c r="M1023" s="17"/>
      <c r="N1023" s="17" t="s">
        <v>302</v>
      </c>
      <c r="O1023" s="17" t="s">
        <v>525</v>
      </c>
      <c r="P1023" s="17" t="s">
        <v>2056</v>
      </c>
      <c r="Q1023" s="17" t="s">
        <v>306</v>
      </c>
      <c r="R1023" s="18">
        <v>125</v>
      </c>
      <c r="S1023" s="10">
        <v>50</v>
      </c>
      <c r="AA1023" s="11" t="str">
        <f t="shared" si="15"/>
        <v>3. TP. Hải PhòngHuyện Thuỷ Nguyên</v>
      </c>
    </row>
    <row r="1024" spans="11:27" ht="15.75">
      <c r="K1024" s="21"/>
      <c r="L1024" s="17"/>
      <c r="M1024" s="17"/>
      <c r="N1024" s="17" t="s">
        <v>302</v>
      </c>
      <c r="O1024" s="17" t="s">
        <v>525</v>
      </c>
      <c r="P1024" s="17" t="s">
        <v>2057</v>
      </c>
      <c r="Q1024" s="17" t="s">
        <v>306</v>
      </c>
      <c r="R1024" s="18">
        <v>125</v>
      </c>
      <c r="S1024" s="10">
        <v>50</v>
      </c>
      <c r="AA1024" s="11" t="str">
        <f t="shared" si="15"/>
        <v>3. TP. Hải PhòngHuyện Thuỷ Nguyên</v>
      </c>
    </row>
    <row r="1025" spans="11:27" ht="15.75">
      <c r="K1025" s="21"/>
      <c r="L1025" s="17"/>
      <c r="M1025" s="17"/>
      <c r="N1025" s="17" t="s">
        <v>302</v>
      </c>
      <c r="O1025" s="17" t="s">
        <v>525</v>
      </c>
      <c r="P1025" s="17" t="s">
        <v>2058</v>
      </c>
      <c r="Q1025" s="17" t="s">
        <v>306</v>
      </c>
      <c r="R1025" s="18">
        <v>125</v>
      </c>
      <c r="S1025" s="10">
        <v>50</v>
      </c>
      <c r="AA1025" s="11" t="str">
        <f t="shared" si="15"/>
        <v>3. TP. Hải PhòngHuyện Thuỷ Nguyên</v>
      </c>
    </row>
    <row r="1026" spans="11:27" ht="15.75">
      <c r="K1026" s="21"/>
      <c r="L1026" s="17"/>
      <c r="M1026" s="17"/>
      <c r="N1026" s="17" t="s">
        <v>302</v>
      </c>
      <c r="O1026" s="17" t="s">
        <v>525</v>
      </c>
      <c r="P1026" s="17" t="s">
        <v>2059</v>
      </c>
      <c r="Q1026" s="17" t="s">
        <v>306</v>
      </c>
      <c r="R1026" s="18">
        <v>125</v>
      </c>
      <c r="S1026" s="10">
        <v>50</v>
      </c>
      <c r="AA1026" s="11" t="str">
        <f t="shared" si="15"/>
        <v>3. TP. Hải PhòngHuyện Thuỷ Nguyên</v>
      </c>
    </row>
    <row r="1027" spans="11:27" ht="15.75">
      <c r="K1027" s="21"/>
      <c r="L1027" s="17"/>
      <c r="M1027" s="17"/>
      <c r="N1027" s="17" t="s">
        <v>302</v>
      </c>
      <c r="O1027" s="17" t="s">
        <v>525</v>
      </c>
      <c r="P1027" s="17" t="s">
        <v>2060</v>
      </c>
      <c r="Q1027" s="17" t="s">
        <v>306</v>
      </c>
      <c r="R1027" s="18">
        <v>125</v>
      </c>
      <c r="S1027" s="10">
        <v>50</v>
      </c>
      <c r="AA1027" s="11" t="str">
        <f t="shared" si="15"/>
        <v>3. TP. Hải PhòngHuyện Thuỷ Nguyên</v>
      </c>
    </row>
    <row r="1028" spans="11:27" ht="15.75">
      <c r="K1028" s="21"/>
      <c r="L1028" s="17"/>
      <c r="M1028" s="17"/>
      <c r="N1028" s="17" t="s">
        <v>302</v>
      </c>
      <c r="O1028" s="17" t="s">
        <v>529</v>
      </c>
      <c r="P1028" s="17" t="s">
        <v>2061</v>
      </c>
      <c r="Q1028" s="17" t="s">
        <v>356</v>
      </c>
      <c r="R1028" s="18">
        <v>155</v>
      </c>
      <c r="S1028" s="10">
        <v>56</v>
      </c>
      <c r="AA1028" s="11" t="str">
        <f t="shared" si="15"/>
        <v>3. TP. Hải PhòngHuyện Vĩnh Bảo</v>
      </c>
    </row>
    <row r="1029" spans="11:27" ht="15.75">
      <c r="K1029" s="21"/>
      <c r="L1029" s="17"/>
      <c r="M1029" s="17"/>
      <c r="N1029" s="17" t="s">
        <v>302</v>
      </c>
      <c r="O1029" s="17" t="s">
        <v>529</v>
      </c>
      <c r="P1029" s="17" t="s">
        <v>1961</v>
      </c>
      <c r="Q1029" s="17" t="s">
        <v>356</v>
      </c>
      <c r="R1029" s="18">
        <v>155</v>
      </c>
      <c r="S1029" s="10">
        <v>56</v>
      </c>
      <c r="AA1029" s="11" t="str">
        <f t="shared" si="15"/>
        <v>3. TP. Hải PhòngHuyện Vĩnh Bảo</v>
      </c>
    </row>
    <row r="1030" spans="11:27" ht="15.75">
      <c r="K1030" s="21"/>
      <c r="L1030" s="17"/>
      <c r="M1030" s="17"/>
      <c r="N1030" s="17" t="s">
        <v>302</v>
      </c>
      <c r="O1030" s="17" t="s">
        <v>529</v>
      </c>
      <c r="P1030" s="17" t="s">
        <v>2062</v>
      </c>
      <c r="Q1030" s="17" t="s">
        <v>356</v>
      </c>
      <c r="R1030" s="18">
        <v>155</v>
      </c>
      <c r="S1030" s="10">
        <v>56</v>
      </c>
      <c r="AA1030" s="11" t="str">
        <f t="shared" ref="AA1030:AA1093" si="16">N1030&amp;O1030</f>
        <v>3. TP. Hải PhòngHuyện Vĩnh Bảo</v>
      </c>
    </row>
    <row r="1031" spans="11:27" ht="15.75">
      <c r="K1031" s="21"/>
      <c r="L1031" s="17"/>
      <c r="M1031" s="17"/>
      <c r="N1031" s="17" t="s">
        <v>302</v>
      </c>
      <c r="O1031" s="17" t="s">
        <v>529</v>
      </c>
      <c r="P1031" s="17" t="s">
        <v>2063</v>
      </c>
      <c r="Q1031" s="17" t="s">
        <v>356</v>
      </c>
      <c r="R1031" s="18">
        <v>155</v>
      </c>
      <c r="S1031" s="10">
        <v>56</v>
      </c>
      <c r="AA1031" s="11" t="str">
        <f t="shared" si="16"/>
        <v>3. TP. Hải PhòngHuyện Vĩnh Bảo</v>
      </c>
    </row>
    <row r="1032" spans="11:27" ht="15.75">
      <c r="K1032" s="21"/>
      <c r="L1032" s="17"/>
      <c r="M1032" s="17"/>
      <c r="N1032" s="17" t="s">
        <v>302</v>
      </c>
      <c r="O1032" s="17" t="s">
        <v>529</v>
      </c>
      <c r="P1032" s="17" t="s">
        <v>2064</v>
      </c>
      <c r="Q1032" s="17" t="s">
        <v>356</v>
      </c>
      <c r="R1032" s="18">
        <v>155</v>
      </c>
      <c r="S1032" s="10">
        <v>56</v>
      </c>
      <c r="AA1032" s="11" t="str">
        <f t="shared" si="16"/>
        <v>3. TP. Hải PhòngHuyện Vĩnh Bảo</v>
      </c>
    </row>
    <row r="1033" spans="11:27" ht="15.75">
      <c r="K1033" s="21"/>
      <c r="L1033" s="17"/>
      <c r="M1033" s="17"/>
      <c r="N1033" s="17" t="s">
        <v>302</v>
      </c>
      <c r="O1033" s="17" t="s">
        <v>529</v>
      </c>
      <c r="P1033" s="17" t="s">
        <v>1257</v>
      </c>
      <c r="Q1033" s="17" t="s">
        <v>356</v>
      </c>
      <c r="R1033" s="18">
        <v>155</v>
      </c>
      <c r="S1033" s="10">
        <v>56</v>
      </c>
      <c r="AA1033" s="11" t="str">
        <f t="shared" si="16"/>
        <v>3. TP. Hải PhòngHuyện Vĩnh Bảo</v>
      </c>
    </row>
    <row r="1034" spans="11:27" ht="15.75">
      <c r="K1034" s="21"/>
      <c r="L1034" s="17"/>
      <c r="M1034" s="17"/>
      <c r="N1034" s="17" t="s">
        <v>302</v>
      </c>
      <c r="O1034" s="17" t="s">
        <v>529</v>
      </c>
      <c r="P1034" s="17" t="s">
        <v>2065</v>
      </c>
      <c r="Q1034" s="17" t="s">
        <v>356</v>
      </c>
      <c r="R1034" s="18">
        <v>155</v>
      </c>
      <c r="S1034" s="10">
        <v>56</v>
      </c>
      <c r="AA1034" s="11" t="str">
        <f t="shared" si="16"/>
        <v>3. TP. Hải PhòngHuyện Vĩnh Bảo</v>
      </c>
    </row>
    <row r="1035" spans="11:27" ht="15.75">
      <c r="K1035" s="21"/>
      <c r="L1035" s="17"/>
      <c r="M1035" s="17"/>
      <c r="N1035" s="17" t="s">
        <v>302</v>
      </c>
      <c r="O1035" s="17" t="s">
        <v>529</v>
      </c>
      <c r="P1035" s="17" t="s">
        <v>2066</v>
      </c>
      <c r="Q1035" s="17" t="s">
        <v>356</v>
      </c>
      <c r="R1035" s="18">
        <v>155</v>
      </c>
      <c r="S1035" s="10">
        <v>56</v>
      </c>
      <c r="AA1035" s="11" t="str">
        <f t="shared" si="16"/>
        <v>3. TP. Hải PhòngHuyện Vĩnh Bảo</v>
      </c>
    </row>
    <row r="1036" spans="11:27" ht="15.75">
      <c r="K1036" s="21"/>
      <c r="L1036" s="17"/>
      <c r="M1036" s="17"/>
      <c r="N1036" s="17" t="s">
        <v>302</v>
      </c>
      <c r="O1036" s="17" t="s">
        <v>529</v>
      </c>
      <c r="P1036" s="17" t="s">
        <v>2067</v>
      </c>
      <c r="Q1036" s="17" t="s">
        <v>356</v>
      </c>
      <c r="R1036" s="18">
        <v>155</v>
      </c>
      <c r="S1036" s="10">
        <v>56</v>
      </c>
      <c r="AA1036" s="11" t="str">
        <f t="shared" si="16"/>
        <v>3. TP. Hải PhòngHuyện Vĩnh Bảo</v>
      </c>
    </row>
    <row r="1037" spans="11:27" ht="15.75">
      <c r="K1037" s="21"/>
      <c r="L1037" s="17"/>
      <c r="M1037" s="17"/>
      <c r="N1037" s="17" t="s">
        <v>302</v>
      </c>
      <c r="O1037" s="17" t="s">
        <v>529</v>
      </c>
      <c r="P1037" s="17" t="s">
        <v>1267</v>
      </c>
      <c r="Q1037" s="17" t="s">
        <v>356</v>
      </c>
      <c r="R1037" s="18">
        <v>155</v>
      </c>
      <c r="S1037" s="10">
        <v>56</v>
      </c>
      <c r="AA1037" s="11" t="str">
        <f t="shared" si="16"/>
        <v>3. TP. Hải PhòngHuyện Vĩnh Bảo</v>
      </c>
    </row>
    <row r="1038" spans="11:27" ht="15.75">
      <c r="K1038" s="21"/>
      <c r="L1038" s="17"/>
      <c r="M1038" s="17"/>
      <c r="N1038" s="17" t="s">
        <v>302</v>
      </c>
      <c r="O1038" s="17" t="s">
        <v>529</v>
      </c>
      <c r="P1038" s="17" t="s">
        <v>831</v>
      </c>
      <c r="Q1038" s="17" t="s">
        <v>356</v>
      </c>
      <c r="R1038" s="18">
        <v>155</v>
      </c>
      <c r="S1038" s="10">
        <v>56</v>
      </c>
      <c r="AA1038" s="11" t="str">
        <f t="shared" si="16"/>
        <v>3. TP. Hải PhòngHuyện Vĩnh Bảo</v>
      </c>
    </row>
    <row r="1039" spans="11:27" ht="15.75">
      <c r="K1039" s="21"/>
      <c r="L1039" s="17"/>
      <c r="M1039" s="17"/>
      <c r="N1039" s="17" t="s">
        <v>302</v>
      </c>
      <c r="O1039" s="17" t="s">
        <v>529</v>
      </c>
      <c r="P1039" s="17" t="s">
        <v>2068</v>
      </c>
      <c r="Q1039" s="17" t="s">
        <v>356</v>
      </c>
      <c r="R1039" s="18">
        <v>155</v>
      </c>
      <c r="S1039" s="10">
        <v>56</v>
      </c>
      <c r="AA1039" s="11" t="str">
        <f t="shared" si="16"/>
        <v>3. TP. Hải PhòngHuyện Vĩnh Bảo</v>
      </c>
    </row>
    <row r="1040" spans="11:27" ht="15.75">
      <c r="K1040" s="21"/>
      <c r="L1040" s="17"/>
      <c r="M1040" s="17"/>
      <c r="N1040" s="17" t="s">
        <v>302</v>
      </c>
      <c r="O1040" s="17" t="s">
        <v>529</v>
      </c>
      <c r="P1040" s="17" t="s">
        <v>2069</v>
      </c>
      <c r="Q1040" s="17" t="s">
        <v>356</v>
      </c>
      <c r="R1040" s="18">
        <v>155</v>
      </c>
      <c r="S1040" s="10">
        <v>56</v>
      </c>
      <c r="AA1040" s="11" t="str">
        <f t="shared" si="16"/>
        <v>3. TP. Hải PhòngHuyện Vĩnh Bảo</v>
      </c>
    </row>
    <row r="1041" spans="11:27" ht="15.75">
      <c r="K1041" s="21"/>
      <c r="L1041" s="17"/>
      <c r="M1041" s="17"/>
      <c r="N1041" s="17" t="s">
        <v>302</v>
      </c>
      <c r="O1041" s="17" t="s">
        <v>529</v>
      </c>
      <c r="P1041" s="17" t="s">
        <v>2070</v>
      </c>
      <c r="Q1041" s="17" t="s">
        <v>356</v>
      </c>
      <c r="R1041" s="18">
        <v>155</v>
      </c>
      <c r="S1041" s="10">
        <v>56</v>
      </c>
      <c r="AA1041" s="11" t="str">
        <f t="shared" si="16"/>
        <v>3. TP. Hải PhòngHuyện Vĩnh Bảo</v>
      </c>
    </row>
    <row r="1042" spans="11:27" ht="15.75">
      <c r="K1042" s="21"/>
      <c r="L1042" s="17"/>
      <c r="M1042" s="17"/>
      <c r="N1042" s="17" t="s">
        <v>302</v>
      </c>
      <c r="O1042" s="17" t="s">
        <v>529</v>
      </c>
      <c r="P1042" s="17" t="s">
        <v>2071</v>
      </c>
      <c r="Q1042" s="17" t="s">
        <v>356</v>
      </c>
      <c r="R1042" s="18">
        <v>155</v>
      </c>
      <c r="S1042" s="10">
        <v>56</v>
      </c>
      <c r="AA1042" s="11" t="str">
        <f t="shared" si="16"/>
        <v>3. TP. Hải PhòngHuyện Vĩnh Bảo</v>
      </c>
    </row>
    <row r="1043" spans="11:27" ht="15.75">
      <c r="K1043" s="21"/>
      <c r="L1043" s="17"/>
      <c r="M1043" s="17"/>
      <c r="N1043" s="17" t="s">
        <v>302</v>
      </c>
      <c r="O1043" s="17" t="s">
        <v>529</v>
      </c>
      <c r="P1043" s="17" t="s">
        <v>2072</v>
      </c>
      <c r="Q1043" s="17" t="s">
        <v>356</v>
      </c>
      <c r="R1043" s="18">
        <v>155</v>
      </c>
      <c r="S1043" s="10">
        <v>56</v>
      </c>
      <c r="AA1043" s="11" t="str">
        <f t="shared" si="16"/>
        <v>3. TP. Hải PhòngHuyện Vĩnh Bảo</v>
      </c>
    </row>
    <row r="1044" spans="11:27" ht="15.75">
      <c r="K1044" s="21"/>
      <c r="L1044" s="17"/>
      <c r="M1044" s="17"/>
      <c r="N1044" s="17" t="s">
        <v>302</v>
      </c>
      <c r="O1044" s="17" t="s">
        <v>529</v>
      </c>
      <c r="P1044" s="17" t="s">
        <v>2073</v>
      </c>
      <c r="Q1044" s="17" t="s">
        <v>356</v>
      </c>
      <c r="R1044" s="18">
        <v>155</v>
      </c>
      <c r="S1044" s="10">
        <v>56</v>
      </c>
      <c r="AA1044" s="11" t="str">
        <f t="shared" si="16"/>
        <v>3. TP. Hải PhòngHuyện Vĩnh Bảo</v>
      </c>
    </row>
    <row r="1045" spans="11:27" ht="15.75">
      <c r="K1045" s="21"/>
      <c r="L1045" s="17"/>
      <c r="M1045" s="17"/>
      <c r="N1045" s="17" t="s">
        <v>302</v>
      </c>
      <c r="O1045" s="17" t="s">
        <v>529</v>
      </c>
      <c r="P1045" s="17" t="s">
        <v>1086</v>
      </c>
      <c r="Q1045" s="17" t="s">
        <v>356</v>
      </c>
      <c r="R1045" s="18">
        <v>155</v>
      </c>
      <c r="S1045" s="10">
        <v>56</v>
      </c>
      <c r="AA1045" s="11" t="str">
        <f t="shared" si="16"/>
        <v>3. TP. Hải PhòngHuyện Vĩnh Bảo</v>
      </c>
    </row>
    <row r="1046" spans="11:27" ht="15.75">
      <c r="K1046" s="21"/>
      <c r="L1046" s="17"/>
      <c r="M1046" s="17"/>
      <c r="N1046" s="17" t="s">
        <v>302</v>
      </c>
      <c r="O1046" s="17" t="s">
        <v>529</v>
      </c>
      <c r="P1046" s="17" t="s">
        <v>2074</v>
      </c>
      <c r="Q1046" s="17" t="s">
        <v>356</v>
      </c>
      <c r="R1046" s="18">
        <v>155</v>
      </c>
      <c r="S1046" s="10">
        <v>56</v>
      </c>
      <c r="AA1046" s="11" t="str">
        <f t="shared" si="16"/>
        <v>3. TP. Hải PhòngHuyện Vĩnh Bảo</v>
      </c>
    </row>
    <row r="1047" spans="11:27" ht="15.75">
      <c r="K1047" s="21"/>
      <c r="L1047" s="17"/>
      <c r="M1047" s="17"/>
      <c r="N1047" s="17" t="s">
        <v>302</v>
      </c>
      <c r="O1047" s="17" t="s">
        <v>529</v>
      </c>
      <c r="P1047" s="17" t="s">
        <v>779</v>
      </c>
      <c r="Q1047" s="17" t="s">
        <v>356</v>
      </c>
      <c r="R1047" s="18">
        <v>155</v>
      </c>
      <c r="S1047" s="10">
        <v>56</v>
      </c>
      <c r="AA1047" s="11" t="str">
        <f t="shared" si="16"/>
        <v>3. TP. Hải PhòngHuyện Vĩnh Bảo</v>
      </c>
    </row>
    <row r="1048" spans="11:27" ht="15.75">
      <c r="K1048" s="21"/>
      <c r="L1048" s="17"/>
      <c r="M1048" s="17"/>
      <c r="N1048" s="17" t="s">
        <v>302</v>
      </c>
      <c r="O1048" s="17" t="s">
        <v>529</v>
      </c>
      <c r="P1048" s="17" t="s">
        <v>2075</v>
      </c>
      <c r="Q1048" s="17" t="s">
        <v>356</v>
      </c>
      <c r="R1048" s="18">
        <v>155</v>
      </c>
      <c r="S1048" s="10">
        <v>56</v>
      </c>
      <c r="AA1048" s="11" t="str">
        <f t="shared" si="16"/>
        <v>3. TP. Hải PhòngHuyện Vĩnh Bảo</v>
      </c>
    </row>
    <row r="1049" spans="11:27" ht="15.75">
      <c r="K1049" s="21"/>
      <c r="L1049" s="17"/>
      <c r="M1049" s="17"/>
      <c r="N1049" s="17" t="s">
        <v>302</v>
      </c>
      <c r="O1049" s="17" t="s">
        <v>529</v>
      </c>
      <c r="P1049" s="17" t="s">
        <v>2076</v>
      </c>
      <c r="Q1049" s="17" t="s">
        <v>356</v>
      </c>
      <c r="R1049" s="18">
        <v>155</v>
      </c>
      <c r="S1049" s="10">
        <v>56</v>
      </c>
      <c r="AA1049" s="11" t="str">
        <f t="shared" si="16"/>
        <v>3. TP. Hải PhòngHuyện Vĩnh Bảo</v>
      </c>
    </row>
    <row r="1050" spans="11:27" ht="15.75">
      <c r="K1050" s="21"/>
      <c r="L1050" s="17"/>
      <c r="M1050" s="17"/>
      <c r="N1050" s="17" t="s">
        <v>302</v>
      </c>
      <c r="O1050" s="17" t="s">
        <v>529</v>
      </c>
      <c r="P1050" s="17" t="s">
        <v>2077</v>
      </c>
      <c r="Q1050" s="17" t="s">
        <v>356</v>
      </c>
      <c r="R1050" s="18">
        <v>155</v>
      </c>
      <c r="S1050" s="10">
        <v>56</v>
      </c>
      <c r="AA1050" s="11" t="str">
        <f t="shared" si="16"/>
        <v>3. TP. Hải PhòngHuyện Vĩnh Bảo</v>
      </c>
    </row>
    <row r="1051" spans="11:27" ht="15.75">
      <c r="K1051" s="21"/>
      <c r="L1051" s="17"/>
      <c r="M1051" s="17"/>
      <c r="N1051" s="17" t="s">
        <v>302</v>
      </c>
      <c r="O1051" s="17" t="s">
        <v>529</v>
      </c>
      <c r="P1051" s="17" t="s">
        <v>2078</v>
      </c>
      <c r="Q1051" s="17" t="s">
        <v>356</v>
      </c>
      <c r="R1051" s="18">
        <v>155</v>
      </c>
      <c r="S1051" s="10">
        <v>56</v>
      </c>
      <c r="AA1051" s="11" t="str">
        <f t="shared" si="16"/>
        <v>3. TP. Hải PhòngHuyện Vĩnh Bảo</v>
      </c>
    </row>
    <row r="1052" spans="11:27" ht="15.75">
      <c r="K1052" s="21"/>
      <c r="L1052" s="17"/>
      <c r="M1052" s="17"/>
      <c r="N1052" s="17" t="s">
        <v>302</v>
      </c>
      <c r="O1052" s="17" t="s">
        <v>529</v>
      </c>
      <c r="P1052" s="17" t="s">
        <v>2079</v>
      </c>
      <c r="Q1052" s="17" t="s">
        <v>356</v>
      </c>
      <c r="R1052" s="18">
        <v>155</v>
      </c>
      <c r="S1052" s="10">
        <v>56</v>
      </c>
      <c r="AA1052" s="11" t="str">
        <f t="shared" si="16"/>
        <v>3. TP. Hải PhòngHuyện Vĩnh Bảo</v>
      </c>
    </row>
    <row r="1053" spans="11:27" ht="15.75">
      <c r="K1053" s="21"/>
      <c r="L1053" s="17"/>
      <c r="M1053" s="17"/>
      <c r="N1053" s="17" t="s">
        <v>302</v>
      </c>
      <c r="O1053" s="17" t="s">
        <v>529</v>
      </c>
      <c r="P1053" s="17" t="s">
        <v>2080</v>
      </c>
      <c r="Q1053" s="17" t="s">
        <v>356</v>
      </c>
      <c r="R1053" s="18">
        <v>155</v>
      </c>
      <c r="S1053" s="10">
        <v>56</v>
      </c>
      <c r="AA1053" s="11" t="str">
        <f t="shared" si="16"/>
        <v>3. TP. Hải PhòngHuyện Vĩnh Bảo</v>
      </c>
    </row>
    <row r="1054" spans="11:27" ht="15.75">
      <c r="K1054" s="21"/>
      <c r="L1054" s="17"/>
      <c r="M1054" s="17"/>
      <c r="N1054" s="17" t="s">
        <v>302</v>
      </c>
      <c r="O1054" s="17" t="s">
        <v>529</v>
      </c>
      <c r="P1054" s="17" t="s">
        <v>2081</v>
      </c>
      <c r="Q1054" s="17" t="s">
        <v>356</v>
      </c>
      <c r="R1054" s="18">
        <v>155</v>
      </c>
      <c r="S1054" s="10">
        <v>56</v>
      </c>
      <c r="AA1054" s="11" t="str">
        <f t="shared" si="16"/>
        <v>3. TP. Hải PhòngHuyện Vĩnh Bảo</v>
      </c>
    </row>
    <row r="1055" spans="11:27" ht="15.75">
      <c r="K1055" s="21"/>
      <c r="L1055" s="17"/>
      <c r="M1055" s="17"/>
      <c r="N1055" s="17" t="s">
        <v>302</v>
      </c>
      <c r="O1055" s="17" t="s">
        <v>529</v>
      </c>
      <c r="P1055" s="17" t="s">
        <v>2082</v>
      </c>
      <c r="Q1055" s="17" t="s">
        <v>356</v>
      </c>
      <c r="R1055" s="18">
        <v>155</v>
      </c>
      <c r="S1055" s="10">
        <v>56</v>
      </c>
      <c r="AA1055" s="11" t="str">
        <f t="shared" si="16"/>
        <v>3. TP. Hải PhòngHuyện Vĩnh Bảo</v>
      </c>
    </row>
    <row r="1056" spans="11:27" ht="15.75">
      <c r="K1056" s="21"/>
      <c r="L1056" s="17"/>
      <c r="M1056" s="17"/>
      <c r="N1056" s="17" t="s">
        <v>302</v>
      </c>
      <c r="O1056" s="17" t="s">
        <v>529</v>
      </c>
      <c r="P1056" s="17" t="s">
        <v>2027</v>
      </c>
      <c r="Q1056" s="17" t="s">
        <v>356</v>
      </c>
      <c r="R1056" s="18">
        <v>155</v>
      </c>
      <c r="S1056" s="10">
        <v>56</v>
      </c>
      <c r="AA1056" s="11" t="str">
        <f t="shared" si="16"/>
        <v>3. TP. Hải PhòngHuyện Vĩnh Bảo</v>
      </c>
    </row>
    <row r="1057" spans="11:27" ht="15.75">
      <c r="K1057" s="21"/>
      <c r="L1057" s="17"/>
      <c r="M1057" s="17"/>
      <c r="N1057" s="17" t="s">
        <v>302</v>
      </c>
      <c r="O1057" s="17" t="s">
        <v>529</v>
      </c>
      <c r="P1057" s="17" t="s">
        <v>2083</v>
      </c>
      <c r="Q1057" s="17" t="s">
        <v>356</v>
      </c>
      <c r="R1057" s="18">
        <v>155</v>
      </c>
      <c r="S1057" s="10">
        <v>56</v>
      </c>
      <c r="AA1057" s="11" t="str">
        <f t="shared" si="16"/>
        <v>3. TP. Hải PhòngHuyện Vĩnh Bảo</v>
      </c>
    </row>
    <row r="1058" spans="11:27" ht="15.75">
      <c r="K1058" s="21"/>
      <c r="L1058" s="17"/>
      <c r="M1058" s="17"/>
      <c r="N1058" s="17" t="s">
        <v>302</v>
      </c>
      <c r="O1058" s="17" t="s">
        <v>533</v>
      </c>
      <c r="P1058" s="17" t="s">
        <v>2084</v>
      </c>
      <c r="Q1058" s="17" t="s">
        <v>356</v>
      </c>
      <c r="R1058" s="18">
        <v>155</v>
      </c>
      <c r="S1058" s="10">
        <v>56</v>
      </c>
      <c r="AA1058" s="11" t="str">
        <f t="shared" si="16"/>
        <v>3. TP. Hải PhòngQuận Dương Kinh</v>
      </c>
    </row>
    <row r="1059" spans="11:27" ht="15.75">
      <c r="K1059" s="21"/>
      <c r="L1059" s="17"/>
      <c r="M1059" s="17"/>
      <c r="N1059" s="17" t="s">
        <v>302</v>
      </c>
      <c r="O1059" s="17" t="s">
        <v>533</v>
      </c>
      <c r="P1059" s="17" t="s">
        <v>2085</v>
      </c>
      <c r="Q1059" s="17" t="s">
        <v>356</v>
      </c>
      <c r="R1059" s="18">
        <v>155</v>
      </c>
      <c r="S1059" s="10">
        <v>56</v>
      </c>
      <c r="AA1059" s="11" t="str">
        <f t="shared" si="16"/>
        <v>3. TP. Hải PhòngQuận Dương Kinh</v>
      </c>
    </row>
    <row r="1060" spans="11:27" ht="15.75">
      <c r="K1060" s="21"/>
      <c r="L1060" s="17"/>
      <c r="M1060" s="17"/>
      <c r="N1060" s="17" t="s">
        <v>302</v>
      </c>
      <c r="O1060" s="17" t="s">
        <v>533</v>
      </c>
      <c r="P1060" s="17" t="s">
        <v>2086</v>
      </c>
      <c r="Q1060" s="17" t="s">
        <v>356</v>
      </c>
      <c r="R1060" s="18">
        <v>155</v>
      </c>
      <c r="S1060" s="10">
        <v>56</v>
      </c>
      <c r="AA1060" s="11" t="str">
        <f t="shared" si="16"/>
        <v>3. TP. Hải PhòngQuận Dương Kinh</v>
      </c>
    </row>
    <row r="1061" spans="11:27" ht="15.75">
      <c r="K1061" s="21"/>
      <c r="L1061" s="17"/>
      <c r="M1061" s="17"/>
      <c r="N1061" s="17" t="s">
        <v>302</v>
      </c>
      <c r="O1061" s="17" t="s">
        <v>533</v>
      </c>
      <c r="P1061" s="17" t="s">
        <v>2087</v>
      </c>
      <c r="Q1061" s="17" t="s">
        <v>356</v>
      </c>
      <c r="R1061" s="18">
        <v>155</v>
      </c>
      <c r="S1061" s="10">
        <v>56</v>
      </c>
      <c r="AA1061" s="11" t="str">
        <f t="shared" si="16"/>
        <v>3. TP. Hải PhòngQuận Dương Kinh</v>
      </c>
    </row>
    <row r="1062" spans="11:27" ht="15.75">
      <c r="K1062" s="21"/>
      <c r="L1062" s="17"/>
      <c r="M1062" s="17"/>
      <c r="N1062" s="17" t="s">
        <v>302</v>
      </c>
      <c r="O1062" s="17" t="s">
        <v>533</v>
      </c>
      <c r="P1062" s="17" t="s">
        <v>2088</v>
      </c>
      <c r="Q1062" s="17" t="s">
        <v>356</v>
      </c>
      <c r="R1062" s="18">
        <v>155</v>
      </c>
      <c r="S1062" s="10">
        <v>56</v>
      </c>
      <c r="AA1062" s="11" t="str">
        <f t="shared" si="16"/>
        <v>3. TP. Hải PhòngQuận Dương Kinh</v>
      </c>
    </row>
    <row r="1063" spans="11:27" ht="15.75">
      <c r="K1063" s="21"/>
      <c r="L1063" s="17"/>
      <c r="M1063" s="17"/>
      <c r="N1063" s="17" t="s">
        <v>302</v>
      </c>
      <c r="O1063" s="17" t="s">
        <v>533</v>
      </c>
      <c r="P1063" s="17" t="s">
        <v>1944</v>
      </c>
      <c r="Q1063" s="17" t="s">
        <v>356</v>
      </c>
      <c r="R1063" s="18">
        <v>155</v>
      </c>
      <c r="S1063" s="10">
        <v>56</v>
      </c>
      <c r="AA1063" s="11" t="str">
        <f t="shared" si="16"/>
        <v>3. TP. Hải PhòngQuận Dương Kinh</v>
      </c>
    </row>
    <row r="1064" spans="11:27" ht="15.75">
      <c r="K1064" s="21"/>
      <c r="L1064" s="17"/>
      <c r="M1064" s="17"/>
      <c r="N1064" s="17" t="s">
        <v>302</v>
      </c>
      <c r="O1064" s="17" t="s">
        <v>535</v>
      </c>
      <c r="P1064" s="17" t="s">
        <v>2089</v>
      </c>
      <c r="Q1064" s="17" t="s">
        <v>356</v>
      </c>
      <c r="R1064" s="18">
        <v>155</v>
      </c>
      <c r="S1064" s="10">
        <v>56</v>
      </c>
      <c r="AA1064" s="11" t="str">
        <f t="shared" si="16"/>
        <v>3. TP. Hải PhòngQuận Đồ Sơn</v>
      </c>
    </row>
    <row r="1065" spans="11:27" ht="15.75">
      <c r="K1065" s="21"/>
      <c r="L1065" s="17"/>
      <c r="M1065" s="17"/>
      <c r="N1065" s="17" t="s">
        <v>302</v>
      </c>
      <c r="O1065" s="17" t="s">
        <v>535</v>
      </c>
      <c r="P1065" s="17" t="s">
        <v>2090</v>
      </c>
      <c r="Q1065" s="17" t="s">
        <v>356</v>
      </c>
      <c r="R1065" s="18">
        <v>155</v>
      </c>
      <c r="S1065" s="10">
        <v>56</v>
      </c>
      <c r="AA1065" s="11" t="str">
        <f t="shared" si="16"/>
        <v>3. TP. Hải PhòngQuận Đồ Sơn</v>
      </c>
    </row>
    <row r="1066" spans="11:27" ht="15.75">
      <c r="K1066" s="21"/>
      <c r="L1066" s="17"/>
      <c r="M1066" s="17"/>
      <c r="N1066" s="17" t="s">
        <v>302</v>
      </c>
      <c r="O1066" s="17" t="s">
        <v>535</v>
      </c>
      <c r="P1066" s="17" t="s">
        <v>2091</v>
      </c>
      <c r="Q1066" s="17" t="s">
        <v>356</v>
      </c>
      <c r="R1066" s="18">
        <v>155</v>
      </c>
      <c r="S1066" s="10">
        <v>56</v>
      </c>
      <c r="AA1066" s="11" t="str">
        <f t="shared" si="16"/>
        <v>3. TP. Hải PhòngQuận Đồ Sơn</v>
      </c>
    </row>
    <row r="1067" spans="11:27" ht="15.75">
      <c r="K1067" s="21"/>
      <c r="L1067" s="17"/>
      <c r="M1067" s="17"/>
      <c r="N1067" s="17" t="s">
        <v>302</v>
      </c>
      <c r="O1067" s="17" t="s">
        <v>535</v>
      </c>
      <c r="P1067" s="17" t="s">
        <v>2092</v>
      </c>
      <c r="Q1067" s="17" t="s">
        <v>356</v>
      </c>
      <c r="R1067" s="18">
        <v>155</v>
      </c>
      <c r="S1067" s="10">
        <v>56</v>
      </c>
      <c r="AA1067" s="11" t="str">
        <f t="shared" si="16"/>
        <v>3. TP. Hải PhòngQuận Đồ Sơn</v>
      </c>
    </row>
    <row r="1068" spans="11:27" ht="15.75">
      <c r="K1068" s="21"/>
      <c r="L1068" s="17"/>
      <c r="M1068" s="17"/>
      <c r="N1068" s="17" t="s">
        <v>302</v>
      </c>
      <c r="O1068" s="17" t="s">
        <v>535</v>
      </c>
      <c r="P1068" s="17" t="s">
        <v>2093</v>
      </c>
      <c r="Q1068" s="17" t="s">
        <v>356</v>
      </c>
      <c r="R1068" s="18">
        <v>155</v>
      </c>
      <c r="S1068" s="10">
        <v>56</v>
      </c>
      <c r="AA1068" s="11" t="str">
        <f t="shared" si="16"/>
        <v>3. TP. Hải PhòngQuận Đồ Sơn</v>
      </c>
    </row>
    <row r="1069" spans="11:27" ht="15.75">
      <c r="K1069" s="21"/>
      <c r="L1069" s="17"/>
      <c r="M1069" s="17"/>
      <c r="N1069" s="17" t="s">
        <v>302</v>
      </c>
      <c r="O1069" s="17" t="s">
        <v>535</v>
      </c>
      <c r="P1069" s="17" t="s">
        <v>2094</v>
      </c>
      <c r="Q1069" s="17" t="s">
        <v>356</v>
      </c>
      <c r="R1069" s="18">
        <v>155</v>
      </c>
      <c r="S1069" s="10">
        <v>56</v>
      </c>
      <c r="AA1069" s="11" t="str">
        <f t="shared" si="16"/>
        <v>3. TP. Hải PhòngQuận Đồ Sơn</v>
      </c>
    </row>
    <row r="1070" spans="11:27" ht="15.75">
      <c r="K1070" s="21"/>
      <c r="L1070" s="17"/>
      <c r="M1070" s="17"/>
      <c r="N1070" s="17" t="s">
        <v>302</v>
      </c>
      <c r="O1070" s="17" t="s">
        <v>537</v>
      </c>
      <c r="P1070" s="17" t="s">
        <v>2095</v>
      </c>
      <c r="Q1070" s="17" t="s">
        <v>356</v>
      </c>
      <c r="R1070" s="18">
        <v>155</v>
      </c>
      <c r="S1070" s="10">
        <v>56</v>
      </c>
      <c r="AA1070" s="11" t="str">
        <f t="shared" si="16"/>
        <v>3. TP. Hải PhòngQuận Hải An</v>
      </c>
    </row>
    <row r="1071" spans="11:27" ht="15.75">
      <c r="K1071" s="21"/>
      <c r="L1071" s="17"/>
      <c r="M1071" s="17"/>
      <c r="N1071" s="17" t="s">
        <v>302</v>
      </c>
      <c r="O1071" s="17" t="s">
        <v>537</v>
      </c>
      <c r="P1071" s="17" t="s">
        <v>2096</v>
      </c>
      <c r="Q1071" s="17" t="s">
        <v>356</v>
      </c>
      <c r="R1071" s="18">
        <v>155</v>
      </c>
      <c r="S1071" s="10">
        <v>56</v>
      </c>
      <c r="AA1071" s="11" t="str">
        <f t="shared" si="16"/>
        <v>3. TP. Hải PhòngQuận Hải An</v>
      </c>
    </row>
    <row r="1072" spans="11:27" ht="15.75">
      <c r="K1072" s="21"/>
      <c r="L1072" s="17"/>
      <c r="M1072" s="17"/>
      <c r="N1072" s="17" t="s">
        <v>302</v>
      </c>
      <c r="O1072" s="17" t="s">
        <v>537</v>
      </c>
      <c r="P1072" s="17" t="s">
        <v>2097</v>
      </c>
      <c r="Q1072" s="17" t="s">
        <v>356</v>
      </c>
      <c r="R1072" s="18">
        <v>155</v>
      </c>
      <c r="S1072" s="10">
        <v>56</v>
      </c>
      <c r="AA1072" s="11" t="str">
        <f t="shared" si="16"/>
        <v>3. TP. Hải PhòngQuận Hải An</v>
      </c>
    </row>
    <row r="1073" spans="11:27" ht="15.75">
      <c r="K1073" s="21"/>
      <c r="L1073" s="17"/>
      <c r="M1073" s="17"/>
      <c r="N1073" s="17" t="s">
        <v>302</v>
      </c>
      <c r="O1073" s="17" t="s">
        <v>537</v>
      </c>
      <c r="P1073" s="17" t="s">
        <v>2098</v>
      </c>
      <c r="Q1073" s="17" t="s">
        <v>356</v>
      </c>
      <c r="R1073" s="18">
        <v>155</v>
      </c>
      <c r="S1073" s="10">
        <v>56</v>
      </c>
      <c r="AA1073" s="11" t="str">
        <f t="shared" si="16"/>
        <v>3. TP. Hải PhòngQuận Hải An</v>
      </c>
    </row>
    <row r="1074" spans="11:27" ht="15.75">
      <c r="K1074" s="21"/>
      <c r="L1074" s="17"/>
      <c r="M1074" s="17"/>
      <c r="N1074" s="17" t="s">
        <v>302</v>
      </c>
      <c r="O1074" s="17" t="s">
        <v>537</v>
      </c>
      <c r="P1074" s="17" t="s">
        <v>2099</v>
      </c>
      <c r="Q1074" s="17" t="s">
        <v>356</v>
      </c>
      <c r="R1074" s="18">
        <v>155</v>
      </c>
      <c r="S1074" s="10">
        <v>56</v>
      </c>
      <c r="AA1074" s="11" t="str">
        <f t="shared" si="16"/>
        <v>3. TP. Hải PhòngQuận Hải An</v>
      </c>
    </row>
    <row r="1075" spans="11:27" ht="15.75">
      <c r="K1075" s="21"/>
      <c r="L1075" s="17"/>
      <c r="M1075" s="17"/>
      <c r="N1075" s="17" t="s">
        <v>302</v>
      </c>
      <c r="O1075" s="17" t="s">
        <v>537</v>
      </c>
      <c r="P1075" s="17" t="s">
        <v>2100</v>
      </c>
      <c r="Q1075" s="17" t="s">
        <v>356</v>
      </c>
      <c r="R1075" s="18">
        <v>155</v>
      </c>
      <c r="S1075" s="10">
        <v>56</v>
      </c>
      <c r="AA1075" s="11" t="str">
        <f t="shared" si="16"/>
        <v>3. TP. Hải PhòngQuận Hải An</v>
      </c>
    </row>
    <row r="1076" spans="11:27" ht="15.75">
      <c r="K1076" s="21"/>
      <c r="L1076" s="17"/>
      <c r="M1076" s="17"/>
      <c r="N1076" s="17" t="s">
        <v>302</v>
      </c>
      <c r="O1076" s="17" t="s">
        <v>537</v>
      </c>
      <c r="P1076" s="17" t="s">
        <v>2101</v>
      </c>
      <c r="Q1076" s="17" t="s">
        <v>356</v>
      </c>
      <c r="R1076" s="18">
        <v>155</v>
      </c>
      <c r="S1076" s="10">
        <v>56</v>
      </c>
      <c r="AA1076" s="11" t="str">
        <f t="shared" si="16"/>
        <v>3. TP. Hải PhòngQuận Hải An</v>
      </c>
    </row>
    <row r="1077" spans="11:27" ht="15.75">
      <c r="K1077" s="21"/>
      <c r="L1077" s="17"/>
      <c r="M1077" s="17"/>
      <c r="N1077" s="17" t="s">
        <v>302</v>
      </c>
      <c r="O1077" s="17" t="s">
        <v>537</v>
      </c>
      <c r="P1077" s="17" t="s">
        <v>2102</v>
      </c>
      <c r="Q1077" s="17" t="s">
        <v>356</v>
      </c>
      <c r="R1077" s="18">
        <v>155</v>
      </c>
      <c r="S1077" s="10">
        <v>56</v>
      </c>
      <c r="AA1077" s="11" t="str">
        <f t="shared" si="16"/>
        <v>3. TP. Hải PhòngQuận Hải An</v>
      </c>
    </row>
    <row r="1078" spans="11:27" ht="15.75">
      <c r="K1078" s="21"/>
      <c r="L1078" s="17"/>
      <c r="M1078" s="17"/>
      <c r="N1078" s="17" t="s">
        <v>302</v>
      </c>
      <c r="O1078" s="17" t="s">
        <v>539</v>
      </c>
      <c r="P1078" s="17" t="s">
        <v>2103</v>
      </c>
      <c r="Q1078" s="17" t="s">
        <v>356</v>
      </c>
      <c r="R1078" s="18">
        <v>155</v>
      </c>
      <c r="S1078" s="10">
        <v>56</v>
      </c>
      <c r="AA1078" s="11" t="str">
        <f t="shared" si="16"/>
        <v>3. TP. Hải PhòngQuận Hồng Bàng</v>
      </c>
    </row>
    <row r="1079" spans="11:27" ht="15.75">
      <c r="K1079" s="21"/>
      <c r="L1079" s="17"/>
      <c r="M1079" s="17"/>
      <c r="N1079" s="17" t="s">
        <v>302</v>
      </c>
      <c r="O1079" s="17" t="s">
        <v>539</v>
      </c>
      <c r="P1079" s="17" t="s">
        <v>1597</v>
      </c>
      <c r="Q1079" s="17" t="s">
        <v>356</v>
      </c>
      <c r="R1079" s="18">
        <v>155</v>
      </c>
      <c r="S1079" s="10">
        <v>56</v>
      </c>
      <c r="AA1079" s="11" t="str">
        <f t="shared" si="16"/>
        <v>3. TP. Hải PhòngQuận Hồng Bàng</v>
      </c>
    </row>
    <row r="1080" spans="11:27" ht="15.75">
      <c r="K1080" s="21"/>
      <c r="L1080" s="17"/>
      <c r="M1080" s="17"/>
      <c r="N1080" s="17" t="s">
        <v>302</v>
      </c>
      <c r="O1080" s="17" t="s">
        <v>539</v>
      </c>
      <c r="P1080" s="17" t="s">
        <v>2104</v>
      </c>
      <c r="Q1080" s="17" t="s">
        <v>356</v>
      </c>
      <c r="R1080" s="18">
        <v>155</v>
      </c>
      <c r="S1080" s="10">
        <v>56</v>
      </c>
      <c r="AA1080" s="11" t="str">
        <f t="shared" si="16"/>
        <v>3. TP. Hải PhòngQuận Hồng Bàng</v>
      </c>
    </row>
    <row r="1081" spans="11:27" ht="15.75">
      <c r="K1081" s="21"/>
      <c r="L1081" s="17"/>
      <c r="M1081" s="17"/>
      <c r="N1081" s="17" t="s">
        <v>302</v>
      </c>
      <c r="O1081" s="17" t="s">
        <v>539</v>
      </c>
      <c r="P1081" s="17" t="s">
        <v>1456</v>
      </c>
      <c r="Q1081" s="17" t="s">
        <v>356</v>
      </c>
      <c r="R1081" s="18">
        <v>155</v>
      </c>
      <c r="S1081" s="10">
        <v>56</v>
      </c>
      <c r="AA1081" s="11" t="str">
        <f t="shared" si="16"/>
        <v>3. TP. Hải PhòngQuận Hồng Bàng</v>
      </c>
    </row>
    <row r="1082" spans="11:27" ht="15.75">
      <c r="K1082" s="21"/>
      <c r="L1082" s="17"/>
      <c r="M1082" s="17"/>
      <c r="N1082" s="17" t="s">
        <v>302</v>
      </c>
      <c r="O1082" s="17" t="s">
        <v>539</v>
      </c>
      <c r="P1082" s="17" t="s">
        <v>2105</v>
      </c>
      <c r="Q1082" s="17" t="s">
        <v>356</v>
      </c>
      <c r="R1082" s="18">
        <v>155</v>
      </c>
      <c r="S1082" s="10">
        <v>56</v>
      </c>
      <c r="AA1082" s="11" t="str">
        <f t="shared" si="16"/>
        <v>3. TP. Hải PhòngQuận Hồng Bàng</v>
      </c>
    </row>
    <row r="1083" spans="11:27" ht="15.75">
      <c r="K1083" s="21"/>
      <c r="L1083" s="17"/>
      <c r="M1083" s="17"/>
      <c r="N1083" s="17" t="s">
        <v>302</v>
      </c>
      <c r="O1083" s="17" t="s">
        <v>539</v>
      </c>
      <c r="P1083" s="17" t="s">
        <v>2106</v>
      </c>
      <c r="Q1083" s="17" t="s">
        <v>356</v>
      </c>
      <c r="R1083" s="18">
        <v>155</v>
      </c>
      <c r="S1083" s="10">
        <v>56</v>
      </c>
      <c r="AA1083" s="11" t="str">
        <f t="shared" si="16"/>
        <v>3. TP. Hải PhòngQuận Hồng Bàng</v>
      </c>
    </row>
    <row r="1084" spans="11:27" ht="15.75">
      <c r="K1084" s="21"/>
      <c r="L1084" s="17"/>
      <c r="M1084" s="17"/>
      <c r="N1084" s="17" t="s">
        <v>302</v>
      </c>
      <c r="O1084" s="17" t="s">
        <v>539</v>
      </c>
      <c r="P1084" s="17" t="s">
        <v>2107</v>
      </c>
      <c r="Q1084" s="17" t="s">
        <v>356</v>
      </c>
      <c r="R1084" s="18">
        <v>155</v>
      </c>
      <c r="S1084" s="10">
        <v>56</v>
      </c>
      <c r="AA1084" s="11" t="str">
        <f t="shared" si="16"/>
        <v>3. TP. Hải PhòngQuận Hồng Bàng</v>
      </c>
    </row>
    <row r="1085" spans="11:27" ht="15.75">
      <c r="K1085" s="21"/>
      <c r="L1085" s="17"/>
      <c r="M1085" s="17"/>
      <c r="N1085" s="17" t="s">
        <v>302</v>
      </c>
      <c r="O1085" s="17" t="s">
        <v>539</v>
      </c>
      <c r="P1085" s="17" t="s">
        <v>2108</v>
      </c>
      <c r="Q1085" s="17" t="s">
        <v>356</v>
      </c>
      <c r="R1085" s="18">
        <v>155</v>
      </c>
      <c r="S1085" s="10">
        <v>56</v>
      </c>
      <c r="AA1085" s="11" t="str">
        <f t="shared" si="16"/>
        <v>3. TP. Hải PhòngQuận Hồng Bàng</v>
      </c>
    </row>
    <row r="1086" spans="11:27" ht="15.75">
      <c r="K1086" s="21"/>
      <c r="L1086" s="17"/>
      <c r="M1086" s="17"/>
      <c r="N1086" s="17" t="s">
        <v>302</v>
      </c>
      <c r="O1086" s="17" t="s">
        <v>539</v>
      </c>
      <c r="P1086" s="17" t="s">
        <v>2109</v>
      </c>
      <c r="Q1086" s="17" t="s">
        <v>356</v>
      </c>
      <c r="R1086" s="18">
        <v>155</v>
      </c>
      <c r="S1086" s="10">
        <v>56</v>
      </c>
      <c r="AA1086" s="11" t="str">
        <f t="shared" si="16"/>
        <v>3. TP. Hải PhòngQuận Hồng Bàng</v>
      </c>
    </row>
    <row r="1087" spans="11:27" ht="15.75">
      <c r="K1087" s="21"/>
      <c r="L1087" s="17"/>
      <c r="M1087" s="17"/>
      <c r="N1087" s="17" t="s">
        <v>302</v>
      </c>
      <c r="O1087" s="17" t="s">
        <v>542</v>
      </c>
      <c r="P1087" s="17" t="s">
        <v>2110</v>
      </c>
      <c r="Q1087" s="17" t="s">
        <v>356</v>
      </c>
      <c r="R1087" s="18">
        <v>155</v>
      </c>
      <c r="S1087" s="10">
        <v>56</v>
      </c>
      <c r="AA1087" s="11" t="str">
        <f t="shared" si="16"/>
        <v>3. TP. Hải PhòngQuận Kiến An</v>
      </c>
    </row>
    <row r="1088" spans="11:27" ht="15.75">
      <c r="K1088" s="21"/>
      <c r="L1088" s="17"/>
      <c r="M1088" s="17"/>
      <c r="N1088" s="17" t="s">
        <v>302</v>
      </c>
      <c r="O1088" s="17" t="s">
        <v>542</v>
      </c>
      <c r="P1088" s="17" t="s">
        <v>2111</v>
      </c>
      <c r="Q1088" s="17" t="s">
        <v>356</v>
      </c>
      <c r="R1088" s="18">
        <v>155</v>
      </c>
      <c r="S1088" s="10">
        <v>56</v>
      </c>
      <c r="AA1088" s="11" t="str">
        <f t="shared" si="16"/>
        <v>3. TP. Hải PhòngQuận Kiến An</v>
      </c>
    </row>
    <row r="1089" spans="11:27" ht="15.75">
      <c r="K1089" s="21"/>
      <c r="L1089" s="17"/>
      <c r="M1089" s="17"/>
      <c r="N1089" s="17" t="s">
        <v>302</v>
      </c>
      <c r="O1089" s="17" t="s">
        <v>542</v>
      </c>
      <c r="P1089" s="17" t="s">
        <v>2112</v>
      </c>
      <c r="Q1089" s="17" t="s">
        <v>356</v>
      </c>
      <c r="R1089" s="18">
        <v>155</v>
      </c>
      <c r="S1089" s="10">
        <v>56</v>
      </c>
      <c r="AA1089" s="11" t="str">
        <f t="shared" si="16"/>
        <v>3. TP. Hải PhòngQuận Kiến An</v>
      </c>
    </row>
    <row r="1090" spans="11:27" ht="15.75">
      <c r="K1090" s="21"/>
      <c r="L1090" s="17"/>
      <c r="M1090" s="17"/>
      <c r="N1090" s="17" t="s">
        <v>302</v>
      </c>
      <c r="O1090" s="17" t="s">
        <v>542</v>
      </c>
      <c r="P1090" s="17" t="s">
        <v>2113</v>
      </c>
      <c r="Q1090" s="17" t="s">
        <v>356</v>
      </c>
      <c r="R1090" s="18">
        <v>155</v>
      </c>
      <c r="S1090" s="10">
        <v>56</v>
      </c>
      <c r="AA1090" s="11" t="str">
        <f t="shared" si="16"/>
        <v>3. TP. Hải PhòngQuận Kiến An</v>
      </c>
    </row>
    <row r="1091" spans="11:27" ht="15.75">
      <c r="K1091" s="21"/>
      <c r="L1091" s="17"/>
      <c r="M1091" s="17"/>
      <c r="N1091" s="17" t="s">
        <v>302</v>
      </c>
      <c r="O1091" s="17" t="s">
        <v>542</v>
      </c>
      <c r="P1091" s="17" t="s">
        <v>2114</v>
      </c>
      <c r="Q1091" s="17" t="s">
        <v>356</v>
      </c>
      <c r="R1091" s="18">
        <v>155</v>
      </c>
      <c r="S1091" s="10">
        <v>56</v>
      </c>
      <c r="AA1091" s="11" t="str">
        <f t="shared" si="16"/>
        <v>3. TP. Hải PhòngQuận Kiến An</v>
      </c>
    </row>
    <row r="1092" spans="11:27" ht="15.75">
      <c r="K1092" s="21"/>
      <c r="L1092" s="17"/>
      <c r="M1092" s="17"/>
      <c r="N1092" s="17" t="s">
        <v>302</v>
      </c>
      <c r="O1092" s="17" t="s">
        <v>542</v>
      </c>
      <c r="P1092" s="17" t="s">
        <v>2115</v>
      </c>
      <c r="Q1092" s="17" t="s">
        <v>356</v>
      </c>
      <c r="R1092" s="18">
        <v>155</v>
      </c>
      <c r="S1092" s="10">
        <v>56</v>
      </c>
      <c r="AA1092" s="11" t="str">
        <f t="shared" si="16"/>
        <v>3. TP. Hải PhòngQuận Kiến An</v>
      </c>
    </row>
    <row r="1093" spans="11:27" ht="15.75">
      <c r="K1093" s="21"/>
      <c r="L1093" s="17"/>
      <c r="M1093" s="17"/>
      <c r="N1093" s="17" t="s">
        <v>302</v>
      </c>
      <c r="O1093" s="17" t="s">
        <v>542</v>
      </c>
      <c r="P1093" s="17" t="s">
        <v>2116</v>
      </c>
      <c r="Q1093" s="17" t="s">
        <v>356</v>
      </c>
      <c r="R1093" s="18">
        <v>155</v>
      </c>
      <c r="S1093" s="10">
        <v>56</v>
      </c>
      <c r="AA1093" s="11" t="str">
        <f t="shared" si="16"/>
        <v>3. TP. Hải PhòngQuận Kiến An</v>
      </c>
    </row>
    <row r="1094" spans="11:27" ht="15.75">
      <c r="K1094" s="21"/>
      <c r="L1094" s="17"/>
      <c r="M1094" s="17"/>
      <c r="N1094" s="17" t="s">
        <v>302</v>
      </c>
      <c r="O1094" s="17" t="s">
        <v>542</v>
      </c>
      <c r="P1094" s="17" t="s">
        <v>2117</v>
      </c>
      <c r="Q1094" s="17" t="s">
        <v>356</v>
      </c>
      <c r="R1094" s="18">
        <v>155</v>
      </c>
      <c r="S1094" s="10">
        <v>56</v>
      </c>
      <c r="AA1094" s="11" t="str">
        <f t="shared" ref="AA1094:AA1157" si="17">N1094&amp;O1094</f>
        <v>3. TP. Hải PhòngQuận Kiến An</v>
      </c>
    </row>
    <row r="1095" spans="11:27" ht="15.75">
      <c r="K1095" s="21"/>
      <c r="L1095" s="17"/>
      <c r="M1095" s="17"/>
      <c r="N1095" s="17" t="s">
        <v>302</v>
      </c>
      <c r="O1095" s="17" t="s">
        <v>542</v>
      </c>
      <c r="P1095" s="17" t="s">
        <v>2118</v>
      </c>
      <c r="Q1095" s="17" t="s">
        <v>356</v>
      </c>
      <c r="R1095" s="18">
        <v>155</v>
      </c>
      <c r="S1095" s="10">
        <v>56</v>
      </c>
      <c r="AA1095" s="11" t="str">
        <f t="shared" si="17"/>
        <v>3. TP. Hải PhòngQuận Kiến An</v>
      </c>
    </row>
    <row r="1096" spans="11:27" ht="15.75">
      <c r="K1096" s="21"/>
      <c r="L1096" s="17"/>
      <c r="M1096" s="17"/>
      <c r="N1096" s="17" t="s">
        <v>302</v>
      </c>
      <c r="O1096" s="17" t="s">
        <v>542</v>
      </c>
      <c r="P1096" s="17" t="s">
        <v>2119</v>
      </c>
      <c r="Q1096" s="17" t="s">
        <v>356</v>
      </c>
      <c r="R1096" s="18">
        <v>155</v>
      </c>
      <c r="S1096" s="10">
        <v>56</v>
      </c>
      <c r="AA1096" s="11" t="str">
        <f t="shared" si="17"/>
        <v>3. TP. Hải PhòngQuận Kiến An</v>
      </c>
    </row>
    <row r="1097" spans="11:27" ht="15.75">
      <c r="K1097" s="21"/>
      <c r="L1097" s="17"/>
      <c r="M1097" s="17"/>
      <c r="N1097" s="17" t="s">
        <v>302</v>
      </c>
      <c r="O1097" s="17" t="s">
        <v>545</v>
      </c>
      <c r="P1097" s="17" t="s">
        <v>2120</v>
      </c>
      <c r="Q1097" s="17" t="s">
        <v>356</v>
      </c>
      <c r="R1097" s="18">
        <v>155</v>
      </c>
      <c r="S1097" s="10">
        <v>56</v>
      </c>
      <c r="AA1097" s="11" t="str">
        <f t="shared" si="17"/>
        <v>3. TP. Hải PhòngQuận Lê Chân</v>
      </c>
    </row>
    <row r="1098" spans="11:27" ht="15.75">
      <c r="K1098" s="21"/>
      <c r="L1098" s="17"/>
      <c r="M1098" s="17"/>
      <c r="N1098" s="17" t="s">
        <v>302</v>
      </c>
      <c r="O1098" s="17" t="s">
        <v>545</v>
      </c>
      <c r="P1098" s="17" t="s">
        <v>2121</v>
      </c>
      <c r="Q1098" s="17" t="s">
        <v>356</v>
      </c>
      <c r="R1098" s="18">
        <v>155</v>
      </c>
      <c r="S1098" s="10">
        <v>56</v>
      </c>
      <c r="AA1098" s="11" t="str">
        <f t="shared" si="17"/>
        <v>3. TP. Hải PhòngQuận Lê Chân</v>
      </c>
    </row>
    <row r="1099" spans="11:27" ht="15.75">
      <c r="K1099" s="21"/>
      <c r="L1099" s="17"/>
      <c r="M1099" s="17"/>
      <c r="N1099" s="17" t="s">
        <v>302</v>
      </c>
      <c r="O1099" s="17" t="s">
        <v>545</v>
      </c>
      <c r="P1099" s="17" t="s">
        <v>2122</v>
      </c>
      <c r="Q1099" s="17" t="s">
        <v>356</v>
      </c>
      <c r="R1099" s="18">
        <v>155</v>
      </c>
      <c r="S1099" s="10">
        <v>56</v>
      </c>
      <c r="AA1099" s="11" t="str">
        <f t="shared" si="17"/>
        <v>3. TP. Hải PhòngQuận Lê Chân</v>
      </c>
    </row>
    <row r="1100" spans="11:27" ht="15.75">
      <c r="K1100" s="21"/>
      <c r="L1100" s="17"/>
      <c r="M1100" s="17"/>
      <c r="N1100" s="17" t="s">
        <v>302</v>
      </c>
      <c r="O1100" s="17" t="s">
        <v>545</v>
      </c>
      <c r="P1100" s="17" t="s">
        <v>2123</v>
      </c>
      <c r="Q1100" s="17" t="s">
        <v>356</v>
      </c>
      <c r="R1100" s="18">
        <v>155</v>
      </c>
      <c r="S1100" s="10">
        <v>56</v>
      </c>
      <c r="AA1100" s="11" t="str">
        <f t="shared" si="17"/>
        <v>3. TP. Hải PhòngQuận Lê Chân</v>
      </c>
    </row>
    <row r="1101" spans="11:27" ht="15.75">
      <c r="K1101" s="21"/>
      <c r="L1101" s="17"/>
      <c r="M1101" s="17"/>
      <c r="N1101" s="17" t="s">
        <v>302</v>
      </c>
      <c r="O1101" s="17" t="s">
        <v>545</v>
      </c>
      <c r="P1101" s="17" t="s">
        <v>2124</v>
      </c>
      <c r="Q1101" s="17" t="s">
        <v>356</v>
      </c>
      <c r="R1101" s="18">
        <v>155</v>
      </c>
      <c r="S1101" s="10">
        <v>56</v>
      </c>
      <c r="AA1101" s="11" t="str">
        <f t="shared" si="17"/>
        <v>3. TP. Hải PhòngQuận Lê Chân</v>
      </c>
    </row>
    <row r="1102" spans="11:27" ht="15.75">
      <c r="K1102" s="21"/>
      <c r="L1102" s="17"/>
      <c r="M1102" s="17"/>
      <c r="N1102" s="17" t="s">
        <v>302</v>
      </c>
      <c r="O1102" s="17" t="s">
        <v>545</v>
      </c>
      <c r="P1102" s="17" t="s">
        <v>2125</v>
      </c>
      <c r="Q1102" s="17" t="s">
        <v>356</v>
      </c>
      <c r="R1102" s="18">
        <v>155</v>
      </c>
      <c r="S1102" s="10">
        <v>56</v>
      </c>
      <c r="AA1102" s="11" t="str">
        <f t="shared" si="17"/>
        <v>3. TP. Hải PhòngQuận Lê Chân</v>
      </c>
    </row>
    <row r="1103" spans="11:27" ht="15.75">
      <c r="K1103" s="21"/>
      <c r="L1103" s="17"/>
      <c r="M1103" s="17"/>
      <c r="N1103" s="17" t="s">
        <v>302</v>
      </c>
      <c r="O1103" s="17" t="s">
        <v>545</v>
      </c>
      <c r="P1103" s="17" t="s">
        <v>2126</v>
      </c>
      <c r="Q1103" s="17" t="s">
        <v>356</v>
      </c>
      <c r="R1103" s="18">
        <v>155</v>
      </c>
      <c r="S1103" s="10">
        <v>56</v>
      </c>
      <c r="AA1103" s="11" t="str">
        <f t="shared" si="17"/>
        <v>3. TP. Hải PhòngQuận Lê Chân</v>
      </c>
    </row>
    <row r="1104" spans="11:27" ht="15.75">
      <c r="K1104" s="21"/>
      <c r="L1104" s="17"/>
      <c r="M1104" s="17"/>
      <c r="N1104" s="17" t="s">
        <v>302</v>
      </c>
      <c r="O1104" s="17" t="s">
        <v>545</v>
      </c>
      <c r="P1104" s="17" t="s">
        <v>2127</v>
      </c>
      <c r="Q1104" s="17" t="s">
        <v>356</v>
      </c>
      <c r="R1104" s="18">
        <v>155</v>
      </c>
      <c r="S1104" s="10">
        <v>56</v>
      </c>
      <c r="AA1104" s="11" t="str">
        <f t="shared" si="17"/>
        <v>3. TP. Hải PhòngQuận Lê Chân</v>
      </c>
    </row>
    <row r="1105" spans="11:27" ht="15.75">
      <c r="K1105" s="21"/>
      <c r="L1105" s="17"/>
      <c r="M1105" s="17"/>
      <c r="N1105" s="17" t="s">
        <v>302</v>
      </c>
      <c r="O1105" s="17" t="s">
        <v>545</v>
      </c>
      <c r="P1105" s="17" t="s">
        <v>2128</v>
      </c>
      <c r="Q1105" s="17" t="s">
        <v>356</v>
      </c>
      <c r="R1105" s="18">
        <v>155</v>
      </c>
      <c r="S1105" s="10">
        <v>56</v>
      </c>
      <c r="AA1105" s="11" t="str">
        <f t="shared" si="17"/>
        <v>3. TP. Hải PhòngQuận Lê Chân</v>
      </c>
    </row>
    <row r="1106" spans="11:27" ht="15.75">
      <c r="K1106" s="21"/>
      <c r="L1106" s="17"/>
      <c r="M1106" s="17"/>
      <c r="N1106" s="17" t="s">
        <v>302</v>
      </c>
      <c r="O1106" s="17" t="s">
        <v>545</v>
      </c>
      <c r="P1106" s="17" t="s">
        <v>2129</v>
      </c>
      <c r="Q1106" s="17" t="s">
        <v>356</v>
      </c>
      <c r="R1106" s="18">
        <v>155</v>
      </c>
      <c r="S1106" s="10">
        <v>56</v>
      </c>
      <c r="AA1106" s="11" t="str">
        <f t="shared" si="17"/>
        <v>3. TP. Hải PhòngQuận Lê Chân</v>
      </c>
    </row>
    <row r="1107" spans="11:27" ht="15.75">
      <c r="K1107" s="21"/>
      <c r="L1107" s="17"/>
      <c r="M1107" s="17"/>
      <c r="N1107" s="17" t="s">
        <v>302</v>
      </c>
      <c r="O1107" s="17" t="s">
        <v>545</v>
      </c>
      <c r="P1107" s="17" t="s">
        <v>2130</v>
      </c>
      <c r="Q1107" s="17" t="s">
        <v>356</v>
      </c>
      <c r="R1107" s="18">
        <v>155</v>
      </c>
      <c r="S1107" s="10">
        <v>56</v>
      </c>
      <c r="AA1107" s="11" t="str">
        <f t="shared" si="17"/>
        <v>3. TP. Hải PhòngQuận Lê Chân</v>
      </c>
    </row>
    <row r="1108" spans="11:27" ht="15.75">
      <c r="K1108" s="21"/>
      <c r="L1108" s="17"/>
      <c r="M1108" s="17"/>
      <c r="N1108" s="17" t="s">
        <v>302</v>
      </c>
      <c r="O1108" s="17" t="s">
        <v>545</v>
      </c>
      <c r="P1108" s="17" t="s">
        <v>2131</v>
      </c>
      <c r="Q1108" s="17" t="s">
        <v>356</v>
      </c>
      <c r="R1108" s="18">
        <v>155</v>
      </c>
      <c r="S1108" s="10">
        <v>56</v>
      </c>
      <c r="AA1108" s="11" t="str">
        <f t="shared" si="17"/>
        <v>3. TP. Hải PhòngQuận Lê Chân</v>
      </c>
    </row>
    <row r="1109" spans="11:27" ht="15.75">
      <c r="K1109" s="21"/>
      <c r="L1109" s="17"/>
      <c r="M1109" s="17"/>
      <c r="N1109" s="17" t="s">
        <v>302</v>
      </c>
      <c r="O1109" s="17" t="s">
        <v>545</v>
      </c>
      <c r="P1109" s="17" t="s">
        <v>2132</v>
      </c>
      <c r="Q1109" s="17" t="s">
        <v>356</v>
      </c>
      <c r="R1109" s="18">
        <v>155</v>
      </c>
      <c r="S1109" s="10">
        <v>56</v>
      </c>
      <c r="AA1109" s="11" t="str">
        <f t="shared" si="17"/>
        <v>3. TP. Hải PhòngQuận Lê Chân</v>
      </c>
    </row>
    <row r="1110" spans="11:27" ht="15.75">
      <c r="K1110" s="21"/>
      <c r="L1110" s="17"/>
      <c r="M1110" s="17"/>
      <c r="N1110" s="17" t="s">
        <v>302</v>
      </c>
      <c r="O1110" s="17" t="s">
        <v>545</v>
      </c>
      <c r="P1110" s="17" t="s">
        <v>2133</v>
      </c>
      <c r="Q1110" s="17" t="s">
        <v>356</v>
      </c>
      <c r="R1110" s="18">
        <v>155</v>
      </c>
      <c r="S1110" s="10">
        <v>56</v>
      </c>
      <c r="AA1110" s="11" t="str">
        <f t="shared" si="17"/>
        <v>3. TP. Hải PhòngQuận Lê Chân</v>
      </c>
    </row>
    <row r="1111" spans="11:27" ht="15.75">
      <c r="K1111" s="21"/>
      <c r="L1111" s="17"/>
      <c r="M1111" s="17"/>
      <c r="N1111" s="17" t="s">
        <v>302</v>
      </c>
      <c r="O1111" s="17" t="s">
        <v>545</v>
      </c>
      <c r="P1111" s="17" t="s">
        <v>2134</v>
      </c>
      <c r="Q1111" s="17" t="s">
        <v>356</v>
      </c>
      <c r="R1111" s="18">
        <v>155</v>
      </c>
      <c r="S1111" s="10">
        <v>56</v>
      </c>
      <c r="AA1111" s="11" t="str">
        <f t="shared" si="17"/>
        <v>3. TP. Hải PhòngQuận Lê Chân</v>
      </c>
    </row>
    <row r="1112" spans="11:27" ht="15.75">
      <c r="K1112" s="21"/>
      <c r="L1112" s="17"/>
      <c r="M1112" s="17"/>
      <c r="N1112" s="17" t="s">
        <v>302</v>
      </c>
      <c r="O1112" s="17" t="s">
        <v>548</v>
      </c>
      <c r="P1112" s="17" t="s">
        <v>2135</v>
      </c>
      <c r="Q1112" s="17" t="s">
        <v>356</v>
      </c>
      <c r="R1112" s="18">
        <v>155</v>
      </c>
      <c r="S1112" s="10">
        <v>56</v>
      </c>
      <c r="AA1112" s="11" t="str">
        <f t="shared" si="17"/>
        <v>3. TP. Hải PhòngQuận Ngô Quyền</v>
      </c>
    </row>
    <row r="1113" spans="11:27" ht="15.75">
      <c r="K1113" s="21"/>
      <c r="L1113" s="17"/>
      <c r="M1113" s="17"/>
      <c r="N1113" s="17" t="s">
        <v>302</v>
      </c>
      <c r="O1113" s="17" t="s">
        <v>548</v>
      </c>
      <c r="P1113" s="17" t="s">
        <v>2136</v>
      </c>
      <c r="Q1113" s="17" t="s">
        <v>356</v>
      </c>
      <c r="R1113" s="18">
        <v>155</v>
      </c>
      <c r="S1113" s="10">
        <v>56</v>
      </c>
      <c r="AA1113" s="11" t="str">
        <f t="shared" si="17"/>
        <v>3. TP. Hải PhòngQuận Ngô Quyền</v>
      </c>
    </row>
    <row r="1114" spans="11:27" ht="15.75">
      <c r="K1114" s="21"/>
      <c r="L1114" s="17"/>
      <c r="M1114" s="17"/>
      <c r="N1114" s="17" t="s">
        <v>302</v>
      </c>
      <c r="O1114" s="17" t="s">
        <v>548</v>
      </c>
      <c r="P1114" s="17" t="s">
        <v>2137</v>
      </c>
      <c r="Q1114" s="17" t="s">
        <v>356</v>
      </c>
      <c r="R1114" s="18">
        <v>155</v>
      </c>
      <c r="S1114" s="10">
        <v>56</v>
      </c>
      <c r="AA1114" s="11" t="str">
        <f t="shared" si="17"/>
        <v>3. TP. Hải PhòngQuận Ngô Quyền</v>
      </c>
    </row>
    <row r="1115" spans="11:27" ht="15.75">
      <c r="K1115" s="21"/>
      <c r="L1115" s="17"/>
      <c r="M1115" s="17"/>
      <c r="N1115" s="17" t="s">
        <v>302</v>
      </c>
      <c r="O1115" s="17" t="s">
        <v>548</v>
      </c>
      <c r="P1115" s="17" t="s">
        <v>2138</v>
      </c>
      <c r="Q1115" s="17" t="s">
        <v>356</v>
      </c>
      <c r="R1115" s="18">
        <v>155</v>
      </c>
      <c r="S1115" s="10">
        <v>56</v>
      </c>
      <c r="AA1115" s="11" t="str">
        <f t="shared" si="17"/>
        <v>3. TP. Hải PhòngQuận Ngô Quyền</v>
      </c>
    </row>
    <row r="1116" spans="11:27" ht="15.75">
      <c r="K1116" s="21"/>
      <c r="L1116" s="17"/>
      <c r="M1116" s="17"/>
      <c r="N1116" s="17" t="s">
        <v>302</v>
      </c>
      <c r="O1116" s="17" t="s">
        <v>548</v>
      </c>
      <c r="P1116" s="17" t="s">
        <v>2139</v>
      </c>
      <c r="Q1116" s="17" t="s">
        <v>356</v>
      </c>
      <c r="R1116" s="18">
        <v>155</v>
      </c>
      <c r="S1116" s="10">
        <v>56</v>
      </c>
      <c r="AA1116" s="11" t="str">
        <f t="shared" si="17"/>
        <v>3. TP. Hải PhòngQuận Ngô Quyền</v>
      </c>
    </row>
    <row r="1117" spans="11:27" ht="15.75">
      <c r="K1117" s="21"/>
      <c r="L1117" s="17"/>
      <c r="M1117" s="17"/>
      <c r="N1117" s="17" t="s">
        <v>302</v>
      </c>
      <c r="O1117" s="17" t="s">
        <v>548</v>
      </c>
      <c r="P1117" s="17" t="s">
        <v>2140</v>
      </c>
      <c r="Q1117" s="17" t="s">
        <v>356</v>
      </c>
      <c r="R1117" s="18">
        <v>155</v>
      </c>
      <c r="S1117" s="10">
        <v>56</v>
      </c>
      <c r="AA1117" s="11" t="str">
        <f t="shared" si="17"/>
        <v>3. TP. Hải PhòngQuận Ngô Quyền</v>
      </c>
    </row>
    <row r="1118" spans="11:27" ht="15.75">
      <c r="K1118" s="21"/>
      <c r="L1118" s="17"/>
      <c r="M1118" s="17"/>
      <c r="N1118" s="17" t="s">
        <v>302</v>
      </c>
      <c r="O1118" s="17" t="s">
        <v>548</v>
      </c>
      <c r="P1118" s="17" t="s">
        <v>2141</v>
      </c>
      <c r="Q1118" s="17" t="s">
        <v>356</v>
      </c>
      <c r="R1118" s="18">
        <v>155</v>
      </c>
      <c r="S1118" s="10">
        <v>56</v>
      </c>
      <c r="AA1118" s="11" t="str">
        <f t="shared" si="17"/>
        <v>3. TP. Hải PhòngQuận Ngô Quyền</v>
      </c>
    </row>
    <row r="1119" spans="11:27" ht="15.75">
      <c r="K1119" s="21"/>
      <c r="L1119" s="17"/>
      <c r="M1119" s="17"/>
      <c r="N1119" s="17" t="s">
        <v>302</v>
      </c>
      <c r="O1119" s="17" t="s">
        <v>548</v>
      </c>
      <c r="P1119" s="17" t="s">
        <v>2142</v>
      </c>
      <c r="Q1119" s="17" t="s">
        <v>356</v>
      </c>
      <c r="R1119" s="18">
        <v>155</v>
      </c>
      <c r="S1119" s="10">
        <v>56</v>
      </c>
      <c r="AA1119" s="11" t="str">
        <f t="shared" si="17"/>
        <v>3. TP. Hải PhòngQuận Ngô Quyền</v>
      </c>
    </row>
    <row r="1120" spans="11:27" ht="15.75">
      <c r="K1120" s="21"/>
      <c r="L1120" s="17"/>
      <c r="M1120" s="17"/>
      <c r="N1120" s="17" t="s">
        <v>302</v>
      </c>
      <c r="O1120" s="17" t="s">
        <v>548</v>
      </c>
      <c r="P1120" s="17" t="s">
        <v>1678</v>
      </c>
      <c r="Q1120" s="17" t="s">
        <v>356</v>
      </c>
      <c r="R1120" s="18">
        <v>155</v>
      </c>
      <c r="S1120" s="10">
        <v>56</v>
      </c>
      <c r="AA1120" s="11" t="str">
        <f t="shared" si="17"/>
        <v>3. TP. Hải PhòngQuận Ngô Quyền</v>
      </c>
    </row>
    <row r="1121" spans="11:27" ht="15.75">
      <c r="K1121" s="21"/>
      <c r="L1121" s="17"/>
      <c r="M1121" s="17"/>
      <c r="N1121" s="17" t="s">
        <v>302</v>
      </c>
      <c r="O1121" s="17" t="s">
        <v>548</v>
      </c>
      <c r="P1121" s="17" t="s">
        <v>2143</v>
      </c>
      <c r="Q1121" s="17" t="s">
        <v>356</v>
      </c>
      <c r="R1121" s="18">
        <v>155</v>
      </c>
      <c r="S1121" s="10">
        <v>56</v>
      </c>
      <c r="AA1121" s="11" t="str">
        <f t="shared" si="17"/>
        <v>3. TP. Hải PhòngQuận Ngô Quyền</v>
      </c>
    </row>
    <row r="1122" spans="11:27" ht="15.75">
      <c r="K1122" s="21"/>
      <c r="L1122" s="17"/>
      <c r="M1122" s="17"/>
      <c r="N1122" s="17" t="s">
        <v>302</v>
      </c>
      <c r="O1122" s="17" t="s">
        <v>548</v>
      </c>
      <c r="P1122" s="17" t="s">
        <v>2144</v>
      </c>
      <c r="Q1122" s="17" t="s">
        <v>356</v>
      </c>
      <c r="R1122" s="18">
        <v>155</v>
      </c>
      <c r="S1122" s="10">
        <v>56</v>
      </c>
      <c r="AA1122" s="11" t="str">
        <f t="shared" si="17"/>
        <v>3. TP. Hải PhòngQuận Ngô Quyền</v>
      </c>
    </row>
    <row r="1123" spans="11:27" ht="15.75">
      <c r="K1123" s="21"/>
      <c r="L1123" s="17"/>
      <c r="M1123" s="17"/>
      <c r="N1123" s="17" t="s">
        <v>302</v>
      </c>
      <c r="O1123" s="17" t="s">
        <v>548</v>
      </c>
      <c r="P1123" s="17" t="s">
        <v>2145</v>
      </c>
      <c r="Q1123" s="17" t="s">
        <v>356</v>
      </c>
      <c r="R1123" s="18">
        <v>155</v>
      </c>
      <c r="S1123" s="10">
        <v>56</v>
      </c>
      <c r="AA1123" s="11" t="str">
        <f t="shared" si="17"/>
        <v>3. TP. Hải PhòngQuận Ngô Quyền</v>
      </c>
    </row>
    <row r="1124" spans="11:27" ht="15.75">
      <c r="K1124" s="21"/>
      <c r="L1124" s="17"/>
      <c r="M1124" s="17"/>
      <c r="N1124" s="17" t="s">
        <v>307</v>
      </c>
      <c r="O1124" s="17" t="s">
        <v>551</v>
      </c>
      <c r="P1124" s="17" t="s">
        <v>2146</v>
      </c>
      <c r="Q1124" s="17" t="s">
        <v>306</v>
      </c>
      <c r="R1124" s="18">
        <v>125</v>
      </c>
      <c r="S1124" s="10">
        <v>50</v>
      </c>
      <c r="AA1124" s="11" t="str">
        <f t="shared" si="17"/>
        <v>4. TP. Đà NẵngHuyện Hòa Vang</v>
      </c>
    </row>
    <row r="1125" spans="11:27" ht="15.75">
      <c r="K1125" s="21"/>
      <c r="L1125" s="17"/>
      <c r="M1125" s="17"/>
      <c r="N1125" s="17" t="s">
        <v>307</v>
      </c>
      <c r="O1125" s="17" t="s">
        <v>551</v>
      </c>
      <c r="P1125" s="17" t="s">
        <v>2147</v>
      </c>
      <c r="Q1125" s="17" t="s">
        <v>306</v>
      </c>
      <c r="R1125" s="18">
        <v>125</v>
      </c>
      <c r="S1125" s="10">
        <v>50</v>
      </c>
      <c r="AA1125" s="11" t="str">
        <f t="shared" si="17"/>
        <v>4. TP. Đà NẵngHuyện Hòa Vang</v>
      </c>
    </row>
    <row r="1126" spans="11:27" ht="15.75">
      <c r="K1126" s="21"/>
      <c r="L1126" s="17"/>
      <c r="M1126" s="17"/>
      <c r="N1126" s="17" t="s">
        <v>307</v>
      </c>
      <c r="O1126" s="17" t="s">
        <v>551</v>
      </c>
      <c r="P1126" s="17" t="s">
        <v>2148</v>
      </c>
      <c r="Q1126" s="17" t="s">
        <v>297</v>
      </c>
      <c r="R1126" s="18">
        <v>95</v>
      </c>
      <c r="S1126" s="10">
        <v>44</v>
      </c>
      <c r="AA1126" s="11" t="str">
        <f t="shared" si="17"/>
        <v>4. TP. Đà NẵngHuyện Hòa Vang</v>
      </c>
    </row>
    <row r="1127" spans="11:27" ht="15.75">
      <c r="K1127" s="21"/>
      <c r="L1127" s="17"/>
      <c r="M1127" s="17"/>
      <c r="N1127" s="17" t="s">
        <v>307</v>
      </c>
      <c r="O1127" s="17" t="s">
        <v>551</v>
      </c>
      <c r="P1127" s="17" t="s">
        <v>2149</v>
      </c>
      <c r="Q1127" s="17" t="s">
        <v>306</v>
      </c>
      <c r="R1127" s="18">
        <v>125</v>
      </c>
      <c r="S1127" s="10">
        <v>50</v>
      </c>
      <c r="AA1127" s="11" t="str">
        <f t="shared" si="17"/>
        <v>4. TP. Đà NẵngHuyện Hòa Vang</v>
      </c>
    </row>
    <row r="1128" spans="11:27" ht="15.75">
      <c r="K1128" s="21"/>
      <c r="L1128" s="17"/>
      <c r="M1128" s="17"/>
      <c r="N1128" s="17" t="s">
        <v>307</v>
      </c>
      <c r="O1128" s="17" t="s">
        <v>551</v>
      </c>
      <c r="P1128" s="17" t="s">
        <v>2150</v>
      </c>
      <c r="Q1128" s="17" t="s">
        <v>297</v>
      </c>
      <c r="R1128" s="18">
        <v>95</v>
      </c>
      <c r="S1128" s="10">
        <v>44</v>
      </c>
      <c r="AA1128" s="11" t="str">
        <f t="shared" si="17"/>
        <v>4. TP. Đà NẵngHuyện Hòa Vang</v>
      </c>
    </row>
    <row r="1129" spans="11:27" ht="15.75">
      <c r="K1129" s="21"/>
      <c r="L1129" s="17"/>
      <c r="M1129" s="17"/>
      <c r="N1129" s="17" t="s">
        <v>307</v>
      </c>
      <c r="O1129" s="17" t="s">
        <v>551</v>
      </c>
      <c r="P1129" s="17" t="s">
        <v>2151</v>
      </c>
      <c r="Q1129" s="17" t="s">
        <v>306</v>
      </c>
      <c r="R1129" s="18">
        <v>125</v>
      </c>
      <c r="S1129" s="10">
        <v>50</v>
      </c>
      <c r="AA1129" s="11" t="str">
        <f t="shared" si="17"/>
        <v>4. TP. Đà NẵngHuyện Hòa Vang</v>
      </c>
    </row>
    <row r="1130" spans="11:27" ht="15.75">
      <c r="K1130" s="21"/>
      <c r="L1130" s="17"/>
      <c r="M1130" s="17"/>
      <c r="N1130" s="17" t="s">
        <v>307</v>
      </c>
      <c r="O1130" s="17" t="s">
        <v>551</v>
      </c>
      <c r="P1130" s="17" t="s">
        <v>2152</v>
      </c>
      <c r="Q1130" s="17" t="s">
        <v>306</v>
      </c>
      <c r="R1130" s="18">
        <v>125</v>
      </c>
      <c r="S1130" s="10">
        <v>50</v>
      </c>
      <c r="AA1130" s="11" t="str">
        <f t="shared" si="17"/>
        <v>4. TP. Đà NẵngHuyện Hòa Vang</v>
      </c>
    </row>
    <row r="1131" spans="11:27" ht="15.75">
      <c r="K1131" s="21"/>
      <c r="L1131" s="17"/>
      <c r="M1131" s="17"/>
      <c r="N1131" s="17" t="s">
        <v>307</v>
      </c>
      <c r="O1131" s="17" t="s">
        <v>551</v>
      </c>
      <c r="P1131" s="17" t="s">
        <v>1360</v>
      </c>
      <c r="Q1131" s="17" t="s">
        <v>297</v>
      </c>
      <c r="R1131" s="18">
        <v>95</v>
      </c>
      <c r="S1131" s="10">
        <v>44</v>
      </c>
      <c r="AA1131" s="11" t="str">
        <f t="shared" si="17"/>
        <v>4. TP. Đà NẵngHuyện Hòa Vang</v>
      </c>
    </row>
    <row r="1132" spans="11:27" ht="15.75">
      <c r="K1132" s="21"/>
      <c r="L1132" s="17"/>
      <c r="M1132" s="17"/>
      <c r="N1132" s="17" t="s">
        <v>307</v>
      </c>
      <c r="O1132" s="17" t="s">
        <v>551</v>
      </c>
      <c r="P1132" s="17" t="s">
        <v>2153</v>
      </c>
      <c r="Q1132" s="17" t="s">
        <v>306</v>
      </c>
      <c r="R1132" s="18">
        <v>125</v>
      </c>
      <c r="S1132" s="10">
        <v>50</v>
      </c>
      <c r="AA1132" s="11" t="str">
        <f t="shared" si="17"/>
        <v>4. TP. Đà NẵngHuyện Hòa Vang</v>
      </c>
    </row>
    <row r="1133" spans="11:27" ht="15.75">
      <c r="K1133" s="21"/>
      <c r="L1133" s="17"/>
      <c r="M1133" s="17"/>
      <c r="N1133" s="17" t="s">
        <v>307</v>
      </c>
      <c r="O1133" s="17" t="s">
        <v>551</v>
      </c>
      <c r="P1133" s="17" t="s">
        <v>2154</v>
      </c>
      <c r="Q1133" s="17" t="s">
        <v>306</v>
      </c>
      <c r="R1133" s="18">
        <v>125</v>
      </c>
      <c r="S1133" s="10">
        <v>50</v>
      </c>
      <c r="AA1133" s="11" t="str">
        <f t="shared" si="17"/>
        <v>4. TP. Đà NẵngHuyện Hòa Vang</v>
      </c>
    </row>
    <row r="1134" spans="11:27" ht="15.75">
      <c r="K1134" s="21"/>
      <c r="L1134" s="17"/>
      <c r="M1134" s="17"/>
      <c r="N1134" s="17" t="s">
        <v>307</v>
      </c>
      <c r="O1134" s="17" t="s">
        <v>551</v>
      </c>
      <c r="P1134" s="17" t="s">
        <v>2155</v>
      </c>
      <c r="Q1134" s="17" t="s">
        <v>306</v>
      </c>
      <c r="R1134" s="18">
        <v>125</v>
      </c>
      <c r="S1134" s="10">
        <v>50</v>
      </c>
      <c r="AA1134" s="11" t="str">
        <f t="shared" si="17"/>
        <v>4. TP. Đà NẵngHuyện Hòa Vang</v>
      </c>
    </row>
    <row r="1135" spans="11:27" ht="15.75">
      <c r="K1135" s="21"/>
      <c r="L1135" s="17"/>
      <c r="M1135" s="17"/>
      <c r="N1135" s="17" t="s">
        <v>307</v>
      </c>
      <c r="O1135" s="17" t="s">
        <v>554</v>
      </c>
      <c r="P1135" s="17"/>
      <c r="Q1135" s="17" t="s">
        <v>361</v>
      </c>
      <c r="R1135" s="18">
        <v>185</v>
      </c>
      <c r="S1135" s="10">
        <v>61</v>
      </c>
      <c r="AA1135" s="11" t="str">
        <f t="shared" si="17"/>
        <v>4. TP. Đà NẵngHuyện Hoàng Sa</v>
      </c>
    </row>
    <row r="1136" spans="11:27" ht="15.75">
      <c r="K1136" s="21"/>
      <c r="L1136" s="17"/>
      <c r="M1136" s="17"/>
      <c r="N1136" s="17" t="s">
        <v>307</v>
      </c>
      <c r="O1136" s="17" t="s">
        <v>557</v>
      </c>
      <c r="P1136" s="17" t="s">
        <v>2156</v>
      </c>
      <c r="Q1136" s="17" t="s">
        <v>306</v>
      </c>
      <c r="R1136" s="18">
        <v>125</v>
      </c>
      <c r="S1136" s="10">
        <v>50</v>
      </c>
      <c r="AA1136" s="11" t="str">
        <f t="shared" si="17"/>
        <v>4. TP. Đà NẵngQuận Cẩm Lệ</v>
      </c>
    </row>
    <row r="1137" spans="11:27" ht="15.75">
      <c r="K1137" s="21"/>
      <c r="L1137" s="17"/>
      <c r="M1137" s="17"/>
      <c r="N1137" s="17" t="s">
        <v>307</v>
      </c>
      <c r="O1137" s="17" t="s">
        <v>557</v>
      </c>
      <c r="P1137" s="17" t="s">
        <v>2157</v>
      </c>
      <c r="Q1137" s="17" t="s">
        <v>306</v>
      </c>
      <c r="R1137" s="18">
        <v>125</v>
      </c>
      <c r="S1137" s="10">
        <v>50</v>
      </c>
      <c r="AA1137" s="11" t="str">
        <f t="shared" si="17"/>
        <v>4. TP. Đà NẵngQuận Cẩm Lệ</v>
      </c>
    </row>
    <row r="1138" spans="11:27" ht="15.75">
      <c r="K1138" s="21"/>
      <c r="L1138" s="17"/>
      <c r="M1138" s="17"/>
      <c r="N1138" s="17" t="s">
        <v>307</v>
      </c>
      <c r="O1138" s="17" t="s">
        <v>557</v>
      </c>
      <c r="P1138" s="17" t="s">
        <v>2158</v>
      </c>
      <c r="Q1138" s="17" t="s">
        <v>306</v>
      </c>
      <c r="R1138" s="18">
        <v>125</v>
      </c>
      <c r="S1138" s="10">
        <v>50</v>
      </c>
      <c r="AA1138" s="11" t="str">
        <f t="shared" si="17"/>
        <v>4. TP. Đà NẵngQuận Cẩm Lệ</v>
      </c>
    </row>
    <row r="1139" spans="11:27" ht="15.75">
      <c r="K1139" s="21"/>
      <c r="L1139" s="17"/>
      <c r="M1139" s="17"/>
      <c r="N1139" s="17" t="s">
        <v>307</v>
      </c>
      <c r="O1139" s="17" t="s">
        <v>557</v>
      </c>
      <c r="P1139" s="17" t="s">
        <v>2159</v>
      </c>
      <c r="Q1139" s="17" t="s">
        <v>306</v>
      </c>
      <c r="R1139" s="18">
        <v>125</v>
      </c>
      <c r="S1139" s="10">
        <v>50</v>
      </c>
      <c r="AA1139" s="11" t="str">
        <f t="shared" si="17"/>
        <v>4. TP. Đà NẵngQuận Cẩm Lệ</v>
      </c>
    </row>
    <row r="1140" spans="11:27" ht="15.75">
      <c r="K1140" s="21"/>
      <c r="L1140" s="17"/>
      <c r="M1140" s="17"/>
      <c r="N1140" s="17" t="s">
        <v>307</v>
      </c>
      <c r="O1140" s="17" t="s">
        <v>557</v>
      </c>
      <c r="P1140" s="17" t="s">
        <v>2160</v>
      </c>
      <c r="Q1140" s="17" t="s">
        <v>306</v>
      </c>
      <c r="R1140" s="18">
        <v>125</v>
      </c>
      <c r="S1140" s="10">
        <v>50</v>
      </c>
      <c r="AA1140" s="11" t="str">
        <f t="shared" si="17"/>
        <v>4. TP. Đà NẵngQuận Cẩm Lệ</v>
      </c>
    </row>
    <row r="1141" spans="11:27" ht="15.75">
      <c r="K1141" s="21"/>
      <c r="L1141" s="17"/>
      <c r="M1141" s="17"/>
      <c r="N1141" s="17" t="s">
        <v>307</v>
      </c>
      <c r="O1141" s="17" t="s">
        <v>557</v>
      </c>
      <c r="P1141" s="17" t="s">
        <v>2161</v>
      </c>
      <c r="Q1141" s="17" t="s">
        <v>306</v>
      </c>
      <c r="R1141" s="18">
        <v>125</v>
      </c>
      <c r="S1141" s="10">
        <v>50</v>
      </c>
      <c r="AA1141" s="11" t="str">
        <f t="shared" si="17"/>
        <v>4. TP. Đà NẵngQuận Cẩm Lệ</v>
      </c>
    </row>
    <row r="1142" spans="11:27" ht="15.75">
      <c r="K1142" s="21"/>
      <c r="L1142" s="17"/>
      <c r="M1142" s="17"/>
      <c r="N1142" s="17" t="s">
        <v>307</v>
      </c>
      <c r="O1142" s="17" t="s">
        <v>560</v>
      </c>
      <c r="P1142" s="17" t="s">
        <v>2162</v>
      </c>
      <c r="Q1142" s="17" t="s">
        <v>306</v>
      </c>
      <c r="R1142" s="18">
        <v>125</v>
      </c>
      <c r="S1142" s="10">
        <v>50</v>
      </c>
      <c r="AA1142" s="11" t="str">
        <f t="shared" si="17"/>
        <v>4. TP. Đà NẵngQuận Hải Châu</v>
      </c>
    </row>
    <row r="1143" spans="11:27" ht="15.75">
      <c r="K1143" s="21"/>
      <c r="L1143" s="17"/>
      <c r="M1143" s="17"/>
      <c r="N1143" s="17" t="s">
        <v>307</v>
      </c>
      <c r="O1143" s="17" t="s">
        <v>560</v>
      </c>
      <c r="P1143" s="17" t="s">
        <v>1892</v>
      </c>
      <c r="Q1143" s="17" t="s">
        <v>306</v>
      </c>
      <c r="R1143" s="18">
        <v>125</v>
      </c>
      <c r="S1143" s="10">
        <v>50</v>
      </c>
      <c r="AA1143" s="11" t="str">
        <f t="shared" si="17"/>
        <v>4. TP. Đà NẵngQuận Hải Châu</v>
      </c>
    </row>
    <row r="1144" spans="11:27" ht="15.75">
      <c r="K1144" s="21"/>
      <c r="L1144" s="17"/>
      <c r="M1144" s="17"/>
      <c r="N1144" s="17" t="s">
        <v>307</v>
      </c>
      <c r="O1144" s="17" t="s">
        <v>560</v>
      </c>
      <c r="P1144" s="17" t="s">
        <v>2163</v>
      </c>
      <c r="Q1144" s="17" t="s">
        <v>306</v>
      </c>
      <c r="R1144" s="18">
        <v>125</v>
      </c>
      <c r="S1144" s="10">
        <v>50</v>
      </c>
      <c r="AA1144" s="11" t="str">
        <f t="shared" si="17"/>
        <v>4. TP. Đà NẵngQuận Hải Châu</v>
      </c>
    </row>
    <row r="1145" spans="11:27" ht="15.75">
      <c r="K1145" s="21"/>
      <c r="L1145" s="17"/>
      <c r="M1145" s="17"/>
      <c r="N1145" s="17" t="s">
        <v>307</v>
      </c>
      <c r="O1145" s="17" t="s">
        <v>560</v>
      </c>
      <c r="P1145" s="17" t="s">
        <v>2164</v>
      </c>
      <c r="Q1145" s="17" t="s">
        <v>306</v>
      </c>
      <c r="R1145" s="18">
        <v>125</v>
      </c>
      <c r="S1145" s="10">
        <v>50</v>
      </c>
      <c r="AA1145" s="11" t="str">
        <f t="shared" si="17"/>
        <v>4. TP. Đà NẵngQuận Hải Châu</v>
      </c>
    </row>
    <row r="1146" spans="11:27" ht="15.75">
      <c r="K1146" s="21"/>
      <c r="L1146" s="17"/>
      <c r="M1146" s="17"/>
      <c r="N1146" s="17" t="s">
        <v>307</v>
      </c>
      <c r="O1146" s="17" t="s">
        <v>560</v>
      </c>
      <c r="P1146" s="17" t="s">
        <v>2165</v>
      </c>
      <c r="Q1146" s="17" t="s">
        <v>306</v>
      </c>
      <c r="R1146" s="18">
        <v>125</v>
      </c>
      <c r="S1146" s="10">
        <v>50</v>
      </c>
      <c r="AA1146" s="11" t="str">
        <f t="shared" si="17"/>
        <v>4. TP. Đà NẵngQuận Hải Châu</v>
      </c>
    </row>
    <row r="1147" spans="11:27" ht="15.75">
      <c r="K1147" s="21"/>
      <c r="L1147" s="17"/>
      <c r="M1147" s="17"/>
      <c r="N1147" s="17" t="s">
        <v>307</v>
      </c>
      <c r="O1147" s="17" t="s">
        <v>560</v>
      </c>
      <c r="P1147" s="17" t="s">
        <v>2166</v>
      </c>
      <c r="Q1147" s="17" t="s">
        <v>306</v>
      </c>
      <c r="R1147" s="18">
        <v>125</v>
      </c>
      <c r="S1147" s="10">
        <v>50</v>
      </c>
      <c r="AA1147" s="11" t="str">
        <f t="shared" si="17"/>
        <v>4. TP. Đà NẵngQuận Hải Châu</v>
      </c>
    </row>
    <row r="1148" spans="11:27" ht="15.75">
      <c r="K1148" s="21"/>
      <c r="L1148" s="17"/>
      <c r="M1148" s="17"/>
      <c r="N1148" s="17" t="s">
        <v>307</v>
      </c>
      <c r="O1148" s="17" t="s">
        <v>560</v>
      </c>
      <c r="P1148" s="17" t="s">
        <v>2167</v>
      </c>
      <c r="Q1148" s="17" t="s">
        <v>306</v>
      </c>
      <c r="R1148" s="18">
        <v>125</v>
      </c>
      <c r="S1148" s="10">
        <v>50</v>
      </c>
      <c r="AA1148" s="11" t="str">
        <f t="shared" si="17"/>
        <v>4. TP. Đà NẵngQuận Hải Châu</v>
      </c>
    </row>
    <row r="1149" spans="11:27" ht="15.75">
      <c r="K1149" s="21"/>
      <c r="L1149" s="17"/>
      <c r="M1149" s="17"/>
      <c r="N1149" s="17" t="s">
        <v>307</v>
      </c>
      <c r="O1149" s="17" t="s">
        <v>560</v>
      </c>
      <c r="P1149" s="17" t="s">
        <v>2168</v>
      </c>
      <c r="Q1149" s="17" t="s">
        <v>306</v>
      </c>
      <c r="R1149" s="18">
        <v>125</v>
      </c>
      <c r="S1149" s="10">
        <v>50</v>
      </c>
      <c r="AA1149" s="11" t="str">
        <f t="shared" si="17"/>
        <v>4. TP. Đà NẵngQuận Hải Châu</v>
      </c>
    </row>
    <row r="1150" spans="11:27" ht="15.75">
      <c r="K1150" s="21"/>
      <c r="L1150" s="17"/>
      <c r="M1150" s="17"/>
      <c r="N1150" s="17" t="s">
        <v>307</v>
      </c>
      <c r="O1150" s="17" t="s">
        <v>560</v>
      </c>
      <c r="P1150" s="17" t="s">
        <v>2169</v>
      </c>
      <c r="Q1150" s="17" t="s">
        <v>306</v>
      </c>
      <c r="R1150" s="18">
        <v>125</v>
      </c>
      <c r="S1150" s="10">
        <v>50</v>
      </c>
      <c r="AA1150" s="11" t="str">
        <f t="shared" si="17"/>
        <v>4. TP. Đà NẵngQuận Hải Châu</v>
      </c>
    </row>
    <row r="1151" spans="11:27" ht="15.75">
      <c r="K1151" s="21"/>
      <c r="L1151" s="17"/>
      <c r="M1151" s="17"/>
      <c r="N1151" s="17" t="s">
        <v>307</v>
      </c>
      <c r="O1151" s="17" t="s">
        <v>560</v>
      </c>
      <c r="P1151" s="17" t="s">
        <v>2170</v>
      </c>
      <c r="Q1151" s="17" t="s">
        <v>306</v>
      </c>
      <c r="R1151" s="18">
        <v>125</v>
      </c>
      <c r="S1151" s="10">
        <v>50</v>
      </c>
      <c r="AA1151" s="11" t="str">
        <f t="shared" si="17"/>
        <v>4. TP. Đà NẵngQuận Hải Châu</v>
      </c>
    </row>
    <row r="1152" spans="11:27" ht="15.75">
      <c r="K1152" s="21"/>
      <c r="L1152" s="17"/>
      <c r="M1152" s="17"/>
      <c r="N1152" s="17" t="s">
        <v>307</v>
      </c>
      <c r="O1152" s="17" t="s">
        <v>560</v>
      </c>
      <c r="P1152" s="17" t="s">
        <v>2171</v>
      </c>
      <c r="Q1152" s="17" t="s">
        <v>306</v>
      </c>
      <c r="R1152" s="18">
        <v>125</v>
      </c>
      <c r="S1152" s="10">
        <v>50</v>
      </c>
      <c r="AA1152" s="11" t="str">
        <f t="shared" si="17"/>
        <v>4. TP. Đà NẵngQuận Hải Châu</v>
      </c>
    </row>
    <row r="1153" spans="11:27" ht="15.75">
      <c r="K1153" s="21"/>
      <c r="L1153" s="17"/>
      <c r="M1153" s="17"/>
      <c r="N1153" s="17" t="s">
        <v>307</v>
      </c>
      <c r="O1153" s="17" t="s">
        <v>560</v>
      </c>
      <c r="P1153" s="17" t="s">
        <v>2172</v>
      </c>
      <c r="Q1153" s="17" t="s">
        <v>306</v>
      </c>
      <c r="R1153" s="18">
        <v>125</v>
      </c>
      <c r="S1153" s="10">
        <v>50</v>
      </c>
      <c r="AA1153" s="11" t="str">
        <f t="shared" si="17"/>
        <v>4. TP. Đà NẵngQuận Hải Châu</v>
      </c>
    </row>
    <row r="1154" spans="11:27" ht="15.75">
      <c r="K1154" s="21"/>
      <c r="L1154" s="17"/>
      <c r="M1154" s="17"/>
      <c r="N1154" s="17" t="s">
        <v>307</v>
      </c>
      <c r="O1154" s="17" t="s">
        <v>560</v>
      </c>
      <c r="P1154" s="17" t="s">
        <v>2173</v>
      </c>
      <c r="Q1154" s="17" t="s">
        <v>306</v>
      </c>
      <c r="R1154" s="18">
        <v>125</v>
      </c>
      <c r="S1154" s="10">
        <v>50</v>
      </c>
      <c r="AA1154" s="11" t="str">
        <f t="shared" si="17"/>
        <v>4. TP. Đà NẵngQuận Hải Châu</v>
      </c>
    </row>
    <row r="1155" spans="11:27" ht="15.75">
      <c r="K1155" s="21"/>
      <c r="L1155" s="17"/>
      <c r="M1155" s="17"/>
      <c r="N1155" s="17" t="s">
        <v>307</v>
      </c>
      <c r="O1155" s="17" t="s">
        <v>563</v>
      </c>
      <c r="P1155" s="17" t="s">
        <v>2174</v>
      </c>
      <c r="Q1155" s="17" t="s">
        <v>306</v>
      </c>
      <c r="R1155" s="18">
        <v>125</v>
      </c>
      <c r="S1155" s="10">
        <v>50</v>
      </c>
      <c r="AA1155" s="11" t="str">
        <f t="shared" si="17"/>
        <v>4. TP. Đà NẵngQuận Liên Chiểu</v>
      </c>
    </row>
    <row r="1156" spans="11:27" ht="15.75">
      <c r="K1156" s="21"/>
      <c r="L1156" s="17"/>
      <c r="M1156" s="17"/>
      <c r="N1156" s="17" t="s">
        <v>307</v>
      </c>
      <c r="O1156" s="17" t="s">
        <v>563</v>
      </c>
      <c r="P1156" s="17" t="s">
        <v>2175</v>
      </c>
      <c r="Q1156" s="17" t="s">
        <v>306</v>
      </c>
      <c r="R1156" s="18">
        <v>125</v>
      </c>
      <c r="S1156" s="10">
        <v>50</v>
      </c>
      <c r="AA1156" s="11" t="str">
        <f t="shared" si="17"/>
        <v>4. TP. Đà NẵngQuận Liên Chiểu</v>
      </c>
    </row>
    <row r="1157" spans="11:27" ht="15.75">
      <c r="K1157" s="21"/>
      <c r="L1157" s="17"/>
      <c r="M1157" s="17"/>
      <c r="N1157" s="17" t="s">
        <v>307</v>
      </c>
      <c r="O1157" s="17" t="s">
        <v>563</v>
      </c>
      <c r="P1157" s="17" t="s">
        <v>2176</v>
      </c>
      <c r="Q1157" s="17" t="s">
        <v>306</v>
      </c>
      <c r="R1157" s="18">
        <v>125</v>
      </c>
      <c r="S1157" s="10">
        <v>50</v>
      </c>
      <c r="AA1157" s="11" t="str">
        <f t="shared" si="17"/>
        <v>4. TP. Đà NẵngQuận Liên Chiểu</v>
      </c>
    </row>
    <row r="1158" spans="11:27" ht="15.75">
      <c r="K1158" s="21"/>
      <c r="L1158" s="17"/>
      <c r="M1158" s="17"/>
      <c r="N1158" s="17" t="s">
        <v>307</v>
      </c>
      <c r="O1158" s="17" t="s">
        <v>563</v>
      </c>
      <c r="P1158" s="17" t="s">
        <v>2177</v>
      </c>
      <c r="Q1158" s="17" t="s">
        <v>306</v>
      </c>
      <c r="R1158" s="18">
        <v>125</v>
      </c>
      <c r="S1158" s="10">
        <v>50</v>
      </c>
      <c r="AA1158" s="11" t="str">
        <f t="shared" ref="AA1158:AA1221" si="18">N1158&amp;O1158</f>
        <v>4. TP. Đà NẵngQuận Liên Chiểu</v>
      </c>
    </row>
    <row r="1159" spans="11:27" ht="15.75">
      <c r="K1159" s="21"/>
      <c r="L1159" s="17"/>
      <c r="M1159" s="17"/>
      <c r="N1159" s="17" t="s">
        <v>307</v>
      </c>
      <c r="O1159" s="17" t="s">
        <v>563</v>
      </c>
      <c r="P1159" s="17" t="s">
        <v>2178</v>
      </c>
      <c r="Q1159" s="17" t="s">
        <v>306</v>
      </c>
      <c r="R1159" s="18">
        <v>125</v>
      </c>
      <c r="S1159" s="10">
        <v>50</v>
      </c>
      <c r="AA1159" s="11" t="str">
        <f t="shared" si="18"/>
        <v>4. TP. Đà NẵngQuận Liên Chiểu</v>
      </c>
    </row>
    <row r="1160" spans="11:27" ht="15.75">
      <c r="K1160" s="21"/>
      <c r="L1160" s="17"/>
      <c r="M1160" s="17"/>
      <c r="N1160" s="17" t="s">
        <v>307</v>
      </c>
      <c r="O1160" s="17" t="s">
        <v>566</v>
      </c>
      <c r="P1160" s="17" t="s">
        <v>2179</v>
      </c>
      <c r="Q1160" s="17" t="s">
        <v>306</v>
      </c>
      <c r="R1160" s="18">
        <v>125</v>
      </c>
      <c r="S1160" s="10">
        <v>50</v>
      </c>
      <c r="AA1160" s="11" t="str">
        <f t="shared" si="18"/>
        <v>4. TP. Đà NẵngQuận Ngũ Hành Sơn</v>
      </c>
    </row>
    <row r="1161" spans="11:27" ht="15.75">
      <c r="K1161" s="21"/>
      <c r="L1161" s="17"/>
      <c r="M1161" s="17"/>
      <c r="N1161" s="17" t="s">
        <v>307</v>
      </c>
      <c r="O1161" s="17" t="s">
        <v>566</v>
      </c>
      <c r="P1161" s="17" t="s">
        <v>2180</v>
      </c>
      <c r="Q1161" s="17" t="s">
        <v>306</v>
      </c>
      <c r="R1161" s="18">
        <v>125</v>
      </c>
      <c r="S1161" s="10">
        <v>50</v>
      </c>
      <c r="AA1161" s="11" t="str">
        <f t="shared" si="18"/>
        <v>4. TP. Đà NẵngQuận Ngũ Hành Sơn</v>
      </c>
    </row>
    <row r="1162" spans="11:27" ht="15.75">
      <c r="K1162" s="21"/>
      <c r="L1162" s="17"/>
      <c r="M1162" s="17"/>
      <c r="N1162" s="17" t="s">
        <v>307</v>
      </c>
      <c r="O1162" s="17" t="s">
        <v>566</v>
      </c>
      <c r="P1162" s="17" t="s">
        <v>2181</v>
      </c>
      <c r="Q1162" s="17" t="s">
        <v>306</v>
      </c>
      <c r="R1162" s="18">
        <v>125</v>
      </c>
      <c r="S1162" s="10">
        <v>50</v>
      </c>
      <c r="AA1162" s="11" t="str">
        <f t="shared" si="18"/>
        <v>4. TP. Đà NẵngQuận Ngũ Hành Sơn</v>
      </c>
    </row>
    <row r="1163" spans="11:27" ht="15.75">
      <c r="K1163" s="21"/>
      <c r="L1163" s="17"/>
      <c r="M1163" s="17"/>
      <c r="N1163" s="17" t="s">
        <v>307</v>
      </c>
      <c r="O1163" s="17" t="s">
        <v>566</v>
      </c>
      <c r="P1163" s="17" t="s">
        <v>2182</v>
      </c>
      <c r="Q1163" s="17" t="s">
        <v>306</v>
      </c>
      <c r="R1163" s="18">
        <v>125</v>
      </c>
      <c r="S1163" s="10">
        <v>50</v>
      </c>
      <c r="AA1163" s="11" t="str">
        <f t="shared" si="18"/>
        <v>4. TP. Đà NẵngQuận Ngũ Hành Sơn</v>
      </c>
    </row>
    <row r="1164" spans="11:27" ht="15.75">
      <c r="K1164" s="21"/>
      <c r="L1164" s="17"/>
      <c r="M1164" s="17"/>
      <c r="N1164" s="17" t="s">
        <v>307</v>
      </c>
      <c r="O1164" s="17" t="s">
        <v>569</v>
      </c>
      <c r="P1164" s="17" t="s">
        <v>2183</v>
      </c>
      <c r="Q1164" s="17" t="s">
        <v>306</v>
      </c>
      <c r="R1164" s="18">
        <v>125</v>
      </c>
      <c r="S1164" s="10">
        <v>50</v>
      </c>
      <c r="AA1164" s="11" t="str">
        <f t="shared" si="18"/>
        <v>4. TP. Đà NẵngQuận Sơn Trà</v>
      </c>
    </row>
    <row r="1165" spans="11:27" ht="15.75">
      <c r="K1165" s="21"/>
      <c r="L1165" s="17"/>
      <c r="M1165" s="17"/>
      <c r="N1165" s="17" t="s">
        <v>307</v>
      </c>
      <c r="O1165" s="17" t="s">
        <v>569</v>
      </c>
      <c r="P1165" s="17" t="s">
        <v>2184</v>
      </c>
      <c r="Q1165" s="17" t="s">
        <v>306</v>
      </c>
      <c r="R1165" s="18">
        <v>125</v>
      </c>
      <c r="S1165" s="10">
        <v>50</v>
      </c>
      <c r="AA1165" s="11" t="str">
        <f t="shared" si="18"/>
        <v>4. TP. Đà NẵngQuận Sơn Trà</v>
      </c>
    </row>
    <row r="1166" spans="11:27" ht="15.75">
      <c r="K1166" s="21"/>
      <c r="L1166" s="17"/>
      <c r="M1166" s="17"/>
      <c r="N1166" s="17" t="s">
        <v>307</v>
      </c>
      <c r="O1166" s="17" t="s">
        <v>569</v>
      </c>
      <c r="P1166" s="17" t="s">
        <v>2185</v>
      </c>
      <c r="Q1166" s="17" t="s">
        <v>306</v>
      </c>
      <c r="R1166" s="18">
        <v>125</v>
      </c>
      <c r="S1166" s="10">
        <v>50</v>
      </c>
      <c r="AA1166" s="11" t="str">
        <f t="shared" si="18"/>
        <v>4. TP. Đà NẵngQuận Sơn Trà</v>
      </c>
    </row>
    <row r="1167" spans="11:27" ht="15.75">
      <c r="K1167" s="21"/>
      <c r="L1167" s="17"/>
      <c r="M1167" s="17"/>
      <c r="N1167" s="17" t="s">
        <v>307</v>
      </c>
      <c r="O1167" s="17" t="s">
        <v>569</v>
      </c>
      <c r="P1167" s="17" t="s">
        <v>2186</v>
      </c>
      <c r="Q1167" s="17" t="s">
        <v>306</v>
      </c>
      <c r="R1167" s="18">
        <v>125</v>
      </c>
      <c r="S1167" s="10">
        <v>50</v>
      </c>
      <c r="AA1167" s="11" t="str">
        <f t="shared" si="18"/>
        <v>4. TP. Đà NẵngQuận Sơn Trà</v>
      </c>
    </row>
    <row r="1168" spans="11:27" ht="15.75">
      <c r="K1168" s="21"/>
      <c r="L1168" s="17"/>
      <c r="M1168" s="17"/>
      <c r="N1168" s="17" t="s">
        <v>307</v>
      </c>
      <c r="O1168" s="17" t="s">
        <v>569</v>
      </c>
      <c r="P1168" s="17" t="s">
        <v>2187</v>
      </c>
      <c r="Q1168" s="17" t="s">
        <v>306</v>
      </c>
      <c r="R1168" s="18">
        <v>125</v>
      </c>
      <c r="S1168" s="10">
        <v>50</v>
      </c>
      <c r="AA1168" s="11" t="str">
        <f t="shared" si="18"/>
        <v>4. TP. Đà NẵngQuận Sơn Trà</v>
      </c>
    </row>
    <row r="1169" spans="11:27" ht="15.75">
      <c r="K1169" s="21"/>
      <c r="L1169" s="17"/>
      <c r="M1169" s="17"/>
      <c r="N1169" s="17" t="s">
        <v>307</v>
      </c>
      <c r="O1169" s="17" t="s">
        <v>569</v>
      </c>
      <c r="P1169" s="17" t="s">
        <v>2188</v>
      </c>
      <c r="Q1169" s="17" t="s">
        <v>306</v>
      </c>
      <c r="R1169" s="18">
        <v>125</v>
      </c>
      <c r="S1169" s="10">
        <v>50</v>
      </c>
      <c r="AA1169" s="11" t="str">
        <f t="shared" si="18"/>
        <v>4. TP. Đà NẵngQuận Sơn Trà</v>
      </c>
    </row>
    <row r="1170" spans="11:27" ht="15.75">
      <c r="K1170" s="21"/>
      <c r="L1170" s="17"/>
      <c r="M1170" s="17"/>
      <c r="N1170" s="17" t="s">
        <v>307</v>
      </c>
      <c r="O1170" s="17" t="s">
        <v>569</v>
      </c>
      <c r="P1170" s="17" t="s">
        <v>2189</v>
      </c>
      <c r="Q1170" s="17" t="s">
        <v>306</v>
      </c>
      <c r="R1170" s="18">
        <v>125</v>
      </c>
      <c r="S1170" s="10">
        <v>50</v>
      </c>
      <c r="AA1170" s="11" t="str">
        <f t="shared" si="18"/>
        <v>4. TP. Đà NẵngQuận Sơn Trà</v>
      </c>
    </row>
    <row r="1171" spans="11:27" ht="15.75">
      <c r="K1171" s="21"/>
      <c r="L1171" s="17"/>
      <c r="M1171" s="17"/>
      <c r="N1171" s="17" t="s">
        <v>307</v>
      </c>
      <c r="O1171" s="17" t="s">
        <v>572</v>
      </c>
      <c r="P1171" s="17" t="s">
        <v>2190</v>
      </c>
      <c r="Q1171" s="17" t="s">
        <v>306</v>
      </c>
      <c r="R1171" s="18">
        <v>125</v>
      </c>
      <c r="S1171" s="10">
        <v>50</v>
      </c>
      <c r="AA1171" s="11" t="str">
        <f t="shared" si="18"/>
        <v>4. TP. Đà NẵngQuận Thanh Khê</v>
      </c>
    </row>
    <row r="1172" spans="11:27" ht="15.75">
      <c r="K1172" s="21"/>
      <c r="L1172" s="17"/>
      <c r="M1172" s="17"/>
      <c r="N1172" s="17" t="s">
        <v>307</v>
      </c>
      <c r="O1172" s="17" t="s">
        <v>572</v>
      </c>
      <c r="P1172" s="17" t="s">
        <v>2191</v>
      </c>
      <c r="Q1172" s="17" t="s">
        <v>306</v>
      </c>
      <c r="R1172" s="18">
        <v>125</v>
      </c>
      <c r="S1172" s="10">
        <v>50</v>
      </c>
      <c r="AA1172" s="11" t="str">
        <f t="shared" si="18"/>
        <v>4. TP. Đà NẵngQuận Thanh Khê</v>
      </c>
    </row>
    <row r="1173" spans="11:27" ht="15.75">
      <c r="K1173" s="21"/>
      <c r="L1173" s="17"/>
      <c r="M1173" s="17"/>
      <c r="N1173" s="17" t="s">
        <v>307</v>
      </c>
      <c r="O1173" s="17" t="s">
        <v>572</v>
      </c>
      <c r="P1173" s="17" t="s">
        <v>2192</v>
      </c>
      <c r="Q1173" s="17" t="s">
        <v>306</v>
      </c>
      <c r="R1173" s="18">
        <v>125</v>
      </c>
      <c r="S1173" s="10">
        <v>50</v>
      </c>
      <c r="AA1173" s="11" t="str">
        <f t="shared" si="18"/>
        <v>4. TP. Đà NẵngQuận Thanh Khê</v>
      </c>
    </row>
    <row r="1174" spans="11:27" ht="15.75">
      <c r="K1174" s="21"/>
      <c r="L1174" s="17"/>
      <c r="M1174" s="17"/>
      <c r="N1174" s="17" t="s">
        <v>307</v>
      </c>
      <c r="O1174" s="17" t="s">
        <v>572</v>
      </c>
      <c r="P1174" s="17" t="s">
        <v>2193</v>
      </c>
      <c r="Q1174" s="17" t="s">
        <v>306</v>
      </c>
      <c r="R1174" s="18">
        <v>125</v>
      </c>
      <c r="S1174" s="10">
        <v>50</v>
      </c>
      <c r="AA1174" s="11" t="str">
        <f t="shared" si="18"/>
        <v>4. TP. Đà NẵngQuận Thanh Khê</v>
      </c>
    </row>
    <row r="1175" spans="11:27" ht="15.75">
      <c r="K1175" s="21"/>
      <c r="L1175" s="17"/>
      <c r="M1175" s="17"/>
      <c r="N1175" s="17" t="s">
        <v>307</v>
      </c>
      <c r="O1175" s="17" t="s">
        <v>572</v>
      </c>
      <c r="P1175" s="17" t="s">
        <v>2194</v>
      </c>
      <c r="Q1175" s="17" t="s">
        <v>306</v>
      </c>
      <c r="R1175" s="18">
        <v>125</v>
      </c>
      <c r="S1175" s="10">
        <v>50</v>
      </c>
      <c r="AA1175" s="11" t="str">
        <f t="shared" si="18"/>
        <v>4. TP. Đà NẵngQuận Thanh Khê</v>
      </c>
    </row>
    <row r="1176" spans="11:27" ht="15.75">
      <c r="K1176" s="21"/>
      <c r="L1176" s="17"/>
      <c r="M1176" s="17"/>
      <c r="N1176" s="17" t="s">
        <v>307</v>
      </c>
      <c r="O1176" s="17" t="s">
        <v>572</v>
      </c>
      <c r="P1176" s="17" t="s">
        <v>2195</v>
      </c>
      <c r="Q1176" s="17" t="s">
        <v>306</v>
      </c>
      <c r="R1176" s="18">
        <v>125</v>
      </c>
      <c r="S1176" s="10">
        <v>50</v>
      </c>
      <c r="AA1176" s="11" t="str">
        <f t="shared" si="18"/>
        <v>4. TP. Đà NẵngQuận Thanh Khê</v>
      </c>
    </row>
    <row r="1177" spans="11:27" ht="15.75">
      <c r="K1177" s="21"/>
      <c r="L1177" s="17"/>
      <c r="M1177" s="17"/>
      <c r="N1177" s="17" t="s">
        <v>307</v>
      </c>
      <c r="O1177" s="17" t="s">
        <v>572</v>
      </c>
      <c r="P1177" s="17" t="s">
        <v>2196</v>
      </c>
      <c r="Q1177" s="17" t="s">
        <v>306</v>
      </c>
      <c r="R1177" s="18">
        <v>125</v>
      </c>
      <c r="S1177" s="10">
        <v>50</v>
      </c>
      <c r="AA1177" s="11" t="str">
        <f t="shared" si="18"/>
        <v>4. TP. Đà NẵngQuận Thanh Khê</v>
      </c>
    </row>
    <row r="1178" spans="11:27" ht="15.75">
      <c r="K1178" s="21"/>
      <c r="L1178" s="17"/>
      <c r="M1178" s="17"/>
      <c r="N1178" s="17" t="s">
        <v>307</v>
      </c>
      <c r="O1178" s="17" t="s">
        <v>572</v>
      </c>
      <c r="P1178" s="17" t="s">
        <v>2197</v>
      </c>
      <c r="Q1178" s="17" t="s">
        <v>306</v>
      </c>
      <c r="R1178" s="18">
        <v>125</v>
      </c>
      <c r="S1178" s="10">
        <v>50</v>
      </c>
      <c r="AA1178" s="11" t="str">
        <f t="shared" si="18"/>
        <v>4. TP. Đà NẵngQuận Thanh Khê</v>
      </c>
    </row>
    <row r="1179" spans="11:27" ht="15.75">
      <c r="K1179" s="21"/>
      <c r="L1179" s="17"/>
      <c r="M1179" s="17"/>
      <c r="N1179" s="17" t="s">
        <v>307</v>
      </c>
      <c r="O1179" s="17" t="s">
        <v>572</v>
      </c>
      <c r="P1179" s="17" t="s">
        <v>2198</v>
      </c>
      <c r="Q1179" s="17" t="s">
        <v>306</v>
      </c>
      <c r="R1179" s="18">
        <v>125</v>
      </c>
      <c r="S1179" s="10">
        <v>50</v>
      </c>
      <c r="AA1179" s="11" t="str">
        <f t="shared" si="18"/>
        <v>4. TP. Đà NẵngQuận Thanh Khê</v>
      </c>
    </row>
    <row r="1180" spans="11:27" ht="15.75">
      <c r="K1180" s="21"/>
      <c r="L1180" s="17"/>
      <c r="M1180" s="17"/>
      <c r="N1180" s="17" t="s">
        <v>307</v>
      </c>
      <c r="O1180" s="17" t="s">
        <v>572</v>
      </c>
      <c r="P1180" s="17" t="s">
        <v>2199</v>
      </c>
      <c r="Q1180" s="17" t="s">
        <v>306</v>
      </c>
      <c r="R1180" s="18">
        <v>125</v>
      </c>
      <c r="S1180" s="10">
        <v>50</v>
      </c>
      <c r="AA1180" s="11" t="str">
        <f t="shared" si="18"/>
        <v>4. TP. Đà NẵngQuận Thanh Khê</v>
      </c>
    </row>
    <row r="1181" spans="11:27" ht="15.75">
      <c r="K1181" s="21"/>
      <c r="L1181" s="17"/>
      <c r="M1181" s="17"/>
      <c r="N1181" s="17" t="s">
        <v>311</v>
      </c>
      <c r="O1181" s="17" t="s">
        <v>575</v>
      </c>
      <c r="P1181" s="17" t="s">
        <v>2200</v>
      </c>
      <c r="Q1181" s="17" t="s">
        <v>297</v>
      </c>
      <c r="R1181" s="18">
        <v>95</v>
      </c>
      <c r="S1181" s="10">
        <v>44</v>
      </c>
      <c r="AA1181" s="11" t="str">
        <f t="shared" si="18"/>
        <v>5. TP. Cần ThơHuyện Cờ Đỏ</v>
      </c>
    </row>
    <row r="1182" spans="11:27" ht="15.75">
      <c r="K1182" s="21"/>
      <c r="L1182" s="17"/>
      <c r="M1182" s="17"/>
      <c r="N1182" s="17" t="s">
        <v>311</v>
      </c>
      <c r="O1182" s="17" t="s">
        <v>575</v>
      </c>
      <c r="P1182" s="17" t="s">
        <v>2201</v>
      </c>
      <c r="Q1182" s="17" t="s">
        <v>297</v>
      </c>
      <c r="R1182" s="18">
        <v>95</v>
      </c>
      <c r="S1182" s="10">
        <v>44</v>
      </c>
      <c r="AA1182" s="11" t="str">
        <f t="shared" si="18"/>
        <v>5. TP. Cần ThơHuyện Cờ Đỏ</v>
      </c>
    </row>
    <row r="1183" spans="11:27" ht="15.75">
      <c r="K1183" s="21"/>
      <c r="L1183" s="17"/>
      <c r="M1183" s="17"/>
      <c r="N1183" s="17" t="s">
        <v>311</v>
      </c>
      <c r="O1183" s="17" t="s">
        <v>575</v>
      </c>
      <c r="P1183" s="17" t="s">
        <v>2202</v>
      </c>
      <c r="Q1183" s="17" t="s">
        <v>297</v>
      </c>
      <c r="R1183" s="18">
        <v>95</v>
      </c>
      <c r="S1183" s="10">
        <v>44</v>
      </c>
      <c r="AA1183" s="11" t="str">
        <f t="shared" si="18"/>
        <v>5. TP. Cần ThơHuyện Cờ Đỏ</v>
      </c>
    </row>
    <row r="1184" spans="11:27" ht="15.75">
      <c r="K1184" s="21"/>
      <c r="L1184" s="17"/>
      <c r="M1184" s="17"/>
      <c r="N1184" s="17" t="s">
        <v>311</v>
      </c>
      <c r="O1184" s="17" t="s">
        <v>575</v>
      </c>
      <c r="P1184" s="17" t="s">
        <v>2203</v>
      </c>
      <c r="Q1184" s="17" t="s">
        <v>297</v>
      </c>
      <c r="R1184" s="18">
        <v>95</v>
      </c>
      <c r="S1184" s="10">
        <v>44</v>
      </c>
      <c r="AA1184" s="11" t="str">
        <f t="shared" si="18"/>
        <v>5. TP. Cần ThơHuyện Cờ Đỏ</v>
      </c>
    </row>
    <row r="1185" spans="11:27" ht="15.75">
      <c r="K1185" s="21"/>
      <c r="L1185" s="17"/>
      <c r="M1185" s="17"/>
      <c r="N1185" s="17" t="s">
        <v>311</v>
      </c>
      <c r="O1185" s="17" t="s">
        <v>575</v>
      </c>
      <c r="P1185" s="17" t="s">
        <v>2204</v>
      </c>
      <c r="Q1185" s="17" t="s">
        <v>297</v>
      </c>
      <c r="R1185" s="18">
        <v>95</v>
      </c>
      <c r="S1185" s="10">
        <v>44</v>
      </c>
      <c r="AA1185" s="11" t="str">
        <f t="shared" si="18"/>
        <v>5. TP. Cần ThơHuyện Cờ Đỏ</v>
      </c>
    </row>
    <row r="1186" spans="11:27" ht="15.75">
      <c r="K1186" s="21"/>
      <c r="L1186" s="17"/>
      <c r="M1186" s="17"/>
      <c r="N1186" s="17" t="s">
        <v>311</v>
      </c>
      <c r="O1186" s="17" t="s">
        <v>575</v>
      </c>
      <c r="P1186" s="17" t="s">
        <v>2205</v>
      </c>
      <c r="Q1186" s="17" t="s">
        <v>297</v>
      </c>
      <c r="R1186" s="18">
        <v>95</v>
      </c>
      <c r="S1186" s="10">
        <v>44</v>
      </c>
      <c r="AA1186" s="11" t="str">
        <f t="shared" si="18"/>
        <v>5. TP. Cần ThơHuyện Cờ Đỏ</v>
      </c>
    </row>
    <row r="1187" spans="11:27" ht="15.75">
      <c r="K1187" s="21"/>
      <c r="L1187" s="17"/>
      <c r="M1187" s="17"/>
      <c r="N1187" s="17" t="s">
        <v>311</v>
      </c>
      <c r="O1187" s="17" t="s">
        <v>575</v>
      </c>
      <c r="P1187" s="17" t="s">
        <v>2206</v>
      </c>
      <c r="Q1187" s="17" t="s">
        <v>297</v>
      </c>
      <c r="R1187" s="18">
        <v>95</v>
      </c>
      <c r="S1187" s="10">
        <v>44</v>
      </c>
      <c r="AA1187" s="11" t="str">
        <f t="shared" si="18"/>
        <v>5. TP. Cần ThơHuyện Cờ Đỏ</v>
      </c>
    </row>
    <row r="1188" spans="11:27" ht="15.75">
      <c r="K1188" s="21"/>
      <c r="L1188" s="17"/>
      <c r="M1188" s="17"/>
      <c r="N1188" s="17" t="s">
        <v>311</v>
      </c>
      <c r="O1188" s="17" t="s">
        <v>575</v>
      </c>
      <c r="P1188" s="17" t="s">
        <v>1777</v>
      </c>
      <c r="Q1188" s="17" t="s">
        <v>297</v>
      </c>
      <c r="R1188" s="18">
        <v>95</v>
      </c>
      <c r="S1188" s="10">
        <v>44</v>
      </c>
      <c r="AA1188" s="11" t="str">
        <f t="shared" si="18"/>
        <v>5. TP. Cần ThơHuyện Cờ Đỏ</v>
      </c>
    </row>
    <row r="1189" spans="11:27" ht="15.75">
      <c r="K1189" s="21"/>
      <c r="L1189" s="17"/>
      <c r="M1189" s="17"/>
      <c r="N1189" s="17" t="s">
        <v>311</v>
      </c>
      <c r="O1189" s="17" t="s">
        <v>575</v>
      </c>
      <c r="P1189" s="17" t="s">
        <v>2207</v>
      </c>
      <c r="Q1189" s="17" t="s">
        <v>297</v>
      </c>
      <c r="R1189" s="18">
        <v>95</v>
      </c>
      <c r="S1189" s="10">
        <v>44</v>
      </c>
      <c r="AA1189" s="11" t="str">
        <f t="shared" si="18"/>
        <v>5. TP. Cần ThơHuyện Cờ Đỏ</v>
      </c>
    </row>
    <row r="1190" spans="11:27" ht="15.75">
      <c r="K1190" s="21"/>
      <c r="L1190" s="17"/>
      <c r="M1190" s="17"/>
      <c r="N1190" s="17" t="s">
        <v>311</v>
      </c>
      <c r="O1190" s="17" t="s">
        <v>575</v>
      </c>
      <c r="P1190" s="17" t="s">
        <v>2208</v>
      </c>
      <c r="Q1190" s="17" t="s">
        <v>297</v>
      </c>
      <c r="R1190" s="18">
        <v>95</v>
      </c>
      <c r="S1190" s="10">
        <v>44</v>
      </c>
      <c r="AA1190" s="11" t="str">
        <f t="shared" si="18"/>
        <v>5. TP. Cần ThơHuyện Cờ Đỏ</v>
      </c>
    </row>
    <row r="1191" spans="11:27" ht="15.75">
      <c r="K1191" s="21"/>
      <c r="L1191" s="17"/>
      <c r="M1191" s="17"/>
      <c r="N1191" s="17" t="s">
        <v>311</v>
      </c>
      <c r="O1191" s="17" t="s">
        <v>578</v>
      </c>
      <c r="P1191" s="17" t="s">
        <v>2209</v>
      </c>
      <c r="Q1191" s="17" t="s">
        <v>297</v>
      </c>
      <c r="R1191" s="18">
        <v>95</v>
      </c>
      <c r="S1191" s="10">
        <v>44</v>
      </c>
      <c r="AA1191" s="11" t="str">
        <f t="shared" si="18"/>
        <v>5. TP. Cần ThơHuyện Phong Điền</v>
      </c>
    </row>
    <row r="1192" spans="11:27" ht="15.75">
      <c r="K1192" s="21"/>
      <c r="L1192" s="17"/>
      <c r="M1192" s="17"/>
      <c r="N1192" s="17" t="s">
        <v>311</v>
      </c>
      <c r="O1192" s="17" t="s">
        <v>578</v>
      </c>
      <c r="P1192" s="17" t="s">
        <v>2210</v>
      </c>
      <c r="Q1192" s="17" t="s">
        <v>297</v>
      </c>
      <c r="R1192" s="18">
        <v>95</v>
      </c>
      <c r="S1192" s="10">
        <v>44</v>
      </c>
      <c r="AA1192" s="11" t="str">
        <f t="shared" si="18"/>
        <v>5. TP. Cần ThơHuyện Phong Điền</v>
      </c>
    </row>
    <row r="1193" spans="11:27" ht="15.75">
      <c r="K1193" s="21"/>
      <c r="L1193" s="17"/>
      <c r="M1193" s="17"/>
      <c r="N1193" s="17" t="s">
        <v>311</v>
      </c>
      <c r="O1193" s="17" t="s">
        <v>578</v>
      </c>
      <c r="P1193" s="17" t="s">
        <v>2211</v>
      </c>
      <c r="Q1193" s="17" t="s">
        <v>297</v>
      </c>
      <c r="R1193" s="18">
        <v>95</v>
      </c>
      <c r="S1193" s="10">
        <v>44</v>
      </c>
      <c r="AA1193" s="11" t="str">
        <f t="shared" si="18"/>
        <v>5. TP. Cần ThơHuyện Phong Điền</v>
      </c>
    </row>
    <row r="1194" spans="11:27" ht="15.75">
      <c r="K1194" s="21"/>
      <c r="L1194" s="17"/>
      <c r="M1194" s="17"/>
      <c r="N1194" s="17" t="s">
        <v>311</v>
      </c>
      <c r="O1194" s="17" t="s">
        <v>578</v>
      </c>
      <c r="P1194" s="17" t="s">
        <v>2212</v>
      </c>
      <c r="Q1194" s="17" t="s">
        <v>297</v>
      </c>
      <c r="R1194" s="18">
        <v>95</v>
      </c>
      <c r="S1194" s="10">
        <v>44</v>
      </c>
      <c r="AA1194" s="11" t="str">
        <f t="shared" si="18"/>
        <v>5. TP. Cần ThơHuyện Phong Điền</v>
      </c>
    </row>
    <row r="1195" spans="11:27" ht="15.75">
      <c r="K1195" s="21"/>
      <c r="L1195" s="17"/>
      <c r="M1195" s="17"/>
      <c r="N1195" s="17" t="s">
        <v>311</v>
      </c>
      <c r="O1195" s="17" t="s">
        <v>578</v>
      </c>
      <c r="P1195" s="17" t="s">
        <v>2213</v>
      </c>
      <c r="Q1195" s="17" t="s">
        <v>297</v>
      </c>
      <c r="R1195" s="18">
        <v>95</v>
      </c>
      <c r="S1195" s="10">
        <v>44</v>
      </c>
      <c r="AA1195" s="11" t="str">
        <f t="shared" si="18"/>
        <v>5. TP. Cần ThơHuyện Phong Điền</v>
      </c>
    </row>
    <row r="1196" spans="11:27" ht="15.75">
      <c r="K1196" s="21"/>
      <c r="L1196" s="17"/>
      <c r="M1196" s="17"/>
      <c r="N1196" s="17" t="s">
        <v>311</v>
      </c>
      <c r="O1196" s="17" t="s">
        <v>578</v>
      </c>
      <c r="P1196" s="17" t="s">
        <v>2214</v>
      </c>
      <c r="Q1196" s="17" t="s">
        <v>297</v>
      </c>
      <c r="R1196" s="18">
        <v>95</v>
      </c>
      <c r="S1196" s="10">
        <v>44</v>
      </c>
      <c r="AA1196" s="11" t="str">
        <f t="shared" si="18"/>
        <v>5. TP. Cần ThơHuyện Phong Điền</v>
      </c>
    </row>
    <row r="1197" spans="11:27" ht="15.75">
      <c r="K1197" s="21"/>
      <c r="L1197" s="17"/>
      <c r="M1197" s="17"/>
      <c r="N1197" s="17" t="s">
        <v>311</v>
      </c>
      <c r="O1197" s="17" t="s">
        <v>578</v>
      </c>
      <c r="P1197" s="17" t="s">
        <v>2215</v>
      </c>
      <c r="Q1197" s="17" t="s">
        <v>297</v>
      </c>
      <c r="R1197" s="18">
        <v>95</v>
      </c>
      <c r="S1197" s="10">
        <v>44</v>
      </c>
      <c r="AA1197" s="11" t="str">
        <f t="shared" si="18"/>
        <v>5. TP. Cần ThơHuyện Phong Điền</v>
      </c>
    </row>
    <row r="1198" spans="11:27" ht="15.75">
      <c r="K1198" s="21"/>
      <c r="L1198" s="17"/>
      <c r="M1198" s="17"/>
      <c r="N1198" s="17" t="s">
        <v>311</v>
      </c>
      <c r="O1198" s="17" t="s">
        <v>581</v>
      </c>
      <c r="P1198" s="17" t="s">
        <v>2216</v>
      </c>
      <c r="Q1198" s="17" t="s">
        <v>297</v>
      </c>
      <c r="R1198" s="18">
        <v>95</v>
      </c>
      <c r="S1198" s="10">
        <v>44</v>
      </c>
      <c r="AA1198" s="11" t="str">
        <f t="shared" si="18"/>
        <v>5. TP. Cần ThơHuyện Thới Lai</v>
      </c>
    </row>
    <row r="1199" spans="11:27" ht="15.75">
      <c r="K1199" s="21"/>
      <c r="L1199" s="17"/>
      <c r="M1199" s="17"/>
      <c r="N1199" s="17" t="s">
        <v>311</v>
      </c>
      <c r="O1199" s="17" t="s">
        <v>581</v>
      </c>
      <c r="P1199" s="17" t="s">
        <v>2217</v>
      </c>
      <c r="Q1199" s="17" t="s">
        <v>297</v>
      </c>
      <c r="R1199" s="18">
        <v>95</v>
      </c>
      <c r="S1199" s="10">
        <v>44</v>
      </c>
      <c r="AA1199" s="11" t="str">
        <f t="shared" si="18"/>
        <v>5. TP. Cần ThơHuyện Thới Lai</v>
      </c>
    </row>
    <row r="1200" spans="11:27" ht="15.75">
      <c r="K1200" s="21"/>
      <c r="L1200" s="17"/>
      <c r="M1200" s="17"/>
      <c r="N1200" s="17" t="s">
        <v>311</v>
      </c>
      <c r="O1200" s="17" t="s">
        <v>581</v>
      </c>
      <c r="P1200" s="17" t="s">
        <v>2218</v>
      </c>
      <c r="Q1200" s="17" t="s">
        <v>297</v>
      </c>
      <c r="R1200" s="18">
        <v>95</v>
      </c>
      <c r="S1200" s="10">
        <v>44</v>
      </c>
      <c r="AA1200" s="11" t="str">
        <f t="shared" si="18"/>
        <v>5. TP. Cần ThơHuyện Thới Lai</v>
      </c>
    </row>
    <row r="1201" spans="11:27" ht="15.75">
      <c r="K1201" s="21"/>
      <c r="L1201" s="17"/>
      <c r="M1201" s="17"/>
      <c r="N1201" s="17" t="s">
        <v>311</v>
      </c>
      <c r="O1201" s="17" t="s">
        <v>581</v>
      </c>
      <c r="P1201" s="17" t="s">
        <v>2219</v>
      </c>
      <c r="Q1201" s="17" t="s">
        <v>297</v>
      </c>
      <c r="R1201" s="18">
        <v>95</v>
      </c>
      <c r="S1201" s="10">
        <v>44</v>
      </c>
      <c r="AA1201" s="11" t="str">
        <f t="shared" si="18"/>
        <v>5. TP. Cần ThơHuyện Thới Lai</v>
      </c>
    </row>
    <row r="1202" spans="11:27" ht="15.75">
      <c r="K1202" s="21"/>
      <c r="L1202" s="17"/>
      <c r="M1202" s="17"/>
      <c r="N1202" s="17" t="s">
        <v>311</v>
      </c>
      <c r="O1202" s="17" t="s">
        <v>581</v>
      </c>
      <c r="P1202" s="17" t="s">
        <v>2220</v>
      </c>
      <c r="Q1202" s="17" t="s">
        <v>297</v>
      </c>
      <c r="R1202" s="18">
        <v>95</v>
      </c>
      <c r="S1202" s="10">
        <v>44</v>
      </c>
      <c r="AA1202" s="11" t="str">
        <f t="shared" si="18"/>
        <v>5. TP. Cần ThơHuyện Thới Lai</v>
      </c>
    </row>
    <row r="1203" spans="11:27" ht="15.75">
      <c r="K1203" s="21"/>
      <c r="L1203" s="17"/>
      <c r="M1203" s="17"/>
      <c r="N1203" s="17" t="s">
        <v>311</v>
      </c>
      <c r="O1203" s="17" t="s">
        <v>581</v>
      </c>
      <c r="P1203" s="17" t="s">
        <v>2221</v>
      </c>
      <c r="Q1203" s="17" t="s">
        <v>297</v>
      </c>
      <c r="R1203" s="18">
        <v>95</v>
      </c>
      <c r="S1203" s="10">
        <v>44</v>
      </c>
      <c r="AA1203" s="11" t="str">
        <f t="shared" si="18"/>
        <v>5. TP. Cần ThơHuyện Thới Lai</v>
      </c>
    </row>
    <row r="1204" spans="11:27" ht="15.75">
      <c r="K1204" s="21"/>
      <c r="L1204" s="17"/>
      <c r="M1204" s="17"/>
      <c r="N1204" s="17" t="s">
        <v>311</v>
      </c>
      <c r="O1204" s="17" t="s">
        <v>581</v>
      </c>
      <c r="P1204" s="17" t="s">
        <v>2222</v>
      </c>
      <c r="Q1204" s="17" t="s">
        <v>297</v>
      </c>
      <c r="R1204" s="18">
        <v>95</v>
      </c>
      <c r="S1204" s="10">
        <v>44</v>
      </c>
      <c r="AA1204" s="11" t="str">
        <f t="shared" si="18"/>
        <v>5. TP. Cần ThơHuyện Thới Lai</v>
      </c>
    </row>
    <row r="1205" spans="11:27" ht="15.75">
      <c r="K1205" s="21"/>
      <c r="L1205" s="17"/>
      <c r="M1205" s="17"/>
      <c r="N1205" s="17" t="s">
        <v>311</v>
      </c>
      <c r="O1205" s="17" t="s">
        <v>581</v>
      </c>
      <c r="P1205" s="17" t="s">
        <v>1979</v>
      </c>
      <c r="Q1205" s="17" t="s">
        <v>297</v>
      </c>
      <c r="R1205" s="18">
        <v>95</v>
      </c>
      <c r="S1205" s="10">
        <v>44</v>
      </c>
      <c r="AA1205" s="11" t="str">
        <f t="shared" si="18"/>
        <v>5. TP. Cần ThơHuyện Thới Lai</v>
      </c>
    </row>
    <row r="1206" spans="11:27" ht="15.75">
      <c r="K1206" s="21"/>
      <c r="L1206" s="17"/>
      <c r="M1206" s="17"/>
      <c r="N1206" s="17" t="s">
        <v>311</v>
      </c>
      <c r="O1206" s="17" t="s">
        <v>581</v>
      </c>
      <c r="P1206" s="17" t="s">
        <v>2223</v>
      </c>
      <c r="Q1206" s="17" t="s">
        <v>297</v>
      </c>
      <c r="R1206" s="18">
        <v>95</v>
      </c>
      <c r="S1206" s="10">
        <v>44</v>
      </c>
      <c r="AA1206" s="11" t="str">
        <f t="shared" si="18"/>
        <v>5. TP. Cần ThơHuyện Thới Lai</v>
      </c>
    </row>
    <row r="1207" spans="11:27" ht="15.75">
      <c r="K1207" s="21"/>
      <c r="L1207" s="17"/>
      <c r="M1207" s="17"/>
      <c r="N1207" s="17" t="s">
        <v>311</v>
      </c>
      <c r="O1207" s="17" t="s">
        <v>581</v>
      </c>
      <c r="P1207" s="17" t="s">
        <v>2224</v>
      </c>
      <c r="Q1207" s="17" t="s">
        <v>297</v>
      </c>
      <c r="R1207" s="18">
        <v>95</v>
      </c>
      <c r="S1207" s="10">
        <v>44</v>
      </c>
      <c r="AA1207" s="11" t="str">
        <f t="shared" si="18"/>
        <v>5. TP. Cần ThơHuyện Thới Lai</v>
      </c>
    </row>
    <row r="1208" spans="11:27" ht="15.75">
      <c r="K1208" s="21"/>
      <c r="L1208" s="17"/>
      <c r="M1208" s="17"/>
      <c r="N1208" s="17" t="s">
        <v>311</v>
      </c>
      <c r="O1208" s="17" t="s">
        <v>581</v>
      </c>
      <c r="P1208" s="17" t="s">
        <v>2225</v>
      </c>
      <c r="Q1208" s="17" t="s">
        <v>297</v>
      </c>
      <c r="R1208" s="18">
        <v>95</v>
      </c>
      <c r="S1208" s="10">
        <v>44</v>
      </c>
      <c r="AA1208" s="11" t="str">
        <f t="shared" si="18"/>
        <v>5. TP. Cần ThơHuyện Thới Lai</v>
      </c>
    </row>
    <row r="1209" spans="11:27" ht="15.75">
      <c r="K1209" s="21"/>
      <c r="L1209" s="17"/>
      <c r="M1209" s="17"/>
      <c r="N1209" s="17" t="s">
        <v>311</v>
      </c>
      <c r="O1209" s="17" t="s">
        <v>581</v>
      </c>
      <c r="P1209" s="17" t="s">
        <v>2226</v>
      </c>
      <c r="Q1209" s="17" t="s">
        <v>297</v>
      </c>
      <c r="R1209" s="18">
        <v>95</v>
      </c>
      <c r="S1209" s="10">
        <v>44</v>
      </c>
      <c r="AA1209" s="11" t="str">
        <f t="shared" si="18"/>
        <v>5. TP. Cần ThơHuyện Thới Lai</v>
      </c>
    </row>
    <row r="1210" spans="11:27" ht="15.75">
      <c r="K1210" s="21"/>
      <c r="L1210" s="17"/>
      <c r="M1210" s="17"/>
      <c r="N1210" s="17" t="s">
        <v>311</v>
      </c>
      <c r="O1210" s="17" t="s">
        <v>581</v>
      </c>
      <c r="P1210" s="17" t="s">
        <v>2227</v>
      </c>
      <c r="Q1210" s="17" t="s">
        <v>297</v>
      </c>
      <c r="R1210" s="18">
        <v>95</v>
      </c>
      <c r="S1210" s="10">
        <v>44</v>
      </c>
      <c r="AA1210" s="11" t="str">
        <f t="shared" si="18"/>
        <v>5. TP. Cần ThơHuyện Thới Lai</v>
      </c>
    </row>
    <row r="1211" spans="11:27" ht="15.75">
      <c r="K1211" s="21"/>
      <c r="L1211" s="17"/>
      <c r="M1211" s="17"/>
      <c r="N1211" s="17" t="s">
        <v>311</v>
      </c>
      <c r="O1211" s="17" t="s">
        <v>531</v>
      </c>
      <c r="P1211" s="17" t="s">
        <v>2228</v>
      </c>
      <c r="Q1211" s="17" t="s">
        <v>297</v>
      </c>
      <c r="R1211" s="18">
        <v>95</v>
      </c>
      <c r="S1211" s="10">
        <v>44</v>
      </c>
      <c r="AA1211" s="11" t="str">
        <f t="shared" si="18"/>
        <v>5. TP. Cần ThơHuyện Vĩnh Thạnh</v>
      </c>
    </row>
    <row r="1212" spans="11:27" ht="15.75">
      <c r="K1212" s="21"/>
      <c r="L1212" s="17"/>
      <c r="M1212" s="17"/>
      <c r="N1212" s="17" t="s">
        <v>311</v>
      </c>
      <c r="O1212" s="17" t="s">
        <v>531</v>
      </c>
      <c r="P1212" s="17" t="s">
        <v>2229</v>
      </c>
      <c r="Q1212" s="17" t="s">
        <v>297</v>
      </c>
      <c r="R1212" s="18">
        <v>95</v>
      </c>
      <c r="S1212" s="10">
        <v>44</v>
      </c>
      <c r="AA1212" s="11" t="str">
        <f t="shared" si="18"/>
        <v>5. TP. Cần ThơHuyện Vĩnh Thạnh</v>
      </c>
    </row>
    <row r="1213" spans="11:27" ht="15.75">
      <c r="K1213" s="21"/>
      <c r="L1213" s="17"/>
      <c r="M1213" s="17"/>
      <c r="N1213" s="17" t="s">
        <v>311</v>
      </c>
      <c r="O1213" s="17" t="s">
        <v>531</v>
      </c>
      <c r="P1213" s="17" t="s">
        <v>1746</v>
      </c>
      <c r="Q1213" s="17" t="s">
        <v>297</v>
      </c>
      <c r="R1213" s="18">
        <v>95</v>
      </c>
      <c r="S1213" s="10">
        <v>44</v>
      </c>
      <c r="AA1213" s="11" t="str">
        <f t="shared" si="18"/>
        <v>5. TP. Cần ThơHuyện Vĩnh Thạnh</v>
      </c>
    </row>
    <row r="1214" spans="11:27" ht="15.75">
      <c r="K1214" s="21"/>
      <c r="L1214" s="17"/>
      <c r="M1214" s="17"/>
      <c r="N1214" s="17" t="s">
        <v>311</v>
      </c>
      <c r="O1214" s="17" t="s">
        <v>531</v>
      </c>
      <c r="P1214" s="17" t="s">
        <v>2230</v>
      </c>
      <c r="Q1214" s="17" t="s">
        <v>297</v>
      </c>
      <c r="R1214" s="18">
        <v>95</v>
      </c>
      <c r="S1214" s="10">
        <v>44</v>
      </c>
      <c r="AA1214" s="11" t="str">
        <f t="shared" si="18"/>
        <v>5. TP. Cần ThơHuyện Vĩnh Thạnh</v>
      </c>
    </row>
    <row r="1215" spans="11:27" ht="15.75">
      <c r="K1215" s="21"/>
      <c r="L1215" s="17"/>
      <c r="M1215" s="17"/>
      <c r="N1215" s="17" t="s">
        <v>311</v>
      </c>
      <c r="O1215" s="17" t="s">
        <v>531</v>
      </c>
      <c r="P1215" s="17" t="s">
        <v>2231</v>
      </c>
      <c r="Q1215" s="17" t="s">
        <v>297</v>
      </c>
      <c r="R1215" s="18">
        <v>95</v>
      </c>
      <c r="S1215" s="10">
        <v>44</v>
      </c>
      <c r="AA1215" s="11" t="str">
        <f t="shared" si="18"/>
        <v>5. TP. Cần ThơHuyện Vĩnh Thạnh</v>
      </c>
    </row>
    <row r="1216" spans="11:27" ht="15.75">
      <c r="K1216" s="21"/>
      <c r="L1216" s="17"/>
      <c r="M1216" s="17"/>
      <c r="N1216" s="17" t="s">
        <v>311</v>
      </c>
      <c r="O1216" s="17" t="s">
        <v>531</v>
      </c>
      <c r="P1216" s="17" t="s">
        <v>2232</v>
      </c>
      <c r="Q1216" s="17" t="s">
        <v>297</v>
      </c>
      <c r="R1216" s="18">
        <v>95</v>
      </c>
      <c r="S1216" s="10">
        <v>44</v>
      </c>
      <c r="AA1216" s="11" t="str">
        <f t="shared" si="18"/>
        <v>5. TP. Cần ThơHuyện Vĩnh Thạnh</v>
      </c>
    </row>
    <row r="1217" spans="11:27" ht="15.75">
      <c r="K1217" s="21"/>
      <c r="L1217" s="17"/>
      <c r="M1217" s="17"/>
      <c r="N1217" s="17" t="s">
        <v>311</v>
      </c>
      <c r="O1217" s="17" t="s">
        <v>531</v>
      </c>
      <c r="P1217" s="17" t="s">
        <v>2233</v>
      </c>
      <c r="Q1217" s="17" t="s">
        <v>297</v>
      </c>
      <c r="R1217" s="18">
        <v>95</v>
      </c>
      <c r="S1217" s="10">
        <v>44</v>
      </c>
      <c r="AA1217" s="11" t="str">
        <f t="shared" si="18"/>
        <v>5. TP. Cần ThơHuyện Vĩnh Thạnh</v>
      </c>
    </row>
    <row r="1218" spans="11:27" ht="15.75">
      <c r="K1218" s="21"/>
      <c r="L1218" s="17"/>
      <c r="M1218" s="17"/>
      <c r="N1218" s="17" t="s">
        <v>311</v>
      </c>
      <c r="O1218" s="17" t="s">
        <v>531</v>
      </c>
      <c r="P1218" s="17" t="s">
        <v>2234</v>
      </c>
      <c r="Q1218" s="17" t="s">
        <v>297</v>
      </c>
      <c r="R1218" s="18">
        <v>95</v>
      </c>
      <c r="S1218" s="10">
        <v>44</v>
      </c>
      <c r="AA1218" s="11" t="str">
        <f t="shared" si="18"/>
        <v>5. TP. Cần ThơHuyện Vĩnh Thạnh</v>
      </c>
    </row>
    <row r="1219" spans="11:27" ht="15.75">
      <c r="K1219" s="21"/>
      <c r="L1219" s="17"/>
      <c r="M1219" s="17"/>
      <c r="N1219" s="17" t="s">
        <v>311</v>
      </c>
      <c r="O1219" s="17" t="s">
        <v>531</v>
      </c>
      <c r="P1219" s="17" t="s">
        <v>2235</v>
      </c>
      <c r="Q1219" s="17" t="s">
        <v>297</v>
      </c>
      <c r="R1219" s="18">
        <v>95</v>
      </c>
      <c r="S1219" s="10">
        <v>44</v>
      </c>
      <c r="AA1219" s="11" t="str">
        <f t="shared" si="18"/>
        <v>5. TP. Cần ThơHuyện Vĩnh Thạnh</v>
      </c>
    </row>
    <row r="1220" spans="11:27" ht="15.75">
      <c r="K1220" s="21"/>
      <c r="L1220" s="17"/>
      <c r="M1220" s="17"/>
      <c r="N1220" s="17" t="s">
        <v>311</v>
      </c>
      <c r="O1220" s="17" t="s">
        <v>531</v>
      </c>
      <c r="P1220" s="17" t="s">
        <v>2236</v>
      </c>
      <c r="Q1220" s="17" t="s">
        <v>297</v>
      </c>
      <c r="R1220" s="18">
        <v>95</v>
      </c>
      <c r="S1220" s="10">
        <v>44</v>
      </c>
      <c r="AA1220" s="11" t="str">
        <f t="shared" si="18"/>
        <v>5. TP. Cần ThơHuyện Vĩnh Thạnh</v>
      </c>
    </row>
    <row r="1221" spans="11:27" ht="15.75">
      <c r="K1221" s="21"/>
      <c r="L1221" s="17"/>
      <c r="M1221" s="17"/>
      <c r="N1221" s="17" t="s">
        <v>311</v>
      </c>
      <c r="O1221" s="17" t="s">
        <v>531</v>
      </c>
      <c r="P1221" s="17" t="s">
        <v>2237</v>
      </c>
      <c r="Q1221" s="17" t="s">
        <v>297</v>
      </c>
      <c r="R1221" s="18">
        <v>95</v>
      </c>
      <c r="S1221" s="10">
        <v>44</v>
      </c>
      <c r="AA1221" s="11" t="str">
        <f t="shared" si="18"/>
        <v>5. TP. Cần ThơHuyện Vĩnh Thạnh</v>
      </c>
    </row>
    <row r="1222" spans="11:27" ht="15.75">
      <c r="K1222" s="21"/>
      <c r="L1222" s="17"/>
      <c r="M1222" s="17"/>
      <c r="N1222" s="17" t="s">
        <v>311</v>
      </c>
      <c r="O1222" s="17" t="s">
        <v>584</v>
      </c>
      <c r="P1222" s="17" t="s">
        <v>2238</v>
      </c>
      <c r="Q1222" s="17" t="s">
        <v>297</v>
      </c>
      <c r="R1222" s="18">
        <v>95</v>
      </c>
      <c r="S1222" s="10">
        <v>44</v>
      </c>
      <c r="AA1222" s="11" t="str">
        <f t="shared" ref="AA1222:AA1285" si="19">N1222&amp;O1222</f>
        <v>5. TP. Cần ThơQuận Bình Thuỷ</v>
      </c>
    </row>
    <row r="1223" spans="11:27" ht="15.75">
      <c r="K1223" s="21"/>
      <c r="L1223" s="17"/>
      <c r="M1223" s="17"/>
      <c r="N1223" s="17" t="s">
        <v>311</v>
      </c>
      <c r="O1223" s="17" t="s">
        <v>584</v>
      </c>
      <c r="P1223" s="17" t="s">
        <v>2239</v>
      </c>
      <c r="Q1223" s="17" t="s">
        <v>297</v>
      </c>
      <c r="R1223" s="18">
        <v>95</v>
      </c>
      <c r="S1223" s="10">
        <v>44</v>
      </c>
      <c r="AA1223" s="11" t="str">
        <f t="shared" si="19"/>
        <v>5. TP. Cần ThơQuận Bình Thuỷ</v>
      </c>
    </row>
    <row r="1224" spans="11:27" ht="15.75">
      <c r="K1224" s="21"/>
      <c r="L1224" s="17"/>
      <c r="M1224" s="17"/>
      <c r="N1224" s="17" t="s">
        <v>311</v>
      </c>
      <c r="O1224" s="17" t="s">
        <v>584</v>
      </c>
      <c r="P1224" s="17" t="s">
        <v>2240</v>
      </c>
      <c r="Q1224" s="17" t="s">
        <v>297</v>
      </c>
      <c r="R1224" s="18">
        <v>95</v>
      </c>
      <c r="S1224" s="10">
        <v>44</v>
      </c>
      <c r="AA1224" s="11" t="str">
        <f t="shared" si="19"/>
        <v>5. TP. Cần ThơQuận Bình Thuỷ</v>
      </c>
    </row>
    <row r="1225" spans="11:27" ht="15.75">
      <c r="K1225" s="21"/>
      <c r="L1225" s="17"/>
      <c r="M1225" s="17"/>
      <c r="N1225" s="17" t="s">
        <v>311</v>
      </c>
      <c r="O1225" s="17" t="s">
        <v>584</v>
      </c>
      <c r="P1225" s="17" t="s">
        <v>2241</v>
      </c>
      <c r="Q1225" s="17" t="s">
        <v>297</v>
      </c>
      <c r="R1225" s="18">
        <v>95</v>
      </c>
      <c r="S1225" s="10">
        <v>44</v>
      </c>
      <c r="AA1225" s="11" t="str">
        <f t="shared" si="19"/>
        <v>5. TP. Cần ThơQuận Bình Thuỷ</v>
      </c>
    </row>
    <row r="1226" spans="11:27" ht="15.75">
      <c r="K1226" s="21"/>
      <c r="L1226" s="17"/>
      <c r="M1226" s="17"/>
      <c r="N1226" s="17" t="s">
        <v>311</v>
      </c>
      <c r="O1226" s="17" t="s">
        <v>584</v>
      </c>
      <c r="P1226" s="17" t="s">
        <v>2242</v>
      </c>
      <c r="Q1226" s="17" t="s">
        <v>297</v>
      </c>
      <c r="R1226" s="18">
        <v>95</v>
      </c>
      <c r="S1226" s="10">
        <v>44</v>
      </c>
      <c r="AA1226" s="11" t="str">
        <f t="shared" si="19"/>
        <v>5. TP. Cần ThơQuận Bình Thuỷ</v>
      </c>
    </row>
    <row r="1227" spans="11:27" ht="15.75">
      <c r="K1227" s="21"/>
      <c r="L1227" s="17"/>
      <c r="M1227" s="17"/>
      <c r="N1227" s="17" t="s">
        <v>311</v>
      </c>
      <c r="O1227" s="17" t="s">
        <v>584</v>
      </c>
      <c r="P1227" s="17" t="s">
        <v>2243</v>
      </c>
      <c r="Q1227" s="17" t="s">
        <v>297</v>
      </c>
      <c r="R1227" s="18">
        <v>95</v>
      </c>
      <c r="S1227" s="10">
        <v>44</v>
      </c>
      <c r="AA1227" s="11" t="str">
        <f t="shared" si="19"/>
        <v>5. TP. Cần ThơQuận Bình Thuỷ</v>
      </c>
    </row>
    <row r="1228" spans="11:27" ht="15.75">
      <c r="K1228" s="21"/>
      <c r="L1228" s="17"/>
      <c r="M1228" s="17"/>
      <c r="N1228" s="17" t="s">
        <v>311</v>
      </c>
      <c r="O1228" s="17" t="s">
        <v>584</v>
      </c>
      <c r="P1228" s="17" t="s">
        <v>2244</v>
      </c>
      <c r="Q1228" s="17" t="s">
        <v>297</v>
      </c>
      <c r="R1228" s="18">
        <v>95</v>
      </c>
      <c r="S1228" s="10">
        <v>44</v>
      </c>
      <c r="AA1228" s="11" t="str">
        <f t="shared" si="19"/>
        <v>5. TP. Cần ThơQuận Bình Thuỷ</v>
      </c>
    </row>
    <row r="1229" spans="11:27" ht="15.75">
      <c r="K1229" s="21"/>
      <c r="L1229" s="17"/>
      <c r="M1229" s="17"/>
      <c r="N1229" s="17" t="s">
        <v>311</v>
      </c>
      <c r="O1229" s="17" t="s">
        <v>584</v>
      </c>
      <c r="P1229" s="17" t="s">
        <v>2245</v>
      </c>
      <c r="Q1229" s="17" t="s">
        <v>297</v>
      </c>
      <c r="R1229" s="18">
        <v>95</v>
      </c>
      <c r="S1229" s="10">
        <v>44</v>
      </c>
      <c r="AA1229" s="11" t="str">
        <f t="shared" si="19"/>
        <v>5. TP. Cần ThơQuận Bình Thuỷ</v>
      </c>
    </row>
    <row r="1230" spans="11:27" ht="15.75">
      <c r="K1230" s="21"/>
      <c r="L1230" s="17"/>
      <c r="M1230" s="17"/>
      <c r="N1230" s="17" t="s">
        <v>311</v>
      </c>
      <c r="O1230" s="17" t="s">
        <v>586</v>
      </c>
      <c r="P1230" s="17" t="s">
        <v>2246</v>
      </c>
      <c r="Q1230" s="17" t="s">
        <v>297</v>
      </c>
      <c r="R1230" s="18">
        <v>95</v>
      </c>
      <c r="S1230" s="10">
        <v>44</v>
      </c>
      <c r="AA1230" s="11" t="str">
        <f t="shared" si="19"/>
        <v>5. TP. Cần ThơQuận Cái Răng</v>
      </c>
    </row>
    <row r="1231" spans="11:27" ht="15.75">
      <c r="K1231" s="21"/>
      <c r="L1231" s="17"/>
      <c r="M1231" s="17"/>
      <c r="N1231" s="17" t="s">
        <v>311</v>
      </c>
      <c r="O1231" s="17" t="s">
        <v>586</v>
      </c>
      <c r="P1231" s="17" t="s">
        <v>2247</v>
      </c>
      <c r="Q1231" s="17" t="s">
        <v>297</v>
      </c>
      <c r="R1231" s="18">
        <v>95</v>
      </c>
      <c r="S1231" s="10">
        <v>44</v>
      </c>
      <c r="AA1231" s="11" t="str">
        <f t="shared" si="19"/>
        <v>5. TP. Cần ThơQuận Cái Răng</v>
      </c>
    </row>
    <row r="1232" spans="11:27" ht="15.75">
      <c r="K1232" s="21"/>
      <c r="L1232" s="17"/>
      <c r="M1232" s="17"/>
      <c r="N1232" s="17" t="s">
        <v>311</v>
      </c>
      <c r="O1232" s="17" t="s">
        <v>586</v>
      </c>
      <c r="P1232" s="17" t="s">
        <v>2248</v>
      </c>
      <c r="Q1232" s="17" t="s">
        <v>297</v>
      </c>
      <c r="R1232" s="18">
        <v>95</v>
      </c>
      <c r="S1232" s="10">
        <v>44</v>
      </c>
      <c r="AA1232" s="11" t="str">
        <f t="shared" si="19"/>
        <v>5. TP. Cần ThơQuận Cái Răng</v>
      </c>
    </row>
    <row r="1233" spans="11:27" ht="15.75">
      <c r="K1233" s="21"/>
      <c r="L1233" s="17"/>
      <c r="M1233" s="17"/>
      <c r="N1233" s="17" t="s">
        <v>311</v>
      </c>
      <c r="O1233" s="17" t="s">
        <v>586</v>
      </c>
      <c r="P1233" s="17" t="s">
        <v>2249</v>
      </c>
      <c r="Q1233" s="17" t="s">
        <v>297</v>
      </c>
      <c r="R1233" s="18">
        <v>95</v>
      </c>
      <c r="S1233" s="10">
        <v>44</v>
      </c>
      <c r="AA1233" s="11" t="str">
        <f t="shared" si="19"/>
        <v>5. TP. Cần ThơQuận Cái Răng</v>
      </c>
    </row>
    <row r="1234" spans="11:27" ht="15.75">
      <c r="K1234" s="21"/>
      <c r="L1234" s="17"/>
      <c r="M1234" s="17"/>
      <c r="N1234" s="17" t="s">
        <v>311</v>
      </c>
      <c r="O1234" s="17" t="s">
        <v>586</v>
      </c>
      <c r="P1234" s="17" t="s">
        <v>2250</v>
      </c>
      <c r="Q1234" s="17" t="s">
        <v>297</v>
      </c>
      <c r="R1234" s="18">
        <v>95</v>
      </c>
      <c r="S1234" s="10">
        <v>44</v>
      </c>
      <c r="AA1234" s="11" t="str">
        <f t="shared" si="19"/>
        <v>5. TP. Cần ThơQuận Cái Răng</v>
      </c>
    </row>
    <row r="1235" spans="11:27" ht="15.75">
      <c r="K1235" s="21"/>
      <c r="L1235" s="17"/>
      <c r="M1235" s="17"/>
      <c r="N1235" s="17" t="s">
        <v>311</v>
      </c>
      <c r="O1235" s="17" t="s">
        <v>586</v>
      </c>
      <c r="P1235" s="17" t="s">
        <v>1898</v>
      </c>
      <c r="Q1235" s="17" t="s">
        <v>297</v>
      </c>
      <c r="R1235" s="18">
        <v>95</v>
      </c>
      <c r="S1235" s="10">
        <v>44</v>
      </c>
      <c r="AA1235" s="11" t="str">
        <f t="shared" si="19"/>
        <v>5. TP. Cần ThơQuận Cái Răng</v>
      </c>
    </row>
    <row r="1236" spans="11:27" ht="15.75">
      <c r="K1236" s="21"/>
      <c r="L1236" s="17"/>
      <c r="M1236" s="17"/>
      <c r="N1236" s="17" t="s">
        <v>311</v>
      </c>
      <c r="O1236" s="17" t="s">
        <v>586</v>
      </c>
      <c r="P1236" s="17" t="s">
        <v>2251</v>
      </c>
      <c r="Q1236" s="17" t="s">
        <v>297</v>
      </c>
      <c r="R1236" s="18">
        <v>95</v>
      </c>
      <c r="S1236" s="10">
        <v>44</v>
      </c>
      <c r="AA1236" s="11" t="str">
        <f t="shared" si="19"/>
        <v>5. TP. Cần ThơQuận Cái Răng</v>
      </c>
    </row>
    <row r="1237" spans="11:27" ht="15.75">
      <c r="K1237" s="21"/>
      <c r="L1237" s="17"/>
      <c r="M1237" s="17"/>
      <c r="N1237" s="17" t="s">
        <v>311</v>
      </c>
      <c r="O1237" s="17" t="s">
        <v>588</v>
      </c>
      <c r="P1237" s="17" t="s">
        <v>2252</v>
      </c>
      <c r="Q1237" s="17" t="s">
        <v>297</v>
      </c>
      <c r="R1237" s="18">
        <v>95</v>
      </c>
      <c r="S1237" s="10">
        <v>44</v>
      </c>
      <c r="AA1237" s="11" t="str">
        <f t="shared" si="19"/>
        <v>5. TP. Cần ThơQuận Ninh Kiều</v>
      </c>
    </row>
    <row r="1238" spans="11:27" ht="15.75">
      <c r="K1238" s="21"/>
      <c r="L1238" s="17"/>
      <c r="M1238" s="17"/>
      <c r="N1238" s="17" t="s">
        <v>311</v>
      </c>
      <c r="O1238" s="17" t="s">
        <v>588</v>
      </c>
      <c r="P1238" s="17" t="s">
        <v>2253</v>
      </c>
      <c r="Q1238" s="17" t="s">
        <v>297</v>
      </c>
      <c r="R1238" s="18">
        <v>95</v>
      </c>
      <c r="S1238" s="10">
        <v>44</v>
      </c>
      <c r="AA1238" s="11" t="str">
        <f t="shared" si="19"/>
        <v>5. TP. Cần ThơQuận Ninh Kiều</v>
      </c>
    </row>
    <row r="1239" spans="11:27" ht="15.75">
      <c r="K1239" s="21"/>
      <c r="L1239" s="17"/>
      <c r="M1239" s="17"/>
      <c r="N1239" s="17" t="s">
        <v>311</v>
      </c>
      <c r="O1239" s="17" t="s">
        <v>588</v>
      </c>
      <c r="P1239" s="17" t="s">
        <v>2254</v>
      </c>
      <c r="Q1239" s="17" t="s">
        <v>297</v>
      </c>
      <c r="R1239" s="18">
        <v>95</v>
      </c>
      <c r="S1239" s="10">
        <v>44</v>
      </c>
      <c r="AA1239" s="11" t="str">
        <f t="shared" si="19"/>
        <v>5. TP. Cần ThơQuận Ninh Kiều</v>
      </c>
    </row>
    <row r="1240" spans="11:27" ht="15.75">
      <c r="K1240" s="21"/>
      <c r="L1240" s="17"/>
      <c r="M1240" s="17"/>
      <c r="N1240" s="17" t="s">
        <v>311</v>
      </c>
      <c r="O1240" s="17" t="s">
        <v>588</v>
      </c>
      <c r="P1240" s="17" t="s">
        <v>1876</v>
      </c>
      <c r="Q1240" s="17" t="s">
        <v>297</v>
      </c>
      <c r="R1240" s="18">
        <v>95</v>
      </c>
      <c r="S1240" s="10">
        <v>44</v>
      </c>
      <c r="AA1240" s="11" t="str">
        <f t="shared" si="19"/>
        <v>5. TP. Cần ThơQuận Ninh Kiều</v>
      </c>
    </row>
    <row r="1241" spans="11:27" ht="15.75">
      <c r="K1241" s="21"/>
      <c r="L1241" s="17"/>
      <c r="M1241" s="17"/>
      <c r="N1241" s="17" t="s">
        <v>311</v>
      </c>
      <c r="O1241" s="17" t="s">
        <v>588</v>
      </c>
      <c r="P1241" s="17" t="s">
        <v>2255</v>
      </c>
      <c r="Q1241" s="17" t="s">
        <v>297</v>
      </c>
      <c r="R1241" s="18">
        <v>95</v>
      </c>
      <c r="S1241" s="10">
        <v>44</v>
      </c>
      <c r="AA1241" s="11" t="str">
        <f t="shared" si="19"/>
        <v>5. TP. Cần ThơQuận Ninh Kiều</v>
      </c>
    </row>
    <row r="1242" spans="11:27" ht="15.75">
      <c r="K1242" s="21"/>
      <c r="L1242" s="17"/>
      <c r="M1242" s="17"/>
      <c r="N1242" s="17" t="s">
        <v>311</v>
      </c>
      <c r="O1242" s="17" t="s">
        <v>588</v>
      </c>
      <c r="P1242" s="17" t="s">
        <v>1880</v>
      </c>
      <c r="Q1242" s="17" t="s">
        <v>297</v>
      </c>
      <c r="R1242" s="18">
        <v>95</v>
      </c>
      <c r="S1242" s="10">
        <v>44</v>
      </c>
      <c r="AA1242" s="11" t="str">
        <f t="shared" si="19"/>
        <v>5. TP. Cần ThơQuận Ninh Kiều</v>
      </c>
    </row>
    <row r="1243" spans="11:27" ht="15.75">
      <c r="K1243" s="21"/>
      <c r="L1243" s="17"/>
      <c r="M1243" s="17"/>
      <c r="N1243" s="17" t="s">
        <v>311</v>
      </c>
      <c r="O1243" s="17" t="s">
        <v>588</v>
      </c>
      <c r="P1243" s="17" t="s">
        <v>2256</v>
      </c>
      <c r="Q1243" s="17" t="s">
        <v>297</v>
      </c>
      <c r="R1243" s="18">
        <v>95</v>
      </c>
      <c r="S1243" s="10">
        <v>44</v>
      </c>
      <c r="AA1243" s="11" t="str">
        <f t="shared" si="19"/>
        <v>5. TP. Cần ThơQuận Ninh Kiều</v>
      </c>
    </row>
    <row r="1244" spans="11:27" ht="15.75">
      <c r="K1244" s="21"/>
      <c r="L1244" s="17"/>
      <c r="M1244" s="17"/>
      <c r="N1244" s="17" t="s">
        <v>311</v>
      </c>
      <c r="O1244" s="17" t="s">
        <v>588</v>
      </c>
      <c r="P1244" s="17" t="s">
        <v>2257</v>
      </c>
      <c r="Q1244" s="17" t="s">
        <v>297</v>
      </c>
      <c r="R1244" s="18">
        <v>95</v>
      </c>
      <c r="S1244" s="10">
        <v>44</v>
      </c>
      <c r="AA1244" s="11" t="str">
        <f t="shared" si="19"/>
        <v>5. TP. Cần ThơQuận Ninh Kiều</v>
      </c>
    </row>
    <row r="1245" spans="11:27" ht="15.75">
      <c r="K1245" s="21"/>
      <c r="L1245" s="17"/>
      <c r="M1245" s="17"/>
      <c r="N1245" s="17" t="s">
        <v>311</v>
      </c>
      <c r="O1245" s="17" t="s">
        <v>588</v>
      </c>
      <c r="P1245" s="17" t="s">
        <v>2258</v>
      </c>
      <c r="Q1245" s="17" t="s">
        <v>297</v>
      </c>
      <c r="R1245" s="18">
        <v>95</v>
      </c>
      <c r="S1245" s="10">
        <v>44</v>
      </c>
      <c r="AA1245" s="11" t="str">
        <f t="shared" si="19"/>
        <v>5. TP. Cần ThơQuận Ninh Kiều</v>
      </c>
    </row>
    <row r="1246" spans="11:27" ht="15.75">
      <c r="K1246" s="21"/>
      <c r="L1246" s="17"/>
      <c r="M1246" s="17"/>
      <c r="N1246" s="17" t="s">
        <v>311</v>
      </c>
      <c r="O1246" s="17" t="s">
        <v>588</v>
      </c>
      <c r="P1246" s="17" t="s">
        <v>2259</v>
      </c>
      <c r="Q1246" s="17" t="s">
        <v>297</v>
      </c>
      <c r="R1246" s="18">
        <v>95</v>
      </c>
      <c r="S1246" s="10">
        <v>44</v>
      </c>
      <c r="AA1246" s="11" t="str">
        <f t="shared" si="19"/>
        <v>5. TP. Cần ThơQuận Ninh Kiều</v>
      </c>
    </row>
    <row r="1247" spans="11:27" ht="15.75">
      <c r="K1247" s="21"/>
      <c r="L1247" s="17"/>
      <c r="M1247" s="17"/>
      <c r="N1247" s="17" t="s">
        <v>311</v>
      </c>
      <c r="O1247" s="17" t="s">
        <v>588</v>
      </c>
      <c r="P1247" s="17" t="s">
        <v>2260</v>
      </c>
      <c r="Q1247" s="17" t="s">
        <v>297</v>
      </c>
      <c r="R1247" s="18">
        <v>95</v>
      </c>
      <c r="S1247" s="10">
        <v>44</v>
      </c>
      <c r="AA1247" s="11" t="str">
        <f t="shared" si="19"/>
        <v>5. TP. Cần ThơQuận Ninh Kiều</v>
      </c>
    </row>
    <row r="1248" spans="11:27" ht="15.75">
      <c r="K1248" s="21"/>
      <c r="L1248" s="17"/>
      <c r="M1248" s="17"/>
      <c r="N1248" s="17" t="s">
        <v>311</v>
      </c>
      <c r="O1248" s="17" t="s">
        <v>590</v>
      </c>
      <c r="P1248" s="17" t="s">
        <v>2261</v>
      </c>
      <c r="Q1248" s="17" t="s">
        <v>297</v>
      </c>
      <c r="R1248" s="18">
        <v>95</v>
      </c>
      <c r="S1248" s="10">
        <v>44</v>
      </c>
      <c r="AA1248" s="11" t="str">
        <f t="shared" si="19"/>
        <v>5. TP. Cần ThơQuận Ô Môn</v>
      </c>
    </row>
    <row r="1249" spans="11:27" ht="15.75">
      <c r="K1249" s="21"/>
      <c r="L1249" s="17"/>
      <c r="M1249" s="17"/>
      <c r="N1249" s="17" t="s">
        <v>311</v>
      </c>
      <c r="O1249" s="17" t="s">
        <v>590</v>
      </c>
      <c r="P1249" s="17" t="s">
        <v>2262</v>
      </c>
      <c r="Q1249" s="17" t="s">
        <v>297</v>
      </c>
      <c r="R1249" s="18">
        <v>95</v>
      </c>
      <c r="S1249" s="10">
        <v>44</v>
      </c>
      <c r="AA1249" s="11" t="str">
        <f t="shared" si="19"/>
        <v>5. TP. Cần ThơQuận Ô Môn</v>
      </c>
    </row>
    <row r="1250" spans="11:27" ht="15.75">
      <c r="K1250" s="21"/>
      <c r="L1250" s="17"/>
      <c r="M1250" s="17"/>
      <c r="N1250" s="17" t="s">
        <v>311</v>
      </c>
      <c r="O1250" s="17" t="s">
        <v>590</v>
      </c>
      <c r="P1250" s="17" t="s">
        <v>2263</v>
      </c>
      <c r="Q1250" s="17" t="s">
        <v>297</v>
      </c>
      <c r="R1250" s="18">
        <v>95</v>
      </c>
      <c r="S1250" s="10">
        <v>44</v>
      </c>
      <c r="AA1250" s="11" t="str">
        <f t="shared" si="19"/>
        <v>5. TP. Cần ThơQuận Ô Môn</v>
      </c>
    </row>
    <row r="1251" spans="11:27" ht="15.75">
      <c r="K1251" s="21"/>
      <c r="L1251" s="17"/>
      <c r="M1251" s="17"/>
      <c r="N1251" s="17" t="s">
        <v>311</v>
      </c>
      <c r="O1251" s="17" t="s">
        <v>590</v>
      </c>
      <c r="P1251" s="17" t="s">
        <v>1872</v>
      </c>
      <c r="Q1251" s="17" t="s">
        <v>297</v>
      </c>
      <c r="R1251" s="18">
        <v>95</v>
      </c>
      <c r="S1251" s="10">
        <v>44</v>
      </c>
      <c r="AA1251" s="11" t="str">
        <f t="shared" si="19"/>
        <v>5. TP. Cần ThơQuận Ô Môn</v>
      </c>
    </row>
    <row r="1252" spans="11:27" ht="15.75">
      <c r="K1252" s="21"/>
      <c r="L1252" s="17"/>
      <c r="M1252" s="17"/>
      <c r="N1252" s="17" t="s">
        <v>311</v>
      </c>
      <c r="O1252" s="17" t="s">
        <v>590</v>
      </c>
      <c r="P1252" s="17" t="s">
        <v>2264</v>
      </c>
      <c r="Q1252" s="17" t="s">
        <v>297</v>
      </c>
      <c r="R1252" s="18">
        <v>95</v>
      </c>
      <c r="S1252" s="10">
        <v>44</v>
      </c>
      <c r="AA1252" s="11" t="str">
        <f t="shared" si="19"/>
        <v>5. TP. Cần ThơQuận Ô Môn</v>
      </c>
    </row>
    <row r="1253" spans="11:27" ht="15.75">
      <c r="K1253" s="21"/>
      <c r="L1253" s="17"/>
      <c r="M1253" s="17"/>
      <c r="N1253" s="17" t="s">
        <v>311</v>
      </c>
      <c r="O1253" s="17" t="s">
        <v>590</v>
      </c>
      <c r="P1253" s="17" t="s">
        <v>2265</v>
      </c>
      <c r="Q1253" s="17" t="s">
        <v>297</v>
      </c>
      <c r="R1253" s="18">
        <v>95</v>
      </c>
      <c r="S1253" s="10">
        <v>44</v>
      </c>
      <c r="AA1253" s="11" t="str">
        <f t="shared" si="19"/>
        <v>5. TP. Cần ThơQuận Ô Môn</v>
      </c>
    </row>
    <row r="1254" spans="11:27" ht="15.75">
      <c r="K1254" s="21"/>
      <c r="L1254" s="17"/>
      <c r="M1254" s="17"/>
      <c r="N1254" s="17" t="s">
        <v>311</v>
      </c>
      <c r="O1254" s="17" t="s">
        <v>590</v>
      </c>
      <c r="P1254" s="17" t="s">
        <v>2266</v>
      </c>
      <c r="Q1254" s="17" t="s">
        <v>297</v>
      </c>
      <c r="R1254" s="18">
        <v>95</v>
      </c>
      <c r="S1254" s="10">
        <v>44</v>
      </c>
      <c r="AA1254" s="11" t="str">
        <f t="shared" si="19"/>
        <v>5. TP. Cần ThơQuận Ô Môn</v>
      </c>
    </row>
    <row r="1255" spans="11:27" ht="15.75">
      <c r="K1255" s="21"/>
      <c r="L1255" s="17"/>
      <c r="M1255" s="17"/>
      <c r="N1255" s="17" t="s">
        <v>311</v>
      </c>
      <c r="O1255" s="17" t="s">
        <v>593</v>
      </c>
      <c r="P1255" s="17" t="s">
        <v>1895</v>
      </c>
      <c r="Q1255" s="17" t="s">
        <v>297</v>
      </c>
      <c r="R1255" s="18">
        <v>95</v>
      </c>
      <c r="S1255" s="10">
        <v>44</v>
      </c>
      <c r="AA1255" s="11" t="str">
        <f t="shared" si="19"/>
        <v>5. TP. Cần ThơQuận Thốt Nốt</v>
      </c>
    </row>
    <row r="1256" spans="11:27" ht="15.75">
      <c r="K1256" s="21"/>
      <c r="L1256" s="17"/>
      <c r="M1256" s="17"/>
      <c r="N1256" s="17" t="s">
        <v>311</v>
      </c>
      <c r="O1256" s="17" t="s">
        <v>593</v>
      </c>
      <c r="P1256" s="17" t="s">
        <v>2267</v>
      </c>
      <c r="Q1256" s="17" t="s">
        <v>297</v>
      </c>
      <c r="R1256" s="18">
        <v>95</v>
      </c>
      <c r="S1256" s="10">
        <v>44</v>
      </c>
      <c r="AA1256" s="11" t="str">
        <f t="shared" si="19"/>
        <v>5. TP. Cần ThơQuận Thốt Nốt</v>
      </c>
    </row>
    <row r="1257" spans="11:27" ht="15.75">
      <c r="K1257" s="21"/>
      <c r="L1257" s="17"/>
      <c r="M1257" s="17"/>
      <c r="N1257" s="17" t="s">
        <v>311</v>
      </c>
      <c r="O1257" s="17" t="s">
        <v>593</v>
      </c>
      <c r="P1257" s="17" t="s">
        <v>2268</v>
      </c>
      <c r="Q1257" s="17" t="s">
        <v>297</v>
      </c>
      <c r="R1257" s="18">
        <v>95</v>
      </c>
      <c r="S1257" s="10">
        <v>44</v>
      </c>
      <c r="AA1257" s="11" t="str">
        <f t="shared" si="19"/>
        <v>5. TP. Cần ThơQuận Thốt Nốt</v>
      </c>
    </row>
    <row r="1258" spans="11:27" ht="15.75">
      <c r="K1258" s="21"/>
      <c r="L1258" s="17"/>
      <c r="M1258" s="17"/>
      <c r="N1258" s="17" t="s">
        <v>311</v>
      </c>
      <c r="O1258" s="17" t="s">
        <v>593</v>
      </c>
      <c r="P1258" s="17" t="s">
        <v>2269</v>
      </c>
      <c r="Q1258" s="17" t="s">
        <v>297</v>
      </c>
      <c r="R1258" s="18">
        <v>95</v>
      </c>
      <c r="S1258" s="10">
        <v>44</v>
      </c>
      <c r="AA1258" s="11" t="str">
        <f t="shared" si="19"/>
        <v>5. TP. Cần ThơQuận Thốt Nốt</v>
      </c>
    </row>
    <row r="1259" spans="11:27" ht="15.75">
      <c r="K1259" s="21"/>
      <c r="L1259" s="17"/>
      <c r="M1259" s="17"/>
      <c r="N1259" s="17" t="s">
        <v>311</v>
      </c>
      <c r="O1259" s="17" t="s">
        <v>593</v>
      </c>
      <c r="P1259" s="17" t="s">
        <v>2270</v>
      </c>
      <c r="Q1259" s="17" t="s">
        <v>297</v>
      </c>
      <c r="R1259" s="18">
        <v>95</v>
      </c>
      <c r="S1259" s="10">
        <v>44</v>
      </c>
      <c r="AA1259" s="11" t="str">
        <f t="shared" si="19"/>
        <v>5. TP. Cần ThơQuận Thốt Nốt</v>
      </c>
    </row>
    <row r="1260" spans="11:27" ht="15.75">
      <c r="K1260" s="21"/>
      <c r="L1260" s="17"/>
      <c r="M1260" s="17"/>
      <c r="N1260" s="17" t="s">
        <v>311</v>
      </c>
      <c r="O1260" s="17" t="s">
        <v>593</v>
      </c>
      <c r="P1260" s="17" t="s">
        <v>2271</v>
      </c>
      <c r="Q1260" s="17" t="s">
        <v>297</v>
      </c>
      <c r="R1260" s="18">
        <v>95</v>
      </c>
      <c r="S1260" s="10">
        <v>44</v>
      </c>
      <c r="AA1260" s="11" t="str">
        <f t="shared" si="19"/>
        <v>5. TP. Cần ThơQuận Thốt Nốt</v>
      </c>
    </row>
    <row r="1261" spans="11:27" ht="15.75">
      <c r="K1261" s="21"/>
      <c r="L1261" s="17"/>
      <c r="M1261" s="17"/>
      <c r="N1261" s="17" t="s">
        <v>311</v>
      </c>
      <c r="O1261" s="17" t="s">
        <v>593</v>
      </c>
      <c r="P1261" s="17" t="s">
        <v>2272</v>
      </c>
      <c r="Q1261" s="17" t="s">
        <v>297</v>
      </c>
      <c r="R1261" s="18">
        <v>95</v>
      </c>
      <c r="S1261" s="10">
        <v>44</v>
      </c>
      <c r="AA1261" s="11" t="str">
        <f t="shared" si="19"/>
        <v>5. TP. Cần ThơQuận Thốt Nốt</v>
      </c>
    </row>
    <row r="1262" spans="11:27" ht="15.75">
      <c r="K1262" s="21"/>
      <c r="L1262" s="17"/>
      <c r="M1262" s="17"/>
      <c r="N1262" s="17" t="s">
        <v>311</v>
      </c>
      <c r="O1262" s="17" t="s">
        <v>593</v>
      </c>
      <c r="P1262" s="17" t="s">
        <v>2273</v>
      </c>
      <c r="Q1262" s="17" t="s">
        <v>297</v>
      </c>
      <c r="R1262" s="18">
        <v>95</v>
      </c>
      <c r="S1262" s="10">
        <v>44</v>
      </c>
      <c r="AA1262" s="11" t="str">
        <f t="shared" si="19"/>
        <v>5. TP. Cần ThơQuận Thốt Nốt</v>
      </c>
    </row>
    <row r="1263" spans="11:27" ht="15.75">
      <c r="K1263" s="21"/>
      <c r="L1263" s="17"/>
      <c r="M1263" s="17"/>
      <c r="N1263" s="17" t="s">
        <v>311</v>
      </c>
      <c r="O1263" s="17" t="s">
        <v>593</v>
      </c>
      <c r="P1263" s="17" t="s">
        <v>2274</v>
      </c>
      <c r="Q1263" s="17" t="s">
        <v>297</v>
      </c>
      <c r="R1263" s="18">
        <v>95</v>
      </c>
      <c r="S1263" s="10">
        <v>44</v>
      </c>
      <c r="AA1263" s="11" t="str">
        <f t="shared" si="19"/>
        <v>5. TP. Cần ThơQuận Thốt Nốt</v>
      </c>
    </row>
    <row r="1264" spans="11:27" ht="15.75">
      <c r="K1264" s="21"/>
      <c r="L1264" s="17"/>
      <c r="M1264" s="17"/>
      <c r="N1264" s="17" t="s">
        <v>315</v>
      </c>
      <c r="O1264" s="17" t="s">
        <v>596</v>
      </c>
      <c r="P1264" s="17" t="s">
        <v>2275</v>
      </c>
      <c r="Q1264" s="17" t="s">
        <v>347</v>
      </c>
      <c r="R1264" s="18">
        <v>65</v>
      </c>
      <c r="S1264" s="10">
        <v>36</v>
      </c>
      <c r="AA1264" s="11" t="str">
        <f t="shared" si="19"/>
        <v>6. An GiangHuyện An Phú</v>
      </c>
    </row>
    <row r="1265" spans="11:27" ht="15.75">
      <c r="K1265" s="21"/>
      <c r="L1265" s="17"/>
      <c r="M1265" s="17"/>
      <c r="N1265" s="17" t="s">
        <v>315</v>
      </c>
      <c r="O1265" s="17" t="s">
        <v>596</v>
      </c>
      <c r="P1265" s="17" t="s">
        <v>2276</v>
      </c>
      <c r="Q1265" s="17" t="s">
        <v>347</v>
      </c>
      <c r="R1265" s="18">
        <v>65</v>
      </c>
      <c r="S1265" s="10">
        <v>36</v>
      </c>
      <c r="AA1265" s="11" t="str">
        <f t="shared" si="19"/>
        <v>6. An GiangHuyện An Phú</v>
      </c>
    </row>
    <row r="1266" spans="11:27" ht="15.75">
      <c r="K1266" s="21"/>
      <c r="L1266" s="17"/>
      <c r="M1266" s="17"/>
      <c r="N1266" s="17" t="s">
        <v>315</v>
      </c>
      <c r="O1266" s="17" t="s">
        <v>596</v>
      </c>
      <c r="P1266" s="17" t="s">
        <v>1713</v>
      </c>
      <c r="Q1266" s="17" t="s">
        <v>347</v>
      </c>
      <c r="R1266" s="18">
        <v>65</v>
      </c>
      <c r="S1266" s="10">
        <v>36</v>
      </c>
      <c r="AA1266" s="11" t="str">
        <f t="shared" si="19"/>
        <v>6. An GiangHuyện An Phú</v>
      </c>
    </row>
    <row r="1267" spans="11:27" ht="15.75">
      <c r="K1267" s="21"/>
      <c r="L1267" s="17"/>
      <c r="M1267" s="17"/>
      <c r="N1267" s="17" t="s">
        <v>315</v>
      </c>
      <c r="O1267" s="17" t="s">
        <v>596</v>
      </c>
      <c r="P1267" s="17" t="s">
        <v>2277</v>
      </c>
      <c r="Q1267" s="17" t="s">
        <v>347</v>
      </c>
      <c r="R1267" s="18">
        <v>65</v>
      </c>
      <c r="S1267" s="10">
        <v>36</v>
      </c>
      <c r="AA1267" s="11" t="str">
        <f t="shared" si="19"/>
        <v>6. An GiangHuyện An Phú</v>
      </c>
    </row>
    <row r="1268" spans="11:27" ht="15.75">
      <c r="K1268" s="21"/>
      <c r="L1268" s="17"/>
      <c r="M1268" s="17"/>
      <c r="N1268" s="17" t="s">
        <v>315</v>
      </c>
      <c r="O1268" s="17" t="s">
        <v>596</v>
      </c>
      <c r="P1268" s="17" t="s">
        <v>2278</v>
      </c>
      <c r="Q1268" s="17" t="s">
        <v>347</v>
      </c>
      <c r="R1268" s="18">
        <v>65</v>
      </c>
      <c r="S1268" s="10">
        <v>36</v>
      </c>
      <c r="AA1268" s="11" t="str">
        <f t="shared" si="19"/>
        <v>6. An GiangHuyện An Phú</v>
      </c>
    </row>
    <row r="1269" spans="11:27" ht="15.75">
      <c r="K1269" s="21"/>
      <c r="L1269" s="17"/>
      <c r="M1269" s="17"/>
      <c r="N1269" s="17" t="s">
        <v>315</v>
      </c>
      <c r="O1269" s="17" t="s">
        <v>596</v>
      </c>
      <c r="P1269" s="17" t="s">
        <v>2279</v>
      </c>
      <c r="Q1269" s="17" t="s">
        <v>347</v>
      </c>
      <c r="R1269" s="18">
        <v>65</v>
      </c>
      <c r="S1269" s="10">
        <v>36</v>
      </c>
      <c r="AA1269" s="11" t="str">
        <f t="shared" si="19"/>
        <v>6. An GiangHuyện An Phú</v>
      </c>
    </row>
    <row r="1270" spans="11:27" ht="15.75">
      <c r="K1270" s="21"/>
      <c r="L1270" s="17"/>
      <c r="M1270" s="17"/>
      <c r="N1270" s="17" t="s">
        <v>315</v>
      </c>
      <c r="O1270" s="17" t="s">
        <v>596</v>
      </c>
      <c r="P1270" s="17" t="s">
        <v>2280</v>
      </c>
      <c r="Q1270" s="17" t="s">
        <v>347</v>
      </c>
      <c r="R1270" s="18">
        <v>65</v>
      </c>
      <c r="S1270" s="10">
        <v>36</v>
      </c>
      <c r="AA1270" s="11" t="str">
        <f t="shared" si="19"/>
        <v>6. An GiangHuyện An Phú</v>
      </c>
    </row>
    <row r="1271" spans="11:27" ht="15.75">
      <c r="K1271" s="21"/>
      <c r="L1271" s="17"/>
      <c r="M1271" s="17"/>
      <c r="N1271" s="17" t="s">
        <v>315</v>
      </c>
      <c r="O1271" s="17" t="s">
        <v>596</v>
      </c>
      <c r="P1271" s="17" t="s">
        <v>2281</v>
      </c>
      <c r="Q1271" s="17" t="s">
        <v>347</v>
      </c>
      <c r="R1271" s="18">
        <v>65</v>
      </c>
      <c r="S1271" s="10">
        <v>36</v>
      </c>
      <c r="AA1271" s="11" t="str">
        <f t="shared" si="19"/>
        <v>6. An GiangHuyện An Phú</v>
      </c>
    </row>
    <row r="1272" spans="11:27" ht="15.75">
      <c r="K1272" s="21"/>
      <c r="L1272" s="17"/>
      <c r="M1272" s="17"/>
      <c r="N1272" s="17" t="s">
        <v>315</v>
      </c>
      <c r="O1272" s="17" t="s">
        <v>596</v>
      </c>
      <c r="P1272" s="17" t="s">
        <v>2282</v>
      </c>
      <c r="Q1272" s="17" t="s">
        <v>347</v>
      </c>
      <c r="R1272" s="18">
        <v>65</v>
      </c>
      <c r="S1272" s="10">
        <v>36</v>
      </c>
      <c r="AA1272" s="11" t="str">
        <f t="shared" si="19"/>
        <v>6. An GiangHuyện An Phú</v>
      </c>
    </row>
    <row r="1273" spans="11:27" ht="15.75">
      <c r="K1273" s="21"/>
      <c r="L1273" s="17"/>
      <c r="M1273" s="17"/>
      <c r="N1273" s="17" t="s">
        <v>315</v>
      </c>
      <c r="O1273" s="17" t="s">
        <v>596</v>
      </c>
      <c r="P1273" s="17" t="s">
        <v>2283</v>
      </c>
      <c r="Q1273" s="17" t="s">
        <v>347</v>
      </c>
      <c r="R1273" s="18">
        <v>65</v>
      </c>
      <c r="S1273" s="10">
        <v>36</v>
      </c>
      <c r="AA1273" s="11" t="str">
        <f t="shared" si="19"/>
        <v>6. An GiangHuyện An Phú</v>
      </c>
    </row>
    <row r="1274" spans="11:27" ht="15.75">
      <c r="K1274" s="21"/>
      <c r="L1274" s="17"/>
      <c r="M1274" s="17"/>
      <c r="N1274" s="17" t="s">
        <v>315</v>
      </c>
      <c r="O1274" s="17" t="s">
        <v>596</v>
      </c>
      <c r="P1274" s="17" t="s">
        <v>2284</v>
      </c>
      <c r="Q1274" s="17" t="s">
        <v>347</v>
      </c>
      <c r="R1274" s="18">
        <v>65</v>
      </c>
      <c r="S1274" s="10">
        <v>36</v>
      </c>
      <c r="AA1274" s="11" t="str">
        <f t="shared" si="19"/>
        <v>6. An GiangHuyện An Phú</v>
      </c>
    </row>
    <row r="1275" spans="11:27" ht="15.75">
      <c r="K1275" s="21"/>
      <c r="L1275" s="17"/>
      <c r="M1275" s="17"/>
      <c r="N1275" s="17" t="s">
        <v>315</v>
      </c>
      <c r="O1275" s="17" t="s">
        <v>596</v>
      </c>
      <c r="P1275" s="17" t="s">
        <v>2285</v>
      </c>
      <c r="Q1275" s="17" t="s">
        <v>347</v>
      </c>
      <c r="R1275" s="18">
        <v>65</v>
      </c>
      <c r="S1275" s="10">
        <v>36</v>
      </c>
      <c r="AA1275" s="11" t="str">
        <f t="shared" si="19"/>
        <v>6. An GiangHuyện An Phú</v>
      </c>
    </row>
    <row r="1276" spans="11:27" ht="15.75">
      <c r="K1276" s="21"/>
      <c r="L1276" s="17"/>
      <c r="M1276" s="17"/>
      <c r="N1276" s="17" t="s">
        <v>315</v>
      </c>
      <c r="O1276" s="17" t="s">
        <v>596</v>
      </c>
      <c r="P1276" s="17" t="s">
        <v>2286</v>
      </c>
      <c r="Q1276" s="17" t="s">
        <v>347</v>
      </c>
      <c r="R1276" s="18">
        <v>65</v>
      </c>
      <c r="S1276" s="10">
        <v>36</v>
      </c>
      <c r="AA1276" s="11" t="str">
        <f t="shared" si="19"/>
        <v>6. An GiangHuyện An Phú</v>
      </c>
    </row>
    <row r="1277" spans="11:27" ht="15.75">
      <c r="K1277" s="21"/>
      <c r="L1277" s="17"/>
      <c r="M1277" s="17"/>
      <c r="N1277" s="17" t="s">
        <v>315</v>
      </c>
      <c r="O1277" s="17" t="s">
        <v>596</v>
      </c>
      <c r="P1277" s="17" t="s">
        <v>2287</v>
      </c>
      <c r="Q1277" s="17" t="s">
        <v>347</v>
      </c>
      <c r="R1277" s="18">
        <v>65</v>
      </c>
      <c r="S1277" s="10">
        <v>36</v>
      </c>
      <c r="AA1277" s="11" t="str">
        <f t="shared" si="19"/>
        <v>6. An GiangHuyện An Phú</v>
      </c>
    </row>
    <row r="1278" spans="11:27" ht="15.75">
      <c r="K1278" s="21"/>
      <c r="L1278" s="17"/>
      <c r="M1278" s="17"/>
      <c r="N1278" s="17" t="s">
        <v>315</v>
      </c>
      <c r="O1278" s="17" t="s">
        <v>599</v>
      </c>
      <c r="P1278" s="17" t="s">
        <v>2288</v>
      </c>
      <c r="Q1278" s="17" t="s">
        <v>347</v>
      </c>
      <c r="R1278" s="18">
        <v>65</v>
      </c>
      <c r="S1278" s="10">
        <v>36</v>
      </c>
      <c r="AA1278" s="11" t="str">
        <f t="shared" si="19"/>
        <v>6. An GiangHuyện Châu Phú</v>
      </c>
    </row>
    <row r="1279" spans="11:27" ht="15.75">
      <c r="K1279" s="21"/>
      <c r="L1279" s="17"/>
      <c r="M1279" s="17"/>
      <c r="N1279" s="17" t="s">
        <v>315</v>
      </c>
      <c r="O1279" s="17" t="s">
        <v>599</v>
      </c>
      <c r="P1279" s="17" t="s">
        <v>1707</v>
      </c>
      <c r="Q1279" s="17" t="s">
        <v>347</v>
      </c>
      <c r="R1279" s="18">
        <v>65</v>
      </c>
      <c r="S1279" s="10">
        <v>36</v>
      </c>
      <c r="AA1279" s="11" t="str">
        <f t="shared" si="19"/>
        <v>6. An GiangHuyện Châu Phú</v>
      </c>
    </row>
    <row r="1280" spans="11:27" ht="15.75">
      <c r="K1280" s="21"/>
      <c r="L1280" s="17"/>
      <c r="M1280" s="17"/>
      <c r="N1280" s="17" t="s">
        <v>315</v>
      </c>
      <c r="O1280" s="17" t="s">
        <v>599</v>
      </c>
      <c r="P1280" s="17" t="s">
        <v>2289</v>
      </c>
      <c r="Q1280" s="17" t="s">
        <v>347</v>
      </c>
      <c r="R1280" s="18">
        <v>65</v>
      </c>
      <c r="S1280" s="10">
        <v>36</v>
      </c>
      <c r="AA1280" s="11" t="str">
        <f t="shared" si="19"/>
        <v>6. An GiangHuyện Châu Phú</v>
      </c>
    </row>
    <row r="1281" spans="11:27" ht="15.75">
      <c r="K1281" s="21"/>
      <c r="L1281" s="17"/>
      <c r="M1281" s="17"/>
      <c r="N1281" s="17" t="s">
        <v>315</v>
      </c>
      <c r="O1281" s="17" t="s">
        <v>599</v>
      </c>
      <c r="P1281" s="17" t="s">
        <v>1753</v>
      </c>
      <c r="Q1281" s="17" t="s">
        <v>347</v>
      </c>
      <c r="R1281" s="18">
        <v>65</v>
      </c>
      <c r="S1281" s="10">
        <v>36</v>
      </c>
      <c r="AA1281" s="11" t="str">
        <f t="shared" si="19"/>
        <v>6. An GiangHuyện Châu Phú</v>
      </c>
    </row>
    <row r="1282" spans="11:27" ht="15.75">
      <c r="K1282" s="21"/>
      <c r="L1282" s="17"/>
      <c r="M1282" s="17"/>
      <c r="N1282" s="17" t="s">
        <v>315</v>
      </c>
      <c r="O1282" s="17" t="s">
        <v>599</v>
      </c>
      <c r="P1282" s="17" t="s">
        <v>1111</v>
      </c>
      <c r="Q1282" s="17" t="s">
        <v>347</v>
      </c>
      <c r="R1282" s="18">
        <v>65</v>
      </c>
      <c r="S1282" s="10">
        <v>36</v>
      </c>
      <c r="AA1282" s="11" t="str">
        <f t="shared" si="19"/>
        <v>6. An GiangHuyện Châu Phú</v>
      </c>
    </row>
    <row r="1283" spans="11:27" ht="15.75">
      <c r="K1283" s="21"/>
      <c r="L1283" s="17"/>
      <c r="M1283" s="17"/>
      <c r="N1283" s="17" t="s">
        <v>315</v>
      </c>
      <c r="O1283" s="17" t="s">
        <v>599</v>
      </c>
      <c r="P1283" s="17" t="s">
        <v>2290</v>
      </c>
      <c r="Q1283" s="17" t="s">
        <v>347</v>
      </c>
      <c r="R1283" s="18">
        <v>65</v>
      </c>
      <c r="S1283" s="10">
        <v>36</v>
      </c>
      <c r="AA1283" s="11" t="str">
        <f t="shared" si="19"/>
        <v>6. An GiangHuyện Châu Phú</v>
      </c>
    </row>
    <row r="1284" spans="11:27" ht="15.75">
      <c r="K1284" s="21"/>
      <c r="L1284" s="17"/>
      <c r="M1284" s="17"/>
      <c r="N1284" s="17" t="s">
        <v>315</v>
      </c>
      <c r="O1284" s="17" t="s">
        <v>599</v>
      </c>
      <c r="P1284" s="17" t="s">
        <v>2291</v>
      </c>
      <c r="Q1284" s="17" t="s">
        <v>347</v>
      </c>
      <c r="R1284" s="18">
        <v>65</v>
      </c>
      <c r="S1284" s="10">
        <v>36</v>
      </c>
      <c r="AA1284" s="11" t="str">
        <f t="shared" si="19"/>
        <v>6. An GiangHuyện Châu Phú</v>
      </c>
    </row>
    <row r="1285" spans="11:27" ht="15.75">
      <c r="K1285" s="21"/>
      <c r="L1285" s="17"/>
      <c r="M1285" s="17"/>
      <c r="N1285" s="17" t="s">
        <v>315</v>
      </c>
      <c r="O1285" s="17" t="s">
        <v>599</v>
      </c>
      <c r="P1285" s="17" t="s">
        <v>2292</v>
      </c>
      <c r="Q1285" s="17" t="s">
        <v>347</v>
      </c>
      <c r="R1285" s="18">
        <v>65</v>
      </c>
      <c r="S1285" s="10">
        <v>36</v>
      </c>
      <c r="AA1285" s="11" t="str">
        <f t="shared" si="19"/>
        <v>6. An GiangHuyện Châu Phú</v>
      </c>
    </row>
    <row r="1286" spans="11:27" ht="15.75">
      <c r="K1286" s="21"/>
      <c r="L1286" s="17"/>
      <c r="M1286" s="17"/>
      <c r="N1286" s="17" t="s">
        <v>315</v>
      </c>
      <c r="O1286" s="17" t="s">
        <v>599</v>
      </c>
      <c r="P1286" s="17" t="s">
        <v>1975</v>
      </c>
      <c r="Q1286" s="17" t="s">
        <v>347</v>
      </c>
      <c r="R1286" s="18">
        <v>65</v>
      </c>
      <c r="S1286" s="10">
        <v>36</v>
      </c>
      <c r="AA1286" s="11" t="str">
        <f t="shared" ref="AA1286:AA1349" si="20">N1286&amp;O1286</f>
        <v>6. An GiangHuyện Châu Phú</v>
      </c>
    </row>
    <row r="1287" spans="11:27" ht="15.75">
      <c r="K1287" s="21"/>
      <c r="L1287" s="17"/>
      <c r="M1287" s="17"/>
      <c r="N1287" s="17" t="s">
        <v>315</v>
      </c>
      <c r="O1287" s="17" t="s">
        <v>599</v>
      </c>
      <c r="P1287" s="17" t="s">
        <v>2293</v>
      </c>
      <c r="Q1287" s="17" t="s">
        <v>347</v>
      </c>
      <c r="R1287" s="18">
        <v>65</v>
      </c>
      <c r="S1287" s="10">
        <v>36</v>
      </c>
      <c r="AA1287" s="11" t="str">
        <f t="shared" si="20"/>
        <v>6. An GiangHuyện Châu Phú</v>
      </c>
    </row>
    <row r="1288" spans="11:27" ht="15.75">
      <c r="K1288" s="21"/>
      <c r="L1288" s="17"/>
      <c r="M1288" s="17"/>
      <c r="N1288" s="17" t="s">
        <v>315</v>
      </c>
      <c r="O1288" s="17" t="s">
        <v>599</v>
      </c>
      <c r="P1288" s="17" t="s">
        <v>2294</v>
      </c>
      <c r="Q1288" s="17" t="s">
        <v>347</v>
      </c>
      <c r="R1288" s="18">
        <v>65</v>
      </c>
      <c r="S1288" s="10">
        <v>36</v>
      </c>
      <c r="AA1288" s="11" t="str">
        <f t="shared" si="20"/>
        <v>6. An GiangHuyện Châu Phú</v>
      </c>
    </row>
    <row r="1289" spans="11:27" ht="15.75">
      <c r="K1289" s="21"/>
      <c r="L1289" s="17"/>
      <c r="M1289" s="17"/>
      <c r="N1289" s="17" t="s">
        <v>315</v>
      </c>
      <c r="O1289" s="17" t="s">
        <v>599</v>
      </c>
      <c r="P1289" s="17" t="s">
        <v>2295</v>
      </c>
      <c r="Q1289" s="17" t="s">
        <v>347</v>
      </c>
      <c r="R1289" s="18">
        <v>65</v>
      </c>
      <c r="S1289" s="10">
        <v>36</v>
      </c>
      <c r="AA1289" s="11" t="str">
        <f t="shared" si="20"/>
        <v>6. An GiangHuyện Châu Phú</v>
      </c>
    </row>
    <row r="1290" spans="11:27" ht="15.75">
      <c r="K1290" s="21"/>
      <c r="L1290" s="17"/>
      <c r="M1290" s="17"/>
      <c r="N1290" s="17" t="s">
        <v>315</v>
      </c>
      <c r="O1290" s="17" t="s">
        <v>599</v>
      </c>
      <c r="P1290" s="17" t="s">
        <v>2296</v>
      </c>
      <c r="Q1290" s="17" t="s">
        <v>347</v>
      </c>
      <c r="R1290" s="18">
        <v>65</v>
      </c>
      <c r="S1290" s="10">
        <v>36</v>
      </c>
      <c r="AA1290" s="11" t="str">
        <f t="shared" si="20"/>
        <v>6. An GiangHuyện Châu Phú</v>
      </c>
    </row>
    <row r="1291" spans="11:27" ht="15.75">
      <c r="K1291" s="21"/>
      <c r="L1291" s="17"/>
      <c r="M1291" s="17"/>
      <c r="N1291" s="17" t="s">
        <v>315</v>
      </c>
      <c r="O1291" s="17" t="s">
        <v>601</v>
      </c>
      <c r="P1291" s="17" t="s">
        <v>2297</v>
      </c>
      <c r="Q1291" s="17" t="s">
        <v>347</v>
      </c>
      <c r="R1291" s="18">
        <v>65</v>
      </c>
      <c r="S1291" s="10">
        <v>36</v>
      </c>
      <c r="AA1291" s="11" t="str">
        <f t="shared" si="20"/>
        <v>6. An GiangHuyện Châu Thành</v>
      </c>
    </row>
    <row r="1292" spans="11:27" ht="15.75">
      <c r="K1292" s="21"/>
      <c r="L1292" s="17"/>
      <c r="M1292" s="17"/>
      <c r="N1292" s="17" t="s">
        <v>315</v>
      </c>
      <c r="O1292" s="17" t="s">
        <v>601</v>
      </c>
      <c r="P1292" s="17" t="s">
        <v>2298</v>
      </c>
      <c r="Q1292" s="17" t="s">
        <v>347</v>
      </c>
      <c r="R1292" s="18">
        <v>65</v>
      </c>
      <c r="S1292" s="10">
        <v>36</v>
      </c>
      <c r="AA1292" s="11" t="str">
        <f t="shared" si="20"/>
        <v>6. An GiangHuyện Châu Thành</v>
      </c>
    </row>
    <row r="1293" spans="11:27" ht="15.75">
      <c r="K1293" s="21"/>
      <c r="L1293" s="17"/>
      <c r="M1293" s="17"/>
      <c r="N1293" s="17" t="s">
        <v>315</v>
      </c>
      <c r="O1293" s="17" t="s">
        <v>601</v>
      </c>
      <c r="P1293" s="17" t="s">
        <v>2299</v>
      </c>
      <c r="Q1293" s="17" t="s">
        <v>347</v>
      </c>
      <c r="R1293" s="18">
        <v>65</v>
      </c>
      <c r="S1293" s="10">
        <v>36</v>
      </c>
      <c r="AA1293" s="11" t="str">
        <f t="shared" si="20"/>
        <v>6. An GiangHuyện Châu Thành</v>
      </c>
    </row>
    <row r="1294" spans="11:27" ht="15.75">
      <c r="K1294" s="21"/>
      <c r="L1294" s="17"/>
      <c r="M1294" s="17"/>
      <c r="N1294" s="17" t="s">
        <v>315</v>
      </c>
      <c r="O1294" s="17" t="s">
        <v>601</v>
      </c>
      <c r="P1294" s="17" t="s">
        <v>2300</v>
      </c>
      <c r="Q1294" s="17" t="s">
        <v>347</v>
      </c>
      <c r="R1294" s="18">
        <v>65</v>
      </c>
      <c r="S1294" s="10">
        <v>36</v>
      </c>
      <c r="AA1294" s="11" t="str">
        <f t="shared" si="20"/>
        <v>6. An GiangHuyện Châu Thành</v>
      </c>
    </row>
    <row r="1295" spans="11:27" ht="15.75">
      <c r="K1295" s="21"/>
      <c r="L1295" s="17"/>
      <c r="M1295" s="17"/>
      <c r="N1295" s="17" t="s">
        <v>315</v>
      </c>
      <c r="O1295" s="17" t="s">
        <v>601</v>
      </c>
      <c r="P1295" s="17" t="s">
        <v>2301</v>
      </c>
      <c r="Q1295" s="17" t="s">
        <v>347</v>
      </c>
      <c r="R1295" s="18">
        <v>65</v>
      </c>
      <c r="S1295" s="10">
        <v>36</v>
      </c>
      <c r="AA1295" s="11" t="str">
        <f t="shared" si="20"/>
        <v>6. An GiangHuyện Châu Thành</v>
      </c>
    </row>
    <row r="1296" spans="11:27" ht="15.75">
      <c r="K1296" s="21"/>
      <c r="L1296" s="17"/>
      <c r="M1296" s="17"/>
      <c r="N1296" s="17" t="s">
        <v>315</v>
      </c>
      <c r="O1296" s="17" t="s">
        <v>601</v>
      </c>
      <c r="P1296" s="17" t="s">
        <v>2302</v>
      </c>
      <c r="Q1296" s="17" t="s">
        <v>347</v>
      </c>
      <c r="R1296" s="18">
        <v>65</v>
      </c>
      <c r="S1296" s="10">
        <v>36</v>
      </c>
      <c r="AA1296" s="11" t="str">
        <f t="shared" si="20"/>
        <v>6. An GiangHuyện Châu Thành</v>
      </c>
    </row>
    <row r="1297" spans="11:27" ht="15.75">
      <c r="K1297" s="21"/>
      <c r="L1297" s="17"/>
      <c r="M1297" s="17"/>
      <c r="N1297" s="17" t="s">
        <v>315</v>
      </c>
      <c r="O1297" s="17" t="s">
        <v>601</v>
      </c>
      <c r="P1297" s="17" t="s">
        <v>1028</v>
      </c>
      <c r="Q1297" s="17" t="s">
        <v>347</v>
      </c>
      <c r="R1297" s="18">
        <v>65</v>
      </c>
      <c r="S1297" s="10">
        <v>36</v>
      </c>
      <c r="AA1297" s="11" t="str">
        <f t="shared" si="20"/>
        <v>6. An GiangHuyện Châu Thành</v>
      </c>
    </row>
    <row r="1298" spans="11:27" ht="15.75">
      <c r="K1298" s="21"/>
      <c r="L1298" s="17"/>
      <c r="M1298" s="17"/>
      <c r="N1298" s="17" t="s">
        <v>315</v>
      </c>
      <c r="O1298" s="17" t="s">
        <v>601</v>
      </c>
      <c r="P1298" s="17" t="s">
        <v>2080</v>
      </c>
      <c r="Q1298" s="17" t="s">
        <v>347</v>
      </c>
      <c r="R1298" s="18">
        <v>65</v>
      </c>
      <c r="S1298" s="10">
        <v>36</v>
      </c>
      <c r="AA1298" s="11" t="str">
        <f t="shared" si="20"/>
        <v>6. An GiangHuyện Châu Thành</v>
      </c>
    </row>
    <row r="1299" spans="11:27" ht="15.75">
      <c r="K1299" s="21"/>
      <c r="L1299" s="17"/>
      <c r="M1299" s="17"/>
      <c r="N1299" s="17" t="s">
        <v>315</v>
      </c>
      <c r="O1299" s="17" t="s">
        <v>601</v>
      </c>
      <c r="P1299" s="17" t="s">
        <v>2236</v>
      </c>
      <c r="Q1299" s="17" t="s">
        <v>347</v>
      </c>
      <c r="R1299" s="18">
        <v>65</v>
      </c>
      <c r="S1299" s="10">
        <v>36</v>
      </c>
      <c r="AA1299" s="11" t="str">
        <f t="shared" si="20"/>
        <v>6. An GiangHuyện Châu Thành</v>
      </c>
    </row>
    <row r="1300" spans="11:27" ht="15.75">
      <c r="K1300" s="21"/>
      <c r="L1300" s="17"/>
      <c r="M1300" s="17"/>
      <c r="N1300" s="17" t="s">
        <v>315</v>
      </c>
      <c r="O1300" s="17" t="s">
        <v>601</v>
      </c>
      <c r="P1300" s="17" t="s">
        <v>2303</v>
      </c>
      <c r="Q1300" s="17" t="s">
        <v>347</v>
      </c>
      <c r="R1300" s="18">
        <v>65</v>
      </c>
      <c r="S1300" s="10">
        <v>36</v>
      </c>
      <c r="AA1300" s="11" t="str">
        <f t="shared" si="20"/>
        <v>6. An GiangHuyện Châu Thành</v>
      </c>
    </row>
    <row r="1301" spans="11:27" ht="15.75">
      <c r="K1301" s="21"/>
      <c r="L1301" s="17"/>
      <c r="M1301" s="17"/>
      <c r="N1301" s="17" t="s">
        <v>315</v>
      </c>
      <c r="O1301" s="17" t="s">
        <v>601</v>
      </c>
      <c r="P1301" s="17" t="s">
        <v>2304</v>
      </c>
      <c r="Q1301" s="17" t="s">
        <v>347</v>
      </c>
      <c r="R1301" s="18">
        <v>65</v>
      </c>
      <c r="S1301" s="10">
        <v>36</v>
      </c>
      <c r="AA1301" s="11" t="str">
        <f t="shared" si="20"/>
        <v>6. An GiangHuyện Châu Thành</v>
      </c>
    </row>
    <row r="1302" spans="11:27" ht="15.75">
      <c r="K1302" s="21"/>
      <c r="L1302" s="17"/>
      <c r="M1302" s="17"/>
      <c r="N1302" s="17" t="s">
        <v>315</v>
      </c>
      <c r="O1302" s="17" t="s">
        <v>601</v>
      </c>
      <c r="P1302" s="17" t="s">
        <v>2305</v>
      </c>
      <c r="Q1302" s="17" t="s">
        <v>347</v>
      </c>
      <c r="R1302" s="18">
        <v>65</v>
      </c>
      <c r="S1302" s="10">
        <v>36</v>
      </c>
      <c r="AA1302" s="11" t="str">
        <f t="shared" si="20"/>
        <v>6. An GiangHuyện Châu Thành</v>
      </c>
    </row>
    <row r="1303" spans="11:27" ht="15.75">
      <c r="K1303" s="21"/>
      <c r="L1303" s="17"/>
      <c r="M1303" s="17"/>
      <c r="N1303" s="17" t="s">
        <v>315</v>
      </c>
      <c r="O1303" s="17" t="s">
        <v>601</v>
      </c>
      <c r="P1303" s="17" t="s">
        <v>2306</v>
      </c>
      <c r="Q1303" s="17" t="s">
        <v>347</v>
      </c>
      <c r="R1303" s="18">
        <v>65</v>
      </c>
      <c r="S1303" s="10">
        <v>36</v>
      </c>
      <c r="AA1303" s="11" t="str">
        <f t="shared" si="20"/>
        <v>6. An GiangHuyện Châu Thành</v>
      </c>
    </row>
    <row r="1304" spans="11:27" ht="15.75">
      <c r="K1304" s="21"/>
      <c r="L1304" s="17"/>
      <c r="M1304" s="17"/>
      <c r="N1304" s="17" t="s">
        <v>315</v>
      </c>
      <c r="O1304" s="17" t="s">
        <v>602</v>
      </c>
      <c r="P1304" s="17" t="s">
        <v>2307</v>
      </c>
      <c r="Q1304" s="17" t="s">
        <v>347</v>
      </c>
      <c r="R1304" s="18">
        <v>65</v>
      </c>
      <c r="S1304" s="10">
        <v>36</v>
      </c>
      <c r="AA1304" s="11" t="str">
        <f t="shared" si="20"/>
        <v>6. An GiangHuyện Chợ Mới</v>
      </c>
    </row>
    <row r="1305" spans="11:27" ht="15.75">
      <c r="K1305" s="21"/>
      <c r="L1305" s="17"/>
      <c r="M1305" s="17"/>
      <c r="N1305" s="17" t="s">
        <v>315</v>
      </c>
      <c r="O1305" s="17" t="s">
        <v>602</v>
      </c>
      <c r="P1305" s="17" t="s">
        <v>2308</v>
      </c>
      <c r="Q1305" s="17" t="s">
        <v>347</v>
      </c>
      <c r="R1305" s="18">
        <v>65</v>
      </c>
      <c r="S1305" s="10">
        <v>36</v>
      </c>
      <c r="AA1305" s="11" t="str">
        <f t="shared" si="20"/>
        <v>6. An GiangHuyện Chợ Mới</v>
      </c>
    </row>
    <row r="1306" spans="11:27" ht="15.75">
      <c r="K1306" s="21"/>
      <c r="L1306" s="17"/>
      <c r="M1306" s="17"/>
      <c r="N1306" s="17" t="s">
        <v>315</v>
      </c>
      <c r="O1306" s="17" t="s">
        <v>602</v>
      </c>
      <c r="P1306" s="17" t="s">
        <v>2309</v>
      </c>
      <c r="Q1306" s="17" t="s">
        <v>347</v>
      </c>
      <c r="R1306" s="18">
        <v>65</v>
      </c>
      <c r="S1306" s="10">
        <v>36</v>
      </c>
      <c r="AA1306" s="11" t="str">
        <f t="shared" si="20"/>
        <v>6. An GiangHuyện Chợ Mới</v>
      </c>
    </row>
    <row r="1307" spans="11:27" ht="15.75">
      <c r="K1307" s="21"/>
      <c r="L1307" s="17"/>
      <c r="M1307" s="17"/>
      <c r="N1307" s="17" t="s">
        <v>315</v>
      </c>
      <c r="O1307" s="17" t="s">
        <v>602</v>
      </c>
      <c r="P1307" s="17" t="s">
        <v>2310</v>
      </c>
      <c r="Q1307" s="17" t="s">
        <v>347</v>
      </c>
      <c r="R1307" s="18">
        <v>65</v>
      </c>
      <c r="S1307" s="10">
        <v>36</v>
      </c>
      <c r="AA1307" s="11" t="str">
        <f t="shared" si="20"/>
        <v>6. An GiangHuyện Chợ Mới</v>
      </c>
    </row>
    <row r="1308" spans="11:27" ht="15.75">
      <c r="K1308" s="21"/>
      <c r="L1308" s="17"/>
      <c r="M1308" s="17"/>
      <c r="N1308" s="17" t="s">
        <v>315</v>
      </c>
      <c r="O1308" s="17" t="s">
        <v>602</v>
      </c>
      <c r="P1308" s="17" t="s">
        <v>2311</v>
      </c>
      <c r="Q1308" s="17" t="s">
        <v>347</v>
      </c>
      <c r="R1308" s="18">
        <v>65</v>
      </c>
      <c r="S1308" s="10">
        <v>36</v>
      </c>
      <c r="AA1308" s="11" t="str">
        <f t="shared" si="20"/>
        <v>6. An GiangHuyện Chợ Mới</v>
      </c>
    </row>
    <row r="1309" spans="11:27" ht="15.75">
      <c r="K1309" s="21"/>
      <c r="L1309" s="17"/>
      <c r="M1309" s="17"/>
      <c r="N1309" s="17" t="s">
        <v>315</v>
      </c>
      <c r="O1309" s="17" t="s">
        <v>602</v>
      </c>
      <c r="P1309" s="17" t="s">
        <v>1267</v>
      </c>
      <c r="Q1309" s="17" t="s">
        <v>347</v>
      </c>
      <c r="R1309" s="18">
        <v>65</v>
      </c>
      <c r="S1309" s="10">
        <v>36</v>
      </c>
      <c r="AA1309" s="11" t="str">
        <f t="shared" si="20"/>
        <v>6. An GiangHuyện Chợ Mới</v>
      </c>
    </row>
    <row r="1310" spans="11:27" ht="15.75">
      <c r="K1310" s="21"/>
      <c r="L1310" s="17"/>
      <c r="M1310" s="17"/>
      <c r="N1310" s="17" t="s">
        <v>315</v>
      </c>
      <c r="O1310" s="17" t="s">
        <v>602</v>
      </c>
      <c r="P1310" s="17" t="s">
        <v>2312</v>
      </c>
      <c r="Q1310" s="17" t="s">
        <v>347</v>
      </c>
      <c r="R1310" s="18">
        <v>65</v>
      </c>
      <c r="S1310" s="10">
        <v>36</v>
      </c>
      <c r="AA1310" s="11" t="str">
        <f t="shared" si="20"/>
        <v>6. An GiangHuyện Chợ Mới</v>
      </c>
    </row>
    <row r="1311" spans="11:27" ht="15.75">
      <c r="K1311" s="21"/>
      <c r="L1311" s="17"/>
      <c r="M1311" s="17"/>
      <c r="N1311" s="17" t="s">
        <v>315</v>
      </c>
      <c r="O1311" s="17" t="s">
        <v>602</v>
      </c>
      <c r="P1311" s="17" t="s">
        <v>2313</v>
      </c>
      <c r="Q1311" s="17" t="s">
        <v>347</v>
      </c>
      <c r="R1311" s="18">
        <v>65</v>
      </c>
      <c r="S1311" s="10">
        <v>36</v>
      </c>
      <c r="AA1311" s="11" t="str">
        <f t="shared" si="20"/>
        <v>6. An GiangHuyện Chợ Mới</v>
      </c>
    </row>
    <row r="1312" spans="11:27" ht="15.75">
      <c r="K1312" s="21"/>
      <c r="L1312" s="17"/>
      <c r="M1312" s="17"/>
      <c r="N1312" s="17" t="s">
        <v>315</v>
      </c>
      <c r="O1312" s="17" t="s">
        <v>602</v>
      </c>
      <c r="P1312" s="17" t="s">
        <v>2314</v>
      </c>
      <c r="Q1312" s="17" t="s">
        <v>347</v>
      </c>
      <c r="R1312" s="18">
        <v>65</v>
      </c>
      <c r="S1312" s="10">
        <v>36</v>
      </c>
      <c r="AA1312" s="11" t="str">
        <f t="shared" si="20"/>
        <v>6. An GiangHuyện Chợ Mới</v>
      </c>
    </row>
    <row r="1313" spans="11:27" ht="15.75">
      <c r="K1313" s="21"/>
      <c r="L1313" s="17"/>
      <c r="M1313" s="17"/>
      <c r="N1313" s="17" t="s">
        <v>315</v>
      </c>
      <c r="O1313" s="17" t="s">
        <v>602</v>
      </c>
      <c r="P1313" s="17" t="s">
        <v>2315</v>
      </c>
      <c r="Q1313" s="17" t="s">
        <v>347</v>
      </c>
      <c r="R1313" s="18">
        <v>65</v>
      </c>
      <c r="S1313" s="10">
        <v>36</v>
      </c>
      <c r="AA1313" s="11" t="str">
        <f t="shared" si="20"/>
        <v>6. An GiangHuyện Chợ Mới</v>
      </c>
    </row>
    <row r="1314" spans="11:27" ht="15.75">
      <c r="K1314" s="21"/>
      <c r="L1314" s="17"/>
      <c r="M1314" s="17"/>
      <c r="N1314" s="17" t="s">
        <v>315</v>
      </c>
      <c r="O1314" s="17" t="s">
        <v>602</v>
      </c>
      <c r="P1314" s="17" t="s">
        <v>2316</v>
      </c>
      <c r="Q1314" s="17" t="s">
        <v>347</v>
      </c>
      <c r="R1314" s="18">
        <v>65</v>
      </c>
      <c r="S1314" s="10">
        <v>36</v>
      </c>
      <c r="AA1314" s="11" t="str">
        <f t="shared" si="20"/>
        <v>6. An GiangHuyện Chợ Mới</v>
      </c>
    </row>
    <row r="1315" spans="11:27" ht="15.75">
      <c r="K1315" s="21"/>
      <c r="L1315" s="17"/>
      <c r="M1315" s="17"/>
      <c r="N1315" s="17" t="s">
        <v>315</v>
      </c>
      <c r="O1315" s="17" t="s">
        <v>602</v>
      </c>
      <c r="P1315" s="17" t="s">
        <v>2317</v>
      </c>
      <c r="Q1315" s="17" t="s">
        <v>347</v>
      </c>
      <c r="R1315" s="18">
        <v>65</v>
      </c>
      <c r="S1315" s="10">
        <v>36</v>
      </c>
      <c r="AA1315" s="11" t="str">
        <f t="shared" si="20"/>
        <v>6. An GiangHuyện Chợ Mới</v>
      </c>
    </row>
    <row r="1316" spans="11:27" ht="15.75">
      <c r="K1316" s="21"/>
      <c r="L1316" s="17"/>
      <c r="M1316" s="17"/>
      <c r="N1316" s="17" t="s">
        <v>315</v>
      </c>
      <c r="O1316" s="17" t="s">
        <v>602</v>
      </c>
      <c r="P1316" s="17" t="s">
        <v>2318</v>
      </c>
      <c r="Q1316" s="17" t="s">
        <v>347</v>
      </c>
      <c r="R1316" s="18">
        <v>65</v>
      </c>
      <c r="S1316" s="10">
        <v>36</v>
      </c>
      <c r="AA1316" s="11" t="str">
        <f t="shared" si="20"/>
        <v>6. An GiangHuyện Chợ Mới</v>
      </c>
    </row>
    <row r="1317" spans="11:27" ht="15.75">
      <c r="K1317" s="21"/>
      <c r="L1317" s="17"/>
      <c r="M1317" s="17"/>
      <c r="N1317" s="17" t="s">
        <v>315</v>
      </c>
      <c r="O1317" s="17" t="s">
        <v>602</v>
      </c>
      <c r="P1317" s="17" t="s">
        <v>2319</v>
      </c>
      <c r="Q1317" s="17" t="s">
        <v>347</v>
      </c>
      <c r="R1317" s="18">
        <v>65</v>
      </c>
      <c r="S1317" s="10">
        <v>36</v>
      </c>
      <c r="AA1317" s="11" t="str">
        <f t="shared" si="20"/>
        <v>6. An GiangHuyện Chợ Mới</v>
      </c>
    </row>
    <row r="1318" spans="11:27" ht="15.75">
      <c r="K1318" s="21"/>
      <c r="L1318" s="17"/>
      <c r="M1318" s="17"/>
      <c r="N1318" s="17" t="s">
        <v>315</v>
      </c>
      <c r="O1318" s="17" t="s">
        <v>602</v>
      </c>
      <c r="P1318" s="17" t="s">
        <v>2320</v>
      </c>
      <c r="Q1318" s="17" t="s">
        <v>347</v>
      </c>
      <c r="R1318" s="18">
        <v>65</v>
      </c>
      <c r="S1318" s="10">
        <v>36</v>
      </c>
      <c r="AA1318" s="11" t="str">
        <f t="shared" si="20"/>
        <v>6. An GiangHuyện Chợ Mới</v>
      </c>
    </row>
    <row r="1319" spans="11:27" ht="15.75">
      <c r="K1319" s="21"/>
      <c r="L1319" s="17"/>
      <c r="M1319" s="17"/>
      <c r="N1319" s="17" t="s">
        <v>315</v>
      </c>
      <c r="O1319" s="17" t="s">
        <v>602</v>
      </c>
      <c r="P1319" s="17" t="s">
        <v>2321</v>
      </c>
      <c r="Q1319" s="17" t="s">
        <v>347</v>
      </c>
      <c r="R1319" s="18">
        <v>65</v>
      </c>
      <c r="S1319" s="10">
        <v>36</v>
      </c>
      <c r="AA1319" s="11" t="str">
        <f t="shared" si="20"/>
        <v>6. An GiangHuyện Chợ Mới</v>
      </c>
    </row>
    <row r="1320" spans="11:27" ht="15.75">
      <c r="K1320" s="21"/>
      <c r="L1320" s="17"/>
      <c r="M1320" s="17"/>
      <c r="N1320" s="17" t="s">
        <v>315</v>
      </c>
      <c r="O1320" s="17" t="s">
        <v>602</v>
      </c>
      <c r="P1320" s="17" t="s">
        <v>2322</v>
      </c>
      <c r="Q1320" s="17" t="s">
        <v>347</v>
      </c>
      <c r="R1320" s="18">
        <v>65</v>
      </c>
      <c r="S1320" s="10">
        <v>36</v>
      </c>
      <c r="AA1320" s="11" t="str">
        <f t="shared" si="20"/>
        <v>6. An GiangHuyện Chợ Mới</v>
      </c>
    </row>
    <row r="1321" spans="11:27" ht="15.75">
      <c r="K1321" s="21"/>
      <c r="L1321" s="17"/>
      <c r="M1321" s="17"/>
      <c r="N1321" s="17" t="s">
        <v>315</v>
      </c>
      <c r="O1321" s="17" t="s">
        <v>602</v>
      </c>
      <c r="P1321" s="17" t="s">
        <v>2323</v>
      </c>
      <c r="Q1321" s="17" t="s">
        <v>347</v>
      </c>
      <c r="R1321" s="18">
        <v>65</v>
      </c>
      <c r="S1321" s="10">
        <v>36</v>
      </c>
      <c r="AA1321" s="11" t="str">
        <f t="shared" si="20"/>
        <v>6. An GiangHuyện Chợ Mới</v>
      </c>
    </row>
    <row r="1322" spans="11:27" ht="15.75">
      <c r="K1322" s="21"/>
      <c r="L1322" s="17"/>
      <c r="M1322" s="17"/>
      <c r="N1322" s="17" t="s">
        <v>315</v>
      </c>
      <c r="O1322" s="17" t="s">
        <v>604</v>
      </c>
      <c r="P1322" s="17" t="s">
        <v>2324</v>
      </c>
      <c r="Q1322" s="17" t="s">
        <v>347</v>
      </c>
      <c r="R1322" s="18">
        <v>65</v>
      </c>
      <c r="S1322" s="10">
        <v>36</v>
      </c>
      <c r="AA1322" s="11" t="str">
        <f t="shared" si="20"/>
        <v>6. An GiangHuyện Phú Tân</v>
      </c>
    </row>
    <row r="1323" spans="11:27" ht="15.75">
      <c r="K1323" s="21"/>
      <c r="L1323" s="17"/>
      <c r="M1323" s="17"/>
      <c r="N1323" s="17" t="s">
        <v>315</v>
      </c>
      <c r="O1323" s="17" t="s">
        <v>604</v>
      </c>
      <c r="P1323" s="17" t="s">
        <v>2325</v>
      </c>
      <c r="Q1323" s="17" t="s">
        <v>347</v>
      </c>
      <c r="R1323" s="18">
        <v>65</v>
      </c>
      <c r="S1323" s="10">
        <v>36</v>
      </c>
      <c r="AA1323" s="11" t="str">
        <f t="shared" si="20"/>
        <v>6. An GiangHuyện Phú Tân</v>
      </c>
    </row>
    <row r="1324" spans="11:27" ht="15.75">
      <c r="K1324" s="21"/>
      <c r="L1324" s="17"/>
      <c r="M1324" s="17"/>
      <c r="N1324" s="17" t="s">
        <v>315</v>
      </c>
      <c r="O1324" s="17" t="s">
        <v>604</v>
      </c>
      <c r="P1324" s="17" t="s">
        <v>2326</v>
      </c>
      <c r="Q1324" s="17" t="s">
        <v>347</v>
      </c>
      <c r="R1324" s="18">
        <v>65</v>
      </c>
      <c r="S1324" s="10">
        <v>36</v>
      </c>
      <c r="AA1324" s="11" t="str">
        <f t="shared" si="20"/>
        <v>6. An GiangHuyện Phú Tân</v>
      </c>
    </row>
    <row r="1325" spans="11:27" ht="15.75">
      <c r="K1325" s="21"/>
      <c r="L1325" s="17"/>
      <c r="M1325" s="17"/>
      <c r="N1325" s="17" t="s">
        <v>315</v>
      </c>
      <c r="O1325" s="17" t="s">
        <v>604</v>
      </c>
      <c r="P1325" s="17" t="s">
        <v>2327</v>
      </c>
      <c r="Q1325" s="17" t="s">
        <v>347</v>
      </c>
      <c r="R1325" s="18">
        <v>65</v>
      </c>
      <c r="S1325" s="10">
        <v>36</v>
      </c>
      <c r="AA1325" s="11" t="str">
        <f t="shared" si="20"/>
        <v>6. An GiangHuyện Phú Tân</v>
      </c>
    </row>
    <row r="1326" spans="11:27" ht="15.75">
      <c r="K1326" s="21"/>
      <c r="L1326" s="17"/>
      <c r="M1326" s="17"/>
      <c r="N1326" s="17" t="s">
        <v>315</v>
      </c>
      <c r="O1326" s="17" t="s">
        <v>604</v>
      </c>
      <c r="P1326" s="17" t="s">
        <v>2328</v>
      </c>
      <c r="Q1326" s="17" t="s">
        <v>347</v>
      </c>
      <c r="R1326" s="18">
        <v>65</v>
      </c>
      <c r="S1326" s="10">
        <v>36</v>
      </c>
      <c r="AA1326" s="11" t="str">
        <f t="shared" si="20"/>
        <v>6. An GiangHuyện Phú Tân</v>
      </c>
    </row>
    <row r="1327" spans="11:27" ht="15.75">
      <c r="K1327" s="21"/>
      <c r="L1327" s="17"/>
      <c r="M1327" s="17"/>
      <c r="N1327" s="17" t="s">
        <v>315</v>
      </c>
      <c r="O1327" s="17" t="s">
        <v>604</v>
      </c>
      <c r="P1327" s="17" t="s">
        <v>2329</v>
      </c>
      <c r="Q1327" s="17" t="s">
        <v>347</v>
      </c>
      <c r="R1327" s="18">
        <v>65</v>
      </c>
      <c r="S1327" s="10">
        <v>36</v>
      </c>
      <c r="AA1327" s="11" t="str">
        <f t="shared" si="20"/>
        <v>6. An GiangHuyện Phú Tân</v>
      </c>
    </row>
    <row r="1328" spans="11:27" ht="15.75">
      <c r="K1328" s="21"/>
      <c r="L1328" s="17"/>
      <c r="M1328" s="17"/>
      <c r="N1328" s="17" t="s">
        <v>315</v>
      </c>
      <c r="O1328" s="17" t="s">
        <v>604</v>
      </c>
      <c r="P1328" s="17" t="s">
        <v>2330</v>
      </c>
      <c r="Q1328" s="17" t="s">
        <v>347</v>
      </c>
      <c r="R1328" s="18">
        <v>65</v>
      </c>
      <c r="S1328" s="10">
        <v>36</v>
      </c>
      <c r="AA1328" s="11" t="str">
        <f t="shared" si="20"/>
        <v>6. An GiangHuyện Phú Tân</v>
      </c>
    </row>
    <row r="1329" spans="11:27" ht="15.75">
      <c r="K1329" s="21"/>
      <c r="L1329" s="17"/>
      <c r="M1329" s="17"/>
      <c r="N1329" s="17" t="s">
        <v>315</v>
      </c>
      <c r="O1329" s="17" t="s">
        <v>604</v>
      </c>
      <c r="P1329" s="17" t="s">
        <v>2331</v>
      </c>
      <c r="Q1329" s="17" t="s">
        <v>347</v>
      </c>
      <c r="R1329" s="18">
        <v>65</v>
      </c>
      <c r="S1329" s="10">
        <v>36</v>
      </c>
      <c r="AA1329" s="11" t="str">
        <f t="shared" si="20"/>
        <v>6. An GiangHuyện Phú Tân</v>
      </c>
    </row>
    <row r="1330" spans="11:27" ht="15.75">
      <c r="K1330" s="21"/>
      <c r="L1330" s="17"/>
      <c r="M1330" s="17"/>
      <c r="N1330" s="17" t="s">
        <v>315</v>
      </c>
      <c r="O1330" s="17" t="s">
        <v>604</v>
      </c>
      <c r="P1330" s="17" t="s">
        <v>2332</v>
      </c>
      <c r="Q1330" s="17" t="s">
        <v>347</v>
      </c>
      <c r="R1330" s="18">
        <v>65</v>
      </c>
      <c r="S1330" s="10">
        <v>36</v>
      </c>
      <c r="AA1330" s="11" t="str">
        <f t="shared" si="20"/>
        <v>6. An GiangHuyện Phú Tân</v>
      </c>
    </row>
    <row r="1331" spans="11:27" ht="15.75">
      <c r="K1331" s="21"/>
      <c r="L1331" s="17"/>
      <c r="M1331" s="17"/>
      <c r="N1331" s="17" t="s">
        <v>315</v>
      </c>
      <c r="O1331" s="17" t="s">
        <v>604</v>
      </c>
      <c r="P1331" s="17" t="s">
        <v>2333</v>
      </c>
      <c r="Q1331" s="17" t="s">
        <v>347</v>
      </c>
      <c r="R1331" s="18">
        <v>65</v>
      </c>
      <c r="S1331" s="10">
        <v>36</v>
      </c>
      <c r="AA1331" s="11" t="str">
        <f t="shared" si="20"/>
        <v>6. An GiangHuyện Phú Tân</v>
      </c>
    </row>
    <row r="1332" spans="11:27" ht="15.75">
      <c r="K1332" s="21"/>
      <c r="L1332" s="17"/>
      <c r="M1332" s="17"/>
      <c r="N1332" s="17" t="s">
        <v>315</v>
      </c>
      <c r="O1332" s="17" t="s">
        <v>604</v>
      </c>
      <c r="P1332" s="17" t="s">
        <v>2334</v>
      </c>
      <c r="Q1332" s="17" t="s">
        <v>347</v>
      </c>
      <c r="R1332" s="18">
        <v>65</v>
      </c>
      <c r="S1332" s="10">
        <v>36</v>
      </c>
      <c r="AA1332" s="11" t="str">
        <f t="shared" si="20"/>
        <v>6. An GiangHuyện Phú Tân</v>
      </c>
    </row>
    <row r="1333" spans="11:27" ht="15.75">
      <c r="K1333" s="21"/>
      <c r="L1333" s="17"/>
      <c r="M1333" s="17"/>
      <c r="N1333" s="17" t="s">
        <v>315</v>
      </c>
      <c r="O1333" s="17" t="s">
        <v>604</v>
      </c>
      <c r="P1333" s="17" t="s">
        <v>2335</v>
      </c>
      <c r="Q1333" s="17" t="s">
        <v>347</v>
      </c>
      <c r="R1333" s="18">
        <v>65</v>
      </c>
      <c r="S1333" s="10">
        <v>36</v>
      </c>
      <c r="AA1333" s="11" t="str">
        <f t="shared" si="20"/>
        <v>6. An GiangHuyện Phú Tân</v>
      </c>
    </row>
    <row r="1334" spans="11:27" ht="15.75">
      <c r="K1334" s="21"/>
      <c r="L1334" s="17"/>
      <c r="M1334" s="17"/>
      <c r="N1334" s="17" t="s">
        <v>315</v>
      </c>
      <c r="O1334" s="17" t="s">
        <v>604</v>
      </c>
      <c r="P1334" s="17" t="s">
        <v>2336</v>
      </c>
      <c r="Q1334" s="17" t="s">
        <v>347</v>
      </c>
      <c r="R1334" s="18">
        <v>65</v>
      </c>
      <c r="S1334" s="10">
        <v>36</v>
      </c>
      <c r="AA1334" s="11" t="str">
        <f t="shared" si="20"/>
        <v>6. An GiangHuyện Phú Tân</v>
      </c>
    </row>
    <row r="1335" spans="11:27" ht="15.75">
      <c r="K1335" s="21"/>
      <c r="L1335" s="17"/>
      <c r="M1335" s="17"/>
      <c r="N1335" s="17" t="s">
        <v>315</v>
      </c>
      <c r="O1335" s="17" t="s">
        <v>604</v>
      </c>
      <c r="P1335" s="17" t="s">
        <v>2337</v>
      </c>
      <c r="Q1335" s="17" t="s">
        <v>347</v>
      </c>
      <c r="R1335" s="18">
        <v>65</v>
      </c>
      <c r="S1335" s="10">
        <v>36</v>
      </c>
      <c r="AA1335" s="11" t="str">
        <f t="shared" si="20"/>
        <v>6. An GiangHuyện Phú Tân</v>
      </c>
    </row>
    <row r="1336" spans="11:27" ht="15.75">
      <c r="K1336" s="21"/>
      <c r="L1336" s="17"/>
      <c r="M1336" s="17"/>
      <c r="N1336" s="17" t="s">
        <v>315</v>
      </c>
      <c r="O1336" s="17" t="s">
        <v>604</v>
      </c>
      <c r="P1336" s="17" t="s">
        <v>2338</v>
      </c>
      <c r="Q1336" s="17" t="s">
        <v>347</v>
      </c>
      <c r="R1336" s="18">
        <v>65</v>
      </c>
      <c r="S1336" s="10">
        <v>36</v>
      </c>
      <c r="AA1336" s="11" t="str">
        <f t="shared" si="20"/>
        <v>6. An GiangHuyện Phú Tân</v>
      </c>
    </row>
    <row r="1337" spans="11:27" ht="15.75">
      <c r="K1337" s="21"/>
      <c r="L1337" s="17"/>
      <c r="M1337" s="17"/>
      <c r="N1337" s="17" t="s">
        <v>315</v>
      </c>
      <c r="O1337" s="17" t="s">
        <v>604</v>
      </c>
      <c r="P1337" s="17" t="s">
        <v>1801</v>
      </c>
      <c r="Q1337" s="17" t="s">
        <v>347</v>
      </c>
      <c r="R1337" s="18">
        <v>65</v>
      </c>
      <c r="S1337" s="10">
        <v>36</v>
      </c>
      <c r="AA1337" s="11" t="str">
        <f t="shared" si="20"/>
        <v>6. An GiangHuyện Phú Tân</v>
      </c>
    </row>
    <row r="1338" spans="11:27" ht="15.75">
      <c r="K1338" s="21"/>
      <c r="L1338" s="17"/>
      <c r="M1338" s="17"/>
      <c r="N1338" s="17" t="s">
        <v>315</v>
      </c>
      <c r="O1338" s="17" t="s">
        <v>604</v>
      </c>
      <c r="P1338" s="17" t="s">
        <v>1027</v>
      </c>
      <c r="Q1338" s="17" t="s">
        <v>347</v>
      </c>
      <c r="R1338" s="18">
        <v>65</v>
      </c>
      <c r="S1338" s="10">
        <v>36</v>
      </c>
      <c r="AA1338" s="11" t="str">
        <f t="shared" si="20"/>
        <v>6. An GiangHuyện Phú Tân</v>
      </c>
    </row>
    <row r="1339" spans="11:27" ht="15.75">
      <c r="K1339" s="21"/>
      <c r="L1339" s="17"/>
      <c r="M1339" s="17"/>
      <c r="N1339" s="17" t="s">
        <v>315</v>
      </c>
      <c r="O1339" s="17" t="s">
        <v>604</v>
      </c>
      <c r="P1339" s="17" t="s">
        <v>2339</v>
      </c>
      <c r="Q1339" s="17" t="s">
        <v>347</v>
      </c>
      <c r="R1339" s="18">
        <v>65</v>
      </c>
      <c r="S1339" s="10">
        <v>36</v>
      </c>
      <c r="AA1339" s="11" t="str">
        <f t="shared" si="20"/>
        <v>6. An GiangHuyện Phú Tân</v>
      </c>
    </row>
    <row r="1340" spans="11:27" ht="15.75">
      <c r="K1340" s="21"/>
      <c r="L1340" s="17"/>
      <c r="M1340" s="17"/>
      <c r="N1340" s="17" t="s">
        <v>315</v>
      </c>
      <c r="O1340" s="17" t="s">
        <v>606</v>
      </c>
      <c r="P1340" s="17" t="s">
        <v>2340</v>
      </c>
      <c r="Q1340" s="17" t="s">
        <v>347</v>
      </c>
      <c r="R1340" s="18">
        <v>65</v>
      </c>
      <c r="S1340" s="10">
        <v>36</v>
      </c>
      <c r="AA1340" s="11" t="str">
        <f t="shared" si="20"/>
        <v>6. An GiangHuyện Tịnh Biên</v>
      </c>
    </row>
    <row r="1341" spans="11:27" ht="15.75">
      <c r="K1341" s="21"/>
      <c r="L1341" s="17"/>
      <c r="M1341" s="17"/>
      <c r="N1341" s="17" t="s">
        <v>315</v>
      </c>
      <c r="O1341" s="17" t="s">
        <v>606</v>
      </c>
      <c r="P1341" s="17" t="s">
        <v>2341</v>
      </c>
      <c r="Q1341" s="17" t="s">
        <v>347</v>
      </c>
      <c r="R1341" s="18">
        <v>65</v>
      </c>
      <c r="S1341" s="10">
        <v>36</v>
      </c>
      <c r="AA1341" s="11" t="str">
        <f t="shared" si="20"/>
        <v>6. An GiangHuyện Tịnh Biên</v>
      </c>
    </row>
    <row r="1342" spans="11:27" ht="15.75">
      <c r="K1342" s="21"/>
      <c r="L1342" s="17"/>
      <c r="M1342" s="17"/>
      <c r="N1342" s="17" t="s">
        <v>315</v>
      </c>
      <c r="O1342" s="17" t="s">
        <v>606</v>
      </c>
      <c r="P1342" s="17" t="s">
        <v>2342</v>
      </c>
      <c r="Q1342" s="17" t="s">
        <v>347</v>
      </c>
      <c r="R1342" s="18">
        <v>65</v>
      </c>
      <c r="S1342" s="10">
        <v>36</v>
      </c>
      <c r="AA1342" s="11" t="str">
        <f t="shared" si="20"/>
        <v>6. An GiangHuyện Tịnh Biên</v>
      </c>
    </row>
    <row r="1343" spans="11:27" ht="15.75">
      <c r="K1343" s="21"/>
      <c r="L1343" s="17"/>
      <c r="M1343" s="17"/>
      <c r="N1343" s="17" t="s">
        <v>315</v>
      </c>
      <c r="O1343" s="17" t="s">
        <v>606</v>
      </c>
      <c r="P1343" s="17" t="s">
        <v>2343</v>
      </c>
      <c r="Q1343" s="17" t="s">
        <v>347</v>
      </c>
      <c r="R1343" s="18">
        <v>65</v>
      </c>
      <c r="S1343" s="10">
        <v>36</v>
      </c>
      <c r="AA1343" s="11" t="str">
        <f t="shared" si="20"/>
        <v>6. An GiangHuyện Tịnh Biên</v>
      </c>
    </row>
    <row r="1344" spans="11:27" ht="15.75">
      <c r="K1344" s="21"/>
      <c r="L1344" s="17"/>
      <c r="M1344" s="17"/>
      <c r="N1344" s="17" t="s">
        <v>315</v>
      </c>
      <c r="O1344" s="17" t="s">
        <v>606</v>
      </c>
      <c r="P1344" s="17" t="s">
        <v>2344</v>
      </c>
      <c r="Q1344" s="17" t="s">
        <v>347</v>
      </c>
      <c r="R1344" s="18">
        <v>65</v>
      </c>
      <c r="S1344" s="10">
        <v>36</v>
      </c>
      <c r="AA1344" s="11" t="str">
        <f t="shared" si="20"/>
        <v>6. An GiangHuyện Tịnh Biên</v>
      </c>
    </row>
    <row r="1345" spans="11:27" ht="15.75">
      <c r="K1345" s="21"/>
      <c r="L1345" s="17"/>
      <c r="M1345" s="17"/>
      <c r="N1345" s="17" t="s">
        <v>315</v>
      </c>
      <c r="O1345" s="17" t="s">
        <v>606</v>
      </c>
      <c r="P1345" s="17" t="s">
        <v>2345</v>
      </c>
      <c r="Q1345" s="17" t="s">
        <v>347</v>
      </c>
      <c r="R1345" s="18">
        <v>65</v>
      </c>
      <c r="S1345" s="10">
        <v>36</v>
      </c>
      <c r="AA1345" s="11" t="str">
        <f t="shared" si="20"/>
        <v>6. An GiangHuyện Tịnh Biên</v>
      </c>
    </row>
    <row r="1346" spans="11:27" ht="15.75">
      <c r="K1346" s="21"/>
      <c r="L1346" s="17"/>
      <c r="M1346" s="17"/>
      <c r="N1346" s="17" t="s">
        <v>315</v>
      </c>
      <c r="O1346" s="17" t="s">
        <v>606</v>
      </c>
      <c r="P1346" s="17" t="s">
        <v>808</v>
      </c>
      <c r="Q1346" s="17" t="s">
        <v>347</v>
      </c>
      <c r="R1346" s="18">
        <v>65</v>
      </c>
      <c r="S1346" s="10">
        <v>36</v>
      </c>
      <c r="AA1346" s="11" t="str">
        <f t="shared" si="20"/>
        <v>6. An GiangHuyện Tịnh Biên</v>
      </c>
    </row>
    <row r="1347" spans="11:27" ht="15.75">
      <c r="K1347" s="21"/>
      <c r="L1347" s="17"/>
      <c r="M1347" s="17"/>
      <c r="N1347" s="17" t="s">
        <v>315</v>
      </c>
      <c r="O1347" s="17" t="s">
        <v>606</v>
      </c>
      <c r="P1347" s="17" t="s">
        <v>2346</v>
      </c>
      <c r="Q1347" s="17" t="s">
        <v>347</v>
      </c>
      <c r="R1347" s="18">
        <v>65</v>
      </c>
      <c r="S1347" s="10">
        <v>36</v>
      </c>
      <c r="AA1347" s="11" t="str">
        <f t="shared" si="20"/>
        <v>6. An GiangHuyện Tịnh Biên</v>
      </c>
    </row>
    <row r="1348" spans="11:27" ht="15.75">
      <c r="K1348" s="21"/>
      <c r="L1348" s="17"/>
      <c r="M1348" s="17"/>
      <c r="N1348" s="17" t="s">
        <v>315</v>
      </c>
      <c r="O1348" s="17" t="s">
        <v>606</v>
      </c>
      <c r="P1348" s="17" t="s">
        <v>2347</v>
      </c>
      <c r="Q1348" s="17" t="s">
        <v>347</v>
      </c>
      <c r="R1348" s="18">
        <v>65</v>
      </c>
      <c r="S1348" s="10">
        <v>36</v>
      </c>
      <c r="AA1348" s="11" t="str">
        <f t="shared" si="20"/>
        <v>6. An GiangHuyện Tịnh Biên</v>
      </c>
    </row>
    <row r="1349" spans="11:27" ht="15.75">
      <c r="K1349" s="21"/>
      <c r="L1349" s="17"/>
      <c r="M1349" s="17"/>
      <c r="N1349" s="17" t="s">
        <v>315</v>
      </c>
      <c r="O1349" s="17" t="s">
        <v>606</v>
      </c>
      <c r="P1349" s="17" t="s">
        <v>567</v>
      </c>
      <c r="Q1349" s="17" t="s">
        <v>347</v>
      </c>
      <c r="R1349" s="18">
        <v>65</v>
      </c>
      <c r="S1349" s="10">
        <v>36</v>
      </c>
      <c r="AA1349" s="11" t="str">
        <f t="shared" si="20"/>
        <v>6. An GiangHuyện Tịnh Biên</v>
      </c>
    </row>
    <row r="1350" spans="11:27" ht="15.75">
      <c r="K1350" s="21"/>
      <c r="L1350" s="17"/>
      <c r="M1350" s="17"/>
      <c r="N1350" s="17" t="s">
        <v>315</v>
      </c>
      <c r="O1350" s="17" t="s">
        <v>606</v>
      </c>
      <c r="P1350" s="17" t="s">
        <v>2348</v>
      </c>
      <c r="Q1350" s="17" t="s">
        <v>347</v>
      </c>
      <c r="R1350" s="18">
        <v>65</v>
      </c>
      <c r="S1350" s="10">
        <v>36</v>
      </c>
      <c r="AA1350" s="11" t="str">
        <f t="shared" ref="AA1350:AA1413" si="21">N1350&amp;O1350</f>
        <v>6. An GiangHuyện Tịnh Biên</v>
      </c>
    </row>
    <row r="1351" spans="11:27" ht="15.75">
      <c r="K1351" s="21"/>
      <c r="L1351" s="17"/>
      <c r="M1351" s="17"/>
      <c r="N1351" s="17" t="s">
        <v>315</v>
      </c>
      <c r="O1351" s="17" t="s">
        <v>606</v>
      </c>
      <c r="P1351" s="17" t="s">
        <v>2349</v>
      </c>
      <c r="Q1351" s="17" t="s">
        <v>347</v>
      </c>
      <c r="R1351" s="18">
        <v>65</v>
      </c>
      <c r="S1351" s="10">
        <v>36</v>
      </c>
      <c r="AA1351" s="11" t="str">
        <f t="shared" si="21"/>
        <v>6. An GiangHuyện Tịnh Biên</v>
      </c>
    </row>
    <row r="1352" spans="11:27" ht="15.75">
      <c r="K1352" s="21"/>
      <c r="L1352" s="17"/>
      <c r="M1352" s="17"/>
      <c r="N1352" s="17" t="s">
        <v>315</v>
      </c>
      <c r="O1352" s="17" t="s">
        <v>606</v>
      </c>
      <c r="P1352" s="17" t="s">
        <v>2350</v>
      </c>
      <c r="Q1352" s="17" t="s">
        <v>347</v>
      </c>
      <c r="R1352" s="18">
        <v>65</v>
      </c>
      <c r="S1352" s="10">
        <v>36</v>
      </c>
      <c r="AA1352" s="11" t="str">
        <f t="shared" si="21"/>
        <v>6. An GiangHuyện Tịnh Biên</v>
      </c>
    </row>
    <row r="1353" spans="11:27" ht="15.75">
      <c r="K1353" s="21"/>
      <c r="L1353" s="17"/>
      <c r="M1353" s="17"/>
      <c r="N1353" s="17" t="s">
        <v>315</v>
      </c>
      <c r="O1353" s="17" t="s">
        <v>606</v>
      </c>
      <c r="P1353" s="17" t="s">
        <v>2351</v>
      </c>
      <c r="Q1353" s="17" t="s">
        <v>347</v>
      </c>
      <c r="R1353" s="18">
        <v>65</v>
      </c>
      <c r="S1353" s="10">
        <v>36</v>
      </c>
      <c r="AA1353" s="11" t="str">
        <f t="shared" si="21"/>
        <v>6. An GiangHuyện Tịnh Biên</v>
      </c>
    </row>
    <row r="1354" spans="11:27" ht="15.75">
      <c r="K1354" s="21"/>
      <c r="L1354" s="17"/>
      <c r="M1354" s="17"/>
      <c r="N1354" s="17" t="s">
        <v>315</v>
      </c>
      <c r="O1354" s="17" t="s">
        <v>608</v>
      </c>
      <c r="P1354" s="17" t="s">
        <v>2352</v>
      </c>
      <c r="Q1354" s="17" t="s">
        <v>297</v>
      </c>
      <c r="R1354" s="18">
        <v>95</v>
      </c>
      <c r="S1354" s="10">
        <v>44</v>
      </c>
      <c r="AA1354" s="11" t="str">
        <f t="shared" si="21"/>
        <v>6. An GiangHuyện Thoại Sơn</v>
      </c>
    </row>
    <row r="1355" spans="11:27" ht="15.75">
      <c r="K1355" s="21"/>
      <c r="L1355" s="17"/>
      <c r="M1355" s="17"/>
      <c r="N1355" s="17" t="s">
        <v>315</v>
      </c>
      <c r="O1355" s="17" t="s">
        <v>608</v>
      </c>
      <c r="P1355" s="17" t="s">
        <v>2353</v>
      </c>
      <c r="Q1355" s="17" t="s">
        <v>297</v>
      </c>
      <c r="R1355" s="18">
        <v>95</v>
      </c>
      <c r="S1355" s="10">
        <v>44</v>
      </c>
      <c r="AA1355" s="11" t="str">
        <f t="shared" si="21"/>
        <v>6. An GiangHuyện Thoại Sơn</v>
      </c>
    </row>
    <row r="1356" spans="11:27" ht="15.75">
      <c r="K1356" s="21"/>
      <c r="L1356" s="17"/>
      <c r="M1356" s="17"/>
      <c r="N1356" s="17" t="s">
        <v>315</v>
      </c>
      <c r="O1356" s="17" t="s">
        <v>608</v>
      </c>
      <c r="P1356" s="17" t="s">
        <v>2354</v>
      </c>
      <c r="Q1356" s="17" t="s">
        <v>347</v>
      </c>
      <c r="R1356" s="18">
        <v>65</v>
      </c>
      <c r="S1356" s="10">
        <v>36</v>
      </c>
      <c r="AA1356" s="11" t="str">
        <f t="shared" si="21"/>
        <v>6. An GiangHuyện Thoại Sơn</v>
      </c>
    </row>
    <row r="1357" spans="11:27" ht="15.75">
      <c r="K1357" s="21"/>
      <c r="L1357" s="17"/>
      <c r="M1357" s="17"/>
      <c r="N1357" s="17" t="s">
        <v>315</v>
      </c>
      <c r="O1357" s="17" t="s">
        <v>608</v>
      </c>
      <c r="P1357" s="17" t="s">
        <v>2355</v>
      </c>
      <c r="Q1357" s="17" t="s">
        <v>297</v>
      </c>
      <c r="R1357" s="18">
        <v>95</v>
      </c>
      <c r="S1357" s="10">
        <v>44</v>
      </c>
      <c r="AA1357" s="11" t="str">
        <f t="shared" si="21"/>
        <v>6. An GiangHuyện Thoại Sơn</v>
      </c>
    </row>
    <row r="1358" spans="11:27" ht="15.75">
      <c r="K1358" s="21"/>
      <c r="L1358" s="17"/>
      <c r="M1358" s="17"/>
      <c r="N1358" s="17" t="s">
        <v>315</v>
      </c>
      <c r="O1358" s="17" t="s">
        <v>608</v>
      </c>
      <c r="P1358" s="17" t="s">
        <v>2356</v>
      </c>
      <c r="Q1358" s="17" t="s">
        <v>297</v>
      </c>
      <c r="R1358" s="18">
        <v>95</v>
      </c>
      <c r="S1358" s="10">
        <v>44</v>
      </c>
      <c r="AA1358" s="11" t="str">
        <f t="shared" si="21"/>
        <v>6. An GiangHuyện Thoại Sơn</v>
      </c>
    </row>
    <row r="1359" spans="11:27" ht="15.75">
      <c r="K1359" s="21"/>
      <c r="L1359" s="17"/>
      <c r="M1359" s="17"/>
      <c r="N1359" s="17" t="s">
        <v>315</v>
      </c>
      <c r="O1359" s="17" t="s">
        <v>608</v>
      </c>
      <c r="P1359" s="17" t="s">
        <v>2357</v>
      </c>
      <c r="Q1359" s="17" t="s">
        <v>347</v>
      </c>
      <c r="R1359" s="18">
        <v>65</v>
      </c>
      <c r="S1359" s="10">
        <v>36</v>
      </c>
      <c r="AA1359" s="11" t="str">
        <f t="shared" si="21"/>
        <v>6. An GiangHuyện Thoại Sơn</v>
      </c>
    </row>
    <row r="1360" spans="11:27" ht="15.75">
      <c r="K1360" s="21"/>
      <c r="L1360" s="17"/>
      <c r="M1360" s="17"/>
      <c r="N1360" s="17" t="s">
        <v>315</v>
      </c>
      <c r="O1360" s="17" t="s">
        <v>608</v>
      </c>
      <c r="P1360" s="17" t="s">
        <v>2358</v>
      </c>
      <c r="Q1360" s="17" t="s">
        <v>347</v>
      </c>
      <c r="R1360" s="18">
        <v>65</v>
      </c>
      <c r="S1360" s="10">
        <v>36</v>
      </c>
      <c r="AA1360" s="11" t="str">
        <f t="shared" si="21"/>
        <v>6. An GiangHuyện Thoại Sơn</v>
      </c>
    </row>
    <row r="1361" spans="11:27" ht="15.75">
      <c r="K1361" s="21"/>
      <c r="L1361" s="17"/>
      <c r="M1361" s="17"/>
      <c r="N1361" s="17" t="s">
        <v>315</v>
      </c>
      <c r="O1361" s="17" t="s">
        <v>608</v>
      </c>
      <c r="P1361" s="17" t="s">
        <v>2359</v>
      </c>
      <c r="Q1361" s="17" t="s">
        <v>297</v>
      </c>
      <c r="R1361" s="18">
        <v>95</v>
      </c>
      <c r="S1361" s="10">
        <v>44</v>
      </c>
      <c r="AA1361" s="11" t="str">
        <f t="shared" si="21"/>
        <v>6. An GiangHuyện Thoại Sơn</v>
      </c>
    </row>
    <row r="1362" spans="11:27" ht="15.75">
      <c r="K1362" s="21"/>
      <c r="L1362" s="17"/>
      <c r="M1362" s="17"/>
      <c r="N1362" s="17" t="s">
        <v>315</v>
      </c>
      <c r="O1362" s="17" t="s">
        <v>608</v>
      </c>
      <c r="P1362" s="17" t="s">
        <v>2360</v>
      </c>
      <c r="Q1362" s="17" t="s">
        <v>347</v>
      </c>
      <c r="R1362" s="18">
        <v>65</v>
      </c>
      <c r="S1362" s="10">
        <v>36</v>
      </c>
      <c r="AA1362" s="11" t="str">
        <f t="shared" si="21"/>
        <v>6. An GiangHuyện Thoại Sơn</v>
      </c>
    </row>
    <row r="1363" spans="11:27" ht="15.75">
      <c r="K1363" s="21"/>
      <c r="L1363" s="17"/>
      <c r="M1363" s="17"/>
      <c r="N1363" s="17" t="s">
        <v>315</v>
      </c>
      <c r="O1363" s="17" t="s">
        <v>608</v>
      </c>
      <c r="P1363" s="17" t="s">
        <v>2361</v>
      </c>
      <c r="Q1363" s="17" t="s">
        <v>347</v>
      </c>
      <c r="R1363" s="18">
        <v>65</v>
      </c>
      <c r="S1363" s="10">
        <v>36</v>
      </c>
      <c r="AA1363" s="11" t="str">
        <f t="shared" si="21"/>
        <v>6. An GiangHuyện Thoại Sơn</v>
      </c>
    </row>
    <row r="1364" spans="11:27" ht="15.75">
      <c r="K1364" s="21"/>
      <c r="L1364" s="17"/>
      <c r="M1364" s="17"/>
      <c r="N1364" s="17" t="s">
        <v>315</v>
      </c>
      <c r="O1364" s="17" t="s">
        <v>608</v>
      </c>
      <c r="P1364" s="17" t="s">
        <v>2362</v>
      </c>
      <c r="Q1364" s="17" t="s">
        <v>297</v>
      </c>
      <c r="R1364" s="18">
        <v>95</v>
      </c>
      <c r="S1364" s="10">
        <v>44</v>
      </c>
      <c r="AA1364" s="11" t="str">
        <f t="shared" si="21"/>
        <v>6. An GiangHuyện Thoại Sơn</v>
      </c>
    </row>
    <row r="1365" spans="11:27" ht="15.75">
      <c r="K1365" s="21"/>
      <c r="L1365" s="17"/>
      <c r="M1365" s="17"/>
      <c r="N1365" s="17" t="s">
        <v>315</v>
      </c>
      <c r="O1365" s="17" t="s">
        <v>608</v>
      </c>
      <c r="P1365" s="17" t="s">
        <v>2363</v>
      </c>
      <c r="Q1365" s="17" t="s">
        <v>347</v>
      </c>
      <c r="R1365" s="18">
        <v>65</v>
      </c>
      <c r="S1365" s="10">
        <v>36</v>
      </c>
      <c r="AA1365" s="11" t="str">
        <f t="shared" si="21"/>
        <v>6. An GiangHuyện Thoại Sơn</v>
      </c>
    </row>
    <row r="1366" spans="11:27" ht="15.75">
      <c r="K1366" s="21"/>
      <c r="L1366" s="17"/>
      <c r="M1366" s="17"/>
      <c r="N1366" s="17" t="s">
        <v>315</v>
      </c>
      <c r="O1366" s="17" t="s">
        <v>608</v>
      </c>
      <c r="P1366" s="17" t="s">
        <v>2364</v>
      </c>
      <c r="Q1366" s="17" t="s">
        <v>297</v>
      </c>
      <c r="R1366" s="18">
        <v>95</v>
      </c>
      <c r="S1366" s="10">
        <v>44</v>
      </c>
      <c r="AA1366" s="11" t="str">
        <f t="shared" si="21"/>
        <v>6. An GiangHuyện Thoại Sơn</v>
      </c>
    </row>
    <row r="1367" spans="11:27" ht="15.75">
      <c r="K1367" s="21"/>
      <c r="L1367" s="17"/>
      <c r="M1367" s="17"/>
      <c r="N1367" s="17" t="s">
        <v>315</v>
      </c>
      <c r="O1367" s="17" t="s">
        <v>608</v>
      </c>
      <c r="P1367" s="17" t="s">
        <v>2365</v>
      </c>
      <c r="Q1367" s="17" t="s">
        <v>347</v>
      </c>
      <c r="R1367" s="18">
        <v>65</v>
      </c>
      <c r="S1367" s="10">
        <v>36</v>
      </c>
      <c r="AA1367" s="11" t="str">
        <f t="shared" si="21"/>
        <v>6. An GiangHuyện Thoại Sơn</v>
      </c>
    </row>
    <row r="1368" spans="11:27" ht="15.75">
      <c r="K1368" s="21"/>
      <c r="L1368" s="17"/>
      <c r="M1368" s="17"/>
      <c r="N1368" s="17" t="s">
        <v>315</v>
      </c>
      <c r="O1368" s="17" t="s">
        <v>608</v>
      </c>
      <c r="P1368" s="17" t="s">
        <v>2366</v>
      </c>
      <c r="Q1368" s="17" t="s">
        <v>347</v>
      </c>
      <c r="R1368" s="18">
        <v>65</v>
      </c>
      <c r="S1368" s="10">
        <v>36</v>
      </c>
      <c r="AA1368" s="11" t="str">
        <f t="shared" si="21"/>
        <v>6. An GiangHuyện Thoại Sơn</v>
      </c>
    </row>
    <row r="1369" spans="11:27" ht="15.75">
      <c r="K1369" s="21"/>
      <c r="L1369" s="17"/>
      <c r="M1369" s="17"/>
      <c r="N1369" s="17" t="s">
        <v>315</v>
      </c>
      <c r="O1369" s="17" t="s">
        <v>608</v>
      </c>
      <c r="P1369" s="17" t="s">
        <v>2367</v>
      </c>
      <c r="Q1369" s="17" t="s">
        <v>297</v>
      </c>
      <c r="R1369" s="18">
        <v>95</v>
      </c>
      <c r="S1369" s="10">
        <v>44</v>
      </c>
      <c r="AA1369" s="11" t="str">
        <f t="shared" si="21"/>
        <v>6. An GiangHuyện Thoại Sơn</v>
      </c>
    </row>
    <row r="1370" spans="11:27" ht="15.75">
      <c r="K1370" s="21"/>
      <c r="L1370" s="17"/>
      <c r="M1370" s="17"/>
      <c r="N1370" s="17" t="s">
        <v>315</v>
      </c>
      <c r="O1370" s="17" t="s">
        <v>608</v>
      </c>
      <c r="P1370" s="17" t="s">
        <v>2368</v>
      </c>
      <c r="Q1370" s="17" t="s">
        <v>297</v>
      </c>
      <c r="R1370" s="18">
        <v>95</v>
      </c>
      <c r="S1370" s="10">
        <v>44</v>
      </c>
      <c r="AA1370" s="11" t="str">
        <f t="shared" si="21"/>
        <v>6. An GiangHuyện Thoại Sơn</v>
      </c>
    </row>
    <row r="1371" spans="11:27" ht="15.75">
      <c r="K1371" s="21"/>
      <c r="L1371" s="17"/>
      <c r="M1371" s="17"/>
      <c r="N1371" s="17" t="s">
        <v>315</v>
      </c>
      <c r="O1371" s="17" t="s">
        <v>611</v>
      </c>
      <c r="P1371" s="17" t="s">
        <v>2369</v>
      </c>
      <c r="Q1371" s="17" t="s">
        <v>347</v>
      </c>
      <c r="R1371" s="18">
        <v>65</v>
      </c>
      <c r="S1371" s="10">
        <v>36</v>
      </c>
      <c r="AA1371" s="11" t="str">
        <f t="shared" si="21"/>
        <v>6. An GiangHuyện Tri Tôn</v>
      </c>
    </row>
    <row r="1372" spans="11:27" ht="15.75">
      <c r="K1372" s="21"/>
      <c r="L1372" s="17"/>
      <c r="M1372" s="17"/>
      <c r="N1372" s="17" t="s">
        <v>315</v>
      </c>
      <c r="O1372" s="17" t="s">
        <v>611</v>
      </c>
      <c r="P1372" s="17" t="s">
        <v>2370</v>
      </c>
      <c r="Q1372" s="17" t="s">
        <v>347</v>
      </c>
      <c r="R1372" s="18">
        <v>65</v>
      </c>
      <c r="S1372" s="10">
        <v>36</v>
      </c>
      <c r="AA1372" s="11" t="str">
        <f t="shared" si="21"/>
        <v>6. An GiangHuyện Tri Tôn</v>
      </c>
    </row>
    <row r="1373" spans="11:27" ht="15.75">
      <c r="K1373" s="21"/>
      <c r="L1373" s="17"/>
      <c r="M1373" s="17"/>
      <c r="N1373" s="17" t="s">
        <v>315</v>
      </c>
      <c r="O1373" s="17" t="s">
        <v>611</v>
      </c>
      <c r="P1373" s="17" t="s">
        <v>2371</v>
      </c>
      <c r="Q1373" s="17" t="s">
        <v>297</v>
      </c>
      <c r="R1373" s="18">
        <v>95</v>
      </c>
      <c r="S1373" s="10">
        <v>44</v>
      </c>
      <c r="AA1373" s="11" t="str">
        <f t="shared" si="21"/>
        <v>6. An GiangHuyện Tri Tôn</v>
      </c>
    </row>
    <row r="1374" spans="11:27" ht="15.75">
      <c r="K1374" s="21"/>
      <c r="L1374" s="17"/>
      <c r="M1374" s="17"/>
      <c r="N1374" s="17" t="s">
        <v>315</v>
      </c>
      <c r="O1374" s="17" t="s">
        <v>611</v>
      </c>
      <c r="P1374" s="17" t="s">
        <v>2372</v>
      </c>
      <c r="Q1374" s="17" t="s">
        <v>297</v>
      </c>
      <c r="R1374" s="18">
        <v>95</v>
      </c>
      <c r="S1374" s="10">
        <v>44</v>
      </c>
      <c r="AA1374" s="11" t="str">
        <f t="shared" si="21"/>
        <v>6. An GiangHuyện Tri Tôn</v>
      </c>
    </row>
    <row r="1375" spans="11:27" ht="15.75">
      <c r="K1375" s="21"/>
      <c r="L1375" s="17"/>
      <c r="M1375" s="17"/>
      <c r="N1375" s="17" t="s">
        <v>315</v>
      </c>
      <c r="O1375" s="17" t="s">
        <v>611</v>
      </c>
      <c r="P1375" s="17" t="s">
        <v>2373</v>
      </c>
      <c r="Q1375" s="17" t="s">
        <v>347</v>
      </c>
      <c r="R1375" s="18">
        <v>65</v>
      </c>
      <c r="S1375" s="10">
        <v>36</v>
      </c>
      <c r="AA1375" s="11" t="str">
        <f t="shared" si="21"/>
        <v>6. An GiangHuyện Tri Tôn</v>
      </c>
    </row>
    <row r="1376" spans="11:27" ht="15.75">
      <c r="K1376" s="21"/>
      <c r="L1376" s="17"/>
      <c r="M1376" s="17"/>
      <c r="N1376" s="17" t="s">
        <v>315</v>
      </c>
      <c r="O1376" s="17" t="s">
        <v>611</v>
      </c>
      <c r="P1376" s="17" t="s">
        <v>2374</v>
      </c>
      <c r="Q1376" s="17" t="s">
        <v>347</v>
      </c>
      <c r="R1376" s="18">
        <v>65</v>
      </c>
      <c r="S1376" s="10">
        <v>36</v>
      </c>
      <c r="AA1376" s="11" t="str">
        <f t="shared" si="21"/>
        <v>6. An GiangHuyện Tri Tôn</v>
      </c>
    </row>
    <row r="1377" spans="11:27" ht="15.75">
      <c r="K1377" s="21"/>
      <c r="L1377" s="17"/>
      <c r="M1377" s="17"/>
      <c r="N1377" s="17" t="s">
        <v>315</v>
      </c>
      <c r="O1377" s="17" t="s">
        <v>611</v>
      </c>
      <c r="P1377" s="17" t="s">
        <v>2375</v>
      </c>
      <c r="Q1377" s="17" t="s">
        <v>347</v>
      </c>
      <c r="R1377" s="18">
        <v>65</v>
      </c>
      <c r="S1377" s="10">
        <v>36</v>
      </c>
      <c r="AA1377" s="11" t="str">
        <f t="shared" si="21"/>
        <v>6. An GiangHuyện Tri Tôn</v>
      </c>
    </row>
    <row r="1378" spans="11:27" ht="15.75">
      <c r="K1378" s="21"/>
      <c r="L1378" s="17"/>
      <c r="M1378" s="17"/>
      <c r="N1378" s="17" t="s">
        <v>315</v>
      </c>
      <c r="O1378" s="17" t="s">
        <v>611</v>
      </c>
      <c r="P1378" s="17" t="s">
        <v>2376</v>
      </c>
      <c r="Q1378" s="17" t="s">
        <v>297</v>
      </c>
      <c r="R1378" s="18">
        <v>95</v>
      </c>
      <c r="S1378" s="10">
        <v>44</v>
      </c>
      <c r="AA1378" s="11" t="str">
        <f t="shared" si="21"/>
        <v>6. An GiangHuyện Tri Tôn</v>
      </c>
    </row>
    <row r="1379" spans="11:27" ht="15.75">
      <c r="K1379" s="21"/>
      <c r="L1379" s="17"/>
      <c r="M1379" s="17"/>
      <c r="N1379" s="17" t="s">
        <v>315</v>
      </c>
      <c r="O1379" s="17" t="s">
        <v>611</v>
      </c>
      <c r="P1379" s="17" t="s">
        <v>2377</v>
      </c>
      <c r="Q1379" s="17" t="s">
        <v>297</v>
      </c>
      <c r="R1379" s="18">
        <v>95</v>
      </c>
      <c r="S1379" s="10">
        <v>44</v>
      </c>
      <c r="AA1379" s="11" t="str">
        <f t="shared" si="21"/>
        <v>6. An GiangHuyện Tri Tôn</v>
      </c>
    </row>
    <row r="1380" spans="11:27" ht="15.75">
      <c r="K1380" s="21"/>
      <c r="L1380" s="17"/>
      <c r="M1380" s="17"/>
      <c r="N1380" s="17" t="s">
        <v>315</v>
      </c>
      <c r="O1380" s="17" t="s">
        <v>611</v>
      </c>
      <c r="P1380" s="17" t="s">
        <v>2378</v>
      </c>
      <c r="Q1380" s="17" t="s">
        <v>347</v>
      </c>
      <c r="R1380" s="18">
        <v>65</v>
      </c>
      <c r="S1380" s="10">
        <v>36</v>
      </c>
      <c r="AA1380" s="11" t="str">
        <f t="shared" si="21"/>
        <v>6. An GiangHuyện Tri Tôn</v>
      </c>
    </row>
    <row r="1381" spans="11:27" ht="15.75">
      <c r="K1381" s="21"/>
      <c r="L1381" s="17"/>
      <c r="M1381" s="17"/>
      <c r="N1381" s="17" t="s">
        <v>315</v>
      </c>
      <c r="O1381" s="17" t="s">
        <v>611</v>
      </c>
      <c r="P1381" s="17" t="s">
        <v>2379</v>
      </c>
      <c r="Q1381" s="17" t="s">
        <v>297</v>
      </c>
      <c r="R1381" s="18">
        <v>95</v>
      </c>
      <c r="S1381" s="10">
        <v>44</v>
      </c>
      <c r="AA1381" s="11" t="str">
        <f t="shared" si="21"/>
        <v>6. An GiangHuyện Tri Tôn</v>
      </c>
    </row>
    <row r="1382" spans="11:27" ht="15.75">
      <c r="K1382" s="21"/>
      <c r="L1382" s="17"/>
      <c r="M1382" s="17"/>
      <c r="N1382" s="17" t="s">
        <v>315</v>
      </c>
      <c r="O1382" s="17" t="s">
        <v>611</v>
      </c>
      <c r="P1382" s="17" t="s">
        <v>2380</v>
      </c>
      <c r="Q1382" s="17" t="s">
        <v>347</v>
      </c>
      <c r="R1382" s="18">
        <v>65</v>
      </c>
      <c r="S1382" s="10">
        <v>36</v>
      </c>
      <c r="AA1382" s="11" t="str">
        <f t="shared" si="21"/>
        <v>6. An GiangHuyện Tri Tôn</v>
      </c>
    </row>
    <row r="1383" spans="11:27" ht="15.75">
      <c r="K1383" s="21"/>
      <c r="L1383" s="17"/>
      <c r="M1383" s="17"/>
      <c r="N1383" s="17" t="s">
        <v>315</v>
      </c>
      <c r="O1383" s="17" t="s">
        <v>611</v>
      </c>
      <c r="P1383" s="17" t="s">
        <v>2381</v>
      </c>
      <c r="Q1383" s="17" t="s">
        <v>297</v>
      </c>
      <c r="R1383" s="18">
        <v>95</v>
      </c>
      <c r="S1383" s="10">
        <v>44</v>
      </c>
      <c r="AA1383" s="11" t="str">
        <f t="shared" si="21"/>
        <v>6. An GiangHuyện Tri Tôn</v>
      </c>
    </row>
    <row r="1384" spans="11:27" ht="15.75">
      <c r="K1384" s="21"/>
      <c r="L1384" s="17"/>
      <c r="M1384" s="17"/>
      <c r="N1384" s="17" t="s">
        <v>315</v>
      </c>
      <c r="O1384" s="17" t="s">
        <v>611</v>
      </c>
      <c r="P1384" s="17" t="s">
        <v>2382</v>
      </c>
      <c r="Q1384" s="17" t="s">
        <v>297</v>
      </c>
      <c r="R1384" s="18">
        <v>95</v>
      </c>
      <c r="S1384" s="10">
        <v>44</v>
      </c>
      <c r="AA1384" s="11" t="str">
        <f t="shared" si="21"/>
        <v>6. An GiangHuyện Tri Tôn</v>
      </c>
    </row>
    <row r="1385" spans="11:27" ht="15.75">
      <c r="K1385" s="21"/>
      <c r="L1385" s="17"/>
      <c r="M1385" s="17"/>
      <c r="N1385" s="17" t="s">
        <v>315</v>
      </c>
      <c r="O1385" s="17" t="s">
        <v>611</v>
      </c>
      <c r="P1385" s="17" t="s">
        <v>2383</v>
      </c>
      <c r="Q1385" s="17" t="s">
        <v>297</v>
      </c>
      <c r="R1385" s="18">
        <v>95</v>
      </c>
      <c r="S1385" s="10">
        <v>44</v>
      </c>
      <c r="AA1385" s="11" t="str">
        <f t="shared" si="21"/>
        <v>6. An GiangHuyện Tri Tôn</v>
      </c>
    </row>
    <row r="1386" spans="11:27" ht="15.75">
      <c r="K1386" s="21"/>
      <c r="L1386" s="17"/>
      <c r="M1386" s="17"/>
      <c r="N1386" s="17" t="s">
        <v>315</v>
      </c>
      <c r="O1386" s="17" t="s">
        <v>614</v>
      </c>
      <c r="P1386" s="17" t="s">
        <v>2384</v>
      </c>
      <c r="Q1386" s="17" t="s">
        <v>347</v>
      </c>
      <c r="R1386" s="18">
        <v>65</v>
      </c>
      <c r="S1386" s="10">
        <v>36</v>
      </c>
      <c r="AA1386" s="11" t="str">
        <f t="shared" si="21"/>
        <v>6. An GiangThành phố Châu Đốc</v>
      </c>
    </row>
    <row r="1387" spans="11:27" ht="15.75">
      <c r="K1387" s="21"/>
      <c r="L1387" s="17"/>
      <c r="M1387" s="17"/>
      <c r="N1387" s="17" t="s">
        <v>315</v>
      </c>
      <c r="O1387" s="17" t="s">
        <v>614</v>
      </c>
      <c r="P1387" s="17" t="s">
        <v>2385</v>
      </c>
      <c r="Q1387" s="17" t="s">
        <v>347</v>
      </c>
      <c r="R1387" s="18">
        <v>65</v>
      </c>
      <c r="S1387" s="10">
        <v>36</v>
      </c>
      <c r="AA1387" s="11" t="str">
        <f t="shared" si="21"/>
        <v>6. An GiangThành phố Châu Đốc</v>
      </c>
    </row>
    <row r="1388" spans="11:27" ht="15.75">
      <c r="K1388" s="21"/>
      <c r="L1388" s="17"/>
      <c r="M1388" s="17"/>
      <c r="N1388" s="17" t="s">
        <v>315</v>
      </c>
      <c r="O1388" s="17" t="s">
        <v>614</v>
      </c>
      <c r="P1388" s="17" t="s">
        <v>2386</v>
      </c>
      <c r="Q1388" s="17" t="s">
        <v>347</v>
      </c>
      <c r="R1388" s="18">
        <v>65</v>
      </c>
      <c r="S1388" s="10">
        <v>36</v>
      </c>
      <c r="AA1388" s="11" t="str">
        <f t="shared" si="21"/>
        <v>6. An GiangThành phố Châu Đốc</v>
      </c>
    </row>
    <row r="1389" spans="11:27" ht="15.75">
      <c r="K1389" s="21"/>
      <c r="L1389" s="17"/>
      <c r="M1389" s="17"/>
      <c r="N1389" s="17" t="s">
        <v>315</v>
      </c>
      <c r="O1389" s="17" t="s">
        <v>614</v>
      </c>
      <c r="P1389" s="17" t="s">
        <v>2387</v>
      </c>
      <c r="Q1389" s="17" t="s">
        <v>347</v>
      </c>
      <c r="R1389" s="18">
        <v>65</v>
      </c>
      <c r="S1389" s="10">
        <v>36</v>
      </c>
      <c r="AA1389" s="11" t="str">
        <f t="shared" si="21"/>
        <v>6. An GiangThành phố Châu Đốc</v>
      </c>
    </row>
    <row r="1390" spans="11:27" ht="15.75">
      <c r="K1390" s="21"/>
      <c r="L1390" s="17"/>
      <c r="M1390" s="17"/>
      <c r="N1390" s="17" t="s">
        <v>315</v>
      </c>
      <c r="O1390" s="17" t="s">
        <v>614</v>
      </c>
      <c r="P1390" s="17" t="s">
        <v>2388</v>
      </c>
      <c r="Q1390" s="17" t="s">
        <v>347</v>
      </c>
      <c r="R1390" s="18">
        <v>65</v>
      </c>
      <c r="S1390" s="10">
        <v>36</v>
      </c>
      <c r="AA1390" s="11" t="str">
        <f t="shared" si="21"/>
        <v>6. An GiangThành phố Châu Đốc</v>
      </c>
    </row>
    <row r="1391" spans="11:27" ht="15.75">
      <c r="K1391" s="21"/>
      <c r="L1391" s="17"/>
      <c r="M1391" s="17"/>
      <c r="N1391" s="17" t="s">
        <v>315</v>
      </c>
      <c r="O1391" s="17" t="s">
        <v>614</v>
      </c>
      <c r="P1391" s="17" t="s">
        <v>2389</v>
      </c>
      <c r="Q1391" s="17" t="s">
        <v>347</v>
      </c>
      <c r="R1391" s="18">
        <v>65</v>
      </c>
      <c r="S1391" s="10">
        <v>36</v>
      </c>
      <c r="AA1391" s="11" t="str">
        <f t="shared" si="21"/>
        <v>6. An GiangThành phố Châu Đốc</v>
      </c>
    </row>
    <row r="1392" spans="11:27" ht="15.75">
      <c r="K1392" s="21"/>
      <c r="L1392" s="17"/>
      <c r="M1392" s="17"/>
      <c r="N1392" s="17" t="s">
        <v>315</v>
      </c>
      <c r="O1392" s="17" t="s">
        <v>614</v>
      </c>
      <c r="P1392" s="17" t="s">
        <v>2390</v>
      </c>
      <c r="Q1392" s="17" t="s">
        <v>347</v>
      </c>
      <c r="R1392" s="18">
        <v>65</v>
      </c>
      <c r="S1392" s="10">
        <v>36</v>
      </c>
      <c r="AA1392" s="11" t="str">
        <f t="shared" si="21"/>
        <v>6. An GiangThành phố Châu Đốc</v>
      </c>
    </row>
    <row r="1393" spans="11:27" ht="15.75">
      <c r="K1393" s="21"/>
      <c r="L1393" s="17"/>
      <c r="M1393" s="17"/>
      <c r="N1393" s="17" t="s">
        <v>315</v>
      </c>
      <c r="O1393" s="17" t="s">
        <v>617</v>
      </c>
      <c r="P1393" s="17" t="s">
        <v>2391</v>
      </c>
      <c r="Q1393" s="17" t="s">
        <v>347</v>
      </c>
      <c r="R1393" s="18">
        <v>65</v>
      </c>
      <c r="S1393" s="10">
        <v>36</v>
      </c>
      <c r="AA1393" s="11" t="str">
        <f t="shared" si="21"/>
        <v>6. An GiangThành phố Long Xuyên</v>
      </c>
    </row>
    <row r="1394" spans="11:27" ht="15.75">
      <c r="K1394" s="21"/>
      <c r="L1394" s="17"/>
      <c r="M1394" s="17"/>
      <c r="N1394" s="17" t="s">
        <v>315</v>
      </c>
      <c r="O1394" s="17" t="s">
        <v>617</v>
      </c>
      <c r="P1394" s="17" t="s">
        <v>1883</v>
      </c>
      <c r="Q1394" s="17" t="s">
        <v>347</v>
      </c>
      <c r="R1394" s="18">
        <v>65</v>
      </c>
      <c r="S1394" s="10">
        <v>36</v>
      </c>
      <c r="AA1394" s="11" t="str">
        <f t="shared" si="21"/>
        <v>6. An GiangThành phố Long Xuyên</v>
      </c>
    </row>
    <row r="1395" spans="11:27" ht="15.75">
      <c r="K1395" s="21"/>
      <c r="L1395" s="17"/>
      <c r="M1395" s="17"/>
      <c r="N1395" s="17" t="s">
        <v>315</v>
      </c>
      <c r="O1395" s="17" t="s">
        <v>617</v>
      </c>
      <c r="P1395" s="17" t="s">
        <v>2392</v>
      </c>
      <c r="Q1395" s="17" t="s">
        <v>347</v>
      </c>
      <c r="R1395" s="18">
        <v>65</v>
      </c>
      <c r="S1395" s="10">
        <v>36</v>
      </c>
      <c r="AA1395" s="11" t="str">
        <f t="shared" si="21"/>
        <v>6. An GiangThành phố Long Xuyên</v>
      </c>
    </row>
    <row r="1396" spans="11:27" ht="15.75">
      <c r="K1396" s="21"/>
      <c r="L1396" s="17"/>
      <c r="M1396" s="17"/>
      <c r="N1396" s="17" t="s">
        <v>315</v>
      </c>
      <c r="O1396" s="17" t="s">
        <v>617</v>
      </c>
      <c r="P1396" s="17" t="s">
        <v>2393</v>
      </c>
      <c r="Q1396" s="17" t="s">
        <v>347</v>
      </c>
      <c r="R1396" s="18">
        <v>65</v>
      </c>
      <c r="S1396" s="10">
        <v>36</v>
      </c>
      <c r="AA1396" s="11" t="str">
        <f t="shared" si="21"/>
        <v>6. An GiangThành phố Long Xuyên</v>
      </c>
    </row>
    <row r="1397" spans="11:27" ht="15.75">
      <c r="K1397" s="21"/>
      <c r="L1397" s="17"/>
      <c r="M1397" s="17"/>
      <c r="N1397" s="17" t="s">
        <v>315</v>
      </c>
      <c r="O1397" s="17" t="s">
        <v>617</v>
      </c>
      <c r="P1397" s="17" t="s">
        <v>2394</v>
      </c>
      <c r="Q1397" s="17" t="s">
        <v>347</v>
      </c>
      <c r="R1397" s="18">
        <v>65</v>
      </c>
      <c r="S1397" s="10">
        <v>36</v>
      </c>
      <c r="AA1397" s="11" t="str">
        <f t="shared" si="21"/>
        <v>6. An GiangThành phố Long Xuyên</v>
      </c>
    </row>
    <row r="1398" spans="11:27" ht="15.75">
      <c r="K1398" s="21"/>
      <c r="L1398" s="17"/>
      <c r="M1398" s="17"/>
      <c r="N1398" s="17" t="s">
        <v>315</v>
      </c>
      <c r="O1398" s="17" t="s">
        <v>617</v>
      </c>
      <c r="P1398" s="17" t="s">
        <v>2395</v>
      </c>
      <c r="Q1398" s="17" t="s">
        <v>347</v>
      </c>
      <c r="R1398" s="18">
        <v>65</v>
      </c>
      <c r="S1398" s="10">
        <v>36</v>
      </c>
      <c r="AA1398" s="11" t="str">
        <f t="shared" si="21"/>
        <v>6. An GiangThành phố Long Xuyên</v>
      </c>
    </row>
    <row r="1399" spans="11:27" ht="15.75">
      <c r="K1399" s="21"/>
      <c r="L1399" s="17"/>
      <c r="M1399" s="17"/>
      <c r="N1399" s="17" t="s">
        <v>315</v>
      </c>
      <c r="O1399" s="17" t="s">
        <v>617</v>
      </c>
      <c r="P1399" s="17" t="s">
        <v>2396</v>
      </c>
      <c r="Q1399" s="17" t="s">
        <v>347</v>
      </c>
      <c r="R1399" s="18">
        <v>65</v>
      </c>
      <c r="S1399" s="10">
        <v>36</v>
      </c>
      <c r="AA1399" s="11" t="str">
        <f t="shared" si="21"/>
        <v>6. An GiangThành phố Long Xuyên</v>
      </c>
    </row>
    <row r="1400" spans="11:27" ht="15.75">
      <c r="K1400" s="21"/>
      <c r="L1400" s="17"/>
      <c r="M1400" s="17"/>
      <c r="N1400" s="17" t="s">
        <v>315</v>
      </c>
      <c r="O1400" s="17" t="s">
        <v>617</v>
      </c>
      <c r="P1400" s="17" t="s">
        <v>2397</v>
      </c>
      <c r="Q1400" s="17" t="s">
        <v>347</v>
      </c>
      <c r="R1400" s="18">
        <v>65</v>
      </c>
      <c r="S1400" s="10">
        <v>36</v>
      </c>
      <c r="AA1400" s="11" t="str">
        <f t="shared" si="21"/>
        <v>6. An GiangThành phố Long Xuyên</v>
      </c>
    </row>
    <row r="1401" spans="11:27" ht="15.75">
      <c r="K1401" s="21"/>
      <c r="L1401" s="17"/>
      <c r="M1401" s="17"/>
      <c r="N1401" s="17" t="s">
        <v>315</v>
      </c>
      <c r="O1401" s="17" t="s">
        <v>617</v>
      </c>
      <c r="P1401" s="17" t="s">
        <v>2398</v>
      </c>
      <c r="Q1401" s="17" t="s">
        <v>347</v>
      </c>
      <c r="R1401" s="18">
        <v>65</v>
      </c>
      <c r="S1401" s="10">
        <v>36</v>
      </c>
      <c r="AA1401" s="11" t="str">
        <f t="shared" si="21"/>
        <v>6. An GiangThành phố Long Xuyên</v>
      </c>
    </row>
    <row r="1402" spans="11:27" ht="15.75">
      <c r="K1402" s="21"/>
      <c r="L1402" s="17"/>
      <c r="M1402" s="17"/>
      <c r="N1402" s="17" t="s">
        <v>315</v>
      </c>
      <c r="O1402" s="17" t="s">
        <v>617</v>
      </c>
      <c r="P1402" s="17" t="s">
        <v>2399</v>
      </c>
      <c r="Q1402" s="17" t="s">
        <v>347</v>
      </c>
      <c r="R1402" s="18">
        <v>65</v>
      </c>
      <c r="S1402" s="10">
        <v>36</v>
      </c>
      <c r="AA1402" s="11" t="str">
        <f t="shared" si="21"/>
        <v>6. An GiangThành phố Long Xuyên</v>
      </c>
    </row>
    <row r="1403" spans="11:27" ht="15.75">
      <c r="K1403" s="21"/>
      <c r="L1403" s="17"/>
      <c r="M1403" s="17"/>
      <c r="N1403" s="17" t="s">
        <v>315</v>
      </c>
      <c r="O1403" s="17" t="s">
        <v>617</v>
      </c>
      <c r="P1403" s="17" t="s">
        <v>2400</v>
      </c>
      <c r="Q1403" s="17" t="s">
        <v>347</v>
      </c>
      <c r="R1403" s="18">
        <v>65</v>
      </c>
      <c r="S1403" s="10">
        <v>36</v>
      </c>
      <c r="AA1403" s="11" t="str">
        <f t="shared" si="21"/>
        <v>6. An GiangThành phố Long Xuyên</v>
      </c>
    </row>
    <row r="1404" spans="11:27" ht="15.75">
      <c r="K1404" s="21"/>
      <c r="L1404" s="17"/>
      <c r="M1404" s="17"/>
      <c r="N1404" s="17" t="s">
        <v>315</v>
      </c>
      <c r="O1404" s="17" t="s">
        <v>617</v>
      </c>
      <c r="P1404" s="17" t="s">
        <v>2401</v>
      </c>
      <c r="Q1404" s="17" t="s">
        <v>347</v>
      </c>
      <c r="R1404" s="18">
        <v>65</v>
      </c>
      <c r="S1404" s="10">
        <v>36</v>
      </c>
      <c r="AA1404" s="11" t="str">
        <f t="shared" si="21"/>
        <v>6. An GiangThành phố Long Xuyên</v>
      </c>
    </row>
    <row r="1405" spans="11:27" ht="15.75">
      <c r="K1405" s="21"/>
      <c r="L1405" s="17"/>
      <c r="M1405" s="17"/>
      <c r="N1405" s="17" t="s">
        <v>315</v>
      </c>
      <c r="O1405" s="17" t="s">
        <v>617</v>
      </c>
      <c r="P1405" s="17" t="s">
        <v>2211</v>
      </c>
      <c r="Q1405" s="17" t="s">
        <v>347</v>
      </c>
      <c r="R1405" s="18">
        <v>65</v>
      </c>
      <c r="S1405" s="10">
        <v>36</v>
      </c>
      <c r="AA1405" s="11" t="str">
        <f t="shared" si="21"/>
        <v>6. An GiangThành phố Long Xuyên</v>
      </c>
    </row>
    <row r="1406" spans="11:27" ht="15.75">
      <c r="K1406" s="21"/>
      <c r="L1406" s="17"/>
      <c r="M1406" s="17"/>
      <c r="N1406" s="17" t="s">
        <v>315</v>
      </c>
      <c r="O1406" s="17" t="s">
        <v>620</v>
      </c>
      <c r="P1406" s="17" t="s">
        <v>2402</v>
      </c>
      <c r="Q1406" s="17" t="s">
        <v>347</v>
      </c>
      <c r="R1406" s="18">
        <v>65</v>
      </c>
      <c r="S1406" s="10">
        <v>36</v>
      </c>
      <c r="AA1406" s="11" t="str">
        <f t="shared" si="21"/>
        <v>6. An GiangThị xã Tân Châu</v>
      </c>
    </row>
    <row r="1407" spans="11:27" ht="15.75">
      <c r="K1407" s="21"/>
      <c r="L1407" s="17"/>
      <c r="M1407" s="17"/>
      <c r="N1407" s="17" t="s">
        <v>315</v>
      </c>
      <c r="O1407" s="17" t="s">
        <v>620</v>
      </c>
      <c r="P1407" s="17" t="s">
        <v>2262</v>
      </c>
      <c r="Q1407" s="17" t="s">
        <v>347</v>
      </c>
      <c r="R1407" s="18">
        <v>65</v>
      </c>
      <c r="S1407" s="10">
        <v>36</v>
      </c>
      <c r="AA1407" s="11" t="str">
        <f t="shared" si="21"/>
        <v>6. An GiangThị xã Tân Châu</v>
      </c>
    </row>
    <row r="1408" spans="11:27" ht="15.75">
      <c r="K1408" s="21"/>
      <c r="L1408" s="17"/>
      <c r="M1408" s="17"/>
      <c r="N1408" s="17" t="s">
        <v>315</v>
      </c>
      <c r="O1408" s="17" t="s">
        <v>620</v>
      </c>
      <c r="P1408" s="17" t="s">
        <v>2403</v>
      </c>
      <c r="Q1408" s="17" t="s">
        <v>347</v>
      </c>
      <c r="R1408" s="18">
        <v>65</v>
      </c>
      <c r="S1408" s="10">
        <v>36</v>
      </c>
      <c r="AA1408" s="11" t="str">
        <f t="shared" si="21"/>
        <v>6. An GiangThị xã Tân Châu</v>
      </c>
    </row>
    <row r="1409" spans="11:27" ht="15.75">
      <c r="K1409" s="21"/>
      <c r="L1409" s="17"/>
      <c r="M1409" s="17"/>
      <c r="N1409" s="17" t="s">
        <v>315</v>
      </c>
      <c r="O1409" s="17" t="s">
        <v>620</v>
      </c>
      <c r="P1409" s="17" t="s">
        <v>2404</v>
      </c>
      <c r="Q1409" s="17" t="s">
        <v>347</v>
      </c>
      <c r="R1409" s="18">
        <v>65</v>
      </c>
      <c r="S1409" s="10">
        <v>36</v>
      </c>
      <c r="AA1409" s="11" t="str">
        <f t="shared" si="21"/>
        <v>6. An GiangThị xã Tân Châu</v>
      </c>
    </row>
    <row r="1410" spans="11:27" ht="15.75">
      <c r="K1410" s="21"/>
      <c r="L1410" s="17"/>
      <c r="M1410" s="17"/>
      <c r="N1410" s="17" t="s">
        <v>315</v>
      </c>
      <c r="O1410" s="17" t="s">
        <v>620</v>
      </c>
      <c r="P1410" s="17" t="s">
        <v>2405</v>
      </c>
      <c r="Q1410" s="17" t="s">
        <v>347</v>
      </c>
      <c r="R1410" s="18">
        <v>65</v>
      </c>
      <c r="S1410" s="10">
        <v>36</v>
      </c>
      <c r="AA1410" s="11" t="str">
        <f t="shared" si="21"/>
        <v>6. An GiangThị xã Tân Châu</v>
      </c>
    </row>
    <row r="1411" spans="11:27" ht="15.75">
      <c r="K1411" s="21"/>
      <c r="L1411" s="17"/>
      <c r="M1411" s="17"/>
      <c r="N1411" s="17" t="s">
        <v>315</v>
      </c>
      <c r="O1411" s="17" t="s">
        <v>620</v>
      </c>
      <c r="P1411" s="17" t="s">
        <v>2406</v>
      </c>
      <c r="Q1411" s="17" t="s">
        <v>347</v>
      </c>
      <c r="R1411" s="18">
        <v>65</v>
      </c>
      <c r="S1411" s="10">
        <v>36</v>
      </c>
      <c r="AA1411" s="11" t="str">
        <f t="shared" si="21"/>
        <v>6. An GiangThị xã Tân Châu</v>
      </c>
    </row>
    <row r="1412" spans="11:27" ht="15.75">
      <c r="K1412" s="21"/>
      <c r="L1412" s="17"/>
      <c r="M1412" s="17"/>
      <c r="N1412" s="17" t="s">
        <v>315</v>
      </c>
      <c r="O1412" s="17" t="s">
        <v>620</v>
      </c>
      <c r="P1412" s="17" t="s">
        <v>2407</v>
      </c>
      <c r="Q1412" s="17" t="s">
        <v>347</v>
      </c>
      <c r="R1412" s="18">
        <v>65</v>
      </c>
      <c r="S1412" s="10">
        <v>36</v>
      </c>
      <c r="AA1412" s="11" t="str">
        <f t="shared" si="21"/>
        <v>6. An GiangThị xã Tân Châu</v>
      </c>
    </row>
    <row r="1413" spans="11:27" ht="15.75">
      <c r="K1413" s="21"/>
      <c r="L1413" s="17"/>
      <c r="M1413" s="17"/>
      <c r="N1413" s="17" t="s">
        <v>315</v>
      </c>
      <c r="O1413" s="17" t="s">
        <v>620</v>
      </c>
      <c r="P1413" s="17" t="s">
        <v>2408</v>
      </c>
      <c r="Q1413" s="17" t="s">
        <v>347</v>
      </c>
      <c r="R1413" s="18">
        <v>65</v>
      </c>
      <c r="S1413" s="10">
        <v>36</v>
      </c>
      <c r="AA1413" s="11" t="str">
        <f t="shared" si="21"/>
        <v>6. An GiangThị xã Tân Châu</v>
      </c>
    </row>
    <row r="1414" spans="11:27" ht="15.75">
      <c r="K1414" s="21"/>
      <c r="L1414" s="17"/>
      <c r="M1414" s="17"/>
      <c r="N1414" s="17" t="s">
        <v>315</v>
      </c>
      <c r="O1414" s="17" t="s">
        <v>620</v>
      </c>
      <c r="P1414" s="17" t="s">
        <v>2409</v>
      </c>
      <c r="Q1414" s="17" t="s">
        <v>347</v>
      </c>
      <c r="R1414" s="18">
        <v>65</v>
      </c>
      <c r="S1414" s="10">
        <v>36</v>
      </c>
      <c r="AA1414" s="11" t="str">
        <f t="shared" ref="AA1414:AA1477" si="22">N1414&amp;O1414</f>
        <v>6. An GiangThị xã Tân Châu</v>
      </c>
    </row>
    <row r="1415" spans="11:27" ht="15.75">
      <c r="K1415" s="21"/>
      <c r="L1415" s="17"/>
      <c r="M1415" s="17"/>
      <c r="N1415" s="17" t="s">
        <v>315</v>
      </c>
      <c r="O1415" s="17" t="s">
        <v>620</v>
      </c>
      <c r="P1415" s="17" t="s">
        <v>2410</v>
      </c>
      <c r="Q1415" s="17" t="s">
        <v>347</v>
      </c>
      <c r="R1415" s="18">
        <v>65</v>
      </c>
      <c r="S1415" s="10">
        <v>36</v>
      </c>
      <c r="AA1415" s="11" t="str">
        <f t="shared" si="22"/>
        <v>6. An GiangThị xã Tân Châu</v>
      </c>
    </row>
    <row r="1416" spans="11:27" ht="15.75">
      <c r="K1416" s="21"/>
      <c r="L1416" s="17"/>
      <c r="M1416" s="17"/>
      <c r="N1416" s="17" t="s">
        <v>315</v>
      </c>
      <c r="O1416" s="17" t="s">
        <v>620</v>
      </c>
      <c r="P1416" s="17" t="s">
        <v>2411</v>
      </c>
      <c r="Q1416" s="17" t="s">
        <v>347</v>
      </c>
      <c r="R1416" s="18">
        <v>65</v>
      </c>
      <c r="S1416" s="10">
        <v>36</v>
      </c>
      <c r="AA1416" s="11" t="str">
        <f t="shared" si="22"/>
        <v>6. An GiangThị xã Tân Châu</v>
      </c>
    </row>
    <row r="1417" spans="11:27" ht="15.75">
      <c r="K1417" s="21"/>
      <c r="L1417" s="17"/>
      <c r="M1417" s="17"/>
      <c r="N1417" s="17" t="s">
        <v>315</v>
      </c>
      <c r="O1417" s="17" t="s">
        <v>620</v>
      </c>
      <c r="P1417" s="17" t="s">
        <v>2220</v>
      </c>
      <c r="Q1417" s="17" t="s">
        <v>347</v>
      </c>
      <c r="R1417" s="18">
        <v>65</v>
      </c>
      <c r="S1417" s="10">
        <v>36</v>
      </c>
      <c r="AA1417" s="11" t="str">
        <f t="shared" si="22"/>
        <v>6. An GiangThị xã Tân Châu</v>
      </c>
    </row>
    <row r="1418" spans="11:27" ht="15.75">
      <c r="K1418" s="21"/>
      <c r="L1418" s="17"/>
      <c r="M1418" s="17"/>
      <c r="N1418" s="17" t="s">
        <v>315</v>
      </c>
      <c r="O1418" s="17" t="s">
        <v>620</v>
      </c>
      <c r="P1418" s="17" t="s">
        <v>2412</v>
      </c>
      <c r="Q1418" s="17" t="s">
        <v>347</v>
      </c>
      <c r="R1418" s="18">
        <v>65</v>
      </c>
      <c r="S1418" s="10">
        <v>36</v>
      </c>
      <c r="AA1418" s="11" t="str">
        <f t="shared" si="22"/>
        <v>6. An GiangThị xã Tân Châu</v>
      </c>
    </row>
    <row r="1419" spans="11:27" ht="15.75">
      <c r="K1419" s="21"/>
      <c r="L1419" s="17"/>
      <c r="M1419" s="17"/>
      <c r="N1419" s="17" t="s">
        <v>315</v>
      </c>
      <c r="O1419" s="17" t="s">
        <v>620</v>
      </c>
      <c r="P1419" s="17" t="s">
        <v>2413</v>
      </c>
      <c r="Q1419" s="17" t="s">
        <v>347</v>
      </c>
      <c r="R1419" s="18">
        <v>65</v>
      </c>
      <c r="S1419" s="10">
        <v>36</v>
      </c>
      <c r="AA1419" s="11" t="str">
        <f t="shared" si="22"/>
        <v>6. An GiangThị xã Tân Châu</v>
      </c>
    </row>
    <row r="1420" spans="11:27" ht="15.75">
      <c r="K1420" s="21"/>
      <c r="L1420" s="17"/>
      <c r="M1420" s="17"/>
      <c r="N1420" s="17" t="s">
        <v>319</v>
      </c>
      <c r="O1420" s="17" t="s">
        <v>426</v>
      </c>
      <c r="P1420" s="17"/>
      <c r="Q1420" s="17" t="s">
        <v>306</v>
      </c>
      <c r="R1420" s="18">
        <v>125</v>
      </c>
      <c r="S1420" s="10">
        <v>50</v>
      </c>
      <c r="AA1420" s="11" t="str">
        <f t="shared" si="22"/>
        <v>7. Bà Rịa - Vũng TàuHuyện Côn Đảo</v>
      </c>
    </row>
    <row r="1421" spans="11:27" ht="15.75">
      <c r="K1421" s="21"/>
      <c r="L1421" s="17"/>
      <c r="M1421" s="17"/>
      <c r="N1421" s="17" t="s">
        <v>319</v>
      </c>
      <c r="O1421" s="17" t="s">
        <v>625</v>
      </c>
      <c r="P1421" s="17" t="s">
        <v>2414</v>
      </c>
      <c r="Q1421" s="17" t="s">
        <v>297</v>
      </c>
      <c r="R1421" s="18">
        <v>95</v>
      </c>
      <c r="S1421" s="10">
        <v>44</v>
      </c>
      <c r="AA1421" s="11" t="str">
        <f t="shared" si="22"/>
        <v>7. Bà Rịa - Vũng TàuHuyện Châu Đức</v>
      </c>
    </row>
    <row r="1422" spans="11:27" ht="15.75">
      <c r="K1422" s="21"/>
      <c r="L1422" s="17"/>
      <c r="M1422" s="17"/>
      <c r="N1422" s="17" t="s">
        <v>319</v>
      </c>
      <c r="O1422" s="17" t="s">
        <v>625</v>
      </c>
      <c r="P1422" s="17" t="s">
        <v>2415</v>
      </c>
      <c r="Q1422" s="17" t="s">
        <v>297</v>
      </c>
      <c r="R1422" s="18">
        <v>95</v>
      </c>
      <c r="S1422" s="10">
        <v>44</v>
      </c>
      <c r="AA1422" s="11" t="str">
        <f t="shared" si="22"/>
        <v>7. Bà Rịa - Vũng TàuHuyện Châu Đức</v>
      </c>
    </row>
    <row r="1423" spans="11:27" ht="15.75">
      <c r="K1423" s="21"/>
      <c r="L1423" s="17"/>
      <c r="M1423" s="17"/>
      <c r="N1423" s="17" t="s">
        <v>319</v>
      </c>
      <c r="O1423" s="17" t="s">
        <v>625</v>
      </c>
      <c r="P1423" s="17" t="s">
        <v>2416</v>
      </c>
      <c r="Q1423" s="17" t="s">
        <v>297</v>
      </c>
      <c r="R1423" s="18">
        <v>95</v>
      </c>
      <c r="S1423" s="10">
        <v>44</v>
      </c>
      <c r="AA1423" s="11" t="str">
        <f t="shared" si="22"/>
        <v>7. Bà Rịa - Vũng TàuHuyện Châu Đức</v>
      </c>
    </row>
    <row r="1424" spans="11:27" ht="15.75">
      <c r="K1424" s="21"/>
      <c r="L1424" s="17"/>
      <c r="M1424" s="17"/>
      <c r="N1424" s="17" t="s">
        <v>319</v>
      </c>
      <c r="O1424" s="17" t="s">
        <v>625</v>
      </c>
      <c r="P1424" s="17" t="s">
        <v>2417</v>
      </c>
      <c r="Q1424" s="17" t="s">
        <v>297</v>
      </c>
      <c r="R1424" s="18">
        <v>95</v>
      </c>
      <c r="S1424" s="10">
        <v>44</v>
      </c>
      <c r="AA1424" s="11" t="str">
        <f t="shared" si="22"/>
        <v>7. Bà Rịa - Vũng TàuHuyện Châu Đức</v>
      </c>
    </row>
    <row r="1425" spans="11:27" ht="15.75">
      <c r="K1425" s="21"/>
      <c r="L1425" s="17"/>
      <c r="M1425" s="17"/>
      <c r="N1425" s="17" t="s">
        <v>319</v>
      </c>
      <c r="O1425" s="17" t="s">
        <v>625</v>
      </c>
      <c r="P1425" s="17" t="s">
        <v>2418</v>
      </c>
      <c r="Q1425" s="17" t="s">
        <v>297</v>
      </c>
      <c r="R1425" s="18">
        <v>95</v>
      </c>
      <c r="S1425" s="10">
        <v>44</v>
      </c>
      <c r="AA1425" s="11" t="str">
        <f t="shared" si="22"/>
        <v>7. Bà Rịa - Vũng TàuHuyện Châu Đức</v>
      </c>
    </row>
    <row r="1426" spans="11:27" ht="15.75">
      <c r="K1426" s="21"/>
      <c r="L1426" s="17"/>
      <c r="M1426" s="17"/>
      <c r="N1426" s="17" t="s">
        <v>319</v>
      </c>
      <c r="O1426" s="17" t="s">
        <v>625</v>
      </c>
      <c r="P1426" s="17" t="s">
        <v>2419</v>
      </c>
      <c r="Q1426" s="17" t="s">
        <v>297</v>
      </c>
      <c r="R1426" s="18">
        <v>95</v>
      </c>
      <c r="S1426" s="10">
        <v>44</v>
      </c>
      <c r="AA1426" s="11" t="str">
        <f t="shared" si="22"/>
        <v>7. Bà Rịa - Vũng TàuHuyện Châu Đức</v>
      </c>
    </row>
    <row r="1427" spans="11:27" ht="15.75">
      <c r="K1427" s="21"/>
      <c r="L1427" s="17"/>
      <c r="M1427" s="17"/>
      <c r="N1427" s="17" t="s">
        <v>319</v>
      </c>
      <c r="O1427" s="17" t="s">
        <v>625</v>
      </c>
      <c r="P1427" s="17" t="s">
        <v>2420</v>
      </c>
      <c r="Q1427" s="17" t="s">
        <v>297</v>
      </c>
      <c r="R1427" s="18">
        <v>95</v>
      </c>
      <c r="S1427" s="10">
        <v>44</v>
      </c>
      <c r="AA1427" s="11" t="str">
        <f t="shared" si="22"/>
        <v>7. Bà Rịa - Vũng TàuHuyện Châu Đức</v>
      </c>
    </row>
    <row r="1428" spans="11:27" ht="15.75">
      <c r="K1428" s="21"/>
      <c r="L1428" s="17"/>
      <c r="M1428" s="17"/>
      <c r="N1428" s="17" t="s">
        <v>319</v>
      </c>
      <c r="O1428" s="17" t="s">
        <v>625</v>
      </c>
      <c r="P1428" s="17" t="s">
        <v>2421</v>
      </c>
      <c r="Q1428" s="17" t="s">
        <v>297</v>
      </c>
      <c r="R1428" s="18">
        <v>95</v>
      </c>
      <c r="S1428" s="10">
        <v>44</v>
      </c>
      <c r="AA1428" s="11" t="str">
        <f t="shared" si="22"/>
        <v>7. Bà Rịa - Vũng TàuHuyện Châu Đức</v>
      </c>
    </row>
    <row r="1429" spans="11:27" ht="15.75">
      <c r="K1429" s="21"/>
      <c r="L1429" s="17"/>
      <c r="M1429" s="17"/>
      <c r="N1429" s="17" t="s">
        <v>319</v>
      </c>
      <c r="O1429" s="17" t="s">
        <v>625</v>
      </c>
      <c r="P1429" s="17" t="s">
        <v>2422</v>
      </c>
      <c r="Q1429" s="17" t="s">
        <v>297</v>
      </c>
      <c r="R1429" s="18">
        <v>95</v>
      </c>
      <c r="S1429" s="10">
        <v>44</v>
      </c>
      <c r="AA1429" s="11" t="str">
        <f t="shared" si="22"/>
        <v>7. Bà Rịa - Vũng TàuHuyện Châu Đức</v>
      </c>
    </row>
    <row r="1430" spans="11:27" ht="15.75">
      <c r="K1430" s="21"/>
      <c r="L1430" s="17"/>
      <c r="M1430" s="17"/>
      <c r="N1430" s="17" t="s">
        <v>319</v>
      </c>
      <c r="O1430" s="17" t="s">
        <v>625</v>
      </c>
      <c r="P1430" s="17" t="s">
        <v>2423</v>
      </c>
      <c r="Q1430" s="17" t="s">
        <v>297</v>
      </c>
      <c r="R1430" s="18">
        <v>95</v>
      </c>
      <c r="S1430" s="10">
        <v>44</v>
      </c>
      <c r="AA1430" s="11" t="str">
        <f t="shared" si="22"/>
        <v>7. Bà Rịa - Vũng TàuHuyện Châu Đức</v>
      </c>
    </row>
    <row r="1431" spans="11:27" ht="15.75">
      <c r="K1431" s="21"/>
      <c r="L1431" s="17"/>
      <c r="M1431" s="17"/>
      <c r="N1431" s="17" t="s">
        <v>319</v>
      </c>
      <c r="O1431" s="17" t="s">
        <v>625</v>
      </c>
      <c r="P1431" s="17" t="s">
        <v>2424</v>
      </c>
      <c r="Q1431" s="17" t="s">
        <v>297</v>
      </c>
      <c r="R1431" s="18">
        <v>95</v>
      </c>
      <c r="S1431" s="10">
        <v>44</v>
      </c>
      <c r="AA1431" s="11" t="str">
        <f t="shared" si="22"/>
        <v>7. Bà Rịa - Vũng TàuHuyện Châu Đức</v>
      </c>
    </row>
    <row r="1432" spans="11:27" ht="15.75">
      <c r="K1432" s="21"/>
      <c r="L1432" s="17"/>
      <c r="M1432" s="17"/>
      <c r="N1432" s="17" t="s">
        <v>319</v>
      </c>
      <c r="O1432" s="17" t="s">
        <v>625</v>
      </c>
      <c r="P1432" s="17" t="s">
        <v>2425</v>
      </c>
      <c r="Q1432" s="17" t="s">
        <v>297</v>
      </c>
      <c r="R1432" s="18">
        <v>95</v>
      </c>
      <c r="S1432" s="10">
        <v>44</v>
      </c>
      <c r="AA1432" s="11" t="str">
        <f t="shared" si="22"/>
        <v>7. Bà Rịa - Vũng TàuHuyện Châu Đức</v>
      </c>
    </row>
    <row r="1433" spans="11:27" ht="15.75">
      <c r="K1433" s="21"/>
      <c r="L1433" s="17"/>
      <c r="M1433" s="17"/>
      <c r="N1433" s="17" t="s">
        <v>319</v>
      </c>
      <c r="O1433" s="17" t="s">
        <v>625</v>
      </c>
      <c r="P1433" s="17" t="s">
        <v>2426</v>
      </c>
      <c r="Q1433" s="17" t="s">
        <v>297</v>
      </c>
      <c r="R1433" s="18">
        <v>95</v>
      </c>
      <c r="S1433" s="10">
        <v>44</v>
      </c>
      <c r="AA1433" s="11" t="str">
        <f t="shared" si="22"/>
        <v>7. Bà Rịa - Vũng TàuHuyện Châu Đức</v>
      </c>
    </row>
    <row r="1434" spans="11:27" ht="15.75">
      <c r="K1434" s="21"/>
      <c r="L1434" s="17"/>
      <c r="M1434" s="17"/>
      <c r="N1434" s="17" t="s">
        <v>319</v>
      </c>
      <c r="O1434" s="17" t="s">
        <v>625</v>
      </c>
      <c r="P1434" s="17" t="s">
        <v>2427</v>
      </c>
      <c r="Q1434" s="17" t="s">
        <v>297</v>
      </c>
      <c r="R1434" s="18">
        <v>95</v>
      </c>
      <c r="S1434" s="10">
        <v>44</v>
      </c>
      <c r="AA1434" s="11" t="str">
        <f t="shared" si="22"/>
        <v>7. Bà Rịa - Vũng TàuHuyện Châu Đức</v>
      </c>
    </row>
    <row r="1435" spans="11:27" ht="15.75">
      <c r="K1435" s="21"/>
      <c r="L1435" s="17"/>
      <c r="M1435" s="17"/>
      <c r="N1435" s="17" t="s">
        <v>319</v>
      </c>
      <c r="O1435" s="17" t="s">
        <v>625</v>
      </c>
      <c r="P1435" s="17" t="s">
        <v>2428</v>
      </c>
      <c r="Q1435" s="17" t="s">
        <v>297</v>
      </c>
      <c r="R1435" s="18">
        <v>95</v>
      </c>
      <c r="S1435" s="10">
        <v>44</v>
      </c>
      <c r="AA1435" s="11" t="str">
        <f t="shared" si="22"/>
        <v>7. Bà Rịa - Vũng TàuHuyện Châu Đức</v>
      </c>
    </row>
    <row r="1436" spans="11:27" ht="15.75">
      <c r="K1436" s="21"/>
      <c r="L1436" s="17"/>
      <c r="M1436" s="17"/>
      <c r="N1436" s="17" t="s">
        <v>319</v>
      </c>
      <c r="O1436" s="17" t="s">
        <v>625</v>
      </c>
      <c r="P1436" s="17" t="s">
        <v>1701</v>
      </c>
      <c r="Q1436" s="17" t="s">
        <v>297</v>
      </c>
      <c r="R1436" s="18">
        <v>95</v>
      </c>
      <c r="S1436" s="10">
        <v>44</v>
      </c>
      <c r="AA1436" s="11" t="str">
        <f t="shared" si="22"/>
        <v>7. Bà Rịa - Vũng TàuHuyện Châu Đức</v>
      </c>
    </row>
    <row r="1437" spans="11:27" ht="15.75">
      <c r="K1437" s="21"/>
      <c r="L1437" s="17"/>
      <c r="M1437" s="17"/>
      <c r="N1437" s="17" t="s">
        <v>319</v>
      </c>
      <c r="O1437" s="17" t="s">
        <v>628</v>
      </c>
      <c r="P1437" s="17" t="s">
        <v>2429</v>
      </c>
      <c r="Q1437" s="17" t="s">
        <v>297</v>
      </c>
      <c r="R1437" s="18">
        <v>95</v>
      </c>
      <c r="S1437" s="10">
        <v>44</v>
      </c>
      <c r="AA1437" s="11" t="str">
        <f t="shared" si="22"/>
        <v>7. Bà Rịa - Vũng TàuHuyện Đất Đỏ</v>
      </c>
    </row>
    <row r="1438" spans="11:27" ht="15.75">
      <c r="K1438" s="21"/>
      <c r="L1438" s="17"/>
      <c r="M1438" s="17"/>
      <c r="N1438" s="17" t="s">
        <v>319</v>
      </c>
      <c r="O1438" s="17" t="s">
        <v>628</v>
      </c>
      <c r="P1438" s="17" t="s">
        <v>2430</v>
      </c>
      <c r="Q1438" s="17" t="s">
        <v>297</v>
      </c>
      <c r="R1438" s="18">
        <v>95</v>
      </c>
      <c r="S1438" s="10">
        <v>44</v>
      </c>
      <c r="AA1438" s="11" t="str">
        <f t="shared" si="22"/>
        <v>7. Bà Rịa - Vũng TàuHuyện Đất Đỏ</v>
      </c>
    </row>
    <row r="1439" spans="11:27" ht="15.75">
      <c r="K1439" s="21"/>
      <c r="L1439" s="17"/>
      <c r="M1439" s="17"/>
      <c r="N1439" s="17" t="s">
        <v>319</v>
      </c>
      <c r="O1439" s="17" t="s">
        <v>628</v>
      </c>
      <c r="P1439" s="17" t="s">
        <v>2431</v>
      </c>
      <c r="Q1439" s="17" t="s">
        <v>297</v>
      </c>
      <c r="R1439" s="18">
        <v>95</v>
      </c>
      <c r="S1439" s="10">
        <v>44</v>
      </c>
      <c r="AA1439" s="11" t="str">
        <f t="shared" si="22"/>
        <v>7. Bà Rịa - Vũng TàuHuyện Đất Đỏ</v>
      </c>
    </row>
    <row r="1440" spans="11:27" ht="15.75">
      <c r="K1440" s="21"/>
      <c r="L1440" s="17"/>
      <c r="M1440" s="17"/>
      <c r="N1440" s="17" t="s">
        <v>319</v>
      </c>
      <c r="O1440" s="17" t="s">
        <v>628</v>
      </c>
      <c r="P1440" s="17" t="s">
        <v>2432</v>
      </c>
      <c r="Q1440" s="17" t="s">
        <v>297</v>
      </c>
      <c r="R1440" s="18">
        <v>95</v>
      </c>
      <c r="S1440" s="10">
        <v>44</v>
      </c>
      <c r="AA1440" s="11" t="str">
        <f t="shared" si="22"/>
        <v>7. Bà Rịa - Vũng TàuHuyện Đất Đỏ</v>
      </c>
    </row>
    <row r="1441" spans="11:27" ht="15.75">
      <c r="K1441" s="21"/>
      <c r="L1441" s="17"/>
      <c r="M1441" s="17"/>
      <c r="N1441" s="17" t="s">
        <v>319</v>
      </c>
      <c r="O1441" s="17" t="s">
        <v>628</v>
      </c>
      <c r="P1441" s="17" t="s">
        <v>2433</v>
      </c>
      <c r="Q1441" s="17" t="s">
        <v>297</v>
      </c>
      <c r="R1441" s="18">
        <v>95</v>
      </c>
      <c r="S1441" s="10">
        <v>44</v>
      </c>
      <c r="AA1441" s="11" t="str">
        <f t="shared" si="22"/>
        <v>7. Bà Rịa - Vũng TàuHuyện Đất Đỏ</v>
      </c>
    </row>
    <row r="1442" spans="11:27" ht="15.75">
      <c r="K1442" s="21"/>
      <c r="L1442" s="17"/>
      <c r="M1442" s="17"/>
      <c r="N1442" s="17" t="s">
        <v>319</v>
      </c>
      <c r="O1442" s="17" t="s">
        <v>628</v>
      </c>
      <c r="P1442" s="17" t="s">
        <v>2434</v>
      </c>
      <c r="Q1442" s="17" t="s">
        <v>297</v>
      </c>
      <c r="R1442" s="18">
        <v>95</v>
      </c>
      <c r="S1442" s="10">
        <v>44</v>
      </c>
      <c r="AA1442" s="11" t="str">
        <f t="shared" si="22"/>
        <v>7. Bà Rịa - Vũng TàuHuyện Đất Đỏ</v>
      </c>
    </row>
    <row r="1443" spans="11:27" ht="15.75">
      <c r="K1443" s="21"/>
      <c r="L1443" s="17"/>
      <c r="M1443" s="17"/>
      <c r="N1443" s="17" t="s">
        <v>319</v>
      </c>
      <c r="O1443" s="17" t="s">
        <v>628</v>
      </c>
      <c r="P1443" s="17" t="s">
        <v>2435</v>
      </c>
      <c r="Q1443" s="17" t="s">
        <v>297</v>
      </c>
      <c r="R1443" s="18">
        <v>95</v>
      </c>
      <c r="S1443" s="10">
        <v>44</v>
      </c>
      <c r="AA1443" s="11" t="str">
        <f t="shared" si="22"/>
        <v>7. Bà Rịa - Vũng TàuHuyện Đất Đỏ</v>
      </c>
    </row>
    <row r="1444" spans="11:27" ht="15.75">
      <c r="K1444" s="21"/>
      <c r="L1444" s="17"/>
      <c r="M1444" s="17"/>
      <c r="N1444" s="17" t="s">
        <v>319</v>
      </c>
      <c r="O1444" s="17" t="s">
        <v>628</v>
      </c>
      <c r="P1444" s="17" t="s">
        <v>2436</v>
      </c>
      <c r="Q1444" s="17" t="s">
        <v>297</v>
      </c>
      <c r="R1444" s="18">
        <v>95</v>
      </c>
      <c r="S1444" s="10">
        <v>44</v>
      </c>
      <c r="AA1444" s="11" t="str">
        <f t="shared" si="22"/>
        <v>7. Bà Rịa - Vũng TàuHuyện Đất Đỏ</v>
      </c>
    </row>
    <row r="1445" spans="11:27" ht="15.75">
      <c r="K1445" s="21"/>
      <c r="L1445" s="17"/>
      <c r="M1445" s="17"/>
      <c r="N1445" s="17" t="s">
        <v>319</v>
      </c>
      <c r="O1445" s="17" t="s">
        <v>631</v>
      </c>
      <c r="P1445" s="17" t="s">
        <v>2437</v>
      </c>
      <c r="Q1445" s="17" t="s">
        <v>297</v>
      </c>
      <c r="R1445" s="18">
        <v>95</v>
      </c>
      <c r="S1445" s="10">
        <v>44</v>
      </c>
      <c r="AA1445" s="11" t="str">
        <f t="shared" si="22"/>
        <v>7. Bà Rịa - Vũng TàuHuyện Long Điền</v>
      </c>
    </row>
    <row r="1446" spans="11:27" ht="15.75">
      <c r="K1446" s="21"/>
      <c r="L1446" s="17"/>
      <c r="M1446" s="17"/>
      <c r="N1446" s="17" t="s">
        <v>319</v>
      </c>
      <c r="O1446" s="17" t="s">
        <v>631</v>
      </c>
      <c r="P1446" s="17" t="s">
        <v>2438</v>
      </c>
      <c r="Q1446" s="17" t="s">
        <v>297</v>
      </c>
      <c r="R1446" s="18">
        <v>95</v>
      </c>
      <c r="S1446" s="10">
        <v>44</v>
      </c>
      <c r="AA1446" s="11" t="str">
        <f t="shared" si="22"/>
        <v>7. Bà Rịa - Vũng TàuHuyện Long Điền</v>
      </c>
    </row>
    <row r="1447" spans="11:27" ht="15.75">
      <c r="K1447" s="21"/>
      <c r="L1447" s="17"/>
      <c r="M1447" s="17"/>
      <c r="N1447" s="17" t="s">
        <v>319</v>
      </c>
      <c r="O1447" s="17" t="s">
        <v>631</v>
      </c>
      <c r="P1447" s="17" t="s">
        <v>2439</v>
      </c>
      <c r="Q1447" s="17" t="s">
        <v>297</v>
      </c>
      <c r="R1447" s="18">
        <v>95</v>
      </c>
      <c r="S1447" s="10">
        <v>44</v>
      </c>
      <c r="AA1447" s="11" t="str">
        <f t="shared" si="22"/>
        <v>7. Bà Rịa - Vũng TàuHuyện Long Điền</v>
      </c>
    </row>
    <row r="1448" spans="11:27" ht="15.75">
      <c r="K1448" s="21"/>
      <c r="L1448" s="17"/>
      <c r="M1448" s="17"/>
      <c r="N1448" s="17" t="s">
        <v>319</v>
      </c>
      <c r="O1448" s="17" t="s">
        <v>631</v>
      </c>
      <c r="P1448" s="17" t="s">
        <v>2440</v>
      </c>
      <c r="Q1448" s="17" t="s">
        <v>297</v>
      </c>
      <c r="R1448" s="18">
        <v>95</v>
      </c>
      <c r="S1448" s="10">
        <v>44</v>
      </c>
      <c r="AA1448" s="11" t="str">
        <f t="shared" si="22"/>
        <v>7. Bà Rịa - Vũng TàuHuyện Long Điền</v>
      </c>
    </row>
    <row r="1449" spans="11:27" ht="15.75">
      <c r="K1449" s="21"/>
      <c r="L1449" s="17"/>
      <c r="M1449" s="17"/>
      <c r="N1449" s="17" t="s">
        <v>319</v>
      </c>
      <c r="O1449" s="17" t="s">
        <v>631</v>
      </c>
      <c r="P1449" s="17" t="s">
        <v>2282</v>
      </c>
      <c r="Q1449" s="17" t="s">
        <v>297</v>
      </c>
      <c r="R1449" s="18">
        <v>95</v>
      </c>
      <c r="S1449" s="10">
        <v>44</v>
      </c>
      <c r="AA1449" s="11" t="str">
        <f t="shared" si="22"/>
        <v>7. Bà Rịa - Vũng TàuHuyện Long Điền</v>
      </c>
    </row>
    <row r="1450" spans="11:27" ht="15.75">
      <c r="K1450" s="21"/>
      <c r="L1450" s="17"/>
      <c r="M1450" s="17"/>
      <c r="N1450" s="17" t="s">
        <v>319</v>
      </c>
      <c r="O1450" s="17" t="s">
        <v>631</v>
      </c>
      <c r="P1450" s="17" t="s">
        <v>2441</v>
      </c>
      <c r="Q1450" s="17" t="s">
        <v>297</v>
      </c>
      <c r="R1450" s="18">
        <v>95</v>
      </c>
      <c r="S1450" s="10">
        <v>44</v>
      </c>
      <c r="AA1450" s="11" t="str">
        <f t="shared" si="22"/>
        <v>7. Bà Rịa - Vũng TàuHuyện Long Điền</v>
      </c>
    </row>
    <row r="1451" spans="11:27" ht="15.75">
      <c r="K1451" s="21"/>
      <c r="L1451" s="17"/>
      <c r="M1451" s="17"/>
      <c r="N1451" s="17" t="s">
        <v>319</v>
      </c>
      <c r="O1451" s="17" t="s">
        <v>631</v>
      </c>
      <c r="P1451" s="17" t="s">
        <v>2442</v>
      </c>
      <c r="Q1451" s="17" t="s">
        <v>297</v>
      </c>
      <c r="R1451" s="18">
        <v>95</v>
      </c>
      <c r="S1451" s="10">
        <v>44</v>
      </c>
      <c r="AA1451" s="11" t="str">
        <f t="shared" si="22"/>
        <v>7. Bà Rịa - Vũng TàuHuyện Long Điền</v>
      </c>
    </row>
    <row r="1452" spans="11:27" ht="15.75">
      <c r="K1452" s="21"/>
      <c r="L1452" s="17"/>
      <c r="M1452" s="17"/>
      <c r="N1452" s="17" t="s">
        <v>319</v>
      </c>
      <c r="O1452" s="17" t="s">
        <v>634</v>
      </c>
      <c r="P1452" s="17" t="s">
        <v>2443</v>
      </c>
      <c r="Q1452" s="17" t="s">
        <v>297</v>
      </c>
      <c r="R1452" s="18">
        <v>95</v>
      </c>
      <c r="S1452" s="10">
        <v>44</v>
      </c>
      <c r="AA1452" s="11" t="str">
        <f t="shared" si="22"/>
        <v>7. Bà Rịa - Vũng TàuHuyện Xuyên Mộc</v>
      </c>
    </row>
    <row r="1453" spans="11:27" ht="15.75">
      <c r="K1453" s="21"/>
      <c r="L1453" s="17"/>
      <c r="M1453" s="17"/>
      <c r="N1453" s="17" t="s">
        <v>319</v>
      </c>
      <c r="O1453" s="17" t="s">
        <v>634</v>
      </c>
      <c r="P1453" s="17" t="s">
        <v>2444</v>
      </c>
      <c r="Q1453" s="17" t="s">
        <v>297</v>
      </c>
      <c r="R1453" s="18">
        <v>95</v>
      </c>
      <c r="S1453" s="10">
        <v>44</v>
      </c>
      <c r="AA1453" s="11" t="str">
        <f t="shared" si="22"/>
        <v>7. Bà Rịa - Vũng TàuHuyện Xuyên Mộc</v>
      </c>
    </row>
    <row r="1454" spans="11:27" ht="15.75">
      <c r="K1454" s="21"/>
      <c r="L1454" s="17"/>
      <c r="M1454" s="17"/>
      <c r="N1454" s="17" t="s">
        <v>319</v>
      </c>
      <c r="O1454" s="17" t="s">
        <v>634</v>
      </c>
      <c r="P1454" s="17" t="s">
        <v>2445</v>
      </c>
      <c r="Q1454" s="17" t="s">
        <v>297</v>
      </c>
      <c r="R1454" s="18">
        <v>95</v>
      </c>
      <c r="S1454" s="10">
        <v>44</v>
      </c>
      <c r="AA1454" s="11" t="str">
        <f t="shared" si="22"/>
        <v>7. Bà Rịa - Vũng TàuHuyện Xuyên Mộc</v>
      </c>
    </row>
    <row r="1455" spans="11:27" ht="15.75">
      <c r="K1455" s="21"/>
      <c r="L1455" s="17"/>
      <c r="M1455" s="17"/>
      <c r="N1455" s="17" t="s">
        <v>319</v>
      </c>
      <c r="O1455" s="17" t="s">
        <v>634</v>
      </c>
      <c r="P1455" s="17" t="s">
        <v>2446</v>
      </c>
      <c r="Q1455" s="17" t="s">
        <v>297</v>
      </c>
      <c r="R1455" s="18">
        <v>95</v>
      </c>
      <c r="S1455" s="10">
        <v>44</v>
      </c>
      <c r="AA1455" s="11" t="str">
        <f t="shared" si="22"/>
        <v>7. Bà Rịa - Vũng TàuHuyện Xuyên Mộc</v>
      </c>
    </row>
    <row r="1456" spans="11:27" ht="15.75">
      <c r="K1456" s="21"/>
      <c r="L1456" s="17"/>
      <c r="M1456" s="17"/>
      <c r="N1456" s="17" t="s">
        <v>319</v>
      </c>
      <c r="O1456" s="17" t="s">
        <v>634</v>
      </c>
      <c r="P1456" s="17" t="s">
        <v>2447</v>
      </c>
      <c r="Q1456" s="17" t="s">
        <v>297</v>
      </c>
      <c r="R1456" s="18">
        <v>95</v>
      </c>
      <c r="S1456" s="10">
        <v>44</v>
      </c>
      <c r="AA1456" s="11" t="str">
        <f t="shared" si="22"/>
        <v>7. Bà Rịa - Vũng TàuHuyện Xuyên Mộc</v>
      </c>
    </row>
    <row r="1457" spans="11:27" ht="15.75">
      <c r="K1457" s="21"/>
      <c r="L1457" s="17"/>
      <c r="M1457" s="17"/>
      <c r="N1457" s="17" t="s">
        <v>319</v>
      </c>
      <c r="O1457" s="17" t="s">
        <v>634</v>
      </c>
      <c r="P1457" s="17" t="s">
        <v>1267</v>
      </c>
      <c r="Q1457" s="17" t="s">
        <v>297</v>
      </c>
      <c r="R1457" s="18">
        <v>95</v>
      </c>
      <c r="S1457" s="10">
        <v>44</v>
      </c>
      <c r="AA1457" s="11" t="str">
        <f t="shared" si="22"/>
        <v>7. Bà Rịa - Vũng TàuHuyện Xuyên Mộc</v>
      </c>
    </row>
    <row r="1458" spans="11:27" ht="15.75">
      <c r="K1458" s="21"/>
      <c r="L1458" s="17"/>
      <c r="M1458" s="17"/>
      <c r="N1458" s="17" t="s">
        <v>319</v>
      </c>
      <c r="O1458" s="17" t="s">
        <v>634</v>
      </c>
      <c r="P1458" s="17" t="s">
        <v>2448</v>
      </c>
      <c r="Q1458" s="17" t="s">
        <v>297</v>
      </c>
      <c r="R1458" s="18">
        <v>95</v>
      </c>
      <c r="S1458" s="10">
        <v>44</v>
      </c>
      <c r="AA1458" s="11" t="str">
        <f t="shared" si="22"/>
        <v>7. Bà Rịa - Vũng TàuHuyện Xuyên Mộc</v>
      </c>
    </row>
    <row r="1459" spans="11:27" ht="15.75">
      <c r="K1459" s="21"/>
      <c r="L1459" s="17"/>
      <c r="M1459" s="17"/>
      <c r="N1459" s="17" t="s">
        <v>319</v>
      </c>
      <c r="O1459" s="17" t="s">
        <v>634</v>
      </c>
      <c r="P1459" s="17" t="s">
        <v>2449</v>
      </c>
      <c r="Q1459" s="17" t="s">
        <v>297</v>
      </c>
      <c r="R1459" s="18">
        <v>95</v>
      </c>
      <c r="S1459" s="10">
        <v>44</v>
      </c>
      <c r="AA1459" s="11" t="str">
        <f t="shared" si="22"/>
        <v>7. Bà Rịa - Vũng TàuHuyện Xuyên Mộc</v>
      </c>
    </row>
    <row r="1460" spans="11:27" ht="15.75">
      <c r="K1460" s="21"/>
      <c r="L1460" s="17"/>
      <c r="M1460" s="17"/>
      <c r="N1460" s="17" t="s">
        <v>319</v>
      </c>
      <c r="O1460" s="17" t="s">
        <v>634</v>
      </c>
      <c r="P1460" s="17" t="s">
        <v>2450</v>
      </c>
      <c r="Q1460" s="17" t="s">
        <v>297</v>
      </c>
      <c r="R1460" s="18">
        <v>95</v>
      </c>
      <c r="S1460" s="10">
        <v>44</v>
      </c>
      <c r="AA1460" s="11" t="str">
        <f t="shared" si="22"/>
        <v>7. Bà Rịa - Vũng TàuHuyện Xuyên Mộc</v>
      </c>
    </row>
    <row r="1461" spans="11:27" ht="15.75">
      <c r="K1461" s="21"/>
      <c r="L1461" s="17"/>
      <c r="M1461" s="17"/>
      <c r="N1461" s="17" t="s">
        <v>319</v>
      </c>
      <c r="O1461" s="17" t="s">
        <v>634</v>
      </c>
      <c r="P1461" s="17" t="s">
        <v>2451</v>
      </c>
      <c r="Q1461" s="17" t="s">
        <v>297</v>
      </c>
      <c r="R1461" s="18">
        <v>95</v>
      </c>
      <c r="S1461" s="10">
        <v>44</v>
      </c>
      <c r="AA1461" s="11" t="str">
        <f t="shared" si="22"/>
        <v>7. Bà Rịa - Vũng TàuHuyện Xuyên Mộc</v>
      </c>
    </row>
    <row r="1462" spans="11:27" ht="15.75">
      <c r="K1462" s="21"/>
      <c r="L1462" s="17"/>
      <c r="M1462" s="17"/>
      <c r="N1462" s="17" t="s">
        <v>319</v>
      </c>
      <c r="O1462" s="17" t="s">
        <v>634</v>
      </c>
      <c r="P1462" s="17" t="s">
        <v>2452</v>
      </c>
      <c r="Q1462" s="17" t="s">
        <v>297</v>
      </c>
      <c r="R1462" s="18">
        <v>95</v>
      </c>
      <c r="S1462" s="10">
        <v>44</v>
      </c>
      <c r="AA1462" s="11" t="str">
        <f t="shared" si="22"/>
        <v>7. Bà Rịa - Vũng TàuHuyện Xuyên Mộc</v>
      </c>
    </row>
    <row r="1463" spans="11:27" ht="15.75">
      <c r="K1463" s="21"/>
      <c r="L1463" s="17"/>
      <c r="M1463" s="17"/>
      <c r="N1463" s="17" t="s">
        <v>319</v>
      </c>
      <c r="O1463" s="17" t="s">
        <v>634</v>
      </c>
      <c r="P1463" s="17" t="s">
        <v>2453</v>
      </c>
      <c r="Q1463" s="17" t="s">
        <v>297</v>
      </c>
      <c r="R1463" s="18">
        <v>95</v>
      </c>
      <c r="S1463" s="10">
        <v>44</v>
      </c>
      <c r="AA1463" s="11" t="str">
        <f t="shared" si="22"/>
        <v>7. Bà Rịa - Vũng TàuHuyện Xuyên Mộc</v>
      </c>
    </row>
    <row r="1464" spans="11:27" ht="15.75">
      <c r="K1464" s="21"/>
      <c r="L1464" s="17"/>
      <c r="M1464" s="17"/>
      <c r="N1464" s="17" t="s">
        <v>319</v>
      </c>
      <c r="O1464" s="17" t="s">
        <v>634</v>
      </c>
      <c r="P1464" s="17" t="s">
        <v>2454</v>
      </c>
      <c r="Q1464" s="17" t="s">
        <v>297</v>
      </c>
      <c r="R1464" s="18">
        <v>95</v>
      </c>
      <c r="S1464" s="10">
        <v>44</v>
      </c>
      <c r="AA1464" s="11" t="str">
        <f t="shared" si="22"/>
        <v>7. Bà Rịa - Vũng TàuHuyện Xuyên Mộc</v>
      </c>
    </row>
    <row r="1465" spans="11:27" ht="15.75">
      <c r="K1465" s="21"/>
      <c r="L1465" s="17"/>
      <c r="M1465" s="17"/>
      <c r="N1465" s="17" t="s">
        <v>319</v>
      </c>
      <c r="O1465" s="17" t="s">
        <v>637</v>
      </c>
      <c r="P1465" s="17" t="s">
        <v>2455</v>
      </c>
      <c r="Q1465" s="17" t="s">
        <v>297</v>
      </c>
      <c r="R1465" s="18">
        <v>95</v>
      </c>
      <c r="S1465" s="10">
        <v>44</v>
      </c>
      <c r="AA1465" s="11" t="str">
        <f t="shared" si="22"/>
        <v>7. Bà Rịa - Vũng TàuThành phố Bà Rịa</v>
      </c>
    </row>
    <row r="1466" spans="11:27" ht="15.75">
      <c r="K1466" s="21"/>
      <c r="L1466" s="17"/>
      <c r="M1466" s="17"/>
      <c r="N1466" s="17" t="s">
        <v>319</v>
      </c>
      <c r="O1466" s="17" t="s">
        <v>637</v>
      </c>
      <c r="P1466" s="17" t="s">
        <v>2456</v>
      </c>
      <c r="Q1466" s="17" t="s">
        <v>297</v>
      </c>
      <c r="R1466" s="18">
        <v>95</v>
      </c>
      <c r="S1466" s="10">
        <v>44</v>
      </c>
      <c r="AA1466" s="11" t="str">
        <f t="shared" si="22"/>
        <v>7. Bà Rịa - Vũng TàuThành phố Bà Rịa</v>
      </c>
    </row>
    <row r="1467" spans="11:27" ht="15.75">
      <c r="K1467" s="21"/>
      <c r="L1467" s="17"/>
      <c r="M1467" s="17"/>
      <c r="N1467" s="17" t="s">
        <v>319</v>
      </c>
      <c r="O1467" s="17" t="s">
        <v>637</v>
      </c>
      <c r="P1467" s="17" t="s">
        <v>2457</v>
      </c>
      <c r="Q1467" s="17" t="s">
        <v>297</v>
      </c>
      <c r="R1467" s="18">
        <v>95</v>
      </c>
      <c r="S1467" s="10">
        <v>44</v>
      </c>
      <c r="AA1467" s="11" t="str">
        <f t="shared" si="22"/>
        <v>7. Bà Rịa - Vũng TàuThành phố Bà Rịa</v>
      </c>
    </row>
    <row r="1468" spans="11:27" ht="15.75">
      <c r="K1468" s="21"/>
      <c r="L1468" s="17"/>
      <c r="M1468" s="17"/>
      <c r="N1468" s="17" t="s">
        <v>319</v>
      </c>
      <c r="O1468" s="17" t="s">
        <v>637</v>
      </c>
      <c r="P1468" s="17" t="s">
        <v>2458</v>
      </c>
      <c r="Q1468" s="17" t="s">
        <v>297</v>
      </c>
      <c r="R1468" s="18">
        <v>95</v>
      </c>
      <c r="S1468" s="10">
        <v>44</v>
      </c>
      <c r="AA1468" s="11" t="str">
        <f t="shared" si="22"/>
        <v>7. Bà Rịa - Vũng TàuThành phố Bà Rịa</v>
      </c>
    </row>
    <row r="1469" spans="11:27" ht="15.75">
      <c r="K1469" s="21"/>
      <c r="L1469" s="17"/>
      <c r="M1469" s="17"/>
      <c r="N1469" s="17" t="s">
        <v>319</v>
      </c>
      <c r="O1469" s="17" t="s">
        <v>637</v>
      </c>
      <c r="P1469" s="17" t="s">
        <v>2459</v>
      </c>
      <c r="Q1469" s="17" t="s">
        <v>297</v>
      </c>
      <c r="R1469" s="18">
        <v>95</v>
      </c>
      <c r="S1469" s="10">
        <v>44</v>
      </c>
      <c r="AA1469" s="11" t="str">
        <f t="shared" si="22"/>
        <v>7. Bà Rịa - Vũng TàuThành phố Bà Rịa</v>
      </c>
    </row>
    <row r="1470" spans="11:27" ht="15.75">
      <c r="K1470" s="21"/>
      <c r="L1470" s="17"/>
      <c r="M1470" s="17"/>
      <c r="N1470" s="17" t="s">
        <v>319</v>
      </c>
      <c r="O1470" s="17" t="s">
        <v>637</v>
      </c>
      <c r="P1470" s="17" t="s">
        <v>2460</v>
      </c>
      <c r="Q1470" s="17" t="s">
        <v>297</v>
      </c>
      <c r="R1470" s="18">
        <v>95</v>
      </c>
      <c r="S1470" s="10">
        <v>44</v>
      </c>
      <c r="AA1470" s="11" t="str">
        <f t="shared" si="22"/>
        <v>7. Bà Rịa - Vũng TàuThành phố Bà Rịa</v>
      </c>
    </row>
    <row r="1471" spans="11:27" ht="15.75">
      <c r="K1471" s="21"/>
      <c r="L1471" s="17"/>
      <c r="M1471" s="17"/>
      <c r="N1471" s="17" t="s">
        <v>319</v>
      </c>
      <c r="O1471" s="17" t="s">
        <v>637</v>
      </c>
      <c r="P1471" s="17" t="s">
        <v>2461</v>
      </c>
      <c r="Q1471" s="17" t="s">
        <v>297</v>
      </c>
      <c r="R1471" s="18">
        <v>95</v>
      </c>
      <c r="S1471" s="10">
        <v>44</v>
      </c>
      <c r="AA1471" s="11" t="str">
        <f t="shared" si="22"/>
        <v>7. Bà Rịa - Vũng TàuThành phố Bà Rịa</v>
      </c>
    </row>
    <row r="1472" spans="11:27" ht="15.75">
      <c r="K1472" s="21"/>
      <c r="L1472" s="17"/>
      <c r="M1472" s="17"/>
      <c r="N1472" s="17" t="s">
        <v>319</v>
      </c>
      <c r="O1472" s="17" t="s">
        <v>637</v>
      </c>
      <c r="P1472" s="17" t="s">
        <v>2462</v>
      </c>
      <c r="Q1472" s="17" t="s">
        <v>297</v>
      </c>
      <c r="R1472" s="18">
        <v>95</v>
      </c>
      <c r="S1472" s="10">
        <v>44</v>
      </c>
      <c r="AA1472" s="11" t="str">
        <f t="shared" si="22"/>
        <v>7. Bà Rịa - Vũng TàuThành phố Bà Rịa</v>
      </c>
    </row>
    <row r="1473" spans="11:27" ht="15.75">
      <c r="K1473" s="21"/>
      <c r="L1473" s="17"/>
      <c r="M1473" s="17"/>
      <c r="N1473" s="17" t="s">
        <v>319</v>
      </c>
      <c r="O1473" s="17" t="s">
        <v>637</v>
      </c>
      <c r="P1473" s="17" t="s">
        <v>2463</v>
      </c>
      <c r="Q1473" s="17" t="s">
        <v>297</v>
      </c>
      <c r="R1473" s="18">
        <v>95</v>
      </c>
      <c r="S1473" s="10">
        <v>44</v>
      </c>
      <c r="AA1473" s="11" t="str">
        <f t="shared" si="22"/>
        <v>7. Bà Rịa - Vũng TàuThành phố Bà Rịa</v>
      </c>
    </row>
    <row r="1474" spans="11:27" ht="15.75">
      <c r="K1474" s="21"/>
      <c r="L1474" s="17"/>
      <c r="M1474" s="17"/>
      <c r="N1474" s="17" t="s">
        <v>319</v>
      </c>
      <c r="O1474" s="17" t="s">
        <v>637</v>
      </c>
      <c r="P1474" s="17" t="s">
        <v>2464</v>
      </c>
      <c r="Q1474" s="17" t="s">
        <v>297</v>
      </c>
      <c r="R1474" s="18">
        <v>95</v>
      </c>
      <c r="S1474" s="10">
        <v>44</v>
      </c>
      <c r="AA1474" s="11" t="str">
        <f t="shared" si="22"/>
        <v>7. Bà Rịa - Vũng TàuThành phố Bà Rịa</v>
      </c>
    </row>
    <row r="1475" spans="11:27" ht="15.75">
      <c r="K1475" s="21"/>
      <c r="L1475" s="17"/>
      <c r="M1475" s="17"/>
      <c r="N1475" s="17" t="s">
        <v>319</v>
      </c>
      <c r="O1475" s="17" t="s">
        <v>637</v>
      </c>
      <c r="P1475" s="17" t="s">
        <v>1086</v>
      </c>
      <c r="Q1475" s="17" t="s">
        <v>297</v>
      </c>
      <c r="R1475" s="18">
        <v>95</v>
      </c>
      <c r="S1475" s="10">
        <v>44</v>
      </c>
      <c r="AA1475" s="11" t="str">
        <f t="shared" si="22"/>
        <v>7. Bà Rịa - Vũng TàuThành phố Bà Rịa</v>
      </c>
    </row>
    <row r="1476" spans="11:27" ht="15.75">
      <c r="K1476" s="21"/>
      <c r="L1476" s="17"/>
      <c r="M1476" s="17"/>
      <c r="N1476" s="17" t="s">
        <v>319</v>
      </c>
      <c r="O1476" s="17" t="s">
        <v>640</v>
      </c>
      <c r="P1476" s="17" t="s">
        <v>2465</v>
      </c>
      <c r="Q1476" s="17" t="s">
        <v>297</v>
      </c>
      <c r="R1476" s="18">
        <v>95</v>
      </c>
      <c r="S1476" s="10">
        <v>44</v>
      </c>
      <c r="AA1476" s="11" t="str">
        <f t="shared" si="22"/>
        <v>7. Bà Rịa - Vũng TàuThành phố Vũng Tàu</v>
      </c>
    </row>
    <row r="1477" spans="11:27" ht="15.75">
      <c r="K1477" s="21"/>
      <c r="L1477" s="17"/>
      <c r="M1477" s="17"/>
      <c r="N1477" s="17" t="s">
        <v>319</v>
      </c>
      <c r="O1477" s="17" t="s">
        <v>640</v>
      </c>
      <c r="P1477" s="17" t="s">
        <v>1832</v>
      </c>
      <c r="Q1477" s="17" t="s">
        <v>297</v>
      </c>
      <c r="R1477" s="18">
        <v>95</v>
      </c>
      <c r="S1477" s="10">
        <v>44</v>
      </c>
      <c r="AA1477" s="11" t="str">
        <f t="shared" si="22"/>
        <v>7. Bà Rịa - Vũng TàuThành phố Vũng Tàu</v>
      </c>
    </row>
    <row r="1478" spans="11:27" ht="15.75">
      <c r="K1478" s="21"/>
      <c r="L1478" s="17"/>
      <c r="M1478" s="17"/>
      <c r="N1478" s="17" t="s">
        <v>319</v>
      </c>
      <c r="O1478" s="17" t="s">
        <v>640</v>
      </c>
      <c r="P1478" s="17" t="s">
        <v>1834</v>
      </c>
      <c r="Q1478" s="17" t="s">
        <v>297</v>
      </c>
      <c r="R1478" s="18">
        <v>95</v>
      </c>
      <c r="S1478" s="10">
        <v>44</v>
      </c>
      <c r="AA1478" s="11" t="str">
        <f t="shared" ref="AA1478:AA1541" si="23">N1478&amp;O1478</f>
        <v>7. Bà Rịa - Vũng TàuThành phố Vũng Tàu</v>
      </c>
    </row>
    <row r="1479" spans="11:27" ht="15.75">
      <c r="K1479" s="21"/>
      <c r="L1479" s="17"/>
      <c r="M1479" s="17"/>
      <c r="N1479" s="17" t="s">
        <v>319</v>
      </c>
      <c r="O1479" s="17" t="s">
        <v>640</v>
      </c>
      <c r="P1479" s="17" t="s">
        <v>1836</v>
      </c>
      <c r="Q1479" s="17" t="s">
        <v>297</v>
      </c>
      <c r="R1479" s="18">
        <v>95</v>
      </c>
      <c r="S1479" s="10">
        <v>44</v>
      </c>
      <c r="AA1479" s="11" t="str">
        <f t="shared" si="23"/>
        <v>7. Bà Rịa - Vũng TàuThành phố Vũng Tàu</v>
      </c>
    </row>
    <row r="1480" spans="11:27" ht="15.75">
      <c r="K1480" s="21"/>
      <c r="L1480" s="17"/>
      <c r="M1480" s="17"/>
      <c r="N1480" s="17" t="s">
        <v>319</v>
      </c>
      <c r="O1480" s="17" t="s">
        <v>640</v>
      </c>
      <c r="P1480" s="17" t="s">
        <v>2466</v>
      </c>
      <c r="Q1480" s="17" t="s">
        <v>297</v>
      </c>
      <c r="R1480" s="18">
        <v>95</v>
      </c>
      <c r="S1480" s="10">
        <v>44</v>
      </c>
      <c r="AA1480" s="11" t="str">
        <f t="shared" si="23"/>
        <v>7. Bà Rịa - Vũng TàuThành phố Vũng Tàu</v>
      </c>
    </row>
    <row r="1481" spans="11:27" ht="15.75">
      <c r="K1481" s="21"/>
      <c r="L1481" s="17"/>
      <c r="M1481" s="17"/>
      <c r="N1481" s="17" t="s">
        <v>319</v>
      </c>
      <c r="O1481" s="17" t="s">
        <v>640</v>
      </c>
      <c r="P1481" s="17" t="s">
        <v>2467</v>
      </c>
      <c r="Q1481" s="17" t="s">
        <v>297</v>
      </c>
      <c r="R1481" s="18">
        <v>95</v>
      </c>
      <c r="S1481" s="10">
        <v>44</v>
      </c>
      <c r="AA1481" s="11" t="str">
        <f t="shared" si="23"/>
        <v>7. Bà Rịa - Vũng TàuThành phố Vũng Tàu</v>
      </c>
    </row>
    <row r="1482" spans="11:27" ht="15.75">
      <c r="K1482" s="21"/>
      <c r="L1482" s="17"/>
      <c r="M1482" s="17"/>
      <c r="N1482" s="17" t="s">
        <v>319</v>
      </c>
      <c r="O1482" s="17" t="s">
        <v>640</v>
      </c>
      <c r="P1482" s="17" t="s">
        <v>2468</v>
      </c>
      <c r="Q1482" s="17" t="s">
        <v>297</v>
      </c>
      <c r="R1482" s="18">
        <v>95</v>
      </c>
      <c r="S1482" s="10">
        <v>44</v>
      </c>
      <c r="AA1482" s="11" t="str">
        <f t="shared" si="23"/>
        <v>7. Bà Rịa - Vũng TàuThành phố Vũng Tàu</v>
      </c>
    </row>
    <row r="1483" spans="11:27" ht="15.75">
      <c r="K1483" s="21"/>
      <c r="L1483" s="17"/>
      <c r="M1483" s="17"/>
      <c r="N1483" s="17" t="s">
        <v>319</v>
      </c>
      <c r="O1483" s="17" t="s">
        <v>640</v>
      </c>
      <c r="P1483" s="17" t="s">
        <v>2469</v>
      </c>
      <c r="Q1483" s="17" t="s">
        <v>297</v>
      </c>
      <c r="R1483" s="18">
        <v>95</v>
      </c>
      <c r="S1483" s="10">
        <v>44</v>
      </c>
      <c r="AA1483" s="11" t="str">
        <f t="shared" si="23"/>
        <v>7. Bà Rịa - Vũng TàuThành phố Vũng Tàu</v>
      </c>
    </row>
    <row r="1484" spans="11:27" ht="15.75">
      <c r="K1484" s="21"/>
      <c r="L1484" s="17"/>
      <c r="M1484" s="17"/>
      <c r="N1484" s="17" t="s">
        <v>319</v>
      </c>
      <c r="O1484" s="17" t="s">
        <v>640</v>
      </c>
      <c r="P1484" s="17" t="s">
        <v>2470</v>
      </c>
      <c r="Q1484" s="17" t="s">
        <v>297</v>
      </c>
      <c r="R1484" s="18">
        <v>95</v>
      </c>
      <c r="S1484" s="10">
        <v>44</v>
      </c>
      <c r="AA1484" s="11" t="str">
        <f t="shared" si="23"/>
        <v>7. Bà Rịa - Vũng TàuThành phố Vũng Tàu</v>
      </c>
    </row>
    <row r="1485" spans="11:27" ht="15.75">
      <c r="K1485" s="21"/>
      <c r="L1485" s="17"/>
      <c r="M1485" s="17"/>
      <c r="N1485" s="17" t="s">
        <v>319</v>
      </c>
      <c r="O1485" s="17" t="s">
        <v>640</v>
      </c>
      <c r="P1485" s="17" t="s">
        <v>1934</v>
      </c>
      <c r="Q1485" s="17" t="s">
        <v>297</v>
      </c>
      <c r="R1485" s="18">
        <v>95</v>
      </c>
      <c r="S1485" s="10">
        <v>44</v>
      </c>
      <c r="AA1485" s="11" t="str">
        <f t="shared" si="23"/>
        <v>7. Bà Rịa - Vũng TàuThành phố Vũng Tàu</v>
      </c>
    </row>
    <row r="1486" spans="11:27" ht="15.75">
      <c r="K1486" s="21"/>
      <c r="L1486" s="17"/>
      <c r="M1486" s="17"/>
      <c r="N1486" s="17" t="s">
        <v>319</v>
      </c>
      <c r="O1486" s="17" t="s">
        <v>640</v>
      </c>
      <c r="P1486" s="17" t="s">
        <v>1935</v>
      </c>
      <c r="Q1486" s="17" t="s">
        <v>297</v>
      </c>
      <c r="R1486" s="18">
        <v>95</v>
      </c>
      <c r="S1486" s="10">
        <v>44</v>
      </c>
      <c r="AA1486" s="11" t="str">
        <f t="shared" si="23"/>
        <v>7. Bà Rịa - Vũng TàuThành phố Vũng Tàu</v>
      </c>
    </row>
    <row r="1487" spans="11:27" ht="15.75">
      <c r="K1487" s="21"/>
      <c r="L1487" s="17"/>
      <c r="M1487" s="17"/>
      <c r="N1487" s="17" t="s">
        <v>319</v>
      </c>
      <c r="O1487" s="17" t="s">
        <v>640</v>
      </c>
      <c r="P1487" s="17" t="s">
        <v>2471</v>
      </c>
      <c r="Q1487" s="17" t="s">
        <v>297</v>
      </c>
      <c r="R1487" s="18">
        <v>95</v>
      </c>
      <c r="S1487" s="10">
        <v>44</v>
      </c>
      <c r="AA1487" s="11" t="str">
        <f t="shared" si="23"/>
        <v>7. Bà Rịa - Vũng TàuThành phố Vũng Tàu</v>
      </c>
    </row>
    <row r="1488" spans="11:27" ht="15.75">
      <c r="K1488" s="21"/>
      <c r="L1488" s="17"/>
      <c r="M1488" s="17"/>
      <c r="N1488" s="17" t="s">
        <v>319</v>
      </c>
      <c r="O1488" s="17" t="s">
        <v>640</v>
      </c>
      <c r="P1488" s="17" t="s">
        <v>2472</v>
      </c>
      <c r="Q1488" s="17" t="s">
        <v>297</v>
      </c>
      <c r="R1488" s="18">
        <v>95</v>
      </c>
      <c r="S1488" s="10">
        <v>44</v>
      </c>
      <c r="AA1488" s="11" t="str">
        <f t="shared" si="23"/>
        <v>7. Bà Rịa - Vũng TàuThành phố Vũng Tàu</v>
      </c>
    </row>
    <row r="1489" spans="11:27" ht="15.75">
      <c r="K1489" s="21"/>
      <c r="L1489" s="17"/>
      <c r="M1489" s="17"/>
      <c r="N1489" s="17" t="s">
        <v>319</v>
      </c>
      <c r="O1489" s="17" t="s">
        <v>640</v>
      </c>
      <c r="P1489" s="17" t="s">
        <v>2473</v>
      </c>
      <c r="Q1489" s="17" t="s">
        <v>297</v>
      </c>
      <c r="R1489" s="18">
        <v>95</v>
      </c>
      <c r="S1489" s="10">
        <v>44</v>
      </c>
      <c r="AA1489" s="11" t="str">
        <f t="shared" si="23"/>
        <v>7. Bà Rịa - Vũng TàuThành phố Vũng Tàu</v>
      </c>
    </row>
    <row r="1490" spans="11:27" ht="15.75">
      <c r="K1490" s="21"/>
      <c r="L1490" s="17"/>
      <c r="M1490" s="17"/>
      <c r="N1490" s="17" t="s">
        <v>319</v>
      </c>
      <c r="O1490" s="17" t="s">
        <v>640</v>
      </c>
      <c r="P1490" s="17" t="s">
        <v>2474</v>
      </c>
      <c r="Q1490" s="17" t="s">
        <v>297</v>
      </c>
      <c r="R1490" s="18">
        <v>95</v>
      </c>
      <c r="S1490" s="10">
        <v>44</v>
      </c>
      <c r="AA1490" s="11" t="str">
        <f t="shared" si="23"/>
        <v>7. Bà Rịa - Vũng TàuThành phố Vũng Tàu</v>
      </c>
    </row>
    <row r="1491" spans="11:27" ht="15.75">
      <c r="K1491" s="21"/>
      <c r="L1491" s="17"/>
      <c r="M1491" s="17"/>
      <c r="N1491" s="17" t="s">
        <v>319</v>
      </c>
      <c r="O1491" s="17" t="s">
        <v>640</v>
      </c>
      <c r="P1491" s="17" t="s">
        <v>2475</v>
      </c>
      <c r="Q1491" s="17" t="s">
        <v>297</v>
      </c>
      <c r="R1491" s="18">
        <v>95</v>
      </c>
      <c r="S1491" s="10">
        <v>44</v>
      </c>
      <c r="AA1491" s="11" t="str">
        <f t="shared" si="23"/>
        <v>7. Bà Rịa - Vũng TàuThành phố Vũng Tàu</v>
      </c>
    </row>
    <row r="1492" spans="11:27" ht="15.75">
      <c r="K1492" s="21"/>
      <c r="L1492" s="17"/>
      <c r="M1492" s="17"/>
      <c r="N1492" s="17" t="s">
        <v>319</v>
      </c>
      <c r="O1492" s="17" t="s">
        <v>640</v>
      </c>
      <c r="P1492" s="17" t="s">
        <v>2476</v>
      </c>
      <c r="Q1492" s="17" t="s">
        <v>297</v>
      </c>
      <c r="R1492" s="18">
        <v>95</v>
      </c>
      <c r="S1492" s="10">
        <v>44</v>
      </c>
      <c r="AA1492" s="11" t="str">
        <f t="shared" si="23"/>
        <v>7. Bà Rịa - Vũng TàuThành phố Vũng Tàu</v>
      </c>
    </row>
    <row r="1493" spans="11:27" ht="15.75">
      <c r="K1493" s="21"/>
      <c r="L1493" s="17"/>
      <c r="M1493" s="17"/>
      <c r="N1493" s="17" t="s">
        <v>319</v>
      </c>
      <c r="O1493" s="17" t="s">
        <v>642</v>
      </c>
      <c r="P1493" s="17" t="s">
        <v>2477</v>
      </c>
      <c r="Q1493" s="17" t="s">
        <v>297</v>
      </c>
      <c r="R1493" s="18">
        <v>95</v>
      </c>
      <c r="S1493" s="10">
        <v>44</v>
      </c>
      <c r="AA1493" s="11" t="str">
        <f t="shared" si="23"/>
        <v>7. Bà Rịa - Vũng TàuThị xã Phú Mỹ</v>
      </c>
    </row>
    <row r="1494" spans="11:27" ht="15.75">
      <c r="K1494" s="21"/>
      <c r="L1494" s="17"/>
      <c r="M1494" s="17"/>
      <c r="N1494" s="17" t="s">
        <v>319</v>
      </c>
      <c r="O1494" s="17" t="s">
        <v>642</v>
      </c>
      <c r="P1494" s="17" t="s">
        <v>2478</v>
      </c>
      <c r="Q1494" s="17" t="s">
        <v>297</v>
      </c>
      <c r="R1494" s="18">
        <v>95</v>
      </c>
      <c r="S1494" s="10">
        <v>44</v>
      </c>
      <c r="AA1494" s="11" t="str">
        <f t="shared" si="23"/>
        <v>7. Bà Rịa - Vũng TàuThị xã Phú Mỹ</v>
      </c>
    </row>
    <row r="1495" spans="11:27" ht="15.75">
      <c r="K1495" s="21"/>
      <c r="L1495" s="17"/>
      <c r="M1495" s="17"/>
      <c r="N1495" s="17" t="s">
        <v>319</v>
      </c>
      <c r="O1495" s="17" t="s">
        <v>642</v>
      </c>
      <c r="P1495" s="17" t="s">
        <v>1893</v>
      </c>
      <c r="Q1495" s="17" t="s">
        <v>297</v>
      </c>
      <c r="R1495" s="18">
        <v>95</v>
      </c>
      <c r="S1495" s="10">
        <v>44</v>
      </c>
      <c r="AA1495" s="11" t="str">
        <f t="shared" si="23"/>
        <v>7. Bà Rịa - Vũng TàuThị xã Phú Mỹ</v>
      </c>
    </row>
    <row r="1496" spans="11:27" ht="15.75">
      <c r="K1496" s="21"/>
      <c r="L1496" s="17"/>
      <c r="M1496" s="17"/>
      <c r="N1496" s="17" t="s">
        <v>319</v>
      </c>
      <c r="O1496" s="17" t="s">
        <v>642</v>
      </c>
      <c r="P1496" s="17" t="s">
        <v>2479</v>
      </c>
      <c r="Q1496" s="17" t="s">
        <v>297</v>
      </c>
      <c r="R1496" s="18">
        <v>95</v>
      </c>
      <c r="S1496" s="10">
        <v>44</v>
      </c>
      <c r="AA1496" s="11" t="str">
        <f t="shared" si="23"/>
        <v>7. Bà Rịa - Vũng TàuThị xã Phú Mỹ</v>
      </c>
    </row>
    <row r="1497" spans="11:27" ht="15.75">
      <c r="K1497" s="21"/>
      <c r="L1497" s="17"/>
      <c r="M1497" s="17"/>
      <c r="N1497" s="17" t="s">
        <v>319</v>
      </c>
      <c r="O1497" s="17" t="s">
        <v>642</v>
      </c>
      <c r="P1497" s="17" t="s">
        <v>2480</v>
      </c>
      <c r="Q1497" s="17" t="s">
        <v>297</v>
      </c>
      <c r="R1497" s="18">
        <v>95</v>
      </c>
      <c r="S1497" s="10">
        <v>44</v>
      </c>
      <c r="AA1497" s="11" t="str">
        <f t="shared" si="23"/>
        <v>7. Bà Rịa - Vũng TàuThị xã Phú Mỹ</v>
      </c>
    </row>
    <row r="1498" spans="11:27" ht="15.75">
      <c r="K1498" s="21"/>
      <c r="L1498" s="17"/>
      <c r="M1498" s="17"/>
      <c r="N1498" s="17" t="s">
        <v>319</v>
      </c>
      <c r="O1498" s="17" t="s">
        <v>642</v>
      </c>
      <c r="P1498" s="17" t="s">
        <v>2481</v>
      </c>
      <c r="Q1498" s="17" t="s">
        <v>297</v>
      </c>
      <c r="R1498" s="18">
        <v>95</v>
      </c>
      <c r="S1498" s="10">
        <v>44</v>
      </c>
      <c r="AA1498" s="11" t="str">
        <f t="shared" si="23"/>
        <v>7. Bà Rịa - Vũng TàuThị xã Phú Mỹ</v>
      </c>
    </row>
    <row r="1499" spans="11:27" ht="15.75">
      <c r="K1499" s="21"/>
      <c r="L1499" s="17"/>
      <c r="M1499" s="17"/>
      <c r="N1499" s="17" t="s">
        <v>319</v>
      </c>
      <c r="O1499" s="17" t="s">
        <v>642</v>
      </c>
      <c r="P1499" s="17" t="s">
        <v>2482</v>
      </c>
      <c r="Q1499" s="17" t="s">
        <v>297</v>
      </c>
      <c r="R1499" s="18">
        <v>95</v>
      </c>
      <c r="S1499" s="10">
        <v>44</v>
      </c>
      <c r="AA1499" s="11" t="str">
        <f t="shared" si="23"/>
        <v>7. Bà Rịa - Vũng TàuThị xã Phú Mỹ</v>
      </c>
    </row>
    <row r="1500" spans="11:27" ht="15.75">
      <c r="K1500" s="21"/>
      <c r="L1500" s="17"/>
      <c r="M1500" s="17"/>
      <c r="N1500" s="17" t="s">
        <v>319</v>
      </c>
      <c r="O1500" s="17" t="s">
        <v>642</v>
      </c>
      <c r="P1500" s="17" t="s">
        <v>2483</v>
      </c>
      <c r="Q1500" s="17" t="s">
        <v>297</v>
      </c>
      <c r="R1500" s="18">
        <v>95</v>
      </c>
      <c r="S1500" s="10">
        <v>44</v>
      </c>
      <c r="AA1500" s="11" t="str">
        <f t="shared" si="23"/>
        <v>7. Bà Rịa - Vũng TàuThị xã Phú Mỹ</v>
      </c>
    </row>
    <row r="1501" spans="11:27" ht="15.75">
      <c r="K1501" s="21"/>
      <c r="L1501" s="17"/>
      <c r="M1501" s="17"/>
      <c r="N1501" s="17" t="s">
        <v>319</v>
      </c>
      <c r="O1501" s="17" t="s">
        <v>642</v>
      </c>
      <c r="P1501" s="17" t="s">
        <v>2484</v>
      </c>
      <c r="Q1501" s="17" t="s">
        <v>297</v>
      </c>
      <c r="R1501" s="18">
        <v>95</v>
      </c>
      <c r="S1501" s="10">
        <v>44</v>
      </c>
      <c r="AA1501" s="11" t="str">
        <f t="shared" si="23"/>
        <v>7. Bà Rịa - Vũng TàuThị xã Phú Mỹ</v>
      </c>
    </row>
    <row r="1502" spans="11:27" ht="15.75">
      <c r="K1502" s="21"/>
      <c r="L1502" s="17"/>
      <c r="M1502" s="17"/>
      <c r="N1502" s="17" t="s">
        <v>319</v>
      </c>
      <c r="O1502" s="17" t="s">
        <v>642</v>
      </c>
      <c r="P1502" s="17" t="s">
        <v>2485</v>
      </c>
      <c r="Q1502" s="17" t="s">
        <v>297</v>
      </c>
      <c r="R1502" s="18">
        <v>95</v>
      </c>
      <c r="S1502" s="10">
        <v>44</v>
      </c>
      <c r="AA1502" s="11" t="str">
        <f t="shared" si="23"/>
        <v>7. Bà Rịa - Vũng TàuThị xã Phú Mỹ</v>
      </c>
    </row>
    <row r="1503" spans="11:27" ht="15.75">
      <c r="K1503" s="21"/>
      <c r="L1503" s="17"/>
      <c r="M1503" s="17"/>
      <c r="N1503" s="17" t="s">
        <v>323</v>
      </c>
      <c r="O1503" s="17" t="s">
        <v>645</v>
      </c>
      <c r="P1503" s="17" t="s">
        <v>2486</v>
      </c>
      <c r="Q1503" s="17" t="s">
        <v>297</v>
      </c>
      <c r="R1503" s="18">
        <v>95</v>
      </c>
      <c r="S1503" s="10">
        <v>44</v>
      </c>
      <c r="AA1503" s="11" t="str">
        <f t="shared" si="23"/>
        <v>8. Bạc LiêuHuyện Đông Hải</v>
      </c>
    </row>
    <row r="1504" spans="11:27" ht="15.75">
      <c r="K1504" s="21"/>
      <c r="L1504" s="17"/>
      <c r="M1504" s="17"/>
      <c r="N1504" s="17" t="s">
        <v>323</v>
      </c>
      <c r="O1504" s="17" t="s">
        <v>645</v>
      </c>
      <c r="P1504" s="17" t="s">
        <v>2487</v>
      </c>
      <c r="Q1504" s="17" t="s">
        <v>297</v>
      </c>
      <c r="R1504" s="18">
        <v>95</v>
      </c>
      <c r="S1504" s="10">
        <v>44</v>
      </c>
      <c r="AA1504" s="11" t="str">
        <f t="shared" si="23"/>
        <v>8. Bạc LiêuHuyện Đông Hải</v>
      </c>
    </row>
    <row r="1505" spans="11:27" ht="15.75">
      <c r="K1505" s="21"/>
      <c r="L1505" s="17"/>
      <c r="M1505" s="17"/>
      <c r="N1505" s="17" t="s">
        <v>323</v>
      </c>
      <c r="O1505" s="17" t="s">
        <v>645</v>
      </c>
      <c r="P1505" s="17" t="s">
        <v>2488</v>
      </c>
      <c r="Q1505" s="17" t="s">
        <v>297</v>
      </c>
      <c r="R1505" s="18">
        <v>95</v>
      </c>
      <c r="S1505" s="10">
        <v>44</v>
      </c>
      <c r="AA1505" s="11" t="str">
        <f t="shared" si="23"/>
        <v>8. Bạc LiêuHuyện Đông Hải</v>
      </c>
    </row>
    <row r="1506" spans="11:27" ht="15.75">
      <c r="K1506" s="21"/>
      <c r="L1506" s="17"/>
      <c r="M1506" s="17"/>
      <c r="N1506" s="17" t="s">
        <v>323</v>
      </c>
      <c r="O1506" s="17" t="s">
        <v>645</v>
      </c>
      <c r="P1506" s="17" t="s">
        <v>2489</v>
      </c>
      <c r="Q1506" s="17" t="s">
        <v>297</v>
      </c>
      <c r="R1506" s="18">
        <v>95</v>
      </c>
      <c r="S1506" s="10">
        <v>44</v>
      </c>
      <c r="AA1506" s="11" t="str">
        <f t="shared" si="23"/>
        <v>8. Bạc LiêuHuyện Đông Hải</v>
      </c>
    </row>
    <row r="1507" spans="11:27" ht="15.75">
      <c r="K1507" s="21"/>
      <c r="L1507" s="17"/>
      <c r="M1507" s="17"/>
      <c r="N1507" s="17" t="s">
        <v>323</v>
      </c>
      <c r="O1507" s="17" t="s">
        <v>645</v>
      </c>
      <c r="P1507" s="17" t="s">
        <v>2490</v>
      </c>
      <c r="Q1507" s="17" t="s">
        <v>297</v>
      </c>
      <c r="R1507" s="18">
        <v>95</v>
      </c>
      <c r="S1507" s="10">
        <v>44</v>
      </c>
      <c r="AA1507" s="11" t="str">
        <f t="shared" si="23"/>
        <v>8. Bạc LiêuHuyện Đông Hải</v>
      </c>
    </row>
    <row r="1508" spans="11:27" ht="15.75">
      <c r="K1508" s="21"/>
      <c r="L1508" s="17"/>
      <c r="M1508" s="17"/>
      <c r="N1508" s="17" t="s">
        <v>323</v>
      </c>
      <c r="O1508" s="17" t="s">
        <v>645</v>
      </c>
      <c r="P1508" s="17" t="s">
        <v>2358</v>
      </c>
      <c r="Q1508" s="17" t="s">
        <v>297</v>
      </c>
      <c r="R1508" s="18">
        <v>95</v>
      </c>
      <c r="S1508" s="10">
        <v>44</v>
      </c>
      <c r="AA1508" s="11" t="str">
        <f t="shared" si="23"/>
        <v>8. Bạc LiêuHuyện Đông Hải</v>
      </c>
    </row>
    <row r="1509" spans="11:27" ht="15.75">
      <c r="K1509" s="21"/>
      <c r="L1509" s="17"/>
      <c r="M1509" s="17"/>
      <c r="N1509" s="17" t="s">
        <v>323</v>
      </c>
      <c r="O1509" s="17" t="s">
        <v>645</v>
      </c>
      <c r="P1509" s="17" t="s">
        <v>2491</v>
      </c>
      <c r="Q1509" s="17" t="s">
        <v>297</v>
      </c>
      <c r="R1509" s="18">
        <v>95</v>
      </c>
      <c r="S1509" s="10">
        <v>44</v>
      </c>
      <c r="AA1509" s="11" t="str">
        <f t="shared" si="23"/>
        <v>8. Bạc LiêuHuyện Đông Hải</v>
      </c>
    </row>
    <row r="1510" spans="11:27" ht="15.75">
      <c r="K1510" s="21"/>
      <c r="L1510" s="17"/>
      <c r="M1510" s="17"/>
      <c r="N1510" s="17" t="s">
        <v>323</v>
      </c>
      <c r="O1510" s="17" t="s">
        <v>645</v>
      </c>
      <c r="P1510" s="17" t="s">
        <v>2492</v>
      </c>
      <c r="Q1510" s="17" t="s">
        <v>297</v>
      </c>
      <c r="R1510" s="18">
        <v>95</v>
      </c>
      <c r="S1510" s="10">
        <v>44</v>
      </c>
      <c r="AA1510" s="11" t="str">
        <f t="shared" si="23"/>
        <v>8. Bạc LiêuHuyện Đông Hải</v>
      </c>
    </row>
    <row r="1511" spans="11:27" ht="15.75">
      <c r="K1511" s="21"/>
      <c r="L1511" s="17"/>
      <c r="M1511" s="17"/>
      <c r="N1511" s="17" t="s">
        <v>323</v>
      </c>
      <c r="O1511" s="17" t="s">
        <v>645</v>
      </c>
      <c r="P1511" s="17" t="s">
        <v>2493</v>
      </c>
      <c r="Q1511" s="17" t="s">
        <v>297</v>
      </c>
      <c r="R1511" s="18">
        <v>95</v>
      </c>
      <c r="S1511" s="10">
        <v>44</v>
      </c>
      <c r="AA1511" s="11" t="str">
        <f t="shared" si="23"/>
        <v>8. Bạc LiêuHuyện Đông Hải</v>
      </c>
    </row>
    <row r="1512" spans="11:27" ht="15.75">
      <c r="K1512" s="21"/>
      <c r="L1512" s="17"/>
      <c r="M1512" s="17"/>
      <c r="N1512" s="17" t="s">
        <v>323</v>
      </c>
      <c r="O1512" s="17" t="s">
        <v>645</v>
      </c>
      <c r="P1512" s="17" t="s">
        <v>2494</v>
      </c>
      <c r="Q1512" s="17" t="s">
        <v>297</v>
      </c>
      <c r="R1512" s="18">
        <v>95</v>
      </c>
      <c r="S1512" s="10">
        <v>44</v>
      </c>
      <c r="AA1512" s="11" t="str">
        <f t="shared" si="23"/>
        <v>8. Bạc LiêuHuyện Đông Hải</v>
      </c>
    </row>
    <row r="1513" spans="11:27" ht="15.75">
      <c r="K1513" s="21"/>
      <c r="L1513" s="17"/>
      <c r="M1513" s="17"/>
      <c r="N1513" s="17" t="s">
        <v>323</v>
      </c>
      <c r="O1513" s="17" t="s">
        <v>645</v>
      </c>
      <c r="P1513" s="17" t="s">
        <v>2495</v>
      </c>
      <c r="Q1513" s="17" t="s">
        <v>297</v>
      </c>
      <c r="R1513" s="18">
        <v>95</v>
      </c>
      <c r="S1513" s="10">
        <v>44</v>
      </c>
      <c r="AA1513" s="11" t="str">
        <f t="shared" si="23"/>
        <v>8. Bạc LiêuHuyện Đông Hải</v>
      </c>
    </row>
    <row r="1514" spans="11:27" ht="15.75">
      <c r="K1514" s="21"/>
      <c r="L1514" s="17"/>
      <c r="M1514" s="17"/>
      <c r="N1514" s="17" t="s">
        <v>323</v>
      </c>
      <c r="O1514" s="17" t="s">
        <v>647</v>
      </c>
      <c r="P1514" s="17" t="s">
        <v>2496</v>
      </c>
      <c r="Q1514" s="17" t="s">
        <v>297</v>
      </c>
      <c r="R1514" s="18">
        <v>95</v>
      </c>
      <c r="S1514" s="10">
        <v>44</v>
      </c>
      <c r="AA1514" s="11" t="str">
        <f t="shared" si="23"/>
        <v>8. Bạc LiêuHuyện Hòa Bình</v>
      </c>
    </row>
    <row r="1515" spans="11:27" ht="15.75">
      <c r="K1515" s="21"/>
      <c r="L1515" s="17"/>
      <c r="M1515" s="17"/>
      <c r="N1515" s="17" t="s">
        <v>323</v>
      </c>
      <c r="O1515" s="17" t="s">
        <v>647</v>
      </c>
      <c r="P1515" s="17" t="s">
        <v>2497</v>
      </c>
      <c r="Q1515" s="17" t="s">
        <v>297</v>
      </c>
      <c r="R1515" s="18">
        <v>95</v>
      </c>
      <c r="S1515" s="10">
        <v>44</v>
      </c>
      <c r="AA1515" s="11" t="str">
        <f t="shared" si="23"/>
        <v>8. Bạc LiêuHuyện Hòa Bình</v>
      </c>
    </row>
    <row r="1516" spans="11:27" ht="15.75">
      <c r="K1516" s="21"/>
      <c r="L1516" s="17"/>
      <c r="M1516" s="17"/>
      <c r="N1516" s="17" t="s">
        <v>323</v>
      </c>
      <c r="O1516" s="17" t="s">
        <v>647</v>
      </c>
      <c r="P1516" s="17" t="s">
        <v>2236</v>
      </c>
      <c r="Q1516" s="17" t="s">
        <v>297</v>
      </c>
      <c r="R1516" s="18">
        <v>95</v>
      </c>
      <c r="S1516" s="10">
        <v>44</v>
      </c>
      <c r="AA1516" s="11" t="str">
        <f t="shared" si="23"/>
        <v>8. Bạc LiêuHuyện Hòa Bình</v>
      </c>
    </row>
    <row r="1517" spans="11:27" ht="15.75">
      <c r="K1517" s="21"/>
      <c r="L1517" s="17"/>
      <c r="M1517" s="17"/>
      <c r="N1517" s="17" t="s">
        <v>323</v>
      </c>
      <c r="O1517" s="17" t="s">
        <v>647</v>
      </c>
      <c r="P1517" s="17" t="s">
        <v>2284</v>
      </c>
      <c r="Q1517" s="17" t="s">
        <v>297</v>
      </c>
      <c r="R1517" s="18">
        <v>95</v>
      </c>
      <c r="S1517" s="10">
        <v>44</v>
      </c>
      <c r="AA1517" s="11" t="str">
        <f t="shared" si="23"/>
        <v>8. Bạc LiêuHuyện Hòa Bình</v>
      </c>
    </row>
    <row r="1518" spans="11:27" ht="15.75">
      <c r="K1518" s="21"/>
      <c r="L1518" s="17"/>
      <c r="M1518" s="17"/>
      <c r="N1518" s="17" t="s">
        <v>323</v>
      </c>
      <c r="O1518" s="17" t="s">
        <v>647</v>
      </c>
      <c r="P1518" s="17" t="s">
        <v>2498</v>
      </c>
      <c r="Q1518" s="17" t="s">
        <v>297</v>
      </c>
      <c r="R1518" s="18">
        <v>95</v>
      </c>
      <c r="S1518" s="10">
        <v>44</v>
      </c>
      <c r="AA1518" s="11" t="str">
        <f t="shared" si="23"/>
        <v>8. Bạc LiêuHuyện Hòa Bình</v>
      </c>
    </row>
    <row r="1519" spans="11:27" ht="15.75">
      <c r="K1519" s="21"/>
      <c r="L1519" s="17"/>
      <c r="M1519" s="17"/>
      <c r="N1519" s="17" t="s">
        <v>323</v>
      </c>
      <c r="O1519" s="17" t="s">
        <v>647</v>
      </c>
      <c r="P1519" s="17" t="s">
        <v>2499</v>
      </c>
      <c r="Q1519" s="17" t="s">
        <v>297</v>
      </c>
      <c r="R1519" s="18">
        <v>95</v>
      </c>
      <c r="S1519" s="10">
        <v>44</v>
      </c>
      <c r="AA1519" s="11" t="str">
        <f t="shared" si="23"/>
        <v>8. Bạc LiêuHuyện Hòa Bình</v>
      </c>
    </row>
    <row r="1520" spans="11:27" ht="15.75">
      <c r="K1520" s="21"/>
      <c r="L1520" s="17"/>
      <c r="M1520" s="17"/>
      <c r="N1520" s="17" t="s">
        <v>323</v>
      </c>
      <c r="O1520" s="17" t="s">
        <v>647</v>
      </c>
      <c r="P1520" s="17" t="s">
        <v>2500</v>
      </c>
      <c r="Q1520" s="17" t="s">
        <v>297</v>
      </c>
      <c r="R1520" s="18">
        <v>95</v>
      </c>
      <c r="S1520" s="10">
        <v>44</v>
      </c>
      <c r="AA1520" s="11" t="str">
        <f t="shared" si="23"/>
        <v>8. Bạc LiêuHuyện Hòa Bình</v>
      </c>
    </row>
    <row r="1521" spans="11:27" ht="15.75">
      <c r="K1521" s="21"/>
      <c r="L1521" s="17"/>
      <c r="M1521" s="17"/>
      <c r="N1521" s="17" t="s">
        <v>323</v>
      </c>
      <c r="O1521" s="17" t="s">
        <v>647</v>
      </c>
      <c r="P1521" s="17" t="s">
        <v>2501</v>
      </c>
      <c r="Q1521" s="17" t="s">
        <v>297</v>
      </c>
      <c r="R1521" s="18">
        <v>95</v>
      </c>
      <c r="S1521" s="10">
        <v>44</v>
      </c>
      <c r="AA1521" s="11" t="str">
        <f t="shared" si="23"/>
        <v>8. Bạc LiêuHuyện Hòa Bình</v>
      </c>
    </row>
    <row r="1522" spans="11:27" ht="15.75">
      <c r="K1522" s="21"/>
      <c r="L1522" s="17"/>
      <c r="M1522" s="17"/>
      <c r="N1522" s="17" t="s">
        <v>323</v>
      </c>
      <c r="O1522" s="17" t="s">
        <v>650</v>
      </c>
      <c r="P1522" s="17" t="s">
        <v>2502</v>
      </c>
      <c r="Q1522" s="17" t="s">
        <v>297</v>
      </c>
      <c r="R1522" s="18">
        <v>95</v>
      </c>
      <c r="S1522" s="10">
        <v>44</v>
      </c>
      <c r="AA1522" s="11" t="str">
        <f t="shared" si="23"/>
        <v>8. Bạc LiêuHuyện Hồng Dân</v>
      </c>
    </row>
    <row r="1523" spans="11:27" ht="15.75">
      <c r="K1523" s="21"/>
      <c r="L1523" s="17"/>
      <c r="M1523" s="17"/>
      <c r="N1523" s="17" t="s">
        <v>323</v>
      </c>
      <c r="O1523" s="17" t="s">
        <v>650</v>
      </c>
      <c r="P1523" s="17" t="s">
        <v>2503</v>
      </c>
      <c r="Q1523" s="17" t="s">
        <v>297</v>
      </c>
      <c r="R1523" s="18">
        <v>95</v>
      </c>
      <c r="S1523" s="10">
        <v>44</v>
      </c>
      <c r="AA1523" s="11" t="str">
        <f t="shared" si="23"/>
        <v>8. Bạc LiêuHuyện Hồng Dân</v>
      </c>
    </row>
    <row r="1524" spans="11:27" ht="15.75">
      <c r="K1524" s="21"/>
      <c r="L1524" s="17"/>
      <c r="M1524" s="17"/>
      <c r="N1524" s="17" t="s">
        <v>323</v>
      </c>
      <c r="O1524" s="17" t="s">
        <v>650</v>
      </c>
      <c r="P1524" s="17" t="s">
        <v>2504</v>
      </c>
      <c r="Q1524" s="17" t="s">
        <v>297</v>
      </c>
      <c r="R1524" s="18">
        <v>95</v>
      </c>
      <c r="S1524" s="10">
        <v>44</v>
      </c>
      <c r="AA1524" s="11" t="str">
        <f t="shared" si="23"/>
        <v>8. Bạc LiêuHuyện Hồng Dân</v>
      </c>
    </row>
    <row r="1525" spans="11:27" ht="15.75">
      <c r="K1525" s="21"/>
      <c r="L1525" s="17"/>
      <c r="M1525" s="17"/>
      <c r="N1525" s="17" t="s">
        <v>323</v>
      </c>
      <c r="O1525" s="17" t="s">
        <v>650</v>
      </c>
      <c r="P1525" s="17" t="s">
        <v>2505</v>
      </c>
      <c r="Q1525" s="17" t="s">
        <v>297</v>
      </c>
      <c r="R1525" s="18">
        <v>95</v>
      </c>
      <c r="S1525" s="10">
        <v>44</v>
      </c>
      <c r="AA1525" s="11" t="str">
        <f t="shared" si="23"/>
        <v>8. Bạc LiêuHuyện Hồng Dân</v>
      </c>
    </row>
    <row r="1526" spans="11:27" ht="15.75">
      <c r="K1526" s="21"/>
      <c r="L1526" s="17"/>
      <c r="M1526" s="17"/>
      <c r="N1526" s="17" t="s">
        <v>323</v>
      </c>
      <c r="O1526" s="17" t="s">
        <v>650</v>
      </c>
      <c r="P1526" s="17" t="s">
        <v>2506</v>
      </c>
      <c r="Q1526" s="17" t="s">
        <v>297</v>
      </c>
      <c r="R1526" s="18">
        <v>95</v>
      </c>
      <c r="S1526" s="10">
        <v>44</v>
      </c>
      <c r="AA1526" s="11" t="str">
        <f t="shared" si="23"/>
        <v>8. Bạc LiêuHuyện Hồng Dân</v>
      </c>
    </row>
    <row r="1527" spans="11:27" ht="15.75">
      <c r="K1527" s="21"/>
      <c r="L1527" s="17"/>
      <c r="M1527" s="17"/>
      <c r="N1527" s="17" t="s">
        <v>323</v>
      </c>
      <c r="O1527" s="17" t="s">
        <v>650</v>
      </c>
      <c r="P1527" s="17" t="s">
        <v>2507</v>
      </c>
      <c r="Q1527" s="17" t="s">
        <v>297</v>
      </c>
      <c r="R1527" s="18">
        <v>95</v>
      </c>
      <c r="S1527" s="10">
        <v>44</v>
      </c>
      <c r="AA1527" s="11" t="str">
        <f t="shared" si="23"/>
        <v>8. Bạc LiêuHuyện Hồng Dân</v>
      </c>
    </row>
    <row r="1528" spans="11:27" ht="15.75">
      <c r="K1528" s="21"/>
      <c r="L1528" s="17"/>
      <c r="M1528" s="17"/>
      <c r="N1528" s="17" t="s">
        <v>323</v>
      </c>
      <c r="O1528" s="17" t="s">
        <v>650</v>
      </c>
      <c r="P1528" s="17" t="s">
        <v>2508</v>
      </c>
      <c r="Q1528" s="17" t="s">
        <v>297</v>
      </c>
      <c r="R1528" s="18">
        <v>95</v>
      </c>
      <c r="S1528" s="10">
        <v>44</v>
      </c>
      <c r="AA1528" s="11" t="str">
        <f t="shared" si="23"/>
        <v>8. Bạc LiêuHuyện Hồng Dân</v>
      </c>
    </row>
    <row r="1529" spans="11:27" ht="15.75">
      <c r="K1529" s="21"/>
      <c r="L1529" s="17"/>
      <c r="M1529" s="17"/>
      <c r="N1529" s="17" t="s">
        <v>323</v>
      </c>
      <c r="O1529" s="17" t="s">
        <v>650</v>
      </c>
      <c r="P1529" s="17" t="s">
        <v>2286</v>
      </c>
      <c r="Q1529" s="17" t="s">
        <v>297</v>
      </c>
      <c r="R1529" s="18">
        <v>95</v>
      </c>
      <c r="S1529" s="10">
        <v>44</v>
      </c>
      <c r="AA1529" s="11" t="str">
        <f t="shared" si="23"/>
        <v>8. Bạc LiêuHuyện Hồng Dân</v>
      </c>
    </row>
    <row r="1530" spans="11:27" ht="15.75">
      <c r="K1530" s="21"/>
      <c r="L1530" s="17"/>
      <c r="M1530" s="17"/>
      <c r="N1530" s="17" t="s">
        <v>323</v>
      </c>
      <c r="O1530" s="17" t="s">
        <v>650</v>
      </c>
      <c r="P1530" s="17" t="s">
        <v>1730</v>
      </c>
      <c r="Q1530" s="17" t="s">
        <v>297</v>
      </c>
      <c r="R1530" s="18">
        <v>95</v>
      </c>
      <c r="S1530" s="10">
        <v>44</v>
      </c>
      <c r="AA1530" s="11" t="str">
        <f t="shared" si="23"/>
        <v>8. Bạc LiêuHuyện Hồng Dân</v>
      </c>
    </row>
    <row r="1531" spans="11:27" ht="15.75">
      <c r="K1531" s="21"/>
      <c r="L1531" s="17"/>
      <c r="M1531" s="17"/>
      <c r="N1531" s="17" t="s">
        <v>323</v>
      </c>
      <c r="O1531" s="17" t="s">
        <v>653</v>
      </c>
      <c r="P1531" s="17" t="s">
        <v>2509</v>
      </c>
      <c r="Q1531" s="17" t="s">
        <v>297</v>
      </c>
      <c r="R1531" s="18">
        <v>95</v>
      </c>
      <c r="S1531" s="10">
        <v>44</v>
      </c>
      <c r="AA1531" s="11" t="str">
        <f t="shared" si="23"/>
        <v>8. Bạc LiêuHuyện Phước Long</v>
      </c>
    </row>
    <row r="1532" spans="11:27" ht="15.75">
      <c r="K1532" s="21"/>
      <c r="L1532" s="17"/>
      <c r="M1532" s="17"/>
      <c r="N1532" s="17" t="s">
        <v>323</v>
      </c>
      <c r="O1532" s="17" t="s">
        <v>653</v>
      </c>
      <c r="P1532" s="17" t="s">
        <v>2510</v>
      </c>
      <c r="Q1532" s="17" t="s">
        <v>297</v>
      </c>
      <c r="R1532" s="18">
        <v>95</v>
      </c>
      <c r="S1532" s="10">
        <v>44</v>
      </c>
      <c r="AA1532" s="11" t="str">
        <f t="shared" si="23"/>
        <v>8. Bạc LiêuHuyện Phước Long</v>
      </c>
    </row>
    <row r="1533" spans="11:27" ht="15.75">
      <c r="K1533" s="21"/>
      <c r="L1533" s="17"/>
      <c r="M1533" s="17"/>
      <c r="N1533" s="17" t="s">
        <v>323</v>
      </c>
      <c r="O1533" s="17" t="s">
        <v>653</v>
      </c>
      <c r="P1533" s="17" t="s">
        <v>2511</v>
      </c>
      <c r="Q1533" s="17" t="s">
        <v>297</v>
      </c>
      <c r="R1533" s="18">
        <v>95</v>
      </c>
      <c r="S1533" s="10">
        <v>44</v>
      </c>
      <c r="AA1533" s="11" t="str">
        <f t="shared" si="23"/>
        <v>8. Bạc LiêuHuyện Phước Long</v>
      </c>
    </row>
    <row r="1534" spans="11:27" ht="15.75">
      <c r="K1534" s="21"/>
      <c r="L1534" s="17"/>
      <c r="M1534" s="17"/>
      <c r="N1534" s="17" t="s">
        <v>323</v>
      </c>
      <c r="O1534" s="17" t="s">
        <v>653</v>
      </c>
      <c r="P1534" s="17" t="s">
        <v>2512</v>
      </c>
      <c r="Q1534" s="17" t="s">
        <v>297</v>
      </c>
      <c r="R1534" s="18">
        <v>95</v>
      </c>
      <c r="S1534" s="10">
        <v>44</v>
      </c>
      <c r="AA1534" s="11" t="str">
        <f t="shared" si="23"/>
        <v>8. Bạc LiêuHuyện Phước Long</v>
      </c>
    </row>
    <row r="1535" spans="11:27" ht="15.75">
      <c r="K1535" s="21"/>
      <c r="L1535" s="17"/>
      <c r="M1535" s="17"/>
      <c r="N1535" s="17" t="s">
        <v>323</v>
      </c>
      <c r="O1535" s="17" t="s">
        <v>653</v>
      </c>
      <c r="P1535" s="17" t="s">
        <v>2513</v>
      </c>
      <c r="Q1535" s="17" t="s">
        <v>297</v>
      </c>
      <c r="R1535" s="18">
        <v>95</v>
      </c>
      <c r="S1535" s="10">
        <v>44</v>
      </c>
      <c r="AA1535" s="11" t="str">
        <f t="shared" si="23"/>
        <v>8. Bạc LiêuHuyện Phước Long</v>
      </c>
    </row>
    <row r="1536" spans="11:27" ht="15.75">
      <c r="K1536" s="21"/>
      <c r="L1536" s="17"/>
      <c r="M1536" s="17"/>
      <c r="N1536" s="17" t="s">
        <v>323</v>
      </c>
      <c r="O1536" s="17" t="s">
        <v>653</v>
      </c>
      <c r="P1536" s="17" t="s">
        <v>2514</v>
      </c>
      <c r="Q1536" s="17" t="s">
        <v>297</v>
      </c>
      <c r="R1536" s="18">
        <v>95</v>
      </c>
      <c r="S1536" s="10">
        <v>44</v>
      </c>
      <c r="AA1536" s="11" t="str">
        <f t="shared" si="23"/>
        <v>8. Bạc LiêuHuyện Phước Long</v>
      </c>
    </row>
    <row r="1537" spans="11:27" ht="15.75">
      <c r="K1537" s="21"/>
      <c r="L1537" s="17"/>
      <c r="M1537" s="17"/>
      <c r="N1537" s="17" t="s">
        <v>323</v>
      </c>
      <c r="O1537" s="17" t="s">
        <v>653</v>
      </c>
      <c r="P1537" s="17" t="s">
        <v>2515</v>
      </c>
      <c r="Q1537" s="17" t="s">
        <v>297</v>
      </c>
      <c r="R1537" s="18">
        <v>95</v>
      </c>
      <c r="S1537" s="10">
        <v>44</v>
      </c>
      <c r="AA1537" s="11" t="str">
        <f t="shared" si="23"/>
        <v>8. Bạc LiêuHuyện Phước Long</v>
      </c>
    </row>
    <row r="1538" spans="11:27" ht="15.75">
      <c r="K1538" s="21"/>
      <c r="L1538" s="17"/>
      <c r="M1538" s="17"/>
      <c r="N1538" s="17" t="s">
        <v>323</v>
      </c>
      <c r="O1538" s="17" t="s">
        <v>653</v>
      </c>
      <c r="P1538" s="17" t="s">
        <v>2516</v>
      </c>
      <c r="Q1538" s="17" t="s">
        <v>297</v>
      </c>
      <c r="R1538" s="18">
        <v>95</v>
      </c>
      <c r="S1538" s="10">
        <v>44</v>
      </c>
      <c r="AA1538" s="11" t="str">
        <f t="shared" si="23"/>
        <v>8. Bạc LiêuHuyện Phước Long</v>
      </c>
    </row>
    <row r="1539" spans="11:27" ht="15.75">
      <c r="K1539" s="21"/>
      <c r="L1539" s="17"/>
      <c r="M1539" s="17"/>
      <c r="N1539" s="17" t="s">
        <v>323</v>
      </c>
      <c r="O1539" s="17" t="s">
        <v>655</v>
      </c>
      <c r="P1539" s="17" t="s">
        <v>2517</v>
      </c>
      <c r="Q1539" s="17" t="s">
        <v>297</v>
      </c>
      <c r="R1539" s="18">
        <v>95</v>
      </c>
      <c r="S1539" s="10">
        <v>44</v>
      </c>
      <c r="AA1539" s="11" t="str">
        <f t="shared" si="23"/>
        <v>8. Bạc LiêuHuyện Vĩnh Lợi</v>
      </c>
    </row>
    <row r="1540" spans="11:27" ht="15.75">
      <c r="K1540" s="21"/>
      <c r="L1540" s="17"/>
      <c r="M1540" s="17"/>
      <c r="N1540" s="17" t="s">
        <v>323</v>
      </c>
      <c r="O1540" s="17" t="s">
        <v>655</v>
      </c>
      <c r="P1540" s="17" t="s">
        <v>2518</v>
      </c>
      <c r="Q1540" s="17" t="s">
        <v>297</v>
      </c>
      <c r="R1540" s="18">
        <v>95</v>
      </c>
      <c r="S1540" s="10">
        <v>44</v>
      </c>
      <c r="AA1540" s="11" t="str">
        <f t="shared" si="23"/>
        <v>8. Bạc LiêuHuyện Vĩnh Lợi</v>
      </c>
    </row>
    <row r="1541" spans="11:27" ht="15.75">
      <c r="K1541" s="21"/>
      <c r="L1541" s="17"/>
      <c r="M1541" s="17"/>
      <c r="N1541" s="17" t="s">
        <v>323</v>
      </c>
      <c r="O1541" s="17" t="s">
        <v>655</v>
      </c>
      <c r="P1541" s="17" t="s">
        <v>2519</v>
      </c>
      <c r="Q1541" s="17" t="s">
        <v>297</v>
      </c>
      <c r="R1541" s="18">
        <v>95</v>
      </c>
      <c r="S1541" s="10">
        <v>44</v>
      </c>
      <c r="AA1541" s="11" t="str">
        <f t="shared" si="23"/>
        <v>8. Bạc LiêuHuyện Vĩnh Lợi</v>
      </c>
    </row>
    <row r="1542" spans="11:27" ht="15.75">
      <c r="K1542" s="21"/>
      <c r="L1542" s="17"/>
      <c r="M1542" s="17"/>
      <c r="N1542" s="17" t="s">
        <v>323</v>
      </c>
      <c r="O1542" s="17" t="s">
        <v>655</v>
      </c>
      <c r="P1542" s="17" t="s">
        <v>2520</v>
      </c>
      <c r="Q1542" s="17" t="s">
        <v>297</v>
      </c>
      <c r="R1542" s="18">
        <v>95</v>
      </c>
      <c r="S1542" s="10">
        <v>44</v>
      </c>
      <c r="AA1542" s="11" t="str">
        <f t="shared" ref="AA1542:AA1605" si="24">N1542&amp;O1542</f>
        <v>8. Bạc LiêuHuyện Vĩnh Lợi</v>
      </c>
    </row>
    <row r="1543" spans="11:27" ht="15.75">
      <c r="K1543" s="21"/>
      <c r="L1543" s="17"/>
      <c r="M1543" s="17"/>
      <c r="N1543" s="17" t="s">
        <v>323</v>
      </c>
      <c r="O1543" s="17" t="s">
        <v>655</v>
      </c>
      <c r="P1543" s="17" t="s">
        <v>2521</v>
      </c>
      <c r="Q1543" s="17" t="s">
        <v>297</v>
      </c>
      <c r="R1543" s="18">
        <v>95</v>
      </c>
      <c r="S1543" s="10">
        <v>44</v>
      </c>
      <c r="AA1543" s="11" t="str">
        <f t="shared" si="24"/>
        <v>8. Bạc LiêuHuyện Vĩnh Lợi</v>
      </c>
    </row>
    <row r="1544" spans="11:27" ht="15.75">
      <c r="K1544" s="21"/>
      <c r="L1544" s="17"/>
      <c r="M1544" s="17"/>
      <c r="N1544" s="17" t="s">
        <v>323</v>
      </c>
      <c r="O1544" s="17" t="s">
        <v>655</v>
      </c>
      <c r="P1544" s="17" t="s">
        <v>2522</v>
      </c>
      <c r="Q1544" s="17" t="s">
        <v>297</v>
      </c>
      <c r="R1544" s="18">
        <v>95</v>
      </c>
      <c r="S1544" s="10">
        <v>44</v>
      </c>
      <c r="AA1544" s="11" t="str">
        <f t="shared" si="24"/>
        <v>8. Bạc LiêuHuyện Vĩnh Lợi</v>
      </c>
    </row>
    <row r="1545" spans="11:27" ht="15.75">
      <c r="K1545" s="21"/>
      <c r="L1545" s="17"/>
      <c r="M1545" s="17"/>
      <c r="N1545" s="17" t="s">
        <v>323</v>
      </c>
      <c r="O1545" s="17" t="s">
        <v>655</v>
      </c>
      <c r="P1545" s="17" t="s">
        <v>2523</v>
      </c>
      <c r="Q1545" s="17" t="s">
        <v>297</v>
      </c>
      <c r="R1545" s="18">
        <v>95</v>
      </c>
      <c r="S1545" s="10">
        <v>44</v>
      </c>
      <c r="AA1545" s="11" t="str">
        <f t="shared" si="24"/>
        <v>8. Bạc LiêuHuyện Vĩnh Lợi</v>
      </c>
    </row>
    <row r="1546" spans="11:27" ht="15.75">
      <c r="K1546" s="21"/>
      <c r="L1546" s="17"/>
      <c r="M1546" s="17"/>
      <c r="N1546" s="17" t="s">
        <v>323</v>
      </c>
      <c r="O1546" s="17" t="s">
        <v>655</v>
      </c>
      <c r="P1546" s="17" t="s">
        <v>2524</v>
      </c>
      <c r="Q1546" s="17" t="s">
        <v>297</v>
      </c>
      <c r="R1546" s="18">
        <v>95</v>
      </c>
      <c r="S1546" s="10">
        <v>44</v>
      </c>
      <c r="AA1546" s="11" t="str">
        <f t="shared" si="24"/>
        <v>8. Bạc LiêuHuyện Vĩnh Lợi</v>
      </c>
    </row>
    <row r="1547" spans="11:27" ht="15.75">
      <c r="K1547" s="21"/>
      <c r="L1547" s="17"/>
      <c r="M1547" s="17"/>
      <c r="N1547" s="17" t="s">
        <v>323</v>
      </c>
      <c r="O1547" s="17" t="s">
        <v>658</v>
      </c>
      <c r="P1547" s="17" t="s">
        <v>2465</v>
      </c>
      <c r="Q1547" s="17" t="s">
        <v>297</v>
      </c>
      <c r="R1547" s="18">
        <v>95</v>
      </c>
      <c r="S1547" s="10">
        <v>44</v>
      </c>
      <c r="AA1547" s="11" t="str">
        <f t="shared" si="24"/>
        <v>8. Bạc LiêuThành phố Bạc Liêu</v>
      </c>
    </row>
    <row r="1548" spans="11:27" ht="15.75">
      <c r="K1548" s="21"/>
      <c r="L1548" s="17"/>
      <c r="M1548" s="17"/>
      <c r="N1548" s="17" t="s">
        <v>323</v>
      </c>
      <c r="O1548" s="17" t="s">
        <v>658</v>
      </c>
      <c r="P1548" s="17" t="s">
        <v>2466</v>
      </c>
      <c r="Q1548" s="17" t="s">
        <v>297</v>
      </c>
      <c r="R1548" s="18">
        <v>95</v>
      </c>
      <c r="S1548" s="10">
        <v>44</v>
      </c>
      <c r="AA1548" s="11" t="str">
        <f t="shared" si="24"/>
        <v>8. Bạc LiêuThành phố Bạc Liêu</v>
      </c>
    </row>
    <row r="1549" spans="11:27" ht="15.75">
      <c r="K1549" s="21"/>
      <c r="L1549" s="17"/>
      <c r="M1549" s="17"/>
      <c r="N1549" s="17" t="s">
        <v>323</v>
      </c>
      <c r="O1549" s="17" t="s">
        <v>658</v>
      </c>
      <c r="P1549" s="17" t="s">
        <v>2467</v>
      </c>
      <c r="Q1549" s="17" t="s">
        <v>297</v>
      </c>
      <c r="R1549" s="18">
        <v>95</v>
      </c>
      <c r="S1549" s="10">
        <v>44</v>
      </c>
      <c r="AA1549" s="11" t="str">
        <f t="shared" si="24"/>
        <v>8. Bạc LiêuThành phố Bạc Liêu</v>
      </c>
    </row>
    <row r="1550" spans="11:27" ht="15.75">
      <c r="K1550" s="21"/>
      <c r="L1550" s="17"/>
      <c r="M1550" s="17"/>
      <c r="N1550" s="17" t="s">
        <v>323</v>
      </c>
      <c r="O1550" s="17" t="s">
        <v>658</v>
      </c>
      <c r="P1550" s="17" t="s">
        <v>2469</v>
      </c>
      <c r="Q1550" s="17" t="s">
        <v>297</v>
      </c>
      <c r="R1550" s="18">
        <v>95</v>
      </c>
      <c r="S1550" s="10">
        <v>44</v>
      </c>
      <c r="AA1550" s="11" t="str">
        <f t="shared" si="24"/>
        <v>8. Bạc LiêuThành phố Bạc Liêu</v>
      </c>
    </row>
    <row r="1551" spans="11:27" ht="15.75">
      <c r="K1551" s="21"/>
      <c r="L1551" s="17"/>
      <c r="M1551" s="17"/>
      <c r="N1551" s="17" t="s">
        <v>323</v>
      </c>
      <c r="O1551" s="17" t="s">
        <v>658</v>
      </c>
      <c r="P1551" s="17" t="s">
        <v>2470</v>
      </c>
      <c r="Q1551" s="17" t="s">
        <v>297</v>
      </c>
      <c r="R1551" s="18">
        <v>95</v>
      </c>
      <c r="S1551" s="10">
        <v>44</v>
      </c>
      <c r="AA1551" s="11" t="str">
        <f t="shared" si="24"/>
        <v>8. Bạc LiêuThành phố Bạc Liêu</v>
      </c>
    </row>
    <row r="1552" spans="11:27" ht="15.75">
      <c r="K1552" s="21"/>
      <c r="L1552" s="17"/>
      <c r="M1552" s="17"/>
      <c r="N1552" s="17" t="s">
        <v>323</v>
      </c>
      <c r="O1552" s="17" t="s">
        <v>658</v>
      </c>
      <c r="P1552" s="17" t="s">
        <v>1934</v>
      </c>
      <c r="Q1552" s="17" t="s">
        <v>297</v>
      </c>
      <c r="R1552" s="18">
        <v>95</v>
      </c>
      <c r="S1552" s="10">
        <v>44</v>
      </c>
      <c r="AA1552" s="11" t="str">
        <f t="shared" si="24"/>
        <v>8. Bạc LiêuThành phố Bạc Liêu</v>
      </c>
    </row>
    <row r="1553" spans="11:27" ht="15.75">
      <c r="K1553" s="21"/>
      <c r="L1553" s="17"/>
      <c r="M1553" s="17"/>
      <c r="N1553" s="17" t="s">
        <v>323</v>
      </c>
      <c r="O1553" s="17" t="s">
        <v>658</v>
      </c>
      <c r="P1553" s="17" t="s">
        <v>2525</v>
      </c>
      <c r="Q1553" s="17" t="s">
        <v>297</v>
      </c>
      <c r="R1553" s="18">
        <v>95</v>
      </c>
      <c r="S1553" s="10">
        <v>44</v>
      </c>
      <c r="AA1553" s="11" t="str">
        <f t="shared" si="24"/>
        <v>8. Bạc LiêuThành phố Bạc Liêu</v>
      </c>
    </row>
    <row r="1554" spans="11:27" ht="15.75">
      <c r="K1554" s="21"/>
      <c r="L1554" s="17"/>
      <c r="M1554" s="17"/>
      <c r="N1554" s="17" t="s">
        <v>323</v>
      </c>
      <c r="O1554" s="17" t="s">
        <v>658</v>
      </c>
      <c r="P1554" s="17" t="s">
        <v>2526</v>
      </c>
      <c r="Q1554" s="17" t="s">
        <v>297</v>
      </c>
      <c r="R1554" s="18">
        <v>95</v>
      </c>
      <c r="S1554" s="10">
        <v>44</v>
      </c>
      <c r="AA1554" s="11" t="str">
        <f t="shared" si="24"/>
        <v>8. Bạc LiêuThành phố Bạc Liêu</v>
      </c>
    </row>
    <row r="1555" spans="11:27" ht="15.75">
      <c r="K1555" s="21"/>
      <c r="L1555" s="17"/>
      <c r="M1555" s="17"/>
      <c r="N1555" s="17" t="s">
        <v>323</v>
      </c>
      <c r="O1555" s="17" t="s">
        <v>658</v>
      </c>
      <c r="P1555" s="17" t="s">
        <v>2366</v>
      </c>
      <c r="Q1555" s="17" t="s">
        <v>297</v>
      </c>
      <c r="R1555" s="18">
        <v>95</v>
      </c>
      <c r="S1555" s="10">
        <v>44</v>
      </c>
      <c r="AA1555" s="11" t="str">
        <f t="shared" si="24"/>
        <v>8. Bạc LiêuThành phố Bạc Liêu</v>
      </c>
    </row>
    <row r="1556" spans="11:27" ht="15.75">
      <c r="K1556" s="21"/>
      <c r="L1556" s="17"/>
      <c r="M1556" s="17"/>
      <c r="N1556" s="17" t="s">
        <v>323</v>
      </c>
      <c r="O1556" s="17" t="s">
        <v>658</v>
      </c>
      <c r="P1556" s="17" t="s">
        <v>2527</v>
      </c>
      <c r="Q1556" s="17" t="s">
        <v>297</v>
      </c>
      <c r="R1556" s="18">
        <v>95</v>
      </c>
      <c r="S1556" s="10">
        <v>44</v>
      </c>
      <c r="AA1556" s="11" t="str">
        <f t="shared" si="24"/>
        <v>8. Bạc LiêuThành phố Bạc Liêu</v>
      </c>
    </row>
    <row r="1557" spans="11:27" ht="15.75">
      <c r="K1557" s="21"/>
      <c r="L1557" s="17"/>
      <c r="M1557" s="17"/>
      <c r="N1557" s="17" t="s">
        <v>323</v>
      </c>
      <c r="O1557" s="17" t="s">
        <v>661</v>
      </c>
      <c r="P1557" s="17" t="s">
        <v>2465</v>
      </c>
      <c r="Q1557" s="17" t="s">
        <v>297</v>
      </c>
      <c r="R1557" s="18">
        <v>95</v>
      </c>
      <c r="S1557" s="10">
        <v>44</v>
      </c>
      <c r="AA1557" s="11" t="str">
        <f t="shared" si="24"/>
        <v>8. Bạc LiêuThị xã Giá Rai</v>
      </c>
    </row>
    <row r="1558" spans="11:27" ht="15.75">
      <c r="K1558" s="21"/>
      <c r="L1558" s="17"/>
      <c r="M1558" s="17"/>
      <c r="N1558" s="17" t="s">
        <v>323</v>
      </c>
      <c r="O1558" s="17" t="s">
        <v>661</v>
      </c>
      <c r="P1558" s="17" t="s">
        <v>2528</v>
      </c>
      <c r="Q1558" s="17" t="s">
        <v>297</v>
      </c>
      <c r="R1558" s="18">
        <v>95</v>
      </c>
      <c r="S1558" s="10">
        <v>44</v>
      </c>
      <c r="AA1558" s="11" t="str">
        <f t="shared" si="24"/>
        <v>8. Bạc LiêuThị xã Giá Rai</v>
      </c>
    </row>
    <row r="1559" spans="11:27" ht="15.75">
      <c r="K1559" s="21"/>
      <c r="L1559" s="17"/>
      <c r="M1559" s="17"/>
      <c r="N1559" s="17" t="s">
        <v>323</v>
      </c>
      <c r="O1559" s="17" t="s">
        <v>661</v>
      </c>
      <c r="P1559" s="17" t="s">
        <v>2529</v>
      </c>
      <c r="Q1559" s="17" t="s">
        <v>297</v>
      </c>
      <c r="R1559" s="18">
        <v>95</v>
      </c>
      <c r="S1559" s="10">
        <v>44</v>
      </c>
      <c r="AA1559" s="11" t="str">
        <f t="shared" si="24"/>
        <v>8. Bạc LiêuThị xã Giá Rai</v>
      </c>
    </row>
    <row r="1560" spans="11:27" ht="15.75">
      <c r="K1560" s="21"/>
      <c r="L1560" s="17"/>
      <c r="M1560" s="17"/>
      <c r="N1560" s="17" t="s">
        <v>323</v>
      </c>
      <c r="O1560" s="17" t="s">
        <v>661</v>
      </c>
      <c r="P1560" s="17" t="s">
        <v>2530</v>
      </c>
      <c r="Q1560" s="17" t="s">
        <v>297</v>
      </c>
      <c r="R1560" s="18">
        <v>95</v>
      </c>
      <c r="S1560" s="10">
        <v>44</v>
      </c>
      <c r="AA1560" s="11" t="str">
        <f t="shared" si="24"/>
        <v>8. Bạc LiêuThị xã Giá Rai</v>
      </c>
    </row>
    <row r="1561" spans="11:27" ht="15.75">
      <c r="K1561" s="21"/>
      <c r="L1561" s="17"/>
      <c r="M1561" s="17"/>
      <c r="N1561" s="17" t="s">
        <v>323</v>
      </c>
      <c r="O1561" s="17" t="s">
        <v>661</v>
      </c>
      <c r="P1561" s="17" t="s">
        <v>2531</v>
      </c>
      <c r="Q1561" s="17" t="s">
        <v>297</v>
      </c>
      <c r="R1561" s="18">
        <v>95</v>
      </c>
      <c r="S1561" s="10">
        <v>44</v>
      </c>
      <c r="AA1561" s="11" t="str">
        <f t="shared" si="24"/>
        <v>8. Bạc LiêuThị xã Giá Rai</v>
      </c>
    </row>
    <row r="1562" spans="11:27" ht="15.75">
      <c r="K1562" s="21"/>
      <c r="L1562" s="17"/>
      <c r="M1562" s="17"/>
      <c r="N1562" s="17" t="s">
        <v>323</v>
      </c>
      <c r="O1562" s="17" t="s">
        <v>661</v>
      </c>
      <c r="P1562" s="17" t="s">
        <v>2532</v>
      </c>
      <c r="Q1562" s="17" t="s">
        <v>297</v>
      </c>
      <c r="R1562" s="18">
        <v>95</v>
      </c>
      <c r="S1562" s="10">
        <v>44</v>
      </c>
      <c r="AA1562" s="11" t="str">
        <f t="shared" si="24"/>
        <v>8. Bạc LiêuThị xã Giá Rai</v>
      </c>
    </row>
    <row r="1563" spans="11:27" ht="15.75">
      <c r="K1563" s="21"/>
      <c r="L1563" s="17"/>
      <c r="M1563" s="17"/>
      <c r="N1563" s="17" t="s">
        <v>323</v>
      </c>
      <c r="O1563" s="17" t="s">
        <v>661</v>
      </c>
      <c r="P1563" s="17" t="s">
        <v>2533</v>
      </c>
      <c r="Q1563" s="17" t="s">
        <v>297</v>
      </c>
      <c r="R1563" s="18">
        <v>95</v>
      </c>
      <c r="S1563" s="10">
        <v>44</v>
      </c>
      <c r="AA1563" s="11" t="str">
        <f t="shared" si="24"/>
        <v>8. Bạc LiêuThị xã Giá Rai</v>
      </c>
    </row>
    <row r="1564" spans="11:27" ht="15.75">
      <c r="K1564" s="21"/>
      <c r="L1564" s="17"/>
      <c r="M1564" s="17"/>
      <c r="N1564" s="17" t="s">
        <v>323</v>
      </c>
      <c r="O1564" s="17" t="s">
        <v>661</v>
      </c>
      <c r="P1564" s="17" t="s">
        <v>2534</v>
      </c>
      <c r="Q1564" s="17" t="s">
        <v>297</v>
      </c>
      <c r="R1564" s="18">
        <v>95</v>
      </c>
      <c r="S1564" s="10">
        <v>44</v>
      </c>
      <c r="AA1564" s="11" t="str">
        <f t="shared" si="24"/>
        <v>8. Bạc LiêuThị xã Giá Rai</v>
      </c>
    </row>
    <row r="1565" spans="11:27" ht="15.75">
      <c r="K1565" s="21"/>
      <c r="L1565" s="17"/>
      <c r="M1565" s="17"/>
      <c r="N1565" s="17" t="s">
        <v>323</v>
      </c>
      <c r="O1565" s="17" t="s">
        <v>661</v>
      </c>
      <c r="P1565" s="17" t="s">
        <v>2002</v>
      </c>
      <c r="Q1565" s="17" t="s">
        <v>297</v>
      </c>
      <c r="R1565" s="18">
        <v>95</v>
      </c>
      <c r="S1565" s="10">
        <v>44</v>
      </c>
      <c r="AA1565" s="11" t="str">
        <f t="shared" si="24"/>
        <v>8. Bạc LiêuThị xã Giá Rai</v>
      </c>
    </row>
    <row r="1566" spans="11:27" ht="15.75">
      <c r="K1566" s="21"/>
      <c r="L1566" s="17"/>
      <c r="M1566" s="17"/>
      <c r="N1566" s="17" t="s">
        <v>323</v>
      </c>
      <c r="O1566" s="17" t="s">
        <v>661</v>
      </c>
      <c r="P1566" s="17" t="s">
        <v>2220</v>
      </c>
      <c r="Q1566" s="17" t="s">
        <v>297</v>
      </c>
      <c r="R1566" s="18">
        <v>95</v>
      </c>
      <c r="S1566" s="10">
        <v>44</v>
      </c>
      <c r="AA1566" s="11" t="str">
        <f t="shared" si="24"/>
        <v>8. Bạc LiêuThị xã Giá Rai</v>
      </c>
    </row>
    <row r="1567" spans="11:27" ht="15.75">
      <c r="K1567" s="21"/>
      <c r="L1567" s="17"/>
      <c r="M1567" s="17"/>
      <c r="N1567" s="17" t="s">
        <v>327</v>
      </c>
      <c r="O1567" s="17" t="s">
        <v>663</v>
      </c>
      <c r="P1567" s="17" t="s">
        <v>2535</v>
      </c>
      <c r="Q1567" s="17" t="s">
        <v>297</v>
      </c>
      <c r="R1567" s="18">
        <v>95</v>
      </c>
      <c r="S1567" s="10">
        <v>44</v>
      </c>
      <c r="AA1567" s="11" t="str">
        <f t="shared" si="24"/>
        <v>9. Bắc GiangHuyện Hiệp Hòa</v>
      </c>
    </row>
    <row r="1568" spans="11:27" ht="15.75">
      <c r="K1568" s="21"/>
      <c r="L1568" s="17"/>
      <c r="M1568" s="17"/>
      <c r="N1568" s="17" t="s">
        <v>327</v>
      </c>
      <c r="O1568" s="17" t="s">
        <v>663</v>
      </c>
      <c r="P1568" s="17" t="s">
        <v>2536</v>
      </c>
      <c r="Q1568" s="17" t="s">
        <v>297</v>
      </c>
      <c r="R1568" s="18">
        <v>95</v>
      </c>
      <c r="S1568" s="10">
        <v>44</v>
      </c>
      <c r="AA1568" s="11" t="str">
        <f t="shared" si="24"/>
        <v>9. Bắc GiangHuyện Hiệp Hòa</v>
      </c>
    </row>
    <row r="1569" spans="11:27" ht="15.75">
      <c r="K1569" s="21"/>
      <c r="L1569" s="17"/>
      <c r="M1569" s="17"/>
      <c r="N1569" s="17" t="s">
        <v>327</v>
      </c>
      <c r="O1569" s="17" t="s">
        <v>663</v>
      </c>
      <c r="P1569" s="17" t="s">
        <v>2537</v>
      </c>
      <c r="Q1569" s="17" t="s">
        <v>297</v>
      </c>
      <c r="R1569" s="18">
        <v>95</v>
      </c>
      <c r="S1569" s="10">
        <v>44</v>
      </c>
      <c r="AA1569" s="11" t="str">
        <f t="shared" si="24"/>
        <v>9. Bắc GiangHuyện Hiệp Hòa</v>
      </c>
    </row>
    <row r="1570" spans="11:27" ht="15.75">
      <c r="K1570" s="21"/>
      <c r="L1570" s="17"/>
      <c r="M1570" s="17"/>
      <c r="N1570" s="17" t="s">
        <v>327</v>
      </c>
      <c r="O1570" s="17" t="s">
        <v>663</v>
      </c>
      <c r="P1570" s="17" t="s">
        <v>2538</v>
      </c>
      <c r="Q1570" s="17" t="s">
        <v>297</v>
      </c>
      <c r="R1570" s="18">
        <v>95</v>
      </c>
      <c r="S1570" s="10">
        <v>44</v>
      </c>
      <c r="AA1570" s="11" t="str">
        <f t="shared" si="24"/>
        <v>9. Bắc GiangHuyện Hiệp Hòa</v>
      </c>
    </row>
    <row r="1571" spans="11:27" ht="15.75">
      <c r="K1571" s="21"/>
      <c r="L1571" s="17"/>
      <c r="M1571" s="17"/>
      <c r="N1571" s="17" t="s">
        <v>327</v>
      </c>
      <c r="O1571" s="17" t="s">
        <v>663</v>
      </c>
      <c r="P1571" s="17" t="s">
        <v>999</v>
      </c>
      <c r="Q1571" s="17" t="s">
        <v>297</v>
      </c>
      <c r="R1571" s="18">
        <v>95</v>
      </c>
      <c r="S1571" s="10">
        <v>44</v>
      </c>
      <c r="AA1571" s="11" t="str">
        <f t="shared" si="24"/>
        <v>9. Bắc GiangHuyện Hiệp Hòa</v>
      </c>
    </row>
    <row r="1572" spans="11:27" ht="15.75">
      <c r="K1572" s="21"/>
      <c r="L1572" s="17"/>
      <c r="M1572" s="17"/>
      <c r="N1572" s="17" t="s">
        <v>327</v>
      </c>
      <c r="O1572" s="17" t="s">
        <v>663</v>
      </c>
      <c r="P1572" s="17" t="s">
        <v>2539</v>
      </c>
      <c r="Q1572" s="17" t="s">
        <v>297</v>
      </c>
      <c r="R1572" s="18">
        <v>95</v>
      </c>
      <c r="S1572" s="10">
        <v>44</v>
      </c>
      <c r="AA1572" s="11" t="str">
        <f t="shared" si="24"/>
        <v>9. Bắc GiangHuyện Hiệp Hòa</v>
      </c>
    </row>
    <row r="1573" spans="11:27" ht="15.75">
      <c r="K1573" s="21"/>
      <c r="L1573" s="17"/>
      <c r="M1573" s="17"/>
      <c r="N1573" s="17" t="s">
        <v>327</v>
      </c>
      <c r="O1573" s="17" t="s">
        <v>663</v>
      </c>
      <c r="P1573" s="17" t="s">
        <v>1345</v>
      </c>
      <c r="Q1573" s="17" t="s">
        <v>297</v>
      </c>
      <c r="R1573" s="18">
        <v>95</v>
      </c>
      <c r="S1573" s="10">
        <v>44</v>
      </c>
      <c r="AA1573" s="11" t="str">
        <f t="shared" si="24"/>
        <v>9. Bắc GiangHuyện Hiệp Hòa</v>
      </c>
    </row>
    <row r="1574" spans="11:27" ht="15.75">
      <c r="K1574" s="21"/>
      <c r="L1574" s="17"/>
      <c r="M1574" s="17"/>
      <c r="N1574" s="17" t="s">
        <v>327</v>
      </c>
      <c r="O1574" s="17" t="s">
        <v>663</v>
      </c>
      <c r="P1574" s="17" t="s">
        <v>1348</v>
      </c>
      <c r="Q1574" s="17" t="s">
        <v>297</v>
      </c>
      <c r="R1574" s="18">
        <v>95</v>
      </c>
      <c r="S1574" s="10">
        <v>44</v>
      </c>
      <c r="AA1574" s="11" t="str">
        <f t="shared" si="24"/>
        <v>9. Bắc GiangHuyện Hiệp Hòa</v>
      </c>
    </row>
    <row r="1575" spans="11:27" ht="15.75">
      <c r="K1575" s="21"/>
      <c r="L1575" s="17"/>
      <c r="M1575" s="17"/>
      <c r="N1575" s="17" t="s">
        <v>327</v>
      </c>
      <c r="O1575" s="17" t="s">
        <v>663</v>
      </c>
      <c r="P1575" s="17" t="s">
        <v>2154</v>
      </c>
      <c r="Q1575" s="17" t="s">
        <v>297</v>
      </c>
      <c r="R1575" s="18">
        <v>95</v>
      </c>
      <c r="S1575" s="10">
        <v>44</v>
      </c>
      <c r="AA1575" s="11" t="str">
        <f t="shared" si="24"/>
        <v>9. Bắc GiangHuyện Hiệp Hòa</v>
      </c>
    </row>
    <row r="1576" spans="11:27" ht="15.75">
      <c r="K1576" s="21"/>
      <c r="L1576" s="17"/>
      <c r="M1576" s="17"/>
      <c r="N1576" s="17" t="s">
        <v>327</v>
      </c>
      <c r="O1576" s="17" t="s">
        <v>663</v>
      </c>
      <c r="P1576" s="17" t="s">
        <v>2540</v>
      </c>
      <c r="Q1576" s="17" t="s">
        <v>297</v>
      </c>
      <c r="R1576" s="18">
        <v>95</v>
      </c>
      <c r="S1576" s="10">
        <v>44</v>
      </c>
      <c r="AA1576" s="11" t="str">
        <f t="shared" si="24"/>
        <v>9. Bắc GiangHuyện Hiệp Hòa</v>
      </c>
    </row>
    <row r="1577" spans="11:27" ht="15.75">
      <c r="K1577" s="21"/>
      <c r="L1577" s="17"/>
      <c r="M1577" s="17"/>
      <c r="N1577" s="17" t="s">
        <v>327</v>
      </c>
      <c r="O1577" s="17" t="s">
        <v>663</v>
      </c>
      <c r="P1577" s="17" t="s">
        <v>2541</v>
      </c>
      <c r="Q1577" s="17" t="s">
        <v>297</v>
      </c>
      <c r="R1577" s="18">
        <v>95</v>
      </c>
      <c r="S1577" s="10">
        <v>44</v>
      </c>
      <c r="AA1577" s="11" t="str">
        <f t="shared" si="24"/>
        <v>9. Bắc GiangHuyện Hiệp Hòa</v>
      </c>
    </row>
    <row r="1578" spans="11:27" ht="15.75">
      <c r="K1578" s="21"/>
      <c r="L1578" s="17"/>
      <c r="M1578" s="17"/>
      <c r="N1578" s="17" t="s">
        <v>327</v>
      </c>
      <c r="O1578" s="17" t="s">
        <v>663</v>
      </c>
      <c r="P1578" s="17" t="s">
        <v>2542</v>
      </c>
      <c r="Q1578" s="17" t="s">
        <v>297</v>
      </c>
      <c r="R1578" s="18">
        <v>95</v>
      </c>
      <c r="S1578" s="10">
        <v>44</v>
      </c>
      <c r="AA1578" s="11" t="str">
        <f t="shared" si="24"/>
        <v>9. Bắc GiangHuyện Hiệp Hòa</v>
      </c>
    </row>
    <row r="1579" spans="11:27" ht="15.75">
      <c r="K1579" s="21"/>
      <c r="L1579" s="17"/>
      <c r="M1579" s="17"/>
      <c r="N1579" s="17" t="s">
        <v>327</v>
      </c>
      <c r="O1579" s="17" t="s">
        <v>663</v>
      </c>
      <c r="P1579" s="17" t="s">
        <v>2543</v>
      </c>
      <c r="Q1579" s="17" t="s">
        <v>297</v>
      </c>
      <c r="R1579" s="18">
        <v>95</v>
      </c>
      <c r="S1579" s="10">
        <v>44</v>
      </c>
      <c r="AA1579" s="11" t="str">
        <f t="shared" si="24"/>
        <v>9. Bắc GiangHuyện Hiệp Hòa</v>
      </c>
    </row>
    <row r="1580" spans="11:27" ht="15.75">
      <c r="K1580" s="21"/>
      <c r="L1580" s="17"/>
      <c r="M1580" s="17"/>
      <c r="N1580" s="17" t="s">
        <v>327</v>
      </c>
      <c r="O1580" s="17" t="s">
        <v>663</v>
      </c>
      <c r="P1580" s="17" t="s">
        <v>2544</v>
      </c>
      <c r="Q1580" s="17" t="s">
        <v>297</v>
      </c>
      <c r="R1580" s="18">
        <v>95</v>
      </c>
      <c r="S1580" s="10">
        <v>44</v>
      </c>
      <c r="AA1580" s="11" t="str">
        <f t="shared" si="24"/>
        <v>9. Bắc GiangHuyện Hiệp Hòa</v>
      </c>
    </row>
    <row r="1581" spans="11:27" ht="15.75">
      <c r="K1581" s="21"/>
      <c r="L1581" s="17"/>
      <c r="M1581" s="17"/>
      <c r="N1581" s="17" t="s">
        <v>327</v>
      </c>
      <c r="O1581" s="17" t="s">
        <v>663</v>
      </c>
      <c r="P1581" s="17" t="s">
        <v>2545</v>
      </c>
      <c r="Q1581" s="17" t="s">
        <v>297</v>
      </c>
      <c r="R1581" s="18">
        <v>95</v>
      </c>
      <c r="S1581" s="10">
        <v>44</v>
      </c>
      <c r="AA1581" s="11" t="str">
        <f t="shared" si="24"/>
        <v>9. Bắc GiangHuyện Hiệp Hòa</v>
      </c>
    </row>
    <row r="1582" spans="11:27" ht="15.75">
      <c r="K1582" s="21"/>
      <c r="L1582" s="17"/>
      <c r="M1582" s="17"/>
      <c r="N1582" s="17" t="s">
        <v>327</v>
      </c>
      <c r="O1582" s="17" t="s">
        <v>663</v>
      </c>
      <c r="P1582" s="17" t="s">
        <v>2546</v>
      </c>
      <c r="Q1582" s="17" t="s">
        <v>297</v>
      </c>
      <c r="R1582" s="18">
        <v>95</v>
      </c>
      <c r="S1582" s="10">
        <v>44</v>
      </c>
      <c r="AA1582" s="11" t="str">
        <f t="shared" si="24"/>
        <v>9. Bắc GiangHuyện Hiệp Hòa</v>
      </c>
    </row>
    <row r="1583" spans="11:27" ht="15.75">
      <c r="K1583" s="21"/>
      <c r="L1583" s="17"/>
      <c r="M1583" s="17"/>
      <c r="N1583" s="17" t="s">
        <v>327</v>
      </c>
      <c r="O1583" s="17" t="s">
        <v>663</v>
      </c>
      <c r="P1583" s="17" t="s">
        <v>2547</v>
      </c>
      <c r="Q1583" s="17" t="s">
        <v>297</v>
      </c>
      <c r="R1583" s="18">
        <v>95</v>
      </c>
      <c r="S1583" s="10">
        <v>44</v>
      </c>
      <c r="AA1583" s="11" t="str">
        <f t="shared" si="24"/>
        <v>9. Bắc GiangHuyện Hiệp Hòa</v>
      </c>
    </row>
    <row r="1584" spans="11:27" ht="15.75">
      <c r="K1584" s="21"/>
      <c r="L1584" s="17"/>
      <c r="M1584" s="17"/>
      <c r="N1584" s="17" t="s">
        <v>327</v>
      </c>
      <c r="O1584" s="17" t="s">
        <v>663</v>
      </c>
      <c r="P1584" s="17" t="s">
        <v>1059</v>
      </c>
      <c r="Q1584" s="17" t="s">
        <v>297</v>
      </c>
      <c r="R1584" s="18">
        <v>95</v>
      </c>
      <c r="S1584" s="10">
        <v>44</v>
      </c>
      <c r="AA1584" s="11" t="str">
        <f t="shared" si="24"/>
        <v>9. Bắc GiangHuyện Hiệp Hòa</v>
      </c>
    </row>
    <row r="1585" spans="11:27" ht="15.75">
      <c r="K1585" s="21"/>
      <c r="L1585" s="17"/>
      <c r="M1585" s="17"/>
      <c r="N1585" s="17" t="s">
        <v>327</v>
      </c>
      <c r="O1585" s="17" t="s">
        <v>663</v>
      </c>
      <c r="P1585" s="17" t="s">
        <v>2548</v>
      </c>
      <c r="Q1585" s="17" t="s">
        <v>297</v>
      </c>
      <c r="R1585" s="18">
        <v>95</v>
      </c>
      <c r="S1585" s="10">
        <v>44</v>
      </c>
      <c r="AA1585" s="11" t="str">
        <f t="shared" si="24"/>
        <v>9. Bắc GiangHuyện Hiệp Hòa</v>
      </c>
    </row>
    <row r="1586" spans="11:27" ht="15.75">
      <c r="K1586" s="21"/>
      <c r="L1586" s="17"/>
      <c r="M1586" s="17"/>
      <c r="N1586" s="17" t="s">
        <v>327</v>
      </c>
      <c r="O1586" s="17" t="s">
        <v>663</v>
      </c>
      <c r="P1586" s="17" t="s">
        <v>2549</v>
      </c>
      <c r="Q1586" s="17" t="s">
        <v>297</v>
      </c>
      <c r="R1586" s="18">
        <v>95</v>
      </c>
      <c r="S1586" s="10">
        <v>44</v>
      </c>
      <c r="AA1586" s="11" t="str">
        <f t="shared" si="24"/>
        <v>9. Bắc GiangHuyện Hiệp Hòa</v>
      </c>
    </row>
    <row r="1587" spans="11:27" ht="15.75">
      <c r="K1587" s="21"/>
      <c r="L1587" s="17"/>
      <c r="M1587" s="17"/>
      <c r="N1587" s="17" t="s">
        <v>327</v>
      </c>
      <c r="O1587" s="17" t="s">
        <v>663</v>
      </c>
      <c r="P1587" s="17" t="s">
        <v>2550</v>
      </c>
      <c r="Q1587" s="17" t="s">
        <v>297</v>
      </c>
      <c r="R1587" s="18">
        <v>95</v>
      </c>
      <c r="S1587" s="10">
        <v>44</v>
      </c>
      <c r="AA1587" s="11" t="str">
        <f t="shared" si="24"/>
        <v>9. Bắc GiangHuyện Hiệp Hòa</v>
      </c>
    </row>
    <row r="1588" spans="11:27" ht="15.75">
      <c r="K1588" s="21"/>
      <c r="L1588" s="17"/>
      <c r="M1588" s="17"/>
      <c r="N1588" s="17" t="s">
        <v>327</v>
      </c>
      <c r="O1588" s="17" t="s">
        <v>663</v>
      </c>
      <c r="P1588" s="17" t="s">
        <v>1978</v>
      </c>
      <c r="Q1588" s="17" t="s">
        <v>297</v>
      </c>
      <c r="R1588" s="18">
        <v>95</v>
      </c>
      <c r="S1588" s="10">
        <v>44</v>
      </c>
      <c r="AA1588" s="11" t="str">
        <f t="shared" si="24"/>
        <v>9. Bắc GiangHuyện Hiệp Hòa</v>
      </c>
    </row>
    <row r="1589" spans="11:27" ht="15.75">
      <c r="K1589" s="21"/>
      <c r="L1589" s="17"/>
      <c r="M1589" s="17"/>
      <c r="N1589" s="17" t="s">
        <v>327</v>
      </c>
      <c r="O1589" s="17" t="s">
        <v>663</v>
      </c>
      <c r="P1589" s="17" t="s">
        <v>2551</v>
      </c>
      <c r="Q1589" s="17" t="s">
        <v>297</v>
      </c>
      <c r="R1589" s="18">
        <v>95</v>
      </c>
      <c r="S1589" s="10">
        <v>44</v>
      </c>
      <c r="AA1589" s="11" t="str">
        <f t="shared" si="24"/>
        <v>9. Bắc GiangHuyện Hiệp Hòa</v>
      </c>
    </row>
    <row r="1590" spans="11:27" ht="15.75">
      <c r="K1590" s="21"/>
      <c r="L1590" s="17"/>
      <c r="M1590" s="17"/>
      <c r="N1590" s="17" t="s">
        <v>327</v>
      </c>
      <c r="O1590" s="17" t="s">
        <v>663</v>
      </c>
      <c r="P1590" s="17" t="s">
        <v>2552</v>
      </c>
      <c r="Q1590" s="17" t="s">
        <v>297</v>
      </c>
      <c r="R1590" s="18">
        <v>95</v>
      </c>
      <c r="S1590" s="10">
        <v>44</v>
      </c>
      <c r="AA1590" s="11" t="str">
        <f t="shared" si="24"/>
        <v>9. Bắc GiangHuyện Hiệp Hòa</v>
      </c>
    </row>
    <row r="1591" spans="11:27" ht="15.75">
      <c r="K1591" s="21"/>
      <c r="L1591" s="17"/>
      <c r="M1591" s="17"/>
      <c r="N1591" s="17" t="s">
        <v>327</v>
      </c>
      <c r="O1591" s="17" t="s">
        <v>663</v>
      </c>
      <c r="P1591" s="17" t="s">
        <v>2553</v>
      </c>
      <c r="Q1591" s="17" t="s">
        <v>297</v>
      </c>
      <c r="R1591" s="18">
        <v>95</v>
      </c>
      <c r="S1591" s="10">
        <v>44</v>
      </c>
      <c r="AA1591" s="11" t="str">
        <f t="shared" si="24"/>
        <v>9. Bắc GiangHuyện Hiệp Hòa</v>
      </c>
    </row>
    <row r="1592" spans="11:27" ht="15.75">
      <c r="K1592" s="21"/>
      <c r="L1592" s="17"/>
      <c r="M1592" s="17"/>
      <c r="N1592" s="17" t="s">
        <v>327</v>
      </c>
      <c r="O1592" s="17" t="s">
        <v>666</v>
      </c>
      <c r="P1592" s="17" t="s">
        <v>2554</v>
      </c>
      <c r="Q1592" s="17" t="s">
        <v>297</v>
      </c>
      <c r="R1592" s="18">
        <v>95</v>
      </c>
      <c r="S1592" s="10">
        <v>44</v>
      </c>
      <c r="AA1592" s="11" t="str">
        <f t="shared" si="24"/>
        <v>9. Bắc GiangHuyện Lạng Giang</v>
      </c>
    </row>
    <row r="1593" spans="11:27" ht="15.75">
      <c r="K1593" s="21"/>
      <c r="L1593" s="17"/>
      <c r="M1593" s="17"/>
      <c r="N1593" s="17" t="s">
        <v>327</v>
      </c>
      <c r="O1593" s="17" t="s">
        <v>666</v>
      </c>
      <c r="P1593" s="17" t="s">
        <v>2555</v>
      </c>
      <c r="Q1593" s="17" t="s">
        <v>297</v>
      </c>
      <c r="R1593" s="18">
        <v>95</v>
      </c>
      <c r="S1593" s="10">
        <v>44</v>
      </c>
      <c r="AA1593" s="11" t="str">
        <f t="shared" si="24"/>
        <v>9. Bắc GiangHuyện Lạng Giang</v>
      </c>
    </row>
    <row r="1594" spans="11:27" ht="15.75">
      <c r="K1594" s="21"/>
      <c r="L1594" s="17"/>
      <c r="M1594" s="17"/>
      <c r="N1594" s="17" t="s">
        <v>327</v>
      </c>
      <c r="O1594" s="17" t="s">
        <v>666</v>
      </c>
      <c r="P1594" s="17" t="s">
        <v>2556</v>
      </c>
      <c r="Q1594" s="17" t="s">
        <v>297</v>
      </c>
      <c r="R1594" s="18">
        <v>95</v>
      </c>
      <c r="S1594" s="10">
        <v>44</v>
      </c>
      <c r="AA1594" s="11" t="str">
        <f t="shared" si="24"/>
        <v>9. Bắc GiangHuyện Lạng Giang</v>
      </c>
    </row>
    <row r="1595" spans="11:27" ht="15.75">
      <c r="K1595" s="21"/>
      <c r="L1595" s="17"/>
      <c r="M1595" s="17"/>
      <c r="N1595" s="17" t="s">
        <v>327</v>
      </c>
      <c r="O1595" s="17" t="s">
        <v>666</v>
      </c>
      <c r="P1595" s="17" t="s">
        <v>2557</v>
      </c>
      <c r="Q1595" s="17" t="s">
        <v>297</v>
      </c>
      <c r="R1595" s="18">
        <v>95</v>
      </c>
      <c r="S1595" s="10">
        <v>44</v>
      </c>
      <c r="AA1595" s="11" t="str">
        <f t="shared" si="24"/>
        <v>9. Bắc GiangHuyện Lạng Giang</v>
      </c>
    </row>
    <row r="1596" spans="11:27" ht="15.75">
      <c r="K1596" s="21"/>
      <c r="L1596" s="17"/>
      <c r="M1596" s="17"/>
      <c r="N1596" s="17" t="s">
        <v>327</v>
      </c>
      <c r="O1596" s="17" t="s">
        <v>666</v>
      </c>
      <c r="P1596" s="17" t="s">
        <v>2558</v>
      </c>
      <c r="Q1596" s="17" t="s">
        <v>297</v>
      </c>
      <c r="R1596" s="18">
        <v>95</v>
      </c>
      <c r="S1596" s="10">
        <v>44</v>
      </c>
      <c r="AA1596" s="11" t="str">
        <f t="shared" si="24"/>
        <v>9. Bắc GiangHuyện Lạng Giang</v>
      </c>
    </row>
    <row r="1597" spans="11:27" ht="15.75">
      <c r="K1597" s="21"/>
      <c r="L1597" s="17"/>
      <c r="M1597" s="17"/>
      <c r="N1597" s="17" t="s">
        <v>327</v>
      </c>
      <c r="O1597" s="17" t="s">
        <v>666</v>
      </c>
      <c r="P1597" s="17" t="s">
        <v>2559</v>
      </c>
      <c r="Q1597" s="17" t="s">
        <v>297</v>
      </c>
      <c r="R1597" s="18">
        <v>95</v>
      </c>
      <c r="S1597" s="10">
        <v>44</v>
      </c>
      <c r="AA1597" s="11" t="str">
        <f t="shared" si="24"/>
        <v>9. Bắc GiangHuyện Lạng Giang</v>
      </c>
    </row>
    <row r="1598" spans="11:27" ht="15.75">
      <c r="K1598" s="21"/>
      <c r="L1598" s="17"/>
      <c r="M1598" s="17"/>
      <c r="N1598" s="17" t="s">
        <v>327</v>
      </c>
      <c r="O1598" s="17" t="s">
        <v>666</v>
      </c>
      <c r="P1598" s="17" t="s">
        <v>2560</v>
      </c>
      <c r="Q1598" s="17" t="s">
        <v>297</v>
      </c>
      <c r="R1598" s="18">
        <v>95</v>
      </c>
      <c r="S1598" s="10">
        <v>44</v>
      </c>
      <c r="AA1598" s="11" t="str">
        <f t="shared" si="24"/>
        <v>9. Bắc GiangHuyện Lạng Giang</v>
      </c>
    </row>
    <row r="1599" spans="11:27" ht="15.75">
      <c r="K1599" s="21"/>
      <c r="L1599" s="17"/>
      <c r="M1599" s="17"/>
      <c r="N1599" s="17" t="s">
        <v>327</v>
      </c>
      <c r="O1599" s="17" t="s">
        <v>666</v>
      </c>
      <c r="P1599" s="17" t="s">
        <v>833</v>
      </c>
      <c r="Q1599" s="17" t="s">
        <v>297</v>
      </c>
      <c r="R1599" s="18">
        <v>95</v>
      </c>
      <c r="S1599" s="10">
        <v>44</v>
      </c>
      <c r="AA1599" s="11" t="str">
        <f t="shared" si="24"/>
        <v>9. Bắc GiangHuyện Lạng Giang</v>
      </c>
    </row>
    <row r="1600" spans="11:27" ht="15.75">
      <c r="K1600" s="21"/>
      <c r="L1600" s="17"/>
      <c r="M1600" s="17"/>
      <c r="N1600" s="17" t="s">
        <v>327</v>
      </c>
      <c r="O1600" s="17" t="s">
        <v>666</v>
      </c>
      <c r="P1600" s="17" t="s">
        <v>2561</v>
      </c>
      <c r="Q1600" s="17" t="s">
        <v>297</v>
      </c>
      <c r="R1600" s="18">
        <v>95</v>
      </c>
      <c r="S1600" s="10">
        <v>44</v>
      </c>
      <c r="AA1600" s="11" t="str">
        <f t="shared" si="24"/>
        <v>9. Bắc GiangHuyện Lạng Giang</v>
      </c>
    </row>
    <row r="1601" spans="11:27" ht="15.75">
      <c r="K1601" s="21"/>
      <c r="L1601" s="17"/>
      <c r="M1601" s="17"/>
      <c r="N1601" s="17" t="s">
        <v>327</v>
      </c>
      <c r="O1601" s="17" t="s">
        <v>666</v>
      </c>
      <c r="P1601" s="17" t="s">
        <v>2562</v>
      </c>
      <c r="Q1601" s="17" t="s">
        <v>297</v>
      </c>
      <c r="R1601" s="18">
        <v>95</v>
      </c>
      <c r="S1601" s="10">
        <v>44</v>
      </c>
      <c r="AA1601" s="11" t="str">
        <f t="shared" si="24"/>
        <v>9. Bắc GiangHuyện Lạng Giang</v>
      </c>
    </row>
    <row r="1602" spans="11:27" ht="15.75">
      <c r="K1602" s="21"/>
      <c r="L1602" s="17"/>
      <c r="M1602" s="17"/>
      <c r="N1602" s="17" t="s">
        <v>327</v>
      </c>
      <c r="O1602" s="17" t="s">
        <v>666</v>
      </c>
      <c r="P1602" s="17" t="s">
        <v>2563</v>
      </c>
      <c r="Q1602" s="17" t="s">
        <v>297</v>
      </c>
      <c r="R1602" s="18">
        <v>95</v>
      </c>
      <c r="S1602" s="10">
        <v>44</v>
      </c>
      <c r="AA1602" s="11" t="str">
        <f t="shared" si="24"/>
        <v>9. Bắc GiangHuyện Lạng Giang</v>
      </c>
    </row>
    <row r="1603" spans="11:27" ht="15.75">
      <c r="K1603" s="21"/>
      <c r="L1603" s="17"/>
      <c r="M1603" s="17"/>
      <c r="N1603" s="17" t="s">
        <v>327</v>
      </c>
      <c r="O1603" s="17" t="s">
        <v>666</v>
      </c>
      <c r="P1603" s="17" t="s">
        <v>2564</v>
      </c>
      <c r="Q1603" s="17" t="s">
        <v>297</v>
      </c>
      <c r="R1603" s="18">
        <v>95</v>
      </c>
      <c r="S1603" s="10">
        <v>44</v>
      </c>
      <c r="AA1603" s="11" t="str">
        <f t="shared" si="24"/>
        <v>9. Bắc GiangHuyện Lạng Giang</v>
      </c>
    </row>
    <row r="1604" spans="11:27" ht="15.75">
      <c r="K1604" s="21"/>
      <c r="L1604" s="17"/>
      <c r="M1604" s="17"/>
      <c r="N1604" s="17" t="s">
        <v>327</v>
      </c>
      <c r="O1604" s="17" t="s">
        <v>666</v>
      </c>
      <c r="P1604" s="17" t="s">
        <v>2565</v>
      </c>
      <c r="Q1604" s="17" t="s">
        <v>297</v>
      </c>
      <c r="R1604" s="18">
        <v>95</v>
      </c>
      <c r="S1604" s="10">
        <v>44</v>
      </c>
      <c r="AA1604" s="11" t="str">
        <f t="shared" si="24"/>
        <v>9. Bắc GiangHuyện Lạng Giang</v>
      </c>
    </row>
    <row r="1605" spans="11:27" ht="15.75">
      <c r="K1605" s="21"/>
      <c r="L1605" s="17"/>
      <c r="M1605" s="17"/>
      <c r="N1605" s="17" t="s">
        <v>327</v>
      </c>
      <c r="O1605" s="17" t="s">
        <v>666</v>
      </c>
      <c r="P1605" s="17" t="s">
        <v>2566</v>
      </c>
      <c r="Q1605" s="17" t="s">
        <v>297</v>
      </c>
      <c r="R1605" s="18">
        <v>95</v>
      </c>
      <c r="S1605" s="10">
        <v>44</v>
      </c>
      <c r="AA1605" s="11" t="str">
        <f t="shared" si="24"/>
        <v>9. Bắc GiangHuyện Lạng Giang</v>
      </c>
    </row>
    <row r="1606" spans="11:27" ht="15.75">
      <c r="K1606" s="21"/>
      <c r="L1606" s="17"/>
      <c r="M1606" s="17"/>
      <c r="N1606" s="17" t="s">
        <v>327</v>
      </c>
      <c r="O1606" s="17" t="s">
        <v>666</v>
      </c>
      <c r="P1606" s="17" t="s">
        <v>1086</v>
      </c>
      <c r="Q1606" s="17" t="s">
        <v>297</v>
      </c>
      <c r="R1606" s="18">
        <v>95</v>
      </c>
      <c r="S1606" s="10">
        <v>44</v>
      </c>
      <c r="AA1606" s="11" t="str">
        <f t="shared" ref="AA1606:AA1669" si="25">N1606&amp;O1606</f>
        <v>9. Bắc GiangHuyện Lạng Giang</v>
      </c>
    </row>
    <row r="1607" spans="11:27" ht="15.75">
      <c r="K1607" s="21"/>
      <c r="L1607" s="17"/>
      <c r="M1607" s="17"/>
      <c r="N1607" s="17" t="s">
        <v>327</v>
      </c>
      <c r="O1607" s="17" t="s">
        <v>666</v>
      </c>
      <c r="P1607" s="17" t="s">
        <v>2567</v>
      </c>
      <c r="Q1607" s="17" t="s">
        <v>297</v>
      </c>
      <c r="R1607" s="18">
        <v>95</v>
      </c>
      <c r="S1607" s="10">
        <v>44</v>
      </c>
      <c r="AA1607" s="11" t="str">
        <f t="shared" si="25"/>
        <v>9. Bắc GiangHuyện Lạng Giang</v>
      </c>
    </row>
    <row r="1608" spans="11:27" ht="15.75">
      <c r="K1608" s="21"/>
      <c r="L1608" s="17"/>
      <c r="M1608" s="17"/>
      <c r="N1608" s="17" t="s">
        <v>327</v>
      </c>
      <c r="O1608" s="17" t="s">
        <v>666</v>
      </c>
      <c r="P1608" s="17" t="s">
        <v>2568</v>
      </c>
      <c r="Q1608" s="17" t="s">
        <v>297</v>
      </c>
      <c r="R1608" s="18">
        <v>95</v>
      </c>
      <c r="S1608" s="10">
        <v>44</v>
      </c>
      <c r="AA1608" s="11" t="str">
        <f t="shared" si="25"/>
        <v>9. Bắc GiangHuyện Lạng Giang</v>
      </c>
    </row>
    <row r="1609" spans="11:27" ht="15.75">
      <c r="K1609" s="21"/>
      <c r="L1609" s="17"/>
      <c r="M1609" s="17"/>
      <c r="N1609" s="17" t="s">
        <v>327</v>
      </c>
      <c r="O1609" s="17" t="s">
        <v>666</v>
      </c>
      <c r="P1609" s="17" t="s">
        <v>2569</v>
      </c>
      <c r="Q1609" s="17" t="s">
        <v>297</v>
      </c>
      <c r="R1609" s="18">
        <v>95</v>
      </c>
      <c r="S1609" s="10">
        <v>44</v>
      </c>
      <c r="AA1609" s="11" t="str">
        <f t="shared" si="25"/>
        <v>9. Bắc GiangHuyện Lạng Giang</v>
      </c>
    </row>
    <row r="1610" spans="11:27" ht="15.75">
      <c r="K1610" s="21"/>
      <c r="L1610" s="17"/>
      <c r="M1610" s="17"/>
      <c r="N1610" s="17" t="s">
        <v>327</v>
      </c>
      <c r="O1610" s="17" t="s">
        <v>666</v>
      </c>
      <c r="P1610" s="17" t="s">
        <v>2570</v>
      </c>
      <c r="Q1610" s="17" t="s">
        <v>297</v>
      </c>
      <c r="R1610" s="18">
        <v>95</v>
      </c>
      <c r="S1610" s="10">
        <v>44</v>
      </c>
      <c r="AA1610" s="11" t="str">
        <f t="shared" si="25"/>
        <v>9. Bắc GiangHuyện Lạng Giang</v>
      </c>
    </row>
    <row r="1611" spans="11:27" ht="15.75">
      <c r="K1611" s="21"/>
      <c r="L1611" s="17"/>
      <c r="M1611" s="17"/>
      <c r="N1611" s="17" t="s">
        <v>327</v>
      </c>
      <c r="O1611" s="17" t="s">
        <v>666</v>
      </c>
      <c r="P1611" s="17" t="s">
        <v>2571</v>
      </c>
      <c r="Q1611" s="17" t="s">
        <v>297</v>
      </c>
      <c r="R1611" s="18">
        <v>95</v>
      </c>
      <c r="S1611" s="10">
        <v>44</v>
      </c>
      <c r="AA1611" s="11" t="str">
        <f t="shared" si="25"/>
        <v>9. Bắc GiangHuyện Lạng Giang</v>
      </c>
    </row>
    <row r="1612" spans="11:27" ht="15.75">
      <c r="K1612" s="21"/>
      <c r="L1612" s="17"/>
      <c r="M1612" s="17"/>
      <c r="N1612" s="17" t="s">
        <v>327</v>
      </c>
      <c r="O1612" s="17" t="s">
        <v>666</v>
      </c>
      <c r="P1612" s="17" t="s">
        <v>1249</v>
      </c>
      <c r="Q1612" s="17" t="s">
        <v>297</v>
      </c>
      <c r="R1612" s="18">
        <v>95</v>
      </c>
      <c r="S1612" s="10">
        <v>44</v>
      </c>
      <c r="AA1612" s="11" t="str">
        <f t="shared" si="25"/>
        <v>9. Bắc GiangHuyện Lạng Giang</v>
      </c>
    </row>
    <row r="1613" spans="11:27" ht="15.75">
      <c r="K1613" s="21"/>
      <c r="L1613" s="17"/>
      <c r="M1613" s="17"/>
      <c r="N1613" s="17" t="s">
        <v>327</v>
      </c>
      <c r="O1613" s="17" t="s">
        <v>669</v>
      </c>
      <c r="P1613" s="17" t="s">
        <v>2572</v>
      </c>
      <c r="Q1613" s="17" t="s">
        <v>297</v>
      </c>
      <c r="R1613" s="18">
        <v>95</v>
      </c>
      <c r="S1613" s="10">
        <v>44</v>
      </c>
      <c r="AA1613" s="11" t="str">
        <f t="shared" si="25"/>
        <v>9. Bắc GiangHuyện Lục Nam</v>
      </c>
    </row>
    <row r="1614" spans="11:27" ht="15.75">
      <c r="K1614" s="21"/>
      <c r="L1614" s="17"/>
      <c r="M1614" s="17"/>
      <c r="N1614" s="17" t="s">
        <v>327</v>
      </c>
      <c r="O1614" s="17" t="s">
        <v>669</v>
      </c>
      <c r="P1614" s="17" t="s">
        <v>2573</v>
      </c>
      <c r="Q1614" s="17" t="s">
        <v>297</v>
      </c>
      <c r="R1614" s="18">
        <v>95</v>
      </c>
      <c r="S1614" s="10">
        <v>44</v>
      </c>
      <c r="AA1614" s="11" t="str">
        <f t="shared" si="25"/>
        <v>9. Bắc GiangHuyện Lục Nam</v>
      </c>
    </row>
    <row r="1615" spans="11:27" ht="15.75">
      <c r="K1615" s="21"/>
      <c r="L1615" s="17"/>
      <c r="M1615" s="17"/>
      <c r="N1615" s="17" t="s">
        <v>327</v>
      </c>
      <c r="O1615" s="17" t="s">
        <v>669</v>
      </c>
      <c r="P1615" s="17" t="s">
        <v>2574</v>
      </c>
      <c r="Q1615" s="17" t="s">
        <v>297</v>
      </c>
      <c r="R1615" s="18">
        <v>95</v>
      </c>
      <c r="S1615" s="10">
        <v>44</v>
      </c>
      <c r="AA1615" s="11" t="str">
        <f t="shared" si="25"/>
        <v>9. Bắc GiangHuyện Lục Nam</v>
      </c>
    </row>
    <row r="1616" spans="11:27" ht="15.75">
      <c r="K1616" s="21"/>
      <c r="L1616" s="17"/>
      <c r="M1616" s="17"/>
      <c r="N1616" s="17" t="s">
        <v>327</v>
      </c>
      <c r="O1616" s="17" t="s">
        <v>669</v>
      </c>
      <c r="P1616" s="17" t="s">
        <v>2575</v>
      </c>
      <c r="Q1616" s="17" t="s">
        <v>297</v>
      </c>
      <c r="R1616" s="18">
        <v>95</v>
      </c>
      <c r="S1616" s="10">
        <v>44</v>
      </c>
      <c r="AA1616" s="11" t="str">
        <f t="shared" si="25"/>
        <v>9. Bắc GiangHuyện Lục Nam</v>
      </c>
    </row>
    <row r="1617" spans="11:27" ht="15.75">
      <c r="K1617" s="21"/>
      <c r="L1617" s="17"/>
      <c r="M1617" s="17"/>
      <c r="N1617" s="17" t="s">
        <v>327</v>
      </c>
      <c r="O1617" s="17" t="s">
        <v>669</v>
      </c>
      <c r="P1617" s="17" t="s">
        <v>2576</v>
      </c>
      <c r="Q1617" s="17" t="s">
        <v>297</v>
      </c>
      <c r="R1617" s="18">
        <v>95</v>
      </c>
      <c r="S1617" s="10">
        <v>44</v>
      </c>
      <c r="AA1617" s="11" t="str">
        <f t="shared" si="25"/>
        <v>9. Bắc GiangHuyện Lục Nam</v>
      </c>
    </row>
    <row r="1618" spans="11:27" ht="15.75">
      <c r="K1618" s="21"/>
      <c r="L1618" s="17"/>
      <c r="M1618" s="17"/>
      <c r="N1618" s="17" t="s">
        <v>327</v>
      </c>
      <c r="O1618" s="17" t="s">
        <v>669</v>
      </c>
      <c r="P1618" s="17" t="s">
        <v>2577</v>
      </c>
      <c r="Q1618" s="17" t="s">
        <v>297</v>
      </c>
      <c r="R1618" s="18">
        <v>95</v>
      </c>
      <c r="S1618" s="10">
        <v>44</v>
      </c>
      <c r="AA1618" s="11" t="str">
        <f t="shared" si="25"/>
        <v>9. Bắc GiangHuyện Lục Nam</v>
      </c>
    </row>
    <row r="1619" spans="11:27" ht="15.75">
      <c r="K1619" s="21"/>
      <c r="L1619" s="17"/>
      <c r="M1619" s="17"/>
      <c r="N1619" s="17" t="s">
        <v>327</v>
      </c>
      <c r="O1619" s="17" t="s">
        <v>669</v>
      </c>
      <c r="P1619" s="17" t="s">
        <v>2578</v>
      </c>
      <c r="Q1619" s="17" t="s">
        <v>297</v>
      </c>
      <c r="R1619" s="18">
        <v>95</v>
      </c>
      <c r="S1619" s="10">
        <v>44</v>
      </c>
      <c r="AA1619" s="11" t="str">
        <f t="shared" si="25"/>
        <v>9. Bắc GiangHuyện Lục Nam</v>
      </c>
    </row>
    <row r="1620" spans="11:27" ht="15.75">
      <c r="K1620" s="21"/>
      <c r="L1620" s="17"/>
      <c r="M1620" s="17"/>
      <c r="N1620" s="17" t="s">
        <v>327</v>
      </c>
      <c r="O1620" s="17" t="s">
        <v>669</v>
      </c>
      <c r="P1620" s="17" t="s">
        <v>2579</v>
      </c>
      <c r="Q1620" s="17" t="s">
        <v>297</v>
      </c>
      <c r="R1620" s="18">
        <v>95</v>
      </c>
      <c r="S1620" s="10">
        <v>44</v>
      </c>
      <c r="AA1620" s="11" t="str">
        <f t="shared" si="25"/>
        <v>9. Bắc GiangHuyện Lục Nam</v>
      </c>
    </row>
    <row r="1621" spans="11:27" ht="15.75">
      <c r="K1621" s="21"/>
      <c r="L1621" s="17"/>
      <c r="M1621" s="17"/>
      <c r="N1621" s="17" t="s">
        <v>327</v>
      </c>
      <c r="O1621" s="17" t="s">
        <v>669</v>
      </c>
      <c r="P1621" s="17" t="s">
        <v>2580</v>
      </c>
      <c r="Q1621" s="17" t="s">
        <v>297</v>
      </c>
      <c r="R1621" s="18">
        <v>95</v>
      </c>
      <c r="S1621" s="10">
        <v>44</v>
      </c>
      <c r="AA1621" s="11" t="str">
        <f t="shared" si="25"/>
        <v>9. Bắc GiangHuyện Lục Nam</v>
      </c>
    </row>
    <row r="1622" spans="11:27" ht="15.75">
      <c r="K1622" s="21"/>
      <c r="L1622" s="17"/>
      <c r="M1622" s="17"/>
      <c r="N1622" s="17" t="s">
        <v>327</v>
      </c>
      <c r="O1622" s="17" t="s">
        <v>669</v>
      </c>
      <c r="P1622" s="17" t="s">
        <v>2013</v>
      </c>
      <c r="Q1622" s="17" t="s">
        <v>297</v>
      </c>
      <c r="R1622" s="18">
        <v>95</v>
      </c>
      <c r="S1622" s="10">
        <v>44</v>
      </c>
      <c r="AA1622" s="11" t="str">
        <f t="shared" si="25"/>
        <v>9. Bắc GiangHuyện Lục Nam</v>
      </c>
    </row>
    <row r="1623" spans="11:27" ht="15.75">
      <c r="K1623" s="21"/>
      <c r="L1623" s="17"/>
      <c r="M1623" s="17"/>
      <c r="N1623" s="17" t="s">
        <v>327</v>
      </c>
      <c r="O1623" s="17" t="s">
        <v>669</v>
      </c>
      <c r="P1623" s="17" t="s">
        <v>2581</v>
      </c>
      <c r="Q1623" s="17" t="s">
        <v>297</v>
      </c>
      <c r="R1623" s="18">
        <v>95</v>
      </c>
      <c r="S1623" s="10">
        <v>44</v>
      </c>
      <c r="AA1623" s="11" t="str">
        <f t="shared" si="25"/>
        <v>9. Bắc GiangHuyện Lục Nam</v>
      </c>
    </row>
    <row r="1624" spans="11:27" ht="15.75">
      <c r="K1624" s="21"/>
      <c r="L1624" s="17"/>
      <c r="M1624" s="17"/>
      <c r="N1624" s="17" t="s">
        <v>327</v>
      </c>
      <c r="O1624" s="17" t="s">
        <v>669</v>
      </c>
      <c r="P1624" s="17" t="s">
        <v>2582</v>
      </c>
      <c r="Q1624" s="17" t="s">
        <v>297</v>
      </c>
      <c r="R1624" s="18">
        <v>95</v>
      </c>
      <c r="S1624" s="10">
        <v>44</v>
      </c>
      <c r="AA1624" s="11" t="str">
        <f t="shared" si="25"/>
        <v>9. Bắc GiangHuyện Lục Nam</v>
      </c>
    </row>
    <row r="1625" spans="11:27" ht="15.75">
      <c r="K1625" s="21"/>
      <c r="L1625" s="17"/>
      <c r="M1625" s="17"/>
      <c r="N1625" s="17" t="s">
        <v>327</v>
      </c>
      <c r="O1625" s="17" t="s">
        <v>669</v>
      </c>
      <c r="P1625" s="17" t="s">
        <v>2583</v>
      </c>
      <c r="Q1625" s="17" t="s">
        <v>297</v>
      </c>
      <c r="R1625" s="18">
        <v>95</v>
      </c>
      <c r="S1625" s="10">
        <v>44</v>
      </c>
      <c r="AA1625" s="11" t="str">
        <f t="shared" si="25"/>
        <v>9. Bắc GiangHuyện Lục Nam</v>
      </c>
    </row>
    <row r="1626" spans="11:27" ht="15.75">
      <c r="K1626" s="21"/>
      <c r="L1626" s="17"/>
      <c r="M1626" s="17"/>
      <c r="N1626" s="17" t="s">
        <v>327</v>
      </c>
      <c r="O1626" s="17" t="s">
        <v>669</v>
      </c>
      <c r="P1626" s="17" t="s">
        <v>2584</v>
      </c>
      <c r="Q1626" s="17" t="s">
        <v>297</v>
      </c>
      <c r="R1626" s="18">
        <v>95</v>
      </c>
      <c r="S1626" s="10">
        <v>44</v>
      </c>
      <c r="AA1626" s="11" t="str">
        <f t="shared" si="25"/>
        <v>9. Bắc GiangHuyện Lục Nam</v>
      </c>
    </row>
    <row r="1627" spans="11:27" ht="15.75">
      <c r="K1627" s="21"/>
      <c r="L1627" s="17"/>
      <c r="M1627" s="17"/>
      <c r="N1627" s="17" t="s">
        <v>327</v>
      </c>
      <c r="O1627" s="17" t="s">
        <v>669</v>
      </c>
      <c r="P1627" s="17" t="s">
        <v>2585</v>
      </c>
      <c r="Q1627" s="17" t="s">
        <v>297</v>
      </c>
      <c r="R1627" s="18">
        <v>95</v>
      </c>
      <c r="S1627" s="10">
        <v>44</v>
      </c>
      <c r="AA1627" s="11" t="str">
        <f t="shared" si="25"/>
        <v>9. Bắc GiangHuyện Lục Nam</v>
      </c>
    </row>
    <row r="1628" spans="11:27" ht="15.75">
      <c r="K1628" s="21"/>
      <c r="L1628" s="17"/>
      <c r="M1628" s="17"/>
      <c r="N1628" s="17" t="s">
        <v>327</v>
      </c>
      <c r="O1628" s="17" t="s">
        <v>669</v>
      </c>
      <c r="P1628" s="17" t="s">
        <v>2586</v>
      </c>
      <c r="Q1628" s="17" t="s">
        <v>297</v>
      </c>
      <c r="R1628" s="18">
        <v>95</v>
      </c>
      <c r="S1628" s="10">
        <v>44</v>
      </c>
      <c r="AA1628" s="11" t="str">
        <f t="shared" si="25"/>
        <v>9. Bắc GiangHuyện Lục Nam</v>
      </c>
    </row>
    <row r="1629" spans="11:27" ht="15.75">
      <c r="K1629" s="21"/>
      <c r="L1629" s="17"/>
      <c r="M1629" s="17"/>
      <c r="N1629" s="17" t="s">
        <v>327</v>
      </c>
      <c r="O1629" s="17" t="s">
        <v>669</v>
      </c>
      <c r="P1629" s="17" t="s">
        <v>2587</v>
      </c>
      <c r="Q1629" s="17" t="s">
        <v>297</v>
      </c>
      <c r="R1629" s="18">
        <v>95</v>
      </c>
      <c r="S1629" s="10">
        <v>44</v>
      </c>
      <c r="AA1629" s="11" t="str">
        <f t="shared" si="25"/>
        <v>9. Bắc GiangHuyện Lục Nam</v>
      </c>
    </row>
    <row r="1630" spans="11:27" ht="15.75">
      <c r="K1630" s="21"/>
      <c r="L1630" s="17"/>
      <c r="M1630" s="17"/>
      <c r="N1630" s="17" t="s">
        <v>327</v>
      </c>
      <c r="O1630" s="17" t="s">
        <v>669</v>
      </c>
      <c r="P1630" s="17" t="s">
        <v>2588</v>
      </c>
      <c r="Q1630" s="17" t="s">
        <v>297</v>
      </c>
      <c r="R1630" s="18">
        <v>95</v>
      </c>
      <c r="S1630" s="10">
        <v>44</v>
      </c>
      <c r="AA1630" s="11" t="str">
        <f t="shared" si="25"/>
        <v>9. Bắc GiangHuyện Lục Nam</v>
      </c>
    </row>
    <row r="1631" spans="11:27" ht="15.75">
      <c r="K1631" s="21"/>
      <c r="L1631" s="17"/>
      <c r="M1631" s="17"/>
      <c r="N1631" s="17" t="s">
        <v>327</v>
      </c>
      <c r="O1631" s="17" t="s">
        <v>669</v>
      </c>
      <c r="P1631" s="17" t="s">
        <v>2589</v>
      </c>
      <c r="Q1631" s="17" t="s">
        <v>297</v>
      </c>
      <c r="R1631" s="18">
        <v>95</v>
      </c>
      <c r="S1631" s="10">
        <v>44</v>
      </c>
      <c r="AA1631" s="11" t="str">
        <f t="shared" si="25"/>
        <v>9. Bắc GiangHuyện Lục Nam</v>
      </c>
    </row>
    <row r="1632" spans="11:27" ht="15.75">
      <c r="K1632" s="21"/>
      <c r="L1632" s="17"/>
      <c r="M1632" s="17"/>
      <c r="N1632" s="17" t="s">
        <v>327</v>
      </c>
      <c r="O1632" s="17" t="s">
        <v>669</v>
      </c>
      <c r="P1632" s="17" t="s">
        <v>793</v>
      </c>
      <c r="Q1632" s="17" t="s">
        <v>297</v>
      </c>
      <c r="R1632" s="18">
        <v>95</v>
      </c>
      <c r="S1632" s="10">
        <v>44</v>
      </c>
      <c r="AA1632" s="11" t="str">
        <f t="shared" si="25"/>
        <v>9. Bắc GiangHuyện Lục Nam</v>
      </c>
    </row>
    <row r="1633" spans="11:27" ht="15.75">
      <c r="K1633" s="21"/>
      <c r="L1633" s="17"/>
      <c r="M1633" s="17"/>
      <c r="N1633" s="17" t="s">
        <v>327</v>
      </c>
      <c r="O1633" s="17" t="s">
        <v>669</v>
      </c>
      <c r="P1633" s="17" t="s">
        <v>2590</v>
      </c>
      <c r="Q1633" s="17" t="s">
        <v>297</v>
      </c>
      <c r="R1633" s="18">
        <v>95</v>
      </c>
      <c r="S1633" s="10">
        <v>44</v>
      </c>
      <c r="AA1633" s="11" t="str">
        <f t="shared" si="25"/>
        <v>9. Bắc GiangHuyện Lục Nam</v>
      </c>
    </row>
    <row r="1634" spans="11:27" ht="15.75">
      <c r="K1634" s="21"/>
      <c r="L1634" s="17"/>
      <c r="M1634" s="17"/>
      <c r="N1634" s="17" t="s">
        <v>327</v>
      </c>
      <c r="O1634" s="17" t="s">
        <v>669</v>
      </c>
      <c r="P1634" s="17" t="s">
        <v>2591</v>
      </c>
      <c r="Q1634" s="17" t="s">
        <v>297</v>
      </c>
      <c r="R1634" s="18">
        <v>95</v>
      </c>
      <c r="S1634" s="10">
        <v>44</v>
      </c>
      <c r="AA1634" s="11" t="str">
        <f t="shared" si="25"/>
        <v>9. Bắc GiangHuyện Lục Nam</v>
      </c>
    </row>
    <row r="1635" spans="11:27" ht="15.75">
      <c r="K1635" s="21"/>
      <c r="L1635" s="17"/>
      <c r="M1635" s="17"/>
      <c r="N1635" s="17" t="s">
        <v>327</v>
      </c>
      <c r="O1635" s="17" t="s">
        <v>669</v>
      </c>
      <c r="P1635" s="17" t="s">
        <v>2592</v>
      </c>
      <c r="Q1635" s="17" t="s">
        <v>297</v>
      </c>
      <c r="R1635" s="18">
        <v>95</v>
      </c>
      <c r="S1635" s="10">
        <v>44</v>
      </c>
      <c r="AA1635" s="11" t="str">
        <f t="shared" si="25"/>
        <v>9. Bắc GiangHuyện Lục Nam</v>
      </c>
    </row>
    <row r="1636" spans="11:27" ht="15.75">
      <c r="K1636" s="21"/>
      <c r="L1636" s="17"/>
      <c r="M1636" s="17"/>
      <c r="N1636" s="17" t="s">
        <v>327</v>
      </c>
      <c r="O1636" s="17" t="s">
        <v>669</v>
      </c>
      <c r="P1636" s="17" t="s">
        <v>2593</v>
      </c>
      <c r="Q1636" s="17" t="s">
        <v>297</v>
      </c>
      <c r="R1636" s="18">
        <v>95</v>
      </c>
      <c r="S1636" s="10">
        <v>44</v>
      </c>
      <c r="AA1636" s="11" t="str">
        <f t="shared" si="25"/>
        <v>9. Bắc GiangHuyện Lục Nam</v>
      </c>
    </row>
    <row r="1637" spans="11:27" ht="15.75">
      <c r="K1637" s="21"/>
      <c r="L1637" s="17"/>
      <c r="M1637" s="17"/>
      <c r="N1637" s="17" t="s">
        <v>327</v>
      </c>
      <c r="O1637" s="17" t="s">
        <v>669</v>
      </c>
      <c r="P1637" s="17" t="s">
        <v>1036</v>
      </c>
      <c r="Q1637" s="17" t="s">
        <v>297</v>
      </c>
      <c r="R1637" s="18">
        <v>95</v>
      </c>
      <c r="S1637" s="10">
        <v>44</v>
      </c>
      <c r="AA1637" s="11" t="str">
        <f t="shared" si="25"/>
        <v>9. Bắc GiangHuyện Lục Nam</v>
      </c>
    </row>
    <row r="1638" spans="11:27" ht="15.75">
      <c r="K1638" s="21"/>
      <c r="L1638" s="17"/>
      <c r="M1638" s="17"/>
      <c r="N1638" s="17" t="s">
        <v>327</v>
      </c>
      <c r="O1638" s="17" t="s">
        <v>672</v>
      </c>
      <c r="P1638" s="17" t="s">
        <v>2594</v>
      </c>
      <c r="Q1638" s="17" t="s">
        <v>297</v>
      </c>
      <c r="R1638" s="18">
        <v>95</v>
      </c>
      <c r="S1638" s="10">
        <v>44</v>
      </c>
      <c r="AA1638" s="11" t="str">
        <f t="shared" si="25"/>
        <v>9. Bắc GiangHuyện Lục Ngạn</v>
      </c>
    </row>
    <row r="1639" spans="11:27" ht="15.75">
      <c r="K1639" s="21"/>
      <c r="L1639" s="17"/>
      <c r="M1639" s="17"/>
      <c r="N1639" s="17" t="s">
        <v>327</v>
      </c>
      <c r="O1639" s="17" t="s">
        <v>672</v>
      </c>
      <c r="P1639" s="17" t="s">
        <v>2595</v>
      </c>
      <c r="Q1639" s="17" t="s">
        <v>297</v>
      </c>
      <c r="R1639" s="18">
        <v>95</v>
      </c>
      <c r="S1639" s="10">
        <v>44</v>
      </c>
      <c r="AA1639" s="11" t="str">
        <f t="shared" si="25"/>
        <v>9. Bắc GiangHuyện Lục Ngạn</v>
      </c>
    </row>
    <row r="1640" spans="11:27" ht="15.75">
      <c r="K1640" s="21"/>
      <c r="L1640" s="17"/>
      <c r="M1640" s="17"/>
      <c r="N1640" s="17" t="s">
        <v>327</v>
      </c>
      <c r="O1640" s="17" t="s">
        <v>672</v>
      </c>
      <c r="P1640" s="17" t="s">
        <v>2596</v>
      </c>
      <c r="Q1640" s="17" t="s">
        <v>297</v>
      </c>
      <c r="R1640" s="18">
        <v>95</v>
      </c>
      <c r="S1640" s="10">
        <v>44</v>
      </c>
      <c r="AA1640" s="11" t="str">
        <f t="shared" si="25"/>
        <v>9. Bắc GiangHuyện Lục Ngạn</v>
      </c>
    </row>
    <row r="1641" spans="11:27" ht="15.75">
      <c r="K1641" s="21"/>
      <c r="L1641" s="17"/>
      <c r="M1641" s="17"/>
      <c r="N1641" s="17" t="s">
        <v>327</v>
      </c>
      <c r="O1641" s="17" t="s">
        <v>672</v>
      </c>
      <c r="P1641" s="17" t="s">
        <v>2597</v>
      </c>
      <c r="Q1641" s="17" t="s">
        <v>297</v>
      </c>
      <c r="R1641" s="18">
        <v>95</v>
      </c>
      <c r="S1641" s="10">
        <v>44</v>
      </c>
      <c r="AA1641" s="11" t="str">
        <f t="shared" si="25"/>
        <v>9. Bắc GiangHuyện Lục Ngạn</v>
      </c>
    </row>
    <row r="1642" spans="11:27" ht="15.75">
      <c r="K1642" s="21"/>
      <c r="L1642" s="17"/>
      <c r="M1642" s="17"/>
      <c r="N1642" s="17" t="s">
        <v>327</v>
      </c>
      <c r="O1642" s="17" t="s">
        <v>672</v>
      </c>
      <c r="P1642" s="17" t="s">
        <v>2598</v>
      </c>
      <c r="Q1642" s="17" t="s">
        <v>297</v>
      </c>
      <c r="R1642" s="18">
        <v>95</v>
      </c>
      <c r="S1642" s="10">
        <v>44</v>
      </c>
      <c r="AA1642" s="11" t="str">
        <f t="shared" si="25"/>
        <v>9. Bắc GiangHuyện Lục Ngạn</v>
      </c>
    </row>
    <row r="1643" spans="11:27" ht="15.75">
      <c r="K1643" s="21"/>
      <c r="L1643" s="17"/>
      <c r="M1643" s="17"/>
      <c r="N1643" s="17" t="s">
        <v>327</v>
      </c>
      <c r="O1643" s="17" t="s">
        <v>672</v>
      </c>
      <c r="P1643" s="17" t="s">
        <v>2599</v>
      </c>
      <c r="Q1643" s="17" t="s">
        <v>297</v>
      </c>
      <c r="R1643" s="18">
        <v>95</v>
      </c>
      <c r="S1643" s="10">
        <v>44</v>
      </c>
      <c r="AA1643" s="11" t="str">
        <f t="shared" si="25"/>
        <v>9. Bắc GiangHuyện Lục Ngạn</v>
      </c>
    </row>
    <row r="1644" spans="11:27" ht="15.75">
      <c r="K1644" s="21"/>
      <c r="L1644" s="17"/>
      <c r="M1644" s="17"/>
      <c r="N1644" s="17" t="s">
        <v>327</v>
      </c>
      <c r="O1644" s="17" t="s">
        <v>672</v>
      </c>
      <c r="P1644" s="17" t="s">
        <v>2600</v>
      </c>
      <c r="Q1644" s="17" t="s">
        <v>297</v>
      </c>
      <c r="R1644" s="18">
        <v>95</v>
      </c>
      <c r="S1644" s="10">
        <v>44</v>
      </c>
      <c r="AA1644" s="11" t="str">
        <f t="shared" si="25"/>
        <v>9. Bắc GiangHuyện Lục Ngạn</v>
      </c>
    </row>
    <row r="1645" spans="11:27" ht="15.75">
      <c r="K1645" s="21"/>
      <c r="L1645" s="17"/>
      <c r="M1645" s="17"/>
      <c r="N1645" s="17" t="s">
        <v>327</v>
      </c>
      <c r="O1645" s="17" t="s">
        <v>672</v>
      </c>
      <c r="P1645" s="17" t="s">
        <v>2601</v>
      </c>
      <c r="Q1645" s="17" t="s">
        <v>297</v>
      </c>
      <c r="R1645" s="18">
        <v>95</v>
      </c>
      <c r="S1645" s="10">
        <v>44</v>
      </c>
      <c r="AA1645" s="11" t="str">
        <f t="shared" si="25"/>
        <v>9. Bắc GiangHuyện Lục Ngạn</v>
      </c>
    </row>
    <row r="1646" spans="11:27" ht="15.75">
      <c r="K1646" s="21"/>
      <c r="L1646" s="17"/>
      <c r="M1646" s="17"/>
      <c r="N1646" s="17" t="s">
        <v>327</v>
      </c>
      <c r="O1646" s="17" t="s">
        <v>672</v>
      </c>
      <c r="P1646" s="17" t="s">
        <v>2602</v>
      </c>
      <c r="Q1646" s="17" t="s">
        <v>297</v>
      </c>
      <c r="R1646" s="18">
        <v>95</v>
      </c>
      <c r="S1646" s="10">
        <v>44</v>
      </c>
      <c r="AA1646" s="11" t="str">
        <f t="shared" si="25"/>
        <v>9. Bắc GiangHuyện Lục Ngạn</v>
      </c>
    </row>
    <row r="1647" spans="11:27" ht="15.75">
      <c r="K1647" s="21"/>
      <c r="L1647" s="17"/>
      <c r="M1647" s="17"/>
      <c r="N1647" s="17" t="s">
        <v>327</v>
      </c>
      <c r="O1647" s="17" t="s">
        <v>672</v>
      </c>
      <c r="P1647" s="17" t="s">
        <v>2603</v>
      </c>
      <c r="Q1647" s="17" t="s">
        <v>297</v>
      </c>
      <c r="R1647" s="18">
        <v>95</v>
      </c>
      <c r="S1647" s="10">
        <v>44</v>
      </c>
      <c r="AA1647" s="11" t="str">
        <f t="shared" si="25"/>
        <v>9. Bắc GiangHuyện Lục Ngạn</v>
      </c>
    </row>
    <row r="1648" spans="11:27" ht="15.75">
      <c r="K1648" s="21"/>
      <c r="L1648" s="17"/>
      <c r="M1648" s="17"/>
      <c r="N1648" s="17" t="s">
        <v>327</v>
      </c>
      <c r="O1648" s="17" t="s">
        <v>672</v>
      </c>
      <c r="P1648" s="17" t="s">
        <v>2604</v>
      </c>
      <c r="Q1648" s="17" t="s">
        <v>297</v>
      </c>
      <c r="R1648" s="18">
        <v>95</v>
      </c>
      <c r="S1648" s="10">
        <v>44</v>
      </c>
      <c r="AA1648" s="11" t="str">
        <f t="shared" si="25"/>
        <v>9. Bắc GiangHuyện Lục Ngạn</v>
      </c>
    </row>
    <row r="1649" spans="11:27" ht="15.75">
      <c r="K1649" s="21"/>
      <c r="L1649" s="17"/>
      <c r="M1649" s="17"/>
      <c r="N1649" s="17" t="s">
        <v>327</v>
      </c>
      <c r="O1649" s="17" t="s">
        <v>672</v>
      </c>
      <c r="P1649" s="17" t="s">
        <v>676</v>
      </c>
      <c r="Q1649" s="17" t="s">
        <v>297</v>
      </c>
      <c r="R1649" s="18">
        <v>95</v>
      </c>
      <c r="S1649" s="10">
        <v>44</v>
      </c>
      <c r="AA1649" s="11" t="str">
        <f t="shared" si="25"/>
        <v>9. Bắc GiangHuyện Lục Ngạn</v>
      </c>
    </row>
    <row r="1650" spans="11:27" ht="15.75">
      <c r="K1650" s="21"/>
      <c r="L1650" s="17"/>
      <c r="M1650" s="17"/>
      <c r="N1650" s="17" t="s">
        <v>327</v>
      </c>
      <c r="O1650" s="17" t="s">
        <v>672</v>
      </c>
      <c r="P1650" s="17" t="s">
        <v>2319</v>
      </c>
      <c r="Q1650" s="17" t="s">
        <v>297</v>
      </c>
      <c r="R1650" s="18">
        <v>95</v>
      </c>
      <c r="S1650" s="10">
        <v>44</v>
      </c>
      <c r="AA1650" s="11" t="str">
        <f t="shared" si="25"/>
        <v>9. Bắc GiangHuyện Lục Ngạn</v>
      </c>
    </row>
    <row r="1651" spans="11:27" ht="15.75">
      <c r="K1651" s="21"/>
      <c r="L1651" s="17"/>
      <c r="M1651" s="17"/>
      <c r="N1651" s="17" t="s">
        <v>327</v>
      </c>
      <c r="O1651" s="17" t="s">
        <v>672</v>
      </c>
      <c r="P1651" s="17" t="s">
        <v>2605</v>
      </c>
      <c r="Q1651" s="17" t="s">
        <v>297</v>
      </c>
      <c r="R1651" s="18">
        <v>95</v>
      </c>
      <c r="S1651" s="10">
        <v>44</v>
      </c>
      <c r="AA1651" s="11" t="str">
        <f t="shared" si="25"/>
        <v>9. Bắc GiangHuyện Lục Ngạn</v>
      </c>
    </row>
    <row r="1652" spans="11:27" ht="15.75">
      <c r="K1652" s="21"/>
      <c r="L1652" s="17"/>
      <c r="M1652" s="17"/>
      <c r="N1652" s="17" t="s">
        <v>327</v>
      </c>
      <c r="O1652" s="17" t="s">
        <v>672</v>
      </c>
      <c r="P1652" s="17" t="s">
        <v>2606</v>
      </c>
      <c r="Q1652" s="17" t="s">
        <v>297</v>
      </c>
      <c r="R1652" s="18">
        <v>95</v>
      </c>
      <c r="S1652" s="10">
        <v>44</v>
      </c>
      <c r="AA1652" s="11" t="str">
        <f t="shared" si="25"/>
        <v>9. Bắc GiangHuyện Lục Ngạn</v>
      </c>
    </row>
    <row r="1653" spans="11:27" ht="15.75">
      <c r="K1653" s="21"/>
      <c r="L1653" s="17"/>
      <c r="M1653" s="17"/>
      <c r="N1653" s="17" t="s">
        <v>327</v>
      </c>
      <c r="O1653" s="17" t="s">
        <v>672</v>
      </c>
      <c r="P1653" s="17" t="s">
        <v>2607</v>
      </c>
      <c r="Q1653" s="17" t="s">
        <v>297</v>
      </c>
      <c r="R1653" s="18">
        <v>95</v>
      </c>
      <c r="S1653" s="10">
        <v>44</v>
      </c>
      <c r="AA1653" s="11" t="str">
        <f t="shared" si="25"/>
        <v>9. Bắc GiangHuyện Lục Ngạn</v>
      </c>
    </row>
    <row r="1654" spans="11:27" ht="15.75">
      <c r="K1654" s="21"/>
      <c r="L1654" s="17"/>
      <c r="M1654" s="17"/>
      <c r="N1654" s="17" t="s">
        <v>327</v>
      </c>
      <c r="O1654" s="17" t="s">
        <v>672</v>
      </c>
      <c r="P1654" s="17" t="s">
        <v>350</v>
      </c>
      <c r="Q1654" s="17" t="s">
        <v>297</v>
      </c>
      <c r="R1654" s="18">
        <v>95</v>
      </c>
      <c r="S1654" s="10">
        <v>44</v>
      </c>
      <c r="AA1654" s="11" t="str">
        <f t="shared" si="25"/>
        <v>9. Bắc GiangHuyện Lục Ngạn</v>
      </c>
    </row>
    <row r="1655" spans="11:27" ht="15.75">
      <c r="K1655" s="21"/>
      <c r="L1655" s="17"/>
      <c r="M1655" s="17"/>
      <c r="N1655" s="17" t="s">
        <v>327</v>
      </c>
      <c r="O1655" s="17" t="s">
        <v>672</v>
      </c>
      <c r="P1655" s="17" t="s">
        <v>2608</v>
      </c>
      <c r="Q1655" s="17" t="s">
        <v>297</v>
      </c>
      <c r="R1655" s="18">
        <v>95</v>
      </c>
      <c r="S1655" s="10">
        <v>44</v>
      </c>
      <c r="AA1655" s="11" t="str">
        <f t="shared" si="25"/>
        <v>9. Bắc GiangHuyện Lục Ngạn</v>
      </c>
    </row>
    <row r="1656" spans="11:27" ht="15.75">
      <c r="K1656" s="21"/>
      <c r="L1656" s="17"/>
      <c r="M1656" s="17"/>
      <c r="N1656" s="17" t="s">
        <v>327</v>
      </c>
      <c r="O1656" s="17" t="s">
        <v>672</v>
      </c>
      <c r="P1656" s="17" t="s">
        <v>2609</v>
      </c>
      <c r="Q1656" s="17" t="s">
        <v>297</v>
      </c>
      <c r="R1656" s="18">
        <v>95</v>
      </c>
      <c r="S1656" s="10">
        <v>44</v>
      </c>
      <c r="AA1656" s="11" t="str">
        <f t="shared" si="25"/>
        <v>9. Bắc GiangHuyện Lục Ngạn</v>
      </c>
    </row>
    <row r="1657" spans="11:27" ht="15.75">
      <c r="K1657" s="21"/>
      <c r="L1657" s="17"/>
      <c r="M1657" s="17"/>
      <c r="N1657" s="17" t="s">
        <v>327</v>
      </c>
      <c r="O1657" s="17" t="s">
        <v>672</v>
      </c>
      <c r="P1657" s="17" t="s">
        <v>2610</v>
      </c>
      <c r="Q1657" s="17" t="s">
        <v>297</v>
      </c>
      <c r="R1657" s="18">
        <v>95</v>
      </c>
      <c r="S1657" s="10">
        <v>44</v>
      </c>
      <c r="AA1657" s="11" t="str">
        <f t="shared" si="25"/>
        <v>9. Bắc GiangHuyện Lục Ngạn</v>
      </c>
    </row>
    <row r="1658" spans="11:27" ht="15.75">
      <c r="K1658" s="21"/>
      <c r="L1658" s="17"/>
      <c r="M1658" s="17"/>
      <c r="N1658" s="17" t="s">
        <v>327</v>
      </c>
      <c r="O1658" s="17" t="s">
        <v>672</v>
      </c>
      <c r="P1658" s="17" t="s">
        <v>2611</v>
      </c>
      <c r="Q1658" s="17" t="s">
        <v>297</v>
      </c>
      <c r="R1658" s="18">
        <v>95</v>
      </c>
      <c r="S1658" s="10">
        <v>44</v>
      </c>
      <c r="AA1658" s="11" t="str">
        <f t="shared" si="25"/>
        <v>9. Bắc GiangHuyện Lục Ngạn</v>
      </c>
    </row>
    <row r="1659" spans="11:27" ht="15.75">
      <c r="K1659" s="21"/>
      <c r="L1659" s="17"/>
      <c r="M1659" s="17"/>
      <c r="N1659" s="17" t="s">
        <v>327</v>
      </c>
      <c r="O1659" s="17" t="s">
        <v>672</v>
      </c>
      <c r="P1659" s="17" t="s">
        <v>2612</v>
      </c>
      <c r="Q1659" s="17" t="s">
        <v>297</v>
      </c>
      <c r="R1659" s="18">
        <v>95</v>
      </c>
      <c r="S1659" s="10">
        <v>44</v>
      </c>
      <c r="AA1659" s="11" t="str">
        <f t="shared" si="25"/>
        <v>9. Bắc GiangHuyện Lục Ngạn</v>
      </c>
    </row>
    <row r="1660" spans="11:27" ht="15.75">
      <c r="K1660" s="21"/>
      <c r="L1660" s="17"/>
      <c r="M1660" s="17"/>
      <c r="N1660" s="17" t="s">
        <v>327</v>
      </c>
      <c r="O1660" s="17" t="s">
        <v>672</v>
      </c>
      <c r="P1660" s="17" t="s">
        <v>567</v>
      </c>
      <c r="Q1660" s="17" t="s">
        <v>297</v>
      </c>
      <c r="R1660" s="18">
        <v>95</v>
      </c>
      <c r="S1660" s="10">
        <v>44</v>
      </c>
      <c r="AA1660" s="11" t="str">
        <f t="shared" si="25"/>
        <v>9. Bắc GiangHuyện Lục Ngạn</v>
      </c>
    </row>
    <row r="1661" spans="11:27" ht="15.75">
      <c r="K1661" s="21"/>
      <c r="L1661" s="17"/>
      <c r="M1661" s="17"/>
      <c r="N1661" s="17" t="s">
        <v>327</v>
      </c>
      <c r="O1661" s="17" t="s">
        <v>672</v>
      </c>
      <c r="P1661" s="17" t="s">
        <v>2613</v>
      </c>
      <c r="Q1661" s="17" t="s">
        <v>297</v>
      </c>
      <c r="R1661" s="18">
        <v>95</v>
      </c>
      <c r="S1661" s="10">
        <v>44</v>
      </c>
      <c r="AA1661" s="11" t="str">
        <f t="shared" si="25"/>
        <v>9. Bắc GiangHuyện Lục Ngạn</v>
      </c>
    </row>
    <row r="1662" spans="11:27" ht="15.75">
      <c r="K1662" s="21"/>
      <c r="L1662" s="17"/>
      <c r="M1662" s="17"/>
      <c r="N1662" s="17" t="s">
        <v>327</v>
      </c>
      <c r="O1662" s="17" t="s">
        <v>672</v>
      </c>
      <c r="P1662" s="17" t="s">
        <v>2614</v>
      </c>
      <c r="Q1662" s="17" t="s">
        <v>297</v>
      </c>
      <c r="R1662" s="18">
        <v>95</v>
      </c>
      <c r="S1662" s="10">
        <v>44</v>
      </c>
      <c r="AA1662" s="11" t="str">
        <f t="shared" si="25"/>
        <v>9. Bắc GiangHuyện Lục Ngạn</v>
      </c>
    </row>
    <row r="1663" spans="11:27" ht="15.75">
      <c r="K1663" s="21"/>
      <c r="L1663" s="17"/>
      <c r="M1663" s="17"/>
      <c r="N1663" s="17" t="s">
        <v>327</v>
      </c>
      <c r="O1663" s="17" t="s">
        <v>672</v>
      </c>
      <c r="P1663" s="17" t="s">
        <v>2615</v>
      </c>
      <c r="Q1663" s="17" t="s">
        <v>297</v>
      </c>
      <c r="R1663" s="18">
        <v>95</v>
      </c>
      <c r="S1663" s="10">
        <v>44</v>
      </c>
      <c r="AA1663" s="11" t="str">
        <f t="shared" si="25"/>
        <v>9. Bắc GiangHuyện Lục Ngạn</v>
      </c>
    </row>
    <row r="1664" spans="11:27" ht="15.75">
      <c r="K1664" s="21"/>
      <c r="L1664" s="17"/>
      <c r="M1664" s="17"/>
      <c r="N1664" s="17" t="s">
        <v>327</v>
      </c>
      <c r="O1664" s="17" t="s">
        <v>672</v>
      </c>
      <c r="P1664" s="17" t="s">
        <v>2616</v>
      </c>
      <c r="Q1664" s="17" t="s">
        <v>297</v>
      </c>
      <c r="R1664" s="18">
        <v>95</v>
      </c>
      <c r="S1664" s="10">
        <v>44</v>
      </c>
      <c r="AA1664" s="11" t="str">
        <f t="shared" si="25"/>
        <v>9. Bắc GiangHuyện Lục Ngạn</v>
      </c>
    </row>
    <row r="1665" spans="11:27" ht="15.75">
      <c r="K1665" s="21"/>
      <c r="L1665" s="17"/>
      <c r="M1665" s="17"/>
      <c r="N1665" s="17" t="s">
        <v>327</v>
      </c>
      <c r="O1665" s="17" t="s">
        <v>672</v>
      </c>
      <c r="P1665" s="17" t="s">
        <v>2617</v>
      </c>
      <c r="Q1665" s="17" t="s">
        <v>297</v>
      </c>
      <c r="R1665" s="18">
        <v>95</v>
      </c>
      <c r="S1665" s="10">
        <v>44</v>
      </c>
      <c r="AA1665" s="11" t="str">
        <f t="shared" si="25"/>
        <v>9. Bắc GiangHuyện Lục Ngạn</v>
      </c>
    </row>
    <row r="1666" spans="11:27" ht="15.75">
      <c r="K1666" s="21"/>
      <c r="L1666" s="17"/>
      <c r="M1666" s="17"/>
      <c r="N1666" s="17" t="s">
        <v>327</v>
      </c>
      <c r="O1666" s="17" t="s">
        <v>672</v>
      </c>
      <c r="P1666" s="17" t="s">
        <v>2618</v>
      </c>
      <c r="Q1666" s="17" t="s">
        <v>297</v>
      </c>
      <c r="R1666" s="18">
        <v>95</v>
      </c>
      <c r="S1666" s="10">
        <v>44</v>
      </c>
      <c r="AA1666" s="11" t="str">
        <f t="shared" si="25"/>
        <v>9. Bắc GiangHuyện Lục Ngạn</v>
      </c>
    </row>
    <row r="1667" spans="11:27" ht="15.75">
      <c r="K1667" s="21"/>
      <c r="L1667" s="17"/>
      <c r="M1667" s="17"/>
      <c r="N1667" s="17" t="s">
        <v>327</v>
      </c>
      <c r="O1667" s="17" t="s">
        <v>675</v>
      </c>
      <c r="P1667" s="17" t="s">
        <v>2297</v>
      </c>
      <c r="Q1667" s="17" t="s">
        <v>297</v>
      </c>
      <c r="R1667" s="18">
        <v>95</v>
      </c>
      <c r="S1667" s="10">
        <v>44</v>
      </c>
      <c r="AA1667" s="11" t="str">
        <f t="shared" si="25"/>
        <v>9. Bắc GiangHuyện Sơn Động</v>
      </c>
    </row>
    <row r="1668" spans="11:27" ht="15.75">
      <c r="K1668" s="21"/>
      <c r="L1668" s="17"/>
      <c r="M1668" s="17"/>
      <c r="N1668" s="17" t="s">
        <v>327</v>
      </c>
      <c r="O1668" s="17" t="s">
        <v>675</v>
      </c>
      <c r="P1668" s="17" t="s">
        <v>2619</v>
      </c>
      <c r="Q1668" s="17" t="s">
        <v>306</v>
      </c>
      <c r="R1668" s="18">
        <v>125</v>
      </c>
      <c r="S1668" s="10">
        <v>50</v>
      </c>
      <c r="AA1668" s="11" t="str">
        <f t="shared" si="25"/>
        <v>9. Bắc GiangHuyện Sơn Động</v>
      </c>
    </row>
    <row r="1669" spans="11:27" ht="15.75">
      <c r="K1669" s="21"/>
      <c r="L1669" s="17"/>
      <c r="M1669" s="17"/>
      <c r="N1669" s="17" t="s">
        <v>327</v>
      </c>
      <c r="O1669" s="17" t="s">
        <v>675</v>
      </c>
      <c r="P1669" s="17" t="s">
        <v>2620</v>
      </c>
      <c r="Q1669" s="17" t="s">
        <v>297</v>
      </c>
      <c r="R1669" s="18">
        <v>95</v>
      </c>
      <c r="S1669" s="10">
        <v>44</v>
      </c>
      <c r="AA1669" s="11" t="str">
        <f t="shared" si="25"/>
        <v>9. Bắc GiangHuyện Sơn Động</v>
      </c>
    </row>
    <row r="1670" spans="11:27" ht="15.75">
      <c r="K1670" s="21"/>
      <c r="L1670" s="17"/>
      <c r="M1670" s="17"/>
      <c r="N1670" s="17" t="s">
        <v>327</v>
      </c>
      <c r="O1670" s="17" t="s">
        <v>675</v>
      </c>
      <c r="P1670" s="17" t="s">
        <v>2621</v>
      </c>
      <c r="Q1670" s="17" t="s">
        <v>297</v>
      </c>
      <c r="R1670" s="18">
        <v>95</v>
      </c>
      <c r="S1670" s="10">
        <v>44</v>
      </c>
      <c r="AA1670" s="11" t="str">
        <f t="shared" ref="AA1670:AA1733" si="26">N1670&amp;O1670</f>
        <v>9. Bắc GiangHuyện Sơn Động</v>
      </c>
    </row>
    <row r="1671" spans="11:27" ht="15.75">
      <c r="K1671" s="21"/>
      <c r="L1671" s="17"/>
      <c r="M1671" s="17"/>
      <c r="N1671" s="17" t="s">
        <v>327</v>
      </c>
      <c r="O1671" s="17" t="s">
        <v>675</v>
      </c>
      <c r="P1671" s="17" t="s">
        <v>2622</v>
      </c>
      <c r="Q1671" s="17" t="s">
        <v>297</v>
      </c>
      <c r="R1671" s="18">
        <v>95</v>
      </c>
      <c r="S1671" s="10">
        <v>44</v>
      </c>
      <c r="AA1671" s="11" t="str">
        <f t="shared" si="26"/>
        <v>9. Bắc GiangHuyện Sơn Động</v>
      </c>
    </row>
    <row r="1672" spans="11:27" ht="15.75">
      <c r="K1672" s="21"/>
      <c r="L1672" s="17"/>
      <c r="M1672" s="17"/>
      <c r="N1672" s="17" t="s">
        <v>327</v>
      </c>
      <c r="O1672" s="17" t="s">
        <v>675</v>
      </c>
      <c r="P1672" s="17" t="s">
        <v>2623</v>
      </c>
      <c r="Q1672" s="17" t="s">
        <v>306</v>
      </c>
      <c r="R1672" s="18">
        <v>125</v>
      </c>
      <c r="S1672" s="10">
        <v>50</v>
      </c>
      <c r="AA1672" s="11" t="str">
        <f t="shared" si="26"/>
        <v>9. Bắc GiangHuyện Sơn Động</v>
      </c>
    </row>
    <row r="1673" spans="11:27" ht="15.75">
      <c r="K1673" s="21"/>
      <c r="L1673" s="17"/>
      <c r="M1673" s="17"/>
      <c r="N1673" s="17" t="s">
        <v>327</v>
      </c>
      <c r="O1673" s="17" t="s">
        <v>675</v>
      </c>
      <c r="P1673" s="17" t="s">
        <v>2624</v>
      </c>
      <c r="Q1673" s="17" t="s">
        <v>297</v>
      </c>
      <c r="R1673" s="18">
        <v>95</v>
      </c>
      <c r="S1673" s="10">
        <v>44</v>
      </c>
      <c r="AA1673" s="11" t="str">
        <f t="shared" si="26"/>
        <v>9. Bắc GiangHuyện Sơn Động</v>
      </c>
    </row>
    <row r="1674" spans="11:27" ht="15.75">
      <c r="K1674" s="21"/>
      <c r="L1674" s="17"/>
      <c r="M1674" s="17"/>
      <c r="N1674" s="17" t="s">
        <v>327</v>
      </c>
      <c r="O1674" s="17" t="s">
        <v>675</v>
      </c>
      <c r="P1674" s="17" t="s">
        <v>2625</v>
      </c>
      <c r="Q1674" s="17" t="s">
        <v>297</v>
      </c>
      <c r="R1674" s="18">
        <v>95</v>
      </c>
      <c r="S1674" s="10">
        <v>44</v>
      </c>
      <c r="AA1674" s="11" t="str">
        <f t="shared" si="26"/>
        <v>9. Bắc GiangHuyện Sơn Động</v>
      </c>
    </row>
    <row r="1675" spans="11:27" ht="15.75">
      <c r="K1675" s="21"/>
      <c r="L1675" s="17"/>
      <c r="M1675" s="17"/>
      <c r="N1675" s="17" t="s">
        <v>327</v>
      </c>
      <c r="O1675" s="17" t="s">
        <v>675</v>
      </c>
      <c r="P1675" s="17" t="s">
        <v>2626</v>
      </c>
      <c r="Q1675" s="17" t="s">
        <v>297</v>
      </c>
      <c r="R1675" s="18">
        <v>95</v>
      </c>
      <c r="S1675" s="10">
        <v>44</v>
      </c>
      <c r="AA1675" s="11" t="str">
        <f t="shared" si="26"/>
        <v>9. Bắc GiangHuyện Sơn Động</v>
      </c>
    </row>
    <row r="1676" spans="11:27" ht="15.75">
      <c r="K1676" s="21"/>
      <c r="L1676" s="17"/>
      <c r="M1676" s="17"/>
      <c r="N1676" s="17" t="s">
        <v>327</v>
      </c>
      <c r="O1676" s="17" t="s">
        <v>675</v>
      </c>
      <c r="P1676" s="17" t="s">
        <v>2627</v>
      </c>
      <c r="Q1676" s="17" t="s">
        <v>297</v>
      </c>
      <c r="R1676" s="18">
        <v>95</v>
      </c>
      <c r="S1676" s="10">
        <v>44</v>
      </c>
      <c r="AA1676" s="11" t="str">
        <f t="shared" si="26"/>
        <v>9. Bắc GiangHuyện Sơn Động</v>
      </c>
    </row>
    <row r="1677" spans="11:27" ht="15.75">
      <c r="K1677" s="21"/>
      <c r="L1677" s="17"/>
      <c r="M1677" s="17"/>
      <c r="N1677" s="17" t="s">
        <v>327</v>
      </c>
      <c r="O1677" s="17" t="s">
        <v>675</v>
      </c>
      <c r="P1677" s="17" t="s">
        <v>2476</v>
      </c>
      <c r="Q1677" s="17" t="s">
        <v>306</v>
      </c>
      <c r="R1677" s="18">
        <v>125</v>
      </c>
      <c r="S1677" s="10">
        <v>50</v>
      </c>
      <c r="AA1677" s="11" t="str">
        <f t="shared" si="26"/>
        <v>9. Bắc GiangHuyện Sơn Động</v>
      </c>
    </row>
    <row r="1678" spans="11:27" ht="15.75">
      <c r="K1678" s="21"/>
      <c r="L1678" s="17"/>
      <c r="M1678" s="17"/>
      <c r="N1678" s="17" t="s">
        <v>327</v>
      </c>
      <c r="O1678" s="17" t="s">
        <v>675</v>
      </c>
      <c r="P1678" s="17" t="s">
        <v>2628</v>
      </c>
      <c r="Q1678" s="17" t="s">
        <v>297</v>
      </c>
      <c r="R1678" s="18">
        <v>95</v>
      </c>
      <c r="S1678" s="10">
        <v>44</v>
      </c>
      <c r="AA1678" s="11" t="str">
        <f t="shared" si="26"/>
        <v>9. Bắc GiangHuyện Sơn Động</v>
      </c>
    </row>
    <row r="1679" spans="11:27" ht="15.75">
      <c r="K1679" s="21"/>
      <c r="L1679" s="17"/>
      <c r="M1679" s="17"/>
      <c r="N1679" s="17" t="s">
        <v>327</v>
      </c>
      <c r="O1679" s="17" t="s">
        <v>675</v>
      </c>
      <c r="P1679" s="17" t="s">
        <v>2629</v>
      </c>
      <c r="Q1679" s="17" t="s">
        <v>297</v>
      </c>
      <c r="R1679" s="18">
        <v>95</v>
      </c>
      <c r="S1679" s="10">
        <v>44</v>
      </c>
      <c r="AA1679" s="11" t="str">
        <f t="shared" si="26"/>
        <v>9. Bắc GiangHuyện Sơn Động</v>
      </c>
    </row>
    <row r="1680" spans="11:27" ht="15.75">
      <c r="K1680" s="21"/>
      <c r="L1680" s="17"/>
      <c r="M1680" s="17"/>
      <c r="N1680" s="17" t="s">
        <v>327</v>
      </c>
      <c r="O1680" s="17" t="s">
        <v>675</v>
      </c>
      <c r="P1680" s="17" t="s">
        <v>2630</v>
      </c>
      <c r="Q1680" s="17" t="s">
        <v>306</v>
      </c>
      <c r="R1680" s="18">
        <v>125</v>
      </c>
      <c r="S1680" s="10">
        <v>50</v>
      </c>
      <c r="AA1680" s="11" t="str">
        <f t="shared" si="26"/>
        <v>9. Bắc GiangHuyện Sơn Động</v>
      </c>
    </row>
    <row r="1681" spans="11:27" ht="15.75">
      <c r="K1681" s="21"/>
      <c r="L1681" s="17"/>
      <c r="M1681" s="17"/>
      <c r="N1681" s="17" t="s">
        <v>327</v>
      </c>
      <c r="O1681" s="17" t="s">
        <v>675</v>
      </c>
      <c r="P1681" s="17" t="s">
        <v>2631</v>
      </c>
      <c r="Q1681" s="17" t="s">
        <v>297</v>
      </c>
      <c r="R1681" s="18">
        <v>95</v>
      </c>
      <c r="S1681" s="10">
        <v>44</v>
      </c>
      <c r="AA1681" s="11" t="str">
        <f t="shared" si="26"/>
        <v>9. Bắc GiangHuyện Sơn Động</v>
      </c>
    </row>
    <row r="1682" spans="11:27" ht="15.75">
      <c r="K1682" s="21"/>
      <c r="L1682" s="17"/>
      <c r="M1682" s="17"/>
      <c r="N1682" s="17" t="s">
        <v>327</v>
      </c>
      <c r="O1682" s="17" t="s">
        <v>675</v>
      </c>
      <c r="P1682" s="17" t="s">
        <v>2080</v>
      </c>
      <c r="Q1682" s="17" t="s">
        <v>297</v>
      </c>
      <c r="R1682" s="18">
        <v>95</v>
      </c>
      <c r="S1682" s="10">
        <v>44</v>
      </c>
      <c r="AA1682" s="11" t="str">
        <f t="shared" si="26"/>
        <v>9. Bắc GiangHuyện Sơn Động</v>
      </c>
    </row>
    <row r="1683" spans="11:27" ht="15.75">
      <c r="K1683" s="21"/>
      <c r="L1683" s="17"/>
      <c r="M1683" s="17"/>
      <c r="N1683" s="17" t="s">
        <v>327</v>
      </c>
      <c r="O1683" s="17" t="s">
        <v>675</v>
      </c>
      <c r="P1683" s="17" t="s">
        <v>2632</v>
      </c>
      <c r="Q1683" s="17" t="s">
        <v>297</v>
      </c>
      <c r="R1683" s="18">
        <v>95</v>
      </c>
      <c r="S1683" s="10">
        <v>44</v>
      </c>
      <c r="AA1683" s="11" t="str">
        <f t="shared" si="26"/>
        <v>9. Bắc GiangHuyện Sơn Động</v>
      </c>
    </row>
    <row r="1684" spans="11:27" ht="15.75">
      <c r="K1684" s="21"/>
      <c r="L1684" s="17"/>
      <c r="M1684" s="17"/>
      <c r="N1684" s="17" t="s">
        <v>327</v>
      </c>
      <c r="O1684" s="17" t="s">
        <v>678</v>
      </c>
      <c r="P1684" s="17" t="s">
        <v>2633</v>
      </c>
      <c r="Q1684" s="17" t="s">
        <v>297</v>
      </c>
      <c r="R1684" s="18">
        <v>95</v>
      </c>
      <c r="S1684" s="10">
        <v>44</v>
      </c>
      <c r="AA1684" s="11" t="str">
        <f t="shared" si="26"/>
        <v>9. Bắc GiangHuyện Tân Yên</v>
      </c>
    </row>
    <row r="1685" spans="11:27" ht="15.75">
      <c r="K1685" s="21"/>
      <c r="L1685" s="17"/>
      <c r="M1685" s="17"/>
      <c r="N1685" s="17" t="s">
        <v>327</v>
      </c>
      <c r="O1685" s="17" t="s">
        <v>678</v>
      </c>
      <c r="P1685" s="17" t="s">
        <v>2634</v>
      </c>
      <c r="Q1685" s="17" t="s">
        <v>297</v>
      </c>
      <c r="R1685" s="18">
        <v>95</v>
      </c>
      <c r="S1685" s="10">
        <v>44</v>
      </c>
      <c r="AA1685" s="11" t="str">
        <f t="shared" si="26"/>
        <v>9. Bắc GiangHuyện Tân Yên</v>
      </c>
    </row>
    <row r="1686" spans="11:27" ht="15.75">
      <c r="K1686" s="21"/>
      <c r="L1686" s="17"/>
      <c r="M1686" s="17"/>
      <c r="N1686" s="17" t="s">
        <v>327</v>
      </c>
      <c r="O1686" s="17" t="s">
        <v>678</v>
      </c>
      <c r="P1686" s="17" t="s">
        <v>2635</v>
      </c>
      <c r="Q1686" s="17" t="s">
        <v>297</v>
      </c>
      <c r="R1686" s="18">
        <v>95</v>
      </c>
      <c r="S1686" s="10">
        <v>44</v>
      </c>
      <c r="AA1686" s="11" t="str">
        <f t="shared" si="26"/>
        <v>9. Bắc GiangHuyện Tân Yên</v>
      </c>
    </row>
    <row r="1687" spans="11:27" ht="15.75">
      <c r="K1687" s="21"/>
      <c r="L1687" s="17"/>
      <c r="M1687" s="17"/>
      <c r="N1687" s="17" t="s">
        <v>327</v>
      </c>
      <c r="O1687" s="17" t="s">
        <v>678</v>
      </c>
      <c r="P1687" s="17" t="s">
        <v>2636</v>
      </c>
      <c r="Q1687" s="17" t="s">
        <v>297</v>
      </c>
      <c r="R1687" s="18">
        <v>95</v>
      </c>
      <c r="S1687" s="10">
        <v>44</v>
      </c>
      <c r="AA1687" s="11" t="str">
        <f t="shared" si="26"/>
        <v>9. Bắc GiangHuyện Tân Yên</v>
      </c>
    </row>
    <row r="1688" spans="11:27" ht="15.75">
      <c r="K1688" s="21"/>
      <c r="L1688" s="17"/>
      <c r="M1688" s="17"/>
      <c r="N1688" s="17" t="s">
        <v>327</v>
      </c>
      <c r="O1688" s="17" t="s">
        <v>678</v>
      </c>
      <c r="P1688" s="17" t="s">
        <v>2637</v>
      </c>
      <c r="Q1688" s="17" t="s">
        <v>297</v>
      </c>
      <c r="R1688" s="18">
        <v>95</v>
      </c>
      <c r="S1688" s="10">
        <v>44</v>
      </c>
      <c r="AA1688" s="11" t="str">
        <f t="shared" si="26"/>
        <v>9. Bắc GiangHuyện Tân Yên</v>
      </c>
    </row>
    <row r="1689" spans="11:27" ht="15.75">
      <c r="K1689" s="21"/>
      <c r="L1689" s="17"/>
      <c r="M1689" s="17"/>
      <c r="N1689" s="17" t="s">
        <v>327</v>
      </c>
      <c r="O1689" s="17" t="s">
        <v>678</v>
      </c>
      <c r="P1689" s="17" t="s">
        <v>2638</v>
      </c>
      <c r="Q1689" s="17" t="s">
        <v>297</v>
      </c>
      <c r="R1689" s="18">
        <v>95</v>
      </c>
      <c r="S1689" s="10">
        <v>44</v>
      </c>
      <c r="AA1689" s="11" t="str">
        <f t="shared" si="26"/>
        <v>9. Bắc GiangHuyện Tân Yên</v>
      </c>
    </row>
    <row r="1690" spans="11:27" ht="15.75">
      <c r="K1690" s="21"/>
      <c r="L1690" s="17"/>
      <c r="M1690" s="17"/>
      <c r="N1690" s="17" t="s">
        <v>327</v>
      </c>
      <c r="O1690" s="17" t="s">
        <v>678</v>
      </c>
      <c r="P1690" s="17" t="s">
        <v>2639</v>
      </c>
      <c r="Q1690" s="17" t="s">
        <v>297</v>
      </c>
      <c r="R1690" s="18">
        <v>95</v>
      </c>
      <c r="S1690" s="10">
        <v>44</v>
      </c>
      <c r="AA1690" s="11" t="str">
        <f t="shared" si="26"/>
        <v>9. Bắc GiangHuyện Tân Yên</v>
      </c>
    </row>
    <row r="1691" spans="11:27" ht="15.75">
      <c r="K1691" s="21"/>
      <c r="L1691" s="17"/>
      <c r="M1691" s="17"/>
      <c r="N1691" s="17" t="s">
        <v>327</v>
      </c>
      <c r="O1691" s="17" t="s">
        <v>678</v>
      </c>
      <c r="P1691" s="17" t="s">
        <v>2640</v>
      </c>
      <c r="Q1691" s="17" t="s">
        <v>297</v>
      </c>
      <c r="R1691" s="18">
        <v>95</v>
      </c>
      <c r="S1691" s="10">
        <v>44</v>
      </c>
      <c r="AA1691" s="11" t="str">
        <f t="shared" si="26"/>
        <v>9. Bắc GiangHuyện Tân Yên</v>
      </c>
    </row>
    <row r="1692" spans="11:27" ht="15.75">
      <c r="K1692" s="21"/>
      <c r="L1692" s="17"/>
      <c r="M1692" s="17"/>
      <c r="N1692" s="17" t="s">
        <v>327</v>
      </c>
      <c r="O1692" s="17" t="s">
        <v>678</v>
      </c>
      <c r="P1692" s="17" t="s">
        <v>2641</v>
      </c>
      <c r="Q1692" s="17" t="s">
        <v>297</v>
      </c>
      <c r="R1692" s="18">
        <v>95</v>
      </c>
      <c r="S1692" s="10">
        <v>44</v>
      </c>
      <c r="AA1692" s="11" t="str">
        <f t="shared" si="26"/>
        <v>9. Bắc GiangHuyện Tân Yên</v>
      </c>
    </row>
    <row r="1693" spans="11:27" ht="15.75">
      <c r="K1693" s="21"/>
      <c r="L1693" s="17"/>
      <c r="M1693" s="17"/>
      <c r="N1693" s="17" t="s">
        <v>327</v>
      </c>
      <c r="O1693" s="17" t="s">
        <v>678</v>
      </c>
      <c r="P1693" s="17" t="s">
        <v>2642</v>
      </c>
      <c r="Q1693" s="17" t="s">
        <v>297</v>
      </c>
      <c r="R1693" s="18">
        <v>95</v>
      </c>
      <c r="S1693" s="10">
        <v>44</v>
      </c>
      <c r="AA1693" s="11" t="str">
        <f t="shared" si="26"/>
        <v>9. Bắc GiangHuyện Tân Yên</v>
      </c>
    </row>
    <row r="1694" spans="11:27" ht="15.75">
      <c r="K1694" s="21"/>
      <c r="L1694" s="17"/>
      <c r="M1694" s="17"/>
      <c r="N1694" s="17" t="s">
        <v>327</v>
      </c>
      <c r="O1694" s="17" t="s">
        <v>678</v>
      </c>
      <c r="P1694" s="17" t="s">
        <v>2643</v>
      </c>
      <c r="Q1694" s="17" t="s">
        <v>297</v>
      </c>
      <c r="R1694" s="18">
        <v>95</v>
      </c>
      <c r="S1694" s="10">
        <v>44</v>
      </c>
      <c r="AA1694" s="11" t="str">
        <f t="shared" si="26"/>
        <v>9. Bắc GiangHuyện Tân Yên</v>
      </c>
    </row>
    <row r="1695" spans="11:27" ht="15.75">
      <c r="K1695" s="21"/>
      <c r="L1695" s="17"/>
      <c r="M1695" s="17"/>
      <c r="N1695" s="17" t="s">
        <v>327</v>
      </c>
      <c r="O1695" s="17" t="s">
        <v>678</v>
      </c>
      <c r="P1695" s="17" t="s">
        <v>2644</v>
      </c>
      <c r="Q1695" s="17" t="s">
        <v>297</v>
      </c>
      <c r="R1695" s="18">
        <v>95</v>
      </c>
      <c r="S1695" s="10">
        <v>44</v>
      </c>
      <c r="AA1695" s="11" t="str">
        <f t="shared" si="26"/>
        <v>9. Bắc GiangHuyện Tân Yên</v>
      </c>
    </row>
    <row r="1696" spans="11:27" ht="15.75">
      <c r="K1696" s="21"/>
      <c r="L1696" s="17"/>
      <c r="M1696" s="17"/>
      <c r="N1696" s="17" t="s">
        <v>327</v>
      </c>
      <c r="O1696" s="17" t="s">
        <v>678</v>
      </c>
      <c r="P1696" s="17" t="s">
        <v>2645</v>
      </c>
      <c r="Q1696" s="17" t="s">
        <v>297</v>
      </c>
      <c r="R1696" s="18">
        <v>95</v>
      </c>
      <c r="S1696" s="10">
        <v>44</v>
      </c>
      <c r="AA1696" s="11" t="str">
        <f t="shared" si="26"/>
        <v>9. Bắc GiangHuyện Tân Yên</v>
      </c>
    </row>
    <row r="1697" spans="11:27" ht="15.75">
      <c r="K1697" s="21"/>
      <c r="L1697" s="17"/>
      <c r="M1697" s="17"/>
      <c r="N1697" s="17" t="s">
        <v>327</v>
      </c>
      <c r="O1697" s="17" t="s">
        <v>678</v>
      </c>
      <c r="P1697" s="17" t="s">
        <v>2646</v>
      </c>
      <c r="Q1697" s="17" t="s">
        <v>297</v>
      </c>
      <c r="R1697" s="18">
        <v>95</v>
      </c>
      <c r="S1697" s="10">
        <v>44</v>
      </c>
      <c r="AA1697" s="11" t="str">
        <f t="shared" si="26"/>
        <v>9. Bắc GiangHuyện Tân Yên</v>
      </c>
    </row>
    <row r="1698" spans="11:27" ht="15.75">
      <c r="K1698" s="21"/>
      <c r="L1698" s="17"/>
      <c r="M1698" s="17"/>
      <c r="N1698" s="17" t="s">
        <v>327</v>
      </c>
      <c r="O1698" s="17" t="s">
        <v>678</v>
      </c>
      <c r="P1698" s="17" t="s">
        <v>946</v>
      </c>
      <c r="Q1698" s="17" t="s">
        <v>297</v>
      </c>
      <c r="R1698" s="18">
        <v>95</v>
      </c>
      <c r="S1698" s="10">
        <v>44</v>
      </c>
      <c r="AA1698" s="11" t="str">
        <f t="shared" si="26"/>
        <v>9. Bắc GiangHuyện Tân Yên</v>
      </c>
    </row>
    <row r="1699" spans="11:27" ht="15.75">
      <c r="K1699" s="21"/>
      <c r="L1699" s="17"/>
      <c r="M1699" s="17"/>
      <c r="N1699" s="17" t="s">
        <v>327</v>
      </c>
      <c r="O1699" s="17" t="s">
        <v>678</v>
      </c>
      <c r="P1699" s="17" t="s">
        <v>2628</v>
      </c>
      <c r="Q1699" s="17" t="s">
        <v>297</v>
      </c>
      <c r="R1699" s="18">
        <v>95</v>
      </c>
      <c r="S1699" s="10">
        <v>44</v>
      </c>
      <c r="AA1699" s="11" t="str">
        <f t="shared" si="26"/>
        <v>9. Bắc GiangHuyện Tân Yên</v>
      </c>
    </row>
    <row r="1700" spans="11:27" ht="15.75">
      <c r="K1700" s="21"/>
      <c r="L1700" s="17"/>
      <c r="M1700" s="17"/>
      <c r="N1700" s="17" t="s">
        <v>327</v>
      </c>
      <c r="O1700" s="17" t="s">
        <v>678</v>
      </c>
      <c r="P1700" s="17" t="s">
        <v>1081</v>
      </c>
      <c r="Q1700" s="17" t="s">
        <v>297</v>
      </c>
      <c r="R1700" s="18">
        <v>95</v>
      </c>
      <c r="S1700" s="10">
        <v>44</v>
      </c>
      <c r="AA1700" s="11" t="str">
        <f t="shared" si="26"/>
        <v>9. Bắc GiangHuyện Tân Yên</v>
      </c>
    </row>
    <row r="1701" spans="11:27" ht="15.75">
      <c r="K1701" s="21"/>
      <c r="L1701" s="17"/>
      <c r="M1701" s="17"/>
      <c r="N1701" s="17" t="s">
        <v>327</v>
      </c>
      <c r="O1701" s="17" t="s">
        <v>678</v>
      </c>
      <c r="P1701" s="17" t="s">
        <v>2647</v>
      </c>
      <c r="Q1701" s="17" t="s">
        <v>297</v>
      </c>
      <c r="R1701" s="18">
        <v>95</v>
      </c>
      <c r="S1701" s="10">
        <v>44</v>
      </c>
      <c r="AA1701" s="11" t="str">
        <f t="shared" si="26"/>
        <v>9. Bắc GiangHuyện Tân Yên</v>
      </c>
    </row>
    <row r="1702" spans="11:27" ht="15.75">
      <c r="K1702" s="21"/>
      <c r="L1702" s="17"/>
      <c r="M1702" s="17"/>
      <c r="N1702" s="17" t="s">
        <v>327</v>
      </c>
      <c r="O1702" s="17" t="s">
        <v>678</v>
      </c>
      <c r="P1702" s="17" t="s">
        <v>2648</v>
      </c>
      <c r="Q1702" s="17" t="s">
        <v>297</v>
      </c>
      <c r="R1702" s="18">
        <v>95</v>
      </c>
      <c r="S1702" s="10">
        <v>44</v>
      </c>
      <c r="AA1702" s="11" t="str">
        <f t="shared" si="26"/>
        <v>9. Bắc GiangHuyện Tân Yên</v>
      </c>
    </row>
    <row r="1703" spans="11:27" ht="15.75">
      <c r="K1703" s="21"/>
      <c r="L1703" s="17"/>
      <c r="M1703" s="17"/>
      <c r="N1703" s="17" t="s">
        <v>327</v>
      </c>
      <c r="O1703" s="17" t="s">
        <v>678</v>
      </c>
      <c r="P1703" s="17" t="s">
        <v>2339</v>
      </c>
      <c r="Q1703" s="17" t="s">
        <v>297</v>
      </c>
      <c r="R1703" s="18">
        <v>95</v>
      </c>
      <c r="S1703" s="10">
        <v>44</v>
      </c>
      <c r="AA1703" s="11" t="str">
        <f t="shared" si="26"/>
        <v>9. Bắc GiangHuyện Tân Yên</v>
      </c>
    </row>
    <row r="1704" spans="11:27" ht="15.75">
      <c r="K1704" s="21"/>
      <c r="L1704" s="17"/>
      <c r="M1704" s="17"/>
      <c r="N1704" s="17" t="s">
        <v>327</v>
      </c>
      <c r="O1704" s="17" t="s">
        <v>678</v>
      </c>
      <c r="P1704" s="17" t="s">
        <v>2649</v>
      </c>
      <c r="Q1704" s="17" t="s">
        <v>297</v>
      </c>
      <c r="R1704" s="18">
        <v>95</v>
      </c>
      <c r="S1704" s="10">
        <v>44</v>
      </c>
      <c r="AA1704" s="11" t="str">
        <f t="shared" si="26"/>
        <v>9. Bắc GiangHuyện Tân Yên</v>
      </c>
    </row>
    <row r="1705" spans="11:27" ht="15.75">
      <c r="K1705" s="21"/>
      <c r="L1705" s="17"/>
      <c r="M1705" s="17"/>
      <c r="N1705" s="17" t="s">
        <v>327</v>
      </c>
      <c r="O1705" s="17" t="s">
        <v>678</v>
      </c>
      <c r="P1705" s="17" t="s">
        <v>2650</v>
      </c>
      <c r="Q1705" s="17" t="s">
        <v>297</v>
      </c>
      <c r="R1705" s="18">
        <v>95</v>
      </c>
      <c r="S1705" s="10">
        <v>44</v>
      </c>
      <c r="AA1705" s="11" t="str">
        <f t="shared" si="26"/>
        <v>9. Bắc GiangHuyện Tân Yên</v>
      </c>
    </row>
    <row r="1706" spans="11:27" ht="15.75">
      <c r="K1706" s="21"/>
      <c r="L1706" s="17"/>
      <c r="M1706" s="17"/>
      <c r="N1706" s="17" t="s">
        <v>327</v>
      </c>
      <c r="O1706" s="17" t="s">
        <v>681</v>
      </c>
      <c r="P1706" s="17" t="s">
        <v>2651</v>
      </c>
      <c r="Q1706" s="17" t="s">
        <v>297</v>
      </c>
      <c r="R1706" s="18">
        <v>95</v>
      </c>
      <c r="S1706" s="10">
        <v>44</v>
      </c>
      <c r="AA1706" s="11" t="str">
        <f t="shared" si="26"/>
        <v>9. Bắc GiangHuyện Việt Yên</v>
      </c>
    </row>
    <row r="1707" spans="11:27" ht="15.75">
      <c r="K1707" s="21"/>
      <c r="L1707" s="17"/>
      <c r="M1707" s="17"/>
      <c r="N1707" s="17" t="s">
        <v>327</v>
      </c>
      <c r="O1707" s="17" t="s">
        <v>681</v>
      </c>
      <c r="P1707" s="17" t="s">
        <v>2652</v>
      </c>
      <c r="Q1707" s="17" t="s">
        <v>297</v>
      </c>
      <c r="R1707" s="18">
        <v>95</v>
      </c>
      <c r="S1707" s="10">
        <v>44</v>
      </c>
      <c r="AA1707" s="11" t="str">
        <f t="shared" si="26"/>
        <v>9. Bắc GiangHuyện Việt Yên</v>
      </c>
    </row>
    <row r="1708" spans="11:27" ht="15.75">
      <c r="K1708" s="21"/>
      <c r="L1708" s="17"/>
      <c r="M1708" s="17"/>
      <c r="N1708" s="17" t="s">
        <v>327</v>
      </c>
      <c r="O1708" s="17" t="s">
        <v>681</v>
      </c>
      <c r="P1708" s="17" t="s">
        <v>878</v>
      </c>
      <c r="Q1708" s="17" t="s">
        <v>297</v>
      </c>
      <c r="R1708" s="18">
        <v>95</v>
      </c>
      <c r="S1708" s="10">
        <v>44</v>
      </c>
      <c r="AA1708" s="11" t="str">
        <f t="shared" si="26"/>
        <v>9. Bắc GiangHuyện Việt Yên</v>
      </c>
    </row>
    <row r="1709" spans="11:27" ht="15.75">
      <c r="K1709" s="21"/>
      <c r="L1709" s="17"/>
      <c r="M1709" s="17"/>
      <c r="N1709" s="17" t="s">
        <v>327</v>
      </c>
      <c r="O1709" s="17" t="s">
        <v>681</v>
      </c>
      <c r="P1709" s="17" t="s">
        <v>2653</v>
      </c>
      <c r="Q1709" s="17" t="s">
        <v>297</v>
      </c>
      <c r="R1709" s="18">
        <v>95</v>
      </c>
      <c r="S1709" s="10">
        <v>44</v>
      </c>
      <c r="AA1709" s="11" t="str">
        <f t="shared" si="26"/>
        <v>9. Bắc GiangHuyện Việt Yên</v>
      </c>
    </row>
    <row r="1710" spans="11:27" ht="15.75">
      <c r="K1710" s="21"/>
      <c r="L1710" s="17"/>
      <c r="M1710" s="17"/>
      <c r="N1710" s="17" t="s">
        <v>327</v>
      </c>
      <c r="O1710" s="17" t="s">
        <v>681</v>
      </c>
      <c r="P1710" s="17" t="s">
        <v>1378</v>
      </c>
      <c r="Q1710" s="17" t="s">
        <v>297</v>
      </c>
      <c r="R1710" s="18">
        <v>95</v>
      </c>
      <c r="S1710" s="10">
        <v>44</v>
      </c>
      <c r="AA1710" s="11" t="str">
        <f t="shared" si="26"/>
        <v>9. Bắc GiangHuyện Việt Yên</v>
      </c>
    </row>
    <row r="1711" spans="11:27" ht="15.75">
      <c r="K1711" s="21"/>
      <c r="L1711" s="17"/>
      <c r="M1711" s="17"/>
      <c r="N1711" s="17" t="s">
        <v>327</v>
      </c>
      <c r="O1711" s="17" t="s">
        <v>681</v>
      </c>
      <c r="P1711" s="17" t="s">
        <v>2654</v>
      </c>
      <c r="Q1711" s="17" t="s">
        <v>297</v>
      </c>
      <c r="R1711" s="18">
        <v>95</v>
      </c>
      <c r="S1711" s="10">
        <v>44</v>
      </c>
      <c r="AA1711" s="11" t="str">
        <f t="shared" si="26"/>
        <v>9. Bắc GiangHuyện Việt Yên</v>
      </c>
    </row>
    <row r="1712" spans="11:27" ht="15.75">
      <c r="K1712" s="21"/>
      <c r="L1712" s="17"/>
      <c r="M1712" s="17"/>
      <c r="N1712" s="17" t="s">
        <v>327</v>
      </c>
      <c r="O1712" s="17" t="s">
        <v>681</v>
      </c>
      <c r="P1712" s="17" t="s">
        <v>2655</v>
      </c>
      <c r="Q1712" s="17" t="s">
        <v>297</v>
      </c>
      <c r="R1712" s="18">
        <v>95</v>
      </c>
      <c r="S1712" s="10">
        <v>44</v>
      </c>
      <c r="AA1712" s="11" t="str">
        <f t="shared" si="26"/>
        <v>9. Bắc GiangHuyện Việt Yên</v>
      </c>
    </row>
    <row r="1713" spans="11:27" ht="15.75">
      <c r="K1713" s="21"/>
      <c r="L1713" s="17"/>
      <c r="M1713" s="17"/>
      <c r="N1713" s="17" t="s">
        <v>327</v>
      </c>
      <c r="O1713" s="17" t="s">
        <v>681</v>
      </c>
      <c r="P1713" s="17" t="s">
        <v>2656</v>
      </c>
      <c r="Q1713" s="17" t="s">
        <v>297</v>
      </c>
      <c r="R1713" s="18">
        <v>95</v>
      </c>
      <c r="S1713" s="10">
        <v>44</v>
      </c>
      <c r="AA1713" s="11" t="str">
        <f t="shared" si="26"/>
        <v>9. Bắc GiangHuyện Việt Yên</v>
      </c>
    </row>
    <row r="1714" spans="11:27" ht="15.75">
      <c r="K1714" s="21"/>
      <c r="L1714" s="17"/>
      <c r="M1714" s="17"/>
      <c r="N1714" s="17" t="s">
        <v>327</v>
      </c>
      <c r="O1714" s="17" t="s">
        <v>681</v>
      </c>
      <c r="P1714" s="17" t="s">
        <v>2657</v>
      </c>
      <c r="Q1714" s="17" t="s">
        <v>297</v>
      </c>
      <c r="R1714" s="18">
        <v>95</v>
      </c>
      <c r="S1714" s="10">
        <v>44</v>
      </c>
      <c r="AA1714" s="11" t="str">
        <f t="shared" si="26"/>
        <v>9. Bắc GiangHuyện Việt Yên</v>
      </c>
    </row>
    <row r="1715" spans="11:27" ht="15.75">
      <c r="K1715" s="21"/>
      <c r="L1715" s="17"/>
      <c r="M1715" s="17"/>
      <c r="N1715" s="17" t="s">
        <v>327</v>
      </c>
      <c r="O1715" s="17" t="s">
        <v>681</v>
      </c>
      <c r="P1715" s="17" t="s">
        <v>2658</v>
      </c>
      <c r="Q1715" s="17" t="s">
        <v>297</v>
      </c>
      <c r="R1715" s="18">
        <v>95</v>
      </c>
      <c r="S1715" s="10">
        <v>44</v>
      </c>
      <c r="AA1715" s="11" t="str">
        <f t="shared" si="26"/>
        <v>9. Bắc GiangHuyện Việt Yên</v>
      </c>
    </row>
    <row r="1716" spans="11:27" ht="15.75">
      <c r="K1716" s="21"/>
      <c r="L1716" s="17"/>
      <c r="M1716" s="17"/>
      <c r="N1716" s="17" t="s">
        <v>327</v>
      </c>
      <c r="O1716" s="17" t="s">
        <v>681</v>
      </c>
      <c r="P1716" s="17" t="s">
        <v>2659</v>
      </c>
      <c r="Q1716" s="17" t="s">
        <v>297</v>
      </c>
      <c r="R1716" s="18">
        <v>95</v>
      </c>
      <c r="S1716" s="10">
        <v>44</v>
      </c>
      <c r="AA1716" s="11" t="str">
        <f t="shared" si="26"/>
        <v>9. Bắc GiangHuyện Việt Yên</v>
      </c>
    </row>
    <row r="1717" spans="11:27" ht="15.75">
      <c r="K1717" s="21"/>
      <c r="L1717" s="17"/>
      <c r="M1717" s="17"/>
      <c r="N1717" s="17" t="s">
        <v>327</v>
      </c>
      <c r="O1717" s="17" t="s">
        <v>681</v>
      </c>
      <c r="P1717" s="17" t="s">
        <v>2660</v>
      </c>
      <c r="Q1717" s="17" t="s">
        <v>297</v>
      </c>
      <c r="R1717" s="18">
        <v>95</v>
      </c>
      <c r="S1717" s="10">
        <v>44</v>
      </c>
      <c r="AA1717" s="11" t="str">
        <f t="shared" si="26"/>
        <v>9. Bắc GiangHuyện Việt Yên</v>
      </c>
    </row>
    <row r="1718" spans="11:27" ht="15.75">
      <c r="K1718" s="21"/>
      <c r="L1718" s="17"/>
      <c r="M1718" s="17"/>
      <c r="N1718" s="17" t="s">
        <v>327</v>
      </c>
      <c r="O1718" s="17" t="s">
        <v>681</v>
      </c>
      <c r="P1718" s="17" t="s">
        <v>2661</v>
      </c>
      <c r="Q1718" s="17" t="s">
        <v>297</v>
      </c>
      <c r="R1718" s="18">
        <v>95</v>
      </c>
      <c r="S1718" s="10">
        <v>44</v>
      </c>
      <c r="AA1718" s="11" t="str">
        <f t="shared" si="26"/>
        <v>9. Bắc GiangHuyện Việt Yên</v>
      </c>
    </row>
    <row r="1719" spans="11:27" ht="15.75">
      <c r="K1719" s="21"/>
      <c r="L1719" s="17"/>
      <c r="M1719" s="17"/>
      <c r="N1719" s="17" t="s">
        <v>327</v>
      </c>
      <c r="O1719" s="17" t="s">
        <v>681</v>
      </c>
      <c r="P1719" s="17" t="s">
        <v>2662</v>
      </c>
      <c r="Q1719" s="17" t="s">
        <v>297</v>
      </c>
      <c r="R1719" s="18">
        <v>95</v>
      </c>
      <c r="S1719" s="10">
        <v>44</v>
      </c>
      <c r="AA1719" s="11" t="str">
        <f t="shared" si="26"/>
        <v>9. Bắc GiangHuyện Việt Yên</v>
      </c>
    </row>
    <row r="1720" spans="11:27" ht="15.75">
      <c r="K1720" s="21"/>
      <c r="L1720" s="17"/>
      <c r="M1720" s="17"/>
      <c r="N1720" s="17" t="s">
        <v>327</v>
      </c>
      <c r="O1720" s="17" t="s">
        <v>681</v>
      </c>
      <c r="P1720" s="17" t="s">
        <v>621</v>
      </c>
      <c r="Q1720" s="17" t="s">
        <v>297</v>
      </c>
      <c r="R1720" s="18">
        <v>95</v>
      </c>
      <c r="S1720" s="10">
        <v>44</v>
      </c>
      <c r="AA1720" s="11" t="str">
        <f t="shared" si="26"/>
        <v>9. Bắc GiangHuyện Việt Yên</v>
      </c>
    </row>
    <row r="1721" spans="11:27" ht="15.75">
      <c r="K1721" s="21"/>
      <c r="L1721" s="17"/>
      <c r="M1721" s="17"/>
      <c r="N1721" s="17" t="s">
        <v>327</v>
      </c>
      <c r="O1721" s="17" t="s">
        <v>681</v>
      </c>
      <c r="P1721" s="17" t="s">
        <v>2663</v>
      </c>
      <c r="Q1721" s="17" t="s">
        <v>297</v>
      </c>
      <c r="R1721" s="18">
        <v>95</v>
      </c>
      <c r="S1721" s="10">
        <v>44</v>
      </c>
      <c r="AA1721" s="11" t="str">
        <f t="shared" si="26"/>
        <v>9. Bắc GiangHuyện Việt Yên</v>
      </c>
    </row>
    <row r="1722" spans="11:27" ht="15.75">
      <c r="K1722" s="21"/>
      <c r="L1722" s="17"/>
      <c r="M1722" s="17"/>
      <c r="N1722" s="17" t="s">
        <v>327</v>
      </c>
      <c r="O1722" s="17" t="s">
        <v>681</v>
      </c>
      <c r="P1722" s="17" t="s">
        <v>2079</v>
      </c>
      <c r="Q1722" s="17" t="s">
        <v>297</v>
      </c>
      <c r="R1722" s="18">
        <v>95</v>
      </c>
      <c r="S1722" s="10">
        <v>44</v>
      </c>
      <c r="AA1722" s="11" t="str">
        <f t="shared" si="26"/>
        <v>9. Bắc GiangHuyện Việt Yên</v>
      </c>
    </row>
    <row r="1723" spans="11:27" ht="15.75">
      <c r="K1723" s="21"/>
      <c r="L1723" s="17"/>
      <c r="M1723" s="17"/>
      <c r="N1723" s="17" t="s">
        <v>327</v>
      </c>
      <c r="O1723" s="17" t="s">
        <v>684</v>
      </c>
      <c r="P1723" s="17" t="s">
        <v>2664</v>
      </c>
      <c r="Q1723" s="17" t="s">
        <v>297</v>
      </c>
      <c r="R1723" s="18">
        <v>95</v>
      </c>
      <c r="S1723" s="10">
        <v>44</v>
      </c>
      <c r="AA1723" s="11" t="str">
        <f t="shared" si="26"/>
        <v>9. Bắc GiangHuyện Yên Dũng</v>
      </c>
    </row>
    <row r="1724" spans="11:27" ht="15.75">
      <c r="K1724" s="21"/>
      <c r="L1724" s="17"/>
      <c r="M1724" s="17"/>
      <c r="N1724" s="17" t="s">
        <v>327</v>
      </c>
      <c r="O1724" s="17" t="s">
        <v>684</v>
      </c>
      <c r="P1724" s="17" t="s">
        <v>2665</v>
      </c>
      <c r="Q1724" s="17" t="s">
        <v>297</v>
      </c>
      <c r="R1724" s="18">
        <v>95</v>
      </c>
      <c r="S1724" s="10">
        <v>44</v>
      </c>
      <c r="AA1724" s="11" t="str">
        <f t="shared" si="26"/>
        <v>9. Bắc GiangHuyện Yên Dũng</v>
      </c>
    </row>
    <row r="1725" spans="11:27" ht="15.75">
      <c r="K1725" s="21"/>
      <c r="L1725" s="17"/>
      <c r="M1725" s="17"/>
      <c r="N1725" s="17" t="s">
        <v>327</v>
      </c>
      <c r="O1725" s="17" t="s">
        <v>684</v>
      </c>
      <c r="P1725" s="17" t="s">
        <v>2666</v>
      </c>
      <c r="Q1725" s="17" t="s">
        <v>297</v>
      </c>
      <c r="R1725" s="18">
        <v>95</v>
      </c>
      <c r="S1725" s="10">
        <v>44</v>
      </c>
      <c r="AA1725" s="11" t="str">
        <f t="shared" si="26"/>
        <v>9. Bắc GiangHuyện Yên Dũng</v>
      </c>
    </row>
    <row r="1726" spans="11:27" ht="15.75">
      <c r="K1726" s="21"/>
      <c r="L1726" s="17"/>
      <c r="M1726" s="17"/>
      <c r="N1726" s="17" t="s">
        <v>327</v>
      </c>
      <c r="O1726" s="17" t="s">
        <v>684</v>
      </c>
      <c r="P1726" s="17" t="s">
        <v>2667</v>
      </c>
      <c r="Q1726" s="17" t="s">
        <v>297</v>
      </c>
      <c r="R1726" s="18">
        <v>95</v>
      </c>
      <c r="S1726" s="10">
        <v>44</v>
      </c>
      <c r="AA1726" s="11" t="str">
        <f t="shared" si="26"/>
        <v>9. Bắc GiangHuyện Yên Dũng</v>
      </c>
    </row>
    <row r="1727" spans="11:27" ht="15.75">
      <c r="K1727" s="21"/>
      <c r="L1727" s="17"/>
      <c r="M1727" s="17"/>
      <c r="N1727" s="17" t="s">
        <v>327</v>
      </c>
      <c r="O1727" s="17" t="s">
        <v>684</v>
      </c>
      <c r="P1727" s="17" t="s">
        <v>2668</v>
      </c>
      <c r="Q1727" s="17" t="s">
        <v>297</v>
      </c>
      <c r="R1727" s="18">
        <v>95</v>
      </c>
      <c r="S1727" s="10">
        <v>44</v>
      </c>
      <c r="AA1727" s="11" t="str">
        <f t="shared" si="26"/>
        <v>9. Bắc GiangHuyện Yên Dũng</v>
      </c>
    </row>
    <row r="1728" spans="11:27" ht="15.75">
      <c r="K1728" s="21"/>
      <c r="L1728" s="17"/>
      <c r="M1728" s="17"/>
      <c r="N1728" s="17" t="s">
        <v>327</v>
      </c>
      <c r="O1728" s="17" t="s">
        <v>684</v>
      </c>
      <c r="P1728" s="17" t="s">
        <v>723</v>
      </c>
      <c r="Q1728" s="17" t="s">
        <v>297</v>
      </c>
      <c r="R1728" s="18">
        <v>95</v>
      </c>
      <c r="S1728" s="10">
        <v>44</v>
      </c>
      <c r="AA1728" s="11" t="str">
        <f t="shared" si="26"/>
        <v>9. Bắc GiangHuyện Yên Dũng</v>
      </c>
    </row>
    <row r="1729" spans="11:27" ht="15.75">
      <c r="K1729" s="21"/>
      <c r="L1729" s="17"/>
      <c r="M1729" s="17"/>
      <c r="N1729" s="17" t="s">
        <v>327</v>
      </c>
      <c r="O1729" s="17" t="s">
        <v>684</v>
      </c>
      <c r="P1729" s="17" t="s">
        <v>2669</v>
      </c>
      <c r="Q1729" s="17" t="s">
        <v>297</v>
      </c>
      <c r="R1729" s="18">
        <v>95</v>
      </c>
      <c r="S1729" s="10">
        <v>44</v>
      </c>
      <c r="AA1729" s="11" t="str">
        <f t="shared" si="26"/>
        <v>9. Bắc GiangHuyện Yên Dũng</v>
      </c>
    </row>
    <row r="1730" spans="11:27" ht="15.75">
      <c r="K1730" s="21"/>
      <c r="L1730" s="17"/>
      <c r="M1730" s="17"/>
      <c r="N1730" s="17" t="s">
        <v>327</v>
      </c>
      <c r="O1730" s="17" t="s">
        <v>684</v>
      </c>
      <c r="P1730" s="17" t="s">
        <v>2670</v>
      </c>
      <c r="Q1730" s="17" t="s">
        <v>297</v>
      </c>
      <c r="R1730" s="18">
        <v>95</v>
      </c>
      <c r="S1730" s="10">
        <v>44</v>
      </c>
      <c r="AA1730" s="11" t="str">
        <f t="shared" si="26"/>
        <v>9. Bắc GiangHuyện Yên Dũng</v>
      </c>
    </row>
    <row r="1731" spans="11:27" ht="15.75">
      <c r="K1731" s="21"/>
      <c r="L1731" s="17"/>
      <c r="M1731" s="17"/>
      <c r="N1731" s="17" t="s">
        <v>327</v>
      </c>
      <c r="O1731" s="17" t="s">
        <v>684</v>
      </c>
      <c r="P1731" s="17" t="s">
        <v>2671</v>
      </c>
      <c r="Q1731" s="17" t="s">
        <v>297</v>
      </c>
      <c r="R1731" s="18">
        <v>95</v>
      </c>
      <c r="S1731" s="10">
        <v>44</v>
      </c>
      <c r="AA1731" s="11" t="str">
        <f t="shared" si="26"/>
        <v>9. Bắc GiangHuyện Yên Dũng</v>
      </c>
    </row>
    <row r="1732" spans="11:27" ht="15.75">
      <c r="K1732" s="21"/>
      <c r="L1732" s="17"/>
      <c r="M1732" s="17"/>
      <c r="N1732" s="17" t="s">
        <v>327</v>
      </c>
      <c r="O1732" s="17" t="s">
        <v>684</v>
      </c>
      <c r="P1732" s="17" t="s">
        <v>2672</v>
      </c>
      <c r="Q1732" s="17" t="s">
        <v>297</v>
      </c>
      <c r="R1732" s="18">
        <v>95</v>
      </c>
      <c r="S1732" s="10">
        <v>44</v>
      </c>
      <c r="AA1732" s="11" t="str">
        <f t="shared" si="26"/>
        <v>9. Bắc GiangHuyện Yên Dũng</v>
      </c>
    </row>
    <row r="1733" spans="11:27" ht="15.75">
      <c r="K1733" s="21"/>
      <c r="L1733" s="17"/>
      <c r="M1733" s="17"/>
      <c r="N1733" s="17" t="s">
        <v>327</v>
      </c>
      <c r="O1733" s="17" t="s">
        <v>684</v>
      </c>
      <c r="P1733" s="17" t="s">
        <v>2673</v>
      </c>
      <c r="Q1733" s="17" t="s">
        <v>297</v>
      </c>
      <c r="R1733" s="18">
        <v>95</v>
      </c>
      <c r="S1733" s="10">
        <v>44</v>
      </c>
      <c r="AA1733" s="11" t="str">
        <f t="shared" si="26"/>
        <v>9. Bắc GiangHuyện Yên Dũng</v>
      </c>
    </row>
    <row r="1734" spans="11:27" ht="15.75">
      <c r="K1734" s="21"/>
      <c r="L1734" s="17"/>
      <c r="M1734" s="17"/>
      <c r="N1734" s="17" t="s">
        <v>327</v>
      </c>
      <c r="O1734" s="17" t="s">
        <v>684</v>
      </c>
      <c r="P1734" s="17" t="s">
        <v>2674</v>
      </c>
      <c r="Q1734" s="17" t="s">
        <v>297</v>
      </c>
      <c r="R1734" s="18">
        <v>95</v>
      </c>
      <c r="S1734" s="10">
        <v>44</v>
      </c>
      <c r="AA1734" s="11" t="str">
        <f t="shared" ref="AA1734:AA1797" si="27">N1734&amp;O1734</f>
        <v>9. Bắc GiangHuyện Yên Dũng</v>
      </c>
    </row>
    <row r="1735" spans="11:27" ht="15.75">
      <c r="K1735" s="21"/>
      <c r="L1735" s="17"/>
      <c r="M1735" s="17"/>
      <c r="N1735" s="17" t="s">
        <v>327</v>
      </c>
      <c r="O1735" s="17" t="s">
        <v>684</v>
      </c>
      <c r="P1735" s="17" t="s">
        <v>2675</v>
      </c>
      <c r="Q1735" s="17" t="s">
        <v>297</v>
      </c>
      <c r="R1735" s="18">
        <v>95</v>
      </c>
      <c r="S1735" s="10">
        <v>44</v>
      </c>
      <c r="AA1735" s="11" t="str">
        <f t="shared" si="27"/>
        <v>9. Bắc GiangHuyện Yên Dũng</v>
      </c>
    </row>
    <row r="1736" spans="11:27" ht="15.75">
      <c r="K1736" s="21"/>
      <c r="L1736" s="17"/>
      <c r="M1736" s="17"/>
      <c r="N1736" s="17" t="s">
        <v>327</v>
      </c>
      <c r="O1736" s="17" t="s">
        <v>684</v>
      </c>
      <c r="P1736" s="17" t="s">
        <v>779</v>
      </c>
      <c r="Q1736" s="17" t="s">
        <v>297</v>
      </c>
      <c r="R1736" s="18">
        <v>95</v>
      </c>
      <c r="S1736" s="10">
        <v>44</v>
      </c>
      <c r="AA1736" s="11" t="str">
        <f t="shared" si="27"/>
        <v>9. Bắc GiangHuyện Yên Dũng</v>
      </c>
    </row>
    <row r="1737" spans="11:27" ht="15.75">
      <c r="K1737" s="21"/>
      <c r="L1737" s="17"/>
      <c r="M1737" s="17"/>
      <c r="N1737" s="17" t="s">
        <v>327</v>
      </c>
      <c r="O1737" s="17" t="s">
        <v>684</v>
      </c>
      <c r="P1737" s="17" t="s">
        <v>2676</v>
      </c>
      <c r="Q1737" s="17" t="s">
        <v>297</v>
      </c>
      <c r="R1737" s="18">
        <v>95</v>
      </c>
      <c r="S1737" s="10">
        <v>44</v>
      </c>
      <c r="AA1737" s="11" t="str">
        <f t="shared" si="27"/>
        <v>9. Bắc GiangHuyện Yên Dũng</v>
      </c>
    </row>
    <row r="1738" spans="11:27" ht="15.75">
      <c r="K1738" s="21"/>
      <c r="L1738" s="17"/>
      <c r="M1738" s="17"/>
      <c r="N1738" s="17" t="s">
        <v>327</v>
      </c>
      <c r="O1738" s="17" t="s">
        <v>684</v>
      </c>
      <c r="P1738" s="17" t="s">
        <v>2677</v>
      </c>
      <c r="Q1738" s="17" t="s">
        <v>297</v>
      </c>
      <c r="R1738" s="18">
        <v>95</v>
      </c>
      <c r="S1738" s="10">
        <v>44</v>
      </c>
      <c r="AA1738" s="11" t="str">
        <f t="shared" si="27"/>
        <v>9. Bắc GiangHuyện Yên Dũng</v>
      </c>
    </row>
    <row r="1739" spans="11:27" ht="15.75">
      <c r="K1739" s="21"/>
      <c r="L1739" s="17"/>
      <c r="M1739" s="17"/>
      <c r="N1739" s="17" t="s">
        <v>327</v>
      </c>
      <c r="O1739" s="17" t="s">
        <v>684</v>
      </c>
      <c r="P1739" s="17" t="s">
        <v>2678</v>
      </c>
      <c r="Q1739" s="17" t="s">
        <v>297</v>
      </c>
      <c r="R1739" s="18">
        <v>95</v>
      </c>
      <c r="S1739" s="10">
        <v>44</v>
      </c>
      <c r="AA1739" s="11" t="str">
        <f t="shared" si="27"/>
        <v>9. Bắc GiangHuyện Yên Dũng</v>
      </c>
    </row>
    <row r="1740" spans="11:27" ht="15.75">
      <c r="K1740" s="21"/>
      <c r="L1740" s="17"/>
      <c r="M1740" s="17"/>
      <c r="N1740" s="17" t="s">
        <v>327</v>
      </c>
      <c r="O1740" s="17" t="s">
        <v>684</v>
      </c>
      <c r="P1740" s="17" t="s">
        <v>2679</v>
      </c>
      <c r="Q1740" s="17" t="s">
        <v>297</v>
      </c>
      <c r="R1740" s="18">
        <v>95</v>
      </c>
      <c r="S1740" s="10">
        <v>44</v>
      </c>
      <c r="AA1740" s="11" t="str">
        <f t="shared" si="27"/>
        <v>9. Bắc GiangHuyện Yên Dũng</v>
      </c>
    </row>
    <row r="1741" spans="11:27" ht="15.75">
      <c r="K1741" s="21"/>
      <c r="L1741" s="17"/>
      <c r="M1741" s="17"/>
      <c r="N1741" s="17" t="s">
        <v>327</v>
      </c>
      <c r="O1741" s="17" t="s">
        <v>687</v>
      </c>
      <c r="P1741" s="17" t="s">
        <v>2680</v>
      </c>
      <c r="Q1741" s="17" t="s">
        <v>297</v>
      </c>
      <c r="R1741" s="18">
        <v>95</v>
      </c>
      <c r="S1741" s="10">
        <v>44</v>
      </c>
      <c r="AA1741" s="11" t="str">
        <f t="shared" si="27"/>
        <v>9. Bắc GiangHuyện Yên Thế</v>
      </c>
    </row>
    <row r="1742" spans="11:27" ht="15.75">
      <c r="K1742" s="21"/>
      <c r="L1742" s="17"/>
      <c r="M1742" s="17"/>
      <c r="N1742" s="17" t="s">
        <v>327</v>
      </c>
      <c r="O1742" s="17" t="s">
        <v>687</v>
      </c>
      <c r="P1742" s="17" t="s">
        <v>2681</v>
      </c>
      <c r="Q1742" s="17" t="s">
        <v>297</v>
      </c>
      <c r="R1742" s="18">
        <v>95</v>
      </c>
      <c r="S1742" s="10">
        <v>44</v>
      </c>
      <c r="AA1742" s="11" t="str">
        <f t="shared" si="27"/>
        <v>9. Bắc GiangHuyện Yên Thế</v>
      </c>
    </row>
    <row r="1743" spans="11:27" ht="15.75">
      <c r="K1743" s="21"/>
      <c r="L1743" s="17"/>
      <c r="M1743" s="17"/>
      <c r="N1743" s="17" t="s">
        <v>327</v>
      </c>
      <c r="O1743" s="17" t="s">
        <v>687</v>
      </c>
      <c r="P1743" s="17" t="s">
        <v>705</v>
      </c>
      <c r="Q1743" s="17" t="s">
        <v>297</v>
      </c>
      <c r="R1743" s="18">
        <v>95</v>
      </c>
      <c r="S1743" s="10">
        <v>44</v>
      </c>
      <c r="AA1743" s="11" t="str">
        <f t="shared" si="27"/>
        <v>9. Bắc GiangHuyện Yên Thế</v>
      </c>
    </row>
    <row r="1744" spans="11:27" ht="15.75">
      <c r="K1744" s="21"/>
      <c r="L1744" s="17"/>
      <c r="M1744" s="17"/>
      <c r="N1744" s="17" t="s">
        <v>327</v>
      </c>
      <c r="O1744" s="17" t="s">
        <v>687</v>
      </c>
      <c r="P1744" s="17" t="s">
        <v>1114</v>
      </c>
      <c r="Q1744" s="17" t="s">
        <v>297</v>
      </c>
      <c r="R1744" s="18">
        <v>95</v>
      </c>
      <c r="S1744" s="10">
        <v>44</v>
      </c>
      <c r="AA1744" s="11" t="str">
        <f t="shared" si="27"/>
        <v>9. Bắc GiangHuyện Yên Thế</v>
      </c>
    </row>
    <row r="1745" spans="11:27" ht="15.75">
      <c r="K1745" s="21"/>
      <c r="L1745" s="17"/>
      <c r="M1745" s="17"/>
      <c r="N1745" s="17" t="s">
        <v>327</v>
      </c>
      <c r="O1745" s="17" t="s">
        <v>687</v>
      </c>
      <c r="P1745" s="17" t="s">
        <v>2682</v>
      </c>
      <c r="Q1745" s="17" t="s">
        <v>297</v>
      </c>
      <c r="R1745" s="18">
        <v>95</v>
      </c>
      <c r="S1745" s="10">
        <v>44</v>
      </c>
      <c r="AA1745" s="11" t="str">
        <f t="shared" si="27"/>
        <v>9. Bắc GiangHuyện Yên Thế</v>
      </c>
    </row>
    <row r="1746" spans="11:27" ht="15.75">
      <c r="K1746" s="21"/>
      <c r="L1746" s="17"/>
      <c r="M1746" s="17"/>
      <c r="N1746" s="17" t="s">
        <v>327</v>
      </c>
      <c r="O1746" s="17" t="s">
        <v>687</v>
      </c>
      <c r="P1746" s="17" t="s">
        <v>2683</v>
      </c>
      <c r="Q1746" s="17" t="s">
        <v>297</v>
      </c>
      <c r="R1746" s="18">
        <v>95</v>
      </c>
      <c r="S1746" s="10">
        <v>44</v>
      </c>
      <c r="AA1746" s="11" t="str">
        <f t="shared" si="27"/>
        <v>9. Bắc GiangHuyện Yên Thế</v>
      </c>
    </row>
    <row r="1747" spans="11:27" ht="15.75">
      <c r="K1747" s="21"/>
      <c r="L1747" s="17"/>
      <c r="M1747" s="17"/>
      <c r="N1747" s="17" t="s">
        <v>327</v>
      </c>
      <c r="O1747" s="17" t="s">
        <v>687</v>
      </c>
      <c r="P1747" s="17" t="s">
        <v>431</v>
      </c>
      <c r="Q1747" s="17" t="s">
        <v>297</v>
      </c>
      <c r="R1747" s="18">
        <v>95</v>
      </c>
      <c r="S1747" s="10">
        <v>44</v>
      </c>
      <c r="AA1747" s="11" t="str">
        <f t="shared" si="27"/>
        <v>9. Bắc GiangHuyện Yên Thế</v>
      </c>
    </row>
    <row r="1748" spans="11:27" ht="15.75">
      <c r="K1748" s="21"/>
      <c r="L1748" s="17"/>
      <c r="M1748" s="17"/>
      <c r="N1748" s="17" t="s">
        <v>327</v>
      </c>
      <c r="O1748" s="17" t="s">
        <v>687</v>
      </c>
      <c r="P1748" s="17" t="s">
        <v>442</v>
      </c>
      <c r="Q1748" s="17" t="s">
        <v>297</v>
      </c>
      <c r="R1748" s="18">
        <v>95</v>
      </c>
      <c r="S1748" s="10">
        <v>44</v>
      </c>
      <c r="AA1748" s="11" t="str">
        <f t="shared" si="27"/>
        <v>9. Bắc GiangHuyện Yên Thế</v>
      </c>
    </row>
    <row r="1749" spans="11:27" ht="15.75">
      <c r="K1749" s="21"/>
      <c r="L1749" s="17"/>
      <c r="M1749" s="17"/>
      <c r="N1749" s="17" t="s">
        <v>327</v>
      </c>
      <c r="O1749" s="17" t="s">
        <v>687</v>
      </c>
      <c r="P1749" s="17" t="s">
        <v>822</v>
      </c>
      <c r="Q1749" s="17" t="s">
        <v>297</v>
      </c>
      <c r="R1749" s="18">
        <v>95</v>
      </c>
      <c r="S1749" s="10">
        <v>44</v>
      </c>
      <c r="AA1749" s="11" t="str">
        <f t="shared" si="27"/>
        <v>9. Bắc GiangHuyện Yên Thế</v>
      </c>
    </row>
    <row r="1750" spans="11:27" ht="15.75">
      <c r="K1750" s="21"/>
      <c r="L1750" s="17"/>
      <c r="M1750" s="17"/>
      <c r="N1750" s="17" t="s">
        <v>327</v>
      </c>
      <c r="O1750" s="17" t="s">
        <v>687</v>
      </c>
      <c r="P1750" s="17" t="s">
        <v>1351</v>
      </c>
      <c r="Q1750" s="17" t="s">
        <v>297</v>
      </c>
      <c r="R1750" s="18">
        <v>95</v>
      </c>
      <c r="S1750" s="10">
        <v>44</v>
      </c>
      <c r="AA1750" s="11" t="str">
        <f t="shared" si="27"/>
        <v>9. Bắc GiangHuyện Yên Thế</v>
      </c>
    </row>
    <row r="1751" spans="11:27" ht="15.75">
      <c r="K1751" s="21"/>
      <c r="L1751" s="17"/>
      <c r="M1751" s="17"/>
      <c r="N1751" s="17" t="s">
        <v>327</v>
      </c>
      <c r="O1751" s="17" t="s">
        <v>687</v>
      </c>
      <c r="P1751" s="17" t="s">
        <v>2684</v>
      </c>
      <c r="Q1751" s="17" t="s">
        <v>297</v>
      </c>
      <c r="R1751" s="18">
        <v>95</v>
      </c>
      <c r="S1751" s="10">
        <v>44</v>
      </c>
      <c r="AA1751" s="11" t="str">
        <f t="shared" si="27"/>
        <v>9. Bắc GiangHuyện Yên Thế</v>
      </c>
    </row>
    <row r="1752" spans="11:27" ht="15.75">
      <c r="K1752" s="21"/>
      <c r="L1752" s="17"/>
      <c r="M1752" s="17"/>
      <c r="N1752" s="17" t="s">
        <v>327</v>
      </c>
      <c r="O1752" s="17" t="s">
        <v>687</v>
      </c>
      <c r="P1752" s="17" t="s">
        <v>1053</v>
      </c>
      <c r="Q1752" s="17" t="s">
        <v>297</v>
      </c>
      <c r="R1752" s="18">
        <v>95</v>
      </c>
      <c r="S1752" s="10">
        <v>44</v>
      </c>
      <c r="AA1752" s="11" t="str">
        <f t="shared" si="27"/>
        <v>9. Bắc GiangHuyện Yên Thế</v>
      </c>
    </row>
    <row r="1753" spans="11:27" ht="15.75">
      <c r="K1753" s="21"/>
      <c r="L1753" s="17"/>
      <c r="M1753" s="17"/>
      <c r="N1753" s="17" t="s">
        <v>327</v>
      </c>
      <c r="O1753" s="17" t="s">
        <v>687</v>
      </c>
      <c r="P1753" s="17" t="s">
        <v>2685</v>
      </c>
      <c r="Q1753" s="17" t="s">
        <v>297</v>
      </c>
      <c r="R1753" s="18">
        <v>95</v>
      </c>
      <c r="S1753" s="10">
        <v>44</v>
      </c>
      <c r="AA1753" s="11" t="str">
        <f t="shared" si="27"/>
        <v>9. Bắc GiangHuyện Yên Thế</v>
      </c>
    </row>
    <row r="1754" spans="11:27" ht="15.75">
      <c r="K1754" s="21"/>
      <c r="L1754" s="17"/>
      <c r="M1754" s="17"/>
      <c r="N1754" s="17" t="s">
        <v>327</v>
      </c>
      <c r="O1754" s="17" t="s">
        <v>687</v>
      </c>
      <c r="P1754" s="17" t="s">
        <v>955</v>
      </c>
      <c r="Q1754" s="17" t="s">
        <v>297</v>
      </c>
      <c r="R1754" s="18">
        <v>95</v>
      </c>
      <c r="S1754" s="10">
        <v>44</v>
      </c>
      <c r="AA1754" s="11" t="str">
        <f t="shared" si="27"/>
        <v>9. Bắc GiangHuyện Yên Thế</v>
      </c>
    </row>
    <row r="1755" spans="11:27" ht="15.75">
      <c r="K1755" s="21"/>
      <c r="L1755" s="17"/>
      <c r="M1755" s="17"/>
      <c r="N1755" s="17" t="s">
        <v>327</v>
      </c>
      <c r="O1755" s="17" t="s">
        <v>687</v>
      </c>
      <c r="P1755" s="17" t="s">
        <v>2686</v>
      </c>
      <c r="Q1755" s="17" t="s">
        <v>297</v>
      </c>
      <c r="R1755" s="18">
        <v>95</v>
      </c>
      <c r="S1755" s="10">
        <v>44</v>
      </c>
      <c r="AA1755" s="11" t="str">
        <f t="shared" si="27"/>
        <v>9. Bắc GiangHuyện Yên Thế</v>
      </c>
    </row>
    <row r="1756" spans="11:27" ht="15.75">
      <c r="K1756" s="21"/>
      <c r="L1756" s="17"/>
      <c r="M1756" s="17"/>
      <c r="N1756" s="17" t="s">
        <v>327</v>
      </c>
      <c r="O1756" s="17" t="s">
        <v>687</v>
      </c>
      <c r="P1756" s="17" t="s">
        <v>1786</v>
      </c>
      <c r="Q1756" s="17" t="s">
        <v>297</v>
      </c>
      <c r="R1756" s="18">
        <v>95</v>
      </c>
      <c r="S1756" s="10">
        <v>44</v>
      </c>
      <c r="AA1756" s="11" t="str">
        <f t="shared" si="27"/>
        <v>9. Bắc GiangHuyện Yên Thế</v>
      </c>
    </row>
    <row r="1757" spans="11:27" ht="15.75">
      <c r="K1757" s="21"/>
      <c r="L1757" s="17"/>
      <c r="M1757" s="17"/>
      <c r="N1757" s="17" t="s">
        <v>327</v>
      </c>
      <c r="O1757" s="17" t="s">
        <v>687</v>
      </c>
      <c r="P1757" s="17" t="s">
        <v>2687</v>
      </c>
      <c r="Q1757" s="17" t="s">
        <v>297</v>
      </c>
      <c r="R1757" s="18">
        <v>95</v>
      </c>
      <c r="S1757" s="10">
        <v>44</v>
      </c>
      <c r="AA1757" s="11" t="str">
        <f t="shared" si="27"/>
        <v>9. Bắc GiangHuyện Yên Thế</v>
      </c>
    </row>
    <row r="1758" spans="11:27" ht="15.75">
      <c r="K1758" s="21"/>
      <c r="L1758" s="17"/>
      <c r="M1758" s="17"/>
      <c r="N1758" s="17" t="s">
        <v>327</v>
      </c>
      <c r="O1758" s="17" t="s">
        <v>687</v>
      </c>
      <c r="P1758" s="17" t="s">
        <v>782</v>
      </c>
      <c r="Q1758" s="17" t="s">
        <v>297</v>
      </c>
      <c r="R1758" s="18">
        <v>95</v>
      </c>
      <c r="S1758" s="10">
        <v>44</v>
      </c>
      <c r="AA1758" s="11" t="str">
        <f t="shared" si="27"/>
        <v>9. Bắc GiangHuyện Yên Thế</v>
      </c>
    </row>
    <row r="1759" spans="11:27" ht="15.75">
      <c r="K1759" s="21"/>
      <c r="L1759" s="17"/>
      <c r="M1759" s="17"/>
      <c r="N1759" s="17" t="s">
        <v>327</v>
      </c>
      <c r="O1759" s="17" t="s">
        <v>687</v>
      </c>
      <c r="P1759" s="17" t="s">
        <v>2688</v>
      </c>
      <c r="Q1759" s="17" t="s">
        <v>297</v>
      </c>
      <c r="R1759" s="18">
        <v>95</v>
      </c>
      <c r="S1759" s="10">
        <v>44</v>
      </c>
      <c r="AA1759" s="11" t="str">
        <f t="shared" si="27"/>
        <v>9. Bắc GiangHuyện Yên Thế</v>
      </c>
    </row>
    <row r="1760" spans="11:27" ht="15.75">
      <c r="K1760" s="21"/>
      <c r="L1760" s="17"/>
      <c r="M1760" s="17"/>
      <c r="N1760" s="17" t="s">
        <v>327</v>
      </c>
      <c r="O1760" s="17" t="s">
        <v>690</v>
      </c>
      <c r="P1760" s="17" t="s">
        <v>2689</v>
      </c>
      <c r="Q1760" s="17" t="s">
        <v>297</v>
      </c>
      <c r="R1760" s="18">
        <v>95</v>
      </c>
      <c r="S1760" s="10">
        <v>44</v>
      </c>
      <c r="AA1760" s="11" t="str">
        <f t="shared" si="27"/>
        <v>9. Bắc GiangThành phố Bắc Giang</v>
      </c>
    </row>
    <row r="1761" spans="11:27" ht="15.75">
      <c r="K1761" s="21"/>
      <c r="L1761" s="17"/>
      <c r="M1761" s="17"/>
      <c r="N1761" s="17" t="s">
        <v>327</v>
      </c>
      <c r="O1761" s="17" t="s">
        <v>690</v>
      </c>
      <c r="P1761" s="17" t="s">
        <v>2690</v>
      </c>
      <c r="Q1761" s="17" t="s">
        <v>297</v>
      </c>
      <c r="R1761" s="18">
        <v>95</v>
      </c>
      <c r="S1761" s="10">
        <v>44</v>
      </c>
      <c r="AA1761" s="11" t="str">
        <f t="shared" si="27"/>
        <v>9. Bắc GiangThành phố Bắc Giang</v>
      </c>
    </row>
    <row r="1762" spans="11:27" ht="15.75">
      <c r="K1762" s="21"/>
      <c r="L1762" s="17"/>
      <c r="M1762" s="17"/>
      <c r="N1762" s="17" t="s">
        <v>327</v>
      </c>
      <c r="O1762" s="17" t="s">
        <v>690</v>
      </c>
      <c r="P1762" s="17" t="s">
        <v>1597</v>
      </c>
      <c r="Q1762" s="17" t="s">
        <v>297</v>
      </c>
      <c r="R1762" s="18">
        <v>95</v>
      </c>
      <c r="S1762" s="10">
        <v>44</v>
      </c>
      <c r="AA1762" s="11" t="str">
        <f t="shared" si="27"/>
        <v>9. Bắc GiangThành phố Bắc Giang</v>
      </c>
    </row>
    <row r="1763" spans="11:27" ht="15.75">
      <c r="K1763" s="21"/>
      <c r="L1763" s="17"/>
      <c r="M1763" s="17"/>
      <c r="N1763" s="17" t="s">
        <v>327</v>
      </c>
      <c r="O1763" s="17" t="s">
        <v>690</v>
      </c>
      <c r="P1763" s="17" t="s">
        <v>1678</v>
      </c>
      <c r="Q1763" s="17" t="s">
        <v>297</v>
      </c>
      <c r="R1763" s="18">
        <v>95</v>
      </c>
      <c r="S1763" s="10">
        <v>44</v>
      </c>
      <c r="AA1763" s="11" t="str">
        <f t="shared" si="27"/>
        <v>9. Bắc GiangThành phố Bắc Giang</v>
      </c>
    </row>
    <row r="1764" spans="11:27" ht="15.75">
      <c r="K1764" s="21"/>
      <c r="L1764" s="17"/>
      <c r="M1764" s="17"/>
      <c r="N1764" s="17" t="s">
        <v>327</v>
      </c>
      <c r="O1764" s="17" t="s">
        <v>690</v>
      </c>
      <c r="P1764" s="17" t="s">
        <v>2691</v>
      </c>
      <c r="Q1764" s="17" t="s">
        <v>297</v>
      </c>
      <c r="R1764" s="18">
        <v>95</v>
      </c>
      <c r="S1764" s="10">
        <v>44</v>
      </c>
      <c r="AA1764" s="11" t="str">
        <f t="shared" si="27"/>
        <v>9. Bắc GiangThành phố Bắc Giang</v>
      </c>
    </row>
    <row r="1765" spans="11:27" ht="15.75">
      <c r="K1765" s="21"/>
      <c r="L1765" s="17"/>
      <c r="M1765" s="17"/>
      <c r="N1765" s="17" t="s">
        <v>327</v>
      </c>
      <c r="O1765" s="17" t="s">
        <v>690</v>
      </c>
      <c r="P1765" s="17" t="s">
        <v>1679</v>
      </c>
      <c r="Q1765" s="17" t="s">
        <v>297</v>
      </c>
      <c r="R1765" s="18">
        <v>95</v>
      </c>
      <c r="S1765" s="10">
        <v>44</v>
      </c>
      <c r="AA1765" s="11" t="str">
        <f t="shared" si="27"/>
        <v>9. Bắc GiangThành phố Bắc Giang</v>
      </c>
    </row>
    <row r="1766" spans="11:27" ht="15.75">
      <c r="K1766" s="21"/>
      <c r="L1766" s="17"/>
      <c r="M1766" s="17"/>
      <c r="N1766" s="17" t="s">
        <v>327</v>
      </c>
      <c r="O1766" s="17" t="s">
        <v>690</v>
      </c>
      <c r="P1766" s="17" t="s">
        <v>2692</v>
      </c>
      <c r="Q1766" s="17" t="s">
        <v>297</v>
      </c>
      <c r="R1766" s="18">
        <v>95</v>
      </c>
      <c r="S1766" s="10">
        <v>44</v>
      </c>
      <c r="AA1766" s="11" t="str">
        <f t="shared" si="27"/>
        <v>9. Bắc GiangThành phố Bắc Giang</v>
      </c>
    </row>
    <row r="1767" spans="11:27" ht="15.75">
      <c r="K1767" s="21"/>
      <c r="L1767" s="17"/>
      <c r="M1767" s="17"/>
      <c r="N1767" s="17" t="s">
        <v>327</v>
      </c>
      <c r="O1767" s="17" t="s">
        <v>690</v>
      </c>
      <c r="P1767" s="17" t="s">
        <v>2133</v>
      </c>
      <c r="Q1767" s="17" t="s">
        <v>297</v>
      </c>
      <c r="R1767" s="18">
        <v>95</v>
      </c>
      <c r="S1767" s="10">
        <v>44</v>
      </c>
      <c r="AA1767" s="11" t="str">
        <f t="shared" si="27"/>
        <v>9. Bắc GiangThành phố Bắc Giang</v>
      </c>
    </row>
    <row r="1768" spans="11:27" ht="15.75">
      <c r="K1768" s="21"/>
      <c r="L1768" s="17"/>
      <c r="M1768" s="17"/>
      <c r="N1768" s="17" t="s">
        <v>327</v>
      </c>
      <c r="O1768" s="17" t="s">
        <v>690</v>
      </c>
      <c r="P1768" s="17" t="s">
        <v>1608</v>
      </c>
      <c r="Q1768" s="17" t="s">
        <v>297</v>
      </c>
      <c r="R1768" s="18">
        <v>95</v>
      </c>
      <c r="S1768" s="10">
        <v>44</v>
      </c>
      <c r="AA1768" s="11" t="str">
        <f t="shared" si="27"/>
        <v>9. Bắc GiangThành phố Bắc Giang</v>
      </c>
    </row>
    <row r="1769" spans="11:27" ht="15.75">
      <c r="K1769" s="21"/>
      <c r="L1769" s="17"/>
      <c r="M1769" s="17"/>
      <c r="N1769" s="17" t="s">
        <v>327</v>
      </c>
      <c r="O1769" s="17" t="s">
        <v>690</v>
      </c>
      <c r="P1769" s="17" t="s">
        <v>2693</v>
      </c>
      <c r="Q1769" s="17" t="s">
        <v>297</v>
      </c>
      <c r="R1769" s="18">
        <v>95</v>
      </c>
      <c r="S1769" s="10">
        <v>44</v>
      </c>
      <c r="AA1769" s="11" t="str">
        <f t="shared" si="27"/>
        <v>9. Bắc GiangThành phố Bắc Giang</v>
      </c>
    </row>
    <row r="1770" spans="11:27" ht="15.75">
      <c r="K1770" s="21"/>
      <c r="L1770" s="17"/>
      <c r="M1770" s="17"/>
      <c r="N1770" s="17" t="s">
        <v>327</v>
      </c>
      <c r="O1770" s="17" t="s">
        <v>690</v>
      </c>
      <c r="P1770" s="17" t="s">
        <v>2694</v>
      </c>
      <c r="Q1770" s="17" t="s">
        <v>297</v>
      </c>
      <c r="R1770" s="18">
        <v>95</v>
      </c>
      <c r="S1770" s="10">
        <v>44</v>
      </c>
      <c r="AA1770" s="11" t="str">
        <f t="shared" si="27"/>
        <v>9. Bắc GiangThành phố Bắc Giang</v>
      </c>
    </row>
    <row r="1771" spans="11:27" ht="15.75">
      <c r="K1771" s="21"/>
      <c r="L1771" s="17"/>
      <c r="M1771" s="17"/>
      <c r="N1771" s="17" t="s">
        <v>327</v>
      </c>
      <c r="O1771" s="17" t="s">
        <v>690</v>
      </c>
      <c r="P1771" s="17" t="s">
        <v>2695</v>
      </c>
      <c r="Q1771" s="17" t="s">
        <v>297</v>
      </c>
      <c r="R1771" s="18">
        <v>95</v>
      </c>
      <c r="S1771" s="10">
        <v>44</v>
      </c>
      <c r="AA1771" s="11" t="str">
        <f t="shared" si="27"/>
        <v>9. Bắc GiangThành phố Bắc Giang</v>
      </c>
    </row>
    <row r="1772" spans="11:27" ht="15.75">
      <c r="K1772" s="21"/>
      <c r="L1772" s="17"/>
      <c r="M1772" s="17"/>
      <c r="N1772" s="17" t="s">
        <v>327</v>
      </c>
      <c r="O1772" s="17" t="s">
        <v>690</v>
      </c>
      <c r="P1772" s="17" t="s">
        <v>2696</v>
      </c>
      <c r="Q1772" s="17" t="s">
        <v>297</v>
      </c>
      <c r="R1772" s="18">
        <v>95</v>
      </c>
      <c r="S1772" s="10">
        <v>44</v>
      </c>
      <c r="AA1772" s="11" t="str">
        <f t="shared" si="27"/>
        <v>9. Bắc GiangThành phố Bắc Giang</v>
      </c>
    </row>
    <row r="1773" spans="11:27" ht="15.75">
      <c r="K1773" s="21"/>
      <c r="L1773" s="17"/>
      <c r="M1773" s="17"/>
      <c r="N1773" s="17" t="s">
        <v>327</v>
      </c>
      <c r="O1773" s="17" t="s">
        <v>690</v>
      </c>
      <c r="P1773" s="17" t="s">
        <v>2697</v>
      </c>
      <c r="Q1773" s="17" t="s">
        <v>297</v>
      </c>
      <c r="R1773" s="18">
        <v>95</v>
      </c>
      <c r="S1773" s="10">
        <v>44</v>
      </c>
      <c r="AA1773" s="11" t="str">
        <f t="shared" si="27"/>
        <v>9. Bắc GiangThành phố Bắc Giang</v>
      </c>
    </row>
    <row r="1774" spans="11:27" ht="15.75">
      <c r="K1774" s="21"/>
      <c r="L1774" s="17"/>
      <c r="M1774" s="17"/>
      <c r="N1774" s="17" t="s">
        <v>327</v>
      </c>
      <c r="O1774" s="17" t="s">
        <v>690</v>
      </c>
      <c r="P1774" s="17" t="s">
        <v>2698</v>
      </c>
      <c r="Q1774" s="17" t="s">
        <v>297</v>
      </c>
      <c r="R1774" s="18">
        <v>95</v>
      </c>
      <c r="S1774" s="10">
        <v>44</v>
      </c>
      <c r="AA1774" s="11" t="str">
        <f t="shared" si="27"/>
        <v>9. Bắc GiangThành phố Bắc Giang</v>
      </c>
    </row>
    <row r="1775" spans="11:27" ht="15.75">
      <c r="K1775" s="21"/>
      <c r="L1775" s="17"/>
      <c r="M1775" s="17"/>
      <c r="N1775" s="17" t="s">
        <v>327</v>
      </c>
      <c r="O1775" s="17" t="s">
        <v>690</v>
      </c>
      <c r="P1775" s="17" t="s">
        <v>495</v>
      </c>
      <c r="Q1775" s="17" t="s">
        <v>297</v>
      </c>
      <c r="R1775" s="18">
        <v>95</v>
      </c>
      <c r="S1775" s="10">
        <v>44</v>
      </c>
      <c r="AA1775" s="11" t="str">
        <f t="shared" si="27"/>
        <v>9. Bắc GiangThành phố Bắc Giang</v>
      </c>
    </row>
    <row r="1776" spans="11:27" ht="15.75">
      <c r="K1776" s="21"/>
      <c r="L1776" s="17"/>
      <c r="M1776" s="17"/>
      <c r="N1776" s="17" t="s">
        <v>331</v>
      </c>
      <c r="O1776" s="17" t="s">
        <v>693</v>
      </c>
      <c r="P1776" s="17" t="s">
        <v>2699</v>
      </c>
      <c r="Q1776" s="17" t="s">
        <v>347</v>
      </c>
      <c r="R1776" s="18">
        <v>65</v>
      </c>
      <c r="S1776" s="10">
        <v>36</v>
      </c>
      <c r="AA1776" s="11" t="str">
        <f t="shared" si="27"/>
        <v>10. Bắc KạnHuyện Ba Bể</v>
      </c>
    </row>
    <row r="1777" spans="11:27" ht="15.75">
      <c r="K1777" s="21"/>
      <c r="L1777" s="17"/>
      <c r="M1777" s="17"/>
      <c r="N1777" s="17" t="s">
        <v>331</v>
      </c>
      <c r="O1777" s="17" t="s">
        <v>693</v>
      </c>
      <c r="P1777" s="17" t="s">
        <v>2700</v>
      </c>
      <c r="Q1777" s="17" t="s">
        <v>347</v>
      </c>
      <c r="R1777" s="18">
        <v>65</v>
      </c>
      <c r="S1777" s="10">
        <v>36</v>
      </c>
      <c r="AA1777" s="11" t="str">
        <f t="shared" si="27"/>
        <v>10. Bắc KạnHuyện Ba Bể</v>
      </c>
    </row>
    <row r="1778" spans="11:27" ht="15.75">
      <c r="K1778" s="21"/>
      <c r="L1778" s="17"/>
      <c r="M1778" s="17"/>
      <c r="N1778" s="17" t="s">
        <v>331</v>
      </c>
      <c r="O1778" s="17" t="s">
        <v>693</v>
      </c>
      <c r="P1778" s="17" t="s">
        <v>2701</v>
      </c>
      <c r="Q1778" s="17" t="s">
        <v>347</v>
      </c>
      <c r="R1778" s="18">
        <v>65</v>
      </c>
      <c r="S1778" s="10">
        <v>36</v>
      </c>
      <c r="AA1778" s="11" t="str">
        <f t="shared" si="27"/>
        <v>10. Bắc KạnHuyện Ba Bể</v>
      </c>
    </row>
    <row r="1779" spans="11:27" ht="15.75">
      <c r="K1779" s="21"/>
      <c r="L1779" s="17"/>
      <c r="M1779" s="17"/>
      <c r="N1779" s="17" t="s">
        <v>331</v>
      </c>
      <c r="O1779" s="17" t="s">
        <v>693</v>
      </c>
      <c r="P1779" s="17" t="s">
        <v>2702</v>
      </c>
      <c r="Q1779" s="17" t="s">
        <v>347</v>
      </c>
      <c r="R1779" s="18">
        <v>65</v>
      </c>
      <c r="S1779" s="10">
        <v>36</v>
      </c>
      <c r="AA1779" s="11" t="str">
        <f t="shared" si="27"/>
        <v>10. Bắc KạnHuyện Ba Bể</v>
      </c>
    </row>
    <row r="1780" spans="11:27" ht="15.75">
      <c r="K1780" s="21"/>
      <c r="L1780" s="17"/>
      <c r="M1780" s="17"/>
      <c r="N1780" s="17" t="s">
        <v>331</v>
      </c>
      <c r="O1780" s="17" t="s">
        <v>693</v>
      </c>
      <c r="P1780" s="17" t="s">
        <v>2703</v>
      </c>
      <c r="Q1780" s="17" t="s">
        <v>347</v>
      </c>
      <c r="R1780" s="18">
        <v>65</v>
      </c>
      <c r="S1780" s="10">
        <v>36</v>
      </c>
      <c r="AA1780" s="11" t="str">
        <f t="shared" si="27"/>
        <v>10. Bắc KạnHuyện Ba Bể</v>
      </c>
    </row>
    <row r="1781" spans="11:27" ht="15.75">
      <c r="K1781" s="21"/>
      <c r="L1781" s="17"/>
      <c r="M1781" s="17"/>
      <c r="N1781" s="17" t="s">
        <v>331</v>
      </c>
      <c r="O1781" s="17" t="s">
        <v>693</v>
      </c>
      <c r="P1781" s="17" t="s">
        <v>2667</v>
      </c>
      <c r="Q1781" s="17" t="s">
        <v>347</v>
      </c>
      <c r="R1781" s="18">
        <v>65</v>
      </c>
      <c r="S1781" s="10">
        <v>36</v>
      </c>
      <c r="AA1781" s="11" t="str">
        <f t="shared" si="27"/>
        <v>10. Bắc KạnHuyện Ba Bể</v>
      </c>
    </row>
    <row r="1782" spans="11:27" ht="15.75">
      <c r="K1782" s="21"/>
      <c r="L1782" s="17"/>
      <c r="M1782" s="17"/>
      <c r="N1782" s="17" t="s">
        <v>331</v>
      </c>
      <c r="O1782" s="17" t="s">
        <v>693</v>
      </c>
      <c r="P1782" s="17" t="s">
        <v>2704</v>
      </c>
      <c r="Q1782" s="17" t="s">
        <v>347</v>
      </c>
      <c r="R1782" s="18">
        <v>65</v>
      </c>
      <c r="S1782" s="10">
        <v>36</v>
      </c>
      <c r="AA1782" s="11" t="str">
        <f t="shared" si="27"/>
        <v>10. Bắc KạnHuyện Ba Bể</v>
      </c>
    </row>
    <row r="1783" spans="11:27" ht="15.75">
      <c r="K1783" s="21"/>
      <c r="L1783" s="17"/>
      <c r="M1783" s="17"/>
      <c r="N1783" s="17" t="s">
        <v>331</v>
      </c>
      <c r="O1783" s="17" t="s">
        <v>693</v>
      </c>
      <c r="P1783" s="17" t="s">
        <v>2705</v>
      </c>
      <c r="Q1783" s="17" t="s">
        <v>347</v>
      </c>
      <c r="R1783" s="18">
        <v>65</v>
      </c>
      <c r="S1783" s="10">
        <v>36</v>
      </c>
      <c r="AA1783" s="11" t="str">
        <f t="shared" si="27"/>
        <v>10. Bắc KạnHuyện Ba Bể</v>
      </c>
    </row>
    <row r="1784" spans="11:27" ht="15.75">
      <c r="K1784" s="21"/>
      <c r="L1784" s="17"/>
      <c r="M1784" s="17"/>
      <c r="N1784" s="17" t="s">
        <v>331</v>
      </c>
      <c r="O1784" s="17" t="s">
        <v>693</v>
      </c>
      <c r="P1784" s="17" t="s">
        <v>2706</v>
      </c>
      <c r="Q1784" s="17" t="s">
        <v>347</v>
      </c>
      <c r="R1784" s="18">
        <v>65</v>
      </c>
      <c r="S1784" s="10">
        <v>36</v>
      </c>
      <c r="AA1784" s="11" t="str">
        <f t="shared" si="27"/>
        <v>10. Bắc KạnHuyện Ba Bể</v>
      </c>
    </row>
    <row r="1785" spans="11:27" ht="15.75">
      <c r="K1785" s="21"/>
      <c r="L1785" s="17"/>
      <c r="M1785" s="17"/>
      <c r="N1785" s="17" t="s">
        <v>331</v>
      </c>
      <c r="O1785" s="17" t="s">
        <v>693</v>
      </c>
      <c r="P1785" s="17" t="s">
        <v>2707</v>
      </c>
      <c r="Q1785" s="17" t="s">
        <v>347</v>
      </c>
      <c r="R1785" s="18">
        <v>65</v>
      </c>
      <c r="S1785" s="10">
        <v>36</v>
      </c>
      <c r="AA1785" s="11" t="str">
        <f t="shared" si="27"/>
        <v>10. Bắc KạnHuyện Ba Bể</v>
      </c>
    </row>
    <row r="1786" spans="11:27" ht="15.75">
      <c r="K1786" s="21"/>
      <c r="L1786" s="17"/>
      <c r="M1786" s="17"/>
      <c r="N1786" s="17" t="s">
        <v>331</v>
      </c>
      <c r="O1786" s="17" t="s">
        <v>693</v>
      </c>
      <c r="P1786" s="17" t="s">
        <v>2708</v>
      </c>
      <c r="Q1786" s="17" t="s">
        <v>347</v>
      </c>
      <c r="R1786" s="18">
        <v>65</v>
      </c>
      <c r="S1786" s="10">
        <v>36</v>
      </c>
      <c r="AA1786" s="11" t="str">
        <f t="shared" si="27"/>
        <v>10. Bắc KạnHuyện Ba Bể</v>
      </c>
    </row>
    <row r="1787" spans="11:27" ht="15.75">
      <c r="K1787" s="21"/>
      <c r="L1787" s="17"/>
      <c r="M1787" s="17"/>
      <c r="N1787" s="17" t="s">
        <v>331</v>
      </c>
      <c r="O1787" s="17" t="s">
        <v>693</v>
      </c>
      <c r="P1787" s="17" t="s">
        <v>2709</v>
      </c>
      <c r="Q1787" s="17" t="s">
        <v>347</v>
      </c>
      <c r="R1787" s="18">
        <v>65</v>
      </c>
      <c r="S1787" s="10">
        <v>36</v>
      </c>
      <c r="AA1787" s="11" t="str">
        <f t="shared" si="27"/>
        <v>10. Bắc KạnHuyện Ba Bể</v>
      </c>
    </row>
    <row r="1788" spans="11:27" ht="15.75">
      <c r="K1788" s="21"/>
      <c r="L1788" s="17"/>
      <c r="M1788" s="17"/>
      <c r="N1788" s="17" t="s">
        <v>331</v>
      </c>
      <c r="O1788" s="17" t="s">
        <v>693</v>
      </c>
      <c r="P1788" s="17" t="s">
        <v>2710</v>
      </c>
      <c r="Q1788" s="17" t="s">
        <v>347</v>
      </c>
      <c r="R1788" s="18">
        <v>65</v>
      </c>
      <c r="S1788" s="10">
        <v>36</v>
      </c>
      <c r="AA1788" s="11" t="str">
        <f t="shared" si="27"/>
        <v>10. Bắc KạnHuyện Ba Bể</v>
      </c>
    </row>
    <row r="1789" spans="11:27" ht="15.75">
      <c r="K1789" s="21"/>
      <c r="L1789" s="17"/>
      <c r="M1789" s="17"/>
      <c r="N1789" s="17" t="s">
        <v>331</v>
      </c>
      <c r="O1789" s="17" t="s">
        <v>693</v>
      </c>
      <c r="P1789" s="17" t="s">
        <v>2711</v>
      </c>
      <c r="Q1789" s="17" t="s">
        <v>347</v>
      </c>
      <c r="R1789" s="18">
        <v>65</v>
      </c>
      <c r="S1789" s="10">
        <v>36</v>
      </c>
      <c r="AA1789" s="11" t="str">
        <f t="shared" si="27"/>
        <v>10. Bắc KạnHuyện Ba Bể</v>
      </c>
    </row>
    <row r="1790" spans="11:27" ht="15.75">
      <c r="K1790" s="21"/>
      <c r="L1790" s="17"/>
      <c r="M1790" s="17"/>
      <c r="N1790" s="17" t="s">
        <v>331</v>
      </c>
      <c r="O1790" s="17" t="s">
        <v>693</v>
      </c>
      <c r="P1790" s="17" t="s">
        <v>2712</v>
      </c>
      <c r="Q1790" s="17" t="s">
        <v>347</v>
      </c>
      <c r="R1790" s="18">
        <v>65</v>
      </c>
      <c r="S1790" s="10">
        <v>36</v>
      </c>
      <c r="AA1790" s="11" t="str">
        <f t="shared" si="27"/>
        <v>10. Bắc KạnHuyện Ba Bể</v>
      </c>
    </row>
    <row r="1791" spans="11:27" ht="15.75">
      <c r="K1791" s="21"/>
      <c r="L1791" s="17"/>
      <c r="M1791" s="17"/>
      <c r="N1791" s="17" t="s">
        <v>331</v>
      </c>
      <c r="O1791" s="17" t="s">
        <v>696</v>
      </c>
      <c r="P1791" s="17" t="s">
        <v>2713</v>
      </c>
      <c r="Q1791" s="17" t="s">
        <v>347</v>
      </c>
      <c r="R1791" s="18">
        <v>65</v>
      </c>
      <c r="S1791" s="10">
        <v>36</v>
      </c>
      <c r="AA1791" s="11" t="str">
        <f t="shared" si="27"/>
        <v>10. Bắc KạnHuyện Bạch Thông</v>
      </c>
    </row>
    <row r="1792" spans="11:27" ht="15.75">
      <c r="K1792" s="21"/>
      <c r="L1792" s="17"/>
      <c r="M1792" s="17"/>
      <c r="N1792" s="17" t="s">
        <v>331</v>
      </c>
      <c r="O1792" s="17" t="s">
        <v>696</v>
      </c>
      <c r="P1792" s="17" t="s">
        <v>2714</v>
      </c>
      <c r="Q1792" s="17" t="s">
        <v>347</v>
      </c>
      <c r="R1792" s="18">
        <v>65</v>
      </c>
      <c r="S1792" s="10">
        <v>36</v>
      </c>
      <c r="AA1792" s="11" t="str">
        <f t="shared" si="27"/>
        <v>10. Bắc KạnHuyện Bạch Thông</v>
      </c>
    </row>
    <row r="1793" spans="11:27" ht="15.75">
      <c r="K1793" s="21"/>
      <c r="L1793" s="17"/>
      <c r="M1793" s="17"/>
      <c r="N1793" s="17" t="s">
        <v>331</v>
      </c>
      <c r="O1793" s="17" t="s">
        <v>696</v>
      </c>
      <c r="P1793" s="17" t="s">
        <v>2715</v>
      </c>
      <c r="Q1793" s="17" t="s">
        <v>347</v>
      </c>
      <c r="R1793" s="18">
        <v>65</v>
      </c>
      <c r="S1793" s="10">
        <v>36</v>
      </c>
      <c r="AA1793" s="11" t="str">
        <f t="shared" si="27"/>
        <v>10. Bắc KạnHuyện Bạch Thông</v>
      </c>
    </row>
    <row r="1794" spans="11:27" ht="15.75">
      <c r="K1794" s="21"/>
      <c r="L1794" s="17"/>
      <c r="M1794" s="17"/>
      <c r="N1794" s="17" t="s">
        <v>331</v>
      </c>
      <c r="O1794" s="17" t="s">
        <v>696</v>
      </c>
      <c r="P1794" s="17" t="s">
        <v>2716</v>
      </c>
      <c r="Q1794" s="17" t="s">
        <v>347</v>
      </c>
      <c r="R1794" s="18">
        <v>65</v>
      </c>
      <c r="S1794" s="10">
        <v>36</v>
      </c>
      <c r="AA1794" s="11" t="str">
        <f t="shared" si="27"/>
        <v>10. Bắc KạnHuyện Bạch Thông</v>
      </c>
    </row>
    <row r="1795" spans="11:27" ht="15.75">
      <c r="K1795" s="21"/>
      <c r="L1795" s="17"/>
      <c r="M1795" s="17"/>
      <c r="N1795" s="17" t="s">
        <v>331</v>
      </c>
      <c r="O1795" s="17" t="s">
        <v>696</v>
      </c>
      <c r="P1795" s="17" t="s">
        <v>2717</v>
      </c>
      <c r="Q1795" s="17" t="s">
        <v>347</v>
      </c>
      <c r="R1795" s="18">
        <v>65</v>
      </c>
      <c r="S1795" s="10">
        <v>36</v>
      </c>
      <c r="AA1795" s="11" t="str">
        <f t="shared" si="27"/>
        <v>10. Bắc KạnHuyện Bạch Thông</v>
      </c>
    </row>
    <row r="1796" spans="11:27" ht="15.75">
      <c r="K1796" s="21"/>
      <c r="L1796" s="17"/>
      <c r="M1796" s="17"/>
      <c r="N1796" s="17" t="s">
        <v>331</v>
      </c>
      <c r="O1796" s="17" t="s">
        <v>696</v>
      </c>
      <c r="P1796" s="17" t="s">
        <v>2718</v>
      </c>
      <c r="Q1796" s="17" t="s">
        <v>347</v>
      </c>
      <c r="R1796" s="18">
        <v>65</v>
      </c>
      <c r="S1796" s="10">
        <v>36</v>
      </c>
      <c r="AA1796" s="11" t="str">
        <f t="shared" si="27"/>
        <v>10. Bắc KạnHuyện Bạch Thông</v>
      </c>
    </row>
    <row r="1797" spans="11:27" ht="15.75">
      <c r="K1797" s="21"/>
      <c r="L1797" s="17"/>
      <c r="M1797" s="17"/>
      <c r="N1797" s="17" t="s">
        <v>331</v>
      </c>
      <c r="O1797" s="17" t="s">
        <v>696</v>
      </c>
      <c r="P1797" s="17" t="s">
        <v>2719</v>
      </c>
      <c r="Q1797" s="17" t="s">
        <v>347</v>
      </c>
      <c r="R1797" s="18">
        <v>65</v>
      </c>
      <c r="S1797" s="10">
        <v>36</v>
      </c>
      <c r="AA1797" s="11" t="str">
        <f t="shared" si="27"/>
        <v>10. Bắc KạnHuyện Bạch Thông</v>
      </c>
    </row>
    <row r="1798" spans="11:27" ht="15.75">
      <c r="K1798" s="21"/>
      <c r="L1798" s="17"/>
      <c r="M1798" s="17"/>
      <c r="N1798" s="17" t="s">
        <v>331</v>
      </c>
      <c r="O1798" s="17" t="s">
        <v>696</v>
      </c>
      <c r="P1798" s="17" t="s">
        <v>2720</v>
      </c>
      <c r="Q1798" s="17" t="s">
        <v>347</v>
      </c>
      <c r="R1798" s="18">
        <v>65</v>
      </c>
      <c r="S1798" s="10">
        <v>36</v>
      </c>
      <c r="AA1798" s="11" t="str">
        <f t="shared" ref="AA1798:AA1861" si="28">N1798&amp;O1798</f>
        <v>10. Bắc KạnHuyện Bạch Thông</v>
      </c>
    </row>
    <row r="1799" spans="11:27" ht="15.75">
      <c r="K1799" s="21"/>
      <c r="L1799" s="17"/>
      <c r="M1799" s="17"/>
      <c r="N1799" s="17" t="s">
        <v>331</v>
      </c>
      <c r="O1799" s="17" t="s">
        <v>696</v>
      </c>
      <c r="P1799" s="17" t="s">
        <v>2721</v>
      </c>
      <c r="Q1799" s="17" t="s">
        <v>347</v>
      </c>
      <c r="R1799" s="18">
        <v>65</v>
      </c>
      <c r="S1799" s="10">
        <v>36</v>
      </c>
      <c r="AA1799" s="11" t="str">
        <f t="shared" si="28"/>
        <v>10. Bắc KạnHuyện Bạch Thông</v>
      </c>
    </row>
    <row r="1800" spans="11:27" ht="15.75">
      <c r="K1800" s="21"/>
      <c r="L1800" s="17"/>
      <c r="M1800" s="17"/>
      <c r="N1800" s="17" t="s">
        <v>331</v>
      </c>
      <c r="O1800" s="17" t="s">
        <v>696</v>
      </c>
      <c r="P1800" s="17" t="s">
        <v>2722</v>
      </c>
      <c r="Q1800" s="17" t="s">
        <v>347</v>
      </c>
      <c r="R1800" s="18">
        <v>65</v>
      </c>
      <c r="S1800" s="10">
        <v>36</v>
      </c>
      <c r="AA1800" s="11" t="str">
        <f t="shared" si="28"/>
        <v>10. Bắc KạnHuyện Bạch Thông</v>
      </c>
    </row>
    <row r="1801" spans="11:27" ht="15.75">
      <c r="K1801" s="21"/>
      <c r="L1801" s="17"/>
      <c r="M1801" s="17"/>
      <c r="N1801" s="17" t="s">
        <v>331</v>
      </c>
      <c r="O1801" s="17" t="s">
        <v>696</v>
      </c>
      <c r="P1801" s="17" t="s">
        <v>2723</v>
      </c>
      <c r="Q1801" s="17" t="s">
        <v>347</v>
      </c>
      <c r="R1801" s="18">
        <v>65</v>
      </c>
      <c r="S1801" s="10">
        <v>36</v>
      </c>
      <c r="AA1801" s="11" t="str">
        <f t="shared" si="28"/>
        <v>10. Bắc KạnHuyện Bạch Thông</v>
      </c>
    </row>
    <row r="1802" spans="11:27" ht="15.75">
      <c r="K1802" s="21"/>
      <c r="L1802" s="17"/>
      <c r="M1802" s="17"/>
      <c r="N1802" s="17" t="s">
        <v>331</v>
      </c>
      <c r="O1802" s="17" t="s">
        <v>696</v>
      </c>
      <c r="P1802" s="17" t="s">
        <v>2724</v>
      </c>
      <c r="Q1802" s="17" t="s">
        <v>347</v>
      </c>
      <c r="R1802" s="18">
        <v>65</v>
      </c>
      <c r="S1802" s="10">
        <v>36</v>
      </c>
      <c r="AA1802" s="11" t="str">
        <f t="shared" si="28"/>
        <v>10. Bắc KạnHuyện Bạch Thông</v>
      </c>
    </row>
    <row r="1803" spans="11:27" ht="15.75">
      <c r="K1803" s="21"/>
      <c r="L1803" s="17"/>
      <c r="M1803" s="17"/>
      <c r="N1803" s="17" t="s">
        <v>331</v>
      </c>
      <c r="O1803" s="17" t="s">
        <v>696</v>
      </c>
      <c r="P1803" s="17" t="s">
        <v>2725</v>
      </c>
      <c r="Q1803" s="17" t="s">
        <v>347</v>
      </c>
      <c r="R1803" s="18">
        <v>65</v>
      </c>
      <c r="S1803" s="10">
        <v>36</v>
      </c>
      <c r="AA1803" s="11" t="str">
        <f t="shared" si="28"/>
        <v>10. Bắc KạnHuyện Bạch Thông</v>
      </c>
    </row>
    <row r="1804" spans="11:27" ht="15.75">
      <c r="K1804" s="21"/>
      <c r="L1804" s="17"/>
      <c r="M1804" s="17"/>
      <c r="N1804" s="17" t="s">
        <v>331</v>
      </c>
      <c r="O1804" s="17" t="s">
        <v>696</v>
      </c>
      <c r="P1804" s="17" t="s">
        <v>2726</v>
      </c>
      <c r="Q1804" s="17" t="s">
        <v>347</v>
      </c>
      <c r="R1804" s="18">
        <v>65</v>
      </c>
      <c r="S1804" s="10">
        <v>36</v>
      </c>
      <c r="AA1804" s="11" t="str">
        <f t="shared" si="28"/>
        <v>10. Bắc KạnHuyện Bạch Thông</v>
      </c>
    </row>
    <row r="1805" spans="11:27" ht="15.75">
      <c r="K1805" s="21"/>
      <c r="L1805" s="17"/>
      <c r="M1805" s="17"/>
      <c r="N1805" s="17" t="s">
        <v>331</v>
      </c>
      <c r="O1805" s="17" t="s">
        <v>698</v>
      </c>
      <c r="P1805" s="17" t="s">
        <v>2727</v>
      </c>
      <c r="Q1805" s="17" t="s">
        <v>347</v>
      </c>
      <c r="R1805" s="18">
        <v>65</v>
      </c>
      <c r="S1805" s="10">
        <v>36</v>
      </c>
      <c r="AA1805" s="11" t="str">
        <f t="shared" si="28"/>
        <v>10. Bắc KạnHuyện Chợ Đồn</v>
      </c>
    </row>
    <row r="1806" spans="11:27" ht="15.75">
      <c r="K1806" s="21"/>
      <c r="L1806" s="17"/>
      <c r="M1806" s="17"/>
      <c r="N1806" s="17" t="s">
        <v>331</v>
      </c>
      <c r="O1806" s="17" t="s">
        <v>698</v>
      </c>
      <c r="P1806" s="17" t="s">
        <v>2728</v>
      </c>
      <c r="Q1806" s="17" t="s">
        <v>347</v>
      </c>
      <c r="R1806" s="18">
        <v>65</v>
      </c>
      <c r="S1806" s="10">
        <v>36</v>
      </c>
      <c r="AA1806" s="11" t="str">
        <f t="shared" si="28"/>
        <v>10. Bắc KạnHuyện Chợ Đồn</v>
      </c>
    </row>
    <row r="1807" spans="11:27" ht="15.75">
      <c r="K1807" s="21"/>
      <c r="L1807" s="17"/>
      <c r="M1807" s="17"/>
      <c r="N1807" s="17" t="s">
        <v>331</v>
      </c>
      <c r="O1807" s="17" t="s">
        <v>698</v>
      </c>
      <c r="P1807" s="17" t="s">
        <v>2729</v>
      </c>
      <c r="Q1807" s="17" t="s">
        <v>347</v>
      </c>
      <c r="R1807" s="18">
        <v>65</v>
      </c>
      <c r="S1807" s="10">
        <v>36</v>
      </c>
      <c r="AA1807" s="11" t="str">
        <f t="shared" si="28"/>
        <v>10. Bắc KạnHuyện Chợ Đồn</v>
      </c>
    </row>
    <row r="1808" spans="11:27" ht="15.75">
      <c r="K1808" s="21"/>
      <c r="L1808" s="17"/>
      <c r="M1808" s="17"/>
      <c r="N1808" s="17" t="s">
        <v>331</v>
      </c>
      <c r="O1808" s="17" t="s">
        <v>698</v>
      </c>
      <c r="P1808" s="17" t="s">
        <v>2730</v>
      </c>
      <c r="Q1808" s="17" t="s">
        <v>347</v>
      </c>
      <c r="R1808" s="18">
        <v>65</v>
      </c>
      <c r="S1808" s="10">
        <v>36</v>
      </c>
      <c r="AA1808" s="11" t="str">
        <f t="shared" si="28"/>
        <v>10. Bắc KạnHuyện Chợ Đồn</v>
      </c>
    </row>
    <row r="1809" spans="11:27" ht="15.75">
      <c r="K1809" s="21"/>
      <c r="L1809" s="17"/>
      <c r="M1809" s="17"/>
      <c r="N1809" s="17" t="s">
        <v>331</v>
      </c>
      <c r="O1809" s="17" t="s">
        <v>698</v>
      </c>
      <c r="P1809" s="17" t="s">
        <v>2418</v>
      </c>
      <c r="Q1809" s="17" t="s">
        <v>347</v>
      </c>
      <c r="R1809" s="18">
        <v>65</v>
      </c>
      <c r="S1809" s="10">
        <v>36</v>
      </c>
      <c r="AA1809" s="11" t="str">
        <f t="shared" si="28"/>
        <v>10. Bắc KạnHuyện Chợ Đồn</v>
      </c>
    </row>
    <row r="1810" spans="11:27" ht="15.75">
      <c r="K1810" s="21"/>
      <c r="L1810" s="17"/>
      <c r="M1810" s="17"/>
      <c r="N1810" s="17" t="s">
        <v>331</v>
      </c>
      <c r="O1810" s="17" t="s">
        <v>698</v>
      </c>
      <c r="P1810" s="17" t="s">
        <v>2731</v>
      </c>
      <c r="Q1810" s="17" t="s">
        <v>347</v>
      </c>
      <c r="R1810" s="18">
        <v>65</v>
      </c>
      <c r="S1810" s="10">
        <v>36</v>
      </c>
      <c r="AA1810" s="11" t="str">
        <f t="shared" si="28"/>
        <v>10. Bắc KạnHuyện Chợ Đồn</v>
      </c>
    </row>
    <row r="1811" spans="11:27" ht="15.75">
      <c r="K1811" s="21"/>
      <c r="L1811" s="17"/>
      <c r="M1811" s="17"/>
      <c r="N1811" s="17" t="s">
        <v>331</v>
      </c>
      <c r="O1811" s="17" t="s">
        <v>698</v>
      </c>
      <c r="P1811" s="17" t="s">
        <v>431</v>
      </c>
      <c r="Q1811" s="17" t="s">
        <v>347</v>
      </c>
      <c r="R1811" s="18">
        <v>65</v>
      </c>
      <c r="S1811" s="10">
        <v>36</v>
      </c>
      <c r="AA1811" s="11" t="str">
        <f t="shared" si="28"/>
        <v>10. Bắc KạnHuyện Chợ Đồn</v>
      </c>
    </row>
    <row r="1812" spans="11:27" ht="15.75">
      <c r="K1812" s="21"/>
      <c r="L1812" s="17"/>
      <c r="M1812" s="17"/>
      <c r="N1812" s="17" t="s">
        <v>331</v>
      </c>
      <c r="O1812" s="17" t="s">
        <v>698</v>
      </c>
      <c r="P1812" s="17" t="s">
        <v>2732</v>
      </c>
      <c r="Q1812" s="17" t="s">
        <v>347</v>
      </c>
      <c r="R1812" s="18">
        <v>65</v>
      </c>
      <c r="S1812" s="10">
        <v>36</v>
      </c>
      <c r="AA1812" s="11" t="str">
        <f t="shared" si="28"/>
        <v>10. Bắc KạnHuyện Chợ Đồn</v>
      </c>
    </row>
    <row r="1813" spans="11:27" ht="15.75">
      <c r="K1813" s="21"/>
      <c r="L1813" s="17"/>
      <c r="M1813" s="17"/>
      <c r="N1813" s="17" t="s">
        <v>331</v>
      </c>
      <c r="O1813" s="17" t="s">
        <v>698</v>
      </c>
      <c r="P1813" s="17" t="s">
        <v>2733</v>
      </c>
      <c r="Q1813" s="17" t="s">
        <v>347</v>
      </c>
      <c r="R1813" s="18">
        <v>65</v>
      </c>
      <c r="S1813" s="10">
        <v>36</v>
      </c>
      <c r="AA1813" s="11" t="str">
        <f t="shared" si="28"/>
        <v>10. Bắc KạnHuyện Chợ Đồn</v>
      </c>
    </row>
    <row r="1814" spans="11:27" ht="15.75">
      <c r="K1814" s="21"/>
      <c r="L1814" s="17"/>
      <c r="M1814" s="17"/>
      <c r="N1814" s="17" t="s">
        <v>331</v>
      </c>
      <c r="O1814" s="17" t="s">
        <v>698</v>
      </c>
      <c r="P1814" s="17" t="s">
        <v>2734</v>
      </c>
      <c r="Q1814" s="17" t="s">
        <v>347</v>
      </c>
      <c r="R1814" s="18">
        <v>65</v>
      </c>
      <c r="S1814" s="10">
        <v>36</v>
      </c>
      <c r="AA1814" s="11" t="str">
        <f t="shared" si="28"/>
        <v>10. Bắc KạnHuyện Chợ Đồn</v>
      </c>
    </row>
    <row r="1815" spans="11:27" ht="15.75">
      <c r="K1815" s="21"/>
      <c r="L1815" s="17"/>
      <c r="M1815" s="17"/>
      <c r="N1815" s="17" t="s">
        <v>331</v>
      </c>
      <c r="O1815" s="17" t="s">
        <v>698</v>
      </c>
      <c r="P1815" s="17" t="s">
        <v>2735</v>
      </c>
      <c r="Q1815" s="17" t="s">
        <v>347</v>
      </c>
      <c r="R1815" s="18">
        <v>65</v>
      </c>
      <c r="S1815" s="10">
        <v>36</v>
      </c>
      <c r="AA1815" s="11" t="str">
        <f t="shared" si="28"/>
        <v>10. Bắc KạnHuyện Chợ Đồn</v>
      </c>
    </row>
    <row r="1816" spans="11:27" ht="15.75">
      <c r="K1816" s="21"/>
      <c r="L1816" s="17"/>
      <c r="M1816" s="17"/>
      <c r="N1816" s="17" t="s">
        <v>331</v>
      </c>
      <c r="O1816" s="17" t="s">
        <v>698</v>
      </c>
      <c r="P1816" s="17" t="s">
        <v>2736</v>
      </c>
      <c r="Q1816" s="17" t="s">
        <v>347</v>
      </c>
      <c r="R1816" s="18">
        <v>65</v>
      </c>
      <c r="S1816" s="10">
        <v>36</v>
      </c>
      <c r="AA1816" s="11" t="str">
        <f t="shared" si="28"/>
        <v>10. Bắc KạnHuyện Chợ Đồn</v>
      </c>
    </row>
    <row r="1817" spans="11:27" ht="15.75">
      <c r="K1817" s="21"/>
      <c r="L1817" s="17"/>
      <c r="M1817" s="17"/>
      <c r="N1817" s="17" t="s">
        <v>331</v>
      </c>
      <c r="O1817" s="17" t="s">
        <v>698</v>
      </c>
      <c r="P1817" s="17" t="s">
        <v>2737</v>
      </c>
      <c r="Q1817" s="17" t="s">
        <v>347</v>
      </c>
      <c r="R1817" s="18">
        <v>65</v>
      </c>
      <c r="S1817" s="10">
        <v>36</v>
      </c>
      <c r="AA1817" s="11" t="str">
        <f t="shared" si="28"/>
        <v>10. Bắc KạnHuyện Chợ Đồn</v>
      </c>
    </row>
    <row r="1818" spans="11:27" ht="15.75">
      <c r="K1818" s="21"/>
      <c r="L1818" s="17"/>
      <c r="M1818" s="17"/>
      <c r="N1818" s="17" t="s">
        <v>331</v>
      </c>
      <c r="O1818" s="17" t="s">
        <v>698</v>
      </c>
      <c r="P1818" s="17" t="s">
        <v>2738</v>
      </c>
      <c r="Q1818" s="17" t="s">
        <v>347</v>
      </c>
      <c r="R1818" s="18">
        <v>65</v>
      </c>
      <c r="S1818" s="10">
        <v>36</v>
      </c>
      <c r="AA1818" s="11" t="str">
        <f t="shared" si="28"/>
        <v>10. Bắc KạnHuyện Chợ Đồn</v>
      </c>
    </row>
    <row r="1819" spans="11:27" ht="15.75">
      <c r="K1819" s="21"/>
      <c r="L1819" s="17"/>
      <c r="M1819" s="17"/>
      <c r="N1819" s="17" t="s">
        <v>331</v>
      </c>
      <c r="O1819" s="17" t="s">
        <v>698</v>
      </c>
      <c r="P1819" s="17" t="s">
        <v>567</v>
      </c>
      <c r="Q1819" s="17" t="s">
        <v>347</v>
      </c>
      <c r="R1819" s="18">
        <v>65</v>
      </c>
      <c r="S1819" s="10">
        <v>36</v>
      </c>
      <c r="AA1819" s="11" t="str">
        <f t="shared" si="28"/>
        <v>10. Bắc KạnHuyện Chợ Đồn</v>
      </c>
    </row>
    <row r="1820" spans="11:27" ht="15.75">
      <c r="K1820" s="21"/>
      <c r="L1820" s="17"/>
      <c r="M1820" s="17"/>
      <c r="N1820" s="17" t="s">
        <v>331</v>
      </c>
      <c r="O1820" s="17" t="s">
        <v>698</v>
      </c>
      <c r="P1820" s="17" t="s">
        <v>2739</v>
      </c>
      <c r="Q1820" s="17" t="s">
        <v>347</v>
      </c>
      <c r="R1820" s="18">
        <v>65</v>
      </c>
      <c r="S1820" s="10">
        <v>36</v>
      </c>
      <c r="AA1820" s="11" t="str">
        <f t="shared" si="28"/>
        <v>10. Bắc KạnHuyện Chợ Đồn</v>
      </c>
    </row>
    <row r="1821" spans="11:27" ht="15.75">
      <c r="K1821" s="21"/>
      <c r="L1821" s="17"/>
      <c r="M1821" s="17"/>
      <c r="N1821" s="17" t="s">
        <v>331</v>
      </c>
      <c r="O1821" s="17" t="s">
        <v>698</v>
      </c>
      <c r="P1821" s="17" t="s">
        <v>1249</v>
      </c>
      <c r="Q1821" s="17" t="s">
        <v>347</v>
      </c>
      <c r="R1821" s="18">
        <v>65</v>
      </c>
      <c r="S1821" s="10">
        <v>36</v>
      </c>
      <c r="AA1821" s="11" t="str">
        <f t="shared" si="28"/>
        <v>10. Bắc KạnHuyện Chợ Đồn</v>
      </c>
    </row>
    <row r="1822" spans="11:27" ht="15.75">
      <c r="K1822" s="21"/>
      <c r="L1822" s="17"/>
      <c r="M1822" s="17"/>
      <c r="N1822" s="17" t="s">
        <v>331</v>
      </c>
      <c r="O1822" s="17" t="s">
        <v>698</v>
      </c>
      <c r="P1822" s="17" t="s">
        <v>2740</v>
      </c>
      <c r="Q1822" s="17" t="s">
        <v>347</v>
      </c>
      <c r="R1822" s="18">
        <v>65</v>
      </c>
      <c r="S1822" s="10">
        <v>36</v>
      </c>
      <c r="AA1822" s="11" t="str">
        <f t="shared" si="28"/>
        <v>10. Bắc KạnHuyện Chợ Đồn</v>
      </c>
    </row>
    <row r="1823" spans="11:27" ht="15.75">
      <c r="K1823" s="21"/>
      <c r="L1823" s="17"/>
      <c r="M1823" s="17"/>
      <c r="N1823" s="17" t="s">
        <v>331</v>
      </c>
      <c r="O1823" s="17" t="s">
        <v>698</v>
      </c>
      <c r="P1823" s="17" t="s">
        <v>2741</v>
      </c>
      <c r="Q1823" s="17" t="s">
        <v>347</v>
      </c>
      <c r="R1823" s="18">
        <v>65</v>
      </c>
      <c r="S1823" s="10">
        <v>36</v>
      </c>
      <c r="AA1823" s="11" t="str">
        <f t="shared" si="28"/>
        <v>10. Bắc KạnHuyện Chợ Đồn</v>
      </c>
    </row>
    <row r="1824" spans="11:27" ht="15.75">
      <c r="K1824" s="21"/>
      <c r="L1824" s="17"/>
      <c r="M1824" s="17"/>
      <c r="N1824" s="17" t="s">
        <v>331</v>
      </c>
      <c r="O1824" s="17" t="s">
        <v>698</v>
      </c>
      <c r="P1824" s="17" t="s">
        <v>2742</v>
      </c>
      <c r="Q1824" s="17" t="s">
        <v>347</v>
      </c>
      <c r="R1824" s="18">
        <v>65</v>
      </c>
      <c r="S1824" s="10">
        <v>36</v>
      </c>
      <c r="AA1824" s="11" t="str">
        <f t="shared" si="28"/>
        <v>10. Bắc KạnHuyện Chợ Đồn</v>
      </c>
    </row>
    <row r="1825" spans="11:27" ht="15.75">
      <c r="K1825" s="21"/>
      <c r="L1825" s="17"/>
      <c r="M1825" s="17"/>
      <c r="N1825" s="17" t="s">
        <v>331</v>
      </c>
      <c r="O1825" s="17" t="s">
        <v>602</v>
      </c>
      <c r="P1825" s="17" t="s">
        <v>2743</v>
      </c>
      <c r="Q1825" s="17" t="s">
        <v>347</v>
      </c>
      <c r="R1825" s="18">
        <v>65</v>
      </c>
      <c r="S1825" s="10">
        <v>36</v>
      </c>
      <c r="AA1825" s="11" t="str">
        <f t="shared" si="28"/>
        <v>10. Bắc KạnHuyện Chợ Mới</v>
      </c>
    </row>
    <row r="1826" spans="11:27" ht="15.75">
      <c r="K1826" s="21"/>
      <c r="L1826" s="17"/>
      <c r="M1826" s="17"/>
      <c r="N1826" s="17" t="s">
        <v>331</v>
      </c>
      <c r="O1826" s="17" t="s">
        <v>602</v>
      </c>
      <c r="P1826" s="17" t="s">
        <v>2744</v>
      </c>
      <c r="Q1826" s="17" t="s">
        <v>347</v>
      </c>
      <c r="R1826" s="18">
        <v>65</v>
      </c>
      <c r="S1826" s="10">
        <v>36</v>
      </c>
      <c r="AA1826" s="11" t="str">
        <f t="shared" si="28"/>
        <v>10. Bắc KạnHuyện Chợ Mới</v>
      </c>
    </row>
    <row r="1827" spans="11:27" ht="15.75">
      <c r="K1827" s="21"/>
      <c r="L1827" s="17"/>
      <c r="M1827" s="17"/>
      <c r="N1827" s="17" t="s">
        <v>331</v>
      </c>
      <c r="O1827" s="17" t="s">
        <v>602</v>
      </c>
      <c r="P1827" s="17" t="s">
        <v>2745</v>
      </c>
      <c r="Q1827" s="17" t="s">
        <v>347</v>
      </c>
      <c r="R1827" s="18">
        <v>65</v>
      </c>
      <c r="S1827" s="10">
        <v>36</v>
      </c>
      <c r="AA1827" s="11" t="str">
        <f t="shared" si="28"/>
        <v>10. Bắc KạnHuyện Chợ Mới</v>
      </c>
    </row>
    <row r="1828" spans="11:27" ht="15.75">
      <c r="K1828" s="21"/>
      <c r="L1828" s="17"/>
      <c r="M1828" s="17"/>
      <c r="N1828" s="17" t="s">
        <v>331</v>
      </c>
      <c r="O1828" s="17" t="s">
        <v>602</v>
      </c>
      <c r="P1828" s="17" t="s">
        <v>2746</v>
      </c>
      <c r="Q1828" s="17" t="s">
        <v>347</v>
      </c>
      <c r="R1828" s="18">
        <v>65</v>
      </c>
      <c r="S1828" s="10">
        <v>36</v>
      </c>
      <c r="AA1828" s="11" t="str">
        <f t="shared" si="28"/>
        <v>10. Bắc KạnHuyện Chợ Mới</v>
      </c>
    </row>
    <row r="1829" spans="11:27" ht="15.75">
      <c r="K1829" s="21"/>
      <c r="L1829" s="17"/>
      <c r="M1829" s="17"/>
      <c r="N1829" s="17" t="s">
        <v>331</v>
      </c>
      <c r="O1829" s="17" t="s">
        <v>602</v>
      </c>
      <c r="P1829" s="17" t="s">
        <v>2747</v>
      </c>
      <c r="Q1829" s="17" t="s">
        <v>347</v>
      </c>
      <c r="R1829" s="18">
        <v>65</v>
      </c>
      <c r="S1829" s="10">
        <v>36</v>
      </c>
      <c r="AA1829" s="11" t="str">
        <f t="shared" si="28"/>
        <v>10. Bắc KạnHuyện Chợ Mới</v>
      </c>
    </row>
    <row r="1830" spans="11:27" ht="15.75">
      <c r="K1830" s="21"/>
      <c r="L1830" s="17"/>
      <c r="M1830" s="17"/>
      <c r="N1830" s="17" t="s">
        <v>331</v>
      </c>
      <c r="O1830" s="17" t="s">
        <v>602</v>
      </c>
      <c r="P1830" s="17" t="s">
        <v>2748</v>
      </c>
      <c r="Q1830" s="17" t="s">
        <v>347</v>
      </c>
      <c r="R1830" s="18">
        <v>65</v>
      </c>
      <c r="S1830" s="10">
        <v>36</v>
      </c>
      <c r="AA1830" s="11" t="str">
        <f t="shared" si="28"/>
        <v>10. Bắc KạnHuyện Chợ Mới</v>
      </c>
    </row>
    <row r="1831" spans="11:27" ht="15.75">
      <c r="K1831" s="21"/>
      <c r="L1831" s="17"/>
      <c r="M1831" s="17"/>
      <c r="N1831" s="17" t="s">
        <v>331</v>
      </c>
      <c r="O1831" s="17" t="s">
        <v>602</v>
      </c>
      <c r="P1831" s="17" t="s">
        <v>2749</v>
      </c>
      <c r="Q1831" s="17" t="s">
        <v>347</v>
      </c>
      <c r="R1831" s="18">
        <v>65</v>
      </c>
      <c r="S1831" s="10">
        <v>36</v>
      </c>
      <c r="AA1831" s="11" t="str">
        <f t="shared" si="28"/>
        <v>10. Bắc KạnHuyện Chợ Mới</v>
      </c>
    </row>
    <row r="1832" spans="11:27" ht="15.75">
      <c r="K1832" s="21"/>
      <c r="L1832" s="17"/>
      <c r="M1832" s="17"/>
      <c r="N1832" s="17" t="s">
        <v>331</v>
      </c>
      <c r="O1832" s="17" t="s">
        <v>602</v>
      </c>
      <c r="P1832" s="17" t="s">
        <v>2750</v>
      </c>
      <c r="Q1832" s="17" t="s">
        <v>347</v>
      </c>
      <c r="R1832" s="18">
        <v>65</v>
      </c>
      <c r="S1832" s="10">
        <v>36</v>
      </c>
      <c r="AA1832" s="11" t="str">
        <f t="shared" si="28"/>
        <v>10. Bắc KạnHuyện Chợ Mới</v>
      </c>
    </row>
    <row r="1833" spans="11:27" ht="15.75">
      <c r="K1833" s="21"/>
      <c r="L1833" s="17"/>
      <c r="M1833" s="17"/>
      <c r="N1833" s="17" t="s">
        <v>331</v>
      </c>
      <c r="O1833" s="17" t="s">
        <v>602</v>
      </c>
      <c r="P1833" s="17" t="s">
        <v>2615</v>
      </c>
      <c r="Q1833" s="17" t="s">
        <v>347</v>
      </c>
      <c r="R1833" s="18">
        <v>65</v>
      </c>
      <c r="S1833" s="10">
        <v>36</v>
      </c>
      <c r="AA1833" s="11" t="str">
        <f t="shared" si="28"/>
        <v>10. Bắc KạnHuyện Chợ Mới</v>
      </c>
    </row>
    <row r="1834" spans="11:27" ht="15.75">
      <c r="K1834" s="21"/>
      <c r="L1834" s="17"/>
      <c r="M1834" s="17"/>
      <c r="N1834" s="17" t="s">
        <v>331</v>
      </c>
      <c r="O1834" s="17" t="s">
        <v>602</v>
      </c>
      <c r="P1834" s="17" t="s">
        <v>1202</v>
      </c>
      <c r="Q1834" s="17" t="s">
        <v>347</v>
      </c>
      <c r="R1834" s="18">
        <v>65</v>
      </c>
      <c r="S1834" s="10">
        <v>36</v>
      </c>
      <c r="AA1834" s="11" t="str">
        <f t="shared" si="28"/>
        <v>10. Bắc KạnHuyện Chợ Mới</v>
      </c>
    </row>
    <row r="1835" spans="11:27" ht="15.75">
      <c r="K1835" s="21"/>
      <c r="L1835" s="17"/>
      <c r="M1835" s="17"/>
      <c r="N1835" s="17" t="s">
        <v>331</v>
      </c>
      <c r="O1835" s="17" t="s">
        <v>602</v>
      </c>
      <c r="P1835" s="17" t="s">
        <v>2751</v>
      </c>
      <c r="Q1835" s="17" t="s">
        <v>347</v>
      </c>
      <c r="R1835" s="18">
        <v>65</v>
      </c>
      <c r="S1835" s="10">
        <v>36</v>
      </c>
      <c r="AA1835" s="11" t="str">
        <f t="shared" si="28"/>
        <v>10. Bắc KạnHuyện Chợ Mới</v>
      </c>
    </row>
    <row r="1836" spans="11:27" ht="15.75">
      <c r="K1836" s="21"/>
      <c r="L1836" s="17"/>
      <c r="M1836" s="17"/>
      <c r="N1836" s="17" t="s">
        <v>331</v>
      </c>
      <c r="O1836" s="17" t="s">
        <v>602</v>
      </c>
      <c r="P1836" s="17" t="s">
        <v>2752</v>
      </c>
      <c r="Q1836" s="17" t="s">
        <v>347</v>
      </c>
      <c r="R1836" s="18">
        <v>65</v>
      </c>
      <c r="S1836" s="10">
        <v>36</v>
      </c>
      <c r="AA1836" s="11" t="str">
        <f t="shared" si="28"/>
        <v>10. Bắc KạnHuyện Chợ Mới</v>
      </c>
    </row>
    <row r="1837" spans="11:27" ht="15.75">
      <c r="K1837" s="21"/>
      <c r="L1837" s="17"/>
      <c r="M1837" s="17"/>
      <c r="N1837" s="17" t="s">
        <v>331</v>
      </c>
      <c r="O1837" s="17" t="s">
        <v>602</v>
      </c>
      <c r="P1837" s="17" t="s">
        <v>2753</v>
      </c>
      <c r="Q1837" s="17" t="s">
        <v>347</v>
      </c>
      <c r="R1837" s="18">
        <v>65</v>
      </c>
      <c r="S1837" s="10">
        <v>36</v>
      </c>
      <c r="AA1837" s="11" t="str">
        <f t="shared" si="28"/>
        <v>10. Bắc KạnHuyện Chợ Mới</v>
      </c>
    </row>
    <row r="1838" spans="11:27" ht="15.75">
      <c r="K1838" s="21"/>
      <c r="L1838" s="17"/>
      <c r="M1838" s="17"/>
      <c r="N1838" s="17" t="s">
        <v>331</v>
      </c>
      <c r="O1838" s="17" t="s">
        <v>602</v>
      </c>
      <c r="P1838" s="17" t="s">
        <v>2754</v>
      </c>
      <c r="Q1838" s="17" t="s">
        <v>347</v>
      </c>
      <c r="R1838" s="18">
        <v>65</v>
      </c>
      <c r="S1838" s="10">
        <v>36</v>
      </c>
      <c r="AA1838" s="11" t="str">
        <f t="shared" si="28"/>
        <v>10. Bắc KạnHuyện Chợ Mới</v>
      </c>
    </row>
    <row r="1839" spans="11:27" ht="15.75">
      <c r="K1839" s="21"/>
      <c r="L1839" s="17"/>
      <c r="M1839" s="17"/>
      <c r="N1839" s="17" t="s">
        <v>331</v>
      </c>
      <c r="O1839" s="17" t="s">
        <v>703</v>
      </c>
      <c r="P1839" s="17" t="s">
        <v>2755</v>
      </c>
      <c r="Q1839" s="17" t="s">
        <v>347</v>
      </c>
      <c r="R1839" s="18">
        <v>65</v>
      </c>
      <c r="S1839" s="10">
        <v>36</v>
      </c>
      <c r="AA1839" s="11" t="str">
        <f t="shared" si="28"/>
        <v>10. Bắc KạnHuyện Na Rì</v>
      </c>
    </row>
    <row r="1840" spans="11:27" ht="15.75">
      <c r="K1840" s="21"/>
      <c r="L1840" s="17"/>
      <c r="M1840" s="17"/>
      <c r="N1840" s="17" t="s">
        <v>331</v>
      </c>
      <c r="O1840" s="17" t="s">
        <v>703</v>
      </c>
      <c r="P1840" s="17" t="s">
        <v>2756</v>
      </c>
      <c r="Q1840" s="17" t="s">
        <v>347</v>
      </c>
      <c r="R1840" s="18">
        <v>65</v>
      </c>
      <c r="S1840" s="10">
        <v>36</v>
      </c>
      <c r="AA1840" s="11" t="str">
        <f t="shared" si="28"/>
        <v>10. Bắc KạnHuyện Na Rì</v>
      </c>
    </row>
    <row r="1841" spans="11:27" ht="15.75">
      <c r="K1841" s="21"/>
      <c r="L1841" s="17"/>
      <c r="M1841" s="17"/>
      <c r="N1841" s="17" t="s">
        <v>331</v>
      </c>
      <c r="O1841" s="17" t="s">
        <v>703</v>
      </c>
      <c r="P1841" s="17" t="s">
        <v>2757</v>
      </c>
      <c r="Q1841" s="17" t="s">
        <v>347</v>
      </c>
      <c r="R1841" s="18">
        <v>65</v>
      </c>
      <c r="S1841" s="10">
        <v>36</v>
      </c>
      <c r="AA1841" s="11" t="str">
        <f t="shared" si="28"/>
        <v>10. Bắc KạnHuyện Na Rì</v>
      </c>
    </row>
    <row r="1842" spans="11:27" ht="15.75">
      <c r="K1842" s="21"/>
      <c r="L1842" s="17"/>
      <c r="M1842" s="17"/>
      <c r="N1842" s="17" t="s">
        <v>331</v>
      </c>
      <c r="O1842" s="17" t="s">
        <v>703</v>
      </c>
      <c r="P1842" s="17" t="s">
        <v>2758</v>
      </c>
      <c r="Q1842" s="17" t="s">
        <v>347</v>
      </c>
      <c r="R1842" s="18">
        <v>65</v>
      </c>
      <c r="S1842" s="10">
        <v>36</v>
      </c>
      <c r="AA1842" s="11" t="str">
        <f t="shared" si="28"/>
        <v>10. Bắc KạnHuyện Na Rì</v>
      </c>
    </row>
    <row r="1843" spans="11:27" ht="15.75">
      <c r="K1843" s="21"/>
      <c r="L1843" s="17"/>
      <c r="M1843" s="17"/>
      <c r="N1843" s="17" t="s">
        <v>331</v>
      </c>
      <c r="O1843" s="17" t="s">
        <v>703</v>
      </c>
      <c r="P1843" s="17" t="s">
        <v>2759</v>
      </c>
      <c r="Q1843" s="17" t="s">
        <v>347</v>
      </c>
      <c r="R1843" s="18">
        <v>65</v>
      </c>
      <c r="S1843" s="10">
        <v>36</v>
      </c>
      <c r="AA1843" s="11" t="str">
        <f t="shared" si="28"/>
        <v>10. Bắc KạnHuyện Na Rì</v>
      </c>
    </row>
    <row r="1844" spans="11:27" ht="15.75">
      <c r="K1844" s="21"/>
      <c r="L1844" s="17"/>
      <c r="M1844" s="17"/>
      <c r="N1844" s="17" t="s">
        <v>331</v>
      </c>
      <c r="O1844" s="17" t="s">
        <v>703</v>
      </c>
      <c r="P1844" s="17" t="s">
        <v>2760</v>
      </c>
      <c r="Q1844" s="17" t="s">
        <v>347</v>
      </c>
      <c r="R1844" s="18">
        <v>65</v>
      </c>
      <c r="S1844" s="10">
        <v>36</v>
      </c>
      <c r="AA1844" s="11" t="str">
        <f t="shared" si="28"/>
        <v>10. Bắc KạnHuyện Na Rì</v>
      </c>
    </row>
    <row r="1845" spans="11:27" ht="15.75">
      <c r="K1845" s="21"/>
      <c r="L1845" s="17"/>
      <c r="M1845" s="17"/>
      <c r="N1845" s="17" t="s">
        <v>331</v>
      </c>
      <c r="O1845" s="17" t="s">
        <v>703</v>
      </c>
      <c r="P1845" s="17" t="s">
        <v>2761</v>
      </c>
      <c r="Q1845" s="17" t="s">
        <v>347</v>
      </c>
      <c r="R1845" s="18">
        <v>65</v>
      </c>
      <c r="S1845" s="10">
        <v>36</v>
      </c>
      <c r="AA1845" s="11" t="str">
        <f t="shared" si="28"/>
        <v>10. Bắc KạnHuyện Na Rì</v>
      </c>
    </row>
    <row r="1846" spans="11:27" ht="15.75">
      <c r="K1846" s="21"/>
      <c r="L1846" s="17"/>
      <c r="M1846" s="17"/>
      <c r="N1846" s="17" t="s">
        <v>331</v>
      </c>
      <c r="O1846" s="17" t="s">
        <v>703</v>
      </c>
      <c r="P1846" s="17" t="s">
        <v>2762</v>
      </c>
      <c r="Q1846" s="17" t="s">
        <v>347</v>
      </c>
      <c r="R1846" s="18">
        <v>65</v>
      </c>
      <c r="S1846" s="10">
        <v>36</v>
      </c>
      <c r="AA1846" s="11" t="str">
        <f t="shared" si="28"/>
        <v>10. Bắc KạnHuyện Na Rì</v>
      </c>
    </row>
    <row r="1847" spans="11:27" ht="15.75">
      <c r="K1847" s="21"/>
      <c r="L1847" s="17"/>
      <c r="M1847" s="17"/>
      <c r="N1847" s="17" t="s">
        <v>331</v>
      </c>
      <c r="O1847" s="17" t="s">
        <v>703</v>
      </c>
      <c r="P1847" s="17" t="s">
        <v>2763</v>
      </c>
      <c r="Q1847" s="17" t="s">
        <v>347</v>
      </c>
      <c r="R1847" s="18">
        <v>65</v>
      </c>
      <c r="S1847" s="10">
        <v>36</v>
      </c>
      <c r="AA1847" s="11" t="str">
        <f t="shared" si="28"/>
        <v>10. Bắc KạnHuyện Na Rì</v>
      </c>
    </row>
    <row r="1848" spans="11:27" ht="15.75">
      <c r="K1848" s="21"/>
      <c r="L1848" s="17"/>
      <c r="M1848" s="17"/>
      <c r="N1848" s="17" t="s">
        <v>331</v>
      </c>
      <c r="O1848" s="17" t="s">
        <v>703</v>
      </c>
      <c r="P1848" s="17" t="s">
        <v>2764</v>
      </c>
      <c r="Q1848" s="17" t="s">
        <v>347</v>
      </c>
      <c r="R1848" s="18">
        <v>65</v>
      </c>
      <c r="S1848" s="10">
        <v>36</v>
      </c>
      <c r="AA1848" s="11" t="str">
        <f t="shared" si="28"/>
        <v>10. Bắc KạnHuyện Na Rì</v>
      </c>
    </row>
    <row r="1849" spans="11:27" ht="15.75">
      <c r="K1849" s="21"/>
      <c r="L1849" s="17"/>
      <c r="M1849" s="17"/>
      <c r="N1849" s="17" t="s">
        <v>331</v>
      </c>
      <c r="O1849" s="17" t="s">
        <v>703</v>
      </c>
      <c r="P1849" s="17" t="s">
        <v>2765</v>
      </c>
      <c r="Q1849" s="17" t="s">
        <v>347</v>
      </c>
      <c r="R1849" s="18">
        <v>65</v>
      </c>
      <c r="S1849" s="10">
        <v>36</v>
      </c>
      <c r="AA1849" s="11" t="str">
        <f t="shared" si="28"/>
        <v>10. Bắc KạnHuyện Na Rì</v>
      </c>
    </row>
    <row r="1850" spans="11:27" ht="15.75">
      <c r="K1850" s="21"/>
      <c r="L1850" s="17"/>
      <c r="M1850" s="17"/>
      <c r="N1850" s="17" t="s">
        <v>331</v>
      </c>
      <c r="O1850" s="17" t="s">
        <v>703</v>
      </c>
      <c r="P1850" s="17" t="s">
        <v>2766</v>
      </c>
      <c r="Q1850" s="17" t="s">
        <v>347</v>
      </c>
      <c r="R1850" s="18">
        <v>65</v>
      </c>
      <c r="S1850" s="10">
        <v>36</v>
      </c>
      <c r="AA1850" s="11" t="str">
        <f t="shared" si="28"/>
        <v>10. Bắc KạnHuyện Na Rì</v>
      </c>
    </row>
    <row r="1851" spans="11:27" ht="15.75">
      <c r="K1851" s="21"/>
      <c r="L1851" s="17"/>
      <c r="M1851" s="17"/>
      <c r="N1851" s="17" t="s">
        <v>331</v>
      </c>
      <c r="O1851" s="17" t="s">
        <v>703</v>
      </c>
      <c r="P1851" s="17" t="s">
        <v>522</v>
      </c>
      <c r="Q1851" s="17" t="s">
        <v>347</v>
      </c>
      <c r="R1851" s="18">
        <v>65</v>
      </c>
      <c r="S1851" s="10">
        <v>36</v>
      </c>
      <c r="AA1851" s="11" t="str">
        <f t="shared" si="28"/>
        <v>10. Bắc KạnHuyện Na Rì</v>
      </c>
    </row>
    <row r="1852" spans="11:27" ht="15.75">
      <c r="K1852" s="21"/>
      <c r="L1852" s="17"/>
      <c r="M1852" s="17"/>
      <c r="N1852" s="17" t="s">
        <v>331</v>
      </c>
      <c r="O1852" s="17" t="s">
        <v>703</v>
      </c>
      <c r="P1852" s="17" t="s">
        <v>2767</v>
      </c>
      <c r="Q1852" s="17" t="s">
        <v>347</v>
      </c>
      <c r="R1852" s="18">
        <v>65</v>
      </c>
      <c r="S1852" s="10">
        <v>36</v>
      </c>
      <c r="AA1852" s="11" t="str">
        <f t="shared" si="28"/>
        <v>10. Bắc KạnHuyện Na Rì</v>
      </c>
    </row>
    <row r="1853" spans="11:27" ht="15.75">
      <c r="K1853" s="21"/>
      <c r="L1853" s="17"/>
      <c r="M1853" s="17"/>
      <c r="N1853" s="17" t="s">
        <v>331</v>
      </c>
      <c r="O1853" s="17" t="s">
        <v>703</v>
      </c>
      <c r="P1853" s="17" t="s">
        <v>2768</v>
      </c>
      <c r="Q1853" s="17" t="s">
        <v>347</v>
      </c>
      <c r="R1853" s="18">
        <v>65</v>
      </c>
      <c r="S1853" s="10">
        <v>36</v>
      </c>
      <c r="AA1853" s="11" t="str">
        <f t="shared" si="28"/>
        <v>10. Bắc KạnHuyện Na Rì</v>
      </c>
    </row>
    <row r="1854" spans="11:27" ht="15.75">
      <c r="K1854" s="21"/>
      <c r="L1854" s="17"/>
      <c r="M1854" s="17"/>
      <c r="N1854" s="17" t="s">
        <v>331</v>
      </c>
      <c r="O1854" s="17" t="s">
        <v>703</v>
      </c>
      <c r="P1854" s="17" t="s">
        <v>2769</v>
      </c>
      <c r="Q1854" s="17" t="s">
        <v>347</v>
      </c>
      <c r="R1854" s="18">
        <v>65</v>
      </c>
      <c r="S1854" s="10">
        <v>36</v>
      </c>
      <c r="AA1854" s="11" t="str">
        <f t="shared" si="28"/>
        <v>10. Bắc KạnHuyện Na Rì</v>
      </c>
    </row>
    <row r="1855" spans="11:27" ht="15.75">
      <c r="K1855" s="21"/>
      <c r="L1855" s="17"/>
      <c r="M1855" s="17"/>
      <c r="N1855" s="17" t="s">
        <v>331</v>
      </c>
      <c r="O1855" s="17" t="s">
        <v>703</v>
      </c>
      <c r="P1855" s="17" t="s">
        <v>1210</v>
      </c>
      <c r="Q1855" s="17" t="s">
        <v>347</v>
      </c>
      <c r="R1855" s="18">
        <v>65</v>
      </c>
      <c r="S1855" s="10">
        <v>36</v>
      </c>
      <c r="AA1855" s="11" t="str">
        <f t="shared" si="28"/>
        <v>10. Bắc KạnHuyện Na Rì</v>
      </c>
    </row>
    <row r="1856" spans="11:27" ht="15.75">
      <c r="K1856" s="21"/>
      <c r="L1856" s="17"/>
      <c r="M1856" s="17"/>
      <c r="N1856" s="17" t="s">
        <v>331</v>
      </c>
      <c r="O1856" s="17" t="s">
        <v>462</v>
      </c>
      <c r="P1856" s="17" t="s">
        <v>2770</v>
      </c>
      <c r="Q1856" s="17" t="s">
        <v>297</v>
      </c>
      <c r="R1856" s="18">
        <v>95</v>
      </c>
      <c r="S1856" s="10">
        <v>44</v>
      </c>
      <c r="AA1856" s="11" t="str">
        <f t="shared" si="28"/>
        <v>10. Bắc KạnHuyện Ngân Sơn</v>
      </c>
    </row>
    <row r="1857" spans="11:27" ht="15.75">
      <c r="K1857" s="21"/>
      <c r="L1857" s="17"/>
      <c r="M1857" s="17"/>
      <c r="N1857" s="17" t="s">
        <v>331</v>
      </c>
      <c r="O1857" s="17" t="s">
        <v>462</v>
      </c>
      <c r="P1857" s="17" t="s">
        <v>2771</v>
      </c>
      <c r="Q1857" s="17" t="s">
        <v>297</v>
      </c>
      <c r="R1857" s="18">
        <v>95</v>
      </c>
      <c r="S1857" s="10">
        <v>44</v>
      </c>
      <c r="AA1857" s="11" t="str">
        <f t="shared" si="28"/>
        <v>10. Bắc KạnHuyện Ngân Sơn</v>
      </c>
    </row>
    <row r="1858" spans="11:27" ht="15.75">
      <c r="K1858" s="21"/>
      <c r="L1858" s="17"/>
      <c r="M1858" s="17"/>
      <c r="N1858" s="17" t="s">
        <v>331</v>
      </c>
      <c r="O1858" s="17" t="s">
        <v>462</v>
      </c>
      <c r="P1858" s="17" t="s">
        <v>2772</v>
      </c>
      <c r="Q1858" s="17" t="s">
        <v>297</v>
      </c>
      <c r="R1858" s="18">
        <v>95</v>
      </c>
      <c r="S1858" s="10">
        <v>44</v>
      </c>
      <c r="AA1858" s="11" t="str">
        <f t="shared" si="28"/>
        <v>10. Bắc KạnHuyện Ngân Sơn</v>
      </c>
    </row>
    <row r="1859" spans="11:27" ht="15.75">
      <c r="K1859" s="21"/>
      <c r="L1859" s="17"/>
      <c r="M1859" s="17"/>
      <c r="N1859" s="17" t="s">
        <v>331</v>
      </c>
      <c r="O1859" s="17" t="s">
        <v>462</v>
      </c>
      <c r="P1859" s="17" t="s">
        <v>2773</v>
      </c>
      <c r="Q1859" s="17" t="s">
        <v>297</v>
      </c>
      <c r="R1859" s="18">
        <v>95</v>
      </c>
      <c r="S1859" s="10">
        <v>44</v>
      </c>
      <c r="AA1859" s="11" t="str">
        <f t="shared" si="28"/>
        <v>10. Bắc KạnHuyện Ngân Sơn</v>
      </c>
    </row>
    <row r="1860" spans="11:27" ht="15.75">
      <c r="K1860" s="21"/>
      <c r="L1860" s="17"/>
      <c r="M1860" s="17"/>
      <c r="N1860" s="17" t="s">
        <v>331</v>
      </c>
      <c r="O1860" s="17" t="s">
        <v>462</v>
      </c>
      <c r="P1860" s="17" t="s">
        <v>2774</v>
      </c>
      <c r="Q1860" s="17" t="s">
        <v>297</v>
      </c>
      <c r="R1860" s="18">
        <v>95</v>
      </c>
      <c r="S1860" s="10">
        <v>44</v>
      </c>
      <c r="AA1860" s="11" t="str">
        <f t="shared" si="28"/>
        <v>10. Bắc KạnHuyện Ngân Sơn</v>
      </c>
    </row>
    <row r="1861" spans="11:27" ht="15.75">
      <c r="K1861" s="21"/>
      <c r="L1861" s="17"/>
      <c r="M1861" s="17"/>
      <c r="N1861" s="17" t="s">
        <v>331</v>
      </c>
      <c r="O1861" s="17" t="s">
        <v>462</v>
      </c>
      <c r="P1861" s="17" t="s">
        <v>2775</v>
      </c>
      <c r="Q1861" s="17" t="s">
        <v>297</v>
      </c>
      <c r="R1861" s="18">
        <v>95</v>
      </c>
      <c r="S1861" s="10">
        <v>44</v>
      </c>
      <c r="AA1861" s="11" t="str">
        <f t="shared" si="28"/>
        <v>10. Bắc KạnHuyện Ngân Sơn</v>
      </c>
    </row>
    <row r="1862" spans="11:27" ht="15.75">
      <c r="K1862" s="21"/>
      <c r="L1862" s="17"/>
      <c r="M1862" s="17"/>
      <c r="N1862" s="17" t="s">
        <v>331</v>
      </c>
      <c r="O1862" s="17" t="s">
        <v>462</v>
      </c>
      <c r="P1862" s="17" t="s">
        <v>2776</v>
      </c>
      <c r="Q1862" s="17" t="s">
        <v>297</v>
      </c>
      <c r="R1862" s="18">
        <v>95</v>
      </c>
      <c r="S1862" s="10">
        <v>44</v>
      </c>
      <c r="AA1862" s="11" t="str">
        <f t="shared" ref="AA1862:AA1925" si="29">N1862&amp;O1862</f>
        <v>10. Bắc KạnHuyện Ngân Sơn</v>
      </c>
    </row>
    <row r="1863" spans="11:27" ht="15.75">
      <c r="K1863" s="21"/>
      <c r="L1863" s="17"/>
      <c r="M1863" s="17"/>
      <c r="N1863" s="17" t="s">
        <v>331</v>
      </c>
      <c r="O1863" s="17" t="s">
        <v>462</v>
      </c>
      <c r="P1863" s="17" t="s">
        <v>2777</v>
      </c>
      <c r="Q1863" s="17" t="s">
        <v>297</v>
      </c>
      <c r="R1863" s="18">
        <v>95</v>
      </c>
      <c r="S1863" s="10">
        <v>44</v>
      </c>
      <c r="AA1863" s="11" t="str">
        <f t="shared" si="29"/>
        <v>10. Bắc KạnHuyện Ngân Sơn</v>
      </c>
    </row>
    <row r="1864" spans="11:27" ht="15.75">
      <c r="K1864" s="21"/>
      <c r="L1864" s="17"/>
      <c r="M1864" s="17"/>
      <c r="N1864" s="17" t="s">
        <v>331</v>
      </c>
      <c r="O1864" s="17" t="s">
        <v>462</v>
      </c>
      <c r="P1864" s="17" t="s">
        <v>2778</v>
      </c>
      <c r="Q1864" s="17" t="s">
        <v>297</v>
      </c>
      <c r="R1864" s="18">
        <v>95</v>
      </c>
      <c r="S1864" s="10">
        <v>44</v>
      </c>
      <c r="AA1864" s="11" t="str">
        <f t="shared" si="29"/>
        <v>10. Bắc KạnHuyện Ngân Sơn</v>
      </c>
    </row>
    <row r="1865" spans="11:27" ht="15.75">
      <c r="K1865" s="21"/>
      <c r="L1865" s="17"/>
      <c r="M1865" s="17"/>
      <c r="N1865" s="17" t="s">
        <v>331</v>
      </c>
      <c r="O1865" s="17" t="s">
        <v>462</v>
      </c>
      <c r="P1865" s="17" t="s">
        <v>2779</v>
      </c>
      <c r="Q1865" s="17" t="s">
        <v>297</v>
      </c>
      <c r="R1865" s="18">
        <v>95</v>
      </c>
      <c r="S1865" s="10">
        <v>44</v>
      </c>
      <c r="AA1865" s="11" t="str">
        <f t="shared" si="29"/>
        <v>10. Bắc KạnHuyện Ngân Sơn</v>
      </c>
    </row>
    <row r="1866" spans="11:27" ht="15.75">
      <c r="K1866" s="21"/>
      <c r="L1866" s="17"/>
      <c r="M1866" s="17"/>
      <c r="N1866" s="17" t="s">
        <v>331</v>
      </c>
      <c r="O1866" s="17" t="s">
        <v>707</v>
      </c>
      <c r="P1866" s="17" t="s">
        <v>1971</v>
      </c>
      <c r="Q1866" s="17" t="s">
        <v>347</v>
      </c>
      <c r="R1866" s="18">
        <v>65</v>
      </c>
      <c r="S1866" s="10">
        <v>36</v>
      </c>
      <c r="AA1866" s="11" t="str">
        <f t="shared" si="29"/>
        <v>10. Bắc KạnHuyện Pác Nặm</v>
      </c>
    </row>
    <row r="1867" spans="11:27" ht="15.75">
      <c r="K1867" s="21"/>
      <c r="L1867" s="17"/>
      <c r="M1867" s="17"/>
      <c r="N1867" s="17" t="s">
        <v>331</v>
      </c>
      <c r="O1867" s="17" t="s">
        <v>707</v>
      </c>
      <c r="P1867" s="17" t="s">
        <v>2780</v>
      </c>
      <c r="Q1867" s="17" t="s">
        <v>347</v>
      </c>
      <c r="R1867" s="18">
        <v>65</v>
      </c>
      <c r="S1867" s="10">
        <v>36</v>
      </c>
      <c r="AA1867" s="11" t="str">
        <f t="shared" si="29"/>
        <v>10. Bắc KạnHuyện Pác Nặm</v>
      </c>
    </row>
    <row r="1868" spans="11:27" ht="15.75">
      <c r="K1868" s="21"/>
      <c r="L1868" s="17"/>
      <c r="M1868" s="17"/>
      <c r="N1868" s="17" t="s">
        <v>331</v>
      </c>
      <c r="O1868" s="17" t="s">
        <v>707</v>
      </c>
      <c r="P1868" s="17" t="s">
        <v>2781</v>
      </c>
      <c r="Q1868" s="17" t="s">
        <v>347</v>
      </c>
      <c r="R1868" s="18">
        <v>65</v>
      </c>
      <c r="S1868" s="10">
        <v>36</v>
      </c>
      <c r="AA1868" s="11" t="str">
        <f t="shared" si="29"/>
        <v>10. Bắc KạnHuyện Pác Nặm</v>
      </c>
    </row>
    <row r="1869" spans="11:27" ht="15.75">
      <c r="K1869" s="21"/>
      <c r="L1869" s="17"/>
      <c r="M1869" s="17"/>
      <c r="N1869" s="17" t="s">
        <v>331</v>
      </c>
      <c r="O1869" s="17" t="s">
        <v>707</v>
      </c>
      <c r="P1869" s="17" t="s">
        <v>2782</v>
      </c>
      <c r="Q1869" s="17" t="s">
        <v>347</v>
      </c>
      <c r="R1869" s="18">
        <v>65</v>
      </c>
      <c r="S1869" s="10">
        <v>36</v>
      </c>
      <c r="AA1869" s="11" t="str">
        <f t="shared" si="29"/>
        <v>10. Bắc KạnHuyện Pác Nặm</v>
      </c>
    </row>
    <row r="1870" spans="11:27" ht="15.75">
      <c r="K1870" s="21"/>
      <c r="L1870" s="17"/>
      <c r="M1870" s="17"/>
      <c r="N1870" s="17" t="s">
        <v>331</v>
      </c>
      <c r="O1870" s="17" t="s">
        <v>707</v>
      </c>
      <c r="P1870" s="17" t="s">
        <v>2783</v>
      </c>
      <c r="Q1870" s="17" t="s">
        <v>347</v>
      </c>
      <c r="R1870" s="18">
        <v>65</v>
      </c>
      <c r="S1870" s="10">
        <v>36</v>
      </c>
      <c r="AA1870" s="11" t="str">
        <f t="shared" si="29"/>
        <v>10. Bắc KạnHuyện Pác Nặm</v>
      </c>
    </row>
    <row r="1871" spans="11:27" ht="15.75">
      <c r="K1871" s="21"/>
      <c r="L1871" s="17"/>
      <c r="M1871" s="17"/>
      <c r="N1871" s="17" t="s">
        <v>331</v>
      </c>
      <c r="O1871" s="17" t="s">
        <v>707</v>
      </c>
      <c r="P1871" s="17" t="s">
        <v>2784</v>
      </c>
      <c r="Q1871" s="17" t="s">
        <v>347</v>
      </c>
      <c r="R1871" s="18">
        <v>65</v>
      </c>
      <c r="S1871" s="10">
        <v>36</v>
      </c>
      <c r="AA1871" s="11" t="str">
        <f t="shared" si="29"/>
        <v>10. Bắc KạnHuyện Pác Nặm</v>
      </c>
    </row>
    <row r="1872" spans="11:27" ht="15.75">
      <c r="K1872" s="21"/>
      <c r="L1872" s="17"/>
      <c r="M1872" s="17"/>
      <c r="N1872" s="17" t="s">
        <v>331</v>
      </c>
      <c r="O1872" s="17" t="s">
        <v>707</v>
      </c>
      <c r="P1872" s="17" t="s">
        <v>2785</v>
      </c>
      <c r="Q1872" s="17" t="s">
        <v>347</v>
      </c>
      <c r="R1872" s="18">
        <v>65</v>
      </c>
      <c r="S1872" s="10">
        <v>36</v>
      </c>
      <c r="AA1872" s="11" t="str">
        <f t="shared" si="29"/>
        <v>10. Bắc KạnHuyện Pác Nặm</v>
      </c>
    </row>
    <row r="1873" spans="11:27" ht="15.75">
      <c r="K1873" s="21"/>
      <c r="L1873" s="17"/>
      <c r="M1873" s="17"/>
      <c r="N1873" s="17" t="s">
        <v>331</v>
      </c>
      <c r="O1873" s="17" t="s">
        <v>707</v>
      </c>
      <c r="P1873" s="17" t="s">
        <v>2786</v>
      </c>
      <c r="Q1873" s="17" t="s">
        <v>347</v>
      </c>
      <c r="R1873" s="18">
        <v>65</v>
      </c>
      <c r="S1873" s="10">
        <v>36</v>
      </c>
      <c r="AA1873" s="11" t="str">
        <f t="shared" si="29"/>
        <v>10. Bắc KạnHuyện Pác Nặm</v>
      </c>
    </row>
    <row r="1874" spans="11:27" ht="15.75">
      <c r="K1874" s="21"/>
      <c r="L1874" s="17"/>
      <c r="M1874" s="17"/>
      <c r="N1874" s="17" t="s">
        <v>331</v>
      </c>
      <c r="O1874" s="17" t="s">
        <v>707</v>
      </c>
      <c r="P1874" s="17" t="s">
        <v>2787</v>
      </c>
      <c r="Q1874" s="17" t="s">
        <v>347</v>
      </c>
      <c r="R1874" s="18">
        <v>65</v>
      </c>
      <c r="S1874" s="10">
        <v>36</v>
      </c>
      <c r="AA1874" s="11" t="str">
        <f t="shared" si="29"/>
        <v>10. Bắc KạnHuyện Pác Nặm</v>
      </c>
    </row>
    <row r="1875" spans="11:27" ht="15.75">
      <c r="K1875" s="21"/>
      <c r="L1875" s="17"/>
      <c r="M1875" s="17"/>
      <c r="N1875" s="17" t="s">
        <v>331</v>
      </c>
      <c r="O1875" s="17" t="s">
        <v>707</v>
      </c>
      <c r="P1875" s="17" t="s">
        <v>2788</v>
      </c>
      <c r="Q1875" s="17" t="s">
        <v>347</v>
      </c>
      <c r="R1875" s="18">
        <v>65</v>
      </c>
      <c r="S1875" s="10">
        <v>36</v>
      </c>
      <c r="AA1875" s="11" t="str">
        <f t="shared" si="29"/>
        <v>10. Bắc KạnHuyện Pác Nặm</v>
      </c>
    </row>
    <row r="1876" spans="11:27" ht="15.75">
      <c r="K1876" s="21"/>
      <c r="L1876" s="17"/>
      <c r="M1876" s="17"/>
      <c r="N1876" s="17" t="s">
        <v>331</v>
      </c>
      <c r="O1876" s="17" t="s">
        <v>710</v>
      </c>
      <c r="P1876" s="17" t="s">
        <v>2789</v>
      </c>
      <c r="Q1876" s="17" t="s">
        <v>297</v>
      </c>
      <c r="R1876" s="18">
        <v>95</v>
      </c>
      <c r="S1876" s="10">
        <v>44</v>
      </c>
      <c r="AA1876" s="11" t="str">
        <f t="shared" si="29"/>
        <v>10. Bắc KạnThành Phố Bắc Kạn</v>
      </c>
    </row>
    <row r="1877" spans="11:27" ht="15.75">
      <c r="K1877" s="21"/>
      <c r="L1877" s="17"/>
      <c r="M1877" s="17"/>
      <c r="N1877" s="17" t="s">
        <v>331</v>
      </c>
      <c r="O1877" s="17" t="s">
        <v>710</v>
      </c>
      <c r="P1877" s="17" t="s">
        <v>2790</v>
      </c>
      <c r="Q1877" s="17" t="s">
        <v>297</v>
      </c>
      <c r="R1877" s="18">
        <v>95</v>
      </c>
      <c r="S1877" s="10">
        <v>44</v>
      </c>
      <c r="AA1877" s="11" t="str">
        <f t="shared" si="29"/>
        <v>10. Bắc KạnThành Phố Bắc Kạn</v>
      </c>
    </row>
    <row r="1878" spans="11:27" ht="15.75">
      <c r="K1878" s="21"/>
      <c r="L1878" s="17"/>
      <c r="M1878" s="17"/>
      <c r="N1878" s="17" t="s">
        <v>331</v>
      </c>
      <c r="O1878" s="17" t="s">
        <v>710</v>
      </c>
      <c r="P1878" s="17" t="s">
        <v>2791</v>
      </c>
      <c r="Q1878" s="17" t="s">
        <v>297</v>
      </c>
      <c r="R1878" s="18">
        <v>95</v>
      </c>
      <c r="S1878" s="10">
        <v>44</v>
      </c>
      <c r="AA1878" s="11" t="str">
        <f t="shared" si="29"/>
        <v>10. Bắc KạnThành Phố Bắc Kạn</v>
      </c>
    </row>
    <row r="1879" spans="11:27" ht="15.75">
      <c r="K1879" s="21"/>
      <c r="L1879" s="17"/>
      <c r="M1879" s="17"/>
      <c r="N1879" s="17" t="s">
        <v>331</v>
      </c>
      <c r="O1879" s="17" t="s">
        <v>710</v>
      </c>
      <c r="P1879" s="17" t="s">
        <v>2792</v>
      </c>
      <c r="Q1879" s="17" t="s">
        <v>297</v>
      </c>
      <c r="R1879" s="18">
        <v>95</v>
      </c>
      <c r="S1879" s="10">
        <v>44</v>
      </c>
      <c r="AA1879" s="11" t="str">
        <f t="shared" si="29"/>
        <v>10. Bắc KạnThành Phố Bắc Kạn</v>
      </c>
    </row>
    <row r="1880" spans="11:27" ht="15.75">
      <c r="K1880" s="21"/>
      <c r="L1880" s="17"/>
      <c r="M1880" s="17"/>
      <c r="N1880" s="17" t="s">
        <v>331</v>
      </c>
      <c r="O1880" s="17" t="s">
        <v>710</v>
      </c>
      <c r="P1880" s="17" t="s">
        <v>2793</v>
      </c>
      <c r="Q1880" s="17" t="s">
        <v>297</v>
      </c>
      <c r="R1880" s="18">
        <v>95</v>
      </c>
      <c r="S1880" s="10">
        <v>44</v>
      </c>
      <c r="AA1880" s="11" t="str">
        <f t="shared" si="29"/>
        <v>10. Bắc KạnThành Phố Bắc Kạn</v>
      </c>
    </row>
    <row r="1881" spans="11:27" ht="15.75">
      <c r="K1881" s="21"/>
      <c r="L1881" s="17"/>
      <c r="M1881" s="17"/>
      <c r="N1881" s="17" t="s">
        <v>331</v>
      </c>
      <c r="O1881" s="17" t="s">
        <v>710</v>
      </c>
      <c r="P1881" s="17" t="s">
        <v>2794</v>
      </c>
      <c r="Q1881" s="17" t="s">
        <v>297</v>
      </c>
      <c r="R1881" s="18">
        <v>95</v>
      </c>
      <c r="S1881" s="10">
        <v>44</v>
      </c>
      <c r="AA1881" s="11" t="str">
        <f t="shared" si="29"/>
        <v>10. Bắc KạnThành Phố Bắc Kạn</v>
      </c>
    </row>
    <row r="1882" spans="11:27" ht="15.75">
      <c r="K1882" s="21"/>
      <c r="L1882" s="17"/>
      <c r="M1882" s="17"/>
      <c r="N1882" s="17" t="s">
        <v>331</v>
      </c>
      <c r="O1882" s="17" t="s">
        <v>710</v>
      </c>
      <c r="P1882" s="17" t="s">
        <v>654</v>
      </c>
      <c r="Q1882" s="17" t="s">
        <v>297</v>
      </c>
      <c r="R1882" s="18">
        <v>95</v>
      </c>
      <c r="S1882" s="10">
        <v>44</v>
      </c>
      <c r="AA1882" s="11" t="str">
        <f t="shared" si="29"/>
        <v>10. Bắc KạnThành Phố Bắc Kạn</v>
      </c>
    </row>
    <row r="1883" spans="11:27" ht="15.75">
      <c r="K1883" s="21"/>
      <c r="L1883" s="17"/>
      <c r="M1883" s="17"/>
      <c r="N1883" s="17" t="s">
        <v>331</v>
      </c>
      <c r="O1883" s="17" t="s">
        <v>710</v>
      </c>
      <c r="P1883" s="17" t="s">
        <v>2795</v>
      </c>
      <c r="Q1883" s="17" t="s">
        <v>297</v>
      </c>
      <c r="R1883" s="18">
        <v>95</v>
      </c>
      <c r="S1883" s="10">
        <v>44</v>
      </c>
      <c r="AA1883" s="11" t="str">
        <f t="shared" si="29"/>
        <v>10. Bắc KạnThành Phố Bắc Kạn</v>
      </c>
    </row>
    <row r="1884" spans="11:27" ht="15.75">
      <c r="K1884" s="21"/>
      <c r="L1884" s="17"/>
      <c r="M1884" s="17"/>
      <c r="N1884" s="17" t="s">
        <v>335</v>
      </c>
      <c r="O1884" s="17" t="s">
        <v>713</v>
      </c>
      <c r="P1884" s="17" t="s">
        <v>2796</v>
      </c>
      <c r="Q1884" s="17" t="s">
        <v>297</v>
      </c>
      <c r="R1884" s="18">
        <v>95</v>
      </c>
      <c r="S1884" s="10">
        <v>44</v>
      </c>
      <c r="AA1884" s="11" t="str">
        <f t="shared" si="29"/>
        <v>11. Bắc NinhHuyện Gia Bình</v>
      </c>
    </row>
    <row r="1885" spans="11:27" ht="15.75">
      <c r="K1885" s="21"/>
      <c r="L1885" s="17"/>
      <c r="M1885" s="17"/>
      <c r="N1885" s="17" t="s">
        <v>335</v>
      </c>
      <c r="O1885" s="17" t="s">
        <v>713</v>
      </c>
      <c r="P1885" s="17" t="s">
        <v>2797</v>
      </c>
      <c r="Q1885" s="17" t="s">
        <v>297</v>
      </c>
      <c r="R1885" s="18">
        <v>95</v>
      </c>
      <c r="S1885" s="10">
        <v>44</v>
      </c>
      <c r="AA1885" s="11" t="str">
        <f t="shared" si="29"/>
        <v>11. Bắc NinhHuyện Gia Bình</v>
      </c>
    </row>
    <row r="1886" spans="11:27" ht="15.75">
      <c r="K1886" s="21"/>
      <c r="L1886" s="17"/>
      <c r="M1886" s="17"/>
      <c r="N1886" s="17" t="s">
        <v>335</v>
      </c>
      <c r="O1886" s="17" t="s">
        <v>713</v>
      </c>
      <c r="P1886" s="17" t="s">
        <v>2798</v>
      </c>
      <c r="Q1886" s="17" t="s">
        <v>297</v>
      </c>
      <c r="R1886" s="18">
        <v>95</v>
      </c>
      <c r="S1886" s="10">
        <v>44</v>
      </c>
      <c r="AA1886" s="11" t="str">
        <f t="shared" si="29"/>
        <v>11. Bắc NinhHuyện Gia Bình</v>
      </c>
    </row>
    <row r="1887" spans="11:27" ht="15.75">
      <c r="K1887" s="21"/>
      <c r="L1887" s="17"/>
      <c r="M1887" s="17"/>
      <c r="N1887" s="17" t="s">
        <v>335</v>
      </c>
      <c r="O1887" s="17" t="s">
        <v>713</v>
      </c>
      <c r="P1887" s="17" t="s">
        <v>2799</v>
      </c>
      <c r="Q1887" s="17" t="s">
        <v>297</v>
      </c>
      <c r="R1887" s="18">
        <v>95</v>
      </c>
      <c r="S1887" s="10">
        <v>44</v>
      </c>
      <c r="AA1887" s="11" t="str">
        <f t="shared" si="29"/>
        <v>11. Bắc NinhHuyện Gia Bình</v>
      </c>
    </row>
    <row r="1888" spans="11:27" ht="15.75">
      <c r="K1888" s="21"/>
      <c r="L1888" s="17"/>
      <c r="M1888" s="17"/>
      <c r="N1888" s="17" t="s">
        <v>335</v>
      </c>
      <c r="O1888" s="17" t="s">
        <v>713</v>
      </c>
      <c r="P1888" s="17" t="s">
        <v>2800</v>
      </c>
      <c r="Q1888" s="17" t="s">
        <v>297</v>
      </c>
      <c r="R1888" s="18">
        <v>95</v>
      </c>
      <c r="S1888" s="10">
        <v>44</v>
      </c>
      <c r="AA1888" s="11" t="str">
        <f t="shared" si="29"/>
        <v>11. Bắc NinhHuyện Gia Bình</v>
      </c>
    </row>
    <row r="1889" spans="11:27" ht="15.75">
      <c r="K1889" s="21"/>
      <c r="L1889" s="17"/>
      <c r="M1889" s="17"/>
      <c r="N1889" s="17" t="s">
        <v>335</v>
      </c>
      <c r="O1889" s="17" t="s">
        <v>713</v>
      </c>
      <c r="P1889" s="17" t="s">
        <v>2801</v>
      </c>
      <c r="Q1889" s="17" t="s">
        <v>297</v>
      </c>
      <c r="R1889" s="18">
        <v>95</v>
      </c>
      <c r="S1889" s="10">
        <v>44</v>
      </c>
      <c r="AA1889" s="11" t="str">
        <f t="shared" si="29"/>
        <v>11. Bắc NinhHuyện Gia Bình</v>
      </c>
    </row>
    <row r="1890" spans="11:27" ht="15.75">
      <c r="K1890" s="21"/>
      <c r="L1890" s="17"/>
      <c r="M1890" s="17"/>
      <c r="N1890" s="17" t="s">
        <v>335</v>
      </c>
      <c r="O1890" s="17" t="s">
        <v>713</v>
      </c>
      <c r="P1890" s="17" t="s">
        <v>2802</v>
      </c>
      <c r="Q1890" s="17" t="s">
        <v>297</v>
      </c>
      <c r="R1890" s="18">
        <v>95</v>
      </c>
      <c r="S1890" s="10">
        <v>44</v>
      </c>
      <c r="AA1890" s="11" t="str">
        <f t="shared" si="29"/>
        <v>11. Bắc NinhHuyện Gia Bình</v>
      </c>
    </row>
    <row r="1891" spans="11:27" ht="15.75">
      <c r="K1891" s="21"/>
      <c r="L1891" s="17"/>
      <c r="M1891" s="17"/>
      <c r="N1891" s="17" t="s">
        <v>335</v>
      </c>
      <c r="O1891" s="17" t="s">
        <v>713</v>
      </c>
      <c r="P1891" s="17" t="s">
        <v>2803</v>
      </c>
      <c r="Q1891" s="17" t="s">
        <v>297</v>
      </c>
      <c r="R1891" s="18">
        <v>95</v>
      </c>
      <c r="S1891" s="10">
        <v>44</v>
      </c>
      <c r="AA1891" s="11" t="str">
        <f t="shared" si="29"/>
        <v>11. Bắc NinhHuyện Gia Bình</v>
      </c>
    </row>
    <row r="1892" spans="11:27" ht="15.75">
      <c r="K1892" s="21"/>
      <c r="L1892" s="17"/>
      <c r="M1892" s="17"/>
      <c r="N1892" s="17" t="s">
        <v>335</v>
      </c>
      <c r="O1892" s="17" t="s">
        <v>713</v>
      </c>
      <c r="P1892" s="17" t="s">
        <v>2804</v>
      </c>
      <c r="Q1892" s="17" t="s">
        <v>297</v>
      </c>
      <c r="R1892" s="18">
        <v>95</v>
      </c>
      <c r="S1892" s="10">
        <v>44</v>
      </c>
      <c r="AA1892" s="11" t="str">
        <f t="shared" si="29"/>
        <v>11. Bắc NinhHuyện Gia Bình</v>
      </c>
    </row>
    <row r="1893" spans="11:27" ht="15.75">
      <c r="K1893" s="21"/>
      <c r="L1893" s="17"/>
      <c r="M1893" s="17"/>
      <c r="N1893" s="17" t="s">
        <v>335</v>
      </c>
      <c r="O1893" s="17" t="s">
        <v>713</v>
      </c>
      <c r="P1893" s="17" t="s">
        <v>2805</v>
      </c>
      <c r="Q1893" s="17" t="s">
        <v>297</v>
      </c>
      <c r="R1893" s="18">
        <v>95</v>
      </c>
      <c r="S1893" s="10">
        <v>44</v>
      </c>
      <c r="AA1893" s="11" t="str">
        <f t="shared" si="29"/>
        <v>11. Bắc NinhHuyện Gia Bình</v>
      </c>
    </row>
    <row r="1894" spans="11:27" ht="15.75">
      <c r="K1894" s="21"/>
      <c r="L1894" s="17"/>
      <c r="M1894" s="17"/>
      <c r="N1894" s="17" t="s">
        <v>335</v>
      </c>
      <c r="O1894" s="17" t="s">
        <v>713</v>
      </c>
      <c r="P1894" s="17" t="s">
        <v>2806</v>
      </c>
      <c r="Q1894" s="17" t="s">
        <v>297</v>
      </c>
      <c r="R1894" s="18">
        <v>95</v>
      </c>
      <c r="S1894" s="10">
        <v>44</v>
      </c>
      <c r="AA1894" s="11" t="str">
        <f t="shared" si="29"/>
        <v>11. Bắc NinhHuyện Gia Bình</v>
      </c>
    </row>
    <row r="1895" spans="11:27" ht="15.75">
      <c r="K1895" s="21"/>
      <c r="L1895" s="17"/>
      <c r="M1895" s="17"/>
      <c r="N1895" s="17" t="s">
        <v>335</v>
      </c>
      <c r="O1895" s="17" t="s">
        <v>713</v>
      </c>
      <c r="P1895" s="17" t="s">
        <v>2807</v>
      </c>
      <c r="Q1895" s="17" t="s">
        <v>297</v>
      </c>
      <c r="R1895" s="18">
        <v>95</v>
      </c>
      <c r="S1895" s="10">
        <v>44</v>
      </c>
      <c r="AA1895" s="11" t="str">
        <f t="shared" si="29"/>
        <v>11. Bắc NinhHuyện Gia Bình</v>
      </c>
    </row>
    <row r="1896" spans="11:27" ht="15.75">
      <c r="K1896" s="21"/>
      <c r="L1896" s="17"/>
      <c r="M1896" s="17"/>
      <c r="N1896" s="17" t="s">
        <v>335</v>
      </c>
      <c r="O1896" s="17" t="s">
        <v>713</v>
      </c>
      <c r="P1896" s="17" t="s">
        <v>2808</v>
      </c>
      <c r="Q1896" s="17" t="s">
        <v>297</v>
      </c>
      <c r="R1896" s="18">
        <v>95</v>
      </c>
      <c r="S1896" s="10">
        <v>44</v>
      </c>
      <c r="AA1896" s="11" t="str">
        <f t="shared" si="29"/>
        <v>11. Bắc NinhHuyện Gia Bình</v>
      </c>
    </row>
    <row r="1897" spans="11:27" ht="15.75">
      <c r="K1897" s="21"/>
      <c r="L1897" s="17"/>
      <c r="M1897" s="17"/>
      <c r="N1897" s="17" t="s">
        <v>335</v>
      </c>
      <c r="O1897" s="17" t="s">
        <v>713</v>
      </c>
      <c r="P1897" s="17" t="s">
        <v>2809</v>
      </c>
      <c r="Q1897" s="17" t="s">
        <v>297</v>
      </c>
      <c r="R1897" s="18">
        <v>95</v>
      </c>
      <c r="S1897" s="10">
        <v>44</v>
      </c>
      <c r="AA1897" s="11" t="str">
        <f t="shared" si="29"/>
        <v>11. Bắc NinhHuyện Gia Bình</v>
      </c>
    </row>
    <row r="1898" spans="11:27" ht="15.75">
      <c r="K1898" s="21"/>
      <c r="L1898" s="17"/>
      <c r="M1898" s="17"/>
      <c r="N1898" s="17" t="s">
        <v>335</v>
      </c>
      <c r="O1898" s="17" t="s">
        <v>716</v>
      </c>
      <c r="P1898" s="17" t="s">
        <v>2810</v>
      </c>
      <c r="Q1898" s="17" t="s">
        <v>297</v>
      </c>
      <c r="R1898" s="18">
        <v>95</v>
      </c>
      <c r="S1898" s="10">
        <v>44</v>
      </c>
      <c r="AA1898" s="11" t="str">
        <f t="shared" si="29"/>
        <v>11. Bắc NinhHuyện Lương Tài</v>
      </c>
    </row>
    <row r="1899" spans="11:27" ht="15.75">
      <c r="K1899" s="21"/>
      <c r="L1899" s="17"/>
      <c r="M1899" s="17"/>
      <c r="N1899" s="17" t="s">
        <v>335</v>
      </c>
      <c r="O1899" s="17" t="s">
        <v>716</v>
      </c>
      <c r="P1899" s="17" t="s">
        <v>2811</v>
      </c>
      <c r="Q1899" s="17" t="s">
        <v>297</v>
      </c>
      <c r="R1899" s="18">
        <v>95</v>
      </c>
      <c r="S1899" s="10">
        <v>44</v>
      </c>
      <c r="AA1899" s="11" t="str">
        <f t="shared" si="29"/>
        <v>11. Bắc NinhHuyện Lương Tài</v>
      </c>
    </row>
    <row r="1900" spans="11:27" ht="15.75">
      <c r="K1900" s="21"/>
      <c r="L1900" s="17"/>
      <c r="M1900" s="17"/>
      <c r="N1900" s="17" t="s">
        <v>335</v>
      </c>
      <c r="O1900" s="17" t="s">
        <v>716</v>
      </c>
      <c r="P1900" s="17" t="s">
        <v>2812</v>
      </c>
      <c r="Q1900" s="17" t="s">
        <v>297</v>
      </c>
      <c r="R1900" s="18">
        <v>95</v>
      </c>
      <c r="S1900" s="10">
        <v>44</v>
      </c>
      <c r="AA1900" s="11" t="str">
        <f t="shared" si="29"/>
        <v>11. Bắc NinhHuyện Lương Tài</v>
      </c>
    </row>
    <row r="1901" spans="11:27" ht="15.75">
      <c r="K1901" s="21"/>
      <c r="L1901" s="17"/>
      <c r="M1901" s="17"/>
      <c r="N1901" s="17" t="s">
        <v>335</v>
      </c>
      <c r="O1901" s="17" t="s">
        <v>716</v>
      </c>
      <c r="P1901" s="17" t="s">
        <v>2813</v>
      </c>
      <c r="Q1901" s="17" t="s">
        <v>306</v>
      </c>
      <c r="R1901" s="18">
        <v>125</v>
      </c>
      <c r="S1901" s="10">
        <v>50</v>
      </c>
      <c r="AA1901" s="11" t="str">
        <f t="shared" si="29"/>
        <v>11. Bắc NinhHuyện Lương Tài</v>
      </c>
    </row>
    <row r="1902" spans="11:27" ht="15.75">
      <c r="K1902" s="21"/>
      <c r="L1902" s="17"/>
      <c r="M1902" s="17"/>
      <c r="N1902" s="17" t="s">
        <v>335</v>
      </c>
      <c r="O1902" s="17" t="s">
        <v>716</v>
      </c>
      <c r="P1902" s="17" t="s">
        <v>2814</v>
      </c>
      <c r="Q1902" s="17" t="s">
        <v>297</v>
      </c>
      <c r="R1902" s="18">
        <v>95</v>
      </c>
      <c r="S1902" s="10">
        <v>44</v>
      </c>
      <c r="AA1902" s="11" t="str">
        <f t="shared" si="29"/>
        <v>11. Bắc NinhHuyện Lương Tài</v>
      </c>
    </row>
    <row r="1903" spans="11:27" ht="15.75">
      <c r="K1903" s="21"/>
      <c r="L1903" s="17"/>
      <c r="M1903" s="17"/>
      <c r="N1903" s="17" t="s">
        <v>335</v>
      </c>
      <c r="O1903" s="17" t="s">
        <v>716</v>
      </c>
      <c r="P1903" s="17" t="s">
        <v>883</v>
      </c>
      <c r="Q1903" s="17" t="s">
        <v>306</v>
      </c>
      <c r="R1903" s="18">
        <v>125</v>
      </c>
      <c r="S1903" s="10">
        <v>50</v>
      </c>
      <c r="AA1903" s="11" t="str">
        <f t="shared" si="29"/>
        <v>11. Bắc NinhHuyện Lương Tài</v>
      </c>
    </row>
    <row r="1904" spans="11:27" ht="15.75">
      <c r="K1904" s="21"/>
      <c r="L1904" s="17"/>
      <c r="M1904" s="17"/>
      <c r="N1904" s="17" t="s">
        <v>335</v>
      </c>
      <c r="O1904" s="17" t="s">
        <v>716</v>
      </c>
      <c r="P1904" s="17" t="s">
        <v>2815</v>
      </c>
      <c r="Q1904" s="17" t="s">
        <v>297</v>
      </c>
      <c r="R1904" s="18">
        <v>95</v>
      </c>
      <c r="S1904" s="10">
        <v>44</v>
      </c>
      <c r="AA1904" s="11" t="str">
        <f t="shared" si="29"/>
        <v>11. Bắc NinhHuyện Lương Tài</v>
      </c>
    </row>
    <row r="1905" spans="11:27" ht="15.75">
      <c r="K1905" s="21"/>
      <c r="L1905" s="17"/>
      <c r="M1905" s="17"/>
      <c r="N1905" s="17" t="s">
        <v>335</v>
      </c>
      <c r="O1905" s="17" t="s">
        <v>716</v>
      </c>
      <c r="P1905" s="17" t="s">
        <v>2816</v>
      </c>
      <c r="Q1905" s="17" t="s">
        <v>297</v>
      </c>
      <c r="R1905" s="18">
        <v>95</v>
      </c>
      <c r="S1905" s="10">
        <v>44</v>
      </c>
      <c r="AA1905" s="11" t="str">
        <f t="shared" si="29"/>
        <v>11. Bắc NinhHuyện Lương Tài</v>
      </c>
    </row>
    <row r="1906" spans="11:27" ht="15.75">
      <c r="K1906" s="21"/>
      <c r="L1906" s="17"/>
      <c r="M1906" s="17"/>
      <c r="N1906" s="17" t="s">
        <v>335</v>
      </c>
      <c r="O1906" s="17" t="s">
        <v>716</v>
      </c>
      <c r="P1906" s="17" t="s">
        <v>2817</v>
      </c>
      <c r="Q1906" s="17" t="s">
        <v>297</v>
      </c>
      <c r="R1906" s="18">
        <v>95</v>
      </c>
      <c r="S1906" s="10">
        <v>44</v>
      </c>
      <c r="AA1906" s="11" t="str">
        <f t="shared" si="29"/>
        <v>11. Bắc NinhHuyện Lương Tài</v>
      </c>
    </row>
    <row r="1907" spans="11:27" ht="15.75">
      <c r="K1907" s="21"/>
      <c r="L1907" s="17"/>
      <c r="M1907" s="17"/>
      <c r="N1907" s="17" t="s">
        <v>335</v>
      </c>
      <c r="O1907" s="17" t="s">
        <v>716</v>
      </c>
      <c r="P1907" s="17" t="s">
        <v>2818</v>
      </c>
      <c r="Q1907" s="17" t="s">
        <v>297</v>
      </c>
      <c r="R1907" s="18">
        <v>95</v>
      </c>
      <c r="S1907" s="10">
        <v>44</v>
      </c>
      <c r="AA1907" s="11" t="str">
        <f t="shared" si="29"/>
        <v>11. Bắc NinhHuyện Lương Tài</v>
      </c>
    </row>
    <row r="1908" spans="11:27" ht="15.75">
      <c r="K1908" s="21"/>
      <c r="L1908" s="17"/>
      <c r="M1908" s="17"/>
      <c r="N1908" s="17" t="s">
        <v>335</v>
      </c>
      <c r="O1908" s="17" t="s">
        <v>716</v>
      </c>
      <c r="P1908" s="17" t="s">
        <v>2819</v>
      </c>
      <c r="Q1908" s="17" t="s">
        <v>297</v>
      </c>
      <c r="R1908" s="18">
        <v>95</v>
      </c>
      <c r="S1908" s="10">
        <v>44</v>
      </c>
      <c r="AA1908" s="11" t="str">
        <f t="shared" si="29"/>
        <v>11. Bắc NinhHuyện Lương Tài</v>
      </c>
    </row>
    <row r="1909" spans="11:27" ht="15.75">
      <c r="K1909" s="21"/>
      <c r="L1909" s="17"/>
      <c r="M1909" s="17"/>
      <c r="N1909" s="17" t="s">
        <v>335</v>
      </c>
      <c r="O1909" s="17" t="s">
        <v>716</v>
      </c>
      <c r="P1909" s="17" t="s">
        <v>2820</v>
      </c>
      <c r="Q1909" s="17" t="s">
        <v>306</v>
      </c>
      <c r="R1909" s="18">
        <v>125</v>
      </c>
      <c r="S1909" s="10">
        <v>50</v>
      </c>
      <c r="AA1909" s="11" t="str">
        <f t="shared" si="29"/>
        <v>11. Bắc NinhHuyện Lương Tài</v>
      </c>
    </row>
    <row r="1910" spans="11:27" ht="15.75">
      <c r="K1910" s="21"/>
      <c r="L1910" s="17"/>
      <c r="M1910" s="17"/>
      <c r="N1910" s="17" t="s">
        <v>335</v>
      </c>
      <c r="O1910" s="17" t="s">
        <v>716</v>
      </c>
      <c r="P1910" s="17" t="s">
        <v>2821</v>
      </c>
      <c r="Q1910" s="17" t="s">
        <v>306</v>
      </c>
      <c r="R1910" s="18">
        <v>125</v>
      </c>
      <c r="S1910" s="10">
        <v>50</v>
      </c>
      <c r="AA1910" s="11" t="str">
        <f t="shared" si="29"/>
        <v>11. Bắc NinhHuyện Lương Tài</v>
      </c>
    </row>
    <row r="1911" spans="11:27" ht="15.75">
      <c r="K1911" s="21"/>
      <c r="L1911" s="17"/>
      <c r="M1911" s="17"/>
      <c r="N1911" s="17" t="s">
        <v>335</v>
      </c>
      <c r="O1911" s="17" t="s">
        <v>716</v>
      </c>
      <c r="P1911" s="17" t="s">
        <v>2822</v>
      </c>
      <c r="Q1911" s="17" t="s">
        <v>306</v>
      </c>
      <c r="R1911" s="18">
        <v>125</v>
      </c>
      <c r="S1911" s="10">
        <v>50</v>
      </c>
      <c r="AA1911" s="11" t="str">
        <f t="shared" si="29"/>
        <v>11. Bắc NinhHuyện Lương Tài</v>
      </c>
    </row>
    <row r="1912" spans="11:27" ht="15.75">
      <c r="K1912" s="21"/>
      <c r="L1912" s="17"/>
      <c r="M1912" s="17"/>
      <c r="N1912" s="17" t="s">
        <v>335</v>
      </c>
      <c r="O1912" s="17" t="s">
        <v>719</v>
      </c>
      <c r="P1912" s="17" t="s">
        <v>2823</v>
      </c>
      <c r="Q1912" s="17" t="s">
        <v>297</v>
      </c>
      <c r="R1912" s="18">
        <v>95</v>
      </c>
      <c r="S1912" s="10">
        <v>44</v>
      </c>
      <c r="AA1912" s="11" t="str">
        <f t="shared" si="29"/>
        <v>11. Bắc NinhHuyện Quế Võ</v>
      </c>
    </row>
    <row r="1913" spans="11:27" ht="15.75">
      <c r="K1913" s="21"/>
      <c r="L1913" s="17"/>
      <c r="M1913" s="17"/>
      <c r="N1913" s="17" t="s">
        <v>335</v>
      </c>
      <c r="O1913" s="17" t="s">
        <v>719</v>
      </c>
      <c r="P1913" s="17" t="s">
        <v>2824</v>
      </c>
      <c r="Q1913" s="17" t="s">
        <v>297</v>
      </c>
      <c r="R1913" s="18">
        <v>95</v>
      </c>
      <c r="S1913" s="10">
        <v>44</v>
      </c>
      <c r="AA1913" s="11" t="str">
        <f t="shared" si="29"/>
        <v>11. Bắc NinhHuyện Quế Võ</v>
      </c>
    </row>
    <row r="1914" spans="11:27" ht="15.75">
      <c r="K1914" s="21"/>
      <c r="L1914" s="17"/>
      <c r="M1914" s="17"/>
      <c r="N1914" s="17" t="s">
        <v>335</v>
      </c>
      <c r="O1914" s="17" t="s">
        <v>719</v>
      </c>
      <c r="P1914" s="17" t="s">
        <v>2825</v>
      </c>
      <c r="Q1914" s="17" t="s">
        <v>297</v>
      </c>
      <c r="R1914" s="18">
        <v>95</v>
      </c>
      <c r="S1914" s="10">
        <v>44</v>
      </c>
      <c r="AA1914" s="11" t="str">
        <f t="shared" si="29"/>
        <v>11. Bắc NinhHuyện Quế Võ</v>
      </c>
    </row>
    <row r="1915" spans="11:27" ht="15.75">
      <c r="K1915" s="21"/>
      <c r="L1915" s="17"/>
      <c r="M1915" s="17"/>
      <c r="N1915" s="17" t="s">
        <v>335</v>
      </c>
      <c r="O1915" s="17" t="s">
        <v>719</v>
      </c>
      <c r="P1915" s="17" t="s">
        <v>2826</v>
      </c>
      <c r="Q1915" s="17" t="s">
        <v>297</v>
      </c>
      <c r="R1915" s="18">
        <v>95</v>
      </c>
      <c r="S1915" s="10">
        <v>44</v>
      </c>
      <c r="AA1915" s="11" t="str">
        <f t="shared" si="29"/>
        <v>11. Bắc NinhHuyện Quế Võ</v>
      </c>
    </row>
    <row r="1916" spans="11:27" ht="15.75">
      <c r="K1916" s="21"/>
      <c r="L1916" s="17"/>
      <c r="M1916" s="17"/>
      <c r="N1916" s="17" t="s">
        <v>335</v>
      </c>
      <c r="O1916" s="17" t="s">
        <v>719</v>
      </c>
      <c r="P1916" s="17" t="s">
        <v>2406</v>
      </c>
      <c r="Q1916" s="17" t="s">
        <v>297</v>
      </c>
      <c r="R1916" s="18">
        <v>95</v>
      </c>
      <c r="S1916" s="10">
        <v>44</v>
      </c>
      <c r="AA1916" s="11" t="str">
        <f t="shared" si="29"/>
        <v>11. Bắc NinhHuyện Quế Võ</v>
      </c>
    </row>
    <row r="1917" spans="11:27" ht="15.75">
      <c r="K1917" s="21"/>
      <c r="L1917" s="17"/>
      <c r="M1917" s="17"/>
      <c r="N1917" s="17" t="s">
        <v>335</v>
      </c>
      <c r="O1917" s="17" t="s">
        <v>719</v>
      </c>
      <c r="P1917" s="17" t="s">
        <v>2827</v>
      </c>
      <c r="Q1917" s="17" t="s">
        <v>297</v>
      </c>
      <c r="R1917" s="18">
        <v>95</v>
      </c>
      <c r="S1917" s="10">
        <v>44</v>
      </c>
      <c r="AA1917" s="11" t="str">
        <f t="shared" si="29"/>
        <v>11. Bắc NinhHuyện Quế Võ</v>
      </c>
    </row>
    <row r="1918" spans="11:27" ht="15.75">
      <c r="K1918" s="21"/>
      <c r="L1918" s="17"/>
      <c r="M1918" s="17"/>
      <c r="N1918" s="17" t="s">
        <v>335</v>
      </c>
      <c r="O1918" s="17" t="s">
        <v>719</v>
      </c>
      <c r="P1918" s="17" t="s">
        <v>2828</v>
      </c>
      <c r="Q1918" s="17" t="s">
        <v>297</v>
      </c>
      <c r="R1918" s="18">
        <v>95</v>
      </c>
      <c r="S1918" s="10">
        <v>44</v>
      </c>
      <c r="AA1918" s="11" t="str">
        <f t="shared" si="29"/>
        <v>11. Bắc NinhHuyện Quế Võ</v>
      </c>
    </row>
    <row r="1919" spans="11:27" ht="15.75">
      <c r="K1919" s="21"/>
      <c r="L1919" s="17"/>
      <c r="M1919" s="17"/>
      <c r="N1919" s="17" t="s">
        <v>335</v>
      </c>
      <c r="O1919" s="17" t="s">
        <v>719</v>
      </c>
      <c r="P1919" s="17" t="s">
        <v>2829</v>
      </c>
      <c r="Q1919" s="17" t="s">
        <v>297</v>
      </c>
      <c r="R1919" s="18">
        <v>95</v>
      </c>
      <c r="S1919" s="10">
        <v>44</v>
      </c>
      <c r="AA1919" s="11" t="str">
        <f t="shared" si="29"/>
        <v>11. Bắc NinhHuyện Quế Võ</v>
      </c>
    </row>
    <row r="1920" spans="11:27" ht="15.75">
      <c r="K1920" s="21"/>
      <c r="L1920" s="17"/>
      <c r="M1920" s="17"/>
      <c r="N1920" s="17" t="s">
        <v>335</v>
      </c>
      <c r="O1920" s="17" t="s">
        <v>719</v>
      </c>
      <c r="P1920" s="17" t="s">
        <v>2830</v>
      </c>
      <c r="Q1920" s="17" t="s">
        <v>297</v>
      </c>
      <c r="R1920" s="18">
        <v>95</v>
      </c>
      <c r="S1920" s="10">
        <v>44</v>
      </c>
      <c r="AA1920" s="11" t="str">
        <f t="shared" si="29"/>
        <v>11. Bắc NinhHuyện Quế Võ</v>
      </c>
    </row>
    <row r="1921" spans="11:27" ht="15.75">
      <c r="K1921" s="21"/>
      <c r="L1921" s="17"/>
      <c r="M1921" s="17"/>
      <c r="N1921" s="17" t="s">
        <v>335</v>
      </c>
      <c r="O1921" s="17" t="s">
        <v>719</v>
      </c>
      <c r="P1921" s="17" t="s">
        <v>2831</v>
      </c>
      <c r="Q1921" s="17" t="s">
        <v>297</v>
      </c>
      <c r="R1921" s="18">
        <v>95</v>
      </c>
      <c r="S1921" s="10">
        <v>44</v>
      </c>
      <c r="AA1921" s="11" t="str">
        <f t="shared" si="29"/>
        <v>11. Bắc NinhHuyện Quế Võ</v>
      </c>
    </row>
    <row r="1922" spans="11:27" ht="15.75">
      <c r="K1922" s="21"/>
      <c r="L1922" s="17"/>
      <c r="M1922" s="17"/>
      <c r="N1922" s="17" t="s">
        <v>335</v>
      </c>
      <c r="O1922" s="17" t="s">
        <v>719</v>
      </c>
      <c r="P1922" s="17" t="s">
        <v>2832</v>
      </c>
      <c r="Q1922" s="17" t="s">
        <v>297</v>
      </c>
      <c r="R1922" s="18">
        <v>95</v>
      </c>
      <c r="S1922" s="10">
        <v>44</v>
      </c>
      <c r="AA1922" s="11" t="str">
        <f t="shared" si="29"/>
        <v>11. Bắc NinhHuyện Quế Võ</v>
      </c>
    </row>
    <row r="1923" spans="11:27" ht="15.75">
      <c r="K1923" s="21"/>
      <c r="L1923" s="17"/>
      <c r="M1923" s="17"/>
      <c r="N1923" s="17" t="s">
        <v>335</v>
      </c>
      <c r="O1923" s="17" t="s">
        <v>719</v>
      </c>
      <c r="P1923" s="17" t="s">
        <v>2833</v>
      </c>
      <c r="Q1923" s="17" t="s">
        <v>297</v>
      </c>
      <c r="R1923" s="18">
        <v>95</v>
      </c>
      <c r="S1923" s="10">
        <v>44</v>
      </c>
      <c r="AA1923" s="11" t="str">
        <f t="shared" si="29"/>
        <v>11. Bắc NinhHuyện Quế Võ</v>
      </c>
    </row>
    <row r="1924" spans="11:27" ht="15.75">
      <c r="K1924" s="21"/>
      <c r="L1924" s="17"/>
      <c r="M1924" s="17"/>
      <c r="N1924" s="17" t="s">
        <v>335</v>
      </c>
      <c r="O1924" s="17" t="s">
        <v>719</v>
      </c>
      <c r="P1924" s="17" t="s">
        <v>2834</v>
      </c>
      <c r="Q1924" s="17" t="s">
        <v>297</v>
      </c>
      <c r="R1924" s="18">
        <v>95</v>
      </c>
      <c r="S1924" s="10">
        <v>44</v>
      </c>
      <c r="AA1924" s="11" t="str">
        <f t="shared" si="29"/>
        <v>11. Bắc NinhHuyện Quế Võ</v>
      </c>
    </row>
    <row r="1925" spans="11:27" ht="15.75">
      <c r="K1925" s="21"/>
      <c r="L1925" s="17"/>
      <c r="M1925" s="17"/>
      <c r="N1925" s="17" t="s">
        <v>335</v>
      </c>
      <c r="O1925" s="17" t="s">
        <v>719</v>
      </c>
      <c r="P1925" s="17" t="s">
        <v>2835</v>
      </c>
      <c r="Q1925" s="17" t="s">
        <v>297</v>
      </c>
      <c r="R1925" s="18">
        <v>95</v>
      </c>
      <c r="S1925" s="10">
        <v>44</v>
      </c>
      <c r="AA1925" s="11" t="str">
        <f t="shared" si="29"/>
        <v>11. Bắc NinhHuyện Quế Võ</v>
      </c>
    </row>
    <row r="1926" spans="11:27" ht="15.75">
      <c r="K1926" s="21"/>
      <c r="L1926" s="17"/>
      <c r="M1926" s="17"/>
      <c r="N1926" s="17" t="s">
        <v>335</v>
      </c>
      <c r="O1926" s="17" t="s">
        <v>719</v>
      </c>
      <c r="P1926" s="17" t="s">
        <v>2836</v>
      </c>
      <c r="Q1926" s="17" t="s">
        <v>297</v>
      </c>
      <c r="R1926" s="18">
        <v>95</v>
      </c>
      <c r="S1926" s="10">
        <v>44</v>
      </c>
      <c r="AA1926" s="11" t="str">
        <f t="shared" ref="AA1926:AA1989" si="30">N1926&amp;O1926</f>
        <v>11. Bắc NinhHuyện Quế Võ</v>
      </c>
    </row>
    <row r="1927" spans="11:27" ht="15.75">
      <c r="K1927" s="21"/>
      <c r="L1927" s="17"/>
      <c r="M1927" s="17"/>
      <c r="N1927" s="17" t="s">
        <v>335</v>
      </c>
      <c r="O1927" s="17" t="s">
        <v>719</v>
      </c>
      <c r="P1927" s="17" t="s">
        <v>2837</v>
      </c>
      <c r="Q1927" s="17" t="s">
        <v>297</v>
      </c>
      <c r="R1927" s="18">
        <v>95</v>
      </c>
      <c r="S1927" s="10">
        <v>44</v>
      </c>
      <c r="AA1927" s="11" t="str">
        <f t="shared" si="30"/>
        <v>11. Bắc NinhHuyện Quế Võ</v>
      </c>
    </row>
    <row r="1928" spans="11:27" ht="15.75">
      <c r="K1928" s="21"/>
      <c r="L1928" s="17"/>
      <c r="M1928" s="17"/>
      <c r="N1928" s="17" t="s">
        <v>335</v>
      </c>
      <c r="O1928" s="17" t="s">
        <v>719</v>
      </c>
      <c r="P1928" s="17" t="s">
        <v>2838</v>
      </c>
      <c r="Q1928" s="17" t="s">
        <v>297</v>
      </c>
      <c r="R1928" s="18">
        <v>95</v>
      </c>
      <c r="S1928" s="10">
        <v>44</v>
      </c>
      <c r="AA1928" s="11" t="str">
        <f t="shared" si="30"/>
        <v>11. Bắc NinhHuyện Quế Võ</v>
      </c>
    </row>
    <row r="1929" spans="11:27" ht="15.75">
      <c r="K1929" s="21"/>
      <c r="L1929" s="17"/>
      <c r="M1929" s="17"/>
      <c r="N1929" s="17" t="s">
        <v>335</v>
      </c>
      <c r="O1929" s="17" t="s">
        <v>719</v>
      </c>
      <c r="P1929" s="17" t="s">
        <v>2839</v>
      </c>
      <c r="Q1929" s="17" t="s">
        <v>297</v>
      </c>
      <c r="R1929" s="18">
        <v>95</v>
      </c>
      <c r="S1929" s="10">
        <v>44</v>
      </c>
      <c r="AA1929" s="11" t="str">
        <f t="shared" si="30"/>
        <v>11. Bắc NinhHuyện Quế Võ</v>
      </c>
    </row>
    <row r="1930" spans="11:27" ht="15.75">
      <c r="K1930" s="21"/>
      <c r="L1930" s="17"/>
      <c r="M1930" s="17"/>
      <c r="N1930" s="17" t="s">
        <v>335</v>
      </c>
      <c r="O1930" s="17" t="s">
        <v>719</v>
      </c>
      <c r="P1930" s="17" t="s">
        <v>626</v>
      </c>
      <c r="Q1930" s="17" t="s">
        <v>297</v>
      </c>
      <c r="R1930" s="18">
        <v>95</v>
      </c>
      <c r="S1930" s="10">
        <v>44</v>
      </c>
      <c r="AA1930" s="11" t="str">
        <f t="shared" si="30"/>
        <v>11. Bắc NinhHuyện Quế Võ</v>
      </c>
    </row>
    <row r="1931" spans="11:27" ht="15.75">
      <c r="K1931" s="21"/>
      <c r="L1931" s="17"/>
      <c r="M1931" s="17"/>
      <c r="N1931" s="17" t="s">
        <v>335</v>
      </c>
      <c r="O1931" s="17" t="s">
        <v>719</v>
      </c>
      <c r="P1931" s="17" t="s">
        <v>2840</v>
      </c>
      <c r="Q1931" s="17" t="s">
        <v>297</v>
      </c>
      <c r="R1931" s="18">
        <v>95</v>
      </c>
      <c r="S1931" s="10">
        <v>44</v>
      </c>
      <c r="AA1931" s="11" t="str">
        <f t="shared" si="30"/>
        <v>11. Bắc NinhHuyện Quế Võ</v>
      </c>
    </row>
    <row r="1932" spans="11:27" ht="15.75">
      <c r="K1932" s="21"/>
      <c r="L1932" s="17"/>
      <c r="M1932" s="17"/>
      <c r="N1932" s="17" t="s">
        <v>335</v>
      </c>
      <c r="O1932" s="17" t="s">
        <v>719</v>
      </c>
      <c r="P1932" s="17" t="s">
        <v>2841</v>
      </c>
      <c r="Q1932" s="17" t="s">
        <v>297</v>
      </c>
      <c r="R1932" s="18">
        <v>95</v>
      </c>
      <c r="S1932" s="10">
        <v>44</v>
      </c>
      <c r="AA1932" s="11" t="str">
        <f t="shared" si="30"/>
        <v>11. Bắc NinhHuyện Quế Võ</v>
      </c>
    </row>
    <row r="1933" spans="11:27" ht="15.75">
      <c r="K1933" s="21"/>
      <c r="L1933" s="17"/>
      <c r="M1933" s="17"/>
      <c r="N1933" s="17" t="s">
        <v>335</v>
      </c>
      <c r="O1933" s="17" t="s">
        <v>722</v>
      </c>
      <c r="P1933" s="17" t="s">
        <v>2842</v>
      </c>
      <c r="Q1933" s="17" t="s">
        <v>297</v>
      </c>
      <c r="R1933" s="18">
        <v>95</v>
      </c>
      <c r="S1933" s="10">
        <v>44</v>
      </c>
      <c r="AA1933" s="11" t="str">
        <f t="shared" si="30"/>
        <v>11. Bắc NinhHuyện Tiên Du</v>
      </c>
    </row>
    <row r="1934" spans="11:27" ht="15.75">
      <c r="K1934" s="21"/>
      <c r="L1934" s="17"/>
      <c r="M1934" s="17"/>
      <c r="N1934" s="17" t="s">
        <v>335</v>
      </c>
      <c r="O1934" s="17" t="s">
        <v>722</v>
      </c>
      <c r="P1934" s="17" t="s">
        <v>2843</v>
      </c>
      <c r="Q1934" s="17" t="s">
        <v>297</v>
      </c>
      <c r="R1934" s="18">
        <v>95</v>
      </c>
      <c r="S1934" s="10">
        <v>44</v>
      </c>
      <c r="AA1934" s="11" t="str">
        <f t="shared" si="30"/>
        <v>11. Bắc NinhHuyện Tiên Du</v>
      </c>
    </row>
    <row r="1935" spans="11:27" ht="15.75">
      <c r="K1935" s="21"/>
      <c r="L1935" s="17"/>
      <c r="M1935" s="17"/>
      <c r="N1935" s="17" t="s">
        <v>335</v>
      </c>
      <c r="O1935" s="17" t="s">
        <v>722</v>
      </c>
      <c r="P1935" s="17" t="s">
        <v>1124</v>
      </c>
      <c r="Q1935" s="17" t="s">
        <v>297</v>
      </c>
      <c r="R1935" s="18">
        <v>95</v>
      </c>
      <c r="S1935" s="10">
        <v>44</v>
      </c>
      <c r="AA1935" s="11" t="str">
        <f t="shared" si="30"/>
        <v>11. Bắc NinhHuyện Tiên Du</v>
      </c>
    </row>
    <row r="1936" spans="11:27" ht="15.75">
      <c r="K1936" s="21"/>
      <c r="L1936" s="17"/>
      <c r="M1936" s="17"/>
      <c r="N1936" s="17" t="s">
        <v>335</v>
      </c>
      <c r="O1936" s="17" t="s">
        <v>722</v>
      </c>
      <c r="P1936" s="17" t="s">
        <v>2844</v>
      </c>
      <c r="Q1936" s="17" t="s">
        <v>297</v>
      </c>
      <c r="R1936" s="18">
        <v>95</v>
      </c>
      <c r="S1936" s="10">
        <v>44</v>
      </c>
      <c r="AA1936" s="11" t="str">
        <f t="shared" si="30"/>
        <v>11. Bắc NinhHuyện Tiên Du</v>
      </c>
    </row>
    <row r="1937" spans="11:27" ht="15.75">
      <c r="K1937" s="21"/>
      <c r="L1937" s="17"/>
      <c r="M1937" s="17"/>
      <c r="N1937" s="17" t="s">
        <v>335</v>
      </c>
      <c r="O1937" s="17" t="s">
        <v>722</v>
      </c>
      <c r="P1937" s="17" t="s">
        <v>2845</v>
      </c>
      <c r="Q1937" s="17" t="s">
        <v>297</v>
      </c>
      <c r="R1937" s="18">
        <v>95</v>
      </c>
      <c r="S1937" s="10">
        <v>44</v>
      </c>
      <c r="AA1937" s="11" t="str">
        <f t="shared" si="30"/>
        <v>11. Bắc NinhHuyện Tiên Du</v>
      </c>
    </row>
    <row r="1938" spans="11:27" ht="15.75">
      <c r="K1938" s="21"/>
      <c r="L1938" s="17"/>
      <c r="M1938" s="17"/>
      <c r="N1938" s="17" t="s">
        <v>335</v>
      </c>
      <c r="O1938" s="17" t="s">
        <v>722</v>
      </c>
      <c r="P1938" s="17" t="s">
        <v>2846</v>
      </c>
      <c r="Q1938" s="17" t="s">
        <v>297</v>
      </c>
      <c r="R1938" s="18">
        <v>95</v>
      </c>
      <c r="S1938" s="10">
        <v>44</v>
      </c>
      <c r="AA1938" s="11" t="str">
        <f t="shared" si="30"/>
        <v>11. Bắc NinhHuyện Tiên Du</v>
      </c>
    </row>
    <row r="1939" spans="11:27" ht="15.75">
      <c r="K1939" s="21"/>
      <c r="L1939" s="17"/>
      <c r="M1939" s="17"/>
      <c r="N1939" s="17" t="s">
        <v>335</v>
      </c>
      <c r="O1939" s="17" t="s">
        <v>722</v>
      </c>
      <c r="P1939" s="17" t="s">
        <v>2847</v>
      </c>
      <c r="Q1939" s="17" t="s">
        <v>297</v>
      </c>
      <c r="R1939" s="18">
        <v>95</v>
      </c>
      <c r="S1939" s="10">
        <v>44</v>
      </c>
      <c r="AA1939" s="11" t="str">
        <f t="shared" si="30"/>
        <v>11. Bắc NinhHuyện Tiên Du</v>
      </c>
    </row>
    <row r="1940" spans="11:27" ht="15.75">
      <c r="K1940" s="21"/>
      <c r="L1940" s="17"/>
      <c r="M1940" s="17"/>
      <c r="N1940" s="17" t="s">
        <v>335</v>
      </c>
      <c r="O1940" s="17" t="s">
        <v>722</v>
      </c>
      <c r="P1940" s="17" t="s">
        <v>2848</v>
      </c>
      <c r="Q1940" s="17" t="s">
        <v>297</v>
      </c>
      <c r="R1940" s="18">
        <v>95</v>
      </c>
      <c r="S1940" s="10">
        <v>44</v>
      </c>
      <c r="AA1940" s="11" t="str">
        <f t="shared" si="30"/>
        <v>11. Bắc NinhHuyện Tiên Du</v>
      </c>
    </row>
    <row r="1941" spans="11:27" ht="15.75">
      <c r="K1941" s="21"/>
      <c r="L1941" s="17"/>
      <c r="M1941" s="17"/>
      <c r="N1941" s="17" t="s">
        <v>335</v>
      </c>
      <c r="O1941" s="17" t="s">
        <v>722</v>
      </c>
      <c r="P1941" s="17" t="s">
        <v>2849</v>
      </c>
      <c r="Q1941" s="17" t="s">
        <v>297</v>
      </c>
      <c r="R1941" s="18">
        <v>95</v>
      </c>
      <c r="S1941" s="10">
        <v>44</v>
      </c>
      <c r="AA1941" s="11" t="str">
        <f t="shared" si="30"/>
        <v>11. Bắc NinhHuyện Tiên Du</v>
      </c>
    </row>
    <row r="1942" spans="11:27" ht="15.75">
      <c r="K1942" s="21"/>
      <c r="L1942" s="17"/>
      <c r="M1942" s="17"/>
      <c r="N1942" s="17" t="s">
        <v>335</v>
      </c>
      <c r="O1942" s="17" t="s">
        <v>722</v>
      </c>
      <c r="P1942" s="17" t="s">
        <v>2850</v>
      </c>
      <c r="Q1942" s="17" t="s">
        <v>297</v>
      </c>
      <c r="R1942" s="18">
        <v>95</v>
      </c>
      <c r="S1942" s="10">
        <v>44</v>
      </c>
      <c r="AA1942" s="11" t="str">
        <f t="shared" si="30"/>
        <v>11. Bắc NinhHuyện Tiên Du</v>
      </c>
    </row>
    <row r="1943" spans="11:27" ht="15.75">
      <c r="K1943" s="21"/>
      <c r="L1943" s="17"/>
      <c r="M1943" s="17"/>
      <c r="N1943" s="17" t="s">
        <v>335</v>
      </c>
      <c r="O1943" s="17" t="s">
        <v>722</v>
      </c>
      <c r="P1943" s="17" t="s">
        <v>2334</v>
      </c>
      <c r="Q1943" s="17" t="s">
        <v>297</v>
      </c>
      <c r="R1943" s="18">
        <v>95</v>
      </c>
      <c r="S1943" s="10">
        <v>44</v>
      </c>
      <c r="AA1943" s="11" t="str">
        <f t="shared" si="30"/>
        <v>11. Bắc NinhHuyện Tiên Du</v>
      </c>
    </row>
    <row r="1944" spans="11:27" ht="15.75">
      <c r="K1944" s="21"/>
      <c r="L1944" s="17"/>
      <c r="M1944" s="17"/>
      <c r="N1944" s="17" t="s">
        <v>335</v>
      </c>
      <c r="O1944" s="17" t="s">
        <v>722</v>
      </c>
      <c r="P1944" s="17" t="s">
        <v>2851</v>
      </c>
      <c r="Q1944" s="17" t="s">
        <v>297</v>
      </c>
      <c r="R1944" s="18">
        <v>95</v>
      </c>
      <c r="S1944" s="10">
        <v>44</v>
      </c>
      <c r="AA1944" s="11" t="str">
        <f t="shared" si="30"/>
        <v>11. Bắc NinhHuyện Tiên Du</v>
      </c>
    </row>
    <row r="1945" spans="11:27" ht="15.75">
      <c r="K1945" s="21"/>
      <c r="L1945" s="17"/>
      <c r="M1945" s="17"/>
      <c r="N1945" s="17" t="s">
        <v>335</v>
      </c>
      <c r="O1945" s="17" t="s">
        <v>722</v>
      </c>
      <c r="P1945" s="17" t="s">
        <v>2852</v>
      </c>
      <c r="Q1945" s="17" t="s">
        <v>297</v>
      </c>
      <c r="R1945" s="18">
        <v>95</v>
      </c>
      <c r="S1945" s="10">
        <v>44</v>
      </c>
      <c r="AA1945" s="11" t="str">
        <f t="shared" si="30"/>
        <v>11. Bắc NinhHuyện Tiên Du</v>
      </c>
    </row>
    <row r="1946" spans="11:27" ht="15.75">
      <c r="K1946" s="21"/>
      <c r="L1946" s="17"/>
      <c r="M1946" s="17"/>
      <c r="N1946" s="17" t="s">
        <v>335</v>
      </c>
      <c r="O1946" s="17" t="s">
        <v>722</v>
      </c>
      <c r="P1946" s="17" t="s">
        <v>2853</v>
      </c>
      <c r="Q1946" s="17" t="s">
        <v>297</v>
      </c>
      <c r="R1946" s="18">
        <v>95</v>
      </c>
      <c r="S1946" s="10">
        <v>44</v>
      </c>
      <c r="AA1946" s="11" t="str">
        <f t="shared" si="30"/>
        <v>11. Bắc NinhHuyện Tiên Du</v>
      </c>
    </row>
    <row r="1947" spans="11:27" ht="15.75">
      <c r="K1947" s="21"/>
      <c r="L1947" s="17"/>
      <c r="M1947" s="17"/>
      <c r="N1947" s="17" t="s">
        <v>335</v>
      </c>
      <c r="O1947" s="17" t="s">
        <v>725</v>
      </c>
      <c r="P1947" s="17" t="s">
        <v>2854</v>
      </c>
      <c r="Q1947" s="17" t="s">
        <v>297</v>
      </c>
      <c r="R1947" s="18">
        <v>95</v>
      </c>
      <c r="S1947" s="10">
        <v>44</v>
      </c>
      <c r="AA1947" s="11" t="str">
        <f t="shared" si="30"/>
        <v>11. Bắc NinhHuyện Thuận Thành</v>
      </c>
    </row>
    <row r="1948" spans="11:27" ht="15.75">
      <c r="K1948" s="21"/>
      <c r="L1948" s="17"/>
      <c r="M1948" s="17"/>
      <c r="N1948" s="17" t="s">
        <v>335</v>
      </c>
      <c r="O1948" s="17" t="s">
        <v>725</v>
      </c>
      <c r="P1948" s="17" t="s">
        <v>2355</v>
      </c>
      <c r="Q1948" s="17" t="s">
        <v>297</v>
      </c>
      <c r="R1948" s="18">
        <v>95</v>
      </c>
      <c r="S1948" s="10">
        <v>44</v>
      </c>
      <c r="AA1948" s="11" t="str">
        <f t="shared" si="30"/>
        <v>11. Bắc NinhHuyện Thuận Thành</v>
      </c>
    </row>
    <row r="1949" spans="11:27" ht="15.75">
      <c r="K1949" s="21"/>
      <c r="L1949" s="17"/>
      <c r="M1949" s="17"/>
      <c r="N1949" s="17" t="s">
        <v>335</v>
      </c>
      <c r="O1949" s="17" t="s">
        <v>725</v>
      </c>
      <c r="P1949" s="17" t="s">
        <v>2855</v>
      </c>
      <c r="Q1949" s="17" t="s">
        <v>297</v>
      </c>
      <c r="R1949" s="18">
        <v>95</v>
      </c>
      <c r="S1949" s="10">
        <v>44</v>
      </c>
      <c r="AA1949" s="11" t="str">
        <f t="shared" si="30"/>
        <v>11. Bắc NinhHuyện Thuận Thành</v>
      </c>
    </row>
    <row r="1950" spans="11:27" ht="15.75">
      <c r="K1950" s="21"/>
      <c r="L1950" s="17"/>
      <c r="M1950" s="17"/>
      <c r="N1950" s="17" t="s">
        <v>335</v>
      </c>
      <c r="O1950" s="17" t="s">
        <v>725</v>
      </c>
      <c r="P1950" s="17" t="s">
        <v>2856</v>
      </c>
      <c r="Q1950" s="17" t="s">
        <v>297</v>
      </c>
      <c r="R1950" s="18">
        <v>95</v>
      </c>
      <c r="S1950" s="10">
        <v>44</v>
      </c>
      <c r="AA1950" s="11" t="str">
        <f t="shared" si="30"/>
        <v>11. Bắc NinhHuyện Thuận Thành</v>
      </c>
    </row>
    <row r="1951" spans="11:27" ht="15.75">
      <c r="K1951" s="21"/>
      <c r="L1951" s="17"/>
      <c r="M1951" s="17"/>
      <c r="N1951" s="17" t="s">
        <v>335</v>
      </c>
      <c r="O1951" s="17" t="s">
        <v>725</v>
      </c>
      <c r="P1951" s="17" t="s">
        <v>2857</v>
      </c>
      <c r="Q1951" s="17" t="s">
        <v>297</v>
      </c>
      <c r="R1951" s="18">
        <v>95</v>
      </c>
      <c r="S1951" s="10">
        <v>44</v>
      </c>
      <c r="AA1951" s="11" t="str">
        <f t="shared" si="30"/>
        <v>11. Bắc NinhHuyện Thuận Thành</v>
      </c>
    </row>
    <row r="1952" spans="11:27" ht="15.75">
      <c r="K1952" s="21"/>
      <c r="L1952" s="17"/>
      <c r="M1952" s="17"/>
      <c r="N1952" s="17" t="s">
        <v>335</v>
      </c>
      <c r="O1952" s="17" t="s">
        <v>725</v>
      </c>
      <c r="P1952" s="17" t="s">
        <v>2858</v>
      </c>
      <c r="Q1952" s="17" t="s">
        <v>297</v>
      </c>
      <c r="R1952" s="18">
        <v>95</v>
      </c>
      <c r="S1952" s="10">
        <v>44</v>
      </c>
      <c r="AA1952" s="11" t="str">
        <f t="shared" si="30"/>
        <v>11. Bắc NinhHuyện Thuận Thành</v>
      </c>
    </row>
    <row r="1953" spans="11:27" ht="15.75">
      <c r="K1953" s="21"/>
      <c r="L1953" s="17"/>
      <c r="M1953" s="17"/>
      <c r="N1953" s="17" t="s">
        <v>335</v>
      </c>
      <c r="O1953" s="17" t="s">
        <v>725</v>
      </c>
      <c r="P1953" s="17" t="s">
        <v>2859</v>
      </c>
      <c r="Q1953" s="17" t="s">
        <v>297</v>
      </c>
      <c r="R1953" s="18">
        <v>95</v>
      </c>
      <c r="S1953" s="10">
        <v>44</v>
      </c>
      <c r="AA1953" s="11" t="str">
        <f t="shared" si="30"/>
        <v>11. Bắc NinhHuyện Thuận Thành</v>
      </c>
    </row>
    <row r="1954" spans="11:27" ht="15.75">
      <c r="K1954" s="21"/>
      <c r="L1954" s="17"/>
      <c r="M1954" s="17"/>
      <c r="N1954" s="17" t="s">
        <v>335</v>
      </c>
      <c r="O1954" s="17" t="s">
        <v>725</v>
      </c>
      <c r="P1954" s="17" t="s">
        <v>2860</v>
      </c>
      <c r="Q1954" s="17" t="s">
        <v>297</v>
      </c>
      <c r="R1954" s="18">
        <v>95</v>
      </c>
      <c r="S1954" s="10">
        <v>44</v>
      </c>
      <c r="AA1954" s="11" t="str">
        <f t="shared" si="30"/>
        <v>11. Bắc NinhHuyện Thuận Thành</v>
      </c>
    </row>
    <row r="1955" spans="11:27" ht="15.75">
      <c r="K1955" s="21"/>
      <c r="L1955" s="17"/>
      <c r="M1955" s="17"/>
      <c r="N1955" s="17" t="s">
        <v>335</v>
      </c>
      <c r="O1955" s="17" t="s">
        <v>725</v>
      </c>
      <c r="P1955" s="17" t="s">
        <v>2861</v>
      </c>
      <c r="Q1955" s="17" t="s">
        <v>297</v>
      </c>
      <c r="R1955" s="18">
        <v>95</v>
      </c>
      <c r="S1955" s="10">
        <v>44</v>
      </c>
      <c r="AA1955" s="11" t="str">
        <f t="shared" si="30"/>
        <v>11. Bắc NinhHuyện Thuận Thành</v>
      </c>
    </row>
    <row r="1956" spans="11:27" ht="15.75">
      <c r="K1956" s="21"/>
      <c r="L1956" s="17"/>
      <c r="M1956" s="17"/>
      <c r="N1956" s="17" t="s">
        <v>335</v>
      </c>
      <c r="O1956" s="17" t="s">
        <v>725</v>
      </c>
      <c r="P1956" s="17" t="s">
        <v>2862</v>
      </c>
      <c r="Q1956" s="17" t="s">
        <v>297</v>
      </c>
      <c r="R1956" s="18">
        <v>95</v>
      </c>
      <c r="S1956" s="10">
        <v>44</v>
      </c>
      <c r="AA1956" s="11" t="str">
        <f t="shared" si="30"/>
        <v>11. Bắc NinhHuyện Thuận Thành</v>
      </c>
    </row>
    <row r="1957" spans="11:27" ht="15.75">
      <c r="K1957" s="21"/>
      <c r="L1957" s="17"/>
      <c r="M1957" s="17"/>
      <c r="N1957" s="17" t="s">
        <v>335</v>
      </c>
      <c r="O1957" s="17" t="s">
        <v>725</v>
      </c>
      <c r="P1957" s="17" t="s">
        <v>2863</v>
      </c>
      <c r="Q1957" s="17" t="s">
        <v>297</v>
      </c>
      <c r="R1957" s="18">
        <v>95</v>
      </c>
      <c r="S1957" s="10">
        <v>44</v>
      </c>
      <c r="AA1957" s="11" t="str">
        <f t="shared" si="30"/>
        <v>11. Bắc NinhHuyện Thuận Thành</v>
      </c>
    </row>
    <row r="1958" spans="11:27" ht="15.75">
      <c r="K1958" s="21"/>
      <c r="L1958" s="17"/>
      <c r="M1958" s="17"/>
      <c r="N1958" s="17" t="s">
        <v>335</v>
      </c>
      <c r="O1958" s="17" t="s">
        <v>725</v>
      </c>
      <c r="P1958" s="17" t="s">
        <v>2864</v>
      </c>
      <c r="Q1958" s="17" t="s">
        <v>297</v>
      </c>
      <c r="R1958" s="18">
        <v>95</v>
      </c>
      <c r="S1958" s="10">
        <v>44</v>
      </c>
      <c r="AA1958" s="11" t="str">
        <f t="shared" si="30"/>
        <v>11. Bắc NinhHuyện Thuận Thành</v>
      </c>
    </row>
    <row r="1959" spans="11:27" ht="15.75">
      <c r="K1959" s="21"/>
      <c r="L1959" s="17"/>
      <c r="M1959" s="17"/>
      <c r="N1959" s="17" t="s">
        <v>335</v>
      </c>
      <c r="O1959" s="17" t="s">
        <v>725</v>
      </c>
      <c r="P1959" s="17" t="s">
        <v>2865</v>
      </c>
      <c r="Q1959" s="17" t="s">
        <v>297</v>
      </c>
      <c r="R1959" s="18">
        <v>95</v>
      </c>
      <c r="S1959" s="10">
        <v>44</v>
      </c>
      <c r="AA1959" s="11" t="str">
        <f t="shared" si="30"/>
        <v>11. Bắc NinhHuyện Thuận Thành</v>
      </c>
    </row>
    <row r="1960" spans="11:27" ht="15.75">
      <c r="K1960" s="21"/>
      <c r="L1960" s="17"/>
      <c r="M1960" s="17"/>
      <c r="N1960" s="17" t="s">
        <v>335</v>
      </c>
      <c r="O1960" s="17" t="s">
        <v>725</v>
      </c>
      <c r="P1960" s="17" t="s">
        <v>2866</v>
      </c>
      <c r="Q1960" s="17" t="s">
        <v>297</v>
      </c>
      <c r="R1960" s="18">
        <v>95</v>
      </c>
      <c r="S1960" s="10">
        <v>44</v>
      </c>
      <c r="AA1960" s="11" t="str">
        <f t="shared" si="30"/>
        <v>11. Bắc NinhHuyện Thuận Thành</v>
      </c>
    </row>
    <row r="1961" spans="11:27" ht="15.75">
      <c r="K1961" s="21"/>
      <c r="L1961" s="17"/>
      <c r="M1961" s="17"/>
      <c r="N1961" s="17" t="s">
        <v>335</v>
      </c>
      <c r="O1961" s="17" t="s">
        <v>725</v>
      </c>
      <c r="P1961" s="17" t="s">
        <v>2867</v>
      </c>
      <c r="Q1961" s="17" t="s">
        <v>297</v>
      </c>
      <c r="R1961" s="18">
        <v>95</v>
      </c>
      <c r="S1961" s="10">
        <v>44</v>
      </c>
      <c r="AA1961" s="11" t="str">
        <f t="shared" si="30"/>
        <v>11. Bắc NinhHuyện Thuận Thành</v>
      </c>
    </row>
    <row r="1962" spans="11:27" ht="15.75">
      <c r="K1962" s="21"/>
      <c r="L1962" s="17"/>
      <c r="M1962" s="17"/>
      <c r="N1962" s="17" t="s">
        <v>335</v>
      </c>
      <c r="O1962" s="17" t="s">
        <v>725</v>
      </c>
      <c r="P1962" s="17" t="s">
        <v>2868</v>
      </c>
      <c r="Q1962" s="17" t="s">
        <v>297</v>
      </c>
      <c r="R1962" s="18">
        <v>95</v>
      </c>
      <c r="S1962" s="10">
        <v>44</v>
      </c>
      <c r="AA1962" s="11" t="str">
        <f t="shared" si="30"/>
        <v>11. Bắc NinhHuyện Thuận Thành</v>
      </c>
    </row>
    <row r="1963" spans="11:27" ht="15.75">
      <c r="K1963" s="21"/>
      <c r="L1963" s="17"/>
      <c r="M1963" s="17"/>
      <c r="N1963" s="17" t="s">
        <v>335</v>
      </c>
      <c r="O1963" s="17" t="s">
        <v>725</v>
      </c>
      <c r="P1963" s="17" t="s">
        <v>2869</v>
      </c>
      <c r="Q1963" s="17" t="s">
        <v>297</v>
      </c>
      <c r="R1963" s="18">
        <v>95</v>
      </c>
      <c r="S1963" s="10">
        <v>44</v>
      </c>
      <c r="AA1963" s="11" t="str">
        <f t="shared" si="30"/>
        <v>11. Bắc NinhHuyện Thuận Thành</v>
      </c>
    </row>
    <row r="1964" spans="11:27" ht="15.75">
      <c r="K1964" s="21"/>
      <c r="L1964" s="17"/>
      <c r="M1964" s="17"/>
      <c r="N1964" s="17" t="s">
        <v>335</v>
      </c>
      <c r="O1964" s="17" t="s">
        <v>725</v>
      </c>
      <c r="P1964" s="17" t="s">
        <v>2870</v>
      </c>
      <c r="Q1964" s="17" t="s">
        <v>297</v>
      </c>
      <c r="R1964" s="18">
        <v>95</v>
      </c>
      <c r="S1964" s="10">
        <v>44</v>
      </c>
      <c r="AA1964" s="11" t="str">
        <f t="shared" si="30"/>
        <v>11. Bắc NinhHuyện Thuận Thành</v>
      </c>
    </row>
    <row r="1965" spans="11:27" ht="15.75">
      <c r="K1965" s="21"/>
      <c r="L1965" s="17"/>
      <c r="M1965" s="17"/>
      <c r="N1965" s="17" t="s">
        <v>335</v>
      </c>
      <c r="O1965" s="17" t="s">
        <v>728</v>
      </c>
      <c r="P1965" s="17" t="s">
        <v>2871</v>
      </c>
      <c r="Q1965" s="17" t="s">
        <v>297</v>
      </c>
      <c r="R1965" s="18">
        <v>95</v>
      </c>
      <c r="S1965" s="10">
        <v>44</v>
      </c>
      <c r="AA1965" s="11" t="str">
        <f t="shared" si="30"/>
        <v>11. Bắc NinhHuyện Yên Phong</v>
      </c>
    </row>
    <row r="1966" spans="11:27" ht="15.75">
      <c r="K1966" s="21"/>
      <c r="L1966" s="17"/>
      <c r="M1966" s="17"/>
      <c r="N1966" s="17" t="s">
        <v>335</v>
      </c>
      <c r="O1966" s="17" t="s">
        <v>728</v>
      </c>
      <c r="P1966" s="17" t="s">
        <v>2872</v>
      </c>
      <c r="Q1966" s="17" t="s">
        <v>297</v>
      </c>
      <c r="R1966" s="18">
        <v>95</v>
      </c>
      <c r="S1966" s="10">
        <v>44</v>
      </c>
      <c r="AA1966" s="11" t="str">
        <f t="shared" si="30"/>
        <v>11. Bắc NinhHuyện Yên Phong</v>
      </c>
    </row>
    <row r="1967" spans="11:27" ht="15.75">
      <c r="K1967" s="21"/>
      <c r="L1967" s="17"/>
      <c r="M1967" s="17"/>
      <c r="N1967" s="17" t="s">
        <v>335</v>
      </c>
      <c r="O1967" s="17" t="s">
        <v>728</v>
      </c>
      <c r="P1967" s="17" t="s">
        <v>2873</v>
      </c>
      <c r="Q1967" s="17" t="s">
        <v>297</v>
      </c>
      <c r="R1967" s="18">
        <v>95</v>
      </c>
      <c r="S1967" s="10">
        <v>44</v>
      </c>
      <c r="AA1967" s="11" t="str">
        <f t="shared" si="30"/>
        <v>11. Bắc NinhHuyện Yên Phong</v>
      </c>
    </row>
    <row r="1968" spans="11:27" ht="15.75">
      <c r="K1968" s="21"/>
      <c r="L1968" s="17"/>
      <c r="M1968" s="17"/>
      <c r="N1968" s="17" t="s">
        <v>335</v>
      </c>
      <c r="O1968" s="17" t="s">
        <v>728</v>
      </c>
      <c r="P1968" s="17" t="s">
        <v>2874</v>
      </c>
      <c r="Q1968" s="17" t="s">
        <v>297</v>
      </c>
      <c r="R1968" s="18">
        <v>95</v>
      </c>
      <c r="S1968" s="10">
        <v>44</v>
      </c>
      <c r="AA1968" s="11" t="str">
        <f t="shared" si="30"/>
        <v>11. Bắc NinhHuyện Yên Phong</v>
      </c>
    </row>
    <row r="1969" spans="11:27" ht="15.75">
      <c r="K1969" s="21"/>
      <c r="L1969" s="17"/>
      <c r="M1969" s="17"/>
      <c r="N1969" s="17" t="s">
        <v>335</v>
      </c>
      <c r="O1969" s="17" t="s">
        <v>728</v>
      </c>
      <c r="P1969" s="17" t="s">
        <v>2875</v>
      </c>
      <c r="Q1969" s="17" t="s">
        <v>297</v>
      </c>
      <c r="R1969" s="18">
        <v>95</v>
      </c>
      <c r="S1969" s="10">
        <v>44</v>
      </c>
      <c r="AA1969" s="11" t="str">
        <f t="shared" si="30"/>
        <v>11. Bắc NinhHuyện Yên Phong</v>
      </c>
    </row>
    <row r="1970" spans="11:27" ht="15.75">
      <c r="K1970" s="21"/>
      <c r="L1970" s="17"/>
      <c r="M1970" s="17"/>
      <c r="N1970" s="17" t="s">
        <v>335</v>
      </c>
      <c r="O1970" s="17" t="s">
        <v>728</v>
      </c>
      <c r="P1970" s="17" t="s">
        <v>2155</v>
      </c>
      <c r="Q1970" s="17" t="s">
        <v>297</v>
      </c>
      <c r="R1970" s="18">
        <v>95</v>
      </c>
      <c r="S1970" s="10">
        <v>44</v>
      </c>
      <c r="AA1970" s="11" t="str">
        <f t="shared" si="30"/>
        <v>11. Bắc NinhHuyện Yên Phong</v>
      </c>
    </row>
    <row r="1971" spans="11:27" ht="15.75">
      <c r="K1971" s="21"/>
      <c r="L1971" s="17"/>
      <c r="M1971" s="17"/>
      <c r="N1971" s="17" t="s">
        <v>335</v>
      </c>
      <c r="O1971" s="17" t="s">
        <v>728</v>
      </c>
      <c r="P1971" s="17" t="s">
        <v>2876</v>
      </c>
      <c r="Q1971" s="17" t="s">
        <v>297</v>
      </c>
      <c r="R1971" s="18">
        <v>95</v>
      </c>
      <c r="S1971" s="10">
        <v>44</v>
      </c>
      <c r="AA1971" s="11" t="str">
        <f t="shared" si="30"/>
        <v>11. Bắc NinhHuyện Yên Phong</v>
      </c>
    </row>
    <row r="1972" spans="11:27" ht="15.75">
      <c r="K1972" s="21"/>
      <c r="L1972" s="17"/>
      <c r="M1972" s="17"/>
      <c r="N1972" s="17" t="s">
        <v>335</v>
      </c>
      <c r="O1972" s="17" t="s">
        <v>728</v>
      </c>
      <c r="P1972" s="17" t="s">
        <v>2073</v>
      </c>
      <c r="Q1972" s="17" t="s">
        <v>297</v>
      </c>
      <c r="R1972" s="18">
        <v>95</v>
      </c>
      <c r="S1972" s="10">
        <v>44</v>
      </c>
      <c r="AA1972" s="11" t="str">
        <f t="shared" si="30"/>
        <v>11. Bắc NinhHuyện Yên Phong</v>
      </c>
    </row>
    <row r="1973" spans="11:27" ht="15.75">
      <c r="K1973" s="21"/>
      <c r="L1973" s="17"/>
      <c r="M1973" s="17"/>
      <c r="N1973" s="17" t="s">
        <v>335</v>
      </c>
      <c r="O1973" s="17" t="s">
        <v>728</v>
      </c>
      <c r="P1973" s="17" t="s">
        <v>2877</v>
      </c>
      <c r="Q1973" s="17" t="s">
        <v>297</v>
      </c>
      <c r="R1973" s="18">
        <v>95</v>
      </c>
      <c r="S1973" s="10">
        <v>44</v>
      </c>
      <c r="AA1973" s="11" t="str">
        <f t="shared" si="30"/>
        <v>11. Bắc NinhHuyện Yên Phong</v>
      </c>
    </row>
    <row r="1974" spans="11:27" ht="15.75">
      <c r="K1974" s="21"/>
      <c r="L1974" s="17"/>
      <c r="M1974" s="17"/>
      <c r="N1974" s="17" t="s">
        <v>335</v>
      </c>
      <c r="O1974" s="17" t="s">
        <v>728</v>
      </c>
      <c r="P1974" s="17" t="s">
        <v>2878</v>
      </c>
      <c r="Q1974" s="17" t="s">
        <v>297</v>
      </c>
      <c r="R1974" s="18">
        <v>95</v>
      </c>
      <c r="S1974" s="10">
        <v>44</v>
      </c>
      <c r="AA1974" s="11" t="str">
        <f t="shared" si="30"/>
        <v>11. Bắc NinhHuyện Yên Phong</v>
      </c>
    </row>
    <row r="1975" spans="11:27" ht="15.75">
      <c r="K1975" s="21"/>
      <c r="L1975" s="17"/>
      <c r="M1975" s="17"/>
      <c r="N1975" s="17" t="s">
        <v>335</v>
      </c>
      <c r="O1975" s="17" t="s">
        <v>728</v>
      </c>
      <c r="P1975" s="17" t="s">
        <v>2879</v>
      </c>
      <c r="Q1975" s="17" t="s">
        <v>297</v>
      </c>
      <c r="R1975" s="18">
        <v>95</v>
      </c>
      <c r="S1975" s="10">
        <v>44</v>
      </c>
      <c r="AA1975" s="11" t="str">
        <f t="shared" si="30"/>
        <v>11. Bắc NinhHuyện Yên Phong</v>
      </c>
    </row>
    <row r="1976" spans="11:27" ht="15.75">
      <c r="K1976" s="21"/>
      <c r="L1976" s="17"/>
      <c r="M1976" s="17"/>
      <c r="N1976" s="17" t="s">
        <v>335</v>
      </c>
      <c r="O1976" s="17" t="s">
        <v>728</v>
      </c>
      <c r="P1976" s="17" t="s">
        <v>2880</v>
      </c>
      <c r="Q1976" s="17" t="s">
        <v>297</v>
      </c>
      <c r="R1976" s="18">
        <v>95</v>
      </c>
      <c r="S1976" s="10">
        <v>44</v>
      </c>
      <c r="AA1976" s="11" t="str">
        <f t="shared" si="30"/>
        <v>11. Bắc NinhHuyện Yên Phong</v>
      </c>
    </row>
    <row r="1977" spans="11:27" ht="15.75">
      <c r="K1977" s="21"/>
      <c r="L1977" s="17"/>
      <c r="M1977" s="17"/>
      <c r="N1977" s="17" t="s">
        <v>335</v>
      </c>
      <c r="O1977" s="17" t="s">
        <v>728</v>
      </c>
      <c r="P1977" s="17" t="s">
        <v>2881</v>
      </c>
      <c r="Q1977" s="17" t="s">
        <v>297</v>
      </c>
      <c r="R1977" s="18">
        <v>95</v>
      </c>
      <c r="S1977" s="10">
        <v>44</v>
      </c>
      <c r="AA1977" s="11" t="str">
        <f t="shared" si="30"/>
        <v>11. Bắc NinhHuyện Yên Phong</v>
      </c>
    </row>
    <row r="1978" spans="11:27" ht="15.75">
      <c r="K1978" s="21"/>
      <c r="L1978" s="17"/>
      <c r="M1978" s="17"/>
      <c r="N1978" s="17" t="s">
        <v>335</v>
      </c>
      <c r="O1978" s="17" t="s">
        <v>728</v>
      </c>
      <c r="P1978" s="17" t="s">
        <v>1159</v>
      </c>
      <c r="Q1978" s="17" t="s">
        <v>297</v>
      </c>
      <c r="R1978" s="18">
        <v>95</v>
      </c>
      <c r="S1978" s="10">
        <v>44</v>
      </c>
      <c r="AA1978" s="11" t="str">
        <f t="shared" si="30"/>
        <v>11. Bắc NinhHuyện Yên Phong</v>
      </c>
    </row>
    <row r="1979" spans="11:27" ht="15.75">
      <c r="K1979" s="21"/>
      <c r="L1979" s="17"/>
      <c r="M1979" s="17"/>
      <c r="N1979" s="17" t="s">
        <v>335</v>
      </c>
      <c r="O1979" s="17" t="s">
        <v>730</v>
      </c>
      <c r="P1979" s="17" t="s">
        <v>2882</v>
      </c>
      <c r="Q1979" s="17" t="s">
        <v>297</v>
      </c>
      <c r="R1979" s="18">
        <v>95</v>
      </c>
      <c r="S1979" s="10">
        <v>44</v>
      </c>
      <c r="AA1979" s="11" t="str">
        <f t="shared" si="30"/>
        <v>11. Bắc NinhThành phố Bắc Ninh</v>
      </c>
    </row>
    <row r="1980" spans="11:27" ht="15.75">
      <c r="K1980" s="21"/>
      <c r="L1980" s="17"/>
      <c r="M1980" s="17"/>
      <c r="N1980" s="17" t="s">
        <v>335</v>
      </c>
      <c r="O1980" s="17" t="s">
        <v>730</v>
      </c>
      <c r="P1980" s="17" t="s">
        <v>2883</v>
      </c>
      <c r="Q1980" s="17" t="s">
        <v>297</v>
      </c>
      <c r="R1980" s="18">
        <v>95</v>
      </c>
      <c r="S1980" s="10">
        <v>44</v>
      </c>
      <c r="AA1980" s="11" t="str">
        <f t="shared" si="30"/>
        <v>11. Bắc NinhThành phố Bắc Ninh</v>
      </c>
    </row>
    <row r="1981" spans="11:27" ht="15.75">
      <c r="K1981" s="21"/>
      <c r="L1981" s="17"/>
      <c r="M1981" s="17"/>
      <c r="N1981" s="17" t="s">
        <v>335</v>
      </c>
      <c r="O1981" s="17" t="s">
        <v>730</v>
      </c>
      <c r="P1981" s="17" t="s">
        <v>2884</v>
      </c>
      <c r="Q1981" s="17" t="s">
        <v>297</v>
      </c>
      <c r="R1981" s="18">
        <v>95</v>
      </c>
      <c r="S1981" s="10">
        <v>44</v>
      </c>
      <c r="AA1981" s="11" t="str">
        <f t="shared" si="30"/>
        <v>11. Bắc NinhThành phố Bắc Ninh</v>
      </c>
    </row>
    <row r="1982" spans="11:27" ht="15.75">
      <c r="K1982" s="21"/>
      <c r="L1982" s="17"/>
      <c r="M1982" s="17"/>
      <c r="N1982" s="17" t="s">
        <v>335</v>
      </c>
      <c r="O1982" s="17" t="s">
        <v>730</v>
      </c>
      <c r="P1982" s="17" t="s">
        <v>2885</v>
      </c>
      <c r="Q1982" s="17" t="s">
        <v>297</v>
      </c>
      <c r="R1982" s="18">
        <v>95</v>
      </c>
      <c r="S1982" s="10">
        <v>44</v>
      </c>
      <c r="AA1982" s="11" t="str">
        <f t="shared" si="30"/>
        <v>11. Bắc NinhThành phố Bắc Ninh</v>
      </c>
    </row>
    <row r="1983" spans="11:27" ht="15.75">
      <c r="K1983" s="21"/>
      <c r="L1983" s="17"/>
      <c r="M1983" s="17"/>
      <c r="N1983" s="17" t="s">
        <v>335</v>
      </c>
      <c r="O1983" s="17" t="s">
        <v>730</v>
      </c>
      <c r="P1983" s="17" t="s">
        <v>2886</v>
      </c>
      <c r="Q1983" s="17" t="s">
        <v>297</v>
      </c>
      <c r="R1983" s="18">
        <v>95</v>
      </c>
      <c r="S1983" s="10">
        <v>44</v>
      </c>
      <c r="AA1983" s="11" t="str">
        <f t="shared" si="30"/>
        <v>11. Bắc NinhThành phố Bắc Ninh</v>
      </c>
    </row>
    <row r="1984" spans="11:27" ht="15.75">
      <c r="K1984" s="21"/>
      <c r="L1984" s="17"/>
      <c r="M1984" s="17"/>
      <c r="N1984" s="17" t="s">
        <v>335</v>
      </c>
      <c r="O1984" s="17" t="s">
        <v>730</v>
      </c>
      <c r="P1984" s="17" t="s">
        <v>2887</v>
      </c>
      <c r="Q1984" s="17" t="s">
        <v>297</v>
      </c>
      <c r="R1984" s="18">
        <v>95</v>
      </c>
      <c r="S1984" s="10">
        <v>44</v>
      </c>
      <c r="AA1984" s="11" t="str">
        <f t="shared" si="30"/>
        <v>11. Bắc NinhThành phố Bắc Ninh</v>
      </c>
    </row>
    <row r="1985" spans="11:27" ht="15.75">
      <c r="K1985" s="21"/>
      <c r="L1985" s="17"/>
      <c r="M1985" s="17"/>
      <c r="N1985" s="17" t="s">
        <v>335</v>
      </c>
      <c r="O1985" s="17" t="s">
        <v>730</v>
      </c>
      <c r="P1985" s="17" t="s">
        <v>2888</v>
      </c>
      <c r="Q1985" s="17" t="s">
        <v>297</v>
      </c>
      <c r="R1985" s="18">
        <v>95</v>
      </c>
      <c r="S1985" s="10">
        <v>44</v>
      </c>
      <c r="AA1985" s="11" t="str">
        <f t="shared" si="30"/>
        <v>11. Bắc NinhThành phố Bắc Ninh</v>
      </c>
    </row>
    <row r="1986" spans="11:27" ht="15.75">
      <c r="K1986" s="21"/>
      <c r="L1986" s="17"/>
      <c r="M1986" s="17"/>
      <c r="N1986" s="17" t="s">
        <v>335</v>
      </c>
      <c r="O1986" s="17" t="s">
        <v>730</v>
      </c>
      <c r="P1986" s="17" t="s">
        <v>2889</v>
      </c>
      <c r="Q1986" s="17" t="s">
        <v>297</v>
      </c>
      <c r="R1986" s="18">
        <v>95</v>
      </c>
      <c r="S1986" s="10">
        <v>44</v>
      </c>
      <c r="AA1986" s="11" t="str">
        <f t="shared" si="30"/>
        <v>11. Bắc NinhThành phố Bắc Ninh</v>
      </c>
    </row>
    <row r="1987" spans="11:27" ht="15.75">
      <c r="K1987" s="21"/>
      <c r="L1987" s="17"/>
      <c r="M1987" s="17"/>
      <c r="N1987" s="17" t="s">
        <v>335</v>
      </c>
      <c r="O1987" s="17" t="s">
        <v>730</v>
      </c>
      <c r="P1987" s="17" t="s">
        <v>2113</v>
      </c>
      <c r="Q1987" s="17" t="s">
        <v>297</v>
      </c>
      <c r="R1987" s="18">
        <v>95</v>
      </c>
      <c r="S1987" s="10">
        <v>44</v>
      </c>
      <c r="AA1987" s="11" t="str">
        <f t="shared" si="30"/>
        <v>11. Bắc NinhThành phố Bắc Ninh</v>
      </c>
    </row>
    <row r="1988" spans="11:27" ht="15.75">
      <c r="K1988" s="21"/>
      <c r="L1988" s="17"/>
      <c r="M1988" s="17"/>
      <c r="N1988" s="17" t="s">
        <v>335</v>
      </c>
      <c r="O1988" s="17" t="s">
        <v>730</v>
      </c>
      <c r="P1988" s="17" t="s">
        <v>2890</v>
      </c>
      <c r="Q1988" s="17" t="s">
        <v>297</v>
      </c>
      <c r="R1988" s="18">
        <v>95</v>
      </c>
      <c r="S1988" s="10">
        <v>44</v>
      </c>
      <c r="AA1988" s="11" t="str">
        <f t="shared" si="30"/>
        <v>11. Bắc NinhThành phố Bắc Ninh</v>
      </c>
    </row>
    <row r="1989" spans="11:27" ht="15.75">
      <c r="K1989" s="21"/>
      <c r="L1989" s="17"/>
      <c r="M1989" s="17"/>
      <c r="N1989" s="17" t="s">
        <v>335</v>
      </c>
      <c r="O1989" s="17" t="s">
        <v>730</v>
      </c>
      <c r="P1989" s="17" t="s">
        <v>2891</v>
      </c>
      <c r="Q1989" s="17" t="s">
        <v>297</v>
      </c>
      <c r="R1989" s="18">
        <v>95</v>
      </c>
      <c r="S1989" s="10">
        <v>44</v>
      </c>
      <c r="AA1989" s="11" t="str">
        <f t="shared" si="30"/>
        <v>11. Bắc NinhThành phố Bắc Ninh</v>
      </c>
    </row>
    <row r="1990" spans="11:27" ht="15.75">
      <c r="K1990" s="21"/>
      <c r="L1990" s="17"/>
      <c r="M1990" s="17"/>
      <c r="N1990" s="17" t="s">
        <v>335</v>
      </c>
      <c r="O1990" s="17" t="s">
        <v>730</v>
      </c>
      <c r="P1990" s="17" t="s">
        <v>2892</v>
      </c>
      <c r="Q1990" s="17" t="s">
        <v>297</v>
      </c>
      <c r="R1990" s="18">
        <v>95</v>
      </c>
      <c r="S1990" s="10">
        <v>44</v>
      </c>
      <c r="AA1990" s="11" t="str">
        <f t="shared" ref="AA1990:AA2053" si="31">N1990&amp;O1990</f>
        <v>11. Bắc NinhThành phố Bắc Ninh</v>
      </c>
    </row>
    <row r="1991" spans="11:27" ht="15.75">
      <c r="K1991" s="21"/>
      <c r="L1991" s="17"/>
      <c r="M1991" s="17"/>
      <c r="N1991" s="17" t="s">
        <v>335</v>
      </c>
      <c r="O1991" s="17" t="s">
        <v>730</v>
      </c>
      <c r="P1991" s="17" t="s">
        <v>2893</v>
      </c>
      <c r="Q1991" s="17" t="s">
        <v>297</v>
      </c>
      <c r="R1991" s="18">
        <v>95</v>
      </c>
      <c r="S1991" s="10">
        <v>44</v>
      </c>
      <c r="AA1991" s="11" t="str">
        <f t="shared" si="31"/>
        <v>11. Bắc NinhThành phố Bắc Ninh</v>
      </c>
    </row>
    <row r="1992" spans="11:27" ht="15.75">
      <c r="K1992" s="21"/>
      <c r="L1992" s="17"/>
      <c r="M1992" s="17"/>
      <c r="N1992" s="17" t="s">
        <v>335</v>
      </c>
      <c r="O1992" s="17" t="s">
        <v>730</v>
      </c>
      <c r="P1992" s="17" t="s">
        <v>2894</v>
      </c>
      <c r="Q1992" s="17" t="s">
        <v>297</v>
      </c>
      <c r="R1992" s="18">
        <v>95</v>
      </c>
      <c r="S1992" s="10">
        <v>44</v>
      </c>
      <c r="AA1992" s="11" t="str">
        <f t="shared" si="31"/>
        <v>11. Bắc NinhThành phố Bắc Ninh</v>
      </c>
    </row>
    <row r="1993" spans="11:27" ht="15.75">
      <c r="K1993" s="21"/>
      <c r="L1993" s="17"/>
      <c r="M1993" s="17"/>
      <c r="N1993" s="17" t="s">
        <v>335</v>
      </c>
      <c r="O1993" s="17" t="s">
        <v>730</v>
      </c>
      <c r="P1993" s="17" t="s">
        <v>2895</v>
      </c>
      <c r="Q1993" s="17" t="s">
        <v>297</v>
      </c>
      <c r="R1993" s="18">
        <v>95</v>
      </c>
      <c r="S1993" s="10">
        <v>44</v>
      </c>
      <c r="AA1993" s="11" t="str">
        <f t="shared" si="31"/>
        <v>11. Bắc NinhThành phố Bắc Ninh</v>
      </c>
    </row>
    <row r="1994" spans="11:27" ht="15.75">
      <c r="K1994" s="21"/>
      <c r="L1994" s="17"/>
      <c r="M1994" s="17"/>
      <c r="N1994" s="17" t="s">
        <v>335</v>
      </c>
      <c r="O1994" s="17" t="s">
        <v>730</v>
      </c>
      <c r="P1994" s="17" t="s">
        <v>2896</v>
      </c>
      <c r="Q1994" s="17" t="s">
        <v>297</v>
      </c>
      <c r="R1994" s="18">
        <v>95</v>
      </c>
      <c r="S1994" s="10">
        <v>44</v>
      </c>
      <c r="AA1994" s="11" t="str">
        <f t="shared" si="31"/>
        <v>11. Bắc NinhThành phố Bắc Ninh</v>
      </c>
    </row>
    <row r="1995" spans="11:27" ht="15.75">
      <c r="K1995" s="21"/>
      <c r="L1995" s="17"/>
      <c r="M1995" s="17"/>
      <c r="N1995" s="17" t="s">
        <v>335</v>
      </c>
      <c r="O1995" s="17" t="s">
        <v>730</v>
      </c>
      <c r="P1995" s="17" t="s">
        <v>2897</v>
      </c>
      <c r="Q1995" s="17" t="s">
        <v>297</v>
      </c>
      <c r="R1995" s="18">
        <v>95</v>
      </c>
      <c r="S1995" s="10">
        <v>44</v>
      </c>
      <c r="AA1995" s="11" t="str">
        <f t="shared" si="31"/>
        <v>11. Bắc NinhThành phố Bắc Ninh</v>
      </c>
    </row>
    <row r="1996" spans="11:27" ht="15.75">
      <c r="K1996" s="21"/>
      <c r="L1996" s="17"/>
      <c r="M1996" s="17"/>
      <c r="N1996" s="17" t="s">
        <v>335</v>
      </c>
      <c r="O1996" s="17" t="s">
        <v>730</v>
      </c>
      <c r="P1996" s="17" t="s">
        <v>2898</v>
      </c>
      <c r="Q1996" s="17" t="s">
        <v>297</v>
      </c>
      <c r="R1996" s="18">
        <v>95</v>
      </c>
      <c r="S1996" s="10">
        <v>44</v>
      </c>
      <c r="AA1996" s="11" t="str">
        <f t="shared" si="31"/>
        <v>11. Bắc NinhThành phố Bắc Ninh</v>
      </c>
    </row>
    <row r="1997" spans="11:27" ht="15.75">
      <c r="K1997" s="21"/>
      <c r="L1997" s="17"/>
      <c r="M1997" s="17"/>
      <c r="N1997" s="17" t="s">
        <v>335</v>
      </c>
      <c r="O1997" s="17" t="s">
        <v>730</v>
      </c>
      <c r="P1997" s="17" t="s">
        <v>2899</v>
      </c>
      <c r="Q1997" s="17" t="s">
        <v>297</v>
      </c>
      <c r="R1997" s="18">
        <v>95</v>
      </c>
      <c r="S1997" s="10">
        <v>44</v>
      </c>
      <c r="AA1997" s="11" t="str">
        <f t="shared" si="31"/>
        <v>11. Bắc NinhThành phố Bắc Ninh</v>
      </c>
    </row>
    <row r="1998" spans="11:27" ht="15.75">
      <c r="K1998" s="21"/>
      <c r="L1998" s="17"/>
      <c r="M1998" s="17"/>
      <c r="N1998" s="17" t="s">
        <v>335</v>
      </c>
      <c r="O1998" s="17" t="s">
        <v>733</v>
      </c>
      <c r="P1998" s="17" t="s">
        <v>2900</v>
      </c>
      <c r="Q1998" s="17" t="s">
        <v>297</v>
      </c>
      <c r="R1998" s="18">
        <v>95</v>
      </c>
      <c r="S1998" s="10">
        <v>44</v>
      </c>
      <c r="AA1998" s="11" t="str">
        <f t="shared" si="31"/>
        <v>11. Bắc NinhThị xã Từ Sơn</v>
      </c>
    </row>
    <row r="1999" spans="11:27" ht="15.75">
      <c r="K1999" s="21"/>
      <c r="L1999" s="17"/>
      <c r="M1999" s="17"/>
      <c r="N1999" s="17" t="s">
        <v>335</v>
      </c>
      <c r="O1999" s="17" t="s">
        <v>733</v>
      </c>
      <c r="P1999" s="17" t="s">
        <v>2901</v>
      </c>
      <c r="Q1999" s="17" t="s">
        <v>297</v>
      </c>
      <c r="R1999" s="18">
        <v>95</v>
      </c>
      <c r="S1999" s="10">
        <v>44</v>
      </c>
      <c r="AA1999" s="11" t="str">
        <f t="shared" si="31"/>
        <v>11. Bắc NinhThị xã Từ Sơn</v>
      </c>
    </row>
    <row r="2000" spans="11:27" ht="15.75">
      <c r="K2000" s="21"/>
      <c r="L2000" s="17"/>
      <c r="M2000" s="17"/>
      <c r="N2000" s="17" t="s">
        <v>335</v>
      </c>
      <c r="O2000" s="17" t="s">
        <v>733</v>
      </c>
      <c r="P2000" s="17" t="s">
        <v>2902</v>
      </c>
      <c r="Q2000" s="17" t="s">
        <v>297</v>
      </c>
      <c r="R2000" s="18">
        <v>95</v>
      </c>
      <c r="S2000" s="10">
        <v>44</v>
      </c>
      <c r="AA2000" s="11" t="str">
        <f t="shared" si="31"/>
        <v>11. Bắc NinhThị xã Từ Sơn</v>
      </c>
    </row>
    <row r="2001" spans="11:27" ht="15.75">
      <c r="K2001" s="21"/>
      <c r="L2001" s="17"/>
      <c r="M2001" s="17"/>
      <c r="N2001" s="17" t="s">
        <v>335</v>
      </c>
      <c r="O2001" s="17" t="s">
        <v>733</v>
      </c>
      <c r="P2001" s="17" t="s">
        <v>2903</v>
      </c>
      <c r="Q2001" s="17" t="s">
        <v>297</v>
      </c>
      <c r="R2001" s="18">
        <v>95</v>
      </c>
      <c r="S2001" s="10">
        <v>44</v>
      </c>
      <c r="AA2001" s="11" t="str">
        <f t="shared" si="31"/>
        <v>11. Bắc NinhThị xã Từ Sơn</v>
      </c>
    </row>
    <row r="2002" spans="11:27" ht="15.75">
      <c r="K2002" s="21"/>
      <c r="L2002" s="17"/>
      <c r="M2002" s="17"/>
      <c r="N2002" s="17" t="s">
        <v>335</v>
      </c>
      <c r="O2002" s="17" t="s">
        <v>733</v>
      </c>
      <c r="P2002" s="17" t="s">
        <v>2904</v>
      </c>
      <c r="Q2002" s="17" t="s">
        <v>297</v>
      </c>
      <c r="R2002" s="18">
        <v>95</v>
      </c>
      <c r="S2002" s="10">
        <v>44</v>
      </c>
      <c r="AA2002" s="11" t="str">
        <f t="shared" si="31"/>
        <v>11. Bắc NinhThị xã Từ Sơn</v>
      </c>
    </row>
    <row r="2003" spans="11:27" ht="15.75">
      <c r="K2003" s="21"/>
      <c r="L2003" s="17"/>
      <c r="M2003" s="17"/>
      <c r="N2003" s="17" t="s">
        <v>335</v>
      </c>
      <c r="O2003" s="17" t="s">
        <v>733</v>
      </c>
      <c r="P2003" s="17" t="s">
        <v>2905</v>
      </c>
      <c r="Q2003" s="17" t="s">
        <v>297</v>
      </c>
      <c r="R2003" s="18">
        <v>95</v>
      </c>
      <c r="S2003" s="10">
        <v>44</v>
      </c>
      <c r="AA2003" s="11" t="str">
        <f t="shared" si="31"/>
        <v>11. Bắc NinhThị xã Từ Sơn</v>
      </c>
    </row>
    <row r="2004" spans="11:27" ht="15.75">
      <c r="K2004" s="21"/>
      <c r="L2004" s="17"/>
      <c r="M2004" s="17"/>
      <c r="N2004" s="17" t="s">
        <v>335</v>
      </c>
      <c r="O2004" s="17" t="s">
        <v>733</v>
      </c>
      <c r="P2004" s="17" t="s">
        <v>2906</v>
      </c>
      <c r="Q2004" s="17" t="s">
        <v>297</v>
      </c>
      <c r="R2004" s="18">
        <v>95</v>
      </c>
      <c r="S2004" s="10">
        <v>44</v>
      </c>
      <c r="AA2004" s="11" t="str">
        <f t="shared" si="31"/>
        <v>11. Bắc NinhThị xã Từ Sơn</v>
      </c>
    </row>
    <row r="2005" spans="11:27" ht="15.75">
      <c r="K2005" s="21"/>
      <c r="L2005" s="17"/>
      <c r="M2005" s="17"/>
      <c r="N2005" s="17" t="s">
        <v>335</v>
      </c>
      <c r="O2005" s="17" t="s">
        <v>733</v>
      </c>
      <c r="P2005" s="17" t="s">
        <v>2907</v>
      </c>
      <c r="Q2005" s="17" t="s">
        <v>297</v>
      </c>
      <c r="R2005" s="18">
        <v>95</v>
      </c>
      <c r="S2005" s="10">
        <v>44</v>
      </c>
      <c r="AA2005" s="11" t="str">
        <f t="shared" si="31"/>
        <v>11. Bắc NinhThị xã Từ Sơn</v>
      </c>
    </row>
    <row r="2006" spans="11:27" ht="15.75">
      <c r="K2006" s="21"/>
      <c r="L2006" s="17"/>
      <c r="M2006" s="17"/>
      <c r="N2006" s="17" t="s">
        <v>335</v>
      </c>
      <c r="O2006" s="17" t="s">
        <v>733</v>
      </c>
      <c r="P2006" s="17" t="s">
        <v>2908</v>
      </c>
      <c r="Q2006" s="17" t="s">
        <v>297</v>
      </c>
      <c r="R2006" s="18">
        <v>95</v>
      </c>
      <c r="S2006" s="10">
        <v>44</v>
      </c>
      <c r="AA2006" s="11" t="str">
        <f t="shared" si="31"/>
        <v>11. Bắc NinhThị xã Từ Sơn</v>
      </c>
    </row>
    <row r="2007" spans="11:27" ht="15.75">
      <c r="K2007" s="21"/>
      <c r="L2007" s="17"/>
      <c r="M2007" s="17"/>
      <c r="N2007" s="17" t="s">
        <v>335</v>
      </c>
      <c r="O2007" s="17" t="s">
        <v>733</v>
      </c>
      <c r="P2007" s="17" t="s">
        <v>2909</v>
      </c>
      <c r="Q2007" s="17" t="s">
        <v>297</v>
      </c>
      <c r="R2007" s="18">
        <v>95</v>
      </c>
      <c r="S2007" s="10">
        <v>44</v>
      </c>
      <c r="AA2007" s="11" t="str">
        <f t="shared" si="31"/>
        <v>11. Bắc NinhThị xã Từ Sơn</v>
      </c>
    </row>
    <row r="2008" spans="11:27" ht="15.75">
      <c r="K2008" s="21"/>
      <c r="L2008" s="17"/>
      <c r="M2008" s="17"/>
      <c r="N2008" s="17" t="s">
        <v>335</v>
      </c>
      <c r="O2008" s="17" t="s">
        <v>733</v>
      </c>
      <c r="P2008" s="17" t="s">
        <v>2910</v>
      </c>
      <c r="Q2008" s="17" t="s">
        <v>297</v>
      </c>
      <c r="R2008" s="18">
        <v>95</v>
      </c>
      <c r="S2008" s="10">
        <v>44</v>
      </c>
      <c r="AA2008" s="11" t="str">
        <f t="shared" si="31"/>
        <v>11. Bắc NinhThị xã Từ Sơn</v>
      </c>
    </row>
    <row r="2009" spans="11:27" ht="15.75">
      <c r="K2009" s="21"/>
      <c r="L2009" s="17"/>
      <c r="M2009" s="17"/>
      <c r="N2009" s="17" t="s">
        <v>335</v>
      </c>
      <c r="O2009" s="17" t="s">
        <v>733</v>
      </c>
      <c r="P2009" s="17" t="s">
        <v>2911</v>
      </c>
      <c r="Q2009" s="17" t="s">
        <v>297</v>
      </c>
      <c r="R2009" s="18">
        <v>95</v>
      </c>
      <c r="S2009" s="10">
        <v>44</v>
      </c>
      <c r="AA2009" s="11" t="str">
        <f t="shared" si="31"/>
        <v>11. Bắc NinhThị xã Từ Sơn</v>
      </c>
    </row>
    <row r="2010" spans="11:27" ht="15.75">
      <c r="K2010" s="21"/>
      <c r="L2010" s="17"/>
      <c r="M2010" s="17"/>
      <c r="N2010" s="17" t="s">
        <v>339</v>
      </c>
      <c r="O2010" s="17" t="s">
        <v>736</v>
      </c>
      <c r="P2010" s="17" t="s">
        <v>2912</v>
      </c>
      <c r="Q2010" s="17" t="s">
        <v>297</v>
      </c>
      <c r="R2010" s="18">
        <v>95</v>
      </c>
      <c r="S2010" s="10">
        <v>44</v>
      </c>
      <c r="AA2010" s="11" t="str">
        <f t="shared" si="31"/>
        <v>12. Bến TreHuyện Ba Tri</v>
      </c>
    </row>
    <row r="2011" spans="11:27" ht="15.75">
      <c r="K2011" s="21"/>
      <c r="L2011" s="17"/>
      <c r="M2011" s="17"/>
      <c r="N2011" s="17" t="s">
        <v>339</v>
      </c>
      <c r="O2011" s="17" t="s">
        <v>736</v>
      </c>
      <c r="P2011" s="17" t="s">
        <v>2913</v>
      </c>
      <c r="Q2011" s="17" t="s">
        <v>297</v>
      </c>
      <c r="R2011" s="18">
        <v>95</v>
      </c>
      <c r="S2011" s="10">
        <v>44</v>
      </c>
      <c r="AA2011" s="11" t="str">
        <f t="shared" si="31"/>
        <v>12. Bến TreHuyện Ba Tri</v>
      </c>
    </row>
    <row r="2012" spans="11:27" ht="15.75">
      <c r="K2012" s="21"/>
      <c r="L2012" s="17"/>
      <c r="M2012" s="17"/>
      <c r="N2012" s="17" t="s">
        <v>339</v>
      </c>
      <c r="O2012" s="17" t="s">
        <v>736</v>
      </c>
      <c r="P2012" s="17" t="s">
        <v>2914</v>
      </c>
      <c r="Q2012" s="17" t="s">
        <v>297</v>
      </c>
      <c r="R2012" s="18">
        <v>95</v>
      </c>
      <c r="S2012" s="10">
        <v>44</v>
      </c>
      <c r="AA2012" s="11" t="str">
        <f t="shared" si="31"/>
        <v>12. Bến TreHuyện Ba Tri</v>
      </c>
    </row>
    <row r="2013" spans="11:27" ht="15.75">
      <c r="K2013" s="21"/>
      <c r="L2013" s="17"/>
      <c r="M2013" s="17"/>
      <c r="N2013" s="17" t="s">
        <v>339</v>
      </c>
      <c r="O2013" s="17" t="s">
        <v>736</v>
      </c>
      <c r="P2013" s="17" t="s">
        <v>2915</v>
      </c>
      <c r="Q2013" s="17" t="s">
        <v>297</v>
      </c>
      <c r="R2013" s="18">
        <v>95</v>
      </c>
      <c r="S2013" s="10">
        <v>44</v>
      </c>
      <c r="AA2013" s="11" t="str">
        <f t="shared" si="31"/>
        <v>12. Bến TreHuyện Ba Tri</v>
      </c>
    </row>
    <row r="2014" spans="11:27" ht="15.75">
      <c r="K2014" s="21"/>
      <c r="L2014" s="17"/>
      <c r="M2014" s="17"/>
      <c r="N2014" s="17" t="s">
        <v>339</v>
      </c>
      <c r="O2014" s="17" t="s">
        <v>736</v>
      </c>
      <c r="P2014" s="17" t="s">
        <v>2916</v>
      </c>
      <c r="Q2014" s="17" t="s">
        <v>297</v>
      </c>
      <c r="R2014" s="18">
        <v>95</v>
      </c>
      <c r="S2014" s="10">
        <v>44</v>
      </c>
      <c r="AA2014" s="11" t="str">
        <f t="shared" si="31"/>
        <v>12. Bến TreHuyện Ba Tri</v>
      </c>
    </row>
    <row r="2015" spans="11:27" ht="15.75">
      <c r="K2015" s="21"/>
      <c r="L2015" s="17"/>
      <c r="M2015" s="17"/>
      <c r="N2015" s="17" t="s">
        <v>339</v>
      </c>
      <c r="O2015" s="17" t="s">
        <v>736</v>
      </c>
      <c r="P2015" s="17" t="s">
        <v>2917</v>
      </c>
      <c r="Q2015" s="17" t="s">
        <v>297</v>
      </c>
      <c r="R2015" s="18">
        <v>95</v>
      </c>
      <c r="S2015" s="10">
        <v>44</v>
      </c>
      <c r="AA2015" s="11" t="str">
        <f t="shared" si="31"/>
        <v>12. Bến TreHuyện Ba Tri</v>
      </c>
    </row>
    <row r="2016" spans="11:27" ht="15.75">
      <c r="K2016" s="21"/>
      <c r="L2016" s="17"/>
      <c r="M2016" s="17"/>
      <c r="N2016" s="17" t="s">
        <v>339</v>
      </c>
      <c r="O2016" s="17" t="s">
        <v>736</v>
      </c>
      <c r="P2016" s="17" t="s">
        <v>2918</v>
      </c>
      <c r="Q2016" s="17" t="s">
        <v>297</v>
      </c>
      <c r="R2016" s="18">
        <v>95</v>
      </c>
      <c r="S2016" s="10">
        <v>44</v>
      </c>
      <c r="AA2016" s="11" t="str">
        <f t="shared" si="31"/>
        <v>12. Bến TreHuyện Ba Tri</v>
      </c>
    </row>
    <row r="2017" spans="11:27" ht="15.75">
      <c r="K2017" s="21"/>
      <c r="L2017" s="17"/>
      <c r="M2017" s="17"/>
      <c r="N2017" s="17" t="s">
        <v>339</v>
      </c>
      <c r="O2017" s="17" t="s">
        <v>736</v>
      </c>
      <c r="P2017" s="17" t="s">
        <v>2919</v>
      </c>
      <c r="Q2017" s="17" t="s">
        <v>297</v>
      </c>
      <c r="R2017" s="18">
        <v>95</v>
      </c>
      <c r="S2017" s="10">
        <v>44</v>
      </c>
      <c r="AA2017" s="11" t="str">
        <f t="shared" si="31"/>
        <v>12. Bến TreHuyện Ba Tri</v>
      </c>
    </row>
    <row r="2018" spans="11:27" ht="15.75">
      <c r="K2018" s="21"/>
      <c r="L2018" s="17"/>
      <c r="M2018" s="17"/>
      <c r="N2018" s="17" t="s">
        <v>339</v>
      </c>
      <c r="O2018" s="17" t="s">
        <v>736</v>
      </c>
      <c r="P2018" s="17" t="s">
        <v>2920</v>
      </c>
      <c r="Q2018" s="17" t="s">
        <v>297</v>
      </c>
      <c r="R2018" s="18">
        <v>95</v>
      </c>
      <c r="S2018" s="10">
        <v>44</v>
      </c>
      <c r="AA2018" s="11" t="str">
        <f t="shared" si="31"/>
        <v>12. Bến TreHuyện Ba Tri</v>
      </c>
    </row>
    <row r="2019" spans="11:27" ht="15.75">
      <c r="K2019" s="21"/>
      <c r="L2019" s="17"/>
      <c r="M2019" s="17"/>
      <c r="N2019" s="17" t="s">
        <v>339</v>
      </c>
      <c r="O2019" s="17" t="s">
        <v>736</v>
      </c>
      <c r="P2019" s="17" t="s">
        <v>2921</v>
      </c>
      <c r="Q2019" s="17" t="s">
        <v>297</v>
      </c>
      <c r="R2019" s="18">
        <v>95</v>
      </c>
      <c r="S2019" s="10">
        <v>44</v>
      </c>
      <c r="AA2019" s="11" t="str">
        <f t="shared" si="31"/>
        <v>12. Bến TreHuyện Ba Tri</v>
      </c>
    </row>
    <row r="2020" spans="11:27" ht="15.75">
      <c r="K2020" s="21"/>
      <c r="L2020" s="17"/>
      <c r="M2020" s="17"/>
      <c r="N2020" s="17" t="s">
        <v>339</v>
      </c>
      <c r="O2020" s="17" t="s">
        <v>736</v>
      </c>
      <c r="P2020" s="17" t="s">
        <v>2922</v>
      </c>
      <c r="Q2020" s="17" t="s">
        <v>297</v>
      </c>
      <c r="R2020" s="18">
        <v>95</v>
      </c>
      <c r="S2020" s="10">
        <v>44</v>
      </c>
      <c r="AA2020" s="11" t="str">
        <f t="shared" si="31"/>
        <v>12. Bến TreHuyện Ba Tri</v>
      </c>
    </row>
    <row r="2021" spans="11:27" ht="15.75">
      <c r="K2021" s="21"/>
      <c r="L2021" s="17"/>
      <c r="M2021" s="17"/>
      <c r="N2021" s="17" t="s">
        <v>339</v>
      </c>
      <c r="O2021" s="17" t="s">
        <v>736</v>
      </c>
      <c r="P2021" s="17" t="s">
        <v>2923</v>
      </c>
      <c r="Q2021" s="17" t="s">
        <v>297</v>
      </c>
      <c r="R2021" s="18">
        <v>95</v>
      </c>
      <c r="S2021" s="10">
        <v>44</v>
      </c>
      <c r="AA2021" s="11" t="str">
        <f t="shared" si="31"/>
        <v>12. Bến TreHuyện Ba Tri</v>
      </c>
    </row>
    <row r="2022" spans="11:27" ht="15.75">
      <c r="K2022" s="21"/>
      <c r="L2022" s="17"/>
      <c r="M2022" s="17"/>
      <c r="N2022" s="17" t="s">
        <v>339</v>
      </c>
      <c r="O2022" s="17" t="s">
        <v>736</v>
      </c>
      <c r="P2022" s="17" t="s">
        <v>2924</v>
      </c>
      <c r="Q2022" s="17" t="s">
        <v>297</v>
      </c>
      <c r="R2022" s="18">
        <v>95</v>
      </c>
      <c r="S2022" s="10">
        <v>44</v>
      </c>
      <c r="AA2022" s="11" t="str">
        <f t="shared" si="31"/>
        <v>12. Bến TreHuyện Ba Tri</v>
      </c>
    </row>
    <row r="2023" spans="11:27" ht="15.75">
      <c r="K2023" s="21"/>
      <c r="L2023" s="17"/>
      <c r="M2023" s="17"/>
      <c r="N2023" s="17" t="s">
        <v>339</v>
      </c>
      <c r="O2023" s="17" t="s">
        <v>736</v>
      </c>
      <c r="P2023" s="17" t="s">
        <v>2925</v>
      </c>
      <c r="Q2023" s="17" t="s">
        <v>297</v>
      </c>
      <c r="R2023" s="18">
        <v>95</v>
      </c>
      <c r="S2023" s="10">
        <v>44</v>
      </c>
      <c r="AA2023" s="11" t="str">
        <f t="shared" si="31"/>
        <v>12. Bến TreHuyện Ba Tri</v>
      </c>
    </row>
    <row r="2024" spans="11:27" ht="15.75">
      <c r="K2024" s="21"/>
      <c r="L2024" s="17"/>
      <c r="M2024" s="17"/>
      <c r="N2024" s="17" t="s">
        <v>339</v>
      </c>
      <c r="O2024" s="17" t="s">
        <v>736</v>
      </c>
      <c r="P2024" s="17" t="s">
        <v>2926</v>
      </c>
      <c r="Q2024" s="17" t="s">
        <v>297</v>
      </c>
      <c r="R2024" s="18">
        <v>95</v>
      </c>
      <c r="S2024" s="10">
        <v>44</v>
      </c>
      <c r="AA2024" s="11" t="str">
        <f t="shared" si="31"/>
        <v>12. Bến TreHuyện Ba Tri</v>
      </c>
    </row>
    <row r="2025" spans="11:27" ht="15.75">
      <c r="K2025" s="21"/>
      <c r="L2025" s="17"/>
      <c r="M2025" s="17"/>
      <c r="N2025" s="17" t="s">
        <v>339</v>
      </c>
      <c r="O2025" s="17" t="s">
        <v>736</v>
      </c>
      <c r="P2025" s="17" t="s">
        <v>2927</v>
      </c>
      <c r="Q2025" s="17" t="s">
        <v>297</v>
      </c>
      <c r="R2025" s="18">
        <v>95</v>
      </c>
      <c r="S2025" s="10">
        <v>44</v>
      </c>
      <c r="AA2025" s="11" t="str">
        <f t="shared" si="31"/>
        <v>12. Bến TreHuyện Ba Tri</v>
      </c>
    </row>
    <row r="2026" spans="11:27" ht="15.75">
      <c r="K2026" s="21"/>
      <c r="L2026" s="17"/>
      <c r="M2026" s="17"/>
      <c r="N2026" s="17" t="s">
        <v>339</v>
      </c>
      <c r="O2026" s="17" t="s">
        <v>736</v>
      </c>
      <c r="P2026" s="17" t="s">
        <v>2928</v>
      </c>
      <c r="Q2026" s="17" t="s">
        <v>297</v>
      </c>
      <c r="R2026" s="18">
        <v>95</v>
      </c>
      <c r="S2026" s="10">
        <v>44</v>
      </c>
      <c r="AA2026" s="11" t="str">
        <f t="shared" si="31"/>
        <v>12. Bến TreHuyện Ba Tri</v>
      </c>
    </row>
    <row r="2027" spans="11:27" ht="15.75">
      <c r="K2027" s="21"/>
      <c r="L2027" s="17"/>
      <c r="M2027" s="17"/>
      <c r="N2027" s="17" t="s">
        <v>339</v>
      </c>
      <c r="O2027" s="17" t="s">
        <v>736</v>
      </c>
      <c r="P2027" s="17" t="s">
        <v>1086</v>
      </c>
      <c r="Q2027" s="17" t="s">
        <v>297</v>
      </c>
      <c r="R2027" s="18">
        <v>95</v>
      </c>
      <c r="S2027" s="10">
        <v>44</v>
      </c>
      <c r="AA2027" s="11" t="str">
        <f t="shared" si="31"/>
        <v>12. Bến TreHuyện Ba Tri</v>
      </c>
    </row>
    <row r="2028" spans="11:27" ht="15.75">
      <c r="K2028" s="21"/>
      <c r="L2028" s="17"/>
      <c r="M2028" s="17"/>
      <c r="N2028" s="17" t="s">
        <v>339</v>
      </c>
      <c r="O2028" s="17" t="s">
        <v>736</v>
      </c>
      <c r="P2028" s="17" t="s">
        <v>2698</v>
      </c>
      <c r="Q2028" s="17" t="s">
        <v>297</v>
      </c>
      <c r="R2028" s="18">
        <v>95</v>
      </c>
      <c r="S2028" s="10">
        <v>44</v>
      </c>
      <c r="AA2028" s="11" t="str">
        <f t="shared" si="31"/>
        <v>12. Bến TreHuyện Ba Tri</v>
      </c>
    </row>
    <row r="2029" spans="11:27" ht="15.75">
      <c r="K2029" s="21"/>
      <c r="L2029" s="17"/>
      <c r="M2029" s="17"/>
      <c r="N2029" s="17" t="s">
        <v>339</v>
      </c>
      <c r="O2029" s="17" t="s">
        <v>736</v>
      </c>
      <c r="P2029" s="17" t="s">
        <v>2929</v>
      </c>
      <c r="Q2029" s="17" t="s">
        <v>297</v>
      </c>
      <c r="R2029" s="18">
        <v>95</v>
      </c>
      <c r="S2029" s="10">
        <v>44</v>
      </c>
      <c r="AA2029" s="11" t="str">
        <f t="shared" si="31"/>
        <v>12. Bến TreHuyện Ba Tri</v>
      </c>
    </row>
    <row r="2030" spans="11:27" ht="15.75">
      <c r="K2030" s="21"/>
      <c r="L2030" s="17"/>
      <c r="M2030" s="17"/>
      <c r="N2030" s="17" t="s">
        <v>339</v>
      </c>
      <c r="O2030" s="17" t="s">
        <v>736</v>
      </c>
      <c r="P2030" s="17" t="s">
        <v>1788</v>
      </c>
      <c r="Q2030" s="17" t="s">
        <v>297</v>
      </c>
      <c r="R2030" s="18">
        <v>95</v>
      </c>
      <c r="S2030" s="10">
        <v>44</v>
      </c>
      <c r="AA2030" s="11" t="str">
        <f t="shared" si="31"/>
        <v>12. Bến TreHuyện Ba Tri</v>
      </c>
    </row>
    <row r="2031" spans="11:27" ht="15.75">
      <c r="K2031" s="21"/>
      <c r="L2031" s="17"/>
      <c r="M2031" s="17"/>
      <c r="N2031" s="17" t="s">
        <v>339</v>
      </c>
      <c r="O2031" s="17" t="s">
        <v>736</v>
      </c>
      <c r="P2031" s="17" t="s">
        <v>2080</v>
      </c>
      <c r="Q2031" s="17" t="s">
        <v>297</v>
      </c>
      <c r="R2031" s="18">
        <v>95</v>
      </c>
      <c r="S2031" s="10">
        <v>44</v>
      </c>
      <c r="AA2031" s="11" t="str">
        <f t="shared" si="31"/>
        <v>12. Bến TreHuyện Ba Tri</v>
      </c>
    </row>
    <row r="2032" spans="11:27" ht="15.75">
      <c r="K2032" s="21"/>
      <c r="L2032" s="17"/>
      <c r="M2032" s="17"/>
      <c r="N2032" s="17" t="s">
        <v>339</v>
      </c>
      <c r="O2032" s="17" t="s">
        <v>736</v>
      </c>
      <c r="P2032" s="17" t="s">
        <v>2412</v>
      </c>
      <c r="Q2032" s="17" t="s">
        <v>297</v>
      </c>
      <c r="R2032" s="18">
        <v>95</v>
      </c>
      <c r="S2032" s="10">
        <v>44</v>
      </c>
      <c r="AA2032" s="11" t="str">
        <f t="shared" si="31"/>
        <v>12. Bến TreHuyện Ba Tri</v>
      </c>
    </row>
    <row r="2033" spans="11:27" ht="15.75">
      <c r="K2033" s="21"/>
      <c r="L2033" s="17"/>
      <c r="M2033" s="17"/>
      <c r="N2033" s="17" t="s">
        <v>339</v>
      </c>
      <c r="O2033" s="17" t="s">
        <v>739</v>
      </c>
      <c r="P2033" s="17" t="s">
        <v>2930</v>
      </c>
      <c r="Q2033" s="17" t="s">
        <v>297</v>
      </c>
      <c r="R2033" s="18">
        <v>95</v>
      </c>
      <c r="S2033" s="10">
        <v>44</v>
      </c>
      <c r="AA2033" s="11" t="str">
        <f t="shared" si="31"/>
        <v>12. Bến TreHuyện Bình Đại</v>
      </c>
    </row>
    <row r="2034" spans="11:27" ht="15.75">
      <c r="K2034" s="21"/>
      <c r="L2034" s="17"/>
      <c r="M2034" s="17"/>
      <c r="N2034" s="17" t="s">
        <v>339</v>
      </c>
      <c r="O2034" s="17" t="s">
        <v>739</v>
      </c>
      <c r="P2034" s="17" t="s">
        <v>2931</v>
      </c>
      <c r="Q2034" s="17" t="s">
        <v>297</v>
      </c>
      <c r="R2034" s="18">
        <v>95</v>
      </c>
      <c r="S2034" s="10">
        <v>44</v>
      </c>
      <c r="AA2034" s="11" t="str">
        <f t="shared" si="31"/>
        <v>12. Bến TreHuyện Bình Đại</v>
      </c>
    </row>
    <row r="2035" spans="11:27" ht="15.75">
      <c r="K2035" s="21"/>
      <c r="L2035" s="17"/>
      <c r="M2035" s="17"/>
      <c r="N2035" s="17" t="s">
        <v>339</v>
      </c>
      <c r="O2035" s="17" t="s">
        <v>739</v>
      </c>
      <c r="P2035" s="17" t="s">
        <v>2932</v>
      </c>
      <c r="Q2035" s="17" t="s">
        <v>297</v>
      </c>
      <c r="R2035" s="18">
        <v>95</v>
      </c>
      <c r="S2035" s="10">
        <v>44</v>
      </c>
      <c r="AA2035" s="11" t="str">
        <f t="shared" si="31"/>
        <v>12. Bến TreHuyện Bình Đại</v>
      </c>
    </row>
    <row r="2036" spans="11:27" ht="15.75">
      <c r="K2036" s="21"/>
      <c r="L2036" s="17"/>
      <c r="M2036" s="17"/>
      <c r="N2036" s="17" t="s">
        <v>339</v>
      </c>
      <c r="O2036" s="17" t="s">
        <v>739</v>
      </c>
      <c r="P2036" s="17" t="s">
        <v>2933</v>
      </c>
      <c r="Q2036" s="17" t="s">
        <v>297</v>
      </c>
      <c r="R2036" s="18">
        <v>95</v>
      </c>
      <c r="S2036" s="10">
        <v>44</v>
      </c>
      <c r="AA2036" s="11" t="str">
        <f t="shared" si="31"/>
        <v>12. Bến TreHuyện Bình Đại</v>
      </c>
    </row>
    <row r="2037" spans="11:27" ht="15.75">
      <c r="K2037" s="21"/>
      <c r="L2037" s="17"/>
      <c r="M2037" s="17"/>
      <c r="N2037" s="17" t="s">
        <v>339</v>
      </c>
      <c r="O2037" s="17" t="s">
        <v>739</v>
      </c>
      <c r="P2037" s="17" t="s">
        <v>2934</v>
      </c>
      <c r="Q2037" s="17" t="s">
        <v>297</v>
      </c>
      <c r="R2037" s="18">
        <v>95</v>
      </c>
      <c r="S2037" s="10">
        <v>44</v>
      </c>
      <c r="AA2037" s="11" t="str">
        <f t="shared" si="31"/>
        <v>12. Bến TreHuyện Bình Đại</v>
      </c>
    </row>
    <row r="2038" spans="11:27" ht="15.75">
      <c r="K2038" s="21"/>
      <c r="L2038" s="17"/>
      <c r="M2038" s="17"/>
      <c r="N2038" s="17" t="s">
        <v>339</v>
      </c>
      <c r="O2038" s="17" t="s">
        <v>739</v>
      </c>
      <c r="P2038" s="17" t="s">
        <v>2935</v>
      </c>
      <c r="Q2038" s="17" t="s">
        <v>297</v>
      </c>
      <c r="R2038" s="18">
        <v>95</v>
      </c>
      <c r="S2038" s="10">
        <v>44</v>
      </c>
      <c r="AA2038" s="11" t="str">
        <f t="shared" si="31"/>
        <v>12. Bến TreHuyện Bình Đại</v>
      </c>
    </row>
    <row r="2039" spans="11:27" ht="15.75">
      <c r="K2039" s="21"/>
      <c r="L2039" s="17"/>
      <c r="M2039" s="17"/>
      <c r="N2039" s="17" t="s">
        <v>339</v>
      </c>
      <c r="O2039" s="17" t="s">
        <v>739</v>
      </c>
      <c r="P2039" s="17" t="s">
        <v>2936</v>
      </c>
      <c r="Q2039" s="17" t="s">
        <v>297</v>
      </c>
      <c r="R2039" s="18">
        <v>95</v>
      </c>
      <c r="S2039" s="10">
        <v>44</v>
      </c>
      <c r="AA2039" s="11" t="str">
        <f t="shared" si="31"/>
        <v>12. Bến TreHuyện Bình Đại</v>
      </c>
    </row>
    <row r="2040" spans="11:27" ht="15.75">
      <c r="K2040" s="21"/>
      <c r="L2040" s="17"/>
      <c r="M2040" s="17"/>
      <c r="N2040" s="17" t="s">
        <v>339</v>
      </c>
      <c r="O2040" s="17" t="s">
        <v>739</v>
      </c>
      <c r="P2040" s="17" t="s">
        <v>1740</v>
      </c>
      <c r="Q2040" s="17" t="s">
        <v>297</v>
      </c>
      <c r="R2040" s="18">
        <v>95</v>
      </c>
      <c r="S2040" s="10">
        <v>44</v>
      </c>
      <c r="AA2040" s="11" t="str">
        <f t="shared" si="31"/>
        <v>12. Bến TreHuyện Bình Đại</v>
      </c>
    </row>
    <row r="2041" spans="11:27" ht="15.75">
      <c r="K2041" s="21"/>
      <c r="L2041" s="17"/>
      <c r="M2041" s="17"/>
      <c r="N2041" s="17" t="s">
        <v>339</v>
      </c>
      <c r="O2041" s="17" t="s">
        <v>739</v>
      </c>
      <c r="P2041" s="17" t="s">
        <v>2937</v>
      </c>
      <c r="Q2041" s="17" t="s">
        <v>297</v>
      </c>
      <c r="R2041" s="18">
        <v>95</v>
      </c>
      <c r="S2041" s="10">
        <v>44</v>
      </c>
      <c r="AA2041" s="11" t="str">
        <f t="shared" si="31"/>
        <v>12. Bến TreHuyện Bình Đại</v>
      </c>
    </row>
    <row r="2042" spans="11:27" ht="15.75">
      <c r="K2042" s="21"/>
      <c r="L2042" s="17"/>
      <c r="M2042" s="17"/>
      <c r="N2042" s="17" t="s">
        <v>339</v>
      </c>
      <c r="O2042" s="17" t="s">
        <v>739</v>
      </c>
      <c r="P2042" s="17" t="s">
        <v>2335</v>
      </c>
      <c r="Q2042" s="17" t="s">
        <v>297</v>
      </c>
      <c r="R2042" s="18">
        <v>95</v>
      </c>
      <c r="S2042" s="10">
        <v>44</v>
      </c>
      <c r="AA2042" s="11" t="str">
        <f t="shared" si="31"/>
        <v>12. Bến TreHuyện Bình Đại</v>
      </c>
    </row>
    <row r="2043" spans="11:27" ht="15.75">
      <c r="K2043" s="21"/>
      <c r="L2043" s="17"/>
      <c r="M2043" s="17"/>
      <c r="N2043" s="17" t="s">
        <v>339</v>
      </c>
      <c r="O2043" s="17" t="s">
        <v>739</v>
      </c>
      <c r="P2043" s="17" t="s">
        <v>2360</v>
      </c>
      <c r="Q2043" s="17" t="s">
        <v>297</v>
      </c>
      <c r="R2043" s="18">
        <v>95</v>
      </c>
      <c r="S2043" s="10">
        <v>44</v>
      </c>
      <c r="AA2043" s="11" t="str">
        <f t="shared" si="31"/>
        <v>12. Bến TreHuyện Bình Đại</v>
      </c>
    </row>
    <row r="2044" spans="11:27" ht="15.75">
      <c r="K2044" s="21"/>
      <c r="L2044" s="17"/>
      <c r="M2044" s="17"/>
      <c r="N2044" s="17" t="s">
        <v>339</v>
      </c>
      <c r="O2044" s="17" t="s">
        <v>739</v>
      </c>
      <c r="P2044" s="17" t="s">
        <v>2938</v>
      </c>
      <c r="Q2044" s="17" t="s">
        <v>297</v>
      </c>
      <c r="R2044" s="18">
        <v>95</v>
      </c>
      <c r="S2044" s="10">
        <v>44</v>
      </c>
      <c r="AA2044" s="11" t="str">
        <f t="shared" si="31"/>
        <v>12. Bến TreHuyện Bình Đại</v>
      </c>
    </row>
    <row r="2045" spans="11:27" ht="15.75">
      <c r="K2045" s="21"/>
      <c r="L2045" s="17"/>
      <c r="M2045" s="17"/>
      <c r="N2045" s="17" t="s">
        <v>339</v>
      </c>
      <c r="O2045" s="17" t="s">
        <v>739</v>
      </c>
      <c r="P2045" s="17" t="s">
        <v>955</v>
      </c>
      <c r="Q2045" s="17" t="s">
        <v>297</v>
      </c>
      <c r="R2045" s="18">
        <v>95</v>
      </c>
      <c r="S2045" s="10">
        <v>44</v>
      </c>
      <c r="AA2045" s="11" t="str">
        <f t="shared" si="31"/>
        <v>12. Bến TreHuyện Bình Đại</v>
      </c>
    </row>
    <row r="2046" spans="11:27" ht="15.75">
      <c r="K2046" s="21"/>
      <c r="L2046" s="17"/>
      <c r="M2046" s="17"/>
      <c r="N2046" s="17" t="s">
        <v>339</v>
      </c>
      <c r="O2046" s="17" t="s">
        <v>739</v>
      </c>
      <c r="P2046" s="17" t="s">
        <v>2939</v>
      </c>
      <c r="Q2046" s="17" t="s">
        <v>297</v>
      </c>
      <c r="R2046" s="18">
        <v>95</v>
      </c>
      <c r="S2046" s="10">
        <v>44</v>
      </c>
      <c r="AA2046" s="11" t="str">
        <f t="shared" si="31"/>
        <v>12. Bến TreHuyện Bình Đại</v>
      </c>
    </row>
    <row r="2047" spans="11:27" ht="15.75">
      <c r="K2047" s="21"/>
      <c r="L2047" s="17"/>
      <c r="M2047" s="17"/>
      <c r="N2047" s="17" t="s">
        <v>339</v>
      </c>
      <c r="O2047" s="17" t="s">
        <v>739</v>
      </c>
      <c r="P2047" s="17" t="s">
        <v>2940</v>
      </c>
      <c r="Q2047" s="17" t="s">
        <v>297</v>
      </c>
      <c r="R2047" s="18">
        <v>95</v>
      </c>
      <c r="S2047" s="10">
        <v>44</v>
      </c>
      <c r="AA2047" s="11" t="str">
        <f t="shared" si="31"/>
        <v>12. Bến TreHuyện Bình Đại</v>
      </c>
    </row>
    <row r="2048" spans="11:27" ht="15.75">
      <c r="K2048" s="21"/>
      <c r="L2048" s="17"/>
      <c r="M2048" s="17"/>
      <c r="N2048" s="17" t="s">
        <v>339</v>
      </c>
      <c r="O2048" s="17" t="s">
        <v>739</v>
      </c>
      <c r="P2048" s="17" t="s">
        <v>2941</v>
      </c>
      <c r="Q2048" s="17" t="s">
        <v>297</v>
      </c>
      <c r="R2048" s="18">
        <v>95</v>
      </c>
      <c r="S2048" s="10">
        <v>44</v>
      </c>
      <c r="AA2048" s="11" t="str">
        <f t="shared" si="31"/>
        <v>12. Bến TreHuyện Bình Đại</v>
      </c>
    </row>
    <row r="2049" spans="11:27" ht="15.75">
      <c r="K2049" s="21"/>
      <c r="L2049" s="17"/>
      <c r="M2049" s="17"/>
      <c r="N2049" s="17" t="s">
        <v>339</v>
      </c>
      <c r="O2049" s="17" t="s">
        <v>739</v>
      </c>
      <c r="P2049" s="17" t="s">
        <v>2942</v>
      </c>
      <c r="Q2049" s="17" t="s">
        <v>297</v>
      </c>
      <c r="R2049" s="18">
        <v>95</v>
      </c>
      <c r="S2049" s="10">
        <v>44</v>
      </c>
      <c r="AA2049" s="11" t="str">
        <f t="shared" si="31"/>
        <v>12. Bến TreHuyện Bình Đại</v>
      </c>
    </row>
    <row r="2050" spans="11:27" ht="15.75">
      <c r="K2050" s="21"/>
      <c r="L2050" s="17"/>
      <c r="M2050" s="17"/>
      <c r="N2050" s="17" t="s">
        <v>339</v>
      </c>
      <c r="O2050" s="17" t="s">
        <v>739</v>
      </c>
      <c r="P2050" s="17" t="s">
        <v>2943</v>
      </c>
      <c r="Q2050" s="17" t="s">
        <v>297</v>
      </c>
      <c r="R2050" s="18">
        <v>95</v>
      </c>
      <c r="S2050" s="10">
        <v>44</v>
      </c>
      <c r="AA2050" s="11" t="str">
        <f t="shared" si="31"/>
        <v>12. Bến TreHuyện Bình Đại</v>
      </c>
    </row>
    <row r="2051" spans="11:27" ht="15.75">
      <c r="K2051" s="21"/>
      <c r="L2051" s="17"/>
      <c r="M2051" s="17"/>
      <c r="N2051" s="17" t="s">
        <v>339</v>
      </c>
      <c r="O2051" s="17" t="s">
        <v>739</v>
      </c>
      <c r="P2051" s="17" t="s">
        <v>2944</v>
      </c>
      <c r="Q2051" s="17" t="s">
        <v>297</v>
      </c>
      <c r="R2051" s="18">
        <v>95</v>
      </c>
      <c r="S2051" s="10">
        <v>44</v>
      </c>
      <c r="AA2051" s="11" t="str">
        <f t="shared" si="31"/>
        <v>12. Bến TreHuyện Bình Đại</v>
      </c>
    </row>
    <row r="2052" spans="11:27" ht="15.75">
      <c r="K2052" s="21"/>
      <c r="L2052" s="17"/>
      <c r="M2052" s="17"/>
      <c r="N2052" s="17" t="s">
        <v>339</v>
      </c>
      <c r="O2052" s="17" t="s">
        <v>739</v>
      </c>
      <c r="P2052" s="17" t="s">
        <v>2945</v>
      </c>
      <c r="Q2052" s="17" t="s">
        <v>297</v>
      </c>
      <c r="R2052" s="18">
        <v>95</v>
      </c>
      <c r="S2052" s="10">
        <v>44</v>
      </c>
      <c r="AA2052" s="11" t="str">
        <f t="shared" si="31"/>
        <v>12. Bến TreHuyện Bình Đại</v>
      </c>
    </row>
    <row r="2053" spans="11:27" ht="15.75">
      <c r="K2053" s="21"/>
      <c r="L2053" s="17"/>
      <c r="M2053" s="17"/>
      <c r="N2053" s="17" t="s">
        <v>339</v>
      </c>
      <c r="O2053" s="17" t="s">
        <v>601</v>
      </c>
      <c r="P2053" s="17" t="s">
        <v>2946</v>
      </c>
      <c r="Q2053" s="17" t="s">
        <v>297</v>
      </c>
      <c r="R2053" s="18">
        <v>95</v>
      </c>
      <c r="S2053" s="10">
        <v>44</v>
      </c>
      <c r="AA2053" s="11" t="str">
        <f t="shared" si="31"/>
        <v>12. Bến TreHuyện Châu Thành</v>
      </c>
    </row>
    <row r="2054" spans="11:27" ht="15.75">
      <c r="K2054" s="21"/>
      <c r="L2054" s="17"/>
      <c r="M2054" s="17"/>
      <c r="N2054" s="17" t="s">
        <v>339</v>
      </c>
      <c r="O2054" s="17" t="s">
        <v>601</v>
      </c>
      <c r="P2054" s="17" t="s">
        <v>2915</v>
      </c>
      <c r="Q2054" s="17" t="s">
        <v>297</v>
      </c>
      <c r="R2054" s="18">
        <v>95</v>
      </c>
      <c r="S2054" s="10">
        <v>44</v>
      </c>
      <c r="AA2054" s="11" t="str">
        <f t="shared" ref="AA2054:AA2117" si="32">N2054&amp;O2054</f>
        <v>12. Bến TreHuyện Châu Thành</v>
      </c>
    </row>
    <row r="2055" spans="11:27" ht="15.75">
      <c r="K2055" s="21"/>
      <c r="L2055" s="17"/>
      <c r="M2055" s="17"/>
      <c r="N2055" s="17" t="s">
        <v>339</v>
      </c>
      <c r="O2055" s="17" t="s">
        <v>601</v>
      </c>
      <c r="P2055" s="17" t="s">
        <v>2947</v>
      </c>
      <c r="Q2055" s="17" t="s">
        <v>297</v>
      </c>
      <c r="R2055" s="18">
        <v>95</v>
      </c>
      <c r="S2055" s="10">
        <v>44</v>
      </c>
      <c r="AA2055" s="11" t="str">
        <f t="shared" si="32"/>
        <v>12. Bến TreHuyện Châu Thành</v>
      </c>
    </row>
    <row r="2056" spans="11:27" ht="15.75">
      <c r="K2056" s="21"/>
      <c r="L2056" s="17"/>
      <c r="M2056" s="17"/>
      <c r="N2056" s="17" t="s">
        <v>339</v>
      </c>
      <c r="O2056" s="17" t="s">
        <v>601</v>
      </c>
      <c r="P2056" s="17" t="s">
        <v>704</v>
      </c>
      <c r="Q2056" s="17" t="s">
        <v>297</v>
      </c>
      <c r="R2056" s="18">
        <v>95</v>
      </c>
      <c r="S2056" s="10">
        <v>44</v>
      </c>
      <c r="AA2056" s="11" t="str">
        <f t="shared" si="32"/>
        <v>12. Bến TreHuyện Châu Thành</v>
      </c>
    </row>
    <row r="2057" spans="11:27" ht="15.75">
      <c r="K2057" s="21"/>
      <c r="L2057" s="17"/>
      <c r="M2057" s="17"/>
      <c r="N2057" s="17" t="s">
        <v>339</v>
      </c>
      <c r="O2057" s="17" t="s">
        <v>601</v>
      </c>
      <c r="P2057" s="17" t="s">
        <v>2948</v>
      </c>
      <c r="Q2057" s="17" t="s">
        <v>297</v>
      </c>
      <c r="R2057" s="18">
        <v>95</v>
      </c>
      <c r="S2057" s="10">
        <v>44</v>
      </c>
      <c r="AA2057" s="11" t="str">
        <f t="shared" si="32"/>
        <v>12. Bến TreHuyện Châu Thành</v>
      </c>
    </row>
    <row r="2058" spans="11:27" ht="15.75">
      <c r="K2058" s="21"/>
      <c r="L2058" s="17"/>
      <c r="M2058" s="17"/>
      <c r="N2058" s="17" t="s">
        <v>339</v>
      </c>
      <c r="O2058" s="17" t="s">
        <v>601</v>
      </c>
      <c r="P2058" s="17" t="s">
        <v>2949</v>
      </c>
      <c r="Q2058" s="17" t="s">
        <v>297</v>
      </c>
      <c r="R2058" s="18">
        <v>95</v>
      </c>
      <c r="S2058" s="10">
        <v>44</v>
      </c>
      <c r="AA2058" s="11" t="str">
        <f t="shared" si="32"/>
        <v>12. Bến TreHuyện Châu Thành</v>
      </c>
    </row>
    <row r="2059" spans="11:27" ht="15.75">
      <c r="K2059" s="21"/>
      <c r="L2059" s="17"/>
      <c r="M2059" s="17"/>
      <c r="N2059" s="17" t="s">
        <v>339</v>
      </c>
      <c r="O2059" s="17" t="s">
        <v>601</v>
      </c>
      <c r="P2059" s="17" t="s">
        <v>2950</v>
      </c>
      <c r="Q2059" s="17" t="s">
        <v>297</v>
      </c>
      <c r="R2059" s="18">
        <v>95</v>
      </c>
      <c r="S2059" s="10">
        <v>44</v>
      </c>
      <c r="AA2059" s="11" t="str">
        <f t="shared" si="32"/>
        <v>12. Bến TreHuyện Châu Thành</v>
      </c>
    </row>
    <row r="2060" spans="11:27" ht="15.75">
      <c r="K2060" s="21"/>
      <c r="L2060" s="17"/>
      <c r="M2060" s="17"/>
      <c r="N2060" s="17" t="s">
        <v>339</v>
      </c>
      <c r="O2060" s="17" t="s">
        <v>601</v>
      </c>
      <c r="P2060" s="17" t="s">
        <v>2951</v>
      </c>
      <c r="Q2060" s="17" t="s">
        <v>297</v>
      </c>
      <c r="R2060" s="18">
        <v>95</v>
      </c>
      <c r="S2060" s="10">
        <v>44</v>
      </c>
      <c r="AA2060" s="11" t="str">
        <f t="shared" si="32"/>
        <v>12. Bến TreHuyện Châu Thành</v>
      </c>
    </row>
    <row r="2061" spans="11:27" ht="15.75">
      <c r="K2061" s="21"/>
      <c r="L2061" s="17"/>
      <c r="M2061" s="17"/>
      <c r="N2061" s="17" t="s">
        <v>339</v>
      </c>
      <c r="O2061" s="17" t="s">
        <v>601</v>
      </c>
      <c r="P2061" s="17" t="s">
        <v>2952</v>
      </c>
      <c r="Q2061" s="17" t="s">
        <v>297</v>
      </c>
      <c r="R2061" s="18">
        <v>95</v>
      </c>
      <c r="S2061" s="10">
        <v>44</v>
      </c>
      <c r="AA2061" s="11" t="str">
        <f t="shared" si="32"/>
        <v>12. Bến TreHuyện Châu Thành</v>
      </c>
    </row>
    <row r="2062" spans="11:27" ht="15.75">
      <c r="K2062" s="21"/>
      <c r="L2062" s="17"/>
      <c r="M2062" s="17"/>
      <c r="N2062" s="17" t="s">
        <v>339</v>
      </c>
      <c r="O2062" s="17" t="s">
        <v>601</v>
      </c>
      <c r="P2062" s="17" t="s">
        <v>895</v>
      </c>
      <c r="Q2062" s="17" t="s">
        <v>297</v>
      </c>
      <c r="R2062" s="18">
        <v>95</v>
      </c>
      <c r="S2062" s="10">
        <v>44</v>
      </c>
      <c r="AA2062" s="11" t="str">
        <f t="shared" si="32"/>
        <v>12. Bến TreHuyện Châu Thành</v>
      </c>
    </row>
    <row r="2063" spans="11:27" ht="15.75">
      <c r="K2063" s="21"/>
      <c r="L2063" s="17"/>
      <c r="M2063" s="17"/>
      <c r="N2063" s="17" t="s">
        <v>339</v>
      </c>
      <c r="O2063" s="17" t="s">
        <v>601</v>
      </c>
      <c r="P2063" s="17" t="s">
        <v>1766</v>
      </c>
      <c r="Q2063" s="17" t="s">
        <v>297</v>
      </c>
      <c r="R2063" s="18">
        <v>95</v>
      </c>
      <c r="S2063" s="10">
        <v>44</v>
      </c>
      <c r="AA2063" s="11" t="str">
        <f t="shared" si="32"/>
        <v>12. Bến TreHuyện Châu Thành</v>
      </c>
    </row>
    <row r="2064" spans="11:27" ht="15.75">
      <c r="K2064" s="21"/>
      <c r="L2064" s="17"/>
      <c r="M2064" s="17"/>
      <c r="N2064" s="17" t="s">
        <v>339</v>
      </c>
      <c r="O2064" s="17" t="s">
        <v>601</v>
      </c>
      <c r="P2064" s="17" t="s">
        <v>2953</v>
      </c>
      <c r="Q2064" s="17" t="s">
        <v>297</v>
      </c>
      <c r="R2064" s="18">
        <v>95</v>
      </c>
      <c r="S2064" s="10">
        <v>44</v>
      </c>
      <c r="AA2064" s="11" t="str">
        <f t="shared" si="32"/>
        <v>12. Bến TreHuyện Châu Thành</v>
      </c>
    </row>
    <row r="2065" spans="11:27" ht="15.75">
      <c r="K2065" s="21"/>
      <c r="L2065" s="17"/>
      <c r="M2065" s="17"/>
      <c r="N2065" s="17" t="s">
        <v>339</v>
      </c>
      <c r="O2065" s="17" t="s">
        <v>601</v>
      </c>
      <c r="P2065" s="17" t="s">
        <v>2954</v>
      </c>
      <c r="Q2065" s="17" t="s">
        <v>297</v>
      </c>
      <c r="R2065" s="18">
        <v>95</v>
      </c>
      <c r="S2065" s="10">
        <v>44</v>
      </c>
      <c r="AA2065" s="11" t="str">
        <f t="shared" si="32"/>
        <v>12. Bến TreHuyện Châu Thành</v>
      </c>
    </row>
    <row r="2066" spans="11:27" ht="15.75">
      <c r="K2066" s="21"/>
      <c r="L2066" s="17"/>
      <c r="M2066" s="17"/>
      <c r="N2066" s="17" t="s">
        <v>339</v>
      </c>
      <c r="O2066" s="17" t="s">
        <v>601</v>
      </c>
      <c r="P2066" s="17" t="s">
        <v>2955</v>
      </c>
      <c r="Q2066" s="17" t="s">
        <v>297</v>
      </c>
      <c r="R2066" s="18">
        <v>95</v>
      </c>
      <c r="S2066" s="10">
        <v>44</v>
      </c>
      <c r="AA2066" s="11" t="str">
        <f t="shared" si="32"/>
        <v>12. Bến TreHuyện Châu Thành</v>
      </c>
    </row>
    <row r="2067" spans="11:27" ht="15.75">
      <c r="K2067" s="21"/>
      <c r="L2067" s="17"/>
      <c r="M2067" s="17"/>
      <c r="N2067" s="17" t="s">
        <v>339</v>
      </c>
      <c r="O2067" s="17" t="s">
        <v>601</v>
      </c>
      <c r="P2067" s="17" t="s">
        <v>2442</v>
      </c>
      <c r="Q2067" s="17" t="s">
        <v>297</v>
      </c>
      <c r="R2067" s="18">
        <v>95</v>
      </c>
      <c r="S2067" s="10">
        <v>44</v>
      </c>
      <c r="AA2067" s="11" t="str">
        <f t="shared" si="32"/>
        <v>12. Bến TreHuyện Châu Thành</v>
      </c>
    </row>
    <row r="2068" spans="11:27" ht="15.75">
      <c r="K2068" s="21"/>
      <c r="L2068" s="17"/>
      <c r="M2068" s="17"/>
      <c r="N2068" s="17" t="s">
        <v>339</v>
      </c>
      <c r="O2068" s="17" t="s">
        <v>601</v>
      </c>
      <c r="P2068" s="17" t="s">
        <v>1028</v>
      </c>
      <c r="Q2068" s="17" t="s">
        <v>297</v>
      </c>
      <c r="R2068" s="18">
        <v>95</v>
      </c>
      <c r="S2068" s="10">
        <v>44</v>
      </c>
      <c r="AA2068" s="11" t="str">
        <f t="shared" si="32"/>
        <v>12. Bến TreHuyện Châu Thành</v>
      </c>
    </row>
    <row r="2069" spans="11:27" ht="15.75">
      <c r="K2069" s="21"/>
      <c r="L2069" s="17"/>
      <c r="M2069" s="17"/>
      <c r="N2069" s="17" t="s">
        <v>339</v>
      </c>
      <c r="O2069" s="17" t="s">
        <v>601</v>
      </c>
      <c r="P2069" s="17" t="s">
        <v>2956</v>
      </c>
      <c r="Q2069" s="17" t="s">
        <v>297</v>
      </c>
      <c r="R2069" s="18">
        <v>95</v>
      </c>
      <c r="S2069" s="10">
        <v>44</v>
      </c>
      <c r="AA2069" s="11" t="str">
        <f t="shared" si="32"/>
        <v>12. Bến TreHuyện Châu Thành</v>
      </c>
    </row>
    <row r="2070" spans="11:27" ht="15.75">
      <c r="K2070" s="21"/>
      <c r="L2070" s="17"/>
      <c r="M2070" s="17"/>
      <c r="N2070" s="17" t="s">
        <v>339</v>
      </c>
      <c r="O2070" s="17" t="s">
        <v>601</v>
      </c>
      <c r="P2070" s="17" t="s">
        <v>2957</v>
      </c>
      <c r="Q2070" s="17" t="s">
        <v>297</v>
      </c>
      <c r="R2070" s="18">
        <v>95</v>
      </c>
      <c r="S2070" s="10">
        <v>44</v>
      </c>
      <c r="AA2070" s="11" t="str">
        <f t="shared" si="32"/>
        <v>12. Bến TreHuyện Châu Thành</v>
      </c>
    </row>
    <row r="2071" spans="11:27" ht="15.75">
      <c r="K2071" s="21"/>
      <c r="L2071" s="17"/>
      <c r="M2071" s="17"/>
      <c r="N2071" s="17" t="s">
        <v>339</v>
      </c>
      <c r="O2071" s="17" t="s">
        <v>601</v>
      </c>
      <c r="P2071" s="17" t="s">
        <v>2958</v>
      </c>
      <c r="Q2071" s="17" t="s">
        <v>297</v>
      </c>
      <c r="R2071" s="18">
        <v>95</v>
      </c>
      <c r="S2071" s="10">
        <v>44</v>
      </c>
      <c r="AA2071" s="11" t="str">
        <f t="shared" si="32"/>
        <v>12. Bến TreHuyện Châu Thành</v>
      </c>
    </row>
    <row r="2072" spans="11:27" ht="15.75">
      <c r="K2072" s="21"/>
      <c r="L2072" s="17"/>
      <c r="M2072" s="17"/>
      <c r="N2072" s="17" t="s">
        <v>339</v>
      </c>
      <c r="O2072" s="17" t="s">
        <v>601</v>
      </c>
      <c r="P2072" s="17" t="s">
        <v>2959</v>
      </c>
      <c r="Q2072" s="17" t="s">
        <v>297</v>
      </c>
      <c r="R2072" s="18">
        <v>95</v>
      </c>
      <c r="S2072" s="10">
        <v>44</v>
      </c>
      <c r="AA2072" s="11" t="str">
        <f t="shared" si="32"/>
        <v>12. Bến TreHuyện Châu Thành</v>
      </c>
    </row>
    <row r="2073" spans="11:27" ht="15.75">
      <c r="K2073" s="21"/>
      <c r="L2073" s="17"/>
      <c r="M2073" s="17"/>
      <c r="N2073" s="17" t="s">
        <v>339</v>
      </c>
      <c r="O2073" s="17" t="s">
        <v>601</v>
      </c>
      <c r="P2073" s="17" t="s">
        <v>2960</v>
      </c>
      <c r="Q2073" s="17" t="s">
        <v>297</v>
      </c>
      <c r="R2073" s="18">
        <v>95</v>
      </c>
      <c r="S2073" s="10">
        <v>44</v>
      </c>
      <c r="AA2073" s="11" t="str">
        <f t="shared" si="32"/>
        <v>12. Bến TreHuyện Châu Thành</v>
      </c>
    </row>
    <row r="2074" spans="11:27" ht="15.75">
      <c r="K2074" s="21"/>
      <c r="L2074" s="17"/>
      <c r="M2074" s="17"/>
      <c r="N2074" s="17" t="s">
        <v>339</v>
      </c>
      <c r="O2074" s="17" t="s">
        <v>744</v>
      </c>
      <c r="P2074" s="17" t="s">
        <v>2961</v>
      </c>
      <c r="Q2074" s="17" t="s">
        <v>297</v>
      </c>
      <c r="R2074" s="18">
        <v>95</v>
      </c>
      <c r="S2074" s="10">
        <v>44</v>
      </c>
      <c r="AA2074" s="11" t="str">
        <f t="shared" si="32"/>
        <v>12. Bến TreHuyện Chợ Lách</v>
      </c>
    </row>
    <row r="2075" spans="11:27" ht="15.75">
      <c r="K2075" s="21"/>
      <c r="L2075" s="17"/>
      <c r="M2075" s="17"/>
      <c r="N2075" s="17" t="s">
        <v>339</v>
      </c>
      <c r="O2075" s="17" t="s">
        <v>744</v>
      </c>
      <c r="P2075" s="17" t="s">
        <v>2962</v>
      </c>
      <c r="Q2075" s="17" t="s">
        <v>297</v>
      </c>
      <c r="R2075" s="18">
        <v>95</v>
      </c>
      <c r="S2075" s="10">
        <v>44</v>
      </c>
      <c r="AA2075" s="11" t="str">
        <f t="shared" si="32"/>
        <v>12. Bến TreHuyện Chợ Lách</v>
      </c>
    </row>
    <row r="2076" spans="11:27" ht="15.75">
      <c r="K2076" s="21"/>
      <c r="L2076" s="17"/>
      <c r="M2076" s="17"/>
      <c r="N2076" s="17" t="s">
        <v>339</v>
      </c>
      <c r="O2076" s="17" t="s">
        <v>744</v>
      </c>
      <c r="P2076" s="17" t="s">
        <v>2963</v>
      </c>
      <c r="Q2076" s="17" t="s">
        <v>297</v>
      </c>
      <c r="R2076" s="18">
        <v>95</v>
      </c>
      <c r="S2076" s="10">
        <v>44</v>
      </c>
      <c r="AA2076" s="11" t="str">
        <f t="shared" si="32"/>
        <v>12. Bến TreHuyện Chợ Lách</v>
      </c>
    </row>
    <row r="2077" spans="11:27" ht="15.75">
      <c r="K2077" s="21"/>
      <c r="L2077" s="17"/>
      <c r="M2077" s="17"/>
      <c r="N2077" s="17" t="s">
        <v>339</v>
      </c>
      <c r="O2077" s="17" t="s">
        <v>744</v>
      </c>
      <c r="P2077" s="17" t="s">
        <v>1799</v>
      </c>
      <c r="Q2077" s="17" t="s">
        <v>297</v>
      </c>
      <c r="R2077" s="18">
        <v>95</v>
      </c>
      <c r="S2077" s="10">
        <v>44</v>
      </c>
      <c r="AA2077" s="11" t="str">
        <f t="shared" si="32"/>
        <v>12. Bến TreHuyện Chợ Lách</v>
      </c>
    </row>
    <row r="2078" spans="11:27" ht="15.75">
      <c r="K2078" s="21"/>
      <c r="L2078" s="17"/>
      <c r="M2078" s="17"/>
      <c r="N2078" s="17" t="s">
        <v>339</v>
      </c>
      <c r="O2078" s="17" t="s">
        <v>744</v>
      </c>
      <c r="P2078" s="17" t="s">
        <v>2964</v>
      </c>
      <c r="Q2078" s="17" t="s">
        <v>297</v>
      </c>
      <c r="R2078" s="18">
        <v>95</v>
      </c>
      <c r="S2078" s="10">
        <v>44</v>
      </c>
      <c r="AA2078" s="11" t="str">
        <f t="shared" si="32"/>
        <v>12. Bến TreHuyện Chợ Lách</v>
      </c>
    </row>
    <row r="2079" spans="11:27" ht="15.75">
      <c r="K2079" s="21"/>
      <c r="L2079" s="17"/>
      <c r="M2079" s="17"/>
      <c r="N2079" s="17" t="s">
        <v>339</v>
      </c>
      <c r="O2079" s="17" t="s">
        <v>744</v>
      </c>
      <c r="P2079" s="17" t="s">
        <v>372</v>
      </c>
      <c r="Q2079" s="17" t="s">
        <v>297</v>
      </c>
      <c r="R2079" s="18">
        <v>95</v>
      </c>
      <c r="S2079" s="10">
        <v>44</v>
      </c>
      <c r="AA2079" s="11" t="str">
        <f t="shared" si="32"/>
        <v>12. Bến TreHuyện Chợ Lách</v>
      </c>
    </row>
    <row r="2080" spans="11:27" ht="15.75">
      <c r="K2080" s="21"/>
      <c r="L2080" s="17"/>
      <c r="M2080" s="17"/>
      <c r="N2080" s="17" t="s">
        <v>339</v>
      </c>
      <c r="O2080" s="17" t="s">
        <v>744</v>
      </c>
      <c r="P2080" s="17" t="s">
        <v>2965</v>
      </c>
      <c r="Q2080" s="17" t="s">
        <v>297</v>
      </c>
      <c r="R2080" s="18">
        <v>95</v>
      </c>
      <c r="S2080" s="10">
        <v>44</v>
      </c>
      <c r="AA2080" s="11" t="str">
        <f t="shared" si="32"/>
        <v>12. Bến TreHuyện Chợ Lách</v>
      </c>
    </row>
    <row r="2081" spans="11:27" ht="15.75">
      <c r="K2081" s="21"/>
      <c r="L2081" s="17"/>
      <c r="M2081" s="17"/>
      <c r="N2081" s="17" t="s">
        <v>339</v>
      </c>
      <c r="O2081" s="17" t="s">
        <v>744</v>
      </c>
      <c r="P2081" s="17" t="s">
        <v>2966</v>
      </c>
      <c r="Q2081" s="17" t="s">
        <v>297</v>
      </c>
      <c r="R2081" s="18">
        <v>95</v>
      </c>
      <c r="S2081" s="10">
        <v>44</v>
      </c>
      <c r="AA2081" s="11" t="str">
        <f t="shared" si="32"/>
        <v>12. Bến TreHuyện Chợ Lách</v>
      </c>
    </row>
    <row r="2082" spans="11:27" ht="15.75">
      <c r="K2082" s="21"/>
      <c r="L2082" s="17"/>
      <c r="M2082" s="17"/>
      <c r="N2082" s="17" t="s">
        <v>339</v>
      </c>
      <c r="O2082" s="17" t="s">
        <v>744</v>
      </c>
      <c r="P2082" s="17" t="s">
        <v>2236</v>
      </c>
      <c r="Q2082" s="17" t="s">
        <v>297</v>
      </c>
      <c r="R2082" s="18">
        <v>95</v>
      </c>
      <c r="S2082" s="10">
        <v>44</v>
      </c>
      <c r="AA2082" s="11" t="str">
        <f t="shared" si="32"/>
        <v>12. Bến TreHuyện Chợ Lách</v>
      </c>
    </row>
    <row r="2083" spans="11:27" ht="15.75">
      <c r="K2083" s="21"/>
      <c r="L2083" s="17"/>
      <c r="M2083" s="17"/>
      <c r="N2083" s="17" t="s">
        <v>339</v>
      </c>
      <c r="O2083" s="17" t="s">
        <v>744</v>
      </c>
      <c r="P2083" s="17" t="s">
        <v>2412</v>
      </c>
      <c r="Q2083" s="17" t="s">
        <v>297</v>
      </c>
      <c r="R2083" s="18">
        <v>95</v>
      </c>
      <c r="S2083" s="10">
        <v>44</v>
      </c>
      <c r="AA2083" s="11" t="str">
        <f t="shared" si="32"/>
        <v>12. Bến TreHuyện Chợ Lách</v>
      </c>
    </row>
    <row r="2084" spans="11:27" ht="15.75">
      <c r="K2084" s="21"/>
      <c r="L2084" s="17"/>
      <c r="M2084" s="17"/>
      <c r="N2084" s="17" t="s">
        <v>339</v>
      </c>
      <c r="O2084" s="17" t="s">
        <v>744</v>
      </c>
      <c r="P2084" s="17" t="s">
        <v>2306</v>
      </c>
      <c r="Q2084" s="17" t="s">
        <v>297</v>
      </c>
      <c r="R2084" s="18">
        <v>95</v>
      </c>
      <c r="S2084" s="10">
        <v>44</v>
      </c>
      <c r="AA2084" s="11" t="str">
        <f t="shared" si="32"/>
        <v>12. Bến TreHuyện Chợ Lách</v>
      </c>
    </row>
    <row r="2085" spans="11:27" ht="15.75">
      <c r="K2085" s="21"/>
      <c r="L2085" s="17"/>
      <c r="M2085" s="17"/>
      <c r="N2085" s="17" t="s">
        <v>339</v>
      </c>
      <c r="O2085" s="17" t="s">
        <v>747</v>
      </c>
      <c r="P2085" s="17" t="s">
        <v>2967</v>
      </c>
      <c r="Q2085" s="17" t="s">
        <v>297</v>
      </c>
      <c r="R2085" s="18">
        <v>95</v>
      </c>
      <c r="S2085" s="10">
        <v>44</v>
      </c>
      <c r="AA2085" s="11" t="str">
        <f t="shared" si="32"/>
        <v>12. Bến TreHuyện Giồng Trôm</v>
      </c>
    </row>
    <row r="2086" spans="11:27" ht="15.75">
      <c r="K2086" s="21"/>
      <c r="L2086" s="17"/>
      <c r="M2086" s="17"/>
      <c r="N2086" s="17" t="s">
        <v>339</v>
      </c>
      <c r="O2086" s="17" t="s">
        <v>747</v>
      </c>
      <c r="P2086" s="17" t="s">
        <v>2968</v>
      </c>
      <c r="Q2086" s="17" t="s">
        <v>297</v>
      </c>
      <c r="R2086" s="18">
        <v>95</v>
      </c>
      <c r="S2086" s="10">
        <v>44</v>
      </c>
      <c r="AA2086" s="11" t="str">
        <f t="shared" si="32"/>
        <v>12. Bến TreHuyện Giồng Trôm</v>
      </c>
    </row>
    <row r="2087" spans="11:27" ht="15.75">
      <c r="K2087" s="21"/>
      <c r="L2087" s="17"/>
      <c r="M2087" s="17"/>
      <c r="N2087" s="17" t="s">
        <v>339</v>
      </c>
      <c r="O2087" s="17" t="s">
        <v>747</v>
      </c>
      <c r="P2087" s="17" t="s">
        <v>2356</v>
      </c>
      <c r="Q2087" s="17" t="s">
        <v>297</v>
      </c>
      <c r="R2087" s="18">
        <v>95</v>
      </c>
      <c r="S2087" s="10">
        <v>44</v>
      </c>
      <c r="AA2087" s="11" t="str">
        <f t="shared" si="32"/>
        <v>12. Bến TreHuyện Giồng Trôm</v>
      </c>
    </row>
    <row r="2088" spans="11:27" ht="15.75">
      <c r="K2088" s="21"/>
      <c r="L2088" s="17"/>
      <c r="M2088" s="17"/>
      <c r="N2088" s="17" t="s">
        <v>339</v>
      </c>
      <c r="O2088" s="17" t="s">
        <v>747</v>
      </c>
      <c r="P2088" s="17" t="s">
        <v>2969</v>
      </c>
      <c r="Q2088" s="17" t="s">
        <v>297</v>
      </c>
      <c r="R2088" s="18">
        <v>95</v>
      </c>
      <c r="S2088" s="10">
        <v>44</v>
      </c>
      <c r="AA2088" s="11" t="str">
        <f t="shared" si="32"/>
        <v>12. Bến TreHuyện Giồng Trôm</v>
      </c>
    </row>
    <row r="2089" spans="11:27" ht="15.75">
      <c r="K2089" s="21"/>
      <c r="L2089" s="17"/>
      <c r="M2089" s="17"/>
      <c r="N2089" s="17" t="s">
        <v>339</v>
      </c>
      <c r="O2089" s="17" t="s">
        <v>747</v>
      </c>
      <c r="P2089" s="17" t="s">
        <v>2970</v>
      </c>
      <c r="Q2089" s="17" t="s">
        <v>297</v>
      </c>
      <c r="R2089" s="18">
        <v>95</v>
      </c>
      <c r="S2089" s="10">
        <v>44</v>
      </c>
      <c r="AA2089" s="11" t="str">
        <f t="shared" si="32"/>
        <v>12. Bến TreHuyện Giồng Trôm</v>
      </c>
    </row>
    <row r="2090" spans="11:27" ht="15.75">
      <c r="K2090" s="21"/>
      <c r="L2090" s="17"/>
      <c r="M2090" s="17"/>
      <c r="N2090" s="17" t="s">
        <v>339</v>
      </c>
      <c r="O2090" s="17" t="s">
        <v>747</v>
      </c>
      <c r="P2090" s="17" t="s">
        <v>2971</v>
      </c>
      <c r="Q2090" s="17" t="s">
        <v>297</v>
      </c>
      <c r="R2090" s="18">
        <v>95</v>
      </c>
      <c r="S2090" s="10">
        <v>44</v>
      </c>
      <c r="AA2090" s="11" t="str">
        <f t="shared" si="32"/>
        <v>12. Bến TreHuyện Giồng Trôm</v>
      </c>
    </row>
    <row r="2091" spans="11:27" ht="15.75">
      <c r="K2091" s="21"/>
      <c r="L2091" s="17"/>
      <c r="M2091" s="17"/>
      <c r="N2091" s="17" t="s">
        <v>339</v>
      </c>
      <c r="O2091" s="17" t="s">
        <v>747</v>
      </c>
      <c r="P2091" s="17" t="s">
        <v>2972</v>
      </c>
      <c r="Q2091" s="17" t="s">
        <v>297</v>
      </c>
      <c r="R2091" s="18">
        <v>95</v>
      </c>
      <c r="S2091" s="10">
        <v>44</v>
      </c>
      <c r="AA2091" s="11" t="str">
        <f t="shared" si="32"/>
        <v>12. Bến TreHuyện Giồng Trôm</v>
      </c>
    </row>
    <row r="2092" spans="11:27" ht="15.75">
      <c r="K2092" s="21"/>
      <c r="L2092" s="17"/>
      <c r="M2092" s="17"/>
      <c r="N2092" s="17" t="s">
        <v>339</v>
      </c>
      <c r="O2092" s="17" t="s">
        <v>747</v>
      </c>
      <c r="P2092" s="17" t="s">
        <v>2973</v>
      </c>
      <c r="Q2092" s="17" t="s">
        <v>297</v>
      </c>
      <c r="R2092" s="18">
        <v>95</v>
      </c>
      <c r="S2092" s="10">
        <v>44</v>
      </c>
      <c r="AA2092" s="11" t="str">
        <f t="shared" si="32"/>
        <v>12. Bến TreHuyện Giồng Trôm</v>
      </c>
    </row>
    <row r="2093" spans="11:27" ht="15.75">
      <c r="K2093" s="21"/>
      <c r="L2093" s="17"/>
      <c r="M2093" s="17"/>
      <c r="N2093" s="17" t="s">
        <v>339</v>
      </c>
      <c r="O2093" s="17" t="s">
        <v>747</v>
      </c>
      <c r="P2093" s="17" t="s">
        <v>2432</v>
      </c>
      <c r="Q2093" s="17" t="s">
        <v>297</v>
      </c>
      <c r="R2093" s="18">
        <v>95</v>
      </c>
      <c r="S2093" s="10">
        <v>44</v>
      </c>
      <c r="AA2093" s="11" t="str">
        <f t="shared" si="32"/>
        <v>12. Bến TreHuyện Giồng Trôm</v>
      </c>
    </row>
    <row r="2094" spans="11:27" ht="15.75">
      <c r="K2094" s="21"/>
      <c r="L2094" s="17"/>
      <c r="M2094" s="17"/>
      <c r="N2094" s="17" t="s">
        <v>339</v>
      </c>
      <c r="O2094" s="17" t="s">
        <v>747</v>
      </c>
      <c r="P2094" s="17" t="s">
        <v>2974</v>
      </c>
      <c r="Q2094" s="17" t="s">
        <v>297</v>
      </c>
      <c r="R2094" s="18">
        <v>95</v>
      </c>
      <c r="S2094" s="10">
        <v>44</v>
      </c>
      <c r="AA2094" s="11" t="str">
        <f t="shared" si="32"/>
        <v>12. Bến TreHuyện Giồng Trôm</v>
      </c>
    </row>
    <row r="2095" spans="11:27" ht="15.75">
      <c r="K2095" s="21"/>
      <c r="L2095" s="17"/>
      <c r="M2095" s="17"/>
      <c r="N2095" s="17" t="s">
        <v>339</v>
      </c>
      <c r="O2095" s="17" t="s">
        <v>747</v>
      </c>
      <c r="P2095" s="17" t="s">
        <v>2975</v>
      </c>
      <c r="Q2095" s="17" t="s">
        <v>297</v>
      </c>
      <c r="R2095" s="18">
        <v>95</v>
      </c>
      <c r="S2095" s="10">
        <v>44</v>
      </c>
      <c r="AA2095" s="11" t="str">
        <f t="shared" si="32"/>
        <v>12. Bến TreHuyện Giồng Trôm</v>
      </c>
    </row>
    <row r="2096" spans="11:27" ht="15.75">
      <c r="K2096" s="21"/>
      <c r="L2096" s="17"/>
      <c r="M2096" s="17"/>
      <c r="N2096" s="17" t="s">
        <v>339</v>
      </c>
      <c r="O2096" s="17" t="s">
        <v>747</v>
      </c>
      <c r="P2096" s="17" t="s">
        <v>2976</v>
      </c>
      <c r="Q2096" s="17" t="s">
        <v>297</v>
      </c>
      <c r="R2096" s="18">
        <v>95</v>
      </c>
      <c r="S2096" s="10">
        <v>44</v>
      </c>
      <c r="AA2096" s="11" t="str">
        <f t="shared" si="32"/>
        <v>12. Bến TreHuyện Giồng Trôm</v>
      </c>
    </row>
    <row r="2097" spans="11:27" ht="15.75">
      <c r="K2097" s="21"/>
      <c r="L2097" s="17"/>
      <c r="M2097" s="17"/>
      <c r="N2097" s="17" t="s">
        <v>339</v>
      </c>
      <c r="O2097" s="17" t="s">
        <v>747</v>
      </c>
      <c r="P2097" s="17" t="s">
        <v>2926</v>
      </c>
      <c r="Q2097" s="17" t="s">
        <v>297</v>
      </c>
      <c r="R2097" s="18">
        <v>95</v>
      </c>
      <c r="S2097" s="10">
        <v>44</v>
      </c>
      <c r="AA2097" s="11" t="str">
        <f t="shared" si="32"/>
        <v>12. Bến TreHuyện Giồng Trôm</v>
      </c>
    </row>
    <row r="2098" spans="11:27" ht="15.75">
      <c r="K2098" s="21"/>
      <c r="L2098" s="17"/>
      <c r="M2098" s="17"/>
      <c r="N2098" s="17" t="s">
        <v>339</v>
      </c>
      <c r="O2098" s="17" t="s">
        <v>747</v>
      </c>
      <c r="P2098" s="17" t="s">
        <v>2977</v>
      </c>
      <c r="Q2098" s="17" t="s">
        <v>297</v>
      </c>
      <c r="R2098" s="18">
        <v>95</v>
      </c>
      <c r="S2098" s="10">
        <v>44</v>
      </c>
      <c r="AA2098" s="11" t="str">
        <f t="shared" si="32"/>
        <v>12. Bến TreHuyện Giồng Trôm</v>
      </c>
    </row>
    <row r="2099" spans="11:27" ht="15.75">
      <c r="K2099" s="21"/>
      <c r="L2099" s="17"/>
      <c r="M2099" s="17"/>
      <c r="N2099" s="17" t="s">
        <v>339</v>
      </c>
      <c r="O2099" s="17" t="s">
        <v>747</v>
      </c>
      <c r="P2099" s="17" t="s">
        <v>2513</v>
      </c>
      <c r="Q2099" s="17" t="s">
        <v>297</v>
      </c>
      <c r="R2099" s="18">
        <v>95</v>
      </c>
      <c r="S2099" s="10">
        <v>44</v>
      </c>
      <c r="AA2099" s="11" t="str">
        <f t="shared" si="32"/>
        <v>12. Bến TreHuyện Giồng Trôm</v>
      </c>
    </row>
    <row r="2100" spans="11:27" ht="15.75">
      <c r="K2100" s="21"/>
      <c r="L2100" s="17"/>
      <c r="M2100" s="17"/>
      <c r="N2100" s="17" t="s">
        <v>339</v>
      </c>
      <c r="O2100" s="17" t="s">
        <v>747</v>
      </c>
      <c r="P2100" s="17" t="s">
        <v>2978</v>
      </c>
      <c r="Q2100" s="17" t="s">
        <v>297</v>
      </c>
      <c r="R2100" s="18">
        <v>95</v>
      </c>
      <c r="S2100" s="10">
        <v>44</v>
      </c>
      <c r="AA2100" s="11" t="str">
        <f t="shared" si="32"/>
        <v>12. Bến TreHuyện Giồng Trôm</v>
      </c>
    </row>
    <row r="2101" spans="11:27" ht="15.75">
      <c r="K2101" s="21"/>
      <c r="L2101" s="17"/>
      <c r="M2101" s="17"/>
      <c r="N2101" s="17" t="s">
        <v>339</v>
      </c>
      <c r="O2101" s="17" t="s">
        <v>747</v>
      </c>
      <c r="P2101" s="17" t="s">
        <v>2979</v>
      </c>
      <c r="Q2101" s="17" t="s">
        <v>297</v>
      </c>
      <c r="R2101" s="18">
        <v>95</v>
      </c>
      <c r="S2101" s="10">
        <v>44</v>
      </c>
      <c r="AA2101" s="11" t="str">
        <f t="shared" si="32"/>
        <v>12. Bến TreHuyện Giồng Trôm</v>
      </c>
    </row>
    <row r="2102" spans="11:27" ht="15.75">
      <c r="K2102" s="21"/>
      <c r="L2102" s="17"/>
      <c r="M2102" s="17"/>
      <c r="N2102" s="17" t="s">
        <v>339</v>
      </c>
      <c r="O2102" s="17" t="s">
        <v>747</v>
      </c>
      <c r="P2102" s="17" t="s">
        <v>2980</v>
      </c>
      <c r="Q2102" s="17" t="s">
        <v>297</v>
      </c>
      <c r="R2102" s="18">
        <v>95</v>
      </c>
      <c r="S2102" s="10">
        <v>44</v>
      </c>
      <c r="AA2102" s="11" t="str">
        <f t="shared" si="32"/>
        <v>12. Bến TreHuyện Giồng Trôm</v>
      </c>
    </row>
    <row r="2103" spans="11:27" ht="15.75">
      <c r="K2103" s="21"/>
      <c r="L2103" s="17"/>
      <c r="M2103" s="17"/>
      <c r="N2103" s="17" t="s">
        <v>339</v>
      </c>
      <c r="O2103" s="17" t="s">
        <v>747</v>
      </c>
      <c r="P2103" s="17" t="s">
        <v>2567</v>
      </c>
      <c r="Q2103" s="17" t="s">
        <v>297</v>
      </c>
      <c r="R2103" s="18">
        <v>95</v>
      </c>
      <c r="S2103" s="10">
        <v>44</v>
      </c>
      <c r="AA2103" s="11" t="str">
        <f t="shared" si="32"/>
        <v>12. Bến TreHuyện Giồng Trôm</v>
      </c>
    </row>
    <row r="2104" spans="11:27" ht="15.75">
      <c r="K2104" s="21"/>
      <c r="L2104" s="17"/>
      <c r="M2104" s="17"/>
      <c r="N2104" s="17" t="s">
        <v>339</v>
      </c>
      <c r="O2104" s="17" t="s">
        <v>747</v>
      </c>
      <c r="P2104" s="17" t="s">
        <v>2981</v>
      </c>
      <c r="Q2104" s="17" t="s">
        <v>297</v>
      </c>
      <c r="R2104" s="18">
        <v>95</v>
      </c>
      <c r="S2104" s="10">
        <v>44</v>
      </c>
      <c r="AA2104" s="11" t="str">
        <f t="shared" si="32"/>
        <v>12. Bến TreHuyện Giồng Trôm</v>
      </c>
    </row>
    <row r="2105" spans="11:27" ht="15.75">
      <c r="K2105" s="21"/>
      <c r="L2105" s="17"/>
      <c r="M2105" s="17"/>
      <c r="N2105" s="17" t="s">
        <v>339</v>
      </c>
      <c r="O2105" s="17" t="s">
        <v>747</v>
      </c>
      <c r="P2105" s="17" t="s">
        <v>2982</v>
      </c>
      <c r="Q2105" s="17" t="s">
        <v>297</v>
      </c>
      <c r="R2105" s="18">
        <v>95</v>
      </c>
      <c r="S2105" s="10">
        <v>44</v>
      </c>
      <c r="AA2105" s="11" t="str">
        <f t="shared" si="32"/>
        <v>12. Bến TreHuyện Giồng Trôm</v>
      </c>
    </row>
    <row r="2106" spans="11:27" ht="15.75">
      <c r="K2106" s="21"/>
      <c r="L2106" s="17"/>
      <c r="M2106" s="17"/>
      <c r="N2106" s="17" t="s">
        <v>339</v>
      </c>
      <c r="O2106" s="17" t="s">
        <v>750</v>
      </c>
      <c r="P2106" s="17" t="s">
        <v>2983</v>
      </c>
      <c r="Q2106" s="17" t="s">
        <v>297</v>
      </c>
      <c r="R2106" s="18">
        <v>95</v>
      </c>
      <c r="S2106" s="10">
        <v>44</v>
      </c>
      <c r="AA2106" s="11" t="str">
        <f t="shared" si="32"/>
        <v>12. Bến TreHuyện Mỏ Cày Bắc</v>
      </c>
    </row>
    <row r="2107" spans="11:27" ht="15.75">
      <c r="K2107" s="21"/>
      <c r="L2107" s="17"/>
      <c r="M2107" s="17"/>
      <c r="N2107" s="17" t="s">
        <v>339</v>
      </c>
      <c r="O2107" s="17" t="s">
        <v>750</v>
      </c>
      <c r="P2107" s="17" t="s">
        <v>2984</v>
      </c>
      <c r="Q2107" s="17" t="s">
        <v>297</v>
      </c>
      <c r="R2107" s="18">
        <v>95</v>
      </c>
      <c r="S2107" s="10">
        <v>44</v>
      </c>
      <c r="AA2107" s="11" t="str">
        <f t="shared" si="32"/>
        <v>12. Bến TreHuyện Mỏ Cày Bắc</v>
      </c>
    </row>
    <row r="2108" spans="11:27" ht="15.75">
      <c r="K2108" s="21"/>
      <c r="L2108" s="17"/>
      <c r="M2108" s="17"/>
      <c r="N2108" s="17" t="s">
        <v>339</v>
      </c>
      <c r="O2108" s="17" t="s">
        <v>750</v>
      </c>
      <c r="P2108" s="17" t="s">
        <v>2985</v>
      </c>
      <c r="Q2108" s="17" t="s">
        <v>297</v>
      </c>
      <c r="R2108" s="18">
        <v>95</v>
      </c>
      <c r="S2108" s="10">
        <v>44</v>
      </c>
      <c r="AA2108" s="11" t="str">
        <f t="shared" si="32"/>
        <v>12. Bến TreHuyện Mỏ Cày Bắc</v>
      </c>
    </row>
    <row r="2109" spans="11:27" ht="15.75">
      <c r="K2109" s="21"/>
      <c r="L2109" s="17"/>
      <c r="M2109" s="17"/>
      <c r="N2109" s="17" t="s">
        <v>339</v>
      </c>
      <c r="O2109" s="17" t="s">
        <v>750</v>
      </c>
      <c r="P2109" s="17" t="s">
        <v>2986</v>
      </c>
      <c r="Q2109" s="17" t="s">
        <v>297</v>
      </c>
      <c r="R2109" s="18">
        <v>95</v>
      </c>
      <c r="S2109" s="10">
        <v>44</v>
      </c>
      <c r="AA2109" s="11" t="str">
        <f t="shared" si="32"/>
        <v>12. Bến TreHuyện Mỏ Cày Bắc</v>
      </c>
    </row>
    <row r="2110" spans="11:27" ht="15.75">
      <c r="K2110" s="21"/>
      <c r="L2110" s="17"/>
      <c r="M2110" s="17"/>
      <c r="N2110" s="17" t="s">
        <v>339</v>
      </c>
      <c r="O2110" s="17" t="s">
        <v>750</v>
      </c>
      <c r="P2110" s="17" t="s">
        <v>2987</v>
      </c>
      <c r="Q2110" s="17" t="s">
        <v>297</v>
      </c>
      <c r="R2110" s="18">
        <v>95</v>
      </c>
      <c r="S2110" s="10">
        <v>44</v>
      </c>
      <c r="AA2110" s="11" t="str">
        <f t="shared" si="32"/>
        <v>12. Bến TreHuyện Mỏ Cày Bắc</v>
      </c>
    </row>
    <row r="2111" spans="11:27" ht="15.75">
      <c r="K2111" s="21"/>
      <c r="L2111" s="17"/>
      <c r="M2111" s="17"/>
      <c r="N2111" s="17" t="s">
        <v>339</v>
      </c>
      <c r="O2111" s="17" t="s">
        <v>750</v>
      </c>
      <c r="P2111" s="17" t="s">
        <v>2988</v>
      </c>
      <c r="Q2111" s="17" t="s">
        <v>297</v>
      </c>
      <c r="R2111" s="18">
        <v>95</v>
      </c>
      <c r="S2111" s="10">
        <v>44</v>
      </c>
      <c r="AA2111" s="11" t="str">
        <f t="shared" si="32"/>
        <v>12. Bến TreHuyện Mỏ Cày Bắc</v>
      </c>
    </row>
    <row r="2112" spans="11:27" ht="15.75">
      <c r="K2112" s="21"/>
      <c r="L2112" s="17"/>
      <c r="M2112" s="17"/>
      <c r="N2112" s="17" t="s">
        <v>339</v>
      </c>
      <c r="O2112" s="17" t="s">
        <v>750</v>
      </c>
      <c r="P2112" s="17" t="s">
        <v>2989</v>
      </c>
      <c r="Q2112" s="17" t="s">
        <v>297</v>
      </c>
      <c r="R2112" s="18">
        <v>95</v>
      </c>
      <c r="S2112" s="10">
        <v>44</v>
      </c>
      <c r="AA2112" s="11" t="str">
        <f t="shared" si="32"/>
        <v>12. Bến TreHuyện Mỏ Cày Bắc</v>
      </c>
    </row>
    <row r="2113" spans="11:27" ht="15.75">
      <c r="K2113" s="21"/>
      <c r="L2113" s="17"/>
      <c r="M2113" s="17"/>
      <c r="N2113" s="17" t="s">
        <v>339</v>
      </c>
      <c r="O2113" s="17" t="s">
        <v>750</v>
      </c>
      <c r="P2113" s="17" t="s">
        <v>2990</v>
      </c>
      <c r="Q2113" s="17" t="s">
        <v>297</v>
      </c>
      <c r="R2113" s="18">
        <v>95</v>
      </c>
      <c r="S2113" s="10">
        <v>44</v>
      </c>
      <c r="AA2113" s="11" t="str">
        <f t="shared" si="32"/>
        <v>12. Bến TreHuyện Mỏ Cày Bắc</v>
      </c>
    </row>
    <row r="2114" spans="11:27" ht="15.75">
      <c r="K2114" s="21"/>
      <c r="L2114" s="17"/>
      <c r="M2114" s="17"/>
      <c r="N2114" s="17" t="s">
        <v>339</v>
      </c>
      <c r="O2114" s="17" t="s">
        <v>750</v>
      </c>
      <c r="P2114" s="17" t="s">
        <v>2991</v>
      </c>
      <c r="Q2114" s="17" t="s">
        <v>297</v>
      </c>
      <c r="R2114" s="18">
        <v>95</v>
      </c>
      <c r="S2114" s="10">
        <v>44</v>
      </c>
      <c r="AA2114" s="11" t="str">
        <f t="shared" si="32"/>
        <v>12. Bến TreHuyện Mỏ Cày Bắc</v>
      </c>
    </row>
    <row r="2115" spans="11:27" ht="15.75">
      <c r="K2115" s="21"/>
      <c r="L2115" s="17"/>
      <c r="M2115" s="17"/>
      <c r="N2115" s="17" t="s">
        <v>339</v>
      </c>
      <c r="O2115" s="17" t="s">
        <v>750</v>
      </c>
      <c r="P2115" s="17" t="s">
        <v>2992</v>
      </c>
      <c r="Q2115" s="17" t="s">
        <v>297</v>
      </c>
      <c r="R2115" s="18">
        <v>95</v>
      </c>
      <c r="S2115" s="10">
        <v>44</v>
      </c>
      <c r="AA2115" s="11" t="str">
        <f t="shared" si="32"/>
        <v>12. Bến TreHuyện Mỏ Cày Bắc</v>
      </c>
    </row>
    <row r="2116" spans="11:27" ht="15.75">
      <c r="K2116" s="21"/>
      <c r="L2116" s="17"/>
      <c r="M2116" s="17"/>
      <c r="N2116" s="17" t="s">
        <v>339</v>
      </c>
      <c r="O2116" s="17" t="s">
        <v>750</v>
      </c>
      <c r="P2116" s="17" t="s">
        <v>2993</v>
      </c>
      <c r="Q2116" s="17" t="s">
        <v>297</v>
      </c>
      <c r="R2116" s="18">
        <v>95</v>
      </c>
      <c r="S2116" s="10">
        <v>44</v>
      </c>
      <c r="AA2116" s="11" t="str">
        <f t="shared" si="32"/>
        <v>12. Bến TreHuyện Mỏ Cày Bắc</v>
      </c>
    </row>
    <row r="2117" spans="11:27" ht="15.75">
      <c r="K2117" s="21"/>
      <c r="L2117" s="17"/>
      <c r="M2117" s="17"/>
      <c r="N2117" s="17" t="s">
        <v>339</v>
      </c>
      <c r="O2117" s="17" t="s">
        <v>750</v>
      </c>
      <c r="P2117" s="17" t="s">
        <v>2994</v>
      </c>
      <c r="Q2117" s="17" t="s">
        <v>297</v>
      </c>
      <c r="R2117" s="18">
        <v>95</v>
      </c>
      <c r="S2117" s="10">
        <v>44</v>
      </c>
      <c r="AA2117" s="11" t="str">
        <f t="shared" si="32"/>
        <v>12. Bến TreHuyện Mỏ Cày Bắc</v>
      </c>
    </row>
    <row r="2118" spans="11:27" ht="15.75">
      <c r="K2118" s="21"/>
      <c r="L2118" s="17"/>
      <c r="M2118" s="17"/>
      <c r="N2118" s="17" t="s">
        <v>339</v>
      </c>
      <c r="O2118" s="17" t="s">
        <v>750</v>
      </c>
      <c r="P2118" s="17" t="s">
        <v>2995</v>
      </c>
      <c r="Q2118" s="17" t="s">
        <v>297</v>
      </c>
      <c r="R2118" s="18">
        <v>95</v>
      </c>
      <c r="S2118" s="10">
        <v>44</v>
      </c>
      <c r="AA2118" s="11" t="str">
        <f t="shared" ref="AA2118:AA2181" si="33">N2118&amp;O2118</f>
        <v>12. Bến TreHuyện Mỏ Cày Bắc</v>
      </c>
    </row>
    <row r="2119" spans="11:27" ht="15.75">
      <c r="K2119" s="21"/>
      <c r="L2119" s="17"/>
      <c r="M2119" s="17"/>
      <c r="N2119" s="17" t="s">
        <v>339</v>
      </c>
      <c r="O2119" s="17" t="s">
        <v>752</v>
      </c>
      <c r="P2119" s="17" t="s">
        <v>2996</v>
      </c>
      <c r="Q2119" s="17" t="s">
        <v>297</v>
      </c>
      <c r="R2119" s="18">
        <v>95</v>
      </c>
      <c r="S2119" s="10">
        <v>44</v>
      </c>
      <c r="AA2119" s="11" t="str">
        <f t="shared" si="33"/>
        <v>12. Bến TreHuyện Mỏ Cày Nam</v>
      </c>
    </row>
    <row r="2120" spans="11:27" ht="15.75">
      <c r="K2120" s="21"/>
      <c r="L2120" s="17"/>
      <c r="M2120" s="17"/>
      <c r="N2120" s="17" t="s">
        <v>339</v>
      </c>
      <c r="O2120" s="17" t="s">
        <v>752</v>
      </c>
      <c r="P2120" s="17" t="s">
        <v>2997</v>
      </c>
      <c r="Q2120" s="17" t="s">
        <v>297</v>
      </c>
      <c r="R2120" s="18">
        <v>95</v>
      </c>
      <c r="S2120" s="10">
        <v>44</v>
      </c>
      <c r="AA2120" s="11" t="str">
        <f t="shared" si="33"/>
        <v>12. Bến TreHuyện Mỏ Cày Nam</v>
      </c>
    </row>
    <row r="2121" spans="11:27" ht="15.75">
      <c r="K2121" s="21"/>
      <c r="L2121" s="17"/>
      <c r="M2121" s="17"/>
      <c r="N2121" s="17" t="s">
        <v>339</v>
      </c>
      <c r="O2121" s="17" t="s">
        <v>752</v>
      </c>
      <c r="P2121" s="17" t="s">
        <v>2998</v>
      </c>
      <c r="Q2121" s="17" t="s">
        <v>297</v>
      </c>
      <c r="R2121" s="18">
        <v>95</v>
      </c>
      <c r="S2121" s="10">
        <v>44</v>
      </c>
      <c r="AA2121" s="11" t="str">
        <f t="shared" si="33"/>
        <v>12. Bến TreHuyện Mỏ Cày Nam</v>
      </c>
    </row>
    <row r="2122" spans="11:27" ht="15.75">
      <c r="K2122" s="21"/>
      <c r="L2122" s="17"/>
      <c r="M2122" s="17"/>
      <c r="N2122" s="17" t="s">
        <v>339</v>
      </c>
      <c r="O2122" s="17" t="s">
        <v>752</v>
      </c>
      <c r="P2122" s="17" t="s">
        <v>2999</v>
      </c>
      <c r="Q2122" s="17" t="s">
        <v>297</v>
      </c>
      <c r="R2122" s="18">
        <v>95</v>
      </c>
      <c r="S2122" s="10">
        <v>44</v>
      </c>
      <c r="AA2122" s="11" t="str">
        <f t="shared" si="33"/>
        <v>12. Bến TreHuyện Mỏ Cày Nam</v>
      </c>
    </row>
    <row r="2123" spans="11:27" ht="15.75">
      <c r="K2123" s="21"/>
      <c r="L2123" s="17"/>
      <c r="M2123" s="17"/>
      <c r="N2123" s="17" t="s">
        <v>339</v>
      </c>
      <c r="O2123" s="17" t="s">
        <v>752</v>
      </c>
      <c r="P2123" s="17" t="s">
        <v>3000</v>
      </c>
      <c r="Q2123" s="17" t="s">
        <v>297</v>
      </c>
      <c r="R2123" s="18">
        <v>95</v>
      </c>
      <c r="S2123" s="10">
        <v>44</v>
      </c>
      <c r="AA2123" s="11" t="str">
        <f t="shared" si="33"/>
        <v>12. Bến TreHuyện Mỏ Cày Nam</v>
      </c>
    </row>
    <row r="2124" spans="11:27" ht="15.75">
      <c r="K2124" s="21"/>
      <c r="L2124" s="17"/>
      <c r="M2124" s="17"/>
      <c r="N2124" s="17" t="s">
        <v>339</v>
      </c>
      <c r="O2124" s="17" t="s">
        <v>752</v>
      </c>
      <c r="P2124" s="17" t="s">
        <v>3001</v>
      </c>
      <c r="Q2124" s="17" t="s">
        <v>297</v>
      </c>
      <c r="R2124" s="18">
        <v>95</v>
      </c>
      <c r="S2124" s="10">
        <v>44</v>
      </c>
      <c r="AA2124" s="11" t="str">
        <f t="shared" si="33"/>
        <v>12. Bến TreHuyện Mỏ Cày Nam</v>
      </c>
    </row>
    <row r="2125" spans="11:27" ht="15.75">
      <c r="K2125" s="21"/>
      <c r="L2125" s="17"/>
      <c r="M2125" s="17"/>
      <c r="N2125" s="17" t="s">
        <v>339</v>
      </c>
      <c r="O2125" s="17" t="s">
        <v>752</v>
      </c>
      <c r="P2125" s="17" t="s">
        <v>3002</v>
      </c>
      <c r="Q2125" s="17" t="s">
        <v>297</v>
      </c>
      <c r="R2125" s="18">
        <v>95</v>
      </c>
      <c r="S2125" s="10">
        <v>44</v>
      </c>
      <c r="AA2125" s="11" t="str">
        <f t="shared" si="33"/>
        <v>12. Bến TreHuyện Mỏ Cày Nam</v>
      </c>
    </row>
    <row r="2126" spans="11:27" ht="15.75">
      <c r="K2126" s="21"/>
      <c r="L2126" s="17"/>
      <c r="M2126" s="17"/>
      <c r="N2126" s="17" t="s">
        <v>339</v>
      </c>
      <c r="O2126" s="17" t="s">
        <v>752</v>
      </c>
      <c r="P2126" s="17" t="s">
        <v>3003</v>
      </c>
      <c r="Q2126" s="17" t="s">
        <v>297</v>
      </c>
      <c r="R2126" s="18">
        <v>95</v>
      </c>
      <c r="S2126" s="10">
        <v>44</v>
      </c>
      <c r="AA2126" s="11" t="str">
        <f t="shared" si="33"/>
        <v>12. Bến TreHuyện Mỏ Cày Nam</v>
      </c>
    </row>
    <row r="2127" spans="11:27" ht="15.75">
      <c r="K2127" s="21"/>
      <c r="L2127" s="17"/>
      <c r="M2127" s="17"/>
      <c r="N2127" s="17" t="s">
        <v>339</v>
      </c>
      <c r="O2127" s="17" t="s">
        <v>752</v>
      </c>
      <c r="P2127" s="17" t="s">
        <v>3004</v>
      </c>
      <c r="Q2127" s="17" t="s">
        <v>297</v>
      </c>
      <c r="R2127" s="18">
        <v>95</v>
      </c>
      <c r="S2127" s="10">
        <v>44</v>
      </c>
      <c r="AA2127" s="11" t="str">
        <f t="shared" si="33"/>
        <v>12. Bến TreHuyện Mỏ Cày Nam</v>
      </c>
    </row>
    <row r="2128" spans="11:27" ht="15.75">
      <c r="K2128" s="21"/>
      <c r="L2128" s="17"/>
      <c r="M2128" s="17"/>
      <c r="N2128" s="17" t="s">
        <v>339</v>
      </c>
      <c r="O2128" s="17" t="s">
        <v>752</v>
      </c>
      <c r="P2128" s="17" t="s">
        <v>1378</v>
      </c>
      <c r="Q2128" s="17" t="s">
        <v>297</v>
      </c>
      <c r="R2128" s="18">
        <v>95</v>
      </c>
      <c r="S2128" s="10">
        <v>44</v>
      </c>
      <c r="AA2128" s="11" t="str">
        <f t="shared" si="33"/>
        <v>12. Bến TreHuyện Mỏ Cày Nam</v>
      </c>
    </row>
    <row r="2129" spans="11:27" ht="15.75">
      <c r="K2129" s="21"/>
      <c r="L2129" s="17"/>
      <c r="M2129" s="17"/>
      <c r="N2129" s="17" t="s">
        <v>339</v>
      </c>
      <c r="O2129" s="17" t="s">
        <v>752</v>
      </c>
      <c r="P2129" s="17" t="s">
        <v>3005</v>
      </c>
      <c r="Q2129" s="17" t="s">
        <v>297</v>
      </c>
      <c r="R2129" s="18">
        <v>95</v>
      </c>
      <c r="S2129" s="10">
        <v>44</v>
      </c>
      <c r="AA2129" s="11" t="str">
        <f t="shared" si="33"/>
        <v>12. Bến TreHuyện Mỏ Cày Nam</v>
      </c>
    </row>
    <row r="2130" spans="11:27" ht="15.75">
      <c r="K2130" s="21"/>
      <c r="L2130" s="17"/>
      <c r="M2130" s="17"/>
      <c r="N2130" s="17" t="s">
        <v>339</v>
      </c>
      <c r="O2130" s="17" t="s">
        <v>752</v>
      </c>
      <c r="P2130" s="17" t="s">
        <v>1764</v>
      </c>
      <c r="Q2130" s="17" t="s">
        <v>297</v>
      </c>
      <c r="R2130" s="18">
        <v>95</v>
      </c>
      <c r="S2130" s="10">
        <v>44</v>
      </c>
      <c r="AA2130" s="11" t="str">
        <f t="shared" si="33"/>
        <v>12. Bến TreHuyện Mỏ Cày Nam</v>
      </c>
    </row>
    <row r="2131" spans="11:27" ht="15.75">
      <c r="K2131" s="21"/>
      <c r="L2131" s="17"/>
      <c r="M2131" s="17"/>
      <c r="N2131" s="17" t="s">
        <v>339</v>
      </c>
      <c r="O2131" s="17" t="s">
        <v>752</v>
      </c>
      <c r="P2131" s="17" t="s">
        <v>564</v>
      </c>
      <c r="Q2131" s="17" t="s">
        <v>297</v>
      </c>
      <c r="R2131" s="18">
        <v>95</v>
      </c>
      <c r="S2131" s="10">
        <v>44</v>
      </c>
      <c r="AA2131" s="11" t="str">
        <f t="shared" si="33"/>
        <v>12. Bến TreHuyện Mỏ Cày Nam</v>
      </c>
    </row>
    <row r="2132" spans="11:27" ht="15.75">
      <c r="K2132" s="21"/>
      <c r="L2132" s="17"/>
      <c r="M2132" s="17"/>
      <c r="N2132" s="17" t="s">
        <v>339</v>
      </c>
      <c r="O2132" s="17" t="s">
        <v>752</v>
      </c>
      <c r="P2132" s="17" t="s">
        <v>2339</v>
      </c>
      <c r="Q2132" s="17" t="s">
        <v>297</v>
      </c>
      <c r="R2132" s="18">
        <v>95</v>
      </c>
      <c r="S2132" s="10">
        <v>44</v>
      </c>
      <c r="AA2132" s="11" t="str">
        <f t="shared" si="33"/>
        <v>12. Bến TreHuyện Mỏ Cày Nam</v>
      </c>
    </row>
    <row r="2133" spans="11:27" ht="15.75">
      <c r="K2133" s="21"/>
      <c r="L2133" s="17"/>
      <c r="M2133" s="17"/>
      <c r="N2133" s="17" t="s">
        <v>339</v>
      </c>
      <c r="O2133" s="17" t="s">
        <v>752</v>
      </c>
      <c r="P2133" s="17" t="s">
        <v>3006</v>
      </c>
      <c r="Q2133" s="17" t="s">
        <v>297</v>
      </c>
      <c r="R2133" s="18">
        <v>95</v>
      </c>
      <c r="S2133" s="10">
        <v>44</v>
      </c>
      <c r="AA2133" s="11" t="str">
        <f t="shared" si="33"/>
        <v>12. Bến TreHuyện Mỏ Cày Nam</v>
      </c>
    </row>
    <row r="2134" spans="11:27" ht="15.75">
      <c r="K2134" s="21"/>
      <c r="L2134" s="17"/>
      <c r="M2134" s="17"/>
      <c r="N2134" s="17" t="s">
        <v>339</v>
      </c>
      <c r="O2134" s="17" t="s">
        <v>752</v>
      </c>
      <c r="P2134" s="17" t="s">
        <v>3007</v>
      </c>
      <c r="Q2134" s="17" t="s">
        <v>297</v>
      </c>
      <c r="R2134" s="18">
        <v>95</v>
      </c>
      <c r="S2134" s="10">
        <v>44</v>
      </c>
      <c r="AA2134" s="11" t="str">
        <f t="shared" si="33"/>
        <v>12. Bến TreHuyện Mỏ Cày Nam</v>
      </c>
    </row>
    <row r="2135" spans="11:27" ht="15.75">
      <c r="K2135" s="21"/>
      <c r="L2135" s="17"/>
      <c r="M2135" s="17"/>
      <c r="N2135" s="17" t="s">
        <v>339</v>
      </c>
      <c r="O2135" s="17" t="s">
        <v>755</v>
      </c>
      <c r="P2135" s="17" t="s">
        <v>3008</v>
      </c>
      <c r="Q2135" s="17" t="s">
        <v>297</v>
      </c>
      <c r="R2135" s="18">
        <v>95</v>
      </c>
      <c r="S2135" s="10">
        <v>44</v>
      </c>
      <c r="AA2135" s="11" t="str">
        <f t="shared" si="33"/>
        <v>12. Bến TreHuyện Thạnh Phú</v>
      </c>
    </row>
    <row r="2136" spans="11:27" ht="15.75">
      <c r="K2136" s="21"/>
      <c r="L2136" s="17"/>
      <c r="M2136" s="17"/>
      <c r="N2136" s="17" t="s">
        <v>339</v>
      </c>
      <c r="O2136" s="17" t="s">
        <v>755</v>
      </c>
      <c r="P2136" s="17" t="s">
        <v>3009</v>
      </c>
      <c r="Q2136" s="17" t="s">
        <v>297</v>
      </c>
      <c r="R2136" s="18">
        <v>95</v>
      </c>
      <c r="S2136" s="10">
        <v>44</v>
      </c>
      <c r="AA2136" s="11" t="str">
        <f t="shared" si="33"/>
        <v>12. Bến TreHuyện Thạnh Phú</v>
      </c>
    </row>
    <row r="2137" spans="11:27" ht="15.75">
      <c r="K2137" s="21"/>
      <c r="L2137" s="17"/>
      <c r="M2137" s="17"/>
      <c r="N2137" s="17" t="s">
        <v>339</v>
      </c>
      <c r="O2137" s="17" t="s">
        <v>755</v>
      </c>
      <c r="P2137" s="17" t="s">
        <v>3010</v>
      </c>
      <c r="Q2137" s="17" t="s">
        <v>297</v>
      </c>
      <c r="R2137" s="18">
        <v>95</v>
      </c>
      <c r="S2137" s="10">
        <v>44</v>
      </c>
      <c r="AA2137" s="11" t="str">
        <f t="shared" si="33"/>
        <v>12. Bến TreHuyện Thạnh Phú</v>
      </c>
    </row>
    <row r="2138" spans="11:27" ht="15.75">
      <c r="K2138" s="21"/>
      <c r="L2138" s="17"/>
      <c r="M2138" s="17"/>
      <c r="N2138" s="17" t="s">
        <v>339</v>
      </c>
      <c r="O2138" s="17" t="s">
        <v>755</v>
      </c>
      <c r="P2138" s="17" t="s">
        <v>3011</v>
      </c>
      <c r="Q2138" s="17" t="s">
        <v>297</v>
      </c>
      <c r="R2138" s="18">
        <v>95</v>
      </c>
      <c r="S2138" s="10">
        <v>44</v>
      </c>
      <c r="AA2138" s="11" t="str">
        <f t="shared" si="33"/>
        <v>12. Bến TreHuyện Thạnh Phú</v>
      </c>
    </row>
    <row r="2139" spans="11:27" ht="15.75">
      <c r="K2139" s="21"/>
      <c r="L2139" s="17"/>
      <c r="M2139" s="17"/>
      <c r="N2139" s="17" t="s">
        <v>339</v>
      </c>
      <c r="O2139" s="17" t="s">
        <v>755</v>
      </c>
      <c r="P2139" s="17" t="s">
        <v>2998</v>
      </c>
      <c r="Q2139" s="17" t="s">
        <v>297</v>
      </c>
      <c r="R2139" s="18">
        <v>95</v>
      </c>
      <c r="S2139" s="10">
        <v>44</v>
      </c>
      <c r="AA2139" s="11" t="str">
        <f t="shared" si="33"/>
        <v>12. Bến TreHuyện Thạnh Phú</v>
      </c>
    </row>
    <row r="2140" spans="11:27" ht="15.75">
      <c r="K2140" s="21"/>
      <c r="L2140" s="17"/>
      <c r="M2140" s="17"/>
      <c r="N2140" s="17" t="s">
        <v>339</v>
      </c>
      <c r="O2140" s="17" t="s">
        <v>755</v>
      </c>
      <c r="P2140" s="17" t="s">
        <v>3012</v>
      </c>
      <c r="Q2140" s="17" t="s">
        <v>297</v>
      </c>
      <c r="R2140" s="18">
        <v>95</v>
      </c>
      <c r="S2140" s="10">
        <v>44</v>
      </c>
      <c r="AA2140" s="11" t="str">
        <f t="shared" si="33"/>
        <v>12. Bến TreHuyện Thạnh Phú</v>
      </c>
    </row>
    <row r="2141" spans="11:27" ht="15.75">
      <c r="K2141" s="21"/>
      <c r="L2141" s="17"/>
      <c r="M2141" s="17"/>
      <c r="N2141" s="17" t="s">
        <v>339</v>
      </c>
      <c r="O2141" s="17" t="s">
        <v>755</v>
      </c>
      <c r="P2141" s="17" t="s">
        <v>2300</v>
      </c>
      <c r="Q2141" s="17" t="s">
        <v>297</v>
      </c>
      <c r="R2141" s="18">
        <v>95</v>
      </c>
      <c r="S2141" s="10">
        <v>44</v>
      </c>
      <c r="AA2141" s="11" t="str">
        <f t="shared" si="33"/>
        <v>12. Bến TreHuyện Thạnh Phú</v>
      </c>
    </row>
    <row r="2142" spans="11:27" ht="15.75">
      <c r="K2142" s="21"/>
      <c r="L2142" s="17"/>
      <c r="M2142" s="17"/>
      <c r="N2142" s="17" t="s">
        <v>339</v>
      </c>
      <c r="O2142" s="17" t="s">
        <v>755</v>
      </c>
      <c r="P2142" s="17" t="s">
        <v>3013</v>
      </c>
      <c r="Q2142" s="17" t="s">
        <v>297</v>
      </c>
      <c r="R2142" s="18">
        <v>95</v>
      </c>
      <c r="S2142" s="10">
        <v>44</v>
      </c>
      <c r="AA2142" s="11" t="str">
        <f t="shared" si="33"/>
        <v>12. Bến TreHuyện Thạnh Phú</v>
      </c>
    </row>
    <row r="2143" spans="11:27" ht="15.75">
      <c r="K2143" s="21"/>
      <c r="L2143" s="17"/>
      <c r="M2143" s="17"/>
      <c r="N2143" s="17" t="s">
        <v>339</v>
      </c>
      <c r="O2143" s="17" t="s">
        <v>755</v>
      </c>
      <c r="P2143" s="17" t="s">
        <v>3014</v>
      </c>
      <c r="Q2143" s="17" t="s">
        <v>297</v>
      </c>
      <c r="R2143" s="18">
        <v>95</v>
      </c>
      <c r="S2143" s="10">
        <v>44</v>
      </c>
      <c r="AA2143" s="11" t="str">
        <f t="shared" si="33"/>
        <v>12. Bến TreHuyện Thạnh Phú</v>
      </c>
    </row>
    <row r="2144" spans="11:27" ht="15.75">
      <c r="K2144" s="21"/>
      <c r="L2144" s="17"/>
      <c r="M2144" s="17"/>
      <c r="N2144" s="17" t="s">
        <v>339</v>
      </c>
      <c r="O2144" s="17" t="s">
        <v>755</v>
      </c>
      <c r="P2144" s="17" t="s">
        <v>3015</v>
      </c>
      <c r="Q2144" s="17" t="s">
        <v>297</v>
      </c>
      <c r="R2144" s="18">
        <v>95</v>
      </c>
      <c r="S2144" s="10">
        <v>44</v>
      </c>
      <c r="AA2144" s="11" t="str">
        <f t="shared" si="33"/>
        <v>12. Bến TreHuyện Thạnh Phú</v>
      </c>
    </row>
    <row r="2145" spans="11:27" ht="15.75">
      <c r="K2145" s="21"/>
      <c r="L2145" s="17"/>
      <c r="M2145" s="17"/>
      <c r="N2145" s="17" t="s">
        <v>339</v>
      </c>
      <c r="O2145" s="17" t="s">
        <v>755</v>
      </c>
      <c r="P2145" s="17" t="s">
        <v>2319</v>
      </c>
      <c r="Q2145" s="17" t="s">
        <v>297</v>
      </c>
      <c r="R2145" s="18">
        <v>95</v>
      </c>
      <c r="S2145" s="10">
        <v>44</v>
      </c>
      <c r="AA2145" s="11" t="str">
        <f t="shared" si="33"/>
        <v>12. Bến TreHuyện Thạnh Phú</v>
      </c>
    </row>
    <row r="2146" spans="11:27" ht="15.75">
      <c r="K2146" s="21"/>
      <c r="L2146" s="17"/>
      <c r="M2146" s="17"/>
      <c r="N2146" s="17" t="s">
        <v>339</v>
      </c>
      <c r="O2146" s="17" t="s">
        <v>755</v>
      </c>
      <c r="P2146" s="17" t="s">
        <v>1189</v>
      </c>
      <c r="Q2146" s="17" t="s">
        <v>297</v>
      </c>
      <c r="R2146" s="18">
        <v>95</v>
      </c>
      <c r="S2146" s="10">
        <v>44</v>
      </c>
      <c r="AA2146" s="11" t="str">
        <f t="shared" si="33"/>
        <v>12. Bến TreHuyện Thạnh Phú</v>
      </c>
    </row>
    <row r="2147" spans="11:27" ht="15.75">
      <c r="K2147" s="21"/>
      <c r="L2147" s="17"/>
      <c r="M2147" s="17"/>
      <c r="N2147" s="17" t="s">
        <v>339</v>
      </c>
      <c r="O2147" s="17" t="s">
        <v>755</v>
      </c>
      <c r="P2147" s="17" t="s">
        <v>3016</v>
      </c>
      <c r="Q2147" s="17" t="s">
        <v>297</v>
      </c>
      <c r="R2147" s="18">
        <v>95</v>
      </c>
      <c r="S2147" s="10">
        <v>44</v>
      </c>
      <c r="AA2147" s="11" t="str">
        <f t="shared" si="33"/>
        <v>12. Bến TreHuyện Thạnh Phú</v>
      </c>
    </row>
    <row r="2148" spans="11:27" ht="15.75">
      <c r="K2148" s="21"/>
      <c r="L2148" s="17"/>
      <c r="M2148" s="17"/>
      <c r="N2148" s="17" t="s">
        <v>339</v>
      </c>
      <c r="O2148" s="17" t="s">
        <v>755</v>
      </c>
      <c r="P2148" s="17" t="s">
        <v>3017</v>
      </c>
      <c r="Q2148" s="17" t="s">
        <v>297</v>
      </c>
      <c r="R2148" s="18">
        <v>95</v>
      </c>
      <c r="S2148" s="10">
        <v>44</v>
      </c>
      <c r="AA2148" s="11" t="str">
        <f t="shared" si="33"/>
        <v>12. Bến TreHuyện Thạnh Phú</v>
      </c>
    </row>
    <row r="2149" spans="11:27" ht="15.75">
      <c r="K2149" s="21"/>
      <c r="L2149" s="17"/>
      <c r="M2149" s="17"/>
      <c r="N2149" s="17" t="s">
        <v>339</v>
      </c>
      <c r="O2149" s="17" t="s">
        <v>755</v>
      </c>
      <c r="P2149" s="17" t="s">
        <v>2002</v>
      </c>
      <c r="Q2149" s="17" t="s">
        <v>297</v>
      </c>
      <c r="R2149" s="18">
        <v>95</v>
      </c>
      <c r="S2149" s="10">
        <v>44</v>
      </c>
      <c r="AA2149" s="11" t="str">
        <f t="shared" si="33"/>
        <v>12. Bến TreHuyện Thạnh Phú</v>
      </c>
    </row>
    <row r="2150" spans="11:27" ht="15.75">
      <c r="K2150" s="21"/>
      <c r="L2150" s="17"/>
      <c r="M2150" s="17"/>
      <c r="N2150" s="17" t="s">
        <v>339</v>
      </c>
      <c r="O2150" s="17" t="s">
        <v>755</v>
      </c>
      <c r="P2150" s="17" t="s">
        <v>3018</v>
      </c>
      <c r="Q2150" s="17" t="s">
        <v>297</v>
      </c>
      <c r="R2150" s="18">
        <v>95</v>
      </c>
      <c r="S2150" s="10">
        <v>44</v>
      </c>
      <c r="AA2150" s="11" t="str">
        <f t="shared" si="33"/>
        <v>12. Bến TreHuyện Thạnh Phú</v>
      </c>
    </row>
    <row r="2151" spans="11:27" ht="15.75">
      <c r="K2151" s="21"/>
      <c r="L2151" s="17"/>
      <c r="M2151" s="17"/>
      <c r="N2151" s="17" t="s">
        <v>339</v>
      </c>
      <c r="O2151" s="17" t="s">
        <v>755</v>
      </c>
      <c r="P2151" s="17" t="s">
        <v>3019</v>
      </c>
      <c r="Q2151" s="17" t="s">
        <v>297</v>
      </c>
      <c r="R2151" s="18">
        <v>95</v>
      </c>
      <c r="S2151" s="10">
        <v>44</v>
      </c>
      <c r="AA2151" s="11" t="str">
        <f t="shared" si="33"/>
        <v>12. Bến TreHuyện Thạnh Phú</v>
      </c>
    </row>
    <row r="2152" spans="11:27" ht="15.75">
      <c r="K2152" s="21"/>
      <c r="L2152" s="17"/>
      <c r="M2152" s="17"/>
      <c r="N2152" s="17" t="s">
        <v>339</v>
      </c>
      <c r="O2152" s="17" t="s">
        <v>755</v>
      </c>
      <c r="P2152" s="17" t="s">
        <v>2222</v>
      </c>
      <c r="Q2152" s="17" t="s">
        <v>297</v>
      </c>
      <c r="R2152" s="18">
        <v>95</v>
      </c>
      <c r="S2152" s="10">
        <v>44</v>
      </c>
      <c r="AA2152" s="11" t="str">
        <f t="shared" si="33"/>
        <v>12. Bến TreHuyện Thạnh Phú</v>
      </c>
    </row>
    <row r="2153" spans="11:27" ht="15.75">
      <c r="K2153" s="21"/>
      <c r="L2153" s="17"/>
      <c r="M2153" s="17"/>
      <c r="N2153" s="17" t="s">
        <v>339</v>
      </c>
      <c r="O2153" s="17" t="s">
        <v>758</v>
      </c>
      <c r="P2153" s="17" t="s">
        <v>2468</v>
      </c>
      <c r="Q2153" s="17" t="s">
        <v>297</v>
      </c>
      <c r="R2153" s="18">
        <v>95</v>
      </c>
      <c r="S2153" s="10">
        <v>44</v>
      </c>
      <c r="AA2153" s="11" t="str">
        <f t="shared" si="33"/>
        <v>12. Bến TreThành phố Bến Tre</v>
      </c>
    </row>
    <row r="2154" spans="11:27" ht="15.75">
      <c r="K2154" s="21"/>
      <c r="L2154" s="17"/>
      <c r="M2154" s="17"/>
      <c r="N2154" s="17" t="s">
        <v>339</v>
      </c>
      <c r="O2154" s="17" t="s">
        <v>758</v>
      </c>
      <c r="P2154" s="17" t="s">
        <v>2469</v>
      </c>
      <c r="Q2154" s="17" t="s">
        <v>297</v>
      </c>
      <c r="R2154" s="18">
        <v>95</v>
      </c>
      <c r="S2154" s="10">
        <v>44</v>
      </c>
      <c r="AA2154" s="11" t="str">
        <f t="shared" si="33"/>
        <v>12. Bến TreThành phố Bến Tre</v>
      </c>
    </row>
    <row r="2155" spans="11:27" ht="15.75">
      <c r="K2155" s="21"/>
      <c r="L2155" s="17"/>
      <c r="M2155" s="17"/>
      <c r="N2155" s="17" t="s">
        <v>339</v>
      </c>
      <c r="O2155" s="17" t="s">
        <v>758</v>
      </c>
      <c r="P2155" s="17" t="s">
        <v>1933</v>
      </c>
      <c r="Q2155" s="17" t="s">
        <v>297</v>
      </c>
      <c r="R2155" s="18">
        <v>95</v>
      </c>
      <c r="S2155" s="10">
        <v>44</v>
      </c>
      <c r="AA2155" s="11" t="str">
        <f t="shared" si="33"/>
        <v>12. Bến TreThành phố Bến Tre</v>
      </c>
    </row>
    <row r="2156" spans="11:27" ht="15.75">
      <c r="K2156" s="21"/>
      <c r="L2156" s="17"/>
      <c r="M2156" s="17"/>
      <c r="N2156" s="17" t="s">
        <v>339</v>
      </c>
      <c r="O2156" s="17" t="s">
        <v>758</v>
      </c>
      <c r="P2156" s="17" t="s">
        <v>2470</v>
      </c>
      <c r="Q2156" s="17" t="s">
        <v>297</v>
      </c>
      <c r="R2156" s="18">
        <v>95</v>
      </c>
      <c r="S2156" s="10">
        <v>44</v>
      </c>
      <c r="AA2156" s="11" t="str">
        <f t="shared" si="33"/>
        <v>12. Bến TreThành phố Bến Tre</v>
      </c>
    </row>
    <row r="2157" spans="11:27" ht="15.75">
      <c r="K2157" s="21"/>
      <c r="L2157" s="17"/>
      <c r="M2157" s="17"/>
      <c r="N2157" s="17" t="s">
        <v>339</v>
      </c>
      <c r="O2157" s="17" t="s">
        <v>758</v>
      </c>
      <c r="P2157" s="17" t="s">
        <v>1934</v>
      </c>
      <c r="Q2157" s="17" t="s">
        <v>297</v>
      </c>
      <c r="R2157" s="18">
        <v>95</v>
      </c>
      <c r="S2157" s="10">
        <v>44</v>
      </c>
      <c r="AA2157" s="11" t="str">
        <f t="shared" si="33"/>
        <v>12. Bến TreThành phố Bến Tre</v>
      </c>
    </row>
    <row r="2158" spans="11:27" ht="15.75">
      <c r="K2158" s="21"/>
      <c r="L2158" s="17"/>
      <c r="M2158" s="17"/>
      <c r="N2158" s="17" t="s">
        <v>339</v>
      </c>
      <c r="O2158" s="17" t="s">
        <v>758</v>
      </c>
      <c r="P2158" s="17" t="s">
        <v>3020</v>
      </c>
      <c r="Q2158" s="17" t="s">
        <v>297</v>
      </c>
      <c r="R2158" s="18">
        <v>95</v>
      </c>
      <c r="S2158" s="10">
        <v>44</v>
      </c>
      <c r="AA2158" s="11" t="str">
        <f t="shared" si="33"/>
        <v>12. Bến TreThành phố Bến Tre</v>
      </c>
    </row>
    <row r="2159" spans="11:27" ht="15.75">
      <c r="K2159" s="21"/>
      <c r="L2159" s="17"/>
      <c r="M2159" s="17"/>
      <c r="N2159" s="17" t="s">
        <v>339</v>
      </c>
      <c r="O2159" s="17" t="s">
        <v>758</v>
      </c>
      <c r="P2159" s="17" t="s">
        <v>3021</v>
      </c>
      <c r="Q2159" s="17" t="s">
        <v>297</v>
      </c>
      <c r="R2159" s="18">
        <v>95</v>
      </c>
      <c r="S2159" s="10">
        <v>44</v>
      </c>
      <c r="AA2159" s="11" t="str">
        <f t="shared" si="33"/>
        <v>12. Bến TreThành phố Bến Tre</v>
      </c>
    </row>
    <row r="2160" spans="11:27" ht="15.75">
      <c r="K2160" s="21"/>
      <c r="L2160" s="17"/>
      <c r="M2160" s="17"/>
      <c r="N2160" s="17" t="s">
        <v>339</v>
      </c>
      <c r="O2160" s="17" t="s">
        <v>758</v>
      </c>
      <c r="P2160" s="17" t="s">
        <v>3022</v>
      </c>
      <c r="Q2160" s="17" t="s">
        <v>297</v>
      </c>
      <c r="R2160" s="18">
        <v>95</v>
      </c>
      <c r="S2160" s="10">
        <v>44</v>
      </c>
      <c r="AA2160" s="11" t="str">
        <f t="shared" si="33"/>
        <v>12. Bến TreThành phố Bến Tre</v>
      </c>
    </row>
    <row r="2161" spans="11:27" ht="15.75">
      <c r="K2161" s="21"/>
      <c r="L2161" s="17"/>
      <c r="M2161" s="17"/>
      <c r="N2161" s="17" t="s">
        <v>339</v>
      </c>
      <c r="O2161" s="17" t="s">
        <v>758</v>
      </c>
      <c r="P2161" s="17" t="s">
        <v>1111</v>
      </c>
      <c r="Q2161" s="17" t="s">
        <v>297</v>
      </c>
      <c r="R2161" s="18">
        <v>95</v>
      </c>
      <c r="S2161" s="10">
        <v>44</v>
      </c>
      <c r="AA2161" s="11" t="str">
        <f t="shared" si="33"/>
        <v>12. Bến TreThành phố Bến Tre</v>
      </c>
    </row>
    <row r="2162" spans="11:27" ht="15.75">
      <c r="K2162" s="21"/>
      <c r="L2162" s="17"/>
      <c r="M2162" s="17"/>
      <c r="N2162" s="17" t="s">
        <v>339</v>
      </c>
      <c r="O2162" s="17" t="s">
        <v>758</v>
      </c>
      <c r="P2162" s="17" t="s">
        <v>3023</v>
      </c>
      <c r="Q2162" s="17" t="s">
        <v>297</v>
      </c>
      <c r="R2162" s="18">
        <v>95</v>
      </c>
      <c r="S2162" s="10">
        <v>44</v>
      </c>
      <c r="AA2162" s="11" t="str">
        <f t="shared" si="33"/>
        <v>12. Bến TreThành phố Bến Tre</v>
      </c>
    </row>
    <row r="2163" spans="11:27" ht="15.75">
      <c r="K2163" s="21"/>
      <c r="L2163" s="17"/>
      <c r="M2163" s="17"/>
      <c r="N2163" s="17" t="s">
        <v>339</v>
      </c>
      <c r="O2163" s="17" t="s">
        <v>758</v>
      </c>
      <c r="P2163" s="17" t="s">
        <v>3024</v>
      </c>
      <c r="Q2163" s="17" t="s">
        <v>297</v>
      </c>
      <c r="R2163" s="18">
        <v>95</v>
      </c>
      <c r="S2163" s="10">
        <v>44</v>
      </c>
      <c r="AA2163" s="11" t="str">
        <f t="shared" si="33"/>
        <v>12. Bến TreThành phố Bến Tre</v>
      </c>
    </row>
    <row r="2164" spans="11:27" ht="15.75">
      <c r="K2164" s="21"/>
      <c r="L2164" s="17"/>
      <c r="M2164" s="17"/>
      <c r="N2164" s="17" t="s">
        <v>339</v>
      </c>
      <c r="O2164" s="17" t="s">
        <v>758</v>
      </c>
      <c r="P2164" s="17" t="s">
        <v>2333</v>
      </c>
      <c r="Q2164" s="17" t="s">
        <v>297</v>
      </c>
      <c r="R2164" s="18">
        <v>95</v>
      </c>
      <c r="S2164" s="10">
        <v>44</v>
      </c>
      <c r="AA2164" s="11" t="str">
        <f t="shared" si="33"/>
        <v>12. Bến TreThành phố Bến Tre</v>
      </c>
    </row>
    <row r="2165" spans="11:27" ht="15.75">
      <c r="K2165" s="21"/>
      <c r="L2165" s="17"/>
      <c r="M2165" s="17"/>
      <c r="N2165" s="17" t="s">
        <v>339</v>
      </c>
      <c r="O2165" s="17" t="s">
        <v>758</v>
      </c>
      <c r="P2165" s="17" t="s">
        <v>2608</v>
      </c>
      <c r="Q2165" s="17" t="s">
        <v>297</v>
      </c>
      <c r="R2165" s="18">
        <v>95</v>
      </c>
      <c r="S2165" s="10">
        <v>44</v>
      </c>
      <c r="AA2165" s="11" t="str">
        <f t="shared" si="33"/>
        <v>12. Bến TreThành phố Bến Tre</v>
      </c>
    </row>
    <row r="2166" spans="11:27" ht="15.75">
      <c r="K2166" s="21"/>
      <c r="L2166" s="17"/>
      <c r="M2166" s="17"/>
      <c r="N2166" s="17" t="s">
        <v>339</v>
      </c>
      <c r="O2166" s="17" t="s">
        <v>758</v>
      </c>
      <c r="P2166" s="17" t="s">
        <v>1697</v>
      </c>
      <c r="Q2166" s="17" t="s">
        <v>297</v>
      </c>
      <c r="R2166" s="18">
        <v>95</v>
      </c>
      <c r="S2166" s="10">
        <v>44</v>
      </c>
      <c r="AA2166" s="11" t="str">
        <f t="shared" si="33"/>
        <v>12. Bến TreThành phố Bến Tre</v>
      </c>
    </row>
    <row r="2167" spans="11:27" ht="15.75">
      <c r="K2167" s="21"/>
      <c r="L2167" s="17"/>
      <c r="M2167" s="17"/>
      <c r="N2167" s="17" t="s">
        <v>343</v>
      </c>
      <c r="O2167" s="17" t="s">
        <v>760</v>
      </c>
      <c r="P2167" s="17" t="s">
        <v>3025</v>
      </c>
      <c r="Q2167" s="17" t="s">
        <v>347</v>
      </c>
      <c r="R2167" s="18">
        <v>65</v>
      </c>
      <c r="S2167" s="10">
        <v>36</v>
      </c>
      <c r="AA2167" s="11" t="str">
        <f t="shared" si="33"/>
        <v>13. Bình DươngHuyện Bàu Bàng</v>
      </c>
    </row>
    <row r="2168" spans="11:27" ht="15.75">
      <c r="K2168" s="21"/>
      <c r="L2168" s="17"/>
      <c r="M2168" s="17"/>
      <c r="N2168" s="17" t="s">
        <v>343</v>
      </c>
      <c r="O2168" s="17" t="s">
        <v>760</v>
      </c>
      <c r="P2168" s="17" t="s">
        <v>3026</v>
      </c>
      <c r="Q2168" s="17" t="s">
        <v>347</v>
      </c>
      <c r="R2168" s="18">
        <v>65</v>
      </c>
      <c r="S2168" s="10">
        <v>36</v>
      </c>
      <c r="AA2168" s="11" t="str">
        <f t="shared" si="33"/>
        <v>13. Bình DươngHuyện Bàu Bàng</v>
      </c>
    </row>
    <row r="2169" spans="11:27" ht="15.75">
      <c r="K2169" s="21"/>
      <c r="L2169" s="17"/>
      <c r="M2169" s="17"/>
      <c r="N2169" s="17" t="s">
        <v>343</v>
      </c>
      <c r="O2169" s="17" t="s">
        <v>760</v>
      </c>
      <c r="P2169" s="17" t="s">
        <v>3027</v>
      </c>
      <c r="Q2169" s="17" t="s">
        <v>347</v>
      </c>
      <c r="R2169" s="18">
        <v>65</v>
      </c>
      <c r="S2169" s="10">
        <v>36</v>
      </c>
      <c r="AA2169" s="11" t="str">
        <f t="shared" si="33"/>
        <v>13. Bình DươngHuyện Bàu Bàng</v>
      </c>
    </row>
    <row r="2170" spans="11:27" ht="15.75">
      <c r="K2170" s="21"/>
      <c r="L2170" s="17"/>
      <c r="M2170" s="17"/>
      <c r="N2170" s="17" t="s">
        <v>343</v>
      </c>
      <c r="O2170" s="17" t="s">
        <v>760</v>
      </c>
      <c r="P2170" s="17" t="s">
        <v>3028</v>
      </c>
      <c r="Q2170" s="17" t="s">
        <v>347</v>
      </c>
      <c r="R2170" s="18">
        <v>65</v>
      </c>
      <c r="S2170" s="10">
        <v>36</v>
      </c>
      <c r="AA2170" s="11" t="str">
        <f t="shared" si="33"/>
        <v>13. Bình DươngHuyện Bàu Bàng</v>
      </c>
    </row>
    <row r="2171" spans="11:27" ht="15.75">
      <c r="K2171" s="21"/>
      <c r="L2171" s="17"/>
      <c r="M2171" s="17"/>
      <c r="N2171" s="17" t="s">
        <v>343</v>
      </c>
      <c r="O2171" s="17" t="s">
        <v>760</v>
      </c>
      <c r="P2171" s="17" t="s">
        <v>3029</v>
      </c>
      <c r="Q2171" s="17" t="s">
        <v>347</v>
      </c>
      <c r="R2171" s="18">
        <v>65</v>
      </c>
      <c r="S2171" s="10">
        <v>36</v>
      </c>
      <c r="AA2171" s="11" t="str">
        <f t="shared" si="33"/>
        <v>13. Bình DươngHuyện Bàu Bàng</v>
      </c>
    </row>
    <row r="2172" spans="11:27" ht="15.75">
      <c r="K2172" s="21"/>
      <c r="L2172" s="17"/>
      <c r="M2172" s="17"/>
      <c r="N2172" s="17" t="s">
        <v>343</v>
      </c>
      <c r="O2172" s="17" t="s">
        <v>760</v>
      </c>
      <c r="P2172" s="17" t="s">
        <v>1086</v>
      </c>
      <c r="Q2172" s="17" t="s">
        <v>347</v>
      </c>
      <c r="R2172" s="18">
        <v>65</v>
      </c>
      <c r="S2172" s="10">
        <v>36</v>
      </c>
      <c r="AA2172" s="11" t="str">
        <f t="shared" si="33"/>
        <v>13. Bình DươngHuyện Bàu Bàng</v>
      </c>
    </row>
    <row r="2173" spans="11:27" ht="15.75">
      <c r="K2173" s="21"/>
      <c r="L2173" s="17"/>
      <c r="M2173" s="17"/>
      <c r="N2173" s="17" t="s">
        <v>343</v>
      </c>
      <c r="O2173" s="17" t="s">
        <v>760</v>
      </c>
      <c r="P2173" s="17" t="s">
        <v>3030</v>
      </c>
      <c r="Q2173" s="17" t="s">
        <v>347</v>
      </c>
      <c r="R2173" s="18">
        <v>65</v>
      </c>
      <c r="S2173" s="10">
        <v>36</v>
      </c>
      <c r="AA2173" s="11" t="str">
        <f t="shared" si="33"/>
        <v>13. Bình DươngHuyện Bàu Bàng</v>
      </c>
    </row>
    <row r="2174" spans="11:27" ht="15.75">
      <c r="K2174" s="21"/>
      <c r="L2174" s="17"/>
      <c r="M2174" s="17"/>
      <c r="N2174" s="17" t="s">
        <v>343</v>
      </c>
      <c r="O2174" s="17" t="s">
        <v>762</v>
      </c>
      <c r="P2174" s="17" t="s">
        <v>3031</v>
      </c>
      <c r="Q2174" s="17" t="s">
        <v>347</v>
      </c>
      <c r="R2174" s="18">
        <v>65</v>
      </c>
      <c r="S2174" s="10">
        <v>36</v>
      </c>
      <c r="AA2174" s="11" t="str">
        <f t="shared" si="33"/>
        <v>13. Bình DươngHuyện Bắc Tân Uyên</v>
      </c>
    </row>
    <row r="2175" spans="11:27" ht="15.75">
      <c r="K2175" s="21"/>
      <c r="L2175" s="17"/>
      <c r="M2175" s="17"/>
      <c r="N2175" s="17" t="s">
        <v>343</v>
      </c>
      <c r="O2175" s="17" t="s">
        <v>762</v>
      </c>
      <c r="P2175" s="17" t="s">
        <v>1753</v>
      </c>
      <c r="Q2175" s="17" t="s">
        <v>347</v>
      </c>
      <c r="R2175" s="18">
        <v>65</v>
      </c>
      <c r="S2175" s="10">
        <v>36</v>
      </c>
      <c r="AA2175" s="11" t="str">
        <f t="shared" si="33"/>
        <v>13. Bình DươngHuyện Bắc Tân Uyên</v>
      </c>
    </row>
    <row r="2176" spans="11:27" ht="15.75">
      <c r="K2176" s="21"/>
      <c r="L2176" s="17"/>
      <c r="M2176" s="17"/>
      <c r="N2176" s="17" t="s">
        <v>343</v>
      </c>
      <c r="O2176" s="17" t="s">
        <v>762</v>
      </c>
      <c r="P2176" s="17" t="s">
        <v>3032</v>
      </c>
      <c r="Q2176" s="17" t="s">
        <v>347</v>
      </c>
      <c r="R2176" s="18">
        <v>65</v>
      </c>
      <c r="S2176" s="10">
        <v>36</v>
      </c>
      <c r="AA2176" s="11" t="str">
        <f t="shared" si="33"/>
        <v>13. Bình DươngHuyện Bắc Tân Uyên</v>
      </c>
    </row>
    <row r="2177" spans="11:27" ht="15.75">
      <c r="K2177" s="21"/>
      <c r="L2177" s="17"/>
      <c r="M2177" s="17"/>
      <c r="N2177" s="17" t="s">
        <v>343</v>
      </c>
      <c r="O2177" s="17" t="s">
        <v>762</v>
      </c>
      <c r="P2177" s="17" t="s">
        <v>3033</v>
      </c>
      <c r="Q2177" s="17" t="s">
        <v>347</v>
      </c>
      <c r="R2177" s="18">
        <v>65</v>
      </c>
      <c r="S2177" s="10">
        <v>36</v>
      </c>
      <c r="AA2177" s="11" t="str">
        <f t="shared" si="33"/>
        <v>13. Bình DươngHuyện Bắc Tân Uyên</v>
      </c>
    </row>
    <row r="2178" spans="11:27" ht="15.75">
      <c r="K2178" s="21"/>
      <c r="L2178" s="17"/>
      <c r="M2178" s="17"/>
      <c r="N2178" s="17" t="s">
        <v>343</v>
      </c>
      <c r="O2178" s="17" t="s">
        <v>762</v>
      </c>
      <c r="P2178" s="17" t="s">
        <v>3034</v>
      </c>
      <c r="Q2178" s="17" t="s">
        <v>347</v>
      </c>
      <c r="R2178" s="18">
        <v>65</v>
      </c>
      <c r="S2178" s="10">
        <v>36</v>
      </c>
      <c r="AA2178" s="11" t="str">
        <f t="shared" si="33"/>
        <v>13. Bình DươngHuyện Bắc Tân Uyên</v>
      </c>
    </row>
    <row r="2179" spans="11:27" ht="15.75">
      <c r="K2179" s="21"/>
      <c r="L2179" s="17"/>
      <c r="M2179" s="17"/>
      <c r="N2179" s="17" t="s">
        <v>343</v>
      </c>
      <c r="O2179" s="17" t="s">
        <v>762</v>
      </c>
      <c r="P2179" s="17" t="s">
        <v>2989</v>
      </c>
      <c r="Q2179" s="17" t="s">
        <v>347</v>
      </c>
      <c r="R2179" s="18">
        <v>65</v>
      </c>
      <c r="S2179" s="10">
        <v>36</v>
      </c>
      <c r="AA2179" s="11" t="str">
        <f t="shared" si="33"/>
        <v>13. Bình DươngHuyện Bắc Tân Uyên</v>
      </c>
    </row>
    <row r="2180" spans="11:27" ht="15.75">
      <c r="K2180" s="21"/>
      <c r="L2180" s="17"/>
      <c r="M2180" s="17"/>
      <c r="N2180" s="17" t="s">
        <v>343</v>
      </c>
      <c r="O2180" s="17" t="s">
        <v>762</v>
      </c>
      <c r="P2180" s="17" t="s">
        <v>3035</v>
      </c>
      <c r="Q2180" s="17" t="s">
        <v>347</v>
      </c>
      <c r="R2180" s="18">
        <v>65</v>
      </c>
      <c r="S2180" s="10">
        <v>36</v>
      </c>
      <c r="AA2180" s="11" t="str">
        <f t="shared" si="33"/>
        <v>13. Bình DươngHuyện Bắc Tân Uyên</v>
      </c>
    </row>
    <row r="2181" spans="11:27" ht="15.75">
      <c r="K2181" s="21"/>
      <c r="L2181" s="17"/>
      <c r="M2181" s="17"/>
      <c r="N2181" s="17" t="s">
        <v>343</v>
      </c>
      <c r="O2181" s="17" t="s">
        <v>762</v>
      </c>
      <c r="P2181" s="17" t="s">
        <v>567</v>
      </c>
      <c r="Q2181" s="17" t="s">
        <v>347</v>
      </c>
      <c r="R2181" s="18">
        <v>65</v>
      </c>
      <c r="S2181" s="10">
        <v>36</v>
      </c>
      <c r="AA2181" s="11" t="str">
        <f t="shared" si="33"/>
        <v>13. Bình DươngHuyện Bắc Tân Uyên</v>
      </c>
    </row>
    <row r="2182" spans="11:27" ht="15.75">
      <c r="K2182" s="21"/>
      <c r="L2182" s="17"/>
      <c r="M2182" s="17"/>
      <c r="N2182" s="17" t="s">
        <v>343</v>
      </c>
      <c r="O2182" s="17" t="s">
        <v>762</v>
      </c>
      <c r="P2182" s="17" t="s">
        <v>2698</v>
      </c>
      <c r="Q2182" s="17" t="s">
        <v>347</v>
      </c>
      <c r="R2182" s="18">
        <v>65</v>
      </c>
      <c r="S2182" s="10">
        <v>36</v>
      </c>
      <c r="AA2182" s="11" t="str">
        <f t="shared" ref="AA2182:AA2245" si="34">N2182&amp;O2182</f>
        <v>13. Bình DươngHuyện Bắc Tân Uyên</v>
      </c>
    </row>
    <row r="2183" spans="11:27" ht="15.75">
      <c r="K2183" s="21"/>
      <c r="L2183" s="17"/>
      <c r="M2183" s="17"/>
      <c r="N2183" s="17" t="s">
        <v>343</v>
      </c>
      <c r="O2183" s="17" t="s">
        <v>762</v>
      </c>
      <c r="P2183" s="17" t="s">
        <v>3036</v>
      </c>
      <c r="Q2183" s="17" t="s">
        <v>347</v>
      </c>
      <c r="R2183" s="18">
        <v>65</v>
      </c>
      <c r="S2183" s="10">
        <v>36</v>
      </c>
      <c r="AA2183" s="11" t="str">
        <f t="shared" si="34"/>
        <v>13. Bình DươngHuyện Bắc Tân Uyên</v>
      </c>
    </row>
    <row r="2184" spans="11:27" ht="15.75">
      <c r="K2184" s="21"/>
      <c r="L2184" s="17"/>
      <c r="M2184" s="17"/>
      <c r="N2184" s="17" t="s">
        <v>343</v>
      </c>
      <c r="O2184" s="17" t="s">
        <v>764</v>
      </c>
      <c r="P2184" s="17" t="s">
        <v>3037</v>
      </c>
      <c r="Q2184" s="17" t="s">
        <v>347</v>
      </c>
      <c r="R2184" s="18">
        <v>65</v>
      </c>
      <c r="S2184" s="10">
        <v>36</v>
      </c>
      <c r="AA2184" s="11" t="str">
        <f t="shared" si="34"/>
        <v>13. Bình DươngHuyện Dầu Tiếng</v>
      </c>
    </row>
    <row r="2185" spans="11:27" ht="15.75">
      <c r="K2185" s="21"/>
      <c r="L2185" s="17"/>
      <c r="M2185" s="17"/>
      <c r="N2185" s="17" t="s">
        <v>343</v>
      </c>
      <c r="O2185" s="17" t="s">
        <v>764</v>
      </c>
      <c r="P2185" s="17" t="s">
        <v>3038</v>
      </c>
      <c r="Q2185" s="17" t="s">
        <v>347</v>
      </c>
      <c r="R2185" s="18">
        <v>65</v>
      </c>
      <c r="S2185" s="10">
        <v>36</v>
      </c>
      <c r="AA2185" s="11" t="str">
        <f t="shared" si="34"/>
        <v>13. Bình DươngHuyện Dầu Tiếng</v>
      </c>
    </row>
    <row r="2186" spans="11:27" ht="15.75">
      <c r="K2186" s="21"/>
      <c r="L2186" s="17"/>
      <c r="M2186" s="17"/>
      <c r="N2186" s="17" t="s">
        <v>343</v>
      </c>
      <c r="O2186" s="17" t="s">
        <v>764</v>
      </c>
      <c r="P2186" s="17" t="s">
        <v>3039</v>
      </c>
      <c r="Q2186" s="17" t="s">
        <v>347</v>
      </c>
      <c r="R2186" s="18">
        <v>65</v>
      </c>
      <c r="S2186" s="10">
        <v>36</v>
      </c>
      <c r="AA2186" s="11" t="str">
        <f t="shared" si="34"/>
        <v>13. Bình DươngHuyện Dầu Tiếng</v>
      </c>
    </row>
    <row r="2187" spans="11:27" ht="15.75">
      <c r="K2187" s="21"/>
      <c r="L2187" s="17"/>
      <c r="M2187" s="17"/>
      <c r="N2187" s="17" t="s">
        <v>343</v>
      </c>
      <c r="O2187" s="17" t="s">
        <v>764</v>
      </c>
      <c r="P2187" s="17" t="s">
        <v>3040</v>
      </c>
      <c r="Q2187" s="17" t="s">
        <v>347</v>
      </c>
      <c r="R2187" s="18">
        <v>65</v>
      </c>
      <c r="S2187" s="10">
        <v>36</v>
      </c>
      <c r="AA2187" s="11" t="str">
        <f t="shared" si="34"/>
        <v>13. Bình DươngHuyện Dầu Tiếng</v>
      </c>
    </row>
    <row r="2188" spans="11:27" ht="15.75">
      <c r="K2188" s="21"/>
      <c r="L2188" s="17"/>
      <c r="M2188" s="17"/>
      <c r="N2188" s="17" t="s">
        <v>343</v>
      </c>
      <c r="O2188" s="17" t="s">
        <v>764</v>
      </c>
      <c r="P2188" s="17" t="s">
        <v>2358</v>
      </c>
      <c r="Q2188" s="17" t="s">
        <v>347</v>
      </c>
      <c r="R2188" s="18">
        <v>65</v>
      </c>
      <c r="S2188" s="10">
        <v>36</v>
      </c>
      <c r="AA2188" s="11" t="str">
        <f t="shared" si="34"/>
        <v>13. Bình DươngHuyện Dầu Tiếng</v>
      </c>
    </row>
    <row r="2189" spans="11:27" ht="15.75">
      <c r="K2189" s="21"/>
      <c r="L2189" s="17"/>
      <c r="M2189" s="17"/>
      <c r="N2189" s="17" t="s">
        <v>343</v>
      </c>
      <c r="O2189" s="17" t="s">
        <v>764</v>
      </c>
      <c r="P2189" s="17" t="s">
        <v>2329</v>
      </c>
      <c r="Q2189" s="17" t="s">
        <v>347</v>
      </c>
      <c r="R2189" s="18">
        <v>65</v>
      </c>
      <c r="S2189" s="10">
        <v>36</v>
      </c>
      <c r="AA2189" s="11" t="str">
        <f t="shared" si="34"/>
        <v>13. Bình DươngHuyện Dầu Tiếng</v>
      </c>
    </row>
    <row r="2190" spans="11:27" ht="15.75">
      <c r="K2190" s="21"/>
      <c r="L2190" s="17"/>
      <c r="M2190" s="17"/>
      <c r="N2190" s="17" t="s">
        <v>343</v>
      </c>
      <c r="O2190" s="17" t="s">
        <v>764</v>
      </c>
      <c r="P2190" s="17" t="s">
        <v>2433</v>
      </c>
      <c r="Q2190" s="17" t="s">
        <v>347</v>
      </c>
      <c r="R2190" s="18">
        <v>65</v>
      </c>
      <c r="S2190" s="10">
        <v>36</v>
      </c>
      <c r="AA2190" s="11" t="str">
        <f t="shared" si="34"/>
        <v>13. Bình DươngHuyện Dầu Tiếng</v>
      </c>
    </row>
    <row r="2191" spans="11:27" ht="15.75">
      <c r="K2191" s="21"/>
      <c r="L2191" s="17"/>
      <c r="M2191" s="17"/>
      <c r="N2191" s="17" t="s">
        <v>343</v>
      </c>
      <c r="O2191" s="17" t="s">
        <v>764</v>
      </c>
      <c r="P2191" s="17" t="s">
        <v>3041</v>
      </c>
      <c r="Q2191" s="17" t="s">
        <v>347</v>
      </c>
      <c r="R2191" s="18">
        <v>65</v>
      </c>
      <c r="S2191" s="10">
        <v>36</v>
      </c>
      <c r="AA2191" s="11" t="str">
        <f t="shared" si="34"/>
        <v>13. Bình DươngHuyện Dầu Tiếng</v>
      </c>
    </row>
    <row r="2192" spans="11:27" ht="15.75">
      <c r="K2192" s="21"/>
      <c r="L2192" s="17"/>
      <c r="M2192" s="17"/>
      <c r="N2192" s="17" t="s">
        <v>343</v>
      </c>
      <c r="O2192" s="17" t="s">
        <v>764</v>
      </c>
      <c r="P2192" s="17" t="s">
        <v>883</v>
      </c>
      <c r="Q2192" s="17" t="s">
        <v>347</v>
      </c>
      <c r="R2192" s="18">
        <v>65</v>
      </c>
      <c r="S2192" s="10">
        <v>36</v>
      </c>
      <c r="AA2192" s="11" t="str">
        <f t="shared" si="34"/>
        <v>13. Bình DươngHuyện Dầu Tiếng</v>
      </c>
    </row>
    <row r="2193" spans="11:27" ht="15.75">
      <c r="K2193" s="21"/>
      <c r="L2193" s="17"/>
      <c r="M2193" s="17"/>
      <c r="N2193" s="17" t="s">
        <v>343</v>
      </c>
      <c r="O2193" s="17" t="s">
        <v>764</v>
      </c>
      <c r="P2193" s="17" t="s">
        <v>3042</v>
      </c>
      <c r="Q2193" s="17" t="s">
        <v>347</v>
      </c>
      <c r="R2193" s="18">
        <v>65</v>
      </c>
      <c r="S2193" s="10">
        <v>36</v>
      </c>
      <c r="AA2193" s="11" t="str">
        <f t="shared" si="34"/>
        <v>13. Bình DươngHuyện Dầu Tiếng</v>
      </c>
    </row>
    <row r="2194" spans="11:27" ht="15.75">
      <c r="K2194" s="21"/>
      <c r="L2194" s="17"/>
      <c r="M2194" s="17"/>
      <c r="N2194" s="17" t="s">
        <v>343</v>
      </c>
      <c r="O2194" s="17" t="s">
        <v>764</v>
      </c>
      <c r="P2194" s="17" t="s">
        <v>3043</v>
      </c>
      <c r="Q2194" s="17" t="s">
        <v>347</v>
      </c>
      <c r="R2194" s="18">
        <v>65</v>
      </c>
      <c r="S2194" s="10">
        <v>36</v>
      </c>
      <c r="AA2194" s="11" t="str">
        <f t="shared" si="34"/>
        <v>13. Bình DươngHuyện Dầu Tiếng</v>
      </c>
    </row>
    <row r="2195" spans="11:27" ht="15.75">
      <c r="K2195" s="21"/>
      <c r="L2195" s="17"/>
      <c r="M2195" s="17"/>
      <c r="N2195" s="17" t="s">
        <v>343</v>
      </c>
      <c r="O2195" s="17" t="s">
        <v>764</v>
      </c>
      <c r="P2195" s="17" t="s">
        <v>3044</v>
      </c>
      <c r="Q2195" s="17" t="s">
        <v>347</v>
      </c>
      <c r="R2195" s="18">
        <v>65</v>
      </c>
      <c r="S2195" s="10">
        <v>36</v>
      </c>
      <c r="AA2195" s="11" t="str">
        <f t="shared" si="34"/>
        <v>13. Bình DươngHuyện Dầu Tiếng</v>
      </c>
    </row>
    <row r="2196" spans="11:27" ht="15.75">
      <c r="K2196" s="21"/>
      <c r="L2196" s="17"/>
      <c r="M2196" s="17"/>
      <c r="N2196" s="17" t="s">
        <v>343</v>
      </c>
      <c r="O2196" s="17" t="s">
        <v>766</v>
      </c>
      <c r="P2196" s="17" t="s">
        <v>3045</v>
      </c>
      <c r="Q2196" s="17" t="s">
        <v>347</v>
      </c>
      <c r="R2196" s="18">
        <v>65</v>
      </c>
      <c r="S2196" s="10">
        <v>36</v>
      </c>
      <c r="AA2196" s="11" t="str">
        <f t="shared" si="34"/>
        <v>13. Bình DươngHuyện Phú Giáo</v>
      </c>
    </row>
    <row r="2197" spans="11:27" ht="15.75">
      <c r="K2197" s="21"/>
      <c r="L2197" s="17"/>
      <c r="M2197" s="17"/>
      <c r="N2197" s="17" t="s">
        <v>343</v>
      </c>
      <c r="O2197" s="17" t="s">
        <v>766</v>
      </c>
      <c r="P2197" s="17" t="s">
        <v>2355</v>
      </c>
      <c r="Q2197" s="17" t="s">
        <v>347</v>
      </c>
      <c r="R2197" s="18">
        <v>65</v>
      </c>
      <c r="S2197" s="10">
        <v>36</v>
      </c>
      <c r="AA2197" s="11" t="str">
        <f t="shared" si="34"/>
        <v>13. Bình DươngHuyện Phú Giáo</v>
      </c>
    </row>
    <row r="2198" spans="11:27" ht="15.75">
      <c r="K2198" s="21"/>
      <c r="L2198" s="17"/>
      <c r="M2198" s="17"/>
      <c r="N2198" s="17" t="s">
        <v>343</v>
      </c>
      <c r="O2198" s="17" t="s">
        <v>766</v>
      </c>
      <c r="P2198" s="17" t="s">
        <v>3046</v>
      </c>
      <c r="Q2198" s="17" t="s">
        <v>347</v>
      </c>
      <c r="R2198" s="18">
        <v>65</v>
      </c>
      <c r="S2198" s="10">
        <v>36</v>
      </c>
      <c r="AA2198" s="11" t="str">
        <f t="shared" si="34"/>
        <v>13. Bình DươngHuyện Phú Giáo</v>
      </c>
    </row>
    <row r="2199" spans="11:27" ht="15.75">
      <c r="K2199" s="21"/>
      <c r="L2199" s="17"/>
      <c r="M2199" s="17"/>
      <c r="N2199" s="17" t="s">
        <v>343</v>
      </c>
      <c r="O2199" s="17" t="s">
        <v>766</v>
      </c>
      <c r="P2199" s="17" t="s">
        <v>3047</v>
      </c>
      <c r="Q2199" s="17" t="s">
        <v>347</v>
      </c>
      <c r="R2199" s="18">
        <v>65</v>
      </c>
      <c r="S2199" s="10">
        <v>36</v>
      </c>
      <c r="AA2199" s="11" t="str">
        <f t="shared" si="34"/>
        <v>13. Bình DươngHuyện Phú Giáo</v>
      </c>
    </row>
    <row r="2200" spans="11:27" ht="15.75">
      <c r="K2200" s="21"/>
      <c r="L2200" s="17"/>
      <c r="M2200" s="17"/>
      <c r="N2200" s="17" t="s">
        <v>343</v>
      </c>
      <c r="O2200" s="17" t="s">
        <v>766</v>
      </c>
      <c r="P2200" s="17" t="s">
        <v>1970</v>
      </c>
      <c r="Q2200" s="17" t="s">
        <v>347</v>
      </c>
      <c r="R2200" s="18">
        <v>65</v>
      </c>
      <c r="S2200" s="10">
        <v>36</v>
      </c>
      <c r="AA2200" s="11" t="str">
        <f t="shared" si="34"/>
        <v>13. Bình DươngHuyện Phú Giáo</v>
      </c>
    </row>
    <row r="2201" spans="11:27" ht="15.75">
      <c r="K2201" s="21"/>
      <c r="L2201" s="17"/>
      <c r="M2201" s="17"/>
      <c r="N2201" s="17" t="s">
        <v>343</v>
      </c>
      <c r="O2201" s="17" t="s">
        <v>766</v>
      </c>
      <c r="P2201" s="17" t="s">
        <v>3048</v>
      </c>
      <c r="Q2201" s="17" t="s">
        <v>347</v>
      </c>
      <c r="R2201" s="18">
        <v>65</v>
      </c>
      <c r="S2201" s="10">
        <v>36</v>
      </c>
      <c r="AA2201" s="11" t="str">
        <f t="shared" si="34"/>
        <v>13. Bình DươngHuyện Phú Giáo</v>
      </c>
    </row>
    <row r="2202" spans="11:27" ht="15.75">
      <c r="K2202" s="21"/>
      <c r="L2202" s="17"/>
      <c r="M2202" s="17"/>
      <c r="N2202" s="17" t="s">
        <v>343</v>
      </c>
      <c r="O2202" s="17" t="s">
        <v>766</v>
      </c>
      <c r="P2202" s="17" t="s">
        <v>3049</v>
      </c>
      <c r="Q2202" s="17" t="s">
        <v>347</v>
      </c>
      <c r="R2202" s="18">
        <v>65</v>
      </c>
      <c r="S2202" s="10">
        <v>36</v>
      </c>
      <c r="AA2202" s="11" t="str">
        <f t="shared" si="34"/>
        <v>13. Bình DươngHuyện Phú Giáo</v>
      </c>
    </row>
    <row r="2203" spans="11:27" ht="15.75">
      <c r="K2203" s="21"/>
      <c r="L2203" s="17"/>
      <c r="M2203" s="17"/>
      <c r="N2203" s="17" t="s">
        <v>343</v>
      </c>
      <c r="O2203" s="17" t="s">
        <v>766</v>
      </c>
      <c r="P2203" s="17" t="s">
        <v>3050</v>
      </c>
      <c r="Q2203" s="17" t="s">
        <v>347</v>
      </c>
      <c r="R2203" s="18">
        <v>65</v>
      </c>
      <c r="S2203" s="10">
        <v>36</v>
      </c>
      <c r="AA2203" s="11" t="str">
        <f t="shared" si="34"/>
        <v>13. Bình DươngHuyện Phú Giáo</v>
      </c>
    </row>
    <row r="2204" spans="11:27" ht="15.75">
      <c r="K2204" s="21"/>
      <c r="L2204" s="17"/>
      <c r="M2204" s="17"/>
      <c r="N2204" s="17" t="s">
        <v>343</v>
      </c>
      <c r="O2204" s="17" t="s">
        <v>766</v>
      </c>
      <c r="P2204" s="17" t="s">
        <v>1786</v>
      </c>
      <c r="Q2204" s="17" t="s">
        <v>347</v>
      </c>
      <c r="R2204" s="18">
        <v>65</v>
      </c>
      <c r="S2204" s="10">
        <v>36</v>
      </c>
      <c r="AA2204" s="11" t="str">
        <f t="shared" si="34"/>
        <v>13. Bình DươngHuyện Phú Giáo</v>
      </c>
    </row>
    <row r="2205" spans="11:27" ht="15.75">
      <c r="K2205" s="21"/>
      <c r="L2205" s="17"/>
      <c r="M2205" s="17"/>
      <c r="N2205" s="17" t="s">
        <v>343</v>
      </c>
      <c r="O2205" s="17" t="s">
        <v>766</v>
      </c>
      <c r="P2205" s="17" t="s">
        <v>3051</v>
      </c>
      <c r="Q2205" s="17" t="s">
        <v>347</v>
      </c>
      <c r="R2205" s="18">
        <v>65</v>
      </c>
      <c r="S2205" s="10">
        <v>36</v>
      </c>
      <c r="AA2205" s="11" t="str">
        <f t="shared" si="34"/>
        <v>13. Bình DươngHuyện Phú Giáo</v>
      </c>
    </row>
    <row r="2206" spans="11:27" ht="15.75">
      <c r="K2206" s="21"/>
      <c r="L2206" s="17"/>
      <c r="M2206" s="17"/>
      <c r="N2206" s="17" t="s">
        <v>343</v>
      </c>
      <c r="O2206" s="17" t="s">
        <v>766</v>
      </c>
      <c r="P2206" s="17" t="s">
        <v>3052</v>
      </c>
      <c r="Q2206" s="17" t="s">
        <v>347</v>
      </c>
      <c r="R2206" s="18">
        <v>65</v>
      </c>
      <c r="S2206" s="10">
        <v>36</v>
      </c>
      <c r="AA2206" s="11" t="str">
        <f t="shared" si="34"/>
        <v>13. Bình DươngHuyện Phú Giáo</v>
      </c>
    </row>
    <row r="2207" spans="11:27" ht="15.75">
      <c r="K2207" s="21"/>
      <c r="L2207" s="17"/>
      <c r="M2207" s="17"/>
      <c r="N2207" s="17" t="s">
        <v>343</v>
      </c>
      <c r="O2207" s="17" t="s">
        <v>769</v>
      </c>
      <c r="P2207" s="17" t="s">
        <v>2252</v>
      </c>
      <c r="Q2207" s="17" t="s">
        <v>347</v>
      </c>
      <c r="R2207" s="18">
        <v>65</v>
      </c>
      <c r="S2207" s="10">
        <v>36</v>
      </c>
      <c r="AA2207" s="11" t="str">
        <f t="shared" si="34"/>
        <v>13. Bình DươngThành phố Dĩ An</v>
      </c>
    </row>
    <row r="2208" spans="11:27" ht="15.75">
      <c r="K2208" s="21"/>
      <c r="L2208" s="17"/>
      <c r="M2208" s="17"/>
      <c r="N2208" s="17" t="s">
        <v>343</v>
      </c>
      <c r="O2208" s="17" t="s">
        <v>769</v>
      </c>
      <c r="P2208" s="17" t="s">
        <v>1882</v>
      </c>
      <c r="Q2208" s="17" t="s">
        <v>347</v>
      </c>
      <c r="R2208" s="18">
        <v>65</v>
      </c>
      <c r="S2208" s="10">
        <v>36</v>
      </c>
      <c r="AA2208" s="11" t="str">
        <f t="shared" si="34"/>
        <v>13. Bình DươngThành phố Dĩ An</v>
      </c>
    </row>
    <row r="2209" spans="11:27" ht="15.75">
      <c r="K2209" s="21"/>
      <c r="L2209" s="17"/>
      <c r="M2209" s="17"/>
      <c r="N2209" s="17" t="s">
        <v>343</v>
      </c>
      <c r="O2209" s="17" t="s">
        <v>769</v>
      </c>
      <c r="P2209" s="17" t="s">
        <v>3053</v>
      </c>
      <c r="Q2209" s="17" t="s">
        <v>347</v>
      </c>
      <c r="R2209" s="18">
        <v>65</v>
      </c>
      <c r="S2209" s="10">
        <v>36</v>
      </c>
      <c r="AA2209" s="11" t="str">
        <f t="shared" si="34"/>
        <v>13. Bình DươngThành phố Dĩ An</v>
      </c>
    </row>
    <row r="2210" spans="11:27" ht="15.75">
      <c r="K2210" s="21"/>
      <c r="L2210" s="17"/>
      <c r="M2210" s="17"/>
      <c r="N2210" s="17" t="s">
        <v>343</v>
      </c>
      <c r="O2210" s="17" t="s">
        <v>769</v>
      </c>
      <c r="P2210" s="17" t="s">
        <v>3054</v>
      </c>
      <c r="Q2210" s="17" t="s">
        <v>347</v>
      </c>
      <c r="R2210" s="18">
        <v>65</v>
      </c>
      <c r="S2210" s="10">
        <v>36</v>
      </c>
      <c r="AA2210" s="11" t="str">
        <f t="shared" si="34"/>
        <v>13. Bình DươngThành phố Dĩ An</v>
      </c>
    </row>
    <row r="2211" spans="11:27" ht="15.75">
      <c r="K2211" s="21"/>
      <c r="L2211" s="17"/>
      <c r="M2211" s="17"/>
      <c r="N2211" s="17" t="s">
        <v>343</v>
      </c>
      <c r="O2211" s="17" t="s">
        <v>769</v>
      </c>
      <c r="P2211" s="17" t="s">
        <v>3055</v>
      </c>
      <c r="Q2211" s="17" t="s">
        <v>347</v>
      </c>
      <c r="R2211" s="18">
        <v>65</v>
      </c>
      <c r="S2211" s="10">
        <v>36</v>
      </c>
      <c r="AA2211" s="11" t="str">
        <f t="shared" si="34"/>
        <v>13. Bình DươngThành phố Dĩ An</v>
      </c>
    </row>
    <row r="2212" spans="11:27" ht="15.75">
      <c r="K2212" s="21"/>
      <c r="L2212" s="17"/>
      <c r="M2212" s="17"/>
      <c r="N2212" s="17" t="s">
        <v>343</v>
      </c>
      <c r="O2212" s="17" t="s">
        <v>769</v>
      </c>
      <c r="P2212" s="17" t="s">
        <v>3056</v>
      </c>
      <c r="Q2212" s="17" t="s">
        <v>347</v>
      </c>
      <c r="R2212" s="18">
        <v>65</v>
      </c>
      <c r="S2212" s="10">
        <v>36</v>
      </c>
      <c r="AA2212" s="11" t="str">
        <f t="shared" si="34"/>
        <v>13. Bình DươngThành phố Dĩ An</v>
      </c>
    </row>
    <row r="2213" spans="11:27" ht="15.75">
      <c r="K2213" s="21"/>
      <c r="L2213" s="17"/>
      <c r="M2213" s="17"/>
      <c r="N2213" s="17" t="s">
        <v>343</v>
      </c>
      <c r="O2213" s="17" t="s">
        <v>769</v>
      </c>
      <c r="P2213" s="17" t="s">
        <v>3057</v>
      </c>
      <c r="Q2213" s="17" t="s">
        <v>347</v>
      </c>
      <c r="R2213" s="18">
        <v>65</v>
      </c>
      <c r="S2213" s="10">
        <v>36</v>
      </c>
      <c r="AA2213" s="11" t="str">
        <f t="shared" si="34"/>
        <v>13. Bình DươngThành phố Dĩ An</v>
      </c>
    </row>
    <row r="2214" spans="11:27" ht="15.75">
      <c r="K2214" s="21"/>
      <c r="L2214" s="17"/>
      <c r="M2214" s="17"/>
      <c r="N2214" s="17" t="s">
        <v>343</v>
      </c>
      <c r="O2214" s="17" t="s">
        <v>772</v>
      </c>
      <c r="P2214" s="17" t="s">
        <v>3058</v>
      </c>
      <c r="Q2214" s="17" t="s">
        <v>347</v>
      </c>
      <c r="R2214" s="18">
        <v>65</v>
      </c>
      <c r="S2214" s="10">
        <v>36</v>
      </c>
      <c r="AA2214" s="11" t="str">
        <f t="shared" si="34"/>
        <v>13. Bình DươngThành phố Thủ Dầu Một</v>
      </c>
    </row>
    <row r="2215" spans="11:27" ht="15.75">
      <c r="K2215" s="21"/>
      <c r="L2215" s="17"/>
      <c r="M2215" s="17"/>
      <c r="N2215" s="17" t="s">
        <v>343</v>
      </c>
      <c r="O2215" s="17" t="s">
        <v>772</v>
      </c>
      <c r="P2215" s="17" t="s">
        <v>3059</v>
      </c>
      <c r="Q2215" s="17" t="s">
        <v>347</v>
      </c>
      <c r="R2215" s="18">
        <v>65</v>
      </c>
      <c r="S2215" s="10">
        <v>36</v>
      </c>
      <c r="AA2215" s="11" t="str">
        <f t="shared" si="34"/>
        <v>13. Bình DươngThành phố Thủ Dầu Một</v>
      </c>
    </row>
    <row r="2216" spans="11:27" ht="15.75">
      <c r="K2216" s="21"/>
      <c r="L2216" s="17"/>
      <c r="M2216" s="17"/>
      <c r="N2216" s="17" t="s">
        <v>343</v>
      </c>
      <c r="O2216" s="17" t="s">
        <v>772</v>
      </c>
      <c r="P2216" s="17" t="s">
        <v>3060</v>
      </c>
      <c r="Q2216" s="17" t="s">
        <v>347</v>
      </c>
      <c r="R2216" s="18">
        <v>65</v>
      </c>
      <c r="S2216" s="10">
        <v>36</v>
      </c>
      <c r="AA2216" s="11" t="str">
        <f t="shared" si="34"/>
        <v>13. Bình DươngThành phố Thủ Dầu Một</v>
      </c>
    </row>
    <row r="2217" spans="11:27" ht="15.75">
      <c r="K2217" s="21"/>
      <c r="L2217" s="17"/>
      <c r="M2217" s="17"/>
      <c r="N2217" s="17" t="s">
        <v>343</v>
      </c>
      <c r="O2217" s="17" t="s">
        <v>772</v>
      </c>
      <c r="P2217" s="17" t="s">
        <v>3061</v>
      </c>
      <c r="Q2217" s="17" t="s">
        <v>347</v>
      </c>
      <c r="R2217" s="18">
        <v>65</v>
      </c>
      <c r="S2217" s="10">
        <v>36</v>
      </c>
      <c r="AA2217" s="11" t="str">
        <f t="shared" si="34"/>
        <v>13. Bình DươngThành phố Thủ Dầu Một</v>
      </c>
    </row>
    <row r="2218" spans="11:27" ht="15.75">
      <c r="K2218" s="21"/>
      <c r="L2218" s="17"/>
      <c r="M2218" s="17"/>
      <c r="N2218" s="17" t="s">
        <v>343</v>
      </c>
      <c r="O2218" s="17" t="s">
        <v>772</v>
      </c>
      <c r="P2218" s="17" t="s">
        <v>1858</v>
      </c>
      <c r="Q2218" s="17" t="s">
        <v>347</v>
      </c>
      <c r="R2218" s="18">
        <v>65</v>
      </c>
      <c r="S2218" s="10">
        <v>36</v>
      </c>
      <c r="AA2218" s="11" t="str">
        <f t="shared" si="34"/>
        <v>13. Bình DươngThành phố Thủ Dầu Một</v>
      </c>
    </row>
    <row r="2219" spans="11:27" ht="15.75">
      <c r="K2219" s="21"/>
      <c r="L2219" s="17"/>
      <c r="M2219" s="17"/>
      <c r="N2219" s="17" t="s">
        <v>343</v>
      </c>
      <c r="O2219" s="17" t="s">
        <v>772</v>
      </c>
      <c r="P2219" s="17" t="s">
        <v>3062</v>
      </c>
      <c r="Q2219" s="17" t="s">
        <v>347</v>
      </c>
      <c r="R2219" s="18">
        <v>65</v>
      </c>
      <c r="S2219" s="10">
        <v>36</v>
      </c>
      <c r="AA2219" s="11" t="str">
        <f t="shared" si="34"/>
        <v>13. Bình DươngThành phố Thủ Dầu Một</v>
      </c>
    </row>
    <row r="2220" spans="11:27" ht="15.75">
      <c r="K2220" s="21"/>
      <c r="L2220" s="17"/>
      <c r="M2220" s="17"/>
      <c r="N2220" s="17" t="s">
        <v>343</v>
      </c>
      <c r="O2220" s="17" t="s">
        <v>772</v>
      </c>
      <c r="P2220" s="17" t="s">
        <v>3063</v>
      </c>
      <c r="Q2220" s="17" t="s">
        <v>347</v>
      </c>
      <c r="R2220" s="18">
        <v>65</v>
      </c>
      <c r="S2220" s="10">
        <v>36</v>
      </c>
      <c r="AA2220" s="11" t="str">
        <f t="shared" si="34"/>
        <v>13. Bình DươngThành phố Thủ Dầu Một</v>
      </c>
    </row>
    <row r="2221" spans="11:27" ht="15.75">
      <c r="K2221" s="21"/>
      <c r="L2221" s="17"/>
      <c r="M2221" s="17"/>
      <c r="N2221" s="17" t="s">
        <v>343</v>
      </c>
      <c r="O2221" s="17" t="s">
        <v>772</v>
      </c>
      <c r="P2221" s="17" t="s">
        <v>3064</v>
      </c>
      <c r="Q2221" s="17" t="s">
        <v>347</v>
      </c>
      <c r="R2221" s="18">
        <v>65</v>
      </c>
      <c r="S2221" s="10">
        <v>36</v>
      </c>
      <c r="AA2221" s="11" t="str">
        <f t="shared" si="34"/>
        <v>13. Bình DươngThành phố Thủ Dầu Một</v>
      </c>
    </row>
    <row r="2222" spans="11:27" ht="15.75">
      <c r="K2222" s="21"/>
      <c r="L2222" s="17"/>
      <c r="M2222" s="17"/>
      <c r="N2222" s="17" t="s">
        <v>343</v>
      </c>
      <c r="O2222" s="17" t="s">
        <v>772</v>
      </c>
      <c r="P2222" s="17" t="s">
        <v>3065</v>
      </c>
      <c r="Q2222" s="17" t="s">
        <v>347</v>
      </c>
      <c r="R2222" s="18">
        <v>65</v>
      </c>
      <c r="S2222" s="10">
        <v>36</v>
      </c>
      <c r="AA2222" s="11" t="str">
        <f t="shared" si="34"/>
        <v>13. Bình DươngThành phố Thủ Dầu Một</v>
      </c>
    </row>
    <row r="2223" spans="11:27" ht="15.75">
      <c r="K2223" s="21"/>
      <c r="L2223" s="17"/>
      <c r="M2223" s="17"/>
      <c r="N2223" s="17" t="s">
        <v>343</v>
      </c>
      <c r="O2223" s="17" t="s">
        <v>772</v>
      </c>
      <c r="P2223" s="17" t="s">
        <v>1893</v>
      </c>
      <c r="Q2223" s="17" t="s">
        <v>347</v>
      </c>
      <c r="R2223" s="18">
        <v>65</v>
      </c>
      <c r="S2223" s="10">
        <v>36</v>
      </c>
      <c r="AA2223" s="11" t="str">
        <f t="shared" si="34"/>
        <v>13. Bình DươngThành phố Thủ Dầu Một</v>
      </c>
    </row>
    <row r="2224" spans="11:27" ht="15.75">
      <c r="K2224" s="21"/>
      <c r="L2224" s="17"/>
      <c r="M2224" s="17"/>
      <c r="N2224" s="17" t="s">
        <v>343</v>
      </c>
      <c r="O2224" s="17" t="s">
        <v>772</v>
      </c>
      <c r="P2224" s="17" t="s">
        <v>3022</v>
      </c>
      <c r="Q2224" s="17" t="s">
        <v>347</v>
      </c>
      <c r="R2224" s="18">
        <v>65</v>
      </c>
      <c r="S2224" s="10">
        <v>36</v>
      </c>
      <c r="AA2224" s="11" t="str">
        <f t="shared" si="34"/>
        <v>13. Bình DươngThành phố Thủ Dầu Một</v>
      </c>
    </row>
    <row r="2225" spans="11:27" ht="15.75">
      <c r="K2225" s="21"/>
      <c r="L2225" s="17"/>
      <c r="M2225" s="17"/>
      <c r="N2225" s="17" t="s">
        <v>343</v>
      </c>
      <c r="O2225" s="17" t="s">
        <v>772</v>
      </c>
      <c r="P2225" s="17" t="s">
        <v>3066</v>
      </c>
      <c r="Q2225" s="17" t="s">
        <v>347</v>
      </c>
      <c r="R2225" s="18">
        <v>65</v>
      </c>
      <c r="S2225" s="10">
        <v>36</v>
      </c>
      <c r="AA2225" s="11" t="str">
        <f t="shared" si="34"/>
        <v>13. Bình DươngThành phố Thủ Dầu Một</v>
      </c>
    </row>
    <row r="2226" spans="11:27" ht="15.75">
      <c r="K2226" s="21"/>
      <c r="L2226" s="17"/>
      <c r="M2226" s="17"/>
      <c r="N2226" s="17" t="s">
        <v>343</v>
      </c>
      <c r="O2226" s="17" t="s">
        <v>772</v>
      </c>
      <c r="P2226" s="17" t="s">
        <v>2258</v>
      </c>
      <c r="Q2226" s="17" t="s">
        <v>347</v>
      </c>
      <c r="R2226" s="18">
        <v>65</v>
      </c>
      <c r="S2226" s="10">
        <v>36</v>
      </c>
      <c r="AA2226" s="11" t="str">
        <f t="shared" si="34"/>
        <v>13. Bình DươngThành phố Thủ Dầu Một</v>
      </c>
    </row>
    <row r="2227" spans="11:27" ht="15.75">
      <c r="K2227" s="21"/>
      <c r="L2227" s="17"/>
      <c r="M2227" s="17"/>
      <c r="N2227" s="17" t="s">
        <v>343</v>
      </c>
      <c r="O2227" s="17" t="s">
        <v>772</v>
      </c>
      <c r="P2227" s="17" t="s">
        <v>3067</v>
      </c>
      <c r="Q2227" s="17" t="s">
        <v>347</v>
      </c>
      <c r="R2227" s="18">
        <v>65</v>
      </c>
      <c r="S2227" s="10">
        <v>36</v>
      </c>
      <c r="AA2227" s="11" t="str">
        <f t="shared" si="34"/>
        <v>13. Bình DươngThành phố Thủ Dầu Một</v>
      </c>
    </row>
    <row r="2228" spans="11:27" ht="15.75">
      <c r="K2228" s="21"/>
      <c r="L2228" s="17"/>
      <c r="M2228" s="17"/>
      <c r="N2228" s="17" t="s">
        <v>343</v>
      </c>
      <c r="O2228" s="17" t="s">
        <v>775</v>
      </c>
      <c r="P2228" s="17" t="s">
        <v>1880</v>
      </c>
      <c r="Q2228" s="17" t="s">
        <v>347</v>
      </c>
      <c r="R2228" s="18">
        <v>65</v>
      </c>
      <c r="S2228" s="10">
        <v>36</v>
      </c>
      <c r="AA2228" s="11" t="str">
        <f t="shared" si="34"/>
        <v>13. Bình DươngThành phố Thuận An</v>
      </c>
    </row>
    <row r="2229" spans="11:27" ht="15.75">
      <c r="K2229" s="21"/>
      <c r="L2229" s="17"/>
      <c r="M2229" s="17"/>
      <c r="N2229" s="17" t="s">
        <v>343</v>
      </c>
      <c r="O2229" s="17" t="s">
        <v>775</v>
      </c>
      <c r="P2229" s="17" t="s">
        <v>3068</v>
      </c>
      <c r="Q2229" s="17" t="s">
        <v>347</v>
      </c>
      <c r="R2229" s="18">
        <v>65</v>
      </c>
      <c r="S2229" s="10">
        <v>36</v>
      </c>
      <c r="AA2229" s="11" t="str">
        <f t="shared" si="34"/>
        <v>13. Bình DươngThành phố Thuận An</v>
      </c>
    </row>
    <row r="2230" spans="11:27" ht="15.75">
      <c r="K2230" s="21"/>
      <c r="L2230" s="17"/>
      <c r="M2230" s="17"/>
      <c r="N2230" s="17" t="s">
        <v>343</v>
      </c>
      <c r="O2230" s="17" t="s">
        <v>775</v>
      </c>
      <c r="P2230" s="17" t="s">
        <v>3069</v>
      </c>
      <c r="Q2230" s="17" t="s">
        <v>347</v>
      </c>
      <c r="R2230" s="18">
        <v>65</v>
      </c>
      <c r="S2230" s="10">
        <v>36</v>
      </c>
      <c r="AA2230" s="11" t="str">
        <f t="shared" si="34"/>
        <v>13. Bình DươngThành phố Thuận An</v>
      </c>
    </row>
    <row r="2231" spans="11:27" ht="15.75">
      <c r="K2231" s="21"/>
      <c r="L2231" s="17"/>
      <c r="M2231" s="17"/>
      <c r="N2231" s="17" t="s">
        <v>343</v>
      </c>
      <c r="O2231" s="17" t="s">
        <v>775</v>
      </c>
      <c r="P2231" s="17" t="s">
        <v>3070</v>
      </c>
      <c r="Q2231" s="17" t="s">
        <v>347</v>
      </c>
      <c r="R2231" s="18">
        <v>65</v>
      </c>
      <c r="S2231" s="10">
        <v>36</v>
      </c>
      <c r="AA2231" s="11" t="str">
        <f t="shared" si="34"/>
        <v>13. Bình DươngThành phố Thuận An</v>
      </c>
    </row>
    <row r="2232" spans="11:27" ht="15.75">
      <c r="K2232" s="21"/>
      <c r="L2232" s="17"/>
      <c r="M2232" s="17"/>
      <c r="N2232" s="17" t="s">
        <v>343</v>
      </c>
      <c r="O2232" s="17" t="s">
        <v>775</v>
      </c>
      <c r="P2232" s="17" t="s">
        <v>3071</v>
      </c>
      <c r="Q2232" s="17" t="s">
        <v>347</v>
      </c>
      <c r="R2232" s="18">
        <v>65</v>
      </c>
      <c r="S2232" s="10">
        <v>36</v>
      </c>
      <c r="AA2232" s="11" t="str">
        <f t="shared" si="34"/>
        <v>13. Bình DươngThành phố Thuận An</v>
      </c>
    </row>
    <row r="2233" spans="11:27" ht="15.75">
      <c r="K2233" s="21"/>
      <c r="L2233" s="17"/>
      <c r="M2233" s="17"/>
      <c r="N2233" s="17" t="s">
        <v>343</v>
      </c>
      <c r="O2233" s="17" t="s">
        <v>775</v>
      </c>
      <c r="P2233" s="17" t="s">
        <v>3072</v>
      </c>
      <c r="Q2233" s="17" t="s">
        <v>347</v>
      </c>
      <c r="R2233" s="18">
        <v>65</v>
      </c>
      <c r="S2233" s="10">
        <v>36</v>
      </c>
      <c r="AA2233" s="11" t="str">
        <f t="shared" si="34"/>
        <v>13. Bình DươngThành phố Thuận An</v>
      </c>
    </row>
    <row r="2234" spans="11:27" ht="15.75">
      <c r="K2234" s="21"/>
      <c r="L2234" s="17"/>
      <c r="M2234" s="17"/>
      <c r="N2234" s="17" t="s">
        <v>343</v>
      </c>
      <c r="O2234" s="17" t="s">
        <v>775</v>
      </c>
      <c r="P2234" s="17" t="s">
        <v>3073</v>
      </c>
      <c r="Q2234" s="17" t="s">
        <v>347</v>
      </c>
      <c r="R2234" s="18">
        <v>65</v>
      </c>
      <c r="S2234" s="10">
        <v>36</v>
      </c>
      <c r="AA2234" s="11" t="str">
        <f t="shared" si="34"/>
        <v>13. Bình DươngThành phố Thuận An</v>
      </c>
    </row>
    <row r="2235" spans="11:27" ht="15.75">
      <c r="K2235" s="21"/>
      <c r="L2235" s="17"/>
      <c r="M2235" s="17"/>
      <c r="N2235" s="17" t="s">
        <v>343</v>
      </c>
      <c r="O2235" s="17" t="s">
        <v>775</v>
      </c>
      <c r="P2235" s="17" t="s">
        <v>3074</v>
      </c>
      <c r="Q2235" s="17" t="s">
        <v>347</v>
      </c>
      <c r="R2235" s="18">
        <v>65</v>
      </c>
      <c r="S2235" s="10">
        <v>36</v>
      </c>
      <c r="AA2235" s="11" t="str">
        <f t="shared" si="34"/>
        <v>13. Bình DươngThành phố Thuận An</v>
      </c>
    </row>
    <row r="2236" spans="11:27" ht="15.75">
      <c r="K2236" s="21"/>
      <c r="L2236" s="17"/>
      <c r="M2236" s="17"/>
      <c r="N2236" s="17" t="s">
        <v>343</v>
      </c>
      <c r="O2236" s="17" t="s">
        <v>775</v>
      </c>
      <c r="P2236" s="17" t="s">
        <v>3075</v>
      </c>
      <c r="Q2236" s="17" t="s">
        <v>347</v>
      </c>
      <c r="R2236" s="18">
        <v>65</v>
      </c>
      <c r="S2236" s="10">
        <v>36</v>
      </c>
      <c r="AA2236" s="11" t="str">
        <f t="shared" si="34"/>
        <v>13. Bình DươngThành phố Thuận An</v>
      </c>
    </row>
    <row r="2237" spans="11:27" ht="15.75">
      <c r="K2237" s="21"/>
      <c r="L2237" s="17"/>
      <c r="M2237" s="17"/>
      <c r="N2237" s="17" t="s">
        <v>343</v>
      </c>
      <c r="O2237" s="17" t="s">
        <v>775</v>
      </c>
      <c r="P2237" s="17" t="s">
        <v>2031</v>
      </c>
      <c r="Q2237" s="17" t="s">
        <v>347</v>
      </c>
      <c r="R2237" s="18">
        <v>65</v>
      </c>
      <c r="S2237" s="10">
        <v>36</v>
      </c>
      <c r="AA2237" s="11" t="str">
        <f t="shared" si="34"/>
        <v>13. Bình DươngThành phố Thuận An</v>
      </c>
    </row>
    <row r="2238" spans="11:27" ht="15.75">
      <c r="K2238" s="21"/>
      <c r="L2238" s="17"/>
      <c r="M2238" s="17"/>
      <c r="N2238" s="17" t="s">
        <v>343</v>
      </c>
      <c r="O2238" s="17" t="s">
        <v>778</v>
      </c>
      <c r="P2238" s="17" t="s">
        <v>3076</v>
      </c>
      <c r="Q2238" s="17" t="s">
        <v>347</v>
      </c>
      <c r="R2238" s="18">
        <v>65</v>
      </c>
      <c r="S2238" s="10">
        <v>36</v>
      </c>
      <c r="AA2238" s="11" t="str">
        <f t="shared" si="34"/>
        <v>13. Bình DươngThị xã Bến Cát</v>
      </c>
    </row>
    <row r="2239" spans="11:27" ht="15.75">
      <c r="K2239" s="21"/>
      <c r="L2239" s="17"/>
      <c r="M2239" s="17"/>
      <c r="N2239" s="17" t="s">
        <v>343</v>
      </c>
      <c r="O2239" s="17" t="s">
        <v>778</v>
      </c>
      <c r="P2239" s="17" t="s">
        <v>3077</v>
      </c>
      <c r="Q2239" s="17" t="s">
        <v>347</v>
      </c>
      <c r="R2239" s="18">
        <v>65</v>
      </c>
      <c r="S2239" s="10">
        <v>36</v>
      </c>
      <c r="AA2239" s="11" t="str">
        <f t="shared" si="34"/>
        <v>13. Bình DươngThị xã Bến Cát</v>
      </c>
    </row>
    <row r="2240" spans="11:27" ht="15.75">
      <c r="K2240" s="21"/>
      <c r="L2240" s="17"/>
      <c r="M2240" s="17"/>
      <c r="N2240" s="17" t="s">
        <v>343</v>
      </c>
      <c r="O2240" s="17" t="s">
        <v>778</v>
      </c>
      <c r="P2240" s="17" t="s">
        <v>2396</v>
      </c>
      <c r="Q2240" s="17" t="s">
        <v>347</v>
      </c>
      <c r="R2240" s="18">
        <v>65</v>
      </c>
      <c r="S2240" s="10">
        <v>36</v>
      </c>
      <c r="AA2240" s="11" t="str">
        <f t="shared" si="34"/>
        <v>13. Bình DươngThị xã Bến Cát</v>
      </c>
    </row>
    <row r="2241" spans="11:27" ht="15.75">
      <c r="K2241" s="21"/>
      <c r="L2241" s="17"/>
      <c r="M2241" s="17"/>
      <c r="N2241" s="17" t="s">
        <v>343</v>
      </c>
      <c r="O2241" s="17" t="s">
        <v>778</v>
      </c>
      <c r="P2241" s="17" t="s">
        <v>1815</v>
      </c>
      <c r="Q2241" s="17" t="s">
        <v>347</v>
      </c>
      <c r="R2241" s="18">
        <v>65</v>
      </c>
      <c r="S2241" s="10">
        <v>36</v>
      </c>
      <c r="AA2241" s="11" t="str">
        <f t="shared" si="34"/>
        <v>13. Bình DươngThị xã Bến Cát</v>
      </c>
    </row>
    <row r="2242" spans="11:27" ht="15.75">
      <c r="K2242" s="21"/>
      <c r="L2242" s="17"/>
      <c r="M2242" s="17"/>
      <c r="N2242" s="17" t="s">
        <v>343</v>
      </c>
      <c r="O2242" s="17" t="s">
        <v>778</v>
      </c>
      <c r="P2242" s="17" t="s">
        <v>2264</v>
      </c>
      <c r="Q2242" s="17" t="s">
        <v>347</v>
      </c>
      <c r="R2242" s="18">
        <v>65</v>
      </c>
      <c r="S2242" s="10">
        <v>36</v>
      </c>
      <c r="AA2242" s="11" t="str">
        <f t="shared" si="34"/>
        <v>13. Bình DươngThị xã Bến Cát</v>
      </c>
    </row>
    <row r="2243" spans="11:27" ht="15.75">
      <c r="K2243" s="21"/>
      <c r="L2243" s="17"/>
      <c r="M2243" s="17"/>
      <c r="N2243" s="17" t="s">
        <v>343</v>
      </c>
      <c r="O2243" s="17" t="s">
        <v>778</v>
      </c>
      <c r="P2243" s="17" t="s">
        <v>3009</v>
      </c>
      <c r="Q2243" s="17" t="s">
        <v>347</v>
      </c>
      <c r="R2243" s="18">
        <v>65</v>
      </c>
      <c r="S2243" s="10">
        <v>36</v>
      </c>
      <c r="AA2243" s="11" t="str">
        <f t="shared" si="34"/>
        <v>13. Bình DươngThị xã Bến Cát</v>
      </c>
    </row>
    <row r="2244" spans="11:27" ht="15.75">
      <c r="K2244" s="21"/>
      <c r="L2244" s="17"/>
      <c r="M2244" s="17"/>
      <c r="N2244" s="17" t="s">
        <v>343</v>
      </c>
      <c r="O2244" s="17" t="s">
        <v>778</v>
      </c>
      <c r="P2244" s="17" t="s">
        <v>3078</v>
      </c>
      <c r="Q2244" s="17" t="s">
        <v>347</v>
      </c>
      <c r="R2244" s="18">
        <v>65</v>
      </c>
      <c r="S2244" s="10">
        <v>36</v>
      </c>
      <c r="AA2244" s="11" t="str">
        <f t="shared" si="34"/>
        <v>13. Bình DươngThị xã Bến Cát</v>
      </c>
    </row>
    <row r="2245" spans="11:27" ht="15.75">
      <c r="K2245" s="21"/>
      <c r="L2245" s="17"/>
      <c r="M2245" s="17"/>
      <c r="N2245" s="17" t="s">
        <v>343</v>
      </c>
      <c r="O2245" s="17" t="s">
        <v>778</v>
      </c>
      <c r="P2245" s="17" t="s">
        <v>2330</v>
      </c>
      <c r="Q2245" s="17" t="s">
        <v>347</v>
      </c>
      <c r="R2245" s="18">
        <v>65</v>
      </c>
      <c r="S2245" s="10">
        <v>36</v>
      </c>
      <c r="AA2245" s="11" t="str">
        <f t="shared" si="34"/>
        <v>13. Bình DươngThị xã Bến Cát</v>
      </c>
    </row>
    <row r="2246" spans="11:27" ht="15.75">
      <c r="K2246" s="21"/>
      <c r="L2246" s="17"/>
      <c r="M2246" s="17"/>
      <c r="N2246" s="17" t="s">
        <v>343</v>
      </c>
      <c r="O2246" s="17" t="s">
        <v>781</v>
      </c>
      <c r="P2246" s="17" t="s">
        <v>3079</v>
      </c>
      <c r="Q2246" s="17" t="s">
        <v>347</v>
      </c>
      <c r="R2246" s="18">
        <v>65</v>
      </c>
      <c r="S2246" s="10">
        <v>36</v>
      </c>
      <c r="AA2246" s="11" t="str">
        <f t="shared" ref="AA2246:AA2309" si="35">N2246&amp;O2246</f>
        <v>13. Bình DươngThị xã Tân Uyên</v>
      </c>
    </row>
    <row r="2247" spans="11:27" ht="15.75">
      <c r="K2247" s="21"/>
      <c r="L2247" s="17"/>
      <c r="M2247" s="17"/>
      <c r="N2247" s="17" t="s">
        <v>343</v>
      </c>
      <c r="O2247" s="17" t="s">
        <v>781</v>
      </c>
      <c r="P2247" s="17" t="s">
        <v>3080</v>
      </c>
      <c r="Q2247" s="17" t="s">
        <v>347</v>
      </c>
      <c r="R2247" s="18">
        <v>65</v>
      </c>
      <c r="S2247" s="10">
        <v>36</v>
      </c>
      <c r="AA2247" s="11" t="str">
        <f t="shared" si="35"/>
        <v>13. Bình DươngThị xã Tân Uyên</v>
      </c>
    </row>
    <row r="2248" spans="11:27" ht="15.75">
      <c r="K2248" s="21"/>
      <c r="L2248" s="17"/>
      <c r="M2248" s="17"/>
      <c r="N2248" s="17" t="s">
        <v>343</v>
      </c>
      <c r="O2248" s="17" t="s">
        <v>781</v>
      </c>
      <c r="P2248" s="17" t="s">
        <v>3081</v>
      </c>
      <c r="Q2248" s="17" t="s">
        <v>347</v>
      </c>
      <c r="R2248" s="18">
        <v>65</v>
      </c>
      <c r="S2248" s="10">
        <v>36</v>
      </c>
      <c r="AA2248" s="11" t="str">
        <f t="shared" si="35"/>
        <v>13. Bình DươngThị xã Tân Uyên</v>
      </c>
    </row>
    <row r="2249" spans="11:27" ht="15.75">
      <c r="K2249" s="21"/>
      <c r="L2249" s="17"/>
      <c r="M2249" s="17"/>
      <c r="N2249" s="17" t="s">
        <v>343</v>
      </c>
      <c r="O2249" s="17" t="s">
        <v>781</v>
      </c>
      <c r="P2249" s="17" t="s">
        <v>3082</v>
      </c>
      <c r="Q2249" s="17" t="s">
        <v>347</v>
      </c>
      <c r="R2249" s="18">
        <v>65</v>
      </c>
      <c r="S2249" s="10">
        <v>36</v>
      </c>
      <c r="AA2249" s="11" t="str">
        <f t="shared" si="35"/>
        <v>13. Bình DươngThị xã Tân Uyên</v>
      </c>
    </row>
    <row r="2250" spans="11:27" ht="15.75">
      <c r="K2250" s="21"/>
      <c r="L2250" s="17"/>
      <c r="M2250" s="17"/>
      <c r="N2250" s="17" t="s">
        <v>343</v>
      </c>
      <c r="O2250" s="17" t="s">
        <v>781</v>
      </c>
      <c r="P2250" s="17" t="s">
        <v>3083</v>
      </c>
      <c r="Q2250" s="17" t="s">
        <v>347</v>
      </c>
      <c r="R2250" s="18">
        <v>65</v>
      </c>
      <c r="S2250" s="10">
        <v>36</v>
      </c>
      <c r="AA2250" s="11" t="str">
        <f t="shared" si="35"/>
        <v>13. Bình DươngThị xã Tân Uyên</v>
      </c>
    </row>
    <row r="2251" spans="11:27" ht="15.75">
      <c r="K2251" s="21"/>
      <c r="L2251" s="17"/>
      <c r="M2251" s="17"/>
      <c r="N2251" s="17" t="s">
        <v>343</v>
      </c>
      <c r="O2251" s="17" t="s">
        <v>781</v>
      </c>
      <c r="P2251" s="17" t="s">
        <v>3084</v>
      </c>
      <c r="Q2251" s="17" t="s">
        <v>347</v>
      </c>
      <c r="R2251" s="18">
        <v>65</v>
      </c>
      <c r="S2251" s="10">
        <v>36</v>
      </c>
      <c r="AA2251" s="11" t="str">
        <f t="shared" si="35"/>
        <v>13. Bình DươngThị xã Tân Uyên</v>
      </c>
    </row>
    <row r="2252" spans="11:27" ht="15.75">
      <c r="K2252" s="21"/>
      <c r="L2252" s="17"/>
      <c r="M2252" s="17"/>
      <c r="N2252" s="17" t="s">
        <v>343</v>
      </c>
      <c r="O2252" s="17" t="s">
        <v>781</v>
      </c>
      <c r="P2252" s="17" t="s">
        <v>3085</v>
      </c>
      <c r="Q2252" s="17" t="s">
        <v>347</v>
      </c>
      <c r="R2252" s="18">
        <v>65</v>
      </c>
      <c r="S2252" s="10">
        <v>36</v>
      </c>
      <c r="AA2252" s="11" t="str">
        <f t="shared" si="35"/>
        <v>13. Bình DươngThị xã Tân Uyên</v>
      </c>
    </row>
    <row r="2253" spans="11:27" ht="15.75">
      <c r="K2253" s="21"/>
      <c r="L2253" s="17"/>
      <c r="M2253" s="17"/>
      <c r="N2253" s="17" t="s">
        <v>343</v>
      </c>
      <c r="O2253" s="17" t="s">
        <v>781</v>
      </c>
      <c r="P2253" s="17" t="s">
        <v>3086</v>
      </c>
      <c r="Q2253" s="17" t="s">
        <v>347</v>
      </c>
      <c r="R2253" s="18">
        <v>65</v>
      </c>
      <c r="S2253" s="10">
        <v>36</v>
      </c>
      <c r="AA2253" s="11" t="str">
        <f t="shared" si="35"/>
        <v>13. Bình DươngThị xã Tân Uyên</v>
      </c>
    </row>
    <row r="2254" spans="11:27" ht="15.75">
      <c r="K2254" s="21"/>
      <c r="L2254" s="17"/>
      <c r="M2254" s="17"/>
      <c r="N2254" s="17" t="s">
        <v>343</v>
      </c>
      <c r="O2254" s="17" t="s">
        <v>781</v>
      </c>
      <c r="P2254" s="17" t="s">
        <v>3087</v>
      </c>
      <c r="Q2254" s="17" t="s">
        <v>347</v>
      </c>
      <c r="R2254" s="18">
        <v>65</v>
      </c>
      <c r="S2254" s="10">
        <v>36</v>
      </c>
      <c r="AA2254" s="11" t="str">
        <f t="shared" si="35"/>
        <v>13. Bình DươngThị xã Tân Uyên</v>
      </c>
    </row>
    <row r="2255" spans="11:27" ht="15.75">
      <c r="K2255" s="21"/>
      <c r="L2255" s="17"/>
      <c r="M2255" s="17"/>
      <c r="N2255" s="17" t="s">
        <v>343</v>
      </c>
      <c r="O2255" s="17" t="s">
        <v>781</v>
      </c>
      <c r="P2255" s="17" t="s">
        <v>3088</v>
      </c>
      <c r="Q2255" s="17" t="s">
        <v>347</v>
      </c>
      <c r="R2255" s="18">
        <v>65</v>
      </c>
      <c r="S2255" s="10">
        <v>36</v>
      </c>
      <c r="AA2255" s="11" t="str">
        <f t="shared" si="35"/>
        <v>13. Bình DươngThị xã Tân Uyên</v>
      </c>
    </row>
    <row r="2256" spans="11:27" ht="15.75">
      <c r="K2256" s="21"/>
      <c r="L2256" s="17"/>
      <c r="M2256" s="17"/>
      <c r="N2256" s="17" t="s">
        <v>343</v>
      </c>
      <c r="O2256" s="17" t="s">
        <v>781</v>
      </c>
      <c r="P2256" s="17" t="s">
        <v>2009</v>
      </c>
      <c r="Q2256" s="17" t="s">
        <v>347</v>
      </c>
      <c r="R2256" s="18">
        <v>65</v>
      </c>
      <c r="S2256" s="10">
        <v>36</v>
      </c>
      <c r="AA2256" s="11" t="str">
        <f t="shared" si="35"/>
        <v>13. Bình DươngThị xã Tân Uyên</v>
      </c>
    </row>
    <row r="2257" spans="11:27" ht="15.75">
      <c r="K2257" s="21"/>
      <c r="L2257" s="17"/>
      <c r="M2257" s="17"/>
      <c r="N2257" s="17" t="s">
        <v>343</v>
      </c>
      <c r="O2257" s="17" t="s">
        <v>781</v>
      </c>
      <c r="P2257" s="17" t="s">
        <v>3089</v>
      </c>
      <c r="Q2257" s="17" t="s">
        <v>347</v>
      </c>
      <c r="R2257" s="18">
        <v>65</v>
      </c>
      <c r="S2257" s="10">
        <v>36</v>
      </c>
      <c r="AA2257" s="11" t="str">
        <f t="shared" si="35"/>
        <v>13. Bình DươngThị xã Tân Uyên</v>
      </c>
    </row>
    <row r="2258" spans="11:27" ht="15.75">
      <c r="K2258" s="21"/>
      <c r="L2258" s="17"/>
      <c r="M2258" s="17"/>
      <c r="N2258" s="17" t="s">
        <v>348</v>
      </c>
      <c r="O2258" s="17" t="s">
        <v>506</v>
      </c>
      <c r="P2258" s="17" t="s">
        <v>1968</v>
      </c>
      <c r="Q2258" s="17" t="s">
        <v>306</v>
      </c>
      <c r="R2258" s="18">
        <v>125</v>
      </c>
      <c r="S2258" s="10">
        <v>50</v>
      </c>
      <c r="AA2258" s="11" t="str">
        <f t="shared" si="35"/>
        <v>14. Bình ĐịnhHuyện An Lão</v>
      </c>
    </row>
    <row r="2259" spans="11:27" ht="15.75">
      <c r="K2259" s="21"/>
      <c r="L2259" s="17"/>
      <c r="M2259" s="17"/>
      <c r="N2259" s="17" t="s">
        <v>348</v>
      </c>
      <c r="O2259" s="17" t="s">
        <v>506</v>
      </c>
      <c r="P2259" s="17" t="s">
        <v>3090</v>
      </c>
      <c r="Q2259" s="17" t="s">
        <v>306</v>
      </c>
      <c r="R2259" s="18">
        <v>125</v>
      </c>
      <c r="S2259" s="10">
        <v>50</v>
      </c>
      <c r="AA2259" s="11" t="str">
        <f t="shared" si="35"/>
        <v>14. Bình ĐịnhHuyện An Lão</v>
      </c>
    </row>
    <row r="2260" spans="11:27" ht="15.75">
      <c r="K2260" s="21"/>
      <c r="L2260" s="17"/>
      <c r="M2260" s="17"/>
      <c r="N2260" s="17" t="s">
        <v>348</v>
      </c>
      <c r="O2260" s="17" t="s">
        <v>506</v>
      </c>
      <c r="P2260" s="17" t="s">
        <v>2298</v>
      </c>
      <c r="Q2260" s="17" t="s">
        <v>306</v>
      </c>
      <c r="R2260" s="18">
        <v>125</v>
      </c>
      <c r="S2260" s="10">
        <v>50</v>
      </c>
      <c r="AA2260" s="11" t="str">
        <f t="shared" si="35"/>
        <v>14. Bình ĐịnhHuyện An Lão</v>
      </c>
    </row>
    <row r="2261" spans="11:27" ht="15.75">
      <c r="K2261" s="21"/>
      <c r="L2261" s="17"/>
      <c r="M2261" s="17"/>
      <c r="N2261" s="17" t="s">
        <v>348</v>
      </c>
      <c r="O2261" s="17" t="s">
        <v>506</v>
      </c>
      <c r="P2261" s="17" t="s">
        <v>1963</v>
      </c>
      <c r="Q2261" s="17" t="s">
        <v>306</v>
      </c>
      <c r="R2261" s="18">
        <v>125</v>
      </c>
      <c r="S2261" s="10">
        <v>50</v>
      </c>
      <c r="AA2261" s="11" t="str">
        <f t="shared" si="35"/>
        <v>14. Bình ĐịnhHuyện An Lão</v>
      </c>
    </row>
    <row r="2262" spans="11:27" ht="15.75">
      <c r="K2262" s="21"/>
      <c r="L2262" s="17"/>
      <c r="M2262" s="17"/>
      <c r="N2262" s="17" t="s">
        <v>348</v>
      </c>
      <c r="O2262" s="17" t="s">
        <v>506</v>
      </c>
      <c r="P2262" s="17" t="s">
        <v>3091</v>
      </c>
      <c r="Q2262" s="17" t="s">
        <v>297</v>
      </c>
      <c r="R2262" s="18">
        <v>95</v>
      </c>
      <c r="S2262" s="10">
        <v>44</v>
      </c>
      <c r="AA2262" s="11" t="str">
        <f t="shared" si="35"/>
        <v>14. Bình ĐịnhHuyện An Lão</v>
      </c>
    </row>
    <row r="2263" spans="11:27" ht="15.75">
      <c r="K2263" s="21"/>
      <c r="L2263" s="17"/>
      <c r="M2263" s="17"/>
      <c r="N2263" s="17" t="s">
        <v>348</v>
      </c>
      <c r="O2263" s="17" t="s">
        <v>506</v>
      </c>
      <c r="P2263" s="17" t="s">
        <v>3092</v>
      </c>
      <c r="Q2263" s="17" t="s">
        <v>306</v>
      </c>
      <c r="R2263" s="18">
        <v>125</v>
      </c>
      <c r="S2263" s="10">
        <v>50</v>
      </c>
      <c r="AA2263" s="11" t="str">
        <f t="shared" si="35"/>
        <v>14. Bình ĐịnhHuyện An Lão</v>
      </c>
    </row>
    <row r="2264" spans="11:27" ht="15.75">
      <c r="K2264" s="21"/>
      <c r="L2264" s="17"/>
      <c r="M2264" s="17"/>
      <c r="N2264" s="17" t="s">
        <v>348</v>
      </c>
      <c r="O2264" s="17" t="s">
        <v>506</v>
      </c>
      <c r="P2264" s="17" t="s">
        <v>3093</v>
      </c>
      <c r="Q2264" s="17" t="s">
        <v>306</v>
      </c>
      <c r="R2264" s="18">
        <v>125</v>
      </c>
      <c r="S2264" s="10">
        <v>50</v>
      </c>
      <c r="AA2264" s="11" t="str">
        <f t="shared" si="35"/>
        <v>14. Bình ĐịnhHuyện An Lão</v>
      </c>
    </row>
    <row r="2265" spans="11:27" ht="15.75">
      <c r="K2265" s="21"/>
      <c r="L2265" s="17"/>
      <c r="M2265" s="17"/>
      <c r="N2265" s="17" t="s">
        <v>348</v>
      </c>
      <c r="O2265" s="17" t="s">
        <v>506</v>
      </c>
      <c r="P2265" s="17" t="s">
        <v>3094</v>
      </c>
      <c r="Q2265" s="17" t="s">
        <v>297</v>
      </c>
      <c r="R2265" s="18">
        <v>95</v>
      </c>
      <c r="S2265" s="10">
        <v>44</v>
      </c>
      <c r="AA2265" s="11" t="str">
        <f t="shared" si="35"/>
        <v>14. Bình ĐịnhHuyện An Lão</v>
      </c>
    </row>
    <row r="2266" spans="11:27" ht="15.75">
      <c r="K2266" s="21"/>
      <c r="L2266" s="17"/>
      <c r="M2266" s="17"/>
      <c r="N2266" s="17" t="s">
        <v>348</v>
      </c>
      <c r="O2266" s="17" t="s">
        <v>506</v>
      </c>
      <c r="P2266" s="17" t="s">
        <v>3095</v>
      </c>
      <c r="Q2266" s="17" t="s">
        <v>306</v>
      </c>
      <c r="R2266" s="18">
        <v>125</v>
      </c>
      <c r="S2266" s="10">
        <v>50</v>
      </c>
      <c r="AA2266" s="11" t="str">
        <f t="shared" si="35"/>
        <v>14. Bình ĐịnhHuyện An Lão</v>
      </c>
    </row>
    <row r="2267" spans="11:27" ht="15.75">
      <c r="K2267" s="21"/>
      <c r="L2267" s="17"/>
      <c r="M2267" s="17"/>
      <c r="N2267" s="17" t="s">
        <v>348</v>
      </c>
      <c r="O2267" s="17" t="s">
        <v>506</v>
      </c>
      <c r="P2267" s="17" t="s">
        <v>3096</v>
      </c>
      <c r="Q2267" s="17" t="s">
        <v>297</v>
      </c>
      <c r="R2267" s="18">
        <v>95</v>
      </c>
      <c r="S2267" s="10">
        <v>44</v>
      </c>
      <c r="AA2267" s="11" t="str">
        <f t="shared" si="35"/>
        <v>14. Bình ĐịnhHuyện An Lão</v>
      </c>
    </row>
    <row r="2268" spans="11:27" ht="15.75">
      <c r="K2268" s="21"/>
      <c r="L2268" s="17"/>
      <c r="M2268" s="17"/>
      <c r="N2268" s="17" t="s">
        <v>348</v>
      </c>
      <c r="O2268" s="17" t="s">
        <v>786</v>
      </c>
      <c r="P2268" s="17" t="s">
        <v>3097</v>
      </c>
      <c r="Q2268" s="17" t="s">
        <v>306</v>
      </c>
      <c r="R2268" s="18">
        <v>125</v>
      </c>
      <c r="S2268" s="10">
        <v>50</v>
      </c>
      <c r="AA2268" s="11" t="str">
        <f t="shared" si="35"/>
        <v>14. Bình ĐịnhHuyện Hoài Ân</v>
      </c>
    </row>
    <row r="2269" spans="11:27" ht="15.75">
      <c r="K2269" s="21"/>
      <c r="L2269" s="17"/>
      <c r="M2269" s="17"/>
      <c r="N2269" s="17" t="s">
        <v>348</v>
      </c>
      <c r="O2269" s="17" t="s">
        <v>786</v>
      </c>
      <c r="P2269" s="17" t="s">
        <v>3098</v>
      </c>
      <c r="Q2269" s="17" t="s">
        <v>306</v>
      </c>
      <c r="R2269" s="18">
        <v>125</v>
      </c>
      <c r="S2269" s="10">
        <v>50</v>
      </c>
      <c r="AA2269" s="11" t="str">
        <f t="shared" si="35"/>
        <v>14. Bình ĐịnhHuyện Hoài Ân</v>
      </c>
    </row>
    <row r="2270" spans="11:27" ht="15.75">
      <c r="K2270" s="21"/>
      <c r="L2270" s="17"/>
      <c r="M2270" s="17"/>
      <c r="N2270" s="17" t="s">
        <v>348</v>
      </c>
      <c r="O2270" s="17" t="s">
        <v>786</v>
      </c>
      <c r="P2270" s="17" t="s">
        <v>3099</v>
      </c>
      <c r="Q2270" s="17" t="s">
        <v>306</v>
      </c>
      <c r="R2270" s="18">
        <v>125</v>
      </c>
      <c r="S2270" s="10">
        <v>50</v>
      </c>
      <c r="AA2270" s="11" t="str">
        <f t="shared" si="35"/>
        <v>14. Bình ĐịnhHuyện Hoài Ân</v>
      </c>
    </row>
    <row r="2271" spans="11:27" ht="15.75">
      <c r="K2271" s="21"/>
      <c r="L2271" s="17"/>
      <c r="M2271" s="17"/>
      <c r="N2271" s="17" t="s">
        <v>348</v>
      </c>
      <c r="O2271" s="17" t="s">
        <v>786</v>
      </c>
      <c r="P2271" s="17" t="s">
        <v>3100</v>
      </c>
      <c r="Q2271" s="17" t="s">
        <v>306</v>
      </c>
      <c r="R2271" s="18">
        <v>125</v>
      </c>
      <c r="S2271" s="10">
        <v>50</v>
      </c>
      <c r="AA2271" s="11" t="str">
        <f t="shared" si="35"/>
        <v>14. Bình ĐịnhHuyện Hoài Ân</v>
      </c>
    </row>
    <row r="2272" spans="11:27" ht="15.75">
      <c r="K2272" s="21"/>
      <c r="L2272" s="17"/>
      <c r="M2272" s="17"/>
      <c r="N2272" s="17" t="s">
        <v>348</v>
      </c>
      <c r="O2272" s="17" t="s">
        <v>786</v>
      </c>
      <c r="P2272" s="17" t="s">
        <v>3101</v>
      </c>
      <c r="Q2272" s="17" t="s">
        <v>306</v>
      </c>
      <c r="R2272" s="18">
        <v>125</v>
      </c>
      <c r="S2272" s="10">
        <v>50</v>
      </c>
      <c r="AA2272" s="11" t="str">
        <f t="shared" si="35"/>
        <v>14. Bình ĐịnhHuyện Hoài Ân</v>
      </c>
    </row>
    <row r="2273" spans="11:27" ht="15.75">
      <c r="K2273" s="21"/>
      <c r="L2273" s="17"/>
      <c r="M2273" s="17"/>
      <c r="N2273" s="17" t="s">
        <v>348</v>
      </c>
      <c r="O2273" s="17" t="s">
        <v>786</v>
      </c>
      <c r="P2273" s="17" t="s">
        <v>3102</v>
      </c>
      <c r="Q2273" s="17" t="s">
        <v>306</v>
      </c>
      <c r="R2273" s="18">
        <v>125</v>
      </c>
      <c r="S2273" s="10">
        <v>50</v>
      </c>
      <c r="AA2273" s="11" t="str">
        <f t="shared" si="35"/>
        <v>14. Bình ĐịnhHuyện Hoài Ân</v>
      </c>
    </row>
    <row r="2274" spans="11:27" ht="15.75">
      <c r="K2274" s="21"/>
      <c r="L2274" s="17"/>
      <c r="M2274" s="17"/>
      <c r="N2274" s="17" t="s">
        <v>348</v>
      </c>
      <c r="O2274" s="17" t="s">
        <v>786</v>
      </c>
      <c r="P2274" s="17" t="s">
        <v>3103</v>
      </c>
      <c r="Q2274" s="17" t="s">
        <v>297</v>
      </c>
      <c r="R2274" s="18">
        <v>95</v>
      </c>
      <c r="S2274" s="10">
        <v>44</v>
      </c>
      <c r="AA2274" s="11" t="str">
        <f t="shared" si="35"/>
        <v>14. Bình ĐịnhHuyện Hoài Ân</v>
      </c>
    </row>
    <row r="2275" spans="11:27" ht="15.75">
      <c r="K2275" s="21"/>
      <c r="L2275" s="17"/>
      <c r="M2275" s="17"/>
      <c r="N2275" s="17" t="s">
        <v>348</v>
      </c>
      <c r="O2275" s="17" t="s">
        <v>786</v>
      </c>
      <c r="P2275" s="17" t="s">
        <v>3104</v>
      </c>
      <c r="Q2275" s="17" t="s">
        <v>306</v>
      </c>
      <c r="R2275" s="18">
        <v>125</v>
      </c>
      <c r="S2275" s="10">
        <v>50</v>
      </c>
      <c r="AA2275" s="11" t="str">
        <f t="shared" si="35"/>
        <v>14. Bình ĐịnhHuyện Hoài Ân</v>
      </c>
    </row>
    <row r="2276" spans="11:27" ht="15.75">
      <c r="K2276" s="21"/>
      <c r="L2276" s="17"/>
      <c r="M2276" s="17"/>
      <c r="N2276" s="17" t="s">
        <v>348</v>
      </c>
      <c r="O2276" s="17" t="s">
        <v>786</v>
      </c>
      <c r="P2276" s="17" t="s">
        <v>3105</v>
      </c>
      <c r="Q2276" s="17" t="s">
        <v>297</v>
      </c>
      <c r="R2276" s="18">
        <v>95</v>
      </c>
      <c r="S2276" s="10">
        <v>44</v>
      </c>
      <c r="AA2276" s="11" t="str">
        <f t="shared" si="35"/>
        <v>14. Bình ĐịnhHuyện Hoài Ân</v>
      </c>
    </row>
    <row r="2277" spans="11:27" ht="15.75">
      <c r="K2277" s="21"/>
      <c r="L2277" s="17"/>
      <c r="M2277" s="17"/>
      <c r="N2277" s="17" t="s">
        <v>348</v>
      </c>
      <c r="O2277" s="17" t="s">
        <v>786</v>
      </c>
      <c r="P2277" s="17" t="s">
        <v>3106</v>
      </c>
      <c r="Q2277" s="17" t="s">
        <v>306</v>
      </c>
      <c r="R2277" s="18">
        <v>125</v>
      </c>
      <c r="S2277" s="10">
        <v>50</v>
      </c>
      <c r="AA2277" s="11" t="str">
        <f t="shared" si="35"/>
        <v>14. Bình ĐịnhHuyện Hoài Ân</v>
      </c>
    </row>
    <row r="2278" spans="11:27" ht="15.75">
      <c r="K2278" s="21"/>
      <c r="L2278" s="17"/>
      <c r="M2278" s="17"/>
      <c r="N2278" s="17" t="s">
        <v>348</v>
      </c>
      <c r="O2278" s="17" t="s">
        <v>786</v>
      </c>
      <c r="P2278" s="17" t="s">
        <v>3107</v>
      </c>
      <c r="Q2278" s="17" t="s">
        <v>306</v>
      </c>
      <c r="R2278" s="18">
        <v>125</v>
      </c>
      <c r="S2278" s="10">
        <v>50</v>
      </c>
      <c r="AA2278" s="11" t="str">
        <f t="shared" si="35"/>
        <v>14. Bình ĐịnhHuyện Hoài Ân</v>
      </c>
    </row>
    <row r="2279" spans="11:27" ht="15.75">
      <c r="K2279" s="21"/>
      <c r="L2279" s="17"/>
      <c r="M2279" s="17"/>
      <c r="N2279" s="17" t="s">
        <v>348</v>
      </c>
      <c r="O2279" s="17" t="s">
        <v>786</v>
      </c>
      <c r="P2279" s="17" t="s">
        <v>3108</v>
      </c>
      <c r="Q2279" s="17" t="s">
        <v>306</v>
      </c>
      <c r="R2279" s="18">
        <v>125</v>
      </c>
      <c r="S2279" s="10">
        <v>50</v>
      </c>
      <c r="AA2279" s="11" t="str">
        <f t="shared" si="35"/>
        <v>14. Bình ĐịnhHuyện Hoài Ân</v>
      </c>
    </row>
    <row r="2280" spans="11:27" ht="15.75">
      <c r="K2280" s="21"/>
      <c r="L2280" s="17"/>
      <c r="M2280" s="17"/>
      <c r="N2280" s="17" t="s">
        <v>348</v>
      </c>
      <c r="O2280" s="17" t="s">
        <v>786</v>
      </c>
      <c r="P2280" s="17" t="s">
        <v>3109</v>
      </c>
      <c r="Q2280" s="17" t="s">
        <v>306</v>
      </c>
      <c r="R2280" s="18">
        <v>125</v>
      </c>
      <c r="S2280" s="10">
        <v>50</v>
      </c>
      <c r="AA2280" s="11" t="str">
        <f t="shared" si="35"/>
        <v>14. Bình ĐịnhHuyện Hoài Ân</v>
      </c>
    </row>
    <row r="2281" spans="11:27" ht="15.75">
      <c r="K2281" s="21"/>
      <c r="L2281" s="17"/>
      <c r="M2281" s="17"/>
      <c r="N2281" s="17" t="s">
        <v>348</v>
      </c>
      <c r="O2281" s="17" t="s">
        <v>786</v>
      </c>
      <c r="P2281" s="17" t="s">
        <v>3110</v>
      </c>
      <c r="Q2281" s="17" t="s">
        <v>297</v>
      </c>
      <c r="R2281" s="18">
        <v>95</v>
      </c>
      <c r="S2281" s="10">
        <v>44</v>
      </c>
      <c r="AA2281" s="11" t="str">
        <f t="shared" si="35"/>
        <v>14. Bình ĐịnhHuyện Hoài Ân</v>
      </c>
    </row>
    <row r="2282" spans="11:27" ht="15.75">
      <c r="K2282" s="21"/>
      <c r="L2282" s="17"/>
      <c r="M2282" s="17"/>
      <c r="N2282" s="17" t="s">
        <v>348</v>
      </c>
      <c r="O2282" s="17" t="s">
        <v>786</v>
      </c>
      <c r="P2282" s="17" t="s">
        <v>3111</v>
      </c>
      <c r="Q2282" s="17" t="s">
        <v>297</v>
      </c>
      <c r="R2282" s="18">
        <v>95</v>
      </c>
      <c r="S2282" s="10">
        <v>44</v>
      </c>
      <c r="AA2282" s="11" t="str">
        <f t="shared" si="35"/>
        <v>14. Bình ĐịnhHuyện Hoài Ân</v>
      </c>
    </row>
    <row r="2283" spans="11:27" ht="15.75">
      <c r="K2283" s="21"/>
      <c r="L2283" s="17"/>
      <c r="M2283" s="17"/>
      <c r="N2283" s="17" t="s">
        <v>348</v>
      </c>
      <c r="O2283" s="17" t="s">
        <v>789</v>
      </c>
      <c r="P2283" s="17" t="s">
        <v>3112</v>
      </c>
      <c r="Q2283" s="17" t="s">
        <v>306</v>
      </c>
      <c r="R2283" s="18">
        <v>125</v>
      </c>
      <c r="S2283" s="10">
        <v>50</v>
      </c>
      <c r="AA2283" s="11" t="str">
        <f t="shared" si="35"/>
        <v>14. Bình ĐịnhHuyện Phù Cát</v>
      </c>
    </row>
    <row r="2284" spans="11:27" ht="15.75">
      <c r="K2284" s="21"/>
      <c r="L2284" s="17"/>
      <c r="M2284" s="17"/>
      <c r="N2284" s="17" t="s">
        <v>348</v>
      </c>
      <c r="O2284" s="17" t="s">
        <v>789</v>
      </c>
      <c r="P2284" s="17" t="s">
        <v>3113</v>
      </c>
      <c r="Q2284" s="17" t="s">
        <v>306</v>
      </c>
      <c r="R2284" s="18">
        <v>125</v>
      </c>
      <c r="S2284" s="10">
        <v>50</v>
      </c>
      <c r="AA2284" s="11" t="str">
        <f t="shared" si="35"/>
        <v>14. Bình ĐịnhHuyện Phù Cát</v>
      </c>
    </row>
    <row r="2285" spans="11:27" ht="15.75">
      <c r="K2285" s="21"/>
      <c r="L2285" s="17"/>
      <c r="M2285" s="17"/>
      <c r="N2285" s="17" t="s">
        <v>348</v>
      </c>
      <c r="O2285" s="17" t="s">
        <v>789</v>
      </c>
      <c r="P2285" s="17" t="s">
        <v>3114</v>
      </c>
      <c r="Q2285" s="17" t="s">
        <v>306</v>
      </c>
      <c r="R2285" s="18">
        <v>125</v>
      </c>
      <c r="S2285" s="10">
        <v>50</v>
      </c>
      <c r="AA2285" s="11" t="str">
        <f t="shared" si="35"/>
        <v>14. Bình ĐịnhHuyện Phù Cát</v>
      </c>
    </row>
    <row r="2286" spans="11:27" ht="15.75">
      <c r="K2286" s="21"/>
      <c r="L2286" s="17"/>
      <c r="M2286" s="17"/>
      <c r="N2286" s="17" t="s">
        <v>348</v>
      </c>
      <c r="O2286" s="17" t="s">
        <v>789</v>
      </c>
      <c r="P2286" s="17" t="s">
        <v>3115</v>
      </c>
      <c r="Q2286" s="17" t="s">
        <v>306</v>
      </c>
      <c r="R2286" s="18">
        <v>125</v>
      </c>
      <c r="S2286" s="10">
        <v>50</v>
      </c>
      <c r="AA2286" s="11" t="str">
        <f t="shared" si="35"/>
        <v>14. Bình ĐịnhHuyện Phù Cát</v>
      </c>
    </row>
    <row r="2287" spans="11:27" ht="15.75">
      <c r="K2287" s="21"/>
      <c r="L2287" s="17"/>
      <c r="M2287" s="17"/>
      <c r="N2287" s="17" t="s">
        <v>348</v>
      </c>
      <c r="O2287" s="17" t="s">
        <v>789</v>
      </c>
      <c r="P2287" s="17" t="s">
        <v>3116</v>
      </c>
      <c r="Q2287" s="17" t="s">
        <v>306</v>
      </c>
      <c r="R2287" s="18">
        <v>125</v>
      </c>
      <c r="S2287" s="10">
        <v>50</v>
      </c>
      <c r="AA2287" s="11" t="str">
        <f t="shared" si="35"/>
        <v>14. Bình ĐịnhHuyện Phù Cát</v>
      </c>
    </row>
    <row r="2288" spans="11:27" ht="15.75">
      <c r="K2288" s="21"/>
      <c r="L2288" s="17"/>
      <c r="M2288" s="17"/>
      <c r="N2288" s="17" t="s">
        <v>348</v>
      </c>
      <c r="O2288" s="17" t="s">
        <v>789</v>
      </c>
      <c r="P2288" s="17" t="s">
        <v>3117</v>
      </c>
      <c r="Q2288" s="17" t="s">
        <v>306</v>
      </c>
      <c r="R2288" s="18">
        <v>125</v>
      </c>
      <c r="S2288" s="10">
        <v>50</v>
      </c>
      <c r="AA2288" s="11" t="str">
        <f t="shared" si="35"/>
        <v>14. Bình ĐịnhHuyện Phù Cát</v>
      </c>
    </row>
    <row r="2289" spans="11:27" ht="15.75">
      <c r="K2289" s="21"/>
      <c r="L2289" s="17"/>
      <c r="M2289" s="17"/>
      <c r="N2289" s="17" t="s">
        <v>348</v>
      </c>
      <c r="O2289" s="17" t="s">
        <v>789</v>
      </c>
      <c r="P2289" s="17" t="s">
        <v>3118</v>
      </c>
      <c r="Q2289" s="17" t="s">
        <v>306</v>
      </c>
      <c r="R2289" s="18">
        <v>125</v>
      </c>
      <c r="S2289" s="10">
        <v>50</v>
      </c>
      <c r="AA2289" s="11" t="str">
        <f t="shared" si="35"/>
        <v>14. Bình ĐịnhHuyện Phù Cát</v>
      </c>
    </row>
    <row r="2290" spans="11:27" ht="15.75">
      <c r="K2290" s="21"/>
      <c r="L2290" s="17"/>
      <c r="M2290" s="17"/>
      <c r="N2290" s="17" t="s">
        <v>348</v>
      </c>
      <c r="O2290" s="17" t="s">
        <v>789</v>
      </c>
      <c r="P2290" s="17" t="s">
        <v>3119</v>
      </c>
      <c r="Q2290" s="17" t="s">
        <v>306</v>
      </c>
      <c r="R2290" s="18">
        <v>125</v>
      </c>
      <c r="S2290" s="10">
        <v>50</v>
      </c>
      <c r="AA2290" s="11" t="str">
        <f t="shared" si="35"/>
        <v>14. Bình ĐịnhHuyện Phù Cát</v>
      </c>
    </row>
    <row r="2291" spans="11:27" ht="15.75">
      <c r="K2291" s="21"/>
      <c r="L2291" s="17"/>
      <c r="M2291" s="17"/>
      <c r="N2291" s="17" t="s">
        <v>348</v>
      </c>
      <c r="O2291" s="17" t="s">
        <v>789</v>
      </c>
      <c r="P2291" s="17" t="s">
        <v>3120</v>
      </c>
      <c r="Q2291" s="17" t="s">
        <v>306</v>
      </c>
      <c r="R2291" s="18">
        <v>125</v>
      </c>
      <c r="S2291" s="10">
        <v>50</v>
      </c>
      <c r="AA2291" s="11" t="str">
        <f t="shared" si="35"/>
        <v>14. Bình ĐịnhHuyện Phù Cát</v>
      </c>
    </row>
    <row r="2292" spans="11:27" ht="15.75">
      <c r="K2292" s="21"/>
      <c r="L2292" s="17"/>
      <c r="M2292" s="17"/>
      <c r="N2292" s="17" t="s">
        <v>348</v>
      </c>
      <c r="O2292" s="17" t="s">
        <v>789</v>
      </c>
      <c r="P2292" s="17" t="s">
        <v>3121</v>
      </c>
      <c r="Q2292" s="17" t="s">
        <v>306</v>
      </c>
      <c r="R2292" s="18">
        <v>125</v>
      </c>
      <c r="S2292" s="10">
        <v>50</v>
      </c>
      <c r="AA2292" s="11" t="str">
        <f t="shared" si="35"/>
        <v>14. Bình ĐịnhHuyện Phù Cát</v>
      </c>
    </row>
    <row r="2293" spans="11:27" ht="15.75">
      <c r="K2293" s="21"/>
      <c r="L2293" s="17"/>
      <c r="M2293" s="17"/>
      <c r="N2293" s="17" t="s">
        <v>348</v>
      </c>
      <c r="O2293" s="17" t="s">
        <v>789</v>
      </c>
      <c r="P2293" s="17" t="s">
        <v>3122</v>
      </c>
      <c r="Q2293" s="17" t="s">
        <v>306</v>
      </c>
      <c r="R2293" s="18">
        <v>125</v>
      </c>
      <c r="S2293" s="10">
        <v>50</v>
      </c>
      <c r="AA2293" s="11" t="str">
        <f t="shared" si="35"/>
        <v>14. Bình ĐịnhHuyện Phù Cát</v>
      </c>
    </row>
    <row r="2294" spans="11:27" ht="15.75">
      <c r="K2294" s="21"/>
      <c r="L2294" s="17"/>
      <c r="M2294" s="17"/>
      <c r="N2294" s="17" t="s">
        <v>348</v>
      </c>
      <c r="O2294" s="17" t="s">
        <v>789</v>
      </c>
      <c r="P2294" s="17" t="s">
        <v>3123</v>
      </c>
      <c r="Q2294" s="17" t="s">
        <v>306</v>
      </c>
      <c r="R2294" s="18">
        <v>125</v>
      </c>
      <c r="S2294" s="10">
        <v>50</v>
      </c>
      <c r="AA2294" s="11" t="str">
        <f t="shared" si="35"/>
        <v>14. Bình ĐịnhHuyện Phù Cát</v>
      </c>
    </row>
    <row r="2295" spans="11:27" ht="15.75">
      <c r="K2295" s="21"/>
      <c r="L2295" s="17"/>
      <c r="M2295" s="17"/>
      <c r="N2295" s="17" t="s">
        <v>348</v>
      </c>
      <c r="O2295" s="17" t="s">
        <v>789</v>
      </c>
      <c r="P2295" s="17" t="s">
        <v>3124</v>
      </c>
      <c r="Q2295" s="17" t="s">
        <v>306</v>
      </c>
      <c r="R2295" s="18">
        <v>125</v>
      </c>
      <c r="S2295" s="10">
        <v>50</v>
      </c>
      <c r="AA2295" s="11" t="str">
        <f t="shared" si="35"/>
        <v>14. Bình ĐịnhHuyện Phù Cát</v>
      </c>
    </row>
    <row r="2296" spans="11:27" ht="15.75">
      <c r="K2296" s="21"/>
      <c r="L2296" s="17"/>
      <c r="M2296" s="17"/>
      <c r="N2296" s="17" t="s">
        <v>348</v>
      </c>
      <c r="O2296" s="17" t="s">
        <v>789</v>
      </c>
      <c r="P2296" s="17" t="s">
        <v>3125</v>
      </c>
      <c r="Q2296" s="17" t="s">
        <v>306</v>
      </c>
      <c r="R2296" s="18">
        <v>125</v>
      </c>
      <c r="S2296" s="10">
        <v>50</v>
      </c>
      <c r="AA2296" s="11" t="str">
        <f t="shared" si="35"/>
        <v>14. Bình ĐịnhHuyện Phù Cát</v>
      </c>
    </row>
    <row r="2297" spans="11:27" ht="15.75">
      <c r="K2297" s="21"/>
      <c r="L2297" s="17"/>
      <c r="M2297" s="17"/>
      <c r="N2297" s="17" t="s">
        <v>348</v>
      </c>
      <c r="O2297" s="17" t="s">
        <v>789</v>
      </c>
      <c r="P2297" s="17" t="s">
        <v>3126</v>
      </c>
      <c r="Q2297" s="17" t="s">
        <v>306</v>
      </c>
      <c r="R2297" s="18">
        <v>125</v>
      </c>
      <c r="S2297" s="10">
        <v>50</v>
      </c>
      <c r="AA2297" s="11" t="str">
        <f t="shared" si="35"/>
        <v>14. Bình ĐịnhHuyện Phù Cát</v>
      </c>
    </row>
    <row r="2298" spans="11:27" ht="15.75">
      <c r="K2298" s="21"/>
      <c r="L2298" s="17"/>
      <c r="M2298" s="17"/>
      <c r="N2298" s="17" t="s">
        <v>348</v>
      </c>
      <c r="O2298" s="17" t="s">
        <v>789</v>
      </c>
      <c r="P2298" s="17" t="s">
        <v>3127</v>
      </c>
      <c r="Q2298" s="17" t="s">
        <v>306</v>
      </c>
      <c r="R2298" s="18">
        <v>125</v>
      </c>
      <c r="S2298" s="10">
        <v>50</v>
      </c>
      <c r="AA2298" s="11" t="str">
        <f t="shared" si="35"/>
        <v>14. Bình ĐịnhHuyện Phù Cát</v>
      </c>
    </row>
    <row r="2299" spans="11:27" ht="15.75">
      <c r="K2299" s="21"/>
      <c r="L2299" s="17"/>
      <c r="M2299" s="17"/>
      <c r="N2299" s="17" t="s">
        <v>348</v>
      </c>
      <c r="O2299" s="17" t="s">
        <v>789</v>
      </c>
      <c r="P2299" s="17" t="s">
        <v>3128</v>
      </c>
      <c r="Q2299" s="17" t="s">
        <v>306</v>
      </c>
      <c r="R2299" s="18">
        <v>125</v>
      </c>
      <c r="S2299" s="10">
        <v>50</v>
      </c>
      <c r="AA2299" s="11" t="str">
        <f t="shared" si="35"/>
        <v>14. Bình ĐịnhHuyện Phù Cát</v>
      </c>
    </row>
    <row r="2300" spans="11:27" ht="15.75">
      <c r="K2300" s="21"/>
      <c r="L2300" s="17"/>
      <c r="M2300" s="17"/>
      <c r="N2300" s="17" t="s">
        <v>348</v>
      </c>
      <c r="O2300" s="17" t="s">
        <v>789</v>
      </c>
      <c r="P2300" s="17" t="s">
        <v>3129</v>
      </c>
      <c r="Q2300" s="17" t="s">
        <v>306</v>
      </c>
      <c r="R2300" s="18">
        <v>125</v>
      </c>
      <c r="S2300" s="10">
        <v>50</v>
      </c>
      <c r="AA2300" s="11" t="str">
        <f t="shared" si="35"/>
        <v>14. Bình ĐịnhHuyện Phù Cát</v>
      </c>
    </row>
    <row r="2301" spans="11:27" ht="15.75">
      <c r="K2301" s="21"/>
      <c r="L2301" s="17"/>
      <c r="M2301" s="17"/>
      <c r="N2301" s="17" t="s">
        <v>348</v>
      </c>
      <c r="O2301" s="17" t="s">
        <v>792</v>
      </c>
      <c r="P2301" s="17" t="s">
        <v>3130</v>
      </c>
      <c r="Q2301" s="17" t="s">
        <v>306</v>
      </c>
      <c r="R2301" s="18">
        <v>125</v>
      </c>
      <c r="S2301" s="10">
        <v>50</v>
      </c>
      <c r="AA2301" s="11" t="str">
        <f t="shared" si="35"/>
        <v>14. Bình ĐịnhHuyện Phù Mỹ</v>
      </c>
    </row>
    <row r="2302" spans="11:27" ht="15.75">
      <c r="K2302" s="21"/>
      <c r="L2302" s="17"/>
      <c r="M2302" s="17"/>
      <c r="N2302" s="17" t="s">
        <v>348</v>
      </c>
      <c r="O2302" s="17" t="s">
        <v>792</v>
      </c>
      <c r="P2302" s="17" t="s">
        <v>3131</v>
      </c>
      <c r="Q2302" s="17" t="s">
        <v>306</v>
      </c>
      <c r="R2302" s="18">
        <v>125</v>
      </c>
      <c r="S2302" s="10">
        <v>50</v>
      </c>
      <c r="AA2302" s="11" t="str">
        <f t="shared" si="35"/>
        <v>14. Bình ĐịnhHuyện Phù Mỹ</v>
      </c>
    </row>
    <row r="2303" spans="11:27" ht="15.75">
      <c r="K2303" s="21"/>
      <c r="L2303" s="17"/>
      <c r="M2303" s="17"/>
      <c r="N2303" s="17" t="s">
        <v>348</v>
      </c>
      <c r="O2303" s="17" t="s">
        <v>792</v>
      </c>
      <c r="P2303" s="17" t="s">
        <v>2319</v>
      </c>
      <c r="Q2303" s="17" t="s">
        <v>306</v>
      </c>
      <c r="R2303" s="18">
        <v>125</v>
      </c>
      <c r="S2303" s="10">
        <v>50</v>
      </c>
      <c r="AA2303" s="11" t="str">
        <f t="shared" si="35"/>
        <v>14. Bình ĐịnhHuyện Phù Mỹ</v>
      </c>
    </row>
    <row r="2304" spans="11:27" ht="15.75">
      <c r="K2304" s="21"/>
      <c r="L2304" s="17"/>
      <c r="M2304" s="17"/>
      <c r="N2304" s="17" t="s">
        <v>348</v>
      </c>
      <c r="O2304" s="17" t="s">
        <v>792</v>
      </c>
      <c r="P2304" s="17" t="s">
        <v>3132</v>
      </c>
      <c r="Q2304" s="17" t="s">
        <v>306</v>
      </c>
      <c r="R2304" s="18">
        <v>125</v>
      </c>
      <c r="S2304" s="10">
        <v>50</v>
      </c>
      <c r="AA2304" s="11" t="str">
        <f t="shared" si="35"/>
        <v>14. Bình ĐịnhHuyện Phù Mỹ</v>
      </c>
    </row>
    <row r="2305" spans="11:27" ht="15.75">
      <c r="K2305" s="21"/>
      <c r="L2305" s="17"/>
      <c r="M2305" s="17"/>
      <c r="N2305" s="17" t="s">
        <v>348</v>
      </c>
      <c r="O2305" s="17" t="s">
        <v>792</v>
      </c>
      <c r="P2305" s="17" t="s">
        <v>2923</v>
      </c>
      <c r="Q2305" s="17" t="s">
        <v>306</v>
      </c>
      <c r="R2305" s="18">
        <v>125</v>
      </c>
      <c r="S2305" s="10">
        <v>50</v>
      </c>
      <c r="AA2305" s="11" t="str">
        <f t="shared" si="35"/>
        <v>14. Bình ĐịnhHuyện Phù Mỹ</v>
      </c>
    </row>
    <row r="2306" spans="11:27" ht="15.75">
      <c r="K2306" s="21"/>
      <c r="L2306" s="17"/>
      <c r="M2306" s="17"/>
      <c r="N2306" s="17" t="s">
        <v>348</v>
      </c>
      <c r="O2306" s="17" t="s">
        <v>792</v>
      </c>
      <c r="P2306" s="17" t="s">
        <v>3133</v>
      </c>
      <c r="Q2306" s="17" t="s">
        <v>306</v>
      </c>
      <c r="R2306" s="18">
        <v>125</v>
      </c>
      <c r="S2306" s="10">
        <v>50</v>
      </c>
      <c r="AA2306" s="11" t="str">
        <f t="shared" si="35"/>
        <v>14. Bình ĐịnhHuyện Phù Mỹ</v>
      </c>
    </row>
    <row r="2307" spans="11:27" ht="15.75">
      <c r="K2307" s="21"/>
      <c r="L2307" s="17"/>
      <c r="M2307" s="17"/>
      <c r="N2307" s="17" t="s">
        <v>348</v>
      </c>
      <c r="O2307" s="17" t="s">
        <v>792</v>
      </c>
      <c r="P2307" s="17" t="s">
        <v>3134</v>
      </c>
      <c r="Q2307" s="17" t="s">
        <v>306</v>
      </c>
      <c r="R2307" s="18">
        <v>125</v>
      </c>
      <c r="S2307" s="10">
        <v>50</v>
      </c>
      <c r="AA2307" s="11" t="str">
        <f t="shared" si="35"/>
        <v>14. Bình ĐịnhHuyện Phù Mỹ</v>
      </c>
    </row>
    <row r="2308" spans="11:27" ht="15.75">
      <c r="K2308" s="21"/>
      <c r="L2308" s="17"/>
      <c r="M2308" s="17"/>
      <c r="N2308" s="17" t="s">
        <v>348</v>
      </c>
      <c r="O2308" s="17" t="s">
        <v>792</v>
      </c>
      <c r="P2308" s="17" t="s">
        <v>1975</v>
      </c>
      <c r="Q2308" s="17" t="s">
        <v>306</v>
      </c>
      <c r="R2308" s="18">
        <v>125</v>
      </c>
      <c r="S2308" s="10">
        <v>50</v>
      </c>
      <c r="AA2308" s="11" t="str">
        <f t="shared" si="35"/>
        <v>14. Bình ĐịnhHuyện Phù Mỹ</v>
      </c>
    </row>
    <row r="2309" spans="11:27" ht="15.75">
      <c r="K2309" s="21"/>
      <c r="L2309" s="17"/>
      <c r="M2309" s="17"/>
      <c r="N2309" s="17" t="s">
        <v>348</v>
      </c>
      <c r="O2309" s="17" t="s">
        <v>792</v>
      </c>
      <c r="P2309" s="17" t="s">
        <v>2320</v>
      </c>
      <c r="Q2309" s="17" t="s">
        <v>306</v>
      </c>
      <c r="R2309" s="18">
        <v>125</v>
      </c>
      <c r="S2309" s="10">
        <v>50</v>
      </c>
      <c r="AA2309" s="11" t="str">
        <f t="shared" si="35"/>
        <v>14. Bình ĐịnhHuyện Phù Mỹ</v>
      </c>
    </row>
    <row r="2310" spans="11:27" ht="15.75">
      <c r="K2310" s="21"/>
      <c r="L2310" s="17"/>
      <c r="M2310" s="17"/>
      <c r="N2310" s="17" t="s">
        <v>348</v>
      </c>
      <c r="O2310" s="17" t="s">
        <v>792</v>
      </c>
      <c r="P2310" s="17" t="s">
        <v>2924</v>
      </c>
      <c r="Q2310" s="17" t="s">
        <v>306</v>
      </c>
      <c r="R2310" s="18">
        <v>125</v>
      </c>
      <c r="S2310" s="10">
        <v>50</v>
      </c>
      <c r="AA2310" s="11" t="str">
        <f t="shared" ref="AA2310:AA2373" si="36">N2310&amp;O2310</f>
        <v>14. Bình ĐịnhHuyện Phù Mỹ</v>
      </c>
    </row>
    <row r="2311" spans="11:27" ht="15.75">
      <c r="K2311" s="21"/>
      <c r="L2311" s="17"/>
      <c r="M2311" s="17"/>
      <c r="N2311" s="17" t="s">
        <v>348</v>
      </c>
      <c r="O2311" s="17" t="s">
        <v>792</v>
      </c>
      <c r="P2311" s="17" t="s">
        <v>3135</v>
      </c>
      <c r="Q2311" s="17" t="s">
        <v>306</v>
      </c>
      <c r="R2311" s="18">
        <v>125</v>
      </c>
      <c r="S2311" s="10">
        <v>50</v>
      </c>
      <c r="AA2311" s="11" t="str">
        <f t="shared" si="36"/>
        <v>14. Bình ĐịnhHuyện Phù Mỹ</v>
      </c>
    </row>
    <row r="2312" spans="11:27" ht="15.75">
      <c r="K2312" s="21"/>
      <c r="L2312" s="17"/>
      <c r="M2312" s="17"/>
      <c r="N2312" s="17" t="s">
        <v>348</v>
      </c>
      <c r="O2312" s="17" t="s">
        <v>792</v>
      </c>
      <c r="P2312" s="17" t="s">
        <v>3136</v>
      </c>
      <c r="Q2312" s="17" t="s">
        <v>306</v>
      </c>
      <c r="R2312" s="18">
        <v>125</v>
      </c>
      <c r="S2312" s="10">
        <v>50</v>
      </c>
      <c r="AA2312" s="11" t="str">
        <f t="shared" si="36"/>
        <v>14. Bình ĐịnhHuyện Phù Mỹ</v>
      </c>
    </row>
    <row r="2313" spans="11:27" ht="15.75">
      <c r="K2313" s="21"/>
      <c r="L2313" s="17"/>
      <c r="M2313" s="17"/>
      <c r="N2313" s="17" t="s">
        <v>348</v>
      </c>
      <c r="O2313" s="17" t="s">
        <v>792</v>
      </c>
      <c r="P2313" s="17" t="s">
        <v>3137</v>
      </c>
      <c r="Q2313" s="17" t="s">
        <v>306</v>
      </c>
      <c r="R2313" s="18">
        <v>125</v>
      </c>
      <c r="S2313" s="10">
        <v>50</v>
      </c>
      <c r="AA2313" s="11" t="str">
        <f t="shared" si="36"/>
        <v>14. Bình ĐịnhHuyện Phù Mỹ</v>
      </c>
    </row>
    <row r="2314" spans="11:27" ht="15.75">
      <c r="K2314" s="21"/>
      <c r="L2314" s="17"/>
      <c r="M2314" s="17"/>
      <c r="N2314" s="17" t="s">
        <v>348</v>
      </c>
      <c r="O2314" s="17" t="s">
        <v>792</v>
      </c>
      <c r="P2314" s="17" t="s">
        <v>3138</v>
      </c>
      <c r="Q2314" s="17" t="s">
        <v>306</v>
      </c>
      <c r="R2314" s="18">
        <v>125</v>
      </c>
      <c r="S2314" s="10">
        <v>50</v>
      </c>
      <c r="AA2314" s="11" t="str">
        <f t="shared" si="36"/>
        <v>14. Bình ĐịnhHuyện Phù Mỹ</v>
      </c>
    </row>
    <row r="2315" spans="11:27" ht="15.75">
      <c r="K2315" s="21"/>
      <c r="L2315" s="17"/>
      <c r="M2315" s="17"/>
      <c r="N2315" s="17" t="s">
        <v>348</v>
      </c>
      <c r="O2315" s="17" t="s">
        <v>792</v>
      </c>
      <c r="P2315" s="17" t="s">
        <v>3139</v>
      </c>
      <c r="Q2315" s="17" t="s">
        <v>306</v>
      </c>
      <c r="R2315" s="18">
        <v>125</v>
      </c>
      <c r="S2315" s="10">
        <v>50</v>
      </c>
      <c r="AA2315" s="11" t="str">
        <f t="shared" si="36"/>
        <v>14. Bình ĐịnhHuyện Phù Mỹ</v>
      </c>
    </row>
    <row r="2316" spans="11:27" ht="15.75">
      <c r="K2316" s="21"/>
      <c r="L2316" s="17"/>
      <c r="M2316" s="17"/>
      <c r="N2316" s="17" t="s">
        <v>348</v>
      </c>
      <c r="O2316" s="17" t="s">
        <v>792</v>
      </c>
      <c r="P2316" s="17" t="s">
        <v>838</v>
      </c>
      <c r="Q2316" s="17" t="s">
        <v>306</v>
      </c>
      <c r="R2316" s="18">
        <v>125</v>
      </c>
      <c r="S2316" s="10">
        <v>50</v>
      </c>
      <c r="AA2316" s="11" t="str">
        <f t="shared" si="36"/>
        <v>14. Bình ĐịnhHuyện Phù Mỹ</v>
      </c>
    </row>
    <row r="2317" spans="11:27" ht="15.75">
      <c r="K2317" s="21"/>
      <c r="L2317" s="17"/>
      <c r="M2317" s="17"/>
      <c r="N2317" s="17" t="s">
        <v>348</v>
      </c>
      <c r="O2317" s="17" t="s">
        <v>792</v>
      </c>
      <c r="P2317" s="17" t="s">
        <v>3140</v>
      </c>
      <c r="Q2317" s="17" t="s">
        <v>306</v>
      </c>
      <c r="R2317" s="18">
        <v>125</v>
      </c>
      <c r="S2317" s="10">
        <v>50</v>
      </c>
      <c r="AA2317" s="11" t="str">
        <f t="shared" si="36"/>
        <v>14. Bình ĐịnhHuyện Phù Mỹ</v>
      </c>
    </row>
    <row r="2318" spans="11:27" ht="15.75">
      <c r="K2318" s="21"/>
      <c r="L2318" s="17"/>
      <c r="M2318" s="17"/>
      <c r="N2318" s="17" t="s">
        <v>348</v>
      </c>
      <c r="O2318" s="17" t="s">
        <v>792</v>
      </c>
      <c r="P2318" s="17" t="s">
        <v>3141</v>
      </c>
      <c r="Q2318" s="17" t="s">
        <v>306</v>
      </c>
      <c r="R2318" s="18">
        <v>125</v>
      </c>
      <c r="S2318" s="10">
        <v>50</v>
      </c>
      <c r="AA2318" s="11" t="str">
        <f t="shared" si="36"/>
        <v>14. Bình ĐịnhHuyện Phù Mỹ</v>
      </c>
    </row>
    <row r="2319" spans="11:27" ht="15.75">
      <c r="K2319" s="21"/>
      <c r="L2319" s="17"/>
      <c r="M2319" s="17"/>
      <c r="N2319" s="17" t="s">
        <v>348</v>
      </c>
      <c r="O2319" s="17" t="s">
        <v>792</v>
      </c>
      <c r="P2319" s="17" t="s">
        <v>3142</v>
      </c>
      <c r="Q2319" s="17" t="s">
        <v>306</v>
      </c>
      <c r="R2319" s="18">
        <v>125</v>
      </c>
      <c r="S2319" s="10">
        <v>50</v>
      </c>
      <c r="AA2319" s="11" t="str">
        <f t="shared" si="36"/>
        <v>14. Bình ĐịnhHuyện Phù Mỹ</v>
      </c>
    </row>
    <row r="2320" spans="11:27" ht="15.75">
      <c r="K2320" s="21"/>
      <c r="L2320" s="17"/>
      <c r="M2320" s="17"/>
      <c r="N2320" s="17" t="s">
        <v>348</v>
      </c>
      <c r="O2320" s="22" t="s">
        <v>794</v>
      </c>
      <c r="P2320" s="22" t="s">
        <v>3143</v>
      </c>
      <c r="Q2320" s="22" t="s">
        <v>297</v>
      </c>
      <c r="R2320" s="23">
        <v>95</v>
      </c>
      <c r="S2320" s="10">
        <v>44</v>
      </c>
      <c r="AA2320" s="11" t="str">
        <f t="shared" si="36"/>
        <v>14. Bình ĐịnhHuyện Tây Sơn</v>
      </c>
    </row>
    <row r="2321" spans="11:27" ht="15.75">
      <c r="K2321" s="21"/>
      <c r="L2321" s="17"/>
      <c r="M2321" s="17"/>
      <c r="N2321" s="17" t="s">
        <v>348</v>
      </c>
      <c r="O2321" s="22" t="s">
        <v>794</v>
      </c>
      <c r="P2321" s="22" t="s">
        <v>2299</v>
      </c>
      <c r="Q2321" s="22" t="s">
        <v>297</v>
      </c>
      <c r="R2321" s="23">
        <v>95</v>
      </c>
      <c r="S2321" s="10">
        <v>44</v>
      </c>
      <c r="AA2321" s="11" t="str">
        <f t="shared" si="36"/>
        <v>14. Bình ĐịnhHuyện Tây Sơn</v>
      </c>
    </row>
    <row r="2322" spans="11:27" ht="15.75">
      <c r="K2322" s="21"/>
      <c r="L2322" s="17"/>
      <c r="M2322" s="17"/>
      <c r="N2322" s="17" t="s">
        <v>348</v>
      </c>
      <c r="O2322" s="22" t="s">
        <v>794</v>
      </c>
      <c r="P2322" s="22" t="s">
        <v>3144</v>
      </c>
      <c r="Q2322" s="22" t="s">
        <v>297</v>
      </c>
      <c r="R2322" s="23">
        <v>95</v>
      </c>
      <c r="S2322" s="10">
        <v>44</v>
      </c>
      <c r="AA2322" s="11" t="str">
        <f t="shared" si="36"/>
        <v>14. Bình ĐịnhHuyện Tây Sơn</v>
      </c>
    </row>
    <row r="2323" spans="11:27" ht="15.75">
      <c r="K2323" s="21"/>
      <c r="L2323" s="17"/>
      <c r="M2323" s="17"/>
      <c r="N2323" s="17" t="s">
        <v>348</v>
      </c>
      <c r="O2323" s="22" t="s">
        <v>794</v>
      </c>
      <c r="P2323" s="22" t="s">
        <v>3145</v>
      </c>
      <c r="Q2323" s="22" t="s">
        <v>297</v>
      </c>
      <c r="R2323" s="23">
        <v>95</v>
      </c>
      <c r="S2323" s="10">
        <v>44</v>
      </c>
      <c r="AA2323" s="11" t="str">
        <f t="shared" si="36"/>
        <v>14. Bình ĐịnhHuyện Tây Sơn</v>
      </c>
    </row>
    <row r="2324" spans="11:27" ht="15.75">
      <c r="K2324" s="21"/>
      <c r="L2324" s="17"/>
      <c r="M2324" s="17"/>
      <c r="N2324" s="17" t="s">
        <v>348</v>
      </c>
      <c r="O2324" s="22" t="s">
        <v>794</v>
      </c>
      <c r="P2324" s="22" t="s">
        <v>3146</v>
      </c>
      <c r="Q2324" s="22" t="s">
        <v>297</v>
      </c>
      <c r="R2324" s="23">
        <v>95</v>
      </c>
      <c r="S2324" s="10">
        <v>44</v>
      </c>
      <c r="AA2324" s="11" t="str">
        <f t="shared" si="36"/>
        <v>14. Bình ĐịnhHuyện Tây Sơn</v>
      </c>
    </row>
    <row r="2325" spans="11:27" ht="15.75">
      <c r="K2325" s="21"/>
      <c r="L2325" s="17"/>
      <c r="M2325" s="17"/>
      <c r="N2325" s="17" t="s">
        <v>348</v>
      </c>
      <c r="O2325" s="22" t="s">
        <v>794</v>
      </c>
      <c r="P2325" s="22" t="s">
        <v>2356</v>
      </c>
      <c r="Q2325" s="22" t="s">
        <v>297</v>
      </c>
      <c r="R2325" s="23">
        <v>95</v>
      </c>
      <c r="S2325" s="10">
        <v>44</v>
      </c>
      <c r="AA2325" s="11" t="str">
        <f t="shared" si="36"/>
        <v>14. Bình ĐịnhHuyện Tây Sơn</v>
      </c>
    </row>
    <row r="2326" spans="11:27" ht="15.75">
      <c r="K2326" s="21"/>
      <c r="L2326" s="17"/>
      <c r="M2326" s="17"/>
      <c r="N2326" s="17" t="s">
        <v>348</v>
      </c>
      <c r="O2326" s="22" t="s">
        <v>794</v>
      </c>
      <c r="P2326" s="22" t="s">
        <v>3147</v>
      </c>
      <c r="Q2326" s="22" t="s">
        <v>306</v>
      </c>
      <c r="R2326" s="23">
        <v>125</v>
      </c>
      <c r="S2326" s="10">
        <v>50</v>
      </c>
      <c r="AA2326" s="11" t="str">
        <f t="shared" si="36"/>
        <v>14. Bình ĐịnhHuyện Tây Sơn</v>
      </c>
    </row>
    <row r="2327" spans="11:27" ht="15.75">
      <c r="K2327" s="21"/>
      <c r="L2327" s="17"/>
      <c r="M2327" s="17"/>
      <c r="N2327" s="17" t="s">
        <v>348</v>
      </c>
      <c r="O2327" s="22" t="s">
        <v>794</v>
      </c>
      <c r="P2327" s="22" t="s">
        <v>3148</v>
      </c>
      <c r="Q2327" s="22" t="s">
        <v>306</v>
      </c>
      <c r="R2327" s="23">
        <v>125</v>
      </c>
      <c r="S2327" s="10">
        <v>50</v>
      </c>
      <c r="AA2327" s="11" t="str">
        <f t="shared" si="36"/>
        <v>14. Bình ĐịnhHuyện Tây Sơn</v>
      </c>
    </row>
    <row r="2328" spans="11:27" ht="15.75">
      <c r="K2328" s="21"/>
      <c r="L2328" s="17"/>
      <c r="M2328" s="17"/>
      <c r="N2328" s="17" t="s">
        <v>348</v>
      </c>
      <c r="O2328" s="22" t="s">
        <v>794</v>
      </c>
      <c r="P2328" s="22" t="s">
        <v>3149</v>
      </c>
      <c r="Q2328" s="22" t="s">
        <v>297</v>
      </c>
      <c r="R2328" s="23">
        <v>95</v>
      </c>
      <c r="S2328" s="10">
        <v>44</v>
      </c>
      <c r="AA2328" s="11" t="str">
        <f t="shared" si="36"/>
        <v>14. Bình ĐịnhHuyện Tây Sơn</v>
      </c>
    </row>
    <row r="2329" spans="11:27" ht="15.75">
      <c r="K2329" s="21"/>
      <c r="L2329" s="17"/>
      <c r="M2329" s="17"/>
      <c r="N2329" s="17" t="s">
        <v>348</v>
      </c>
      <c r="O2329" s="22" t="s">
        <v>794</v>
      </c>
      <c r="P2329" s="22" t="s">
        <v>3150</v>
      </c>
      <c r="Q2329" s="22" t="s">
        <v>297</v>
      </c>
      <c r="R2329" s="23">
        <v>95</v>
      </c>
      <c r="S2329" s="10">
        <v>44</v>
      </c>
      <c r="AA2329" s="11" t="str">
        <f t="shared" si="36"/>
        <v>14. Bình ĐịnhHuyện Tây Sơn</v>
      </c>
    </row>
    <row r="2330" spans="11:27" ht="15.75">
      <c r="K2330" s="21"/>
      <c r="L2330" s="17"/>
      <c r="M2330" s="17"/>
      <c r="N2330" s="17" t="s">
        <v>348</v>
      </c>
      <c r="O2330" s="22" t="s">
        <v>794</v>
      </c>
      <c r="P2330" s="22" t="s">
        <v>2361</v>
      </c>
      <c r="Q2330" s="22" t="s">
        <v>297</v>
      </c>
      <c r="R2330" s="23">
        <v>95</v>
      </c>
      <c r="S2330" s="10">
        <v>44</v>
      </c>
      <c r="AA2330" s="11" t="str">
        <f t="shared" si="36"/>
        <v>14. Bình ĐịnhHuyện Tây Sơn</v>
      </c>
    </row>
    <row r="2331" spans="11:27" ht="15.75">
      <c r="K2331" s="21"/>
      <c r="L2331" s="17"/>
      <c r="M2331" s="17"/>
      <c r="N2331" s="17" t="s">
        <v>348</v>
      </c>
      <c r="O2331" s="22" t="s">
        <v>794</v>
      </c>
      <c r="P2331" s="22" t="s">
        <v>3151</v>
      </c>
      <c r="Q2331" s="22" t="s">
        <v>297</v>
      </c>
      <c r="R2331" s="23">
        <v>95</v>
      </c>
      <c r="S2331" s="10">
        <v>44</v>
      </c>
      <c r="AA2331" s="11" t="str">
        <f t="shared" si="36"/>
        <v>14. Bình ĐịnhHuyện Tây Sơn</v>
      </c>
    </row>
    <row r="2332" spans="11:27" ht="15.75">
      <c r="K2332" s="21"/>
      <c r="L2332" s="17"/>
      <c r="M2332" s="17"/>
      <c r="N2332" s="17" t="s">
        <v>348</v>
      </c>
      <c r="O2332" s="22" t="s">
        <v>794</v>
      </c>
      <c r="P2332" s="22" t="s">
        <v>3152</v>
      </c>
      <c r="Q2332" s="22" t="s">
        <v>306</v>
      </c>
      <c r="R2332" s="23">
        <v>125</v>
      </c>
      <c r="S2332" s="10">
        <v>50</v>
      </c>
      <c r="AA2332" s="11" t="str">
        <f t="shared" si="36"/>
        <v>14. Bình ĐịnhHuyện Tây Sơn</v>
      </c>
    </row>
    <row r="2333" spans="11:27" ht="15.75">
      <c r="K2333" s="21"/>
      <c r="L2333" s="17"/>
      <c r="M2333" s="17"/>
      <c r="N2333" s="17" t="s">
        <v>348</v>
      </c>
      <c r="O2333" s="22" t="s">
        <v>794</v>
      </c>
      <c r="P2333" s="22" t="s">
        <v>3153</v>
      </c>
      <c r="Q2333" s="22" t="s">
        <v>297</v>
      </c>
      <c r="R2333" s="23">
        <v>95</v>
      </c>
      <c r="S2333" s="10">
        <v>44</v>
      </c>
      <c r="AA2333" s="11" t="str">
        <f t="shared" si="36"/>
        <v>14. Bình ĐịnhHuyện Tây Sơn</v>
      </c>
    </row>
    <row r="2334" spans="11:27" ht="15.75">
      <c r="K2334" s="21"/>
      <c r="L2334" s="17"/>
      <c r="M2334" s="17"/>
      <c r="N2334" s="17" t="s">
        <v>348</v>
      </c>
      <c r="O2334" s="22" t="s">
        <v>794</v>
      </c>
      <c r="P2334" s="22" t="s">
        <v>2080</v>
      </c>
      <c r="Q2334" s="22" t="s">
        <v>297</v>
      </c>
      <c r="R2334" s="23">
        <v>95</v>
      </c>
      <c r="S2334" s="10">
        <v>44</v>
      </c>
      <c r="AA2334" s="11" t="str">
        <f t="shared" si="36"/>
        <v>14. Bình ĐịnhHuyện Tây Sơn</v>
      </c>
    </row>
    <row r="2335" spans="11:27" ht="15.75">
      <c r="K2335" s="21"/>
      <c r="L2335" s="17"/>
      <c r="M2335" s="17"/>
      <c r="N2335" s="17" t="s">
        <v>348</v>
      </c>
      <c r="O2335" s="22" t="s">
        <v>797</v>
      </c>
      <c r="P2335" s="22" t="s">
        <v>3154</v>
      </c>
      <c r="Q2335" s="22" t="s">
        <v>306</v>
      </c>
      <c r="R2335" s="23">
        <v>125</v>
      </c>
      <c r="S2335" s="10">
        <v>50</v>
      </c>
      <c r="AA2335" s="11" t="str">
        <f t="shared" si="36"/>
        <v>14. Bình ĐịnhHuyện Tuy Phước</v>
      </c>
    </row>
    <row r="2336" spans="11:27" ht="15.75">
      <c r="K2336" s="21"/>
      <c r="L2336" s="17"/>
      <c r="M2336" s="17"/>
      <c r="N2336" s="17" t="s">
        <v>348</v>
      </c>
      <c r="O2336" s="22" t="s">
        <v>797</v>
      </c>
      <c r="P2336" s="22" t="s">
        <v>3155</v>
      </c>
      <c r="Q2336" s="22" t="s">
        <v>306</v>
      </c>
      <c r="R2336" s="23">
        <v>125</v>
      </c>
      <c r="S2336" s="10">
        <v>50</v>
      </c>
      <c r="AA2336" s="11" t="str">
        <f t="shared" si="36"/>
        <v>14. Bình ĐịnhHuyện Tuy Phước</v>
      </c>
    </row>
    <row r="2337" spans="11:27" ht="15.75">
      <c r="K2337" s="21"/>
      <c r="L2337" s="17"/>
      <c r="M2337" s="17"/>
      <c r="N2337" s="17" t="s">
        <v>348</v>
      </c>
      <c r="O2337" s="17" t="s">
        <v>797</v>
      </c>
      <c r="P2337" s="17" t="s">
        <v>3156</v>
      </c>
      <c r="Q2337" s="17" t="s">
        <v>306</v>
      </c>
      <c r="R2337" s="18">
        <v>125</v>
      </c>
      <c r="S2337" s="10">
        <v>50</v>
      </c>
      <c r="AA2337" s="11" t="str">
        <f t="shared" si="36"/>
        <v>14. Bình ĐịnhHuyện Tuy Phước</v>
      </c>
    </row>
    <row r="2338" spans="11:27" ht="15.75">
      <c r="K2338" s="21"/>
      <c r="L2338" s="17"/>
      <c r="M2338" s="17"/>
      <c r="N2338" s="17" t="s">
        <v>348</v>
      </c>
      <c r="O2338" s="17" t="s">
        <v>797</v>
      </c>
      <c r="P2338" s="17" t="s">
        <v>1764</v>
      </c>
      <c r="Q2338" s="17" t="s">
        <v>306</v>
      </c>
      <c r="R2338" s="18">
        <v>125</v>
      </c>
      <c r="S2338" s="10">
        <v>50</v>
      </c>
      <c r="AA2338" s="11" t="str">
        <f t="shared" si="36"/>
        <v>14. Bình ĐịnhHuyện Tuy Phước</v>
      </c>
    </row>
    <row r="2339" spans="11:27" ht="15.75">
      <c r="K2339" s="21"/>
      <c r="L2339" s="17"/>
      <c r="M2339" s="17"/>
      <c r="N2339" s="17" t="s">
        <v>348</v>
      </c>
      <c r="O2339" s="17" t="s">
        <v>797</v>
      </c>
      <c r="P2339" s="17" t="s">
        <v>3157</v>
      </c>
      <c r="Q2339" s="17" t="s">
        <v>306</v>
      </c>
      <c r="R2339" s="18">
        <v>125</v>
      </c>
      <c r="S2339" s="10">
        <v>50</v>
      </c>
      <c r="AA2339" s="11" t="str">
        <f t="shared" si="36"/>
        <v>14. Bình ĐịnhHuyện Tuy Phước</v>
      </c>
    </row>
    <row r="2340" spans="11:27" ht="15.75">
      <c r="K2340" s="21"/>
      <c r="L2340" s="17"/>
      <c r="M2340" s="17"/>
      <c r="N2340" s="17" t="s">
        <v>348</v>
      </c>
      <c r="O2340" s="17" t="s">
        <v>797</v>
      </c>
      <c r="P2340" s="17" t="s">
        <v>2282</v>
      </c>
      <c r="Q2340" s="17" t="s">
        <v>306</v>
      </c>
      <c r="R2340" s="18">
        <v>125</v>
      </c>
      <c r="S2340" s="10">
        <v>50</v>
      </c>
      <c r="AA2340" s="11" t="str">
        <f t="shared" si="36"/>
        <v>14. Bình ĐịnhHuyện Tuy Phước</v>
      </c>
    </row>
    <row r="2341" spans="11:27" ht="15.75">
      <c r="K2341" s="21"/>
      <c r="L2341" s="17"/>
      <c r="M2341" s="17"/>
      <c r="N2341" s="17" t="s">
        <v>348</v>
      </c>
      <c r="O2341" s="17" t="s">
        <v>797</v>
      </c>
      <c r="P2341" s="17" t="s">
        <v>1803</v>
      </c>
      <c r="Q2341" s="17" t="s">
        <v>306</v>
      </c>
      <c r="R2341" s="18">
        <v>125</v>
      </c>
      <c r="S2341" s="10">
        <v>50</v>
      </c>
      <c r="AA2341" s="11" t="str">
        <f t="shared" si="36"/>
        <v>14. Bình ĐịnhHuyện Tuy Phước</v>
      </c>
    </row>
    <row r="2342" spans="11:27" ht="15.75">
      <c r="K2342" s="21"/>
      <c r="L2342" s="17"/>
      <c r="M2342" s="17"/>
      <c r="N2342" s="17" t="s">
        <v>348</v>
      </c>
      <c r="O2342" s="17" t="s">
        <v>797</v>
      </c>
      <c r="P2342" s="17" t="s">
        <v>3158</v>
      </c>
      <c r="Q2342" s="17" t="s">
        <v>306</v>
      </c>
      <c r="R2342" s="18">
        <v>125</v>
      </c>
      <c r="S2342" s="10">
        <v>50</v>
      </c>
      <c r="AA2342" s="11" t="str">
        <f t="shared" si="36"/>
        <v>14. Bình ĐịnhHuyện Tuy Phước</v>
      </c>
    </row>
    <row r="2343" spans="11:27" ht="15.75">
      <c r="K2343" s="21"/>
      <c r="L2343" s="17"/>
      <c r="M2343" s="17"/>
      <c r="N2343" s="17" t="s">
        <v>348</v>
      </c>
      <c r="O2343" s="17" t="s">
        <v>797</v>
      </c>
      <c r="P2343" s="17" t="s">
        <v>3159</v>
      </c>
      <c r="Q2343" s="17" t="s">
        <v>306</v>
      </c>
      <c r="R2343" s="18">
        <v>125</v>
      </c>
      <c r="S2343" s="10">
        <v>50</v>
      </c>
      <c r="AA2343" s="11" t="str">
        <f t="shared" si="36"/>
        <v>14. Bình ĐịnhHuyện Tuy Phước</v>
      </c>
    </row>
    <row r="2344" spans="11:27" ht="15.75">
      <c r="K2344" s="21"/>
      <c r="L2344" s="17"/>
      <c r="M2344" s="17"/>
      <c r="N2344" s="17" t="s">
        <v>348</v>
      </c>
      <c r="O2344" s="17" t="s">
        <v>797</v>
      </c>
      <c r="P2344" s="17" t="s">
        <v>3160</v>
      </c>
      <c r="Q2344" s="17" t="s">
        <v>306</v>
      </c>
      <c r="R2344" s="18">
        <v>125</v>
      </c>
      <c r="S2344" s="10">
        <v>50</v>
      </c>
      <c r="AA2344" s="11" t="str">
        <f t="shared" si="36"/>
        <v>14. Bình ĐịnhHuyện Tuy Phước</v>
      </c>
    </row>
    <row r="2345" spans="11:27" ht="15.75">
      <c r="K2345" s="21"/>
      <c r="L2345" s="17"/>
      <c r="M2345" s="17"/>
      <c r="N2345" s="17" t="s">
        <v>348</v>
      </c>
      <c r="O2345" s="17" t="s">
        <v>797</v>
      </c>
      <c r="P2345" s="17" t="s">
        <v>3161</v>
      </c>
      <c r="Q2345" s="17" t="s">
        <v>306</v>
      </c>
      <c r="R2345" s="18">
        <v>125</v>
      </c>
      <c r="S2345" s="10">
        <v>50</v>
      </c>
      <c r="AA2345" s="11" t="str">
        <f t="shared" si="36"/>
        <v>14. Bình ĐịnhHuyện Tuy Phước</v>
      </c>
    </row>
    <row r="2346" spans="11:27" ht="15.75">
      <c r="K2346" s="21"/>
      <c r="L2346" s="17"/>
      <c r="M2346" s="17"/>
      <c r="N2346" s="17" t="s">
        <v>348</v>
      </c>
      <c r="O2346" s="17" t="s">
        <v>797</v>
      </c>
      <c r="P2346" s="17" t="s">
        <v>3162</v>
      </c>
      <c r="Q2346" s="17" t="s">
        <v>306</v>
      </c>
      <c r="R2346" s="18">
        <v>125</v>
      </c>
      <c r="S2346" s="10">
        <v>50</v>
      </c>
      <c r="AA2346" s="11" t="str">
        <f t="shared" si="36"/>
        <v>14. Bình ĐịnhHuyện Tuy Phước</v>
      </c>
    </row>
    <row r="2347" spans="11:27" ht="15.75">
      <c r="K2347" s="21"/>
      <c r="L2347" s="17"/>
      <c r="M2347" s="17"/>
      <c r="N2347" s="17" t="s">
        <v>348</v>
      </c>
      <c r="O2347" s="17" t="s">
        <v>797</v>
      </c>
      <c r="P2347" s="17" t="s">
        <v>2452</v>
      </c>
      <c r="Q2347" s="17" t="s">
        <v>306</v>
      </c>
      <c r="R2347" s="18">
        <v>125</v>
      </c>
      <c r="S2347" s="10">
        <v>50</v>
      </c>
      <c r="AA2347" s="11" t="str">
        <f t="shared" si="36"/>
        <v>14. Bình ĐịnhHuyện Tuy Phước</v>
      </c>
    </row>
    <row r="2348" spans="11:27" ht="15.75">
      <c r="K2348" s="21"/>
      <c r="L2348" s="17"/>
      <c r="M2348" s="17"/>
      <c r="N2348" s="17" t="s">
        <v>348</v>
      </c>
      <c r="O2348" s="17" t="s">
        <v>800</v>
      </c>
      <c r="P2348" s="17" t="s">
        <v>3163</v>
      </c>
      <c r="Q2348" s="17" t="s">
        <v>297</v>
      </c>
      <c r="R2348" s="18">
        <v>95</v>
      </c>
      <c r="S2348" s="10">
        <v>44</v>
      </c>
      <c r="AA2348" s="11" t="str">
        <f t="shared" si="36"/>
        <v>14. Bình ĐịnhHuyện Vân Canh</v>
      </c>
    </row>
    <row r="2349" spans="11:27" ht="15.75">
      <c r="K2349" s="21"/>
      <c r="L2349" s="17"/>
      <c r="M2349" s="17"/>
      <c r="N2349" s="17" t="s">
        <v>348</v>
      </c>
      <c r="O2349" s="17" t="s">
        <v>800</v>
      </c>
      <c r="P2349" s="17" t="s">
        <v>3164</v>
      </c>
      <c r="Q2349" s="17" t="s">
        <v>306</v>
      </c>
      <c r="R2349" s="18">
        <v>125</v>
      </c>
      <c r="S2349" s="10">
        <v>50</v>
      </c>
      <c r="AA2349" s="11" t="str">
        <f t="shared" si="36"/>
        <v>14. Bình ĐịnhHuyện Vân Canh</v>
      </c>
    </row>
    <row r="2350" spans="11:27" ht="15.75">
      <c r="K2350" s="21"/>
      <c r="L2350" s="17"/>
      <c r="M2350" s="17"/>
      <c r="N2350" s="17" t="s">
        <v>348</v>
      </c>
      <c r="O2350" s="17" t="s">
        <v>800</v>
      </c>
      <c r="P2350" s="17" t="s">
        <v>3165</v>
      </c>
      <c r="Q2350" s="17" t="s">
        <v>306</v>
      </c>
      <c r="R2350" s="18">
        <v>125</v>
      </c>
      <c r="S2350" s="10">
        <v>50</v>
      </c>
      <c r="AA2350" s="11" t="str">
        <f t="shared" si="36"/>
        <v>14. Bình ĐịnhHuyện Vân Canh</v>
      </c>
    </row>
    <row r="2351" spans="11:27" ht="15.75">
      <c r="K2351" s="21"/>
      <c r="L2351" s="17"/>
      <c r="M2351" s="17"/>
      <c r="N2351" s="17" t="s">
        <v>348</v>
      </c>
      <c r="O2351" s="17" t="s">
        <v>800</v>
      </c>
      <c r="P2351" s="17" t="s">
        <v>3166</v>
      </c>
      <c r="Q2351" s="17" t="s">
        <v>297</v>
      </c>
      <c r="R2351" s="18">
        <v>95</v>
      </c>
      <c r="S2351" s="10">
        <v>44</v>
      </c>
      <c r="AA2351" s="11" t="str">
        <f t="shared" si="36"/>
        <v>14. Bình ĐịnhHuyện Vân Canh</v>
      </c>
    </row>
    <row r="2352" spans="11:27" ht="15.75">
      <c r="K2352" s="21"/>
      <c r="L2352" s="17"/>
      <c r="M2352" s="17"/>
      <c r="N2352" s="17" t="s">
        <v>348</v>
      </c>
      <c r="O2352" s="17" t="s">
        <v>800</v>
      </c>
      <c r="P2352" s="17" t="s">
        <v>3167</v>
      </c>
      <c r="Q2352" s="17" t="s">
        <v>297</v>
      </c>
      <c r="R2352" s="18">
        <v>95</v>
      </c>
      <c r="S2352" s="10">
        <v>44</v>
      </c>
      <c r="AA2352" s="11" t="str">
        <f t="shared" si="36"/>
        <v>14. Bình ĐịnhHuyện Vân Canh</v>
      </c>
    </row>
    <row r="2353" spans="11:27" ht="15.75">
      <c r="K2353" s="21"/>
      <c r="L2353" s="17"/>
      <c r="M2353" s="17"/>
      <c r="N2353" s="17" t="s">
        <v>348</v>
      </c>
      <c r="O2353" s="17" t="s">
        <v>800</v>
      </c>
      <c r="P2353" s="17" t="s">
        <v>3168</v>
      </c>
      <c r="Q2353" s="17" t="s">
        <v>297</v>
      </c>
      <c r="R2353" s="18">
        <v>95</v>
      </c>
      <c r="S2353" s="10">
        <v>44</v>
      </c>
      <c r="AA2353" s="11" t="str">
        <f t="shared" si="36"/>
        <v>14. Bình ĐịnhHuyện Vân Canh</v>
      </c>
    </row>
    <row r="2354" spans="11:27" ht="15.75">
      <c r="K2354" s="21"/>
      <c r="L2354" s="17"/>
      <c r="M2354" s="17"/>
      <c r="N2354" s="17" t="s">
        <v>348</v>
      </c>
      <c r="O2354" s="17" t="s">
        <v>800</v>
      </c>
      <c r="P2354" s="17" t="s">
        <v>3169</v>
      </c>
      <c r="Q2354" s="17" t="s">
        <v>306</v>
      </c>
      <c r="R2354" s="18">
        <v>125</v>
      </c>
      <c r="S2354" s="10">
        <v>50</v>
      </c>
      <c r="AA2354" s="11" t="str">
        <f t="shared" si="36"/>
        <v>14. Bình ĐịnhHuyện Vân Canh</v>
      </c>
    </row>
    <row r="2355" spans="11:27" ht="15.75">
      <c r="K2355" s="21"/>
      <c r="L2355" s="17"/>
      <c r="M2355" s="17"/>
      <c r="N2355" s="17" t="s">
        <v>348</v>
      </c>
      <c r="O2355" s="17" t="s">
        <v>531</v>
      </c>
      <c r="P2355" s="17" t="s">
        <v>2229</v>
      </c>
      <c r="Q2355" s="17" t="s">
        <v>297</v>
      </c>
      <c r="R2355" s="18">
        <v>95</v>
      </c>
      <c r="S2355" s="10">
        <v>44</v>
      </c>
      <c r="AA2355" s="11" t="str">
        <f t="shared" si="36"/>
        <v>14. Bình ĐịnhHuyện Vĩnh Thạnh</v>
      </c>
    </row>
    <row r="2356" spans="11:27" ht="15.75">
      <c r="K2356" s="21"/>
      <c r="L2356" s="17"/>
      <c r="M2356" s="17"/>
      <c r="N2356" s="17" t="s">
        <v>348</v>
      </c>
      <c r="O2356" s="17" t="s">
        <v>531</v>
      </c>
      <c r="P2356" s="17" t="s">
        <v>3170</v>
      </c>
      <c r="Q2356" s="17" t="s">
        <v>297</v>
      </c>
      <c r="R2356" s="18">
        <v>95</v>
      </c>
      <c r="S2356" s="10">
        <v>44</v>
      </c>
      <c r="AA2356" s="11" t="str">
        <f t="shared" si="36"/>
        <v>14. Bình ĐịnhHuyện Vĩnh Thạnh</v>
      </c>
    </row>
    <row r="2357" spans="11:27" ht="15.75">
      <c r="K2357" s="21"/>
      <c r="L2357" s="17"/>
      <c r="M2357" s="17"/>
      <c r="N2357" s="17" t="s">
        <v>348</v>
      </c>
      <c r="O2357" s="17" t="s">
        <v>531</v>
      </c>
      <c r="P2357" s="17" t="s">
        <v>3171</v>
      </c>
      <c r="Q2357" s="17" t="s">
        <v>297</v>
      </c>
      <c r="R2357" s="18">
        <v>95</v>
      </c>
      <c r="S2357" s="10">
        <v>44</v>
      </c>
      <c r="AA2357" s="11" t="str">
        <f t="shared" si="36"/>
        <v>14. Bình ĐịnhHuyện Vĩnh Thạnh</v>
      </c>
    </row>
    <row r="2358" spans="11:27" ht="15.75">
      <c r="K2358" s="21"/>
      <c r="L2358" s="17"/>
      <c r="M2358" s="17"/>
      <c r="N2358" s="17" t="s">
        <v>348</v>
      </c>
      <c r="O2358" s="17" t="s">
        <v>531</v>
      </c>
      <c r="P2358" s="17" t="s">
        <v>2412</v>
      </c>
      <c r="Q2358" s="17" t="s">
        <v>297</v>
      </c>
      <c r="R2358" s="18">
        <v>95</v>
      </c>
      <c r="S2358" s="10">
        <v>44</v>
      </c>
      <c r="AA2358" s="11" t="str">
        <f t="shared" si="36"/>
        <v>14. Bình ĐịnhHuyện Vĩnh Thạnh</v>
      </c>
    </row>
    <row r="2359" spans="11:27" ht="15.75">
      <c r="K2359" s="21"/>
      <c r="L2359" s="17"/>
      <c r="M2359" s="17"/>
      <c r="N2359" s="17" t="s">
        <v>348</v>
      </c>
      <c r="O2359" s="17" t="s">
        <v>531</v>
      </c>
      <c r="P2359" s="17" t="s">
        <v>3172</v>
      </c>
      <c r="Q2359" s="17" t="s">
        <v>297</v>
      </c>
      <c r="R2359" s="18">
        <v>95</v>
      </c>
      <c r="S2359" s="10">
        <v>44</v>
      </c>
      <c r="AA2359" s="11" t="str">
        <f t="shared" si="36"/>
        <v>14. Bình ĐịnhHuyện Vĩnh Thạnh</v>
      </c>
    </row>
    <row r="2360" spans="11:27" ht="15.75">
      <c r="K2360" s="21"/>
      <c r="L2360" s="17"/>
      <c r="M2360" s="17"/>
      <c r="N2360" s="17" t="s">
        <v>348</v>
      </c>
      <c r="O2360" s="17" t="s">
        <v>531</v>
      </c>
      <c r="P2360" s="17" t="s">
        <v>3173</v>
      </c>
      <c r="Q2360" s="17" t="s">
        <v>297</v>
      </c>
      <c r="R2360" s="18">
        <v>95</v>
      </c>
      <c r="S2360" s="10">
        <v>44</v>
      </c>
      <c r="AA2360" s="11" t="str">
        <f t="shared" si="36"/>
        <v>14. Bình ĐịnhHuyện Vĩnh Thạnh</v>
      </c>
    </row>
    <row r="2361" spans="11:27" ht="15.75">
      <c r="K2361" s="21"/>
      <c r="L2361" s="17"/>
      <c r="M2361" s="17"/>
      <c r="N2361" s="17" t="s">
        <v>348</v>
      </c>
      <c r="O2361" s="17" t="s">
        <v>531</v>
      </c>
      <c r="P2361" s="17" t="s">
        <v>3174</v>
      </c>
      <c r="Q2361" s="17" t="s">
        <v>297</v>
      </c>
      <c r="R2361" s="18">
        <v>95</v>
      </c>
      <c r="S2361" s="10">
        <v>44</v>
      </c>
      <c r="AA2361" s="11" t="str">
        <f t="shared" si="36"/>
        <v>14. Bình ĐịnhHuyện Vĩnh Thạnh</v>
      </c>
    </row>
    <row r="2362" spans="11:27" ht="15.75">
      <c r="K2362" s="21"/>
      <c r="L2362" s="17"/>
      <c r="M2362" s="17"/>
      <c r="N2362" s="17" t="s">
        <v>348</v>
      </c>
      <c r="O2362" s="17" t="s">
        <v>531</v>
      </c>
      <c r="P2362" s="17" t="s">
        <v>2501</v>
      </c>
      <c r="Q2362" s="17" t="s">
        <v>297</v>
      </c>
      <c r="R2362" s="18">
        <v>95</v>
      </c>
      <c r="S2362" s="10">
        <v>44</v>
      </c>
      <c r="AA2362" s="11" t="str">
        <f t="shared" si="36"/>
        <v>14. Bình ĐịnhHuyện Vĩnh Thạnh</v>
      </c>
    </row>
    <row r="2363" spans="11:27" ht="15.75">
      <c r="K2363" s="21"/>
      <c r="L2363" s="17"/>
      <c r="M2363" s="17"/>
      <c r="N2363" s="17" t="s">
        <v>348</v>
      </c>
      <c r="O2363" s="17" t="s">
        <v>531</v>
      </c>
      <c r="P2363" s="17" t="s">
        <v>3175</v>
      </c>
      <c r="Q2363" s="17" t="s">
        <v>297</v>
      </c>
      <c r="R2363" s="18">
        <v>95</v>
      </c>
      <c r="S2363" s="10">
        <v>44</v>
      </c>
      <c r="AA2363" s="11" t="str">
        <f t="shared" si="36"/>
        <v>14. Bình ĐịnhHuyện Vĩnh Thạnh</v>
      </c>
    </row>
    <row r="2364" spans="11:27" ht="15.75">
      <c r="K2364" s="21"/>
      <c r="L2364" s="17"/>
      <c r="M2364" s="17"/>
      <c r="N2364" s="17" t="s">
        <v>348</v>
      </c>
      <c r="O2364" s="17" t="s">
        <v>804</v>
      </c>
      <c r="P2364" s="17" t="s">
        <v>3176</v>
      </c>
      <c r="Q2364" s="17" t="s">
        <v>306</v>
      </c>
      <c r="R2364" s="18">
        <v>125</v>
      </c>
      <c r="S2364" s="10">
        <v>50</v>
      </c>
      <c r="AA2364" s="11" t="str">
        <f t="shared" si="36"/>
        <v>14. Bình ĐịnhThành phố Quy Nhơn</v>
      </c>
    </row>
    <row r="2365" spans="11:27" ht="15.75">
      <c r="K2365" s="21"/>
      <c r="L2365" s="17"/>
      <c r="M2365" s="17"/>
      <c r="N2365" s="17" t="s">
        <v>348</v>
      </c>
      <c r="O2365" s="17" t="s">
        <v>804</v>
      </c>
      <c r="P2365" s="17" t="s">
        <v>3177</v>
      </c>
      <c r="Q2365" s="17" t="s">
        <v>306</v>
      </c>
      <c r="R2365" s="18">
        <v>125</v>
      </c>
      <c r="S2365" s="10">
        <v>50</v>
      </c>
      <c r="AA2365" s="11" t="str">
        <f t="shared" si="36"/>
        <v>14. Bình ĐịnhThành phố Quy Nhơn</v>
      </c>
    </row>
    <row r="2366" spans="11:27" ht="15.75">
      <c r="K2366" s="21"/>
      <c r="L2366" s="17"/>
      <c r="M2366" s="17"/>
      <c r="N2366" s="17" t="s">
        <v>348</v>
      </c>
      <c r="O2366" s="17" t="s">
        <v>804</v>
      </c>
      <c r="P2366" s="17" t="s">
        <v>3178</v>
      </c>
      <c r="Q2366" s="17" t="s">
        <v>306</v>
      </c>
      <c r="R2366" s="18">
        <v>125</v>
      </c>
      <c r="S2366" s="10">
        <v>50</v>
      </c>
      <c r="AA2366" s="11" t="str">
        <f t="shared" si="36"/>
        <v>14. Bình ĐịnhThành phố Quy Nhơn</v>
      </c>
    </row>
    <row r="2367" spans="11:27" ht="15.75">
      <c r="K2367" s="21"/>
      <c r="L2367" s="17"/>
      <c r="M2367" s="17"/>
      <c r="N2367" s="17" t="s">
        <v>348</v>
      </c>
      <c r="O2367" s="17" t="s">
        <v>804</v>
      </c>
      <c r="P2367" s="17" t="s">
        <v>3179</v>
      </c>
      <c r="Q2367" s="17" t="s">
        <v>306</v>
      </c>
      <c r="R2367" s="18">
        <v>125</v>
      </c>
      <c r="S2367" s="10">
        <v>50</v>
      </c>
      <c r="AA2367" s="11" t="str">
        <f t="shared" si="36"/>
        <v>14. Bình ĐịnhThành phố Quy Nhơn</v>
      </c>
    </row>
    <row r="2368" spans="11:27" ht="15.75">
      <c r="K2368" s="21"/>
      <c r="L2368" s="17"/>
      <c r="M2368" s="17"/>
      <c r="N2368" s="17" t="s">
        <v>348</v>
      </c>
      <c r="O2368" s="17" t="s">
        <v>804</v>
      </c>
      <c r="P2368" s="17" t="s">
        <v>3180</v>
      </c>
      <c r="Q2368" s="17" t="s">
        <v>306</v>
      </c>
      <c r="R2368" s="18">
        <v>125</v>
      </c>
      <c r="S2368" s="10">
        <v>50</v>
      </c>
      <c r="AA2368" s="11" t="str">
        <f t="shared" si="36"/>
        <v>14. Bình ĐịnhThành phố Quy Nhơn</v>
      </c>
    </row>
    <row r="2369" spans="11:27" ht="15.75">
      <c r="K2369" s="21"/>
      <c r="L2369" s="17"/>
      <c r="M2369" s="17"/>
      <c r="N2369" s="17" t="s">
        <v>348</v>
      </c>
      <c r="O2369" s="17" t="s">
        <v>804</v>
      </c>
      <c r="P2369" s="17" t="s">
        <v>1678</v>
      </c>
      <c r="Q2369" s="17" t="s">
        <v>306</v>
      </c>
      <c r="R2369" s="18">
        <v>125</v>
      </c>
      <c r="S2369" s="10">
        <v>50</v>
      </c>
      <c r="AA2369" s="11" t="str">
        <f t="shared" si="36"/>
        <v>14. Bình ĐịnhThành phố Quy Nhơn</v>
      </c>
    </row>
    <row r="2370" spans="11:27" ht="15.75">
      <c r="K2370" s="21"/>
      <c r="L2370" s="17"/>
      <c r="M2370" s="17"/>
      <c r="N2370" s="17" t="s">
        <v>348</v>
      </c>
      <c r="O2370" s="17" t="s">
        <v>804</v>
      </c>
      <c r="P2370" s="17" t="s">
        <v>3181</v>
      </c>
      <c r="Q2370" s="17" t="s">
        <v>306</v>
      </c>
      <c r="R2370" s="18">
        <v>125</v>
      </c>
      <c r="S2370" s="10">
        <v>50</v>
      </c>
      <c r="AA2370" s="11" t="str">
        <f t="shared" si="36"/>
        <v>14. Bình ĐịnhThành phố Quy Nhơn</v>
      </c>
    </row>
    <row r="2371" spans="11:27" ht="15.75">
      <c r="K2371" s="21"/>
      <c r="L2371" s="17"/>
      <c r="M2371" s="17"/>
      <c r="N2371" s="17" t="s">
        <v>348</v>
      </c>
      <c r="O2371" s="17" t="s">
        <v>804</v>
      </c>
      <c r="P2371" s="17" t="s">
        <v>3182</v>
      </c>
      <c r="Q2371" s="17" t="s">
        <v>306</v>
      </c>
      <c r="R2371" s="18">
        <v>125</v>
      </c>
      <c r="S2371" s="10">
        <v>50</v>
      </c>
      <c r="AA2371" s="11" t="str">
        <f t="shared" si="36"/>
        <v>14. Bình ĐịnhThành phố Quy Nhơn</v>
      </c>
    </row>
    <row r="2372" spans="11:27" ht="15.75">
      <c r="K2372" s="21"/>
      <c r="L2372" s="17"/>
      <c r="M2372" s="17"/>
      <c r="N2372" s="17" t="s">
        <v>348</v>
      </c>
      <c r="O2372" s="17" t="s">
        <v>804</v>
      </c>
      <c r="P2372" s="17" t="s">
        <v>3183</v>
      </c>
      <c r="Q2372" s="17" t="s">
        <v>306</v>
      </c>
      <c r="R2372" s="18">
        <v>125</v>
      </c>
      <c r="S2372" s="10">
        <v>50</v>
      </c>
      <c r="AA2372" s="11" t="str">
        <f t="shared" si="36"/>
        <v>14. Bình ĐịnhThành phố Quy Nhơn</v>
      </c>
    </row>
    <row r="2373" spans="11:27" ht="15.75">
      <c r="K2373" s="21"/>
      <c r="L2373" s="17"/>
      <c r="M2373" s="17"/>
      <c r="N2373" s="17" t="s">
        <v>348</v>
      </c>
      <c r="O2373" s="17" t="s">
        <v>804</v>
      </c>
      <c r="P2373" s="17" t="s">
        <v>3184</v>
      </c>
      <c r="Q2373" s="17" t="s">
        <v>306</v>
      </c>
      <c r="R2373" s="18">
        <v>125</v>
      </c>
      <c r="S2373" s="10">
        <v>50</v>
      </c>
      <c r="AA2373" s="11" t="str">
        <f t="shared" si="36"/>
        <v>14. Bình ĐịnhThành phố Quy Nhơn</v>
      </c>
    </row>
    <row r="2374" spans="11:27" ht="15.75">
      <c r="K2374" s="21"/>
      <c r="L2374" s="17"/>
      <c r="M2374" s="17"/>
      <c r="N2374" s="17" t="s">
        <v>348</v>
      </c>
      <c r="O2374" s="17" t="s">
        <v>804</v>
      </c>
      <c r="P2374" s="17" t="s">
        <v>3185</v>
      </c>
      <c r="Q2374" s="17" t="s">
        <v>306</v>
      </c>
      <c r="R2374" s="18">
        <v>125</v>
      </c>
      <c r="S2374" s="10">
        <v>50</v>
      </c>
      <c r="AA2374" s="11" t="str">
        <f t="shared" ref="AA2374:AA2437" si="37">N2374&amp;O2374</f>
        <v>14. Bình ĐịnhThành phố Quy Nhơn</v>
      </c>
    </row>
    <row r="2375" spans="11:27" ht="15.75">
      <c r="K2375" s="21"/>
      <c r="L2375" s="17"/>
      <c r="M2375" s="17"/>
      <c r="N2375" s="17" t="s">
        <v>348</v>
      </c>
      <c r="O2375" s="17" t="s">
        <v>804</v>
      </c>
      <c r="P2375" s="17" t="s">
        <v>1500</v>
      </c>
      <c r="Q2375" s="17" t="s">
        <v>306</v>
      </c>
      <c r="R2375" s="18">
        <v>125</v>
      </c>
      <c r="S2375" s="10">
        <v>50</v>
      </c>
      <c r="AA2375" s="11" t="str">
        <f t="shared" si="37"/>
        <v>14. Bình ĐịnhThành phố Quy Nhơn</v>
      </c>
    </row>
    <row r="2376" spans="11:27" ht="15.75">
      <c r="K2376" s="21"/>
      <c r="L2376" s="17"/>
      <c r="M2376" s="17"/>
      <c r="N2376" s="17" t="s">
        <v>348</v>
      </c>
      <c r="O2376" s="17" t="s">
        <v>804</v>
      </c>
      <c r="P2376" s="17" t="s">
        <v>3186</v>
      </c>
      <c r="Q2376" s="17" t="s">
        <v>306</v>
      </c>
      <c r="R2376" s="18">
        <v>125</v>
      </c>
      <c r="S2376" s="10">
        <v>50</v>
      </c>
      <c r="AA2376" s="11" t="str">
        <f t="shared" si="37"/>
        <v>14. Bình ĐịnhThành phố Quy Nhơn</v>
      </c>
    </row>
    <row r="2377" spans="11:27" ht="15.75">
      <c r="K2377" s="21"/>
      <c r="L2377" s="17"/>
      <c r="M2377" s="17"/>
      <c r="N2377" s="17" t="s">
        <v>348</v>
      </c>
      <c r="O2377" s="17" t="s">
        <v>804</v>
      </c>
      <c r="P2377" s="17" t="s">
        <v>1589</v>
      </c>
      <c r="Q2377" s="17" t="s">
        <v>306</v>
      </c>
      <c r="R2377" s="18">
        <v>125</v>
      </c>
      <c r="S2377" s="10">
        <v>50</v>
      </c>
      <c r="AA2377" s="11" t="str">
        <f t="shared" si="37"/>
        <v>14. Bình ĐịnhThành phố Quy Nhơn</v>
      </c>
    </row>
    <row r="2378" spans="11:27" ht="15.75">
      <c r="K2378" s="21"/>
      <c r="L2378" s="17"/>
      <c r="M2378" s="17"/>
      <c r="N2378" s="17" t="s">
        <v>348</v>
      </c>
      <c r="O2378" s="17" t="s">
        <v>804</v>
      </c>
      <c r="P2378" s="17" t="s">
        <v>1608</v>
      </c>
      <c r="Q2378" s="17" t="s">
        <v>306</v>
      </c>
      <c r="R2378" s="18">
        <v>125</v>
      </c>
      <c r="S2378" s="10">
        <v>50</v>
      </c>
      <c r="AA2378" s="11" t="str">
        <f t="shared" si="37"/>
        <v>14. Bình ĐịnhThành phố Quy Nhơn</v>
      </c>
    </row>
    <row r="2379" spans="11:27" ht="15.75">
      <c r="K2379" s="21"/>
      <c r="L2379" s="17"/>
      <c r="M2379" s="17"/>
      <c r="N2379" s="17" t="s">
        <v>348</v>
      </c>
      <c r="O2379" s="17" t="s">
        <v>804</v>
      </c>
      <c r="P2379" s="17" t="s">
        <v>3187</v>
      </c>
      <c r="Q2379" s="17" t="s">
        <v>306</v>
      </c>
      <c r="R2379" s="18">
        <v>125</v>
      </c>
      <c r="S2379" s="10">
        <v>50</v>
      </c>
      <c r="AA2379" s="11" t="str">
        <f t="shared" si="37"/>
        <v>14. Bình ĐịnhThành phố Quy Nhơn</v>
      </c>
    </row>
    <row r="2380" spans="11:27" ht="15.75">
      <c r="K2380" s="21"/>
      <c r="L2380" s="17"/>
      <c r="M2380" s="17"/>
      <c r="N2380" s="17" t="s">
        <v>348</v>
      </c>
      <c r="O2380" s="17" t="s">
        <v>804</v>
      </c>
      <c r="P2380" s="17" t="s">
        <v>3188</v>
      </c>
      <c r="Q2380" s="17" t="s">
        <v>306</v>
      </c>
      <c r="R2380" s="18">
        <v>125</v>
      </c>
      <c r="S2380" s="10">
        <v>50</v>
      </c>
      <c r="AA2380" s="11" t="str">
        <f t="shared" si="37"/>
        <v>14. Bình ĐịnhThành phố Quy Nhơn</v>
      </c>
    </row>
    <row r="2381" spans="11:27" ht="15.75">
      <c r="K2381" s="21"/>
      <c r="L2381" s="17"/>
      <c r="M2381" s="17"/>
      <c r="N2381" s="17" t="s">
        <v>348</v>
      </c>
      <c r="O2381" s="17" t="s">
        <v>804</v>
      </c>
      <c r="P2381" s="17" t="s">
        <v>3189</v>
      </c>
      <c r="Q2381" s="17" t="s">
        <v>306</v>
      </c>
      <c r="R2381" s="18">
        <v>125</v>
      </c>
      <c r="S2381" s="10">
        <v>50</v>
      </c>
      <c r="AA2381" s="11" t="str">
        <f t="shared" si="37"/>
        <v>14. Bình ĐịnhThành phố Quy Nhơn</v>
      </c>
    </row>
    <row r="2382" spans="11:27" ht="15.75">
      <c r="K2382" s="21"/>
      <c r="L2382" s="17"/>
      <c r="M2382" s="17"/>
      <c r="N2382" s="17" t="s">
        <v>348</v>
      </c>
      <c r="O2382" s="17" t="s">
        <v>804</v>
      </c>
      <c r="P2382" s="17" t="s">
        <v>2279</v>
      </c>
      <c r="Q2382" s="17" t="s">
        <v>306</v>
      </c>
      <c r="R2382" s="18">
        <v>125</v>
      </c>
      <c r="S2382" s="10">
        <v>50</v>
      </c>
      <c r="AA2382" s="11" t="str">
        <f t="shared" si="37"/>
        <v>14. Bình ĐịnhThành phố Quy Nhơn</v>
      </c>
    </row>
    <row r="2383" spans="11:27" ht="15.75">
      <c r="K2383" s="21"/>
      <c r="L2383" s="17"/>
      <c r="M2383" s="17"/>
      <c r="N2383" s="17" t="s">
        <v>348</v>
      </c>
      <c r="O2383" s="17" t="s">
        <v>804</v>
      </c>
      <c r="P2383" s="17" t="s">
        <v>3190</v>
      </c>
      <c r="Q2383" s="17" t="s">
        <v>306</v>
      </c>
      <c r="R2383" s="18">
        <v>125</v>
      </c>
      <c r="S2383" s="10">
        <v>50</v>
      </c>
      <c r="AA2383" s="11" t="str">
        <f t="shared" si="37"/>
        <v>14. Bình ĐịnhThành phố Quy Nhơn</v>
      </c>
    </row>
    <row r="2384" spans="11:27" ht="15.75">
      <c r="K2384" s="21"/>
      <c r="L2384" s="17"/>
      <c r="M2384" s="17"/>
      <c r="N2384" s="17" t="s">
        <v>348</v>
      </c>
      <c r="O2384" s="17" t="s">
        <v>804</v>
      </c>
      <c r="P2384" s="17" t="s">
        <v>3191</v>
      </c>
      <c r="Q2384" s="17" t="s">
        <v>306</v>
      </c>
      <c r="R2384" s="18">
        <v>125</v>
      </c>
      <c r="S2384" s="10">
        <v>50</v>
      </c>
      <c r="AA2384" s="11" t="str">
        <f t="shared" si="37"/>
        <v>14. Bình ĐịnhThành phố Quy Nhơn</v>
      </c>
    </row>
    <row r="2385" spans="11:27" ht="15.75">
      <c r="K2385" s="21"/>
      <c r="L2385" s="17"/>
      <c r="M2385" s="17"/>
      <c r="N2385" s="17" t="s">
        <v>348</v>
      </c>
      <c r="O2385" s="17" t="s">
        <v>807</v>
      </c>
      <c r="P2385" s="17" t="s">
        <v>3192</v>
      </c>
      <c r="Q2385" s="17" t="s">
        <v>306</v>
      </c>
      <c r="R2385" s="18">
        <v>125</v>
      </c>
      <c r="S2385" s="10">
        <v>50</v>
      </c>
      <c r="AA2385" s="11" t="str">
        <f t="shared" si="37"/>
        <v>14. Bình ĐịnhThị xã An Nhơn</v>
      </c>
    </row>
    <row r="2386" spans="11:27" ht="15.75">
      <c r="K2386" s="21"/>
      <c r="L2386" s="17"/>
      <c r="M2386" s="17"/>
      <c r="N2386" s="17" t="s">
        <v>348</v>
      </c>
      <c r="O2386" s="17" t="s">
        <v>807</v>
      </c>
      <c r="P2386" s="17" t="s">
        <v>3193</v>
      </c>
      <c r="Q2386" s="17" t="s">
        <v>306</v>
      </c>
      <c r="R2386" s="18">
        <v>125</v>
      </c>
      <c r="S2386" s="10">
        <v>50</v>
      </c>
      <c r="AA2386" s="11" t="str">
        <f t="shared" si="37"/>
        <v>14. Bình ĐịnhThị xã An Nhơn</v>
      </c>
    </row>
    <row r="2387" spans="11:27" ht="15.75">
      <c r="K2387" s="21"/>
      <c r="L2387" s="17"/>
      <c r="M2387" s="17"/>
      <c r="N2387" s="17" t="s">
        <v>348</v>
      </c>
      <c r="O2387" s="17" t="s">
        <v>807</v>
      </c>
      <c r="P2387" s="17" t="s">
        <v>3194</v>
      </c>
      <c r="Q2387" s="17" t="s">
        <v>306</v>
      </c>
      <c r="R2387" s="18">
        <v>125</v>
      </c>
      <c r="S2387" s="10">
        <v>50</v>
      </c>
      <c r="AA2387" s="11" t="str">
        <f t="shared" si="37"/>
        <v>14. Bình ĐịnhThị xã An Nhơn</v>
      </c>
    </row>
    <row r="2388" spans="11:27" ht="15.75">
      <c r="K2388" s="21"/>
      <c r="L2388" s="17"/>
      <c r="M2388" s="17"/>
      <c r="N2388" s="17" t="s">
        <v>348</v>
      </c>
      <c r="O2388" s="17" t="s">
        <v>807</v>
      </c>
      <c r="P2388" s="17" t="s">
        <v>3195</v>
      </c>
      <c r="Q2388" s="17" t="s">
        <v>306</v>
      </c>
      <c r="R2388" s="18">
        <v>125</v>
      </c>
      <c r="S2388" s="10">
        <v>50</v>
      </c>
      <c r="AA2388" s="11" t="str">
        <f t="shared" si="37"/>
        <v>14. Bình ĐịnhThị xã An Nhơn</v>
      </c>
    </row>
    <row r="2389" spans="11:27" ht="15.75">
      <c r="K2389" s="21"/>
      <c r="L2389" s="17"/>
      <c r="M2389" s="17"/>
      <c r="N2389" s="17" t="s">
        <v>348</v>
      </c>
      <c r="O2389" s="17" t="s">
        <v>807</v>
      </c>
      <c r="P2389" s="17" t="s">
        <v>3196</v>
      </c>
      <c r="Q2389" s="17" t="s">
        <v>306</v>
      </c>
      <c r="R2389" s="18">
        <v>125</v>
      </c>
      <c r="S2389" s="10">
        <v>50</v>
      </c>
      <c r="AA2389" s="11" t="str">
        <f t="shared" si="37"/>
        <v>14. Bình ĐịnhThị xã An Nhơn</v>
      </c>
    </row>
    <row r="2390" spans="11:27" ht="15.75">
      <c r="K2390" s="21"/>
      <c r="L2390" s="17"/>
      <c r="M2390" s="17"/>
      <c r="N2390" s="17" t="s">
        <v>348</v>
      </c>
      <c r="O2390" s="17" t="s">
        <v>807</v>
      </c>
      <c r="P2390" s="17" t="s">
        <v>3197</v>
      </c>
      <c r="Q2390" s="17" t="s">
        <v>306</v>
      </c>
      <c r="R2390" s="18">
        <v>125</v>
      </c>
      <c r="S2390" s="10">
        <v>50</v>
      </c>
      <c r="AA2390" s="11" t="str">
        <f t="shared" si="37"/>
        <v>14. Bình ĐịnhThị xã An Nhơn</v>
      </c>
    </row>
    <row r="2391" spans="11:27" ht="15.75">
      <c r="K2391" s="21"/>
      <c r="L2391" s="17"/>
      <c r="M2391" s="17"/>
      <c r="N2391" s="17" t="s">
        <v>348</v>
      </c>
      <c r="O2391" s="17" t="s">
        <v>807</v>
      </c>
      <c r="P2391" s="17" t="s">
        <v>3198</v>
      </c>
      <c r="Q2391" s="17" t="s">
        <v>306</v>
      </c>
      <c r="R2391" s="18">
        <v>125</v>
      </c>
      <c r="S2391" s="10">
        <v>50</v>
      </c>
      <c r="AA2391" s="11" t="str">
        <f t="shared" si="37"/>
        <v>14. Bình ĐịnhThị xã An Nhơn</v>
      </c>
    </row>
    <row r="2392" spans="11:27" ht="15.75">
      <c r="K2392" s="21"/>
      <c r="L2392" s="17"/>
      <c r="M2392" s="17"/>
      <c r="N2392" s="17" t="s">
        <v>348</v>
      </c>
      <c r="O2392" s="17" t="s">
        <v>807</v>
      </c>
      <c r="P2392" s="17" t="s">
        <v>3199</v>
      </c>
      <c r="Q2392" s="17" t="s">
        <v>306</v>
      </c>
      <c r="R2392" s="18">
        <v>125</v>
      </c>
      <c r="S2392" s="10">
        <v>50</v>
      </c>
      <c r="AA2392" s="11" t="str">
        <f t="shared" si="37"/>
        <v>14. Bình ĐịnhThị xã An Nhơn</v>
      </c>
    </row>
    <row r="2393" spans="11:27" ht="15.75">
      <c r="K2393" s="21"/>
      <c r="L2393" s="17"/>
      <c r="M2393" s="17"/>
      <c r="N2393" s="17" t="s">
        <v>348</v>
      </c>
      <c r="O2393" s="17" t="s">
        <v>807</v>
      </c>
      <c r="P2393" s="17" t="s">
        <v>3200</v>
      </c>
      <c r="Q2393" s="17" t="s">
        <v>306</v>
      </c>
      <c r="R2393" s="18">
        <v>125</v>
      </c>
      <c r="S2393" s="10">
        <v>50</v>
      </c>
      <c r="AA2393" s="11" t="str">
        <f t="shared" si="37"/>
        <v>14. Bình ĐịnhThị xã An Nhơn</v>
      </c>
    </row>
    <row r="2394" spans="11:27" ht="15.75">
      <c r="K2394" s="21"/>
      <c r="L2394" s="17"/>
      <c r="M2394" s="17"/>
      <c r="N2394" s="17" t="s">
        <v>348</v>
      </c>
      <c r="O2394" s="17" t="s">
        <v>807</v>
      </c>
      <c r="P2394" s="17" t="s">
        <v>3201</v>
      </c>
      <c r="Q2394" s="17" t="s">
        <v>306</v>
      </c>
      <c r="R2394" s="18">
        <v>125</v>
      </c>
      <c r="S2394" s="10">
        <v>50</v>
      </c>
      <c r="AA2394" s="11" t="str">
        <f t="shared" si="37"/>
        <v>14. Bình ĐịnhThị xã An Nhơn</v>
      </c>
    </row>
    <row r="2395" spans="11:27" ht="15.75">
      <c r="K2395" s="21"/>
      <c r="L2395" s="17"/>
      <c r="M2395" s="17"/>
      <c r="N2395" s="17" t="s">
        <v>348</v>
      </c>
      <c r="O2395" s="17" t="s">
        <v>807</v>
      </c>
      <c r="P2395" s="17" t="s">
        <v>2322</v>
      </c>
      <c r="Q2395" s="17" t="s">
        <v>306</v>
      </c>
      <c r="R2395" s="18">
        <v>125</v>
      </c>
      <c r="S2395" s="10">
        <v>50</v>
      </c>
      <c r="AA2395" s="11" t="str">
        <f t="shared" si="37"/>
        <v>14. Bình ĐịnhThị xã An Nhơn</v>
      </c>
    </row>
    <row r="2396" spans="11:27" ht="15.75">
      <c r="K2396" s="21"/>
      <c r="L2396" s="17"/>
      <c r="M2396" s="17"/>
      <c r="N2396" s="17" t="s">
        <v>348</v>
      </c>
      <c r="O2396" s="17" t="s">
        <v>807</v>
      </c>
      <c r="P2396" s="17" t="s">
        <v>3202</v>
      </c>
      <c r="Q2396" s="17" t="s">
        <v>306</v>
      </c>
      <c r="R2396" s="18">
        <v>125</v>
      </c>
      <c r="S2396" s="10">
        <v>50</v>
      </c>
      <c r="AA2396" s="11" t="str">
        <f t="shared" si="37"/>
        <v>14. Bình ĐịnhThị xã An Nhơn</v>
      </c>
    </row>
    <row r="2397" spans="11:27" ht="15.75">
      <c r="K2397" s="21"/>
      <c r="L2397" s="17"/>
      <c r="M2397" s="17"/>
      <c r="N2397" s="17" t="s">
        <v>348</v>
      </c>
      <c r="O2397" s="17" t="s">
        <v>807</v>
      </c>
      <c r="P2397" s="17" t="s">
        <v>3203</v>
      </c>
      <c r="Q2397" s="17" t="s">
        <v>306</v>
      </c>
      <c r="R2397" s="18">
        <v>125</v>
      </c>
      <c r="S2397" s="10">
        <v>50</v>
      </c>
      <c r="AA2397" s="11" t="str">
        <f t="shared" si="37"/>
        <v>14. Bình ĐịnhThị xã An Nhơn</v>
      </c>
    </row>
    <row r="2398" spans="11:27" ht="15.75">
      <c r="K2398" s="21"/>
      <c r="L2398" s="17"/>
      <c r="M2398" s="17"/>
      <c r="N2398" s="17" t="s">
        <v>348</v>
      </c>
      <c r="O2398" s="17" t="s">
        <v>807</v>
      </c>
      <c r="P2398" s="17" t="s">
        <v>3204</v>
      </c>
      <c r="Q2398" s="17" t="s">
        <v>306</v>
      </c>
      <c r="R2398" s="18">
        <v>125</v>
      </c>
      <c r="S2398" s="10">
        <v>50</v>
      </c>
      <c r="AA2398" s="11" t="str">
        <f t="shared" si="37"/>
        <v>14. Bình ĐịnhThị xã An Nhơn</v>
      </c>
    </row>
    <row r="2399" spans="11:27" ht="15.75">
      <c r="K2399" s="21"/>
      <c r="L2399" s="17"/>
      <c r="M2399" s="17"/>
      <c r="N2399" s="17" t="s">
        <v>348</v>
      </c>
      <c r="O2399" s="17" t="s">
        <v>807</v>
      </c>
      <c r="P2399" s="17" t="s">
        <v>3205</v>
      </c>
      <c r="Q2399" s="17" t="s">
        <v>306</v>
      </c>
      <c r="R2399" s="18">
        <v>125</v>
      </c>
      <c r="S2399" s="10">
        <v>50</v>
      </c>
      <c r="AA2399" s="11" t="str">
        <f t="shared" si="37"/>
        <v>14. Bình ĐịnhThị xã An Nhơn</v>
      </c>
    </row>
    <row r="2400" spans="11:27" ht="15.75">
      <c r="K2400" s="21"/>
      <c r="L2400" s="17"/>
      <c r="M2400" s="17"/>
      <c r="N2400" s="17" t="s">
        <v>348</v>
      </c>
      <c r="O2400" s="17" t="s">
        <v>810</v>
      </c>
      <c r="P2400" s="17" t="s">
        <v>3206</v>
      </c>
      <c r="Q2400" s="17" t="s">
        <v>306</v>
      </c>
      <c r="R2400" s="18">
        <v>125</v>
      </c>
      <c r="S2400" s="10">
        <v>50</v>
      </c>
      <c r="AA2400" s="11" t="str">
        <f t="shared" si="37"/>
        <v>14. Bình ĐịnhThị xã Hoài Nhơn</v>
      </c>
    </row>
    <row r="2401" spans="11:27" ht="15.75">
      <c r="K2401" s="21"/>
      <c r="L2401" s="17"/>
      <c r="M2401" s="17"/>
      <c r="N2401" s="17" t="s">
        <v>348</v>
      </c>
      <c r="O2401" s="17" t="s">
        <v>810</v>
      </c>
      <c r="P2401" s="17" t="s">
        <v>3207</v>
      </c>
      <c r="Q2401" s="17" t="s">
        <v>306</v>
      </c>
      <c r="R2401" s="18">
        <v>125</v>
      </c>
      <c r="S2401" s="10">
        <v>50</v>
      </c>
      <c r="AA2401" s="11" t="str">
        <f t="shared" si="37"/>
        <v>14. Bình ĐịnhThị xã Hoài Nhơn</v>
      </c>
    </row>
    <row r="2402" spans="11:27" ht="15.75">
      <c r="K2402" s="21"/>
      <c r="L2402" s="17"/>
      <c r="M2402" s="17"/>
      <c r="N2402" s="17" t="s">
        <v>348</v>
      </c>
      <c r="O2402" s="17" t="s">
        <v>810</v>
      </c>
      <c r="P2402" s="17" t="s">
        <v>3208</v>
      </c>
      <c r="Q2402" s="17" t="s">
        <v>306</v>
      </c>
      <c r="R2402" s="18">
        <v>125</v>
      </c>
      <c r="S2402" s="10">
        <v>50</v>
      </c>
      <c r="AA2402" s="11" t="str">
        <f t="shared" si="37"/>
        <v>14. Bình ĐịnhThị xã Hoài Nhơn</v>
      </c>
    </row>
    <row r="2403" spans="11:27" ht="15.75">
      <c r="K2403" s="21"/>
      <c r="L2403" s="17"/>
      <c r="M2403" s="17"/>
      <c r="N2403" s="17" t="s">
        <v>348</v>
      </c>
      <c r="O2403" s="17" t="s">
        <v>810</v>
      </c>
      <c r="P2403" s="17" t="s">
        <v>3209</v>
      </c>
      <c r="Q2403" s="17" t="s">
        <v>306</v>
      </c>
      <c r="R2403" s="18">
        <v>125</v>
      </c>
      <c r="S2403" s="10">
        <v>50</v>
      </c>
      <c r="AA2403" s="11" t="str">
        <f t="shared" si="37"/>
        <v>14. Bình ĐịnhThị xã Hoài Nhơn</v>
      </c>
    </row>
    <row r="2404" spans="11:27" ht="15.75">
      <c r="K2404" s="21"/>
      <c r="L2404" s="17"/>
      <c r="M2404" s="17"/>
      <c r="N2404" s="17" t="s">
        <v>348</v>
      </c>
      <c r="O2404" s="17" t="s">
        <v>810</v>
      </c>
      <c r="P2404" s="17" t="s">
        <v>3210</v>
      </c>
      <c r="Q2404" s="17" t="s">
        <v>306</v>
      </c>
      <c r="R2404" s="18">
        <v>125</v>
      </c>
      <c r="S2404" s="10">
        <v>50</v>
      </c>
      <c r="AA2404" s="11" t="str">
        <f t="shared" si="37"/>
        <v>14. Bình ĐịnhThị xã Hoài Nhơn</v>
      </c>
    </row>
    <row r="2405" spans="11:27" ht="15.75">
      <c r="K2405" s="21"/>
      <c r="L2405" s="17"/>
      <c r="M2405" s="17"/>
      <c r="N2405" s="17" t="s">
        <v>348</v>
      </c>
      <c r="O2405" s="17" t="s">
        <v>810</v>
      </c>
      <c r="P2405" s="17" t="s">
        <v>3211</v>
      </c>
      <c r="Q2405" s="17" t="s">
        <v>306</v>
      </c>
      <c r="R2405" s="18">
        <v>125</v>
      </c>
      <c r="S2405" s="10">
        <v>50</v>
      </c>
      <c r="AA2405" s="11" t="str">
        <f t="shared" si="37"/>
        <v>14. Bình ĐịnhThị xã Hoài Nhơn</v>
      </c>
    </row>
    <row r="2406" spans="11:27" ht="15.75">
      <c r="K2406" s="21"/>
      <c r="L2406" s="17"/>
      <c r="M2406" s="17"/>
      <c r="N2406" s="17" t="s">
        <v>348</v>
      </c>
      <c r="O2406" s="17" t="s">
        <v>810</v>
      </c>
      <c r="P2406" s="17" t="s">
        <v>3212</v>
      </c>
      <c r="Q2406" s="17" t="s">
        <v>306</v>
      </c>
      <c r="R2406" s="18">
        <v>125</v>
      </c>
      <c r="S2406" s="10">
        <v>50</v>
      </c>
      <c r="AA2406" s="11" t="str">
        <f t="shared" si="37"/>
        <v>14. Bình ĐịnhThị xã Hoài Nhơn</v>
      </c>
    </row>
    <row r="2407" spans="11:27" ht="15.75">
      <c r="K2407" s="21"/>
      <c r="L2407" s="17"/>
      <c r="M2407" s="17"/>
      <c r="N2407" s="17" t="s">
        <v>348</v>
      </c>
      <c r="O2407" s="17" t="s">
        <v>810</v>
      </c>
      <c r="P2407" s="17" t="s">
        <v>3213</v>
      </c>
      <c r="Q2407" s="17" t="s">
        <v>306</v>
      </c>
      <c r="R2407" s="18">
        <v>125</v>
      </c>
      <c r="S2407" s="10">
        <v>50</v>
      </c>
      <c r="AA2407" s="11" t="str">
        <f t="shared" si="37"/>
        <v>14. Bình ĐịnhThị xã Hoài Nhơn</v>
      </c>
    </row>
    <row r="2408" spans="11:27" ht="15.75">
      <c r="K2408" s="21"/>
      <c r="L2408" s="17"/>
      <c r="M2408" s="17"/>
      <c r="N2408" s="17" t="s">
        <v>348</v>
      </c>
      <c r="O2408" s="17" t="s">
        <v>810</v>
      </c>
      <c r="P2408" s="17" t="s">
        <v>3214</v>
      </c>
      <c r="Q2408" s="17" t="s">
        <v>306</v>
      </c>
      <c r="R2408" s="18">
        <v>125</v>
      </c>
      <c r="S2408" s="10">
        <v>50</v>
      </c>
      <c r="AA2408" s="11" t="str">
        <f t="shared" si="37"/>
        <v>14. Bình ĐịnhThị xã Hoài Nhơn</v>
      </c>
    </row>
    <row r="2409" spans="11:27" ht="15.75">
      <c r="K2409" s="21"/>
      <c r="L2409" s="17"/>
      <c r="M2409" s="17"/>
      <c r="N2409" s="17" t="s">
        <v>348</v>
      </c>
      <c r="O2409" s="17" t="s">
        <v>810</v>
      </c>
      <c r="P2409" s="17" t="s">
        <v>3215</v>
      </c>
      <c r="Q2409" s="17" t="s">
        <v>306</v>
      </c>
      <c r="R2409" s="18">
        <v>125</v>
      </c>
      <c r="S2409" s="10">
        <v>50</v>
      </c>
      <c r="AA2409" s="11" t="str">
        <f t="shared" si="37"/>
        <v>14. Bình ĐịnhThị xã Hoài Nhơn</v>
      </c>
    </row>
    <row r="2410" spans="11:27" ht="15.75">
      <c r="K2410" s="21"/>
      <c r="L2410" s="17"/>
      <c r="M2410" s="17"/>
      <c r="N2410" s="17" t="s">
        <v>348</v>
      </c>
      <c r="O2410" s="17" t="s">
        <v>810</v>
      </c>
      <c r="P2410" s="17" t="s">
        <v>3216</v>
      </c>
      <c r="Q2410" s="17" t="s">
        <v>306</v>
      </c>
      <c r="R2410" s="18">
        <v>125</v>
      </c>
      <c r="S2410" s="10">
        <v>50</v>
      </c>
      <c r="AA2410" s="11" t="str">
        <f t="shared" si="37"/>
        <v>14. Bình ĐịnhThị xã Hoài Nhơn</v>
      </c>
    </row>
    <row r="2411" spans="11:27" ht="15.75">
      <c r="K2411" s="21"/>
      <c r="L2411" s="17"/>
      <c r="M2411" s="17"/>
      <c r="N2411" s="17" t="s">
        <v>348</v>
      </c>
      <c r="O2411" s="17" t="s">
        <v>810</v>
      </c>
      <c r="P2411" s="17" t="s">
        <v>3217</v>
      </c>
      <c r="Q2411" s="17" t="s">
        <v>306</v>
      </c>
      <c r="R2411" s="18">
        <v>125</v>
      </c>
      <c r="S2411" s="10">
        <v>50</v>
      </c>
      <c r="AA2411" s="11" t="str">
        <f t="shared" si="37"/>
        <v>14. Bình ĐịnhThị xã Hoài Nhơn</v>
      </c>
    </row>
    <row r="2412" spans="11:27" ht="15.75">
      <c r="K2412" s="21"/>
      <c r="L2412" s="17"/>
      <c r="M2412" s="17"/>
      <c r="N2412" s="17" t="s">
        <v>348</v>
      </c>
      <c r="O2412" s="17" t="s">
        <v>810</v>
      </c>
      <c r="P2412" s="17" t="s">
        <v>3218</v>
      </c>
      <c r="Q2412" s="17" t="s">
        <v>306</v>
      </c>
      <c r="R2412" s="18">
        <v>125</v>
      </c>
      <c r="S2412" s="10">
        <v>50</v>
      </c>
      <c r="AA2412" s="11" t="str">
        <f t="shared" si="37"/>
        <v>14. Bình ĐịnhThị xã Hoài Nhơn</v>
      </c>
    </row>
    <row r="2413" spans="11:27" ht="15.75">
      <c r="K2413" s="21"/>
      <c r="L2413" s="17"/>
      <c r="M2413" s="17"/>
      <c r="N2413" s="17" t="s">
        <v>348</v>
      </c>
      <c r="O2413" s="17" t="s">
        <v>810</v>
      </c>
      <c r="P2413" s="17" t="s">
        <v>3219</v>
      </c>
      <c r="Q2413" s="17" t="s">
        <v>306</v>
      </c>
      <c r="R2413" s="18">
        <v>125</v>
      </c>
      <c r="S2413" s="10">
        <v>50</v>
      </c>
      <c r="AA2413" s="11" t="str">
        <f t="shared" si="37"/>
        <v>14. Bình ĐịnhThị xã Hoài Nhơn</v>
      </c>
    </row>
    <row r="2414" spans="11:27" ht="15.75">
      <c r="K2414" s="21"/>
      <c r="L2414" s="17"/>
      <c r="M2414" s="17"/>
      <c r="N2414" s="17" t="s">
        <v>348</v>
      </c>
      <c r="O2414" s="17" t="s">
        <v>810</v>
      </c>
      <c r="P2414" s="17" t="s">
        <v>3220</v>
      </c>
      <c r="Q2414" s="17" t="s">
        <v>306</v>
      </c>
      <c r="R2414" s="18">
        <v>125</v>
      </c>
      <c r="S2414" s="10">
        <v>50</v>
      </c>
      <c r="AA2414" s="11" t="str">
        <f t="shared" si="37"/>
        <v>14. Bình ĐịnhThị xã Hoài Nhơn</v>
      </c>
    </row>
    <row r="2415" spans="11:27" ht="15.75">
      <c r="K2415" s="21"/>
      <c r="L2415" s="17"/>
      <c r="M2415" s="17"/>
      <c r="N2415" s="17" t="s">
        <v>348</v>
      </c>
      <c r="O2415" s="17" t="s">
        <v>810</v>
      </c>
      <c r="P2415" s="17" t="s">
        <v>3221</v>
      </c>
      <c r="Q2415" s="17" t="s">
        <v>306</v>
      </c>
      <c r="R2415" s="18">
        <v>125</v>
      </c>
      <c r="S2415" s="10">
        <v>50</v>
      </c>
      <c r="AA2415" s="11" t="str">
        <f t="shared" si="37"/>
        <v>14. Bình ĐịnhThị xã Hoài Nhơn</v>
      </c>
    </row>
    <row r="2416" spans="11:27" ht="15.75">
      <c r="K2416" s="21"/>
      <c r="L2416" s="17"/>
      <c r="M2416" s="17"/>
      <c r="N2416" s="17" t="s">
        <v>348</v>
      </c>
      <c r="O2416" s="17" t="s">
        <v>810</v>
      </c>
      <c r="P2416" s="17" t="s">
        <v>3222</v>
      </c>
      <c r="Q2416" s="17" t="s">
        <v>306</v>
      </c>
      <c r="R2416" s="18">
        <v>125</v>
      </c>
      <c r="S2416" s="10">
        <v>50</v>
      </c>
      <c r="AA2416" s="11" t="str">
        <f t="shared" si="37"/>
        <v>14. Bình ĐịnhThị xã Hoài Nhơn</v>
      </c>
    </row>
    <row r="2417" spans="11:27" ht="15.75">
      <c r="K2417" s="21"/>
      <c r="L2417" s="17"/>
      <c r="M2417" s="17"/>
      <c r="N2417" s="17" t="s">
        <v>352</v>
      </c>
      <c r="O2417" s="17" t="s">
        <v>813</v>
      </c>
      <c r="P2417" s="17" t="s">
        <v>3223</v>
      </c>
      <c r="Q2417" s="17" t="s">
        <v>347</v>
      </c>
      <c r="R2417" s="18">
        <v>65</v>
      </c>
      <c r="S2417" s="10">
        <v>36</v>
      </c>
      <c r="AA2417" s="11" t="str">
        <f t="shared" si="37"/>
        <v>15. Bình PhướcHuyện Bù Đăng</v>
      </c>
    </row>
    <row r="2418" spans="11:27" ht="15.75">
      <c r="K2418" s="21"/>
      <c r="L2418" s="17"/>
      <c r="M2418" s="17"/>
      <c r="N2418" s="17" t="s">
        <v>352</v>
      </c>
      <c r="O2418" s="17" t="s">
        <v>813</v>
      </c>
      <c r="P2418" s="17" t="s">
        <v>1165</v>
      </c>
      <c r="Q2418" s="17" t="s">
        <v>347</v>
      </c>
      <c r="R2418" s="18">
        <v>65</v>
      </c>
      <c r="S2418" s="10">
        <v>36</v>
      </c>
      <c r="AA2418" s="11" t="str">
        <f t="shared" si="37"/>
        <v>15. Bình PhướcHuyện Bù Đăng</v>
      </c>
    </row>
    <row r="2419" spans="11:27" ht="15.75">
      <c r="K2419" s="21"/>
      <c r="L2419" s="17"/>
      <c r="M2419" s="17"/>
      <c r="N2419" s="17" t="s">
        <v>352</v>
      </c>
      <c r="O2419" s="17" t="s">
        <v>813</v>
      </c>
      <c r="P2419" s="17" t="s">
        <v>3224</v>
      </c>
      <c r="Q2419" s="17" t="s">
        <v>347</v>
      </c>
      <c r="R2419" s="18">
        <v>65</v>
      </c>
      <c r="S2419" s="10">
        <v>36</v>
      </c>
      <c r="AA2419" s="11" t="str">
        <f t="shared" si="37"/>
        <v>15. Bình PhướcHuyện Bù Đăng</v>
      </c>
    </row>
    <row r="2420" spans="11:27" ht="15.75">
      <c r="K2420" s="21"/>
      <c r="L2420" s="17"/>
      <c r="M2420" s="17"/>
      <c r="N2420" s="17" t="s">
        <v>352</v>
      </c>
      <c r="O2420" s="17" t="s">
        <v>813</v>
      </c>
      <c r="P2420" s="17" t="s">
        <v>3225</v>
      </c>
      <c r="Q2420" s="17" t="s">
        <v>347</v>
      </c>
      <c r="R2420" s="18">
        <v>65</v>
      </c>
      <c r="S2420" s="10">
        <v>36</v>
      </c>
      <c r="AA2420" s="11" t="str">
        <f t="shared" si="37"/>
        <v>15. Bình PhướcHuyện Bù Đăng</v>
      </c>
    </row>
    <row r="2421" spans="11:27" ht="15.75">
      <c r="K2421" s="21"/>
      <c r="L2421" s="17"/>
      <c r="M2421" s="17"/>
      <c r="N2421" s="17" t="s">
        <v>352</v>
      </c>
      <c r="O2421" s="17" t="s">
        <v>813</v>
      </c>
      <c r="P2421" s="17" t="s">
        <v>3226</v>
      </c>
      <c r="Q2421" s="17" t="s">
        <v>347</v>
      </c>
      <c r="R2421" s="18">
        <v>65</v>
      </c>
      <c r="S2421" s="10">
        <v>36</v>
      </c>
      <c r="AA2421" s="11" t="str">
        <f t="shared" si="37"/>
        <v>15. Bình PhướcHuyện Bù Đăng</v>
      </c>
    </row>
    <row r="2422" spans="11:27" ht="15.75">
      <c r="K2422" s="21"/>
      <c r="L2422" s="17"/>
      <c r="M2422" s="17"/>
      <c r="N2422" s="17" t="s">
        <v>352</v>
      </c>
      <c r="O2422" s="17" t="s">
        <v>813</v>
      </c>
      <c r="P2422" s="17" t="s">
        <v>3227</v>
      </c>
      <c r="Q2422" s="17" t="s">
        <v>347</v>
      </c>
      <c r="R2422" s="18">
        <v>65</v>
      </c>
      <c r="S2422" s="10">
        <v>36</v>
      </c>
      <c r="AA2422" s="11" t="str">
        <f t="shared" si="37"/>
        <v>15. Bình PhướcHuyện Bù Đăng</v>
      </c>
    </row>
    <row r="2423" spans="11:27" ht="15.75">
      <c r="K2423" s="21"/>
      <c r="L2423" s="17"/>
      <c r="M2423" s="17"/>
      <c r="N2423" s="17" t="s">
        <v>352</v>
      </c>
      <c r="O2423" s="17" t="s">
        <v>813</v>
      </c>
      <c r="P2423" s="17" t="s">
        <v>3228</v>
      </c>
      <c r="Q2423" s="17" t="s">
        <v>347</v>
      </c>
      <c r="R2423" s="18">
        <v>65</v>
      </c>
      <c r="S2423" s="10">
        <v>36</v>
      </c>
      <c r="AA2423" s="11" t="str">
        <f t="shared" si="37"/>
        <v>15. Bình PhướcHuyện Bù Đăng</v>
      </c>
    </row>
    <row r="2424" spans="11:27" ht="15.75">
      <c r="K2424" s="21"/>
      <c r="L2424" s="17"/>
      <c r="M2424" s="17"/>
      <c r="N2424" s="17" t="s">
        <v>352</v>
      </c>
      <c r="O2424" s="17" t="s">
        <v>813</v>
      </c>
      <c r="P2424" s="17" t="s">
        <v>3229</v>
      </c>
      <c r="Q2424" s="17" t="s">
        <v>347</v>
      </c>
      <c r="R2424" s="18">
        <v>65</v>
      </c>
      <c r="S2424" s="10">
        <v>36</v>
      </c>
      <c r="AA2424" s="11" t="str">
        <f t="shared" si="37"/>
        <v>15. Bình PhướcHuyện Bù Đăng</v>
      </c>
    </row>
    <row r="2425" spans="11:27" ht="15.75">
      <c r="K2425" s="21"/>
      <c r="L2425" s="17"/>
      <c r="M2425" s="17"/>
      <c r="N2425" s="17" t="s">
        <v>352</v>
      </c>
      <c r="O2425" s="17" t="s">
        <v>813</v>
      </c>
      <c r="P2425" s="17" t="s">
        <v>3230</v>
      </c>
      <c r="Q2425" s="17" t="s">
        <v>347</v>
      </c>
      <c r="R2425" s="18">
        <v>65</v>
      </c>
      <c r="S2425" s="10">
        <v>36</v>
      </c>
      <c r="AA2425" s="11" t="str">
        <f t="shared" si="37"/>
        <v>15. Bình PhướcHuyện Bù Đăng</v>
      </c>
    </row>
    <row r="2426" spans="11:27" ht="15.75">
      <c r="K2426" s="21"/>
      <c r="L2426" s="17"/>
      <c r="M2426" s="17"/>
      <c r="N2426" s="17" t="s">
        <v>352</v>
      </c>
      <c r="O2426" s="17" t="s">
        <v>813</v>
      </c>
      <c r="P2426" s="17" t="s">
        <v>3231</v>
      </c>
      <c r="Q2426" s="17" t="s">
        <v>347</v>
      </c>
      <c r="R2426" s="18">
        <v>65</v>
      </c>
      <c r="S2426" s="10">
        <v>36</v>
      </c>
      <c r="AA2426" s="11" t="str">
        <f t="shared" si="37"/>
        <v>15. Bình PhướcHuyện Bù Đăng</v>
      </c>
    </row>
    <row r="2427" spans="11:27" ht="15.75">
      <c r="K2427" s="21"/>
      <c r="L2427" s="17"/>
      <c r="M2427" s="17"/>
      <c r="N2427" s="17" t="s">
        <v>352</v>
      </c>
      <c r="O2427" s="17" t="s">
        <v>813</v>
      </c>
      <c r="P2427" s="17" t="s">
        <v>3232</v>
      </c>
      <c r="Q2427" s="17" t="s">
        <v>347</v>
      </c>
      <c r="R2427" s="18">
        <v>65</v>
      </c>
      <c r="S2427" s="10">
        <v>36</v>
      </c>
      <c r="AA2427" s="11" t="str">
        <f t="shared" si="37"/>
        <v>15. Bình PhướcHuyện Bù Đăng</v>
      </c>
    </row>
    <row r="2428" spans="11:27" ht="15.75">
      <c r="K2428" s="21"/>
      <c r="L2428" s="17"/>
      <c r="M2428" s="17"/>
      <c r="N2428" s="17" t="s">
        <v>352</v>
      </c>
      <c r="O2428" s="17" t="s">
        <v>813</v>
      </c>
      <c r="P2428" s="17" t="s">
        <v>2655</v>
      </c>
      <c r="Q2428" s="17" t="s">
        <v>347</v>
      </c>
      <c r="R2428" s="18">
        <v>65</v>
      </c>
      <c r="S2428" s="10">
        <v>36</v>
      </c>
      <c r="AA2428" s="11" t="str">
        <f t="shared" si="37"/>
        <v>15. Bình PhướcHuyện Bù Đăng</v>
      </c>
    </row>
    <row r="2429" spans="11:27" ht="15.75">
      <c r="K2429" s="21"/>
      <c r="L2429" s="17"/>
      <c r="M2429" s="17"/>
      <c r="N2429" s="17" t="s">
        <v>352</v>
      </c>
      <c r="O2429" s="17" t="s">
        <v>813</v>
      </c>
      <c r="P2429" s="17" t="s">
        <v>372</v>
      </c>
      <c r="Q2429" s="17" t="s">
        <v>347</v>
      </c>
      <c r="R2429" s="18">
        <v>65</v>
      </c>
      <c r="S2429" s="10">
        <v>36</v>
      </c>
      <c r="AA2429" s="11" t="str">
        <f t="shared" si="37"/>
        <v>15. Bình PhướcHuyện Bù Đăng</v>
      </c>
    </row>
    <row r="2430" spans="11:27" ht="15.75">
      <c r="K2430" s="21"/>
      <c r="L2430" s="17"/>
      <c r="M2430" s="17"/>
      <c r="N2430" s="17" t="s">
        <v>352</v>
      </c>
      <c r="O2430" s="17" t="s">
        <v>813</v>
      </c>
      <c r="P2430" s="17" t="s">
        <v>3160</v>
      </c>
      <c r="Q2430" s="17" t="s">
        <v>347</v>
      </c>
      <c r="R2430" s="18">
        <v>65</v>
      </c>
      <c r="S2430" s="10">
        <v>36</v>
      </c>
      <c r="AA2430" s="11" t="str">
        <f t="shared" si="37"/>
        <v>15. Bình PhướcHuyện Bù Đăng</v>
      </c>
    </row>
    <row r="2431" spans="11:27" ht="15.75">
      <c r="K2431" s="21"/>
      <c r="L2431" s="17"/>
      <c r="M2431" s="17"/>
      <c r="N2431" s="17" t="s">
        <v>352</v>
      </c>
      <c r="O2431" s="17" t="s">
        <v>813</v>
      </c>
      <c r="P2431" s="17" t="s">
        <v>3233</v>
      </c>
      <c r="Q2431" s="17" t="s">
        <v>347</v>
      </c>
      <c r="R2431" s="18">
        <v>65</v>
      </c>
      <c r="S2431" s="10">
        <v>36</v>
      </c>
      <c r="AA2431" s="11" t="str">
        <f t="shared" si="37"/>
        <v>15. Bình PhướcHuyện Bù Đăng</v>
      </c>
    </row>
    <row r="2432" spans="11:27" ht="15.75">
      <c r="K2432" s="21"/>
      <c r="L2432" s="17"/>
      <c r="M2432" s="17"/>
      <c r="N2432" s="17" t="s">
        <v>352</v>
      </c>
      <c r="O2432" s="17" t="s">
        <v>813</v>
      </c>
      <c r="P2432" s="17" t="s">
        <v>1310</v>
      </c>
      <c r="Q2432" s="17" t="s">
        <v>347</v>
      </c>
      <c r="R2432" s="18">
        <v>65</v>
      </c>
      <c r="S2432" s="10">
        <v>36</v>
      </c>
      <c r="AA2432" s="11" t="str">
        <f t="shared" si="37"/>
        <v>15. Bình PhướcHuyện Bù Đăng</v>
      </c>
    </row>
    <row r="2433" spans="11:27" ht="15.75">
      <c r="K2433" s="21"/>
      <c r="L2433" s="17"/>
      <c r="M2433" s="17"/>
      <c r="N2433" s="17" t="s">
        <v>352</v>
      </c>
      <c r="O2433" s="17" t="s">
        <v>816</v>
      </c>
      <c r="P2433" s="17" t="s">
        <v>3234</v>
      </c>
      <c r="Q2433" s="17" t="s">
        <v>347</v>
      </c>
      <c r="R2433" s="18">
        <v>65</v>
      </c>
      <c r="S2433" s="10">
        <v>36</v>
      </c>
      <c r="AA2433" s="11" t="str">
        <f t="shared" si="37"/>
        <v>15. Bình PhướcHuyện Bù Đốp</v>
      </c>
    </row>
    <row r="2434" spans="11:27" ht="15.75">
      <c r="K2434" s="21"/>
      <c r="L2434" s="17"/>
      <c r="M2434" s="17"/>
      <c r="N2434" s="17" t="s">
        <v>352</v>
      </c>
      <c r="O2434" s="17" t="s">
        <v>816</v>
      </c>
      <c r="P2434" s="17" t="s">
        <v>3235</v>
      </c>
      <c r="Q2434" s="17" t="s">
        <v>347</v>
      </c>
      <c r="R2434" s="18">
        <v>65</v>
      </c>
      <c r="S2434" s="10">
        <v>36</v>
      </c>
      <c r="AA2434" s="11" t="str">
        <f t="shared" si="37"/>
        <v>15. Bình PhướcHuyện Bù Đốp</v>
      </c>
    </row>
    <row r="2435" spans="11:27" ht="15.75">
      <c r="K2435" s="21"/>
      <c r="L2435" s="17"/>
      <c r="M2435" s="17"/>
      <c r="N2435" s="17" t="s">
        <v>352</v>
      </c>
      <c r="O2435" s="17" t="s">
        <v>816</v>
      </c>
      <c r="P2435" s="17" t="s">
        <v>3236</v>
      </c>
      <c r="Q2435" s="17" t="s">
        <v>347</v>
      </c>
      <c r="R2435" s="18">
        <v>65</v>
      </c>
      <c r="S2435" s="10">
        <v>36</v>
      </c>
      <c r="AA2435" s="11" t="str">
        <f t="shared" si="37"/>
        <v>15. Bình PhướcHuyện Bù Đốp</v>
      </c>
    </row>
    <row r="2436" spans="11:27" ht="15.75">
      <c r="K2436" s="21"/>
      <c r="L2436" s="17"/>
      <c r="M2436" s="17"/>
      <c r="N2436" s="17" t="s">
        <v>352</v>
      </c>
      <c r="O2436" s="17" t="s">
        <v>816</v>
      </c>
      <c r="P2436" s="17" t="s">
        <v>495</v>
      </c>
      <c r="Q2436" s="17" t="s">
        <v>347</v>
      </c>
      <c r="R2436" s="18">
        <v>65</v>
      </c>
      <c r="S2436" s="10">
        <v>36</v>
      </c>
      <c r="AA2436" s="11" t="str">
        <f t="shared" si="37"/>
        <v>15. Bình PhướcHuyện Bù Đốp</v>
      </c>
    </row>
    <row r="2437" spans="11:27" ht="15.75">
      <c r="K2437" s="21"/>
      <c r="L2437" s="17"/>
      <c r="M2437" s="17"/>
      <c r="N2437" s="17" t="s">
        <v>352</v>
      </c>
      <c r="O2437" s="17" t="s">
        <v>816</v>
      </c>
      <c r="P2437" s="17" t="s">
        <v>3237</v>
      </c>
      <c r="Q2437" s="17" t="s">
        <v>347</v>
      </c>
      <c r="R2437" s="18">
        <v>65</v>
      </c>
      <c r="S2437" s="10">
        <v>36</v>
      </c>
      <c r="AA2437" s="11" t="str">
        <f t="shared" si="37"/>
        <v>15. Bình PhướcHuyện Bù Đốp</v>
      </c>
    </row>
    <row r="2438" spans="11:27" ht="15.75">
      <c r="K2438" s="21"/>
      <c r="L2438" s="17"/>
      <c r="M2438" s="17"/>
      <c r="N2438" s="17" t="s">
        <v>352</v>
      </c>
      <c r="O2438" s="17" t="s">
        <v>816</v>
      </c>
      <c r="P2438" s="17" t="s">
        <v>3238</v>
      </c>
      <c r="Q2438" s="17" t="s">
        <v>347</v>
      </c>
      <c r="R2438" s="18">
        <v>65</v>
      </c>
      <c r="S2438" s="10">
        <v>36</v>
      </c>
      <c r="AA2438" s="11" t="str">
        <f t="shared" ref="AA2438:AA2501" si="38">N2438&amp;O2438</f>
        <v>15. Bình PhướcHuyện Bù Đốp</v>
      </c>
    </row>
    <row r="2439" spans="11:27" ht="15.75">
      <c r="K2439" s="21"/>
      <c r="L2439" s="17"/>
      <c r="M2439" s="17"/>
      <c r="N2439" s="17" t="s">
        <v>352</v>
      </c>
      <c r="O2439" s="17" t="s">
        <v>816</v>
      </c>
      <c r="P2439" s="17" t="s">
        <v>3239</v>
      </c>
      <c r="Q2439" s="17" t="s">
        <v>347</v>
      </c>
      <c r="R2439" s="18">
        <v>65</v>
      </c>
      <c r="S2439" s="10">
        <v>36</v>
      </c>
      <c r="AA2439" s="11" t="str">
        <f t="shared" si="38"/>
        <v>15. Bình PhướcHuyện Bù Đốp</v>
      </c>
    </row>
    <row r="2440" spans="11:27" ht="15.75">
      <c r="K2440" s="21"/>
      <c r="L2440" s="17"/>
      <c r="M2440" s="17"/>
      <c r="N2440" s="17" t="s">
        <v>352</v>
      </c>
      <c r="O2440" s="17" t="s">
        <v>818</v>
      </c>
      <c r="P2440" s="17" t="s">
        <v>2931</v>
      </c>
      <c r="Q2440" s="17" t="s">
        <v>347</v>
      </c>
      <c r="R2440" s="18">
        <v>65</v>
      </c>
      <c r="S2440" s="10">
        <v>36</v>
      </c>
      <c r="AA2440" s="11" t="str">
        <f t="shared" si="38"/>
        <v>15. Bình PhướcHuyện Bù Gia Mập</v>
      </c>
    </row>
    <row r="2441" spans="11:27" ht="15.75">
      <c r="K2441" s="21"/>
      <c r="L2441" s="17"/>
      <c r="M2441" s="17"/>
      <c r="N2441" s="17" t="s">
        <v>352</v>
      </c>
      <c r="O2441" s="17" t="s">
        <v>818</v>
      </c>
      <c r="P2441" s="17" t="s">
        <v>3240</v>
      </c>
      <c r="Q2441" s="17" t="s">
        <v>347</v>
      </c>
      <c r="R2441" s="18">
        <v>65</v>
      </c>
      <c r="S2441" s="10">
        <v>36</v>
      </c>
      <c r="AA2441" s="11" t="str">
        <f t="shared" si="38"/>
        <v>15. Bình PhướcHuyện Bù Gia Mập</v>
      </c>
    </row>
    <row r="2442" spans="11:27" ht="15.75">
      <c r="K2442" s="21"/>
      <c r="L2442" s="17"/>
      <c r="M2442" s="17"/>
      <c r="N2442" s="17" t="s">
        <v>352</v>
      </c>
      <c r="O2442" s="17" t="s">
        <v>818</v>
      </c>
      <c r="P2442" s="17" t="s">
        <v>3241</v>
      </c>
      <c r="Q2442" s="17" t="s">
        <v>347</v>
      </c>
      <c r="R2442" s="18">
        <v>65</v>
      </c>
      <c r="S2442" s="10">
        <v>36</v>
      </c>
      <c r="AA2442" s="11" t="str">
        <f t="shared" si="38"/>
        <v>15. Bình PhướcHuyện Bù Gia Mập</v>
      </c>
    </row>
    <row r="2443" spans="11:27" ht="15.75">
      <c r="K2443" s="21"/>
      <c r="L2443" s="17"/>
      <c r="M2443" s="17"/>
      <c r="N2443" s="17" t="s">
        <v>352</v>
      </c>
      <c r="O2443" s="17" t="s">
        <v>818</v>
      </c>
      <c r="P2443" s="17" t="s">
        <v>3242</v>
      </c>
      <c r="Q2443" s="17" t="s">
        <v>347</v>
      </c>
      <c r="R2443" s="18">
        <v>65</v>
      </c>
      <c r="S2443" s="10">
        <v>36</v>
      </c>
      <c r="AA2443" s="11" t="str">
        <f t="shared" si="38"/>
        <v>15. Bình PhướcHuyện Bù Gia Mập</v>
      </c>
    </row>
    <row r="2444" spans="11:27" ht="15.75">
      <c r="K2444" s="21"/>
      <c r="L2444" s="17"/>
      <c r="M2444" s="17"/>
      <c r="N2444" s="17" t="s">
        <v>352</v>
      </c>
      <c r="O2444" s="17" t="s">
        <v>818</v>
      </c>
      <c r="P2444" s="17" t="s">
        <v>3243</v>
      </c>
      <c r="Q2444" s="17" t="s">
        <v>347</v>
      </c>
      <c r="R2444" s="18">
        <v>65</v>
      </c>
      <c r="S2444" s="10">
        <v>36</v>
      </c>
      <c r="AA2444" s="11" t="str">
        <f t="shared" si="38"/>
        <v>15. Bình PhướcHuyện Bù Gia Mập</v>
      </c>
    </row>
    <row r="2445" spans="11:27" ht="15.75">
      <c r="K2445" s="21"/>
      <c r="L2445" s="17"/>
      <c r="M2445" s="17"/>
      <c r="N2445" s="17" t="s">
        <v>352</v>
      </c>
      <c r="O2445" s="17" t="s">
        <v>818</v>
      </c>
      <c r="P2445" s="17" t="s">
        <v>486</v>
      </c>
      <c r="Q2445" s="17" t="s">
        <v>347</v>
      </c>
      <c r="R2445" s="18">
        <v>65</v>
      </c>
      <c r="S2445" s="10">
        <v>36</v>
      </c>
      <c r="AA2445" s="11" t="str">
        <f t="shared" si="38"/>
        <v>15. Bình PhướcHuyện Bù Gia Mập</v>
      </c>
    </row>
    <row r="2446" spans="11:27" ht="15.75">
      <c r="K2446" s="21"/>
      <c r="L2446" s="17"/>
      <c r="M2446" s="17"/>
      <c r="N2446" s="17" t="s">
        <v>352</v>
      </c>
      <c r="O2446" s="17" t="s">
        <v>818</v>
      </c>
      <c r="P2446" s="17" t="s">
        <v>3244</v>
      </c>
      <c r="Q2446" s="17" t="s">
        <v>347</v>
      </c>
      <c r="R2446" s="18">
        <v>65</v>
      </c>
      <c r="S2446" s="10">
        <v>36</v>
      </c>
      <c r="AA2446" s="11" t="str">
        <f t="shared" si="38"/>
        <v>15. Bình PhướcHuyện Bù Gia Mập</v>
      </c>
    </row>
    <row r="2447" spans="11:27" ht="15.75">
      <c r="K2447" s="21"/>
      <c r="L2447" s="17"/>
      <c r="M2447" s="17"/>
      <c r="N2447" s="17" t="s">
        <v>352</v>
      </c>
      <c r="O2447" s="17" t="s">
        <v>818</v>
      </c>
      <c r="P2447" s="17" t="s">
        <v>3245</v>
      </c>
      <c r="Q2447" s="17" t="s">
        <v>347</v>
      </c>
      <c r="R2447" s="18">
        <v>65</v>
      </c>
      <c r="S2447" s="10">
        <v>36</v>
      </c>
      <c r="AA2447" s="11" t="str">
        <f t="shared" si="38"/>
        <v>15. Bình PhướcHuyện Bù Gia Mập</v>
      </c>
    </row>
    <row r="2448" spans="11:27" ht="15.75">
      <c r="K2448" s="21"/>
      <c r="L2448" s="17"/>
      <c r="M2448" s="17"/>
      <c r="N2448" s="17" t="s">
        <v>352</v>
      </c>
      <c r="O2448" s="17" t="s">
        <v>821</v>
      </c>
      <c r="P2448" s="17" t="s">
        <v>3246</v>
      </c>
      <c r="Q2448" s="17" t="s">
        <v>347</v>
      </c>
      <c r="R2448" s="18">
        <v>65</v>
      </c>
      <c r="S2448" s="10">
        <v>36</v>
      </c>
      <c r="AA2448" s="11" t="str">
        <f t="shared" si="38"/>
        <v>15. Bình PhướcHuyện Chơn Thành</v>
      </c>
    </row>
    <row r="2449" spans="11:27" ht="15.75">
      <c r="K2449" s="21"/>
      <c r="L2449" s="17"/>
      <c r="M2449" s="17"/>
      <c r="N2449" s="17" t="s">
        <v>352</v>
      </c>
      <c r="O2449" s="17" t="s">
        <v>821</v>
      </c>
      <c r="P2449" s="17" t="s">
        <v>3231</v>
      </c>
      <c r="Q2449" s="17" t="s">
        <v>347</v>
      </c>
      <c r="R2449" s="18">
        <v>65</v>
      </c>
      <c r="S2449" s="10">
        <v>36</v>
      </c>
      <c r="AA2449" s="11" t="str">
        <f t="shared" si="38"/>
        <v>15. Bình PhướcHuyện Chơn Thành</v>
      </c>
    </row>
    <row r="2450" spans="11:27" ht="15.75">
      <c r="K2450" s="21"/>
      <c r="L2450" s="17"/>
      <c r="M2450" s="17"/>
      <c r="N2450" s="17" t="s">
        <v>352</v>
      </c>
      <c r="O2450" s="17" t="s">
        <v>821</v>
      </c>
      <c r="P2450" s="17" t="s">
        <v>3247</v>
      </c>
      <c r="Q2450" s="17" t="s">
        <v>347</v>
      </c>
      <c r="R2450" s="18">
        <v>65</v>
      </c>
      <c r="S2450" s="10">
        <v>36</v>
      </c>
      <c r="AA2450" s="11" t="str">
        <f t="shared" si="38"/>
        <v>15. Bình PhướcHuyện Chơn Thành</v>
      </c>
    </row>
    <row r="2451" spans="11:27" ht="15.75">
      <c r="K2451" s="21"/>
      <c r="L2451" s="17"/>
      <c r="M2451" s="17"/>
      <c r="N2451" s="17" t="s">
        <v>352</v>
      </c>
      <c r="O2451" s="17" t="s">
        <v>821</v>
      </c>
      <c r="P2451" s="17" t="s">
        <v>3248</v>
      </c>
      <c r="Q2451" s="17" t="s">
        <v>347</v>
      </c>
      <c r="R2451" s="18">
        <v>65</v>
      </c>
      <c r="S2451" s="10">
        <v>36</v>
      </c>
      <c r="AA2451" s="11" t="str">
        <f t="shared" si="38"/>
        <v>15. Bình PhướcHuyện Chơn Thành</v>
      </c>
    </row>
    <row r="2452" spans="11:27" ht="15.75">
      <c r="K2452" s="21"/>
      <c r="L2452" s="17"/>
      <c r="M2452" s="17"/>
      <c r="N2452" s="17" t="s">
        <v>352</v>
      </c>
      <c r="O2452" s="17" t="s">
        <v>821</v>
      </c>
      <c r="P2452" s="17" t="s">
        <v>3249</v>
      </c>
      <c r="Q2452" s="17" t="s">
        <v>347</v>
      </c>
      <c r="R2452" s="18">
        <v>65</v>
      </c>
      <c r="S2452" s="10">
        <v>36</v>
      </c>
      <c r="AA2452" s="11" t="str">
        <f t="shared" si="38"/>
        <v>15. Bình PhướcHuyện Chơn Thành</v>
      </c>
    </row>
    <row r="2453" spans="11:27" ht="15.75">
      <c r="K2453" s="21"/>
      <c r="L2453" s="17"/>
      <c r="M2453" s="17"/>
      <c r="N2453" s="17" t="s">
        <v>352</v>
      </c>
      <c r="O2453" s="17" t="s">
        <v>821</v>
      </c>
      <c r="P2453" s="17" t="s">
        <v>3250</v>
      </c>
      <c r="Q2453" s="17" t="s">
        <v>347</v>
      </c>
      <c r="R2453" s="18">
        <v>65</v>
      </c>
      <c r="S2453" s="10">
        <v>36</v>
      </c>
      <c r="AA2453" s="11" t="str">
        <f t="shared" si="38"/>
        <v>15. Bình PhướcHuyện Chơn Thành</v>
      </c>
    </row>
    <row r="2454" spans="11:27" ht="15.75">
      <c r="K2454" s="21"/>
      <c r="L2454" s="17"/>
      <c r="M2454" s="17"/>
      <c r="N2454" s="17" t="s">
        <v>352</v>
      </c>
      <c r="O2454" s="17" t="s">
        <v>821</v>
      </c>
      <c r="P2454" s="17" t="s">
        <v>3251</v>
      </c>
      <c r="Q2454" s="17" t="s">
        <v>347</v>
      </c>
      <c r="R2454" s="18">
        <v>65</v>
      </c>
      <c r="S2454" s="10">
        <v>36</v>
      </c>
      <c r="AA2454" s="11" t="str">
        <f t="shared" si="38"/>
        <v>15. Bình PhướcHuyện Chơn Thành</v>
      </c>
    </row>
    <row r="2455" spans="11:27" ht="15.75">
      <c r="K2455" s="21"/>
      <c r="L2455" s="17"/>
      <c r="M2455" s="17"/>
      <c r="N2455" s="17" t="s">
        <v>352</v>
      </c>
      <c r="O2455" s="17" t="s">
        <v>821</v>
      </c>
      <c r="P2455" s="17" t="s">
        <v>2550</v>
      </c>
      <c r="Q2455" s="17" t="s">
        <v>347</v>
      </c>
      <c r="R2455" s="18">
        <v>65</v>
      </c>
      <c r="S2455" s="10">
        <v>36</v>
      </c>
      <c r="AA2455" s="11" t="str">
        <f t="shared" si="38"/>
        <v>15. Bình PhướcHuyện Chơn Thành</v>
      </c>
    </row>
    <row r="2456" spans="11:27" ht="15.75">
      <c r="K2456" s="21"/>
      <c r="L2456" s="17"/>
      <c r="M2456" s="17"/>
      <c r="N2456" s="17" t="s">
        <v>352</v>
      </c>
      <c r="O2456" s="17" t="s">
        <v>821</v>
      </c>
      <c r="P2456" s="17" t="s">
        <v>3252</v>
      </c>
      <c r="Q2456" s="17" t="s">
        <v>347</v>
      </c>
      <c r="R2456" s="18">
        <v>65</v>
      </c>
      <c r="S2456" s="10">
        <v>36</v>
      </c>
      <c r="AA2456" s="11" t="str">
        <f t="shared" si="38"/>
        <v>15. Bình PhướcHuyện Chơn Thành</v>
      </c>
    </row>
    <row r="2457" spans="11:27" ht="15.75">
      <c r="K2457" s="21"/>
      <c r="L2457" s="17"/>
      <c r="M2457" s="17"/>
      <c r="N2457" s="17" t="s">
        <v>352</v>
      </c>
      <c r="O2457" s="17" t="s">
        <v>824</v>
      </c>
      <c r="P2457" s="17" t="s">
        <v>3253</v>
      </c>
      <c r="Q2457" s="17" t="s">
        <v>347</v>
      </c>
      <c r="R2457" s="18">
        <v>65</v>
      </c>
      <c r="S2457" s="10">
        <v>36</v>
      </c>
      <c r="AA2457" s="11" t="str">
        <f t="shared" si="38"/>
        <v>15. Bình PhướcHuyện Đồng Phú</v>
      </c>
    </row>
    <row r="2458" spans="11:27" ht="15.75">
      <c r="K2458" s="21"/>
      <c r="L2458" s="17"/>
      <c r="M2458" s="17"/>
      <c r="N2458" s="17" t="s">
        <v>352</v>
      </c>
      <c r="O2458" s="17" t="s">
        <v>824</v>
      </c>
      <c r="P2458" s="17" t="s">
        <v>822</v>
      </c>
      <c r="Q2458" s="17" t="s">
        <v>347</v>
      </c>
      <c r="R2458" s="18">
        <v>65</v>
      </c>
      <c r="S2458" s="10">
        <v>36</v>
      </c>
      <c r="AA2458" s="11" t="str">
        <f t="shared" si="38"/>
        <v>15. Bình PhướcHuyện Đồng Phú</v>
      </c>
    </row>
    <row r="2459" spans="11:27" ht="15.75">
      <c r="K2459" s="21"/>
      <c r="L2459" s="17"/>
      <c r="M2459" s="17"/>
      <c r="N2459" s="17" t="s">
        <v>352</v>
      </c>
      <c r="O2459" s="17" t="s">
        <v>824</v>
      </c>
      <c r="P2459" s="17" t="s">
        <v>1351</v>
      </c>
      <c r="Q2459" s="17" t="s">
        <v>347</v>
      </c>
      <c r="R2459" s="18">
        <v>65</v>
      </c>
      <c r="S2459" s="10">
        <v>36</v>
      </c>
      <c r="AA2459" s="11" t="str">
        <f t="shared" si="38"/>
        <v>15. Bình PhướcHuyện Đồng Phú</v>
      </c>
    </row>
    <row r="2460" spans="11:27" ht="15.75">
      <c r="K2460" s="21"/>
      <c r="L2460" s="17"/>
      <c r="M2460" s="17"/>
      <c r="N2460" s="17" t="s">
        <v>352</v>
      </c>
      <c r="O2460" s="17" t="s">
        <v>824</v>
      </c>
      <c r="P2460" s="17" t="s">
        <v>1027</v>
      </c>
      <c r="Q2460" s="17" t="s">
        <v>347</v>
      </c>
      <c r="R2460" s="18">
        <v>65</v>
      </c>
      <c r="S2460" s="10">
        <v>36</v>
      </c>
      <c r="AA2460" s="11" t="str">
        <f t="shared" si="38"/>
        <v>15. Bình PhướcHuyện Đồng Phú</v>
      </c>
    </row>
    <row r="2461" spans="11:27" ht="15.75">
      <c r="K2461" s="21"/>
      <c r="L2461" s="17"/>
      <c r="M2461" s="17"/>
      <c r="N2461" s="17" t="s">
        <v>352</v>
      </c>
      <c r="O2461" s="17" t="s">
        <v>824</v>
      </c>
      <c r="P2461" s="17" t="s">
        <v>1086</v>
      </c>
      <c r="Q2461" s="17" t="s">
        <v>347</v>
      </c>
      <c r="R2461" s="18">
        <v>65</v>
      </c>
      <c r="S2461" s="10">
        <v>36</v>
      </c>
      <c r="AA2461" s="11" t="str">
        <f t="shared" si="38"/>
        <v>15. Bình PhướcHuyện Đồng Phú</v>
      </c>
    </row>
    <row r="2462" spans="11:27" ht="15.75">
      <c r="K2462" s="21"/>
      <c r="L2462" s="17"/>
      <c r="M2462" s="17"/>
      <c r="N2462" s="17" t="s">
        <v>352</v>
      </c>
      <c r="O2462" s="17" t="s">
        <v>824</v>
      </c>
      <c r="P2462" s="17" t="s">
        <v>567</v>
      </c>
      <c r="Q2462" s="17" t="s">
        <v>347</v>
      </c>
      <c r="R2462" s="18">
        <v>65</v>
      </c>
      <c r="S2462" s="10">
        <v>36</v>
      </c>
      <c r="AA2462" s="11" t="str">
        <f t="shared" si="38"/>
        <v>15. Bình PhướcHuyện Đồng Phú</v>
      </c>
    </row>
    <row r="2463" spans="11:27" ht="15.75">
      <c r="K2463" s="21"/>
      <c r="L2463" s="17"/>
      <c r="M2463" s="17"/>
      <c r="N2463" s="17" t="s">
        <v>352</v>
      </c>
      <c r="O2463" s="17" t="s">
        <v>824</v>
      </c>
      <c r="P2463" s="17" t="s">
        <v>2348</v>
      </c>
      <c r="Q2463" s="17" t="s">
        <v>347</v>
      </c>
      <c r="R2463" s="18">
        <v>65</v>
      </c>
      <c r="S2463" s="10">
        <v>36</v>
      </c>
      <c r="AA2463" s="11" t="str">
        <f t="shared" si="38"/>
        <v>15. Bình PhướcHuyện Đồng Phú</v>
      </c>
    </row>
    <row r="2464" spans="11:27" ht="15.75">
      <c r="K2464" s="21"/>
      <c r="L2464" s="17"/>
      <c r="M2464" s="17"/>
      <c r="N2464" s="17" t="s">
        <v>352</v>
      </c>
      <c r="O2464" s="17" t="s">
        <v>824</v>
      </c>
      <c r="P2464" s="17" t="s">
        <v>3254</v>
      </c>
      <c r="Q2464" s="17" t="s">
        <v>347</v>
      </c>
      <c r="R2464" s="18">
        <v>65</v>
      </c>
      <c r="S2464" s="10">
        <v>36</v>
      </c>
      <c r="AA2464" s="11" t="str">
        <f t="shared" si="38"/>
        <v>15. Bình PhướcHuyện Đồng Phú</v>
      </c>
    </row>
    <row r="2465" spans="11:27" ht="15.75">
      <c r="K2465" s="21"/>
      <c r="L2465" s="17"/>
      <c r="M2465" s="17"/>
      <c r="N2465" s="17" t="s">
        <v>352</v>
      </c>
      <c r="O2465" s="17" t="s">
        <v>824</v>
      </c>
      <c r="P2465" s="17" t="s">
        <v>495</v>
      </c>
      <c r="Q2465" s="17" t="s">
        <v>347</v>
      </c>
      <c r="R2465" s="18">
        <v>65</v>
      </c>
      <c r="S2465" s="10">
        <v>36</v>
      </c>
      <c r="AA2465" s="11" t="str">
        <f t="shared" si="38"/>
        <v>15. Bình PhướcHuyện Đồng Phú</v>
      </c>
    </row>
    <row r="2466" spans="11:27" ht="15.75">
      <c r="K2466" s="21"/>
      <c r="L2466" s="17"/>
      <c r="M2466" s="17"/>
      <c r="N2466" s="17" t="s">
        <v>352</v>
      </c>
      <c r="O2466" s="17" t="s">
        <v>824</v>
      </c>
      <c r="P2466" s="17" t="s">
        <v>3255</v>
      </c>
      <c r="Q2466" s="17" t="s">
        <v>347</v>
      </c>
      <c r="R2466" s="18">
        <v>65</v>
      </c>
      <c r="S2466" s="10">
        <v>36</v>
      </c>
      <c r="AA2466" s="11" t="str">
        <f t="shared" si="38"/>
        <v>15. Bình PhướcHuyện Đồng Phú</v>
      </c>
    </row>
    <row r="2467" spans="11:27" ht="15.75">
      <c r="K2467" s="21"/>
      <c r="L2467" s="17"/>
      <c r="M2467" s="17"/>
      <c r="N2467" s="17" t="s">
        <v>352</v>
      </c>
      <c r="O2467" s="17" t="s">
        <v>824</v>
      </c>
      <c r="P2467" s="17" t="s">
        <v>3256</v>
      </c>
      <c r="Q2467" s="17" t="s">
        <v>347</v>
      </c>
      <c r="R2467" s="18">
        <v>65</v>
      </c>
      <c r="S2467" s="10">
        <v>36</v>
      </c>
      <c r="AA2467" s="11" t="str">
        <f t="shared" si="38"/>
        <v>15. Bình PhướcHuyện Đồng Phú</v>
      </c>
    </row>
    <row r="2468" spans="11:27" ht="15.75">
      <c r="K2468" s="21"/>
      <c r="L2468" s="17"/>
      <c r="M2468" s="17"/>
      <c r="N2468" s="17" t="s">
        <v>352</v>
      </c>
      <c r="O2468" s="17" t="s">
        <v>826</v>
      </c>
      <c r="P2468" s="17" t="s">
        <v>3257</v>
      </c>
      <c r="Q2468" s="17" t="s">
        <v>347</v>
      </c>
      <c r="R2468" s="18">
        <v>65</v>
      </c>
      <c r="S2468" s="10">
        <v>36</v>
      </c>
      <c r="AA2468" s="11" t="str">
        <f t="shared" si="38"/>
        <v>15. Bình PhướcHuyện Hớn Quản</v>
      </c>
    </row>
    <row r="2469" spans="11:27" ht="15.75">
      <c r="K2469" s="21"/>
      <c r="L2469" s="17"/>
      <c r="M2469" s="17"/>
      <c r="N2469" s="17" t="s">
        <v>352</v>
      </c>
      <c r="O2469" s="17" t="s">
        <v>826</v>
      </c>
      <c r="P2469" s="17" t="s">
        <v>3258</v>
      </c>
      <c r="Q2469" s="17" t="s">
        <v>347</v>
      </c>
      <c r="R2469" s="18">
        <v>65</v>
      </c>
      <c r="S2469" s="10">
        <v>36</v>
      </c>
      <c r="AA2469" s="11" t="str">
        <f t="shared" si="38"/>
        <v>15. Bình PhướcHuyện Hớn Quản</v>
      </c>
    </row>
    <row r="2470" spans="11:27" ht="15.75">
      <c r="K2470" s="21"/>
      <c r="L2470" s="17"/>
      <c r="M2470" s="17"/>
      <c r="N2470" s="17" t="s">
        <v>352</v>
      </c>
      <c r="O2470" s="17" t="s">
        <v>826</v>
      </c>
      <c r="P2470" s="17" t="s">
        <v>808</v>
      </c>
      <c r="Q2470" s="17" t="s">
        <v>347</v>
      </c>
      <c r="R2470" s="18">
        <v>65</v>
      </c>
      <c r="S2470" s="10">
        <v>36</v>
      </c>
      <c r="AA2470" s="11" t="str">
        <f t="shared" si="38"/>
        <v>15. Bình PhướcHuyện Hớn Quản</v>
      </c>
    </row>
    <row r="2471" spans="11:27" ht="15.75">
      <c r="K2471" s="21"/>
      <c r="L2471" s="17"/>
      <c r="M2471" s="17"/>
      <c r="N2471" s="17" t="s">
        <v>352</v>
      </c>
      <c r="O2471" s="17" t="s">
        <v>826</v>
      </c>
      <c r="P2471" s="17" t="s">
        <v>3259</v>
      </c>
      <c r="Q2471" s="17" t="s">
        <v>347</v>
      </c>
      <c r="R2471" s="18">
        <v>65</v>
      </c>
      <c r="S2471" s="10">
        <v>36</v>
      </c>
      <c r="AA2471" s="11" t="str">
        <f t="shared" si="38"/>
        <v>15. Bình PhướcHuyện Hớn Quản</v>
      </c>
    </row>
    <row r="2472" spans="11:27" ht="15.75">
      <c r="K2472" s="21"/>
      <c r="L2472" s="17"/>
      <c r="M2472" s="17"/>
      <c r="N2472" s="17" t="s">
        <v>352</v>
      </c>
      <c r="O2472" s="17" t="s">
        <v>826</v>
      </c>
      <c r="P2472" s="17" t="s">
        <v>1378</v>
      </c>
      <c r="Q2472" s="17" t="s">
        <v>347</v>
      </c>
      <c r="R2472" s="18">
        <v>65</v>
      </c>
      <c r="S2472" s="10">
        <v>36</v>
      </c>
      <c r="AA2472" s="11" t="str">
        <f t="shared" si="38"/>
        <v>15. Bình PhướcHuyện Hớn Quản</v>
      </c>
    </row>
    <row r="2473" spans="11:27" ht="15.75">
      <c r="K2473" s="21"/>
      <c r="L2473" s="17"/>
      <c r="M2473" s="17"/>
      <c r="N2473" s="17" t="s">
        <v>352</v>
      </c>
      <c r="O2473" s="17" t="s">
        <v>826</v>
      </c>
      <c r="P2473" s="17" t="s">
        <v>3260</v>
      </c>
      <c r="Q2473" s="17" t="s">
        <v>347</v>
      </c>
      <c r="R2473" s="18">
        <v>65</v>
      </c>
      <c r="S2473" s="10">
        <v>36</v>
      </c>
      <c r="AA2473" s="11" t="str">
        <f t="shared" si="38"/>
        <v>15. Bình PhướcHuyện Hớn Quản</v>
      </c>
    </row>
    <row r="2474" spans="11:27" ht="15.75">
      <c r="K2474" s="21"/>
      <c r="L2474" s="17"/>
      <c r="M2474" s="17"/>
      <c r="N2474" s="17" t="s">
        <v>352</v>
      </c>
      <c r="O2474" s="17" t="s">
        <v>826</v>
      </c>
      <c r="P2474" s="17" t="s">
        <v>3156</v>
      </c>
      <c r="Q2474" s="17" t="s">
        <v>347</v>
      </c>
      <c r="R2474" s="18">
        <v>65</v>
      </c>
      <c r="S2474" s="10">
        <v>36</v>
      </c>
      <c r="AA2474" s="11" t="str">
        <f t="shared" si="38"/>
        <v>15. Bình PhướcHuyện Hớn Quản</v>
      </c>
    </row>
    <row r="2475" spans="11:27" ht="15.75">
      <c r="K2475" s="21"/>
      <c r="L2475" s="17"/>
      <c r="M2475" s="17"/>
      <c r="N2475" s="17" t="s">
        <v>352</v>
      </c>
      <c r="O2475" s="17" t="s">
        <v>826</v>
      </c>
      <c r="P2475" s="17" t="s">
        <v>1786</v>
      </c>
      <c r="Q2475" s="17" t="s">
        <v>347</v>
      </c>
      <c r="R2475" s="18">
        <v>65</v>
      </c>
      <c r="S2475" s="10">
        <v>36</v>
      </c>
      <c r="AA2475" s="11" t="str">
        <f t="shared" si="38"/>
        <v>15. Bình PhướcHuyện Hớn Quản</v>
      </c>
    </row>
    <row r="2476" spans="11:27" ht="15.75">
      <c r="K2476" s="21"/>
      <c r="L2476" s="17"/>
      <c r="M2476" s="17"/>
      <c r="N2476" s="17" t="s">
        <v>352</v>
      </c>
      <c r="O2476" s="17" t="s">
        <v>826</v>
      </c>
      <c r="P2476" s="17" t="s">
        <v>1086</v>
      </c>
      <c r="Q2476" s="17" t="s">
        <v>347</v>
      </c>
      <c r="R2476" s="18">
        <v>65</v>
      </c>
      <c r="S2476" s="10">
        <v>36</v>
      </c>
      <c r="AA2476" s="11" t="str">
        <f t="shared" si="38"/>
        <v>15. Bình PhướcHuyện Hớn Quản</v>
      </c>
    </row>
    <row r="2477" spans="11:27" ht="15.75">
      <c r="K2477" s="21"/>
      <c r="L2477" s="17"/>
      <c r="M2477" s="17"/>
      <c r="N2477" s="17" t="s">
        <v>352</v>
      </c>
      <c r="O2477" s="17" t="s">
        <v>826</v>
      </c>
      <c r="P2477" s="17" t="s">
        <v>2348</v>
      </c>
      <c r="Q2477" s="17" t="s">
        <v>347</v>
      </c>
      <c r="R2477" s="18">
        <v>65</v>
      </c>
      <c r="S2477" s="10">
        <v>36</v>
      </c>
      <c r="AA2477" s="11" t="str">
        <f t="shared" si="38"/>
        <v>15. Bình PhướcHuyện Hớn Quản</v>
      </c>
    </row>
    <row r="2478" spans="11:27" ht="15.75">
      <c r="K2478" s="21"/>
      <c r="L2478" s="17"/>
      <c r="M2478" s="17"/>
      <c r="N2478" s="17" t="s">
        <v>352</v>
      </c>
      <c r="O2478" s="17" t="s">
        <v>826</v>
      </c>
      <c r="P2478" s="17" t="s">
        <v>3261</v>
      </c>
      <c r="Q2478" s="17" t="s">
        <v>347</v>
      </c>
      <c r="R2478" s="18">
        <v>65</v>
      </c>
      <c r="S2478" s="10">
        <v>36</v>
      </c>
      <c r="AA2478" s="11" t="str">
        <f t="shared" si="38"/>
        <v>15. Bình PhướcHuyện Hớn Quản</v>
      </c>
    </row>
    <row r="2479" spans="11:27" ht="15.75">
      <c r="K2479" s="21"/>
      <c r="L2479" s="17"/>
      <c r="M2479" s="17"/>
      <c r="N2479" s="17" t="s">
        <v>352</v>
      </c>
      <c r="O2479" s="17" t="s">
        <v>826</v>
      </c>
      <c r="P2479" s="17" t="s">
        <v>3043</v>
      </c>
      <c r="Q2479" s="17" t="s">
        <v>347</v>
      </c>
      <c r="R2479" s="18">
        <v>65</v>
      </c>
      <c r="S2479" s="10">
        <v>36</v>
      </c>
      <c r="AA2479" s="11" t="str">
        <f t="shared" si="38"/>
        <v>15. Bình PhướcHuyện Hớn Quản</v>
      </c>
    </row>
    <row r="2480" spans="11:27" ht="15.75">
      <c r="K2480" s="21"/>
      <c r="L2480" s="17"/>
      <c r="M2480" s="17"/>
      <c r="N2480" s="17" t="s">
        <v>352</v>
      </c>
      <c r="O2480" s="17" t="s">
        <v>826</v>
      </c>
      <c r="P2480" s="17" t="s">
        <v>507</v>
      </c>
      <c r="Q2480" s="17" t="s">
        <v>347</v>
      </c>
      <c r="R2480" s="18">
        <v>65</v>
      </c>
      <c r="S2480" s="10">
        <v>36</v>
      </c>
      <c r="AA2480" s="11" t="str">
        <f t="shared" si="38"/>
        <v>15. Bình PhướcHuyện Hớn Quản</v>
      </c>
    </row>
    <row r="2481" spans="11:27" ht="15.75">
      <c r="K2481" s="21"/>
      <c r="L2481" s="17"/>
      <c r="M2481" s="17"/>
      <c r="N2481" s="17" t="s">
        <v>352</v>
      </c>
      <c r="O2481" s="17" t="s">
        <v>828</v>
      </c>
      <c r="P2481" s="17" t="s">
        <v>3262</v>
      </c>
      <c r="Q2481" s="17" t="s">
        <v>347</v>
      </c>
      <c r="R2481" s="18">
        <v>65</v>
      </c>
      <c r="S2481" s="10">
        <v>36</v>
      </c>
      <c r="AA2481" s="11" t="str">
        <f t="shared" si="38"/>
        <v>15. Bình PhướcHuyện Lộc Ninh</v>
      </c>
    </row>
    <row r="2482" spans="11:27" ht="15.75">
      <c r="K2482" s="21"/>
      <c r="L2482" s="17"/>
      <c r="M2482" s="17"/>
      <c r="N2482" s="17" t="s">
        <v>352</v>
      </c>
      <c r="O2482" s="17" t="s">
        <v>828</v>
      </c>
      <c r="P2482" s="17" t="s">
        <v>2434</v>
      </c>
      <c r="Q2482" s="17" t="s">
        <v>347</v>
      </c>
      <c r="R2482" s="18">
        <v>65</v>
      </c>
      <c r="S2482" s="10">
        <v>36</v>
      </c>
      <c r="AA2482" s="11" t="str">
        <f t="shared" si="38"/>
        <v>15. Bình PhướcHuyện Lộc Ninh</v>
      </c>
    </row>
    <row r="2483" spans="11:27" ht="15.75">
      <c r="K2483" s="21"/>
      <c r="L2483" s="17"/>
      <c r="M2483" s="17"/>
      <c r="N2483" s="17" t="s">
        <v>352</v>
      </c>
      <c r="O2483" s="17" t="s">
        <v>828</v>
      </c>
      <c r="P2483" s="17" t="s">
        <v>3263</v>
      </c>
      <c r="Q2483" s="17" t="s">
        <v>347</v>
      </c>
      <c r="R2483" s="18">
        <v>65</v>
      </c>
      <c r="S2483" s="10">
        <v>36</v>
      </c>
      <c r="AA2483" s="11" t="str">
        <f t="shared" si="38"/>
        <v>15. Bình PhướcHuyện Lộc Ninh</v>
      </c>
    </row>
    <row r="2484" spans="11:27" ht="15.75">
      <c r="K2484" s="21"/>
      <c r="L2484" s="17"/>
      <c r="M2484" s="17"/>
      <c r="N2484" s="17" t="s">
        <v>352</v>
      </c>
      <c r="O2484" s="17" t="s">
        <v>828</v>
      </c>
      <c r="P2484" s="17" t="s">
        <v>3264</v>
      </c>
      <c r="Q2484" s="17" t="s">
        <v>347</v>
      </c>
      <c r="R2484" s="18">
        <v>65</v>
      </c>
      <c r="S2484" s="10">
        <v>36</v>
      </c>
      <c r="AA2484" s="11" t="str">
        <f t="shared" si="38"/>
        <v>15. Bình PhướcHuyện Lộc Ninh</v>
      </c>
    </row>
    <row r="2485" spans="11:27" ht="15.75">
      <c r="K2485" s="21"/>
      <c r="L2485" s="17"/>
      <c r="M2485" s="17"/>
      <c r="N2485" s="17" t="s">
        <v>352</v>
      </c>
      <c r="O2485" s="17" t="s">
        <v>828</v>
      </c>
      <c r="P2485" s="17" t="s">
        <v>3265</v>
      </c>
      <c r="Q2485" s="17" t="s">
        <v>347</v>
      </c>
      <c r="R2485" s="18">
        <v>65</v>
      </c>
      <c r="S2485" s="10">
        <v>36</v>
      </c>
      <c r="AA2485" s="11" t="str">
        <f t="shared" si="38"/>
        <v>15. Bình PhướcHuyện Lộc Ninh</v>
      </c>
    </row>
    <row r="2486" spans="11:27" ht="15.75">
      <c r="K2486" s="21"/>
      <c r="L2486" s="17"/>
      <c r="M2486" s="17"/>
      <c r="N2486" s="17" t="s">
        <v>352</v>
      </c>
      <c r="O2486" s="17" t="s">
        <v>828</v>
      </c>
      <c r="P2486" s="17" t="s">
        <v>3266</v>
      </c>
      <c r="Q2486" s="17" t="s">
        <v>347</v>
      </c>
      <c r="R2486" s="18">
        <v>65</v>
      </c>
      <c r="S2486" s="10">
        <v>36</v>
      </c>
      <c r="AA2486" s="11" t="str">
        <f t="shared" si="38"/>
        <v>15. Bình PhướcHuyện Lộc Ninh</v>
      </c>
    </row>
    <row r="2487" spans="11:27" ht="15.75">
      <c r="K2487" s="21"/>
      <c r="L2487" s="17"/>
      <c r="M2487" s="17"/>
      <c r="N2487" s="17" t="s">
        <v>352</v>
      </c>
      <c r="O2487" s="17" t="s">
        <v>828</v>
      </c>
      <c r="P2487" s="17" t="s">
        <v>3267</v>
      </c>
      <c r="Q2487" s="17" t="s">
        <v>347</v>
      </c>
      <c r="R2487" s="18">
        <v>65</v>
      </c>
      <c r="S2487" s="10">
        <v>36</v>
      </c>
      <c r="AA2487" s="11" t="str">
        <f t="shared" si="38"/>
        <v>15. Bình PhướcHuyện Lộc Ninh</v>
      </c>
    </row>
    <row r="2488" spans="11:27" ht="15.75">
      <c r="K2488" s="21"/>
      <c r="L2488" s="17"/>
      <c r="M2488" s="17"/>
      <c r="N2488" s="17" t="s">
        <v>352</v>
      </c>
      <c r="O2488" s="17" t="s">
        <v>828</v>
      </c>
      <c r="P2488" s="17" t="s">
        <v>3268</v>
      </c>
      <c r="Q2488" s="17" t="s">
        <v>347</v>
      </c>
      <c r="R2488" s="18">
        <v>65</v>
      </c>
      <c r="S2488" s="10">
        <v>36</v>
      </c>
      <c r="AA2488" s="11" t="str">
        <f t="shared" si="38"/>
        <v>15. Bình PhướcHuyện Lộc Ninh</v>
      </c>
    </row>
    <row r="2489" spans="11:27" ht="15.75">
      <c r="K2489" s="21"/>
      <c r="L2489" s="17"/>
      <c r="M2489" s="17"/>
      <c r="N2489" s="17" t="s">
        <v>352</v>
      </c>
      <c r="O2489" s="17" t="s">
        <v>828</v>
      </c>
      <c r="P2489" s="17" t="s">
        <v>3269</v>
      </c>
      <c r="Q2489" s="17" t="s">
        <v>347</v>
      </c>
      <c r="R2489" s="18">
        <v>65</v>
      </c>
      <c r="S2489" s="10">
        <v>36</v>
      </c>
      <c r="AA2489" s="11" t="str">
        <f t="shared" si="38"/>
        <v>15. Bình PhướcHuyện Lộc Ninh</v>
      </c>
    </row>
    <row r="2490" spans="11:27" ht="15.75">
      <c r="K2490" s="21"/>
      <c r="L2490" s="17"/>
      <c r="M2490" s="17"/>
      <c r="N2490" s="17" t="s">
        <v>352</v>
      </c>
      <c r="O2490" s="17" t="s">
        <v>828</v>
      </c>
      <c r="P2490" s="17" t="s">
        <v>3270</v>
      </c>
      <c r="Q2490" s="17" t="s">
        <v>347</v>
      </c>
      <c r="R2490" s="18">
        <v>65</v>
      </c>
      <c r="S2490" s="10">
        <v>36</v>
      </c>
      <c r="AA2490" s="11" t="str">
        <f t="shared" si="38"/>
        <v>15. Bình PhướcHuyện Lộc Ninh</v>
      </c>
    </row>
    <row r="2491" spans="11:27" ht="15.75">
      <c r="K2491" s="21"/>
      <c r="L2491" s="17"/>
      <c r="M2491" s="17"/>
      <c r="N2491" s="17" t="s">
        <v>352</v>
      </c>
      <c r="O2491" s="17" t="s">
        <v>828</v>
      </c>
      <c r="P2491" s="17" t="s">
        <v>3271</v>
      </c>
      <c r="Q2491" s="17" t="s">
        <v>347</v>
      </c>
      <c r="R2491" s="18">
        <v>65</v>
      </c>
      <c r="S2491" s="10">
        <v>36</v>
      </c>
      <c r="AA2491" s="11" t="str">
        <f t="shared" si="38"/>
        <v>15. Bình PhướcHuyện Lộc Ninh</v>
      </c>
    </row>
    <row r="2492" spans="11:27" ht="15.75">
      <c r="K2492" s="21"/>
      <c r="L2492" s="17"/>
      <c r="M2492" s="17"/>
      <c r="N2492" s="17" t="s">
        <v>352</v>
      </c>
      <c r="O2492" s="17" t="s">
        <v>828</v>
      </c>
      <c r="P2492" s="17" t="s">
        <v>3272</v>
      </c>
      <c r="Q2492" s="17" t="s">
        <v>347</v>
      </c>
      <c r="R2492" s="18">
        <v>65</v>
      </c>
      <c r="S2492" s="10">
        <v>36</v>
      </c>
      <c r="AA2492" s="11" t="str">
        <f t="shared" si="38"/>
        <v>15. Bình PhướcHuyện Lộc Ninh</v>
      </c>
    </row>
    <row r="2493" spans="11:27" ht="15.75">
      <c r="K2493" s="21"/>
      <c r="L2493" s="17"/>
      <c r="M2493" s="17"/>
      <c r="N2493" s="17" t="s">
        <v>352</v>
      </c>
      <c r="O2493" s="17" t="s">
        <v>828</v>
      </c>
      <c r="P2493" s="17" t="s">
        <v>3273</v>
      </c>
      <c r="Q2493" s="17" t="s">
        <v>347</v>
      </c>
      <c r="R2493" s="18">
        <v>65</v>
      </c>
      <c r="S2493" s="10">
        <v>36</v>
      </c>
      <c r="AA2493" s="11" t="str">
        <f t="shared" si="38"/>
        <v>15. Bình PhướcHuyện Lộc Ninh</v>
      </c>
    </row>
    <row r="2494" spans="11:27" ht="15.75">
      <c r="K2494" s="21"/>
      <c r="L2494" s="17"/>
      <c r="M2494" s="17"/>
      <c r="N2494" s="17" t="s">
        <v>352</v>
      </c>
      <c r="O2494" s="17" t="s">
        <v>828</v>
      </c>
      <c r="P2494" s="17" t="s">
        <v>3274</v>
      </c>
      <c r="Q2494" s="17" t="s">
        <v>347</v>
      </c>
      <c r="R2494" s="18">
        <v>65</v>
      </c>
      <c r="S2494" s="10">
        <v>36</v>
      </c>
      <c r="AA2494" s="11" t="str">
        <f t="shared" si="38"/>
        <v>15. Bình PhướcHuyện Lộc Ninh</v>
      </c>
    </row>
    <row r="2495" spans="11:27" ht="15.75">
      <c r="K2495" s="21"/>
      <c r="L2495" s="17"/>
      <c r="M2495" s="17"/>
      <c r="N2495" s="17" t="s">
        <v>352</v>
      </c>
      <c r="O2495" s="17" t="s">
        <v>828</v>
      </c>
      <c r="P2495" s="17" t="s">
        <v>3275</v>
      </c>
      <c r="Q2495" s="17" t="s">
        <v>347</v>
      </c>
      <c r="R2495" s="18">
        <v>65</v>
      </c>
      <c r="S2495" s="10">
        <v>36</v>
      </c>
      <c r="AA2495" s="11" t="str">
        <f t="shared" si="38"/>
        <v>15. Bình PhướcHuyện Lộc Ninh</v>
      </c>
    </row>
    <row r="2496" spans="11:27" ht="15.75">
      <c r="K2496" s="21"/>
      <c r="L2496" s="17"/>
      <c r="M2496" s="17"/>
      <c r="N2496" s="17" t="s">
        <v>352</v>
      </c>
      <c r="O2496" s="17" t="s">
        <v>828</v>
      </c>
      <c r="P2496" s="17" t="s">
        <v>2937</v>
      </c>
      <c r="Q2496" s="17" t="s">
        <v>347</v>
      </c>
      <c r="R2496" s="18">
        <v>65</v>
      </c>
      <c r="S2496" s="10">
        <v>36</v>
      </c>
      <c r="AA2496" s="11" t="str">
        <f t="shared" si="38"/>
        <v>15. Bình PhướcHuyện Lộc Ninh</v>
      </c>
    </row>
    <row r="2497" spans="11:27" ht="15.75">
      <c r="K2497" s="21"/>
      <c r="L2497" s="17"/>
      <c r="M2497" s="17"/>
      <c r="N2497" s="17" t="s">
        <v>352</v>
      </c>
      <c r="O2497" s="17" t="s">
        <v>830</v>
      </c>
      <c r="P2497" s="17" t="s">
        <v>2576</v>
      </c>
      <c r="Q2497" s="17" t="s">
        <v>347</v>
      </c>
      <c r="R2497" s="18">
        <v>65</v>
      </c>
      <c r="S2497" s="10">
        <v>36</v>
      </c>
      <c r="AA2497" s="11" t="str">
        <f t="shared" si="38"/>
        <v>15. Bình PhướcHuyện Phú Riềng</v>
      </c>
    </row>
    <row r="2498" spans="11:27" ht="15.75">
      <c r="K2498" s="21"/>
      <c r="L2498" s="17"/>
      <c r="M2498" s="17"/>
      <c r="N2498" s="17" t="s">
        <v>352</v>
      </c>
      <c r="O2498" s="17" t="s">
        <v>830</v>
      </c>
      <c r="P2498" s="17" t="s">
        <v>3145</v>
      </c>
      <c r="Q2498" s="17" t="s">
        <v>347</v>
      </c>
      <c r="R2498" s="18">
        <v>65</v>
      </c>
      <c r="S2498" s="10">
        <v>36</v>
      </c>
      <c r="AA2498" s="11" t="str">
        <f t="shared" si="38"/>
        <v>15. Bình PhướcHuyện Phú Riềng</v>
      </c>
    </row>
    <row r="2499" spans="11:27" ht="15.75">
      <c r="K2499" s="21"/>
      <c r="L2499" s="17"/>
      <c r="M2499" s="17"/>
      <c r="N2499" s="17" t="s">
        <v>352</v>
      </c>
      <c r="O2499" s="17" t="s">
        <v>830</v>
      </c>
      <c r="P2499" s="17" t="s">
        <v>3276</v>
      </c>
      <c r="Q2499" s="17" t="s">
        <v>347</v>
      </c>
      <c r="R2499" s="18">
        <v>65</v>
      </c>
      <c r="S2499" s="10">
        <v>36</v>
      </c>
      <c r="AA2499" s="11" t="str">
        <f t="shared" si="38"/>
        <v>15. Bình PhướcHuyện Phú Riềng</v>
      </c>
    </row>
    <row r="2500" spans="11:27" ht="15.75">
      <c r="K2500" s="21"/>
      <c r="L2500" s="17"/>
      <c r="M2500" s="17"/>
      <c r="N2500" s="17" t="s">
        <v>352</v>
      </c>
      <c r="O2500" s="17" t="s">
        <v>830</v>
      </c>
      <c r="P2500" s="17" t="s">
        <v>3277</v>
      </c>
      <c r="Q2500" s="17" t="s">
        <v>347</v>
      </c>
      <c r="R2500" s="18">
        <v>65</v>
      </c>
      <c r="S2500" s="10">
        <v>36</v>
      </c>
      <c r="AA2500" s="11" t="str">
        <f t="shared" si="38"/>
        <v>15. Bình PhướcHuyện Phú Riềng</v>
      </c>
    </row>
    <row r="2501" spans="11:27" ht="15.75">
      <c r="K2501" s="21"/>
      <c r="L2501" s="17"/>
      <c r="M2501" s="17"/>
      <c r="N2501" s="17" t="s">
        <v>352</v>
      </c>
      <c r="O2501" s="17" t="s">
        <v>830</v>
      </c>
      <c r="P2501" s="17" t="s">
        <v>3278</v>
      </c>
      <c r="Q2501" s="17" t="s">
        <v>347</v>
      </c>
      <c r="R2501" s="18">
        <v>65</v>
      </c>
      <c r="S2501" s="10">
        <v>36</v>
      </c>
      <c r="AA2501" s="11" t="str">
        <f t="shared" si="38"/>
        <v>15. Bình PhướcHuyện Phú Riềng</v>
      </c>
    </row>
    <row r="2502" spans="11:27" ht="15.75">
      <c r="K2502" s="21"/>
      <c r="L2502" s="17"/>
      <c r="M2502" s="17"/>
      <c r="N2502" s="17" t="s">
        <v>352</v>
      </c>
      <c r="O2502" s="17" t="s">
        <v>830</v>
      </c>
      <c r="P2502" s="17" t="s">
        <v>3279</v>
      </c>
      <c r="Q2502" s="17" t="s">
        <v>347</v>
      </c>
      <c r="R2502" s="18">
        <v>65</v>
      </c>
      <c r="S2502" s="10">
        <v>36</v>
      </c>
      <c r="AA2502" s="11" t="str">
        <f t="shared" ref="AA2502:AA2565" si="39">N2502&amp;O2502</f>
        <v>15. Bình PhướcHuyện Phú Riềng</v>
      </c>
    </row>
    <row r="2503" spans="11:27" ht="15.75">
      <c r="K2503" s="21"/>
      <c r="L2503" s="17"/>
      <c r="M2503" s="17"/>
      <c r="N2503" s="17" t="s">
        <v>352</v>
      </c>
      <c r="O2503" s="17" t="s">
        <v>830</v>
      </c>
      <c r="P2503" s="17" t="s">
        <v>2433</v>
      </c>
      <c r="Q2503" s="17" t="s">
        <v>347</v>
      </c>
      <c r="R2503" s="18">
        <v>65</v>
      </c>
      <c r="S2503" s="10">
        <v>36</v>
      </c>
      <c r="AA2503" s="11" t="str">
        <f t="shared" si="39"/>
        <v>15. Bình PhướcHuyện Phú Riềng</v>
      </c>
    </row>
    <row r="2504" spans="11:27" ht="15.75">
      <c r="K2504" s="21"/>
      <c r="L2504" s="17"/>
      <c r="M2504" s="17"/>
      <c r="N2504" s="17" t="s">
        <v>352</v>
      </c>
      <c r="O2504" s="17" t="s">
        <v>830</v>
      </c>
      <c r="P2504" s="17" t="s">
        <v>3280</v>
      </c>
      <c r="Q2504" s="17" t="s">
        <v>347</v>
      </c>
      <c r="R2504" s="18">
        <v>65</v>
      </c>
      <c r="S2504" s="10">
        <v>36</v>
      </c>
      <c r="AA2504" s="11" t="str">
        <f t="shared" si="39"/>
        <v>15. Bình PhướcHuyện Phú Riềng</v>
      </c>
    </row>
    <row r="2505" spans="11:27" ht="15.75">
      <c r="K2505" s="21"/>
      <c r="L2505" s="17"/>
      <c r="M2505" s="17"/>
      <c r="N2505" s="17" t="s">
        <v>352</v>
      </c>
      <c r="O2505" s="17" t="s">
        <v>830</v>
      </c>
      <c r="P2505" s="17" t="s">
        <v>3281</v>
      </c>
      <c r="Q2505" s="17" t="s">
        <v>347</v>
      </c>
      <c r="R2505" s="18">
        <v>65</v>
      </c>
      <c r="S2505" s="10">
        <v>36</v>
      </c>
      <c r="AA2505" s="11" t="str">
        <f t="shared" si="39"/>
        <v>15. Bình PhướcHuyện Phú Riềng</v>
      </c>
    </row>
    <row r="2506" spans="11:27" ht="15.75">
      <c r="K2506" s="21"/>
      <c r="L2506" s="17"/>
      <c r="M2506" s="17"/>
      <c r="N2506" s="17" t="s">
        <v>352</v>
      </c>
      <c r="O2506" s="17" t="s">
        <v>830</v>
      </c>
      <c r="P2506" s="17" t="s">
        <v>2451</v>
      </c>
      <c r="Q2506" s="17" t="s">
        <v>347</v>
      </c>
      <c r="R2506" s="18">
        <v>65</v>
      </c>
      <c r="S2506" s="10">
        <v>36</v>
      </c>
      <c r="AA2506" s="11" t="str">
        <f t="shared" si="39"/>
        <v>15. Bình PhướcHuyện Phú Riềng</v>
      </c>
    </row>
    <row r="2507" spans="11:27" ht="15.75">
      <c r="K2507" s="21"/>
      <c r="L2507" s="17"/>
      <c r="M2507" s="17"/>
      <c r="N2507" s="17" t="s">
        <v>352</v>
      </c>
      <c r="O2507" s="17" t="s">
        <v>832</v>
      </c>
      <c r="P2507" s="17" t="s">
        <v>3056</v>
      </c>
      <c r="Q2507" s="17" t="s">
        <v>347</v>
      </c>
      <c r="R2507" s="18">
        <v>65</v>
      </c>
      <c r="S2507" s="10">
        <v>36</v>
      </c>
      <c r="AA2507" s="11" t="str">
        <f t="shared" si="39"/>
        <v>15. Bình PhướcThành phố Đồng Xoài</v>
      </c>
    </row>
    <row r="2508" spans="11:27" ht="15.75">
      <c r="K2508" s="21"/>
      <c r="L2508" s="17"/>
      <c r="M2508" s="17"/>
      <c r="N2508" s="17" t="s">
        <v>352</v>
      </c>
      <c r="O2508" s="17" t="s">
        <v>832</v>
      </c>
      <c r="P2508" s="17" t="s">
        <v>3282</v>
      </c>
      <c r="Q2508" s="17" t="s">
        <v>347</v>
      </c>
      <c r="R2508" s="18">
        <v>65</v>
      </c>
      <c r="S2508" s="10">
        <v>36</v>
      </c>
      <c r="AA2508" s="11" t="str">
        <f t="shared" si="39"/>
        <v>15. Bình PhướcThành phố Đồng Xoài</v>
      </c>
    </row>
    <row r="2509" spans="11:27" ht="15.75">
      <c r="K2509" s="21"/>
      <c r="L2509" s="17"/>
      <c r="M2509" s="17"/>
      <c r="N2509" s="17" t="s">
        <v>352</v>
      </c>
      <c r="O2509" s="17" t="s">
        <v>832</v>
      </c>
      <c r="P2509" s="17" t="s">
        <v>1898</v>
      </c>
      <c r="Q2509" s="17" t="s">
        <v>347</v>
      </c>
      <c r="R2509" s="18">
        <v>65</v>
      </c>
      <c r="S2509" s="10">
        <v>36</v>
      </c>
      <c r="AA2509" s="11" t="str">
        <f t="shared" si="39"/>
        <v>15. Bình PhướcThành phố Đồng Xoài</v>
      </c>
    </row>
    <row r="2510" spans="11:27" ht="15.75">
      <c r="K2510" s="21"/>
      <c r="L2510" s="17"/>
      <c r="M2510" s="17"/>
      <c r="N2510" s="17" t="s">
        <v>352</v>
      </c>
      <c r="O2510" s="17" t="s">
        <v>832</v>
      </c>
      <c r="P2510" s="17" t="s">
        <v>3283</v>
      </c>
      <c r="Q2510" s="17" t="s">
        <v>347</v>
      </c>
      <c r="R2510" s="18">
        <v>65</v>
      </c>
      <c r="S2510" s="10">
        <v>36</v>
      </c>
      <c r="AA2510" s="11" t="str">
        <f t="shared" si="39"/>
        <v>15. Bình PhướcThành phố Đồng Xoài</v>
      </c>
    </row>
    <row r="2511" spans="11:27" ht="15.75">
      <c r="K2511" s="21"/>
      <c r="L2511" s="17"/>
      <c r="M2511" s="17"/>
      <c r="N2511" s="17" t="s">
        <v>352</v>
      </c>
      <c r="O2511" s="17" t="s">
        <v>832</v>
      </c>
      <c r="P2511" s="17" t="s">
        <v>3284</v>
      </c>
      <c r="Q2511" s="17" t="s">
        <v>347</v>
      </c>
      <c r="R2511" s="18">
        <v>65</v>
      </c>
      <c r="S2511" s="10">
        <v>36</v>
      </c>
      <c r="AA2511" s="11" t="str">
        <f t="shared" si="39"/>
        <v>15. Bình PhướcThành phố Đồng Xoài</v>
      </c>
    </row>
    <row r="2512" spans="11:27" ht="15.75">
      <c r="K2512" s="21"/>
      <c r="L2512" s="17"/>
      <c r="M2512" s="17"/>
      <c r="N2512" s="17" t="s">
        <v>352</v>
      </c>
      <c r="O2512" s="17" t="s">
        <v>832</v>
      </c>
      <c r="P2512" s="17" t="s">
        <v>3285</v>
      </c>
      <c r="Q2512" s="17" t="s">
        <v>347</v>
      </c>
      <c r="R2512" s="18">
        <v>65</v>
      </c>
      <c r="S2512" s="10">
        <v>36</v>
      </c>
      <c r="AA2512" s="11" t="str">
        <f t="shared" si="39"/>
        <v>15. Bình PhướcThành phố Đồng Xoài</v>
      </c>
    </row>
    <row r="2513" spans="11:27" ht="15.75">
      <c r="K2513" s="21"/>
      <c r="L2513" s="17"/>
      <c r="M2513" s="17"/>
      <c r="N2513" s="17" t="s">
        <v>352</v>
      </c>
      <c r="O2513" s="17" t="s">
        <v>832</v>
      </c>
      <c r="P2513" s="17" t="s">
        <v>3237</v>
      </c>
      <c r="Q2513" s="17" t="s">
        <v>347</v>
      </c>
      <c r="R2513" s="18">
        <v>65</v>
      </c>
      <c r="S2513" s="10">
        <v>36</v>
      </c>
      <c r="AA2513" s="11" t="str">
        <f t="shared" si="39"/>
        <v>15. Bình PhướcThành phố Đồng Xoài</v>
      </c>
    </row>
    <row r="2514" spans="11:27" ht="15.75">
      <c r="K2514" s="21"/>
      <c r="L2514" s="17"/>
      <c r="M2514" s="17"/>
      <c r="N2514" s="17" t="s">
        <v>352</v>
      </c>
      <c r="O2514" s="17" t="s">
        <v>832</v>
      </c>
      <c r="P2514" s="17" t="s">
        <v>3286</v>
      </c>
      <c r="Q2514" s="17" t="s">
        <v>347</v>
      </c>
      <c r="R2514" s="18">
        <v>65</v>
      </c>
      <c r="S2514" s="10">
        <v>36</v>
      </c>
      <c r="AA2514" s="11" t="str">
        <f t="shared" si="39"/>
        <v>15. Bình PhướcThành phố Đồng Xoài</v>
      </c>
    </row>
    <row r="2515" spans="11:27" ht="15.75">
      <c r="K2515" s="21"/>
      <c r="L2515" s="17"/>
      <c r="M2515" s="17"/>
      <c r="N2515" s="17" t="s">
        <v>352</v>
      </c>
      <c r="O2515" s="17" t="s">
        <v>834</v>
      </c>
      <c r="P2515" s="17" t="s">
        <v>3287</v>
      </c>
      <c r="Q2515" s="17" t="s">
        <v>347</v>
      </c>
      <c r="R2515" s="18">
        <v>65</v>
      </c>
      <c r="S2515" s="10">
        <v>36</v>
      </c>
      <c r="AA2515" s="11" t="str">
        <f t="shared" si="39"/>
        <v>15. Bình PhướcThị xã Bình Long</v>
      </c>
    </row>
    <row r="2516" spans="11:27" ht="15.75">
      <c r="K2516" s="21"/>
      <c r="L2516" s="17"/>
      <c r="M2516" s="17"/>
      <c r="N2516" s="17" t="s">
        <v>352</v>
      </c>
      <c r="O2516" s="17" t="s">
        <v>834</v>
      </c>
      <c r="P2516" s="17" t="s">
        <v>3288</v>
      </c>
      <c r="Q2516" s="17" t="s">
        <v>347</v>
      </c>
      <c r="R2516" s="18">
        <v>65</v>
      </c>
      <c r="S2516" s="10">
        <v>36</v>
      </c>
      <c r="AA2516" s="11" t="str">
        <f t="shared" si="39"/>
        <v>15. Bình PhướcThị xã Bình Long</v>
      </c>
    </row>
    <row r="2517" spans="11:27" ht="15.75">
      <c r="K2517" s="21"/>
      <c r="L2517" s="17"/>
      <c r="M2517" s="17"/>
      <c r="N2517" s="17" t="s">
        <v>352</v>
      </c>
      <c r="O2517" s="17" t="s">
        <v>834</v>
      </c>
      <c r="P2517" s="17" t="s">
        <v>3289</v>
      </c>
      <c r="Q2517" s="17" t="s">
        <v>347</v>
      </c>
      <c r="R2517" s="18">
        <v>65</v>
      </c>
      <c r="S2517" s="10">
        <v>36</v>
      </c>
      <c r="AA2517" s="11" t="str">
        <f t="shared" si="39"/>
        <v>15. Bình PhướcThị xã Bình Long</v>
      </c>
    </row>
    <row r="2518" spans="11:27" ht="15.75">
      <c r="K2518" s="21"/>
      <c r="L2518" s="17"/>
      <c r="M2518" s="17"/>
      <c r="N2518" s="17" t="s">
        <v>352</v>
      </c>
      <c r="O2518" s="17" t="s">
        <v>834</v>
      </c>
      <c r="P2518" s="17" t="s">
        <v>1680</v>
      </c>
      <c r="Q2518" s="17" t="s">
        <v>347</v>
      </c>
      <c r="R2518" s="18">
        <v>65</v>
      </c>
      <c r="S2518" s="10">
        <v>36</v>
      </c>
      <c r="AA2518" s="11" t="str">
        <f t="shared" si="39"/>
        <v>15. Bình PhướcThị xã Bình Long</v>
      </c>
    </row>
    <row r="2519" spans="11:27" ht="15.75">
      <c r="K2519" s="21"/>
      <c r="L2519" s="17"/>
      <c r="M2519" s="17"/>
      <c r="N2519" s="17" t="s">
        <v>352</v>
      </c>
      <c r="O2519" s="17" t="s">
        <v>834</v>
      </c>
      <c r="P2519" s="17" t="s">
        <v>2075</v>
      </c>
      <c r="Q2519" s="17" t="s">
        <v>347</v>
      </c>
      <c r="R2519" s="18">
        <v>65</v>
      </c>
      <c r="S2519" s="10">
        <v>36</v>
      </c>
      <c r="AA2519" s="11" t="str">
        <f t="shared" si="39"/>
        <v>15. Bình PhướcThị xã Bình Long</v>
      </c>
    </row>
    <row r="2520" spans="11:27" ht="15.75">
      <c r="K2520" s="21"/>
      <c r="L2520" s="17"/>
      <c r="M2520" s="17"/>
      <c r="N2520" s="17" t="s">
        <v>352</v>
      </c>
      <c r="O2520" s="17" t="s">
        <v>834</v>
      </c>
      <c r="P2520" s="17" t="s">
        <v>3290</v>
      </c>
      <c r="Q2520" s="17" t="s">
        <v>347</v>
      </c>
      <c r="R2520" s="18">
        <v>65</v>
      </c>
      <c r="S2520" s="10">
        <v>36</v>
      </c>
      <c r="AA2520" s="11" t="str">
        <f t="shared" si="39"/>
        <v>15. Bình PhướcThị xã Bình Long</v>
      </c>
    </row>
    <row r="2521" spans="11:27" ht="15.75">
      <c r="K2521" s="21"/>
      <c r="L2521" s="17"/>
      <c r="M2521" s="17"/>
      <c r="N2521" s="17" t="s">
        <v>352</v>
      </c>
      <c r="O2521" s="17" t="s">
        <v>837</v>
      </c>
      <c r="P2521" s="17" t="s">
        <v>1904</v>
      </c>
      <c r="Q2521" s="17" t="s">
        <v>347</v>
      </c>
      <c r="R2521" s="18">
        <v>65</v>
      </c>
      <c r="S2521" s="10">
        <v>36</v>
      </c>
      <c r="AA2521" s="11" t="str">
        <f t="shared" si="39"/>
        <v>15. Bình PhướcThị xã Phước Long</v>
      </c>
    </row>
    <row r="2522" spans="11:27" ht="15.75">
      <c r="K2522" s="21"/>
      <c r="L2522" s="17"/>
      <c r="M2522" s="17"/>
      <c r="N2522" s="17" t="s">
        <v>352</v>
      </c>
      <c r="O2522" s="17" t="s">
        <v>837</v>
      </c>
      <c r="P2522" s="17" t="s">
        <v>3291</v>
      </c>
      <c r="Q2522" s="17" t="s">
        <v>347</v>
      </c>
      <c r="R2522" s="18">
        <v>65</v>
      </c>
      <c r="S2522" s="10">
        <v>36</v>
      </c>
      <c r="AA2522" s="11" t="str">
        <f t="shared" si="39"/>
        <v>15. Bình PhướcThị xã Phước Long</v>
      </c>
    </row>
    <row r="2523" spans="11:27" ht="15.75">
      <c r="K2523" s="21"/>
      <c r="L2523" s="17"/>
      <c r="M2523" s="17"/>
      <c r="N2523" s="17" t="s">
        <v>352</v>
      </c>
      <c r="O2523" s="17" t="s">
        <v>837</v>
      </c>
      <c r="P2523" s="17" t="s">
        <v>1908</v>
      </c>
      <c r="Q2523" s="17" t="s">
        <v>347</v>
      </c>
      <c r="R2523" s="18">
        <v>65</v>
      </c>
      <c r="S2523" s="10">
        <v>36</v>
      </c>
      <c r="AA2523" s="11" t="str">
        <f t="shared" si="39"/>
        <v>15. Bình PhướcThị xã Phước Long</v>
      </c>
    </row>
    <row r="2524" spans="11:27" ht="15.75">
      <c r="K2524" s="21"/>
      <c r="L2524" s="17"/>
      <c r="M2524" s="17"/>
      <c r="N2524" s="17" t="s">
        <v>352</v>
      </c>
      <c r="O2524" s="17" t="s">
        <v>837</v>
      </c>
      <c r="P2524" s="17" t="s">
        <v>3292</v>
      </c>
      <c r="Q2524" s="17" t="s">
        <v>347</v>
      </c>
      <c r="R2524" s="18">
        <v>65</v>
      </c>
      <c r="S2524" s="10">
        <v>36</v>
      </c>
      <c r="AA2524" s="11" t="str">
        <f t="shared" si="39"/>
        <v>15. Bình PhướcThị xã Phước Long</v>
      </c>
    </row>
    <row r="2525" spans="11:27" ht="15.75">
      <c r="K2525" s="21"/>
      <c r="L2525" s="17"/>
      <c r="M2525" s="17"/>
      <c r="N2525" s="17" t="s">
        <v>352</v>
      </c>
      <c r="O2525" s="17" t="s">
        <v>837</v>
      </c>
      <c r="P2525" s="17" t="s">
        <v>3293</v>
      </c>
      <c r="Q2525" s="17" t="s">
        <v>347</v>
      </c>
      <c r="R2525" s="18">
        <v>65</v>
      </c>
      <c r="S2525" s="10">
        <v>36</v>
      </c>
      <c r="AA2525" s="11" t="str">
        <f t="shared" si="39"/>
        <v>15. Bình PhướcThị xã Phước Long</v>
      </c>
    </row>
    <row r="2526" spans="11:27" ht="15.75">
      <c r="K2526" s="21"/>
      <c r="L2526" s="17"/>
      <c r="M2526" s="17"/>
      <c r="N2526" s="17" t="s">
        <v>352</v>
      </c>
      <c r="O2526" s="17" t="s">
        <v>837</v>
      </c>
      <c r="P2526" s="17" t="s">
        <v>2317</v>
      </c>
      <c r="Q2526" s="17" t="s">
        <v>347</v>
      </c>
      <c r="R2526" s="18">
        <v>65</v>
      </c>
      <c r="S2526" s="10">
        <v>36</v>
      </c>
      <c r="AA2526" s="11" t="str">
        <f t="shared" si="39"/>
        <v>15. Bình PhướcThị xã Phước Long</v>
      </c>
    </row>
    <row r="2527" spans="11:27" ht="15.75">
      <c r="K2527" s="21"/>
      <c r="L2527" s="17"/>
      <c r="M2527" s="17"/>
      <c r="N2527" s="17" t="s">
        <v>352</v>
      </c>
      <c r="O2527" s="17" t="s">
        <v>837</v>
      </c>
      <c r="P2527" s="17" t="s">
        <v>3294</v>
      </c>
      <c r="Q2527" s="17" t="s">
        <v>347</v>
      </c>
      <c r="R2527" s="18">
        <v>65</v>
      </c>
      <c r="S2527" s="10">
        <v>36</v>
      </c>
      <c r="AA2527" s="11" t="str">
        <f t="shared" si="39"/>
        <v>15. Bình PhướcThị xã Phước Long</v>
      </c>
    </row>
    <row r="2528" spans="11:27" ht="15.75">
      <c r="K2528" s="21"/>
      <c r="L2528" s="17"/>
      <c r="M2528" s="17"/>
      <c r="N2528" s="17" t="s">
        <v>357</v>
      </c>
      <c r="O2528" s="17" t="s">
        <v>840</v>
      </c>
      <c r="P2528" s="17" t="s">
        <v>3295</v>
      </c>
      <c r="Q2528" s="17" t="s">
        <v>297</v>
      </c>
      <c r="R2528" s="18">
        <v>95</v>
      </c>
      <c r="S2528" s="10">
        <v>44</v>
      </c>
      <c r="AA2528" s="11" t="str">
        <f t="shared" si="39"/>
        <v>16. Bình ThuậnHuyện Bắc Bình</v>
      </c>
    </row>
    <row r="2529" spans="11:27" ht="15.75">
      <c r="K2529" s="21"/>
      <c r="L2529" s="17"/>
      <c r="M2529" s="17"/>
      <c r="N2529" s="17" t="s">
        <v>357</v>
      </c>
      <c r="O2529" s="17" t="s">
        <v>840</v>
      </c>
      <c r="P2529" s="17" t="s">
        <v>3296</v>
      </c>
      <c r="Q2529" s="17" t="s">
        <v>297</v>
      </c>
      <c r="R2529" s="18">
        <v>95</v>
      </c>
      <c r="S2529" s="10">
        <v>44</v>
      </c>
      <c r="AA2529" s="11" t="str">
        <f t="shared" si="39"/>
        <v>16. Bình ThuậnHuyện Bắc Bình</v>
      </c>
    </row>
    <row r="2530" spans="11:27" ht="15.75">
      <c r="K2530" s="21"/>
      <c r="L2530" s="17"/>
      <c r="M2530" s="17"/>
      <c r="N2530" s="17" t="s">
        <v>357</v>
      </c>
      <c r="O2530" s="17" t="s">
        <v>840</v>
      </c>
      <c r="P2530" s="17" t="s">
        <v>3297</v>
      </c>
      <c r="Q2530" s="17" t="s">
        <v>347</v>
      </c>
      <c r="R2530" s="18">
        <v>65</v>
      </c>
      <c r="S2530" s="10">
        <v>36</v>
      </c>
      <c r="AA2530" s="11" t="str">
        <f t="shared" si="39"/>
        <v>16. Bình ThuậnHuyện Bắc Bình</v>
      </c>
    </row>
    <row r="2531" spans="11:27" ht="15.75">
      <c r="K2531" s="21"/>
      <c r="L2531" s="17"/>
      <c r="M2531" s="17"/>
      <c r="N2531" s="17" t="s">
        <v>357</v>
      </c>
      <c r="O2531" s="17" t="s">
        <v>840</v>
      </c>
      <c r="P2531" s="17" t="s">
        <v>3145</v>
      </c>
      <c r="Q2531" s="17" t="s">
        <v>347</v>
      </c>
      <c r="R2531" s="18">
        <v>65</v>
      </c>
      <c r="S2531" s="10">
        <v>36</v>
      </c>
      <c r="AA2531" s="11" t="str">
        <f t="shared" si="39"/>
        <v>16. Bình ThuậnHuyện Bắc Bình</v>
      </c>
    </row>
    <row r="2532" spans="11:27" ht="15.75">
      <c r="K2532" s="21"/>
      <c r="L2532" s="17"/>
      <c r="M2532" s="17"/>
      <c r="N2532" s="17" t="s">
        <v>357</v>
      </c>
      <c r="O2532" s="17" t="s">
        <v>840</v>
      </c>
      <c r="P2532" s="17" t="s">
        <v>3298</v>
      </c>
      <c r="Q2532" s="17" t="s">
        <v>347</v>
      </c>
      <c r="R2532" s="18">
        <v>65</v>
      </c>
      <c r="S2532" s="10">
        <v>36</v>
      </c>
      <c r="AA2532" s="11" t="str">
        <f t="shared" si="39"/>
        <v>16. Bình ThuậnHuyện Bắc Bình</v>
      </c>
    </row>
    <row r="2533" spans="11:27" ht="15.75">
      <c r="K2533" s="21"/>
      <c r="L2533" s="17"/>
      <c r="M2533" s="17"/>
      <c r="N2533" s="17" t="s">
        <v>357</v>
      </c>
      <c r="O2533" s="17" t="s">
        <v>840</v>
      </c>
      <c r="P2533" s="17" t="s">
        <v>3299</v>
      </c>
      <c r="Q2533" s="17" t="s">
        <v>297</v>
      </c>
      <c r="R2533" s="18">
        <v>95</v>
      </c>
      <c r="S2533" s="10">
        <v>44</v>
      </c>
      <c r="AA2533" s="11" t="str">
        <f t="shared" si="39"/>
        <v>16. Bình ThuậnHuyện Bắc Bình</v>
      </c>
    </row>
    <row r="2534" spans="11:27" ht="15.75">
      <c r="K2534" s="21"/>
      <c r="L2534" s="17"/>
      <c r="M2534" s="17"/>
      <c r="N2534" s="17" t="s">
        <v>357</v>
      </c>
      <c r="O2534" s="17" t="s">
        <v>840</v>
      </c>
      <c r="P2534" s="17" t="s">
        <v>457</v>
      </c>
      <c r="Q2534" s="17" t="s">
        <v>297</v>
      </c>
      <c r="R2534" s="18">
        <v>95</v>
      </c>
      <c r="S2534" s="10">
        <v>44</v>
      </c>
      <c r="AA2534" s="11" t="str">
        <f t="shared" si="39"/>
        <v>16. Bình ThuậnHuyện Bắc Bình</v>
      </c>
    </row>
    <row r="2535" spans="11:27" ht="15.75">
      <c r="K2535" s="21"/>
      <c r="L2535" s="17"/>
      <c r="M2535" s="17"/>
      <c r="N2535" s="17" t="s">
        <v>357</v>
      </c>
      <c r="O2535" s="17" t="s">
        <v>840</v>
      </c>
      <c r="P2535" s="17" t="s">
        <v>878</v>
      </c>
      <c r="Q2535" s="17" t="s">
        <v>297</v>
      </c>
      <c r="R2535" s="18">
        <v>95</v>
      </c>
      <c r="S2535" s="10">
        <v>44</v>
      </c>
      <c r="AA2535" s="11" t="str">
        <f t="shared" si="39"/>
        <v>16. Bình ThuậnHuyện Bắc Bình</v>
      </c>
    </row>
    <row r="2536" spans="11:27" ht="15.75">
      <c r="K2536" s="21"/>
      <c r="L2536" s="17"/>
      <c r="M2536" s="17"/>
      <c r="N2536" s="17" t="s">
        <v>357</v>
      </c>
      <c r="O2536" s="17" t="s">
        <v>840</v>
      </c>
      <c r="P2536" s="17" t="s">
        <v>3300</v>
      </c>
      <c r="Q2536" s="17" t="s">
        <v>347</v>
      </c>
      <c r="R2536" s="18">
        <v>65</v>
      </c>
      <c r="S2536" s="10">
        <v>36</v>
      </c>
      <c r="AA2536" s="11" t="str">
        <f t="shared" si="39"/>
        <v>16. Bình ThuậnHuyện Bắc Bình</v>
      </c>
    </row>
    <row r="2537" spans="11:27" ht="15.75">
      <c r="K2537" s="21"/>
      <c r="L2537" s="17"/>
      <c r="M2537" s="17"/>
      <c r="N2537" s="17" t="s">
        <v>357</v>
      </c>
      <c r="O2537" s="17" t="s">
        <v>840</v>
      </c>
      <c r="P2537" s="17" t="s">
        <v>3301</v>
      </c>
      <c r="Q2537" s="17" t="s">
        <v>297</v>
      </c>
      <c r="R2537" s="18">
        <v>95</v>
      </c>
      <c r="S2537" s="10">
        <v>44</v>
      </c>
      <c r="AA2537" s="11" t="str">
        <f t="shared" si="39"/>
        <v>16. Bình ThuậnHuyện Bắc Bình</v>
      </c>
    </row>
    <row r="2538" spans="11:27" ht="15.75">
      <c r="K2538" s="21"/>
      <c r="L2538" s="17"/>
      <c r="M2538" s="17"/>
      <c r="N2538" s="17" t="s">
        <v>357</v>
      </c>
      <c r="O2538" s="17" t="s">
        <v>840</v>
      </c>
      <c r="P2538" s="17" t="s">
        <v>3302</v>
      </c>
      <c r="Q2538" s="17" t="s">
        <v>297</v>
      </c>
      <c r="R2538" s="18">
        <v>95</v>
      </c>
      <c r="S2538" s="10">
        <v>44</v>
      </c>
      <c r="AA2538" s="11" t="str">
        <f t="shared" si="39"/>
        <v>16. Bình ThuậnHuyện Bắc Bình</v>
      </c>
    </row>
    <row r="2539" spans="11:27" ht="15.75">
      <c r="K2539" s="21"/>
      <c r="L2539" s="17"/>
      <c r="M2539" s="17"/>
      <c r="N2539" s="17" t="s">
        <v>357</v>
      </c>
      <c r="O2539" s="17" t="s">
        <v>840</v>
      </c>
      <c r="P2539" s="17" t="s">
        <v>3303</v>
      </c>
      <c r="Q2539" s="17" t="s">
        <v>347</v>
      </c>
      <c r="R2539" s="18">
        <v>65</v>
      </c>
      <c r="S2539" s="10">
        <v>36</v>
      </c>
      <c r="AA2539" s="11" t="str">
        <f t="shared" si="39"/>
        <v>16. Bình ThuậnHuyện Bắc Bình</v>
      </c>
    </row>
    <row r="2540" spans="11:27" ht="15.75">
      <c r="K2540" s="21"/>
      <c r="L2540" s="17"/>
      <c r="M2540" s="17"/>
      <c r="N2540" s="17" t="s">
        <v>357</v>
      </c>
      <c r="O2540" s="17" t="s">
        <v>840</v>
      </c>
      <c r="P2540" s="17" t="s">
        <v>3304</v>
      </c>
      <c r="Q2540" s="17" t="s">
        <v>297</v>
      </c>
      <c r="R2540" s="18">
        <v>95</v>
      </c>
      <c r="S2540" s="10">
        <v>44</v>
      </c>
      <c r="AA2540" s="11" t="str">
        <f t="shared" si="39"/>
        <v>16. Bình ThuậnHuyện Bắc Bình</v>
      </c>
    </row>
    <row r="2541" spans="11:27" ht="15.75">
      <c r="K2541" s="21"/>
      <c r="L2541" s="17"/>
      <c r="M2541" s="17"/>
      <c r="N2541" s="17" t="s">
        <v>357</v>
      </c>
      <c r="O2541" s="17" t="s">
        <v>840</v>
      </c>
      <c r="P2541" s="17" t="s">
        <v>3305</v>
      </c>
      <c r="Q2541" s="17" t="s">
        <v>347</v>
      </c>
      <c r="R2541" s="18">
        <v>65</v>
      </c>
      <c r="S2541" s="10">
        <v>36</v>
      </c>
      <c r="AA2541" s="11" t="str">
        <f t="shared" si="39"/>
        <v>16. Bình ThuậnHuyện Bắc Bình</v>
      </c>
    </row>
    <row r="2542" spans="11:27" ht="15.75">
      <c r="K2542" s="21"/>
      <c r="L2542" s="17"/>
      <c r="M2542" s="17"/>
      <c r="N2542" s="17" t="s">
        <v>357</v>
      </c>
      <c r="O2542" s="17" t="s">
        <v>840</v>
      </c>
      <c r="P2542" s="17" t="s">
        <v>3306</v>
      </c>
      <c r="Q2542" s="17" t="s">
        <v>347</v>
      </c>
      <c r="R2542" s="18">
        <v>65</v>
      </c>
      <c r="S2542" s="10">
        <v>36</v>
      </c>
      <c r="AA2542" s="11" t="str">
        <f t="shared" si="39"/>
        <v>16. Bình ThuậnHuyện Bắc Bình</v>
      </c>
    </row>
    <row r="2543" spans="11:27" ht="15.75">
      <c r="K2543" s="21"/>
      <c r="L2543" s="17"/>
      <c r="M2543" s="17"/>
      <c r="N2543" s="17" t="s">
        <v>357</v>
      </c>
      <c r="O2543" s="17" t="s">
        <v>840</v>
      </c>
      <c r="P2543" s="17" t="s">
        <v>3307</v>
      </c>
      <c r="Q2543" s="17" t="s">
        <v>347</v>
      </c>
      <c r="R2543" s="18">
        <v>65</v>
      </c>
      <c r="S2543" s="10">
        <v>36</v>
      </c>
      <c r="AA2543" s="11" t="str">
        <f t="shared" si="39"/>
        <v>16. Bình ThuậnHuyện Bắc Bình</v>
      </c>
    </row>
    <row r="2544" spans="11:27" ht="15.75">
      <c r="K2544" s="21"/>
      <c r="L2544" s="17"/>
      <c r="M2544" s="17"/>
      <c r="N2544" s="17" t="s">
        <v>357</v>
      </c>
      <c r="O2544" s="17" t="s">
        <v>840</v>
      </c>
      <c r="P2544" s="17" t="s">
        <v>3308</v>
      </c>
      <c r="Q2544" s="17" t="s">
        <v>347</v>
      </c>
      <c r="R2544" s="18">
        <v>65</v>
      </c>
      <c r="S2544" s="10">
        <v>36</v>
      </c>
      <c r="AA2544" s="11" t="str">
        <f t="shared" si="39"/>
        <v>16. Bình ThuậnHuyện Bắc Bình</v>
      </c>
    </row>
    <row r="2545" spans="11:27" ht="15.75">
      <c r="K2545" s="21"/>
      <c r="L2545" s="17"/>
      <c r="M2545" s="17"/>
      <c r="N2545" s="17" t="s">
        <v>357</v>
      </c>
      <c r="O2545" s="17" t="s">
        <v>840</v>
      </c>
      <c r="P2545" s="17" t="s">
        <v>3309</v>
      </c>
      <c r="Q2545" s="17" t="s">
        <v>347</v>
      </c>
      <c r="R2545" s="18">
        <v>65</v>
      </c>
      <c r="S2545" s="10">
        <v>36</v>
      </c>
      <c r="AA2545" s="11" t="str">
        <f t="shared" si="39"/>
        <v>16. Bình ThuậnHuyện Bắc Bình</v>
      </c>
    </row>
    <row r="2546" spans="11:27" ht="15.75">
      <c r="K2546" s="21"/>
      <c r="L2546" s="17"/>
      <c r="M2546" s="17"/>
      <c r="N2546" s="17" t="s">
        <v>357</v>
      </c>
      <c r="O2546" s="17" t="s">
        <v>550</v>
      </c>
      <c r="P2546" s="17" t="s">
        <v>3310</v>
      </c>
      <c r="Q2546" s="17" t="s">
        <v>347</v>
      </c>
      <c r="R2546" s="18">
        <v>65</v>
      </c>
      <c r="S2546" s="10">
        <v>36</v>
      </c>
      <c r="AA2546" s="11" t="str">
        <f t="shared" si="39"/>
        <v>16. Bình ThuậnHuyện Đức Linh</v>
      </c>
    </row>
    <row r="2547" spans="11:27" ht="15.75">
      <c r="K2547" s="21"/>
      <c r="L2547" s="17"/>
      <c r="M2547" s="17"/>
      <c r="N2547" s="17" t="s">
        <v>357</v>
      </c>
      <c r="O2547" s="17" t="s">
        <v>550</v>
      </c>
      <c r="P2547" s="17" t="s">
        <v>3311</v>
      </c>
      <c r="Q2547" s="17" t="s">
        <v>347</v>
      </c>
      <c r="R2547" s="18">
        <v>65</v>
      </c>
      <c r="S2547" s="10">
        <v>36</v>
      </c>
      <c r="AA2547" s="11" t="str">
        <f t="shared" si="39"/>
        <v>16. Bình ThuậnHuyện Đức Linh</v>
      </c>
    </row>
    <row r="2548" spans="11:27" ht="15.75">
      <c r="K2548" s="21"/>
      <c r="L2548" s="17"/>
      <c r="M2548" s="17"/>
      <c r="N2548" s="17" t="s">
        <v>357</v>
      </c>
      <c r="O2548" s="17" t="s">
        <v>550</v>
      </c>
      <c r="P2548" s="17" t="s">
        <v>3312</v>
      </c>
      <c r="Q2548" s="17" t="s">
        <v>347</v>
      </c>
      <c r="R2548" s="18">
        <v>65</v>
      </c>
      <c r="S2548" s="10">
        <v>36</v>
      </c>
      <c r="AA2548" s="11" t="str">
        <f t="shared" si="39"/>
        <v>16. Bình ThuậnHuyện Đức Linh</v>
      </c>
    </row>
    <row r="2549" spans="11:27" ht="15.75">
      <c r="K2549" s="21"/>
      <c r="L2549" s="17"/>
      <c r="M2549" s="17"/>
      <c r="N2549" s="17" t="s">
        <v>357</v>
      </c>
      <c r="O2549" s="17" t="s">
        <v>550</v>
      </c>
      <c r="P2549" s="17" t="s">
        <v>3313</v>
      </c>
      <c r="Q2549" s="17" t="s">
        <v>347</v>
      </c>
      <c r="R2549" s="18">
        <v>65</v>
      </c>
      <c r="S2549" s="10">
        <v>36</v>
      </c>
      <c r="AA2549" s="11" t="str">
        <f t="shared" si="39"/>
        <v>16. Bình ThuậnHuyện Đức Linh</v>
      </c>
    </row>
    <row r="2550" spans="11:27" ht="15.75">
      <c r="K2550" s="21"/>
      <c r="L2550" s="17"/>
      <c r="M2550" s="17"/>
      <c r="N2550" s="17" t="s">
        <v>357</v>
      </c>
      <c r="O2550" s="17" t="s">
        <v>550</v>
      </c>
      <c r="P2550" s="17" t="s">
        <v>3243</v>
      </c>
      <c r="Q2550" s="17" t="s">
        <v>347</v>
      </c>
      <c r="R2550" s="18">
        <v>65</v>
      </c>
      <c r="S2550" s="10">
        <v>36</v>
      </c>
      <c r="AA2550" s="11" t="str">
        <f t="shared" si="39"/>
        <v>16. Bình ThuậnHuyện Đức Linh</v>
      </c>
    </row>
    <row r="2551" spans="11:27" ht="15.75">
      <c r="K2551" s="21"/>
      <c r="L2551" s="17"/>
      <c r="M2551" s="17"/>
      <c r="N2551" s="17" t="s">
        <v>357</v>
      </c>
      <c r="O2551" s="17" t="s">
        <v>550</v>
      </c>
      <c r="P2551" s="17" t="s">
        <v>3314</v>
      </c>
      <c r="Q2551" s="17" t="s">
        <v>347</v>
      </c>
      <c r="R2551" s="18">
        <v>65</v>
      </c>
      <c r="S2551" s="10">
        <v>36</v>
      </c>
      <c r="AA2551" s="11" t="str">
        <f t="shared" si="39"/>
        <v>16. Bình ThuậnHuyện Đức Linh</v>
      </c>
    </row>
    <row r="2552" spans="11:27" ht="15.75">
      <c r="K2552" s="21"/>
      <c r="L2552" s="17"/>
      <c r="M2552" s="17"/>
      <c r="N2552" s="17" t="s">
        <v>357</v>
      </c>
      <c r="O2552" s="17" t="s">
        <v>550</v>
      </c>
      <c r="P2552" s="17" t="s">
        <v>3315</v>
      </c>
      <c r="Q2552" s="17" t="s">
        <v>347</v>
      </c>
      <c r="R2552" s="18">
        <v>65</v>
      </c>
      <c r="S2552" s="10">
        <v>36</v>
      </c>
      <c r="AA2552" s="11" t="str">
        <f t="shared" si="39"/>
        <v>16. Bình ThuậnHuyện Đức Linh</v>
      </c>
    </row>
    <row r="2553" spans="11:27" ht="15.75">
      <c r="K2553" s="21"/>
      <c r="L2553" s="17"/>
      <c r="M2553" s="17"/>
      <c r="N2553" s="17" t="s">
        <v>357</v>
      </c>
      <c r="O2553" s="17" t="s">
        <v>550</v>
      </c>
      <c r="P2553" s="17" t="s">
        <v>3316</v>
      </c>
      <c r="Q2553" s="17" t="s">
        <v>347</v>
      </c>
      <c r="R2553" s="18">
        <v>65</v>
      </c>
      <c r="S2553" s="10">
        <v>36</v>
      </c>
      <c r="AA2553" s="11" t="str">
        <f t="shared" si="39"/>
        <v>16. Bình ThuậnHuyện Đức Linh</v>
      </c>
    </row>
    <row r="2554" spans="11:27" ht="15.75">
      <c r="K2554" s="21"/>
      <c r="L2554" s="17"/>
      <c r="M2554" s="17"/>
      <c r="N2554" s="17" t="s">
        <v>357</v>
      </c>
      <c r="O2554" s="17" t="s">
        <v>550</v>
      </c>
      <c r="P2554" s="17" t="s">
        <v>3317</v>
      </c>
      <c r="Q2554" s="17" t="s">
        <v>347</v>
      </c>
      <c r="R2554" s="18">
        <v>65</v>
      </c>
      <c r="S2554" s="10">
        <v>36</v>
      </c>
      <c r="AA2554" s="11" t="str">
        <f t="shared" si="39"/>
        <v>16. Bình ThuậnHuyện Đức Linh</v>
      </c>
    </row>
    <row r="2555" spans="11:27" ht="15.75">
      <c r="K2555" s="21"/>
      <c r="L2555" s="17"/>
      <c r="M2555" s="17"/>
      <c r="N2555" s="17" t="s">
        <v>357</v>
      </c>
      <c r="O2555" s="17" t="s">
        <v>550</v>
      </c>
      <c r="P2555" s="17" t="s">
        <v>3318</v>
      </c>
      <c r="Q2555" s="17" t="s">
        <v>347</v>
      </c>
      <c r="R2555" s="18">
        <v>65</v>
      </c>
      <c r="S2555" s="10">
        <v>36</v>
      </c>
      <c r="AA2555" s="11" t="str">
        <f t="shared" si="39"/>
        <v>16. Bình ThuậnHuyện Đức Linh</v>
      </c>
    </row>
    <row r="2556" spans="11:27" ht="15.75">
      <c r="K2556" s="21"/>
      <c r="L2556" s="17"/>
      <c r="M2556" s="17"/>
      <c r="N2556" s="17" t="s">
        <v>357</v>
      </c>
      <c r="O2556" s="17" t="s">
        <v>550</v>
      </c>
      <c r="P2556" s="17" t="s">
        <v>3319</v>
      </c>
      <c r="Q2556" s="17" t="s">
        <v>347</v>
      </c>
      <c r="R2556" s="18">
        <v>65</v>
      </c>
      <c r="S2556" s="10">
        <v>36</v>
      </c>
      <c r="AA2556" s="11" t="str">
        <f t="shared" si="39"/>
        <v>16. Bình ThuậnHuyện Đức Linh</v>
      </c>
    </row>
    <row r="2557" spans="11:27" ht="15.75">
      <c r="K2557" s="21"/>
      <c r="L2557" s="17"/>
      <c r="M2557" s="17"/>
      <c r="N2557" s="17" t="s">
        <v>357</v>
      </c>
      <c r="O2557" s="17" t="s">
        <v>550</v>
      </c>
      <c r="P2557" s="17" t="s">
        <v>3320</v>
      </c>
      <c r="Q2557" s="17" t="s">
        <v>347</v>
      </c>
      <c r="R2557" s="18">
        <v>65</v>
      </c>
      <c r="S2557" s="10">
        <v>36</v>
      </c>
      <c r="AA2557" s="11" t="str">
        <f t="shared" si="39"/>
        <v>16. Bình ThuậnHuyện Đức Linh</v>
      </c>
    </row>
    <row r="2558" spans="11:27" ht="15.75">
      <c r="K2558" s="21"/>
      <c r="L2558" s="17"/>
      <c r="M2558" s="17"/>
      <c r="N2558" s="17" t="s">
        <v>357</v>
      </c>
      <c r="O2558" s="17" t="s">
        <v>553</v>
      </c>
      <c r="P2558" s="17" t="s">
        <v>3321</v>
      </c>
      <c r="Q2558" s="17" t="s">
        <v>297</v>
      </c>
      <c r="R2558" s="18">
        <v>95</v>
      </c>
      <c r="S2558" s="10">
        <v>44</v>
      </c>
      <c r="AA2558" s="11" t="str">
        <f t="shared" si="39"/>
        <v>16. Bình ThuậnHuyện Hàm Tân</v>
      </c>
    </row>
    <row r="2559" spans="11:27" ht="15.75">
      <c r="K2559" s="21"/>
      <c r="L2559" s="17"/>
      <c r="M2559" s="17"/>
      <c r="N2559" s="17" t="s">
        <v>357</v>
      </c>
      <c r="O2559" s="17" t="s">
        <v>553</v>
      </c>
      <c r="P2559" s="17" t="s">
        <v>3322</v>
      </c>
      <c r="Q2559" s="17" t="s">
        <v>297</v>
      </c>
      <c r="R2559" s="18">
        <v>95</v>
      </c>
      <c r="S2559" s="10">
        <v>44</v>
      </c>
      <c r="AA2559" s="11" t="str">
        <f t="shared" si="39"/>
        <v>16. Bình ThuậnHuyện Hàm Tân</v>
      </c>
    </row>
    <row r="2560" spans="11:27" ht="15.75">
      <c r="K2560" s="21"/>
      <c r="L2560" s="17"/>
      <c r="M2560" s="17"/>
      <c r="N2560" s="17" t="s">
        <v>357</v>
      </c>
      <c r="O2560" s="17" t="s">
        <v>553</v>
      </c>
      <c r="P2560" s="17" t="s">
        <v>3323</v>
      </c>
      <c r="Q2560" s="17" t="s">
        <v>297</v>
      </c>
      <c r="R2560" s="18">
        <v>95</v>
      </c>
      <c r="S2560" s="10">
        <v>44</v>
      </c>
      <c r="AA2560" s="11" t="str">
        <f t="shared" si="39"/>
        <v>16. Bình ThuậnHuyện Hàm Tân</v>
      </c>
    </row>
    <row r="2561" spans="11:27" ht="15.75">
      <c r="K2561" s="21"/>
      <c r="L2561" s="17"/>
      <c r="M2561" s="17"/>
      <c r="N2561" s="17" t="s">
        <v>357</v>
      </c>
      <c r="O2561" s="17" t="s">
        <v>553</v>
      </c>
      <c r="P2561" s="17" t="s">
        <v>3324</v>
      </c>
      <c r="Q2561" s="17" t="s">
        <v>297</v>
      </c>
      <c r="R2561" s="18">
        <v>95</v>
      </c>
      <c r="S2561" s="10">
        <v>44</v>
      </c>
      <c r="AA2561" s="11" t="str">
        <f t="shared" si="39"/>
        <v>16. Bình ThuậnHuyện Hàm Tân</v>
      </c>
    </row>
    <row r="2562" spans="11:27" ht="15.75">
      <c r="K2562" s="21"/>
      <c r="L2562" s="17"/>
      <c r="M2562" s="17"/>
      <c r="N2562" s="17" t="s">
        <v>357</v>
      </c>
      <c r="O2562" s="17" t="s">
        <v>553</v>
      </c>
      <c r="P2562" s="17" t="s">
        <v>3325</v>
      </c>
      <c r="Q2562" s="17" t="s">
        <v>297</v>
      </c>
      <c r="R2562" s="18">
        <v>95</v>
      </c>
      <c r="S2562" s="10">
        <v>44</v>
      </c>
      <c r="AA2562" s="11" t="str">
        <f t="shared" si="39"/>
        <v>16. Bình ThuậnHuyện Hàm Tân</v>
      </c>
    </row>
    <row r="2563" spans="11:27" ht="15.75">
      <c r="K2563" s="21"/>
      <c r="L2563" s="17"/>
      <c r="M2563" s="17"/>
      <c r="N2563" s="17" t="s">
        <v>357</v>
      </c>
      <c r="O2563" s="17" t="s">
        <v>553</v>
      </c>
      <c r="P2563" s="17" t="s">
        <v>3318</v>
      </c>
      <c r="Q2563" s="17" t="s">
        <v>297</v>
      </c>
      <c r="R2563" s="18">
        <v>95</v>
      </c>
      <c r="S2563" s="10">
        <v>44</v>
      </c>
      <c r="AA2563" s="11" t="str">
        <f t="shared" si="39"/>
        <v>16. Bình ThuậnHuyện Hàm Tân</v>
      </c>
    </row>
    <row r="2564" spans="11:27" ht="15.75">
      <c r="K2564" s="21"/>
      <c r="L2564" s="17"/>
      <c r="M2564" s="17"/>
      <c r="N2564" s="17" t="s">
        <v>357</v>
      </c>
      <c r="O2564" s="17" t="s">
        <v>553</v>
      </c>
      <c r="P2564" s="17" t="s">
        <v>3326</v>
      </c>
      <c r="Q2564" s="17" t="s">
        <v>297</v>
      </c>
      <c r="R2564" s="18">
        <v>95</v>
      </c>
      <c r="S2564" s="10">
        <v>44</v>
      </c>
      <c r="AA2564" s="11" t="str">
        <f t="shared" si="39"/>
        <v>16. Bình ThuậnHuyện Hàm Tân</v>
      </c>
    </row>
    <row r="2565" spans="11:27" ht="15.75">
      <c r="K2565" s="21"/>
      <c r="L2565" s="17"/>
      <c r="M2565" s="17"/>
      <c r="N2565" s="17" t="s">
        <v>357</v>
      </c>
      <c r="O2565" s="17" t="s">
        <v>553</v>
      </c>
      <c r="P2565" s="17" t="s">
        <v>3327</v>
      </c>
      <c r="Q2565" s="17" t="s">
        <v>297</v>
      </c>
      <c r="R2565" s="18">
        <v>95</v>
      </c>
      <c r="S2565" s="10">
        <v>44</v>
      </c>
      <c r="AA2565" s="11" t="str">
        <f t="shared" si="39"/>
        <v>16. Bình ThuậnHuyện Hàm Tân</v>
      </c>
    </row>
    <row r="2566" spans="11:27" ht="15.75">
      <c r="K2566" s="21"/>
      <c r="L2566" s="17"/>
      <c r="M2566" s="17"/>
      <c r="N2566" s="17" t="s">
        <v>357</v>
      </c>
      <c r="O2566" s="17" t="s">
        <v>553</v>
      </c>
      <c r="P2566" s="17" t="s">
        <v>1788</v>
      </c>
      <c r="Q2566" s="17" t="s">
        <v>297</v>
      </c>
      <c r="R2566" s="18">
        <v>95</v>
      </c>
      <c r="S2566" s="10">
        <v>44</v>
      </c>
      <c r="AA2566" s="11" t="str">
        <f t="shared" ref="AA2566:AA2629" si="40">N2566&amp;O2566</f>
        <v>16. Bình ThuậnHuyện Hàm Tân</v>
      </c>
    </row>
    <row r="2567" spans="11:27" ht="15.75">
      <c r="K2567" s="21"/>
      <c r="L2567" s="17"/>
      <c r="M2567" s="17"/>
      <c r="N2567" s="17" t="s">
        <v>357</v>
      </c>
      <c r="O2567" s="17" t="s">
        <v>553</v>
      </c>
      <c r="P2567" s="17" t="s">
        <v>3328</v>
      </c>
      <c r="Q2567" s="17" t="s">
        <v>297</v>
      </c>
      <c r="R2567" s="18">
        <v>95</v>
      </c>
      <c r="S2567" s="10">
        <v>44</v>
      </c>
      <c r="AA2567" s="11" t="str">
        <f t="shared" si="40"/>
        <v>16. Bình ThuậnHuyện Hàm Tân</v>
      </c>
    </row>
    <row r="2568" spans="11:27" ht="15.75">
      <c r="K2568" s="21"/>
      <c r="L2568" s="17"/>
      <c r="M2568" s="17"/>
      <c r="N2568" s="17" t="s">
        <v>357</v>
      </c>
      <c r="O2568" s="17" t="s">
        <v>847</v>
      </c>
      <c r="P2568" s="17" t="s">
        <v>3329</v>
      </c>
      <c r="Q2568" s="17" t="s">
        <v>347</v>
      </c>
      <c r="R2568" s="18">
        <v>65</v>
      </c>
      <c r="S2568" s="10">
        <v>36</v>
      </c>
      <c r="AA2568" s="11" t="str">
        <f t="shared" si="40"/>
        <v>16. Bình ThuậnHuyện Hàm Thuận Bắc</v>
      </c>
    </row>
    <row r="2569" spans="11:27" ht="15.75">
      <c r="K2569" s="21"/>
      <c r="L2569" s="17"/>
      <c r="M2569" s="17"/>
      <c r="N2569" s="17" t="s">
        <v>357</v>
      </c>
      <c r="O2569" s="17" t="s">
        <v>847</v>
      </c>
      <c r="P2569" s="17" t="s">
        <v>3330</v>
      </c>
      <c r="Q2569" s="17" t="s">
        <v>297</v>
      </c>
      <c r="R2569" s="18">
        <v>95</v>
      </c>
      <c r="S2569" s="10">
        <v>44</v>
      </c>
      <c r="AA2569" s="11" t="str">
        <f t="shared" si="40"/>
        <v>16. Bình ThuậnHuyện Hàm Thuận Bắc</v>
      </c>
    </row>
    <row r="2570" spans="11:27" ht="15.75">
      <c r="K2570" s="21"/>
      <c r="L2570" s="17"/>
      <c r="M2570" s="17"/>
      <c r="N2570" s="17" t="s">
        <v>357</v>
      </c>
      <c r="O2570" s="17" t="s">
        <v>847</v>
      </c>
      <c r="P2570" s="17" t="s">
        <v>3331</v>
      </c>
      <c r="Q2570" s="17" t="s">
        <v>347</v>
      </c>
      <c r="R2570" s="18">
        <v>65</v>
      </c>
      <c r="S2570" s="10">
        <v>36</v>
      </c>
      <c r="AA2570" s="11" t="str">
        <f t="shared" si="40"/>
        <v>16. Bình ThuậnHuyện Hàm Thuận Bắc</v>
      </c>
    </row>
    <row r="2571" spans="11:27" ht="15.75">
      <c r="K2571" s="21"/>
      <c r="L2571" s="17"/>
      <c r="M2571" s="17"/>
      <c r="N2571" s="17" t="s">
        <v>357</v>
      </c>
      <c r="O2571" s="17" t="s">
        <v>847</v>
      </c>
      <c r="P2571" s="17" t="s">
        <v>3332</v>
      </c>
      <c r="Q2571" s="17" t="s">
        <v>347</v>
      </c>
      <c r="R2571" s="18">
        <v>65</v>
      </c>
      <c r="S2571" s="10">
        <v>36</v>
      </c>
      <c r="AA2571" s="11" t="str">
        <f t="shared" si="40"/>
        <v>16. Bình ThuậnHuyện Hàm Thuận Bắc</v>
      </c>
    </row>
    <row r="2572" spans="11:27" ht="15.75">
      <c r="K2572" s="21"/>
      <c r="L2572" s="17"/>
      <c r="M2572" s="17"/>
      <c r="N2572" s="17" t="s">
        <v>357</v>
      </c>
      <c r="O2572" s="17" t="s">
        <v>847</v>
      </c>
      <c r="P2572" s="17" t="s">
        <v>2874</v>
      </c>
      <c r="Q2572" s="17" t="s">
        <v>347</v>
      </c>
      <c r="R2572" s="18">
        <v>65</v>
      </c>
      <c r="S2572" s="10">
        <v>36</v>
      </c>
      <c r="AA2572" s="11" t="str">
        <f t="shared" si="40"/>
        <v>16. Bình ThuậnHuyện Hàm Thuận Bắc</v>
      </c>
    </row>
    <row r="2573" spans="11:27" ht="15.75">
      <c r="K2573" s="21"/>
      <c r="L2573" s="17"/>
      <c r="M2573" s="17"/>
      <c r="N2573" s="17" t="s">
        <v>357</v>
      </c>
      <c r="O2573" s="17" t="s">
        <v>847</v>
      </c>
      <c r="P2573" s="17" t="s">
        <v>3333</v>
      </c>
      <c r="Q2573" s="17" t="s">
        <v>347</v>
      </c>
      <c r="R2573" s="18">
        <v>65</v>
      </c>
      <c r="S2573" s="10">
        <v>36</v>
      </c>
      <c r="AA2573" s="11" t="str">
        <f t="shared" si="40"/>
        <v>16. Bình ThuậnHuyện Hàm Thuận Bắc</v>
      </c>
    </row>
    <row r="2574" spans="11:27" ht="15.75">
      <c r="K2574" s="21"/>
      <c r="L2574" s="17"/>
      <c r="M2574" s="17"/>
      <c r="N2574" s="17" t="s">
        <v>357</v>
      </c>
      <c r="O2574" s="17" t="s">
        <v>847</v>
      </c>
      <c r="P2574" s="17" t="s">
        <v>3334</v>
      </c>
      <c r="Q2574" s="17" t="s">
        <v>297</v>
      </c>
      <c r="R2574" s="18">
        <v>95</v>
      </c>
      <c r="S2574" s="10">
        <v>44</v>
      </c>
      <c r="AA2574" s="11" t="str">
        <f t="shared" si="40"/>
        <v>16. Bình ThuậnHuyện Hàm Thuận Bắc</v>
      </c>
    </row>
    <row r="2575" spans="11:27" ht="15.75">
      <c r="K2575" s="21"/>
      <c r="L2575" s="17"/>
      <c r="M2575" s="17"/>
      <c r="N2575" s="17" t="s">
        <v>357</v>
      </c>
      <c r="O2575" s="17" t="s">
        <v>847</v>
      </c>
      <c r="P2575" s="17" t="s">
        <v>3335</v>
      </c>
      <c r="Q2575" s="17" t="s">
        <v>297</v>
      </c>
      <c r="R2575" s="18">
        <v>95</v>
      </c>
      <c r="S2575" s="10">
        <v>44</v>
      </c>
      <c r="AA2575" s="11" t="str">
        <f t="shared" si="40"/>
        <v>16. Bình ThuậnHuyện Hàm Thuận Bắc</v>
      </c>
    </row>
    <row r="2576" spans="11:27" ht="15.75">
      <c r="K2576" s="21"/>
      <c r="L2576" s="17"/>
      <c r="M2576" s="17"/>
      <c r="N2576" s="17" t="s">
        <v>357</v>
      </c>
      <c r="O2576" s="17" t="s">
        <v>847</v>
      </c>
      <c r="P2576" s="17" t="s">
        <v>3336</v>
      </c>
      <c r="Q2576" s="17" t="s">
        <v>297</v>
      </c>
      <c r="R2576" s="18">
        <v>95</v>
      </c>
      <c r="S2576" s="10">
        <v>44</v>
      </c>
      <c r="AA2576" s="11" t="str">
        <f t="shared" si="40"/>
        <v>16. Bình ThuậnHuyện Hàm Thuận Bắc</v>
      </c>
    </row>
    <row r="2577" spans="11:27" ht="15.75">
      <c r="K2577" s="21"/>
      <c r="L2577" s="17"/>
      <c r="M2577" s="17"/>
      <c r="N2577" s="17" t="s">
        <v>357</v>
      </c>
      <c r="O2577" s="17" t="s">
        <v>847</v>
      </c>
      <c r="P2577" s="17" t="s">
        <v>3337</v>
      </c>
      <c r="Q2577" s="17" t="s">
        <v>347</v>
      </c>
      <c r="R2577" s="18">
        <v>65</v>
      </c>
      <c r="S2577" s="10">
        <v>36</v>
      </c>
      <c r="AA2577" s="11" t="str">
        <f t="shared" si="40"/>
        <v>16. Bình ThuậnHuyện Hàm Thuận Bắc</v>
      </c>
    </row>
    <row r="2578" spans="11:27" ht="15.75">
      <c r="K2578" s="21"/>
      <c r="L2578" s="17"/>
      <c r="M2578" s="17"/>
      <c r="N2578" s="17" t="s">
        <v>357</v>
      </c>
      <c r="O2578" s="17" t="s">
        <v>847</v>
      </c>
      <c r="P2578" s="17" t="s">
        <v>3338</v>
      </c>
      <c r="Q2578" s="17" t="s">
        <v>297</v>
      </c>
      <c r="R2578" s="18">
        <v>95</v>
      </c>
      <c r="S2578" s="10">
        <v>44</v>
      </c>
      <c r="AA2578" s="11" t="str">
        <f t="shared" si="40"/>
        <v>16. Bình ThuậnHuyện Hàm Thuận Bắc</v>
      </c>
    </row>
    <row r="2579" spans="11:27" ht="15.75">
      <c r="K2579" s="21"/>
      <c r="L2579" s="17"/>
      <c r="M2579" s="17"/>
      <c r="N2579" s="17" t="s">
        <v>357</v>
      </c>
      <c r="O2579" s="17" t="s">
        <v>847</v>
      </c>
      <c r="P2579" s="17" t="s">
        <v>3339</v>
      </c>
      <c r="Q2579" s="17" t="s">
        <v>347</v>
      </c>
      <c r="R2579" s="18">
        <v>65</v>
      </c>
      <c r="S2579" s="10">
        <v>36</v>
      </c>
      <c r="AA2579" s="11" t="str">
        <f t="shared" si="40"/>
        <v>16. Bình ThuậnHuyện Hàm Thuận Bắc</v>
      </c>
    </row>
    <row r="2580" spans="11:27" ht="15.75">
      <c r="K2580" s="21"/>
      <c r="L2580" s="17"/>
      <c r="M2580" s="17"/>
      <c r="N2580" s="17" t="s">
        <v>357</v>
      </c>
      <c r="O2580" s="17" t="s">
        <v>847</v>
      </c>
      <c r="P2580" s="17" t="s">
        <v>3340</v>
      </c>
      <c r="Q2580" s="17" t="s">
        <v>347</v>
      </c>
      <c r="R2580" s="18">
        <v>65</v>
      </c>
      <c r="S2580" s="10">
        <v>36</v>
      </c>
      <c r="AA2580" s="11" t="str">
        <f t="shared" si="40"/>
        <v>16. Bình ThuậnHuyện Hàm Thuận Bắc</v>
      </c>
    </row>
    <row r="2581" spans="11:27" ht="15.75">
      <c r="K2581" s="21"/>
      <c r="L2581" s="17"/>
      <c r="M2581" s="17"/>
      <c r="N2581" s="17" t="s">
        <v>357</v>
      </c>
      <c r="O2581" s="17" t="s">
        <v>847</v>
      </c>
      <c r="P2581" s="17" t="s">
        <v>825</v>
      </c>
      <c r="Q2581" s="17" t="s">
        <v>297</v>
      </c>
      <c r="R2581" s="18">
        <v>95</v>
      </c>
      <c r="S2581" s="10">
        <v>44</v>
      </c>
      <c r="AA2581" s="11" t="str">
        <f t="shared" si="40"/>
        <v>16. Bình ThuậnHuyện Hàm Thuận Bắc</v>
      </c>
    </row>
    <row r="2582" spans="11:27" ht="15.75">
      <c r="K2582" s="21"/>
      <c r="L2582" s="17"/>
      <c r="M2582" s="17"/>
      <c r="N2582" s="17" t="s">
        <v>357</v>
      </c>
      <c r="O2582" s="17" t="s">
        <v>847</v>
      </c>
      <c r="P2582" s="17" t="s">
        <v>3341</v>
      </c>
      <c r="Q2582" s="17" t="s">
        <v>347</v>
      </c>
      <c r="R2582" s="18">
        <v>65</v>
      </c>
      <c r="S2582" s="10">
        <v>36</v>
      </c>
      <c r="AA2582" s="11" t="str">
        <f t="shared" si="40"/>
        <v>16. Bình ThuậnHuyện Hàm Thuận Bắc</v>
      </c>
    </row>
    <row r="2583" spans="11:27" ht="15.75">
      <c r="K2583" s="21"/>
      <c r="L2583" s="17"/>
      <c r="M2583" s="17"/>
      <c r="N2583" s="17" t="s">
        <v>357</v>
      </c>
      <c r="O2583" s="17" t="s">
        <v>847</v>
      </c>
      <c r="P2583" s="17" t="s">
        <v>3342</v>
      </c>
      <c r="Q2583" s="17" t="s">
        <v>347</v>
      </c>
      <c r="R2583" s="18">
        <v>65</v>
      </c>
      <c r="S2583" s="10">
        <v>36</v>
      </c>
      <c r="AA2583" s="11" t="str">
        <f t="shared" si="40"/>
        <v>16. Bình ThuậnHuyện Hàm Thuận Bắc</v>
      </c>
    </row>
    <row r="2584" spans="11:27" ht="15.75">
      <c r="K2584" s="21"/>
      <c r="L2584" s="17"/>
      <c r="M2584" s="17"/>
      <c r="N2584" s="17" t="s">
        <v>357</v>
      </c>
      <c r="O2584" s="17" t="s">
        <v>847</v>
      </c>
      <c r="P2584" s="17" t="s">
        <v>3343</v>
      </c>
      <c r="Q2584" s="17" t="s">
        <v>347</v>
      </c>
      <c r="R2584" s="18">
        <v>65</v>
      </c>
      <c r="S2584" s="10">
        <v>36</v>
      </c>
      <c r="AA2584" s="11" t="str">
        <f t="shared" si="40"/>
        <v>16. Bình ThuậnHuyện Hàm Thuận Bắc</v>
      </c>
    </row>
    <row r="2585" spans="11:27" ht="15.75">
      <c r="K2585" s="21"/>
      <c r="L2585" s="17"/>
      <c r="M2585" s="17"/>
      <c r="N2585" s="17" t="s">
        <v>357</v>
      </c>
      <c r="O2585" s="17" t="s">
        <v>849</v>
      </c>
      <c r="P2585" s="17" t="s">
        <v>3344</v>
      </c>
      <c r="Q2585" s="17" t="s">
        <v>297</v>
      </c>
      <c r="R2585" s="18">
        <v>95</v>
      </c>
      <c r="S2585" s="10">
        <v>44</v>
      </c>
      <c r="AA2585" s="11" t="str">
        <f t="shared" si="40"/>
        <v>16. Bình ThuậnHuyện Hàm Thuận Nam</v>
      </c>
    </row>
    <row r="2586" spans="11:27" ht="15.75">
      <c r="K2586" s="21"/>
      <c r="L2586" s="17"/>
      <c r="M2586" s="17"/>
      <c r="N2586" s="17" t="s">
        <v>357</v>
      </c>
      <c r="O2586" s="17" t="s">
        <v>849</v>
      </c>
      <c r="P2586" s="17" t="s">
        <v>3345</v>
      </c>
      <c r="Q2586" s="17" t="s">
        <v>347</v>
      </c>
      <c r="R2586" s="18">
        <v>65</v>
      </c>
      <c r="S2586" s="10">
        <v>36</v>
      </c>
      <c r="AA2586" s="11" t="str">
        <f t="shared" si="40"/>
        <v>16. Bình ThuậnHuyện Hàm Thuận Nam</v>
      </c>
    </row>
    <row r="2587" spans="11:27" ht="15.75">
      <c r="K2587" s="21"/>
      <c r="L2587" s="17"/>
      <c r="M2587" s="17"/>
      <c r="N2587" s="17" t="s">
        <v>357</v>
      </c>
      <c r="O2587" s="17" t="s">
        <v>849</v>
      </c>
      <c r="P2587" s="17" t="s">
        <v>3346</v>
      </c>
      <c r="Q2587" s="17" t="s">
        <v>297</v>
      </c>
      <c r="R2587" s="18">
        <v>95</v>
      </c>
      <c r="S2587" s="10">
        <v>44</v>
      </c>
      <c r="AA2587" s="11" t="str">
        <f t="shared" si="40"/>
        <v>16. Bình ThuậnHuyện Hàm Thuận Nam</v>
      </c>
    </row>
    <row r="2588" spans="11:27" ht="15.75">
      <c r="K2588" s="21"/>
      <c r="L2588" s="17"/>
      <c r="M2588" s="17"/>
      <c r="N2588" s="17" t="s">
        <v>357</v>
      </c>
      <c r="O2588" s="17" t="s">
        <v>849</v>
      </c>
      <c r="P2588" s="17" t="s">
        <v>3347</v>
      </c>
      <c r="Q2588" s="17" t="s">
        <v>297</v>
      </c>
      <c r="R2588" s="18">
        <v>95</v>
      </c>
      <c r="S2588" s="10">
        <v>44</v>
      </c>
      <c r="AA2588" s="11" t="str">
        <f t="shared" si="40"/>
        <v>16. Bình ThuậnHuyện Hàm Thuận Nam</v>
      </c>
    </row>
    <row r="2589" spans="11:27" ht="15.75">
      <c r="K2589" s="21"/>
      <c r="L2589" s="17"/>
      <c r="M2589" s="17"/>
      <c r="N2589" s="17" t="s">
        <v>357</v>
      </c>
      <c r="O2589" s="17" t="s">
        <v>849</v>
      </c>
      <c r="P2589" s="17" t="s">
        <v>3348</v>
      </c>
      <c r="Q2589" s="17" t="s">
        <v>297</v>
      </c>
      <c r="R2589" s="18">
        <v>95</v>
      </c>
      <c r="S2589" s="10">
        <v>44</v>
      </c>
      <c r="AA2589" s="11" t="str">
        <f t="shared" si="40"/>
        <v>16. Bình ThuậnHuyện Hàm Thuận Nam</v>
      </c>
    </row>
    <row r="2590" spans="11:27" ht="15.75">
      <c r="K2590" s="21"/>
      <c r="L2590" s="17"/>
      <c r="M2590" s="17"/>
      <c r="N2590" s="17" t="s">
        <v>357</v>
      </c>
      <c r="O2590" s="17" t="s">
        <v>849</v>
      </c>
      <c r="P2590" s="17" t="s">
        <v>3349</v>
      </c>
      <c r="Q2590" s="17" t="s">
        <v>297</v>
      </c>
      <c r="R2590" s="18">
        <v>95</v>
      </c>
      <c r="S2590" s="10">
        <v>44</v>
      </c>
      <c r="AA2590" s="11" t="str">
        <f t="shared" si="40"/>
        <v>16. Bình ThuậnHuyện Hàm Thuận Nam</v>
      </c>
    </row>
    <row r="2591" spans="11:27" ht="15.75">
      <c r="K2591" s="21"/>
      <c r="L2591" s="17"/>
      <c r="M2591" s="17"/>
      <c r="N2591" s="17" t="s">
        <v>357</v>
      </c>
      <c r="O2591" s="17" t="s">
        <v>849</v>
      </c>
      <c r="P2591" s="17" t="s">
        <v>3350</v>
      </c>
      <c r="Q2591" s="17" t="s">
        <v>347</v>
      </c>
      <c r="R2591" s="18">
        <v>65</v>
      </c>
      <c r="S2591" s="10">
        <v>36</v>
      </c>
      <c r="AA2591" s="11" t="str">
        <f t="shared" si="40"/>
        <v>16. Bình ThuậnHuyện Hàm Thuận Nam</v>
      </c>
    </row>
    <row r="2592" spans="11:27" ht="15.75">
      <c r="K2592" s="21"/>
      <c r="L2592" s="17"/>
      <c r="M2592" s="17"/>
      <c r="N2592" s="17" t="s">
        <v>357</v>
      </c>
      <c r="O2592" s="17" t="s">
        <v>849</v>
      </c>
      <c r="P2592" s="17" t="s">
        <v>3351</v>
      </c>
      <c r="Q2592" s="17" t="s">
        <v>347</v>
      </c>
      <c r="R2592" s="18">
        <v>65</v>
      </c>
      <c r="S2592" s="10">
        <v>36</v>
      </c>
      <c r="AA2592" s="11" t="str">
        <f t="shared" si="40"/>
        <v>16. Bình ThuậnHuyện Hàm Thuận Nam</v>
      </c>
    </row>
    <row r="2593" spans="11:27" ht="15.75">
      <c r="K2593" s="21"/>
      <c r="L2593" s="17"/>
      <c r="M2593" s="17"/>
      <c r="N2593" s="17" t="s">
        <v>357</v>
      </c>
      <c r="O2593" s="17" t="s">
        <v>849</v>
      </c>
      <c r="P2593" s="17" t="s">
        <v>2926</v>
      </c>
      <c r="Q2593" s="17" t="s">
        <v>347</v>
      </c>
      <c r="R2593" s="18">
        <v>65</v>
      </c>
      <c r="S2593" s="10">
        <v>36</v>
      </c>
      <c r="AA2593" s="11" t="str">
        <f t="shared" si="40"/>
        <v>16. Bình ThuậnHuyện Hàm Thuận Nam</v>
      </c>
    </row>
    <row r="2594" spans="11:27" ht="15.75">
      <c r="K2594" s="21"/>
      <c r="L2594" s="17"/>
      <c r="M2594" s="17"/>
      <c r="N2594" s="17" t="s">
        <v>357</v>
      </c>
      <c r="O2594" s="17" t="s">
        <v>849</v>
      </c>
      <c r="P2594" s="17" t="s">
        <v>567</v>
      </c>
      <c r="Q2594" s="17" t="s">
        <v>297</v>
      </c>
      <c r="R2594" s="18">
        <v>95</v>
      </c>
      <c r="S2594" s="10">
        <v>44</v>
      </c>
      <c r="AA2594" s="11" t="str">
        <f t="shared" si="40"/>
        <v>16. Bình ThuậnHuyện Hàm Thuận Nam</v>
      </c>
    </row>
    <row r="2595" spans="11:27" ht="15.75">
      <c r="K2595" s="21"/>
      <c r="L2595" s="17"/>
      <c r="M2595" s="17"/>
      <c r="N2595" s="17" t="s">
        <v>357</v>
      </c>
      <c r="O2595" s="17" t="s">
        <v>849</v>
      </c>
      <c r="P2595" s="17" t="s">
        <v>3237</v>
      </c>
      <c r="Q2595" s="17" t="s">
        <v>297</v>
      </c>
      <c r="R2595" s="18">
        <v>95</v>
      </c>
      <c r="S2595" s="10">
        <v>44</v>
      </c>
      <c r="AA2595" s="11" t="str">
        <f t="shared" si="40"/>
        <v>16. Bình ThuậnHuyện Hàm Thuận Nam</v>
      </c>
    </row>
    <row r="2596" spans="11:27" ht="15.75">
      <c r="K2596" s="21"/>
      <c r="L2596" s="17"/>
      <c r="M2596" s="17"/>
      <c r="N2596" s="17" t="s">
        <v>357</v>
      </c>
      <c r="O2596" s="17" t="s">
        <v>849</v>
      </c>
      <c r="P2596" s="17" t="s">
        <v>3352</v>
      </c>
      <c r="Q2596" s="17" t="s">
        <v>297</v>
      </c>
      <c r="R2596" s="18">
        <v>95</v>
      </c>
      <c r="S2596" s="10">
        <v>44</v>
      </c>
      <c r="AA2596" s="11" t="str">
        <f t="shared" si="40"/>
        <v>16. Bình ThuậnHuyện Hàm Thuận Nam</v>
      </c>
    </row>
    <row r="2597" spans="11:27" ht="15.75">
      <c r="K2597" s="21"/>
      <c r="L2597" s="17"/>
      <c r="M2597" s="17"/>
      <c r="N2597" s="17" t="s">
        <v>357</v>
      </c>
      <c r="O2597" s="17" t="s">
        <v>849</v>
      </c>
      <c r="P2597" s="17" t="s">
        <v>3353</v>
      </c>
      <c r="Q2597" s="17" t="s">
        <v>297</v>
      </c>
      <c r="R2597" s="18">
        <v>95</v>
      </c>
      <c r="S2597" s="10">
        <v>44</v>
      </c>
      <c r="AA2597" s="11" t="str">
        <f t="shared" si="40"/>
        <v>16. Bình ThuậnHuyện Hàm Thuận Nam</v>
      </c>
    </row>
    <row r="2598" spans="11:27" ht="15.75">
      <c r="K2598" s="21"/>
      <c r="L2598" s="17"/>
      <c r="M2598" s="17"/>
      <c r="N2598" s="17" t="s">
        <v>357</v>
      </c>
      <c r="O2598" s="17" t="s">
        <v>852</v>
      </c>
      <c r="P2598" s="17" t="s">
        <v>3354</v>
      </c>
      <c r="Q2598" s="17" t="s">
        <v>306</v>
      </c>
      <c r="R2598" s="18">
        <v>125</v>
      </c>
      <c r="S2598" s="10">
        <v>50</v>
      </c>
      <c r="AA2598" s="11" t="str">
        <f t="shared" si="40"/>
        <v>16. Bình ThuậnHuyện Phú Quí</v>
      </c>
    </row>
    <row r="2599" spans="11:27" ht="15.75">
      <c r="K2599" s="21"/>
      <c r="L2599" s="17"/>
      <c r="M2599" s="17"/>
      <c r="N2599" s="17" t="s">
        <v>357</v>
      </c>
      <c r="O2599" s="17" t="s">
        <v>852</v>
      </c>
      <c r="P2599" s="17" t="s">
        <v>3355</v>
      </c>
      <c r="Q2599" s="17" t="s">
        <v>306</v>
      </c>
      <c r="R2599" s="18">
        <v>125</v>
      </c>
      <c r="S2599" s="10">
        <v>50</v>
      </c>
      <c r="AA2599" s="11" t="str">
        <f t="shared" si="40"/>
        <v>16. Bình ThuậnHuyện Phú Quí</v>
      </c>
    </row>
    <row r="2600" spans="11:27" ht="15.75">
      <c r="K2600" s="21"/>
      <c r="L2600" s="17"/>
      <c r="M2600" s="17"/>
      <c r="N2600" s="17" t="s">
        <v>357</v>
      </c>
      <c r="O2600" s="17" t="s">
        <v>852</v>
      </c>
      <c r="P2600" s="17" t="s">
        <v>3356</v>
      </c>
      <c r="Q2600" s="17" t="s">
        <v>306</v>
      </c>
      <c r="R2600" s="18">
        <v>125</v>
      </c>
      <c r="S2600" s="10">
        <v>50</v>
      </c>
      <c r="AA2600" s="11" t="str">
        <f t="shared" si="40"/>
        <v>16. Bình ThuậnHuyện Phú Quí</v>
      </c>
    </row>
    <row r="2601" spans="11:27" ht="15.75">
      <c r="K2601" s="21"/>
      <c r="L2601" s="17"/>
      <c r="M2601" s="17"/>
      <c r="N2601" s="17" t="s">
        <v>357</v>
      </c>
      <c r="O2601" s="17" t="s">
        <v>574</v>
      </c>
      <c r="P2601" s="17" t="s">
        <v>3357</v>
      </c>
      <c r="Q2601" s="17" t="s">
        <v>347</v>
      </c>
      <c r="R2601" s="18">
        <v>65</v>
      </c>
      <c r="S2601" s="10">
        <v>36</v>
      </c>
      <c r="AA2601" s="11" t="str">
        <f t="shared" si="40"/>
        <v>16. Bình ThuậnHuyện Tánh Linh</v>
      </c>
    </row>
    <row r="2602" spans="11:27" ht="15.75">
      <c r="K2602" s="21"/>
      <c r="L2602" s="17"/>
      <c r="M2602" s="17"/>
      <c r="N2602" s="17" t="s">
        <v>357</v>
      </c>
      <c r="O2602" s="17" t="s">
        <v>574</v>
      </c>
      <c r="P2602" s="17" t="s">
        <v>3358</v>
      </c>
      <c r="Q2602" s="17" t="s">
        <v>347</v>
      </c>
      <c r="R2602" s="18">
        <v>65</v>
      </c>
      <c r="S2602" s="10">
        <v>36</v>
      </c>
      <c r="AA2602" s="11" t="str">
        <f t="shared" si="40"/>
        <v>16. Bình ThuậnHuyện Tánh Linh</v>
      </c>
    </row>
    <row r="2603" spans="11:27" ht="15.75">
      <c r="K2603" s="21"/>
      <c r="L2603" s="17"/>
      <c r="M2603" s="17"/>
      <c r="N2603" s="17" t="s">
        <v>357</v>
      </c>
      <c r="O2603" s="17" t="s">
        <v>574</v>
      </c>
      <c r="P2603" s="17" t="s">
        <v>3359</v>
      </c>
      <c r="Q2603" s="17" t="s">
        <v>347</v>
      </c>
      <c r="R2603" s="18">
        <v>65</v>
      </c>
      <c r="S2603" s="10">
        <v>36</v>
      </c>
      <c r="AA2603" s="11" t="str">
        <f t="shared" si="40"/>
        <v>16. Bình ThuậnHuyện Tánh Linh</v>
      </c>
    </row>
    <row r="2604" spans="11:27" ht="15.75">
      <c r="K2604" s="21"/>
      <c r="L2604" s="17"/>
      <c r="M2604" s="17"/>
      <c r="N2604" s="17" t="s">
        <v>357</v>
      </c>
      <c r="O2604" s="17" t="s">
        <v>574</v>
      </c>
      <c r="P2604" s="17" t="s">
        <v>3360</v>
      </c>
      <c r="Q2604" s="17" t="s">
        <v>347</v>
      </c>
      <c r="R2604" s="18">
        <v>65</v>
      </c>
      <c r="S2604" s="10">
        <v>36</v>
      </c>
      <c r="AA2604" s="11" t="str">
        <f t="shared" si="40"/>
        <v>16. Bình ThuậnHuyện Tánh Linh</v>
      </c>
    </row>
    <row r="2605" spans="11:27" ht="15.75">
      <c r="K2605" s="21"/>
      <c r="L2605" s="17"/>
      <c r="M2605" s="17"/>
      <c r="N2605" s="17" t="s">
        <v>357</v>
      </c>
      <c r="O2605" s="17" t="s">
        <v>574</v>
      </c>
      <c r="P2605" s="17" t="s">
        <v>3361</v>
      </c>
      <c r="Q2605" s="17" t="s">
        <v>347</v>
      </c>
      <c r="R2605" s="18">
        <v>65</v>
      </c>
      <c r="S2605" s="10">
        <v>36</v>
      </c>
      <c r="AA2605" s="11" t="str">
        <f t="shared" si="40"/>
        <v>16. Bình ThuậnHuyện Tánh Linh</v>
      </c>
    </row>
    <row r="2606" spans="11:27" ht="15.75">
      <c r="K2606" s="21"/>
      <c r="L2606" s="17"/>
      <c r="M2606" s="17"/>
      <c r="N2606" s="17" t="s">
        <v>357</v>
      </c>
      <c r="O2606" s="17" t="s">
        <v>574</v>
      </c>
      <c r="P2606" s="17" t="s">
        <v>3362</v>
      </c>
      <c r="Q2606" s="17" t="s">
        <v>347</v>
      </c>
      <c r="R2606" s="18">
        <v>65</v>
      </c>
      <c r="S2606" s="10">
        <v>36</v>
      </c>
      <c r="AA2606" s="11" t="str">
        <f t="shared" si="40"/>
        <v>16. Bình ThuậnHuyện Tánh Linh</v>
      </c>
    </row>
    <row r="2607" spans="11:27" ht="15.75">
      <c r="K2607" s="21"/>
      <c r="L2607" s="17"/>
      <c r="M2607" s="17"/>
      <c r="N2607" s="17" t="s">
        <v>357</v>
      </c>
      <c r="O2607" s="17" t="s">
        <v>574</v>
      </c>
      <c r="P2607" s="17" t="s">
        <v>3363</v>
      </c>
      <c r="Q2607" s="17" t="s">
        <v>347</v>
      </c>
      <c r="R2607" s="18">
        <v>65</v>
      </c>
      <c r="S2607" s="10">
        <v>36</v>
      </c>
      <c r="AA2607" s="11" t="str">
        <f t="shared" si="40"/>
        <v>16. Bình ThuậnHuyện Tánh Linh</v>
      </c>
    </row>
    <row r="2608" spans="11:27" ht="15.75">
      <c r="K2608" s="21"/>
      <c r="L2608" s="17"/>
      <c r="M2608" s="17"/>
      <c r="N2608" s="17" t="s">
        <v>357</v>
      </c>
      <c r="O2608" s="17" t="s">
        <v>574</v>
      </c>
      <c r="P2608" s="17" t="s">
        <v>3364</v>
      </c>
      <c r="Q2608" s="17" t="s">
        <v>347</v>
      </c>
      <c r="R2608" s="18">
        <v>65</v>
      </c>
      <c r="S2608" s="10">
        <v>36</v>
      </c>
      <c r="AA2608" s="11" t="str">
        <f t="shared" si="40"/>
        <v>16. Bình ThuậnHuyện Tánh Linh</v>
      </c>
    </row>
    <row r="2609" spans="11:27" ht="15.75">
      <c r="K2609" s="21"/>
      <c r="L2609" s="17"/>
      <c r="M2609" s="17"/>
      <c r="N2609" s="17" t="s">
        <v>357</v>
      </c>
      <c r="O2609" s="17" t="s">
        <v>574</v>
      </c>
      <c r="P2609" s="17" t="s">
        <v>3365</v>
      </c>
      <c r="Q2609" s="17" t="s">
        <v>347</v>
      </c>
      <c r="R2609" s="18">
        <v>65</v>
      </c>
      <c r="S2609" s="10">
        <v>36</v>
      </c>
      <c r="AA2609" s="11" t="str">
        <f t="shared" si="40"/>
        <v>16. Bình ThuậnHuyện Tánh Linh</v>
      </c>
    </row>
    <row r="2610" spans="11:27" ht="15.75">
      <c r="K2610" s="21"/>
      <c r="L2610" s="17"/>
      <c r="M2610" s="17"/>
      <c r="N2610" s="17" t="s">
        <v>357</v>
      </c>
      <c r="O2610" s="17" t="s">
        <v>574</v>
      </c>
      <c r="P2610" s="17" t="s">
        <v>3366</v>
      </c>
      <c r="Q2610" s="17" t="s">
        <v>347</v>
      </c>
      <c r="R2610" s="18">
        <v>65</v>
      </c>
      <c r="S2610" s="10">
        <v>36</v>
      </c>
      <c r="AA2610" s="11" t="str">
        <f t="shared" si="40"/>
        <v>16. Bình ThuậnHuyện Tánh Linh</v>
      </c>
    </row>
    <row r="2611" spans="11:27" ht="15.75">
      <c r="K2611" s="21"/>
      <c r="L2611" s="17"/>
      <c r="M2611" s="17"/>
      <c r="N2611" s="17" t="s">
        <v>357</v>
      </c>
      <c r="O2611" s="17" t="s">
        <v>574</v>
      </c>
      <c r="P2611" s="17" t="s">
        <v>3367</v>
      </c>
      <c r="Q2611" s="17" t="s">
        <v>347</v>
      </c>
      <c r="R2611" s="18">
        <v>65</v>
      </c>
      <c r="S2611" s="10">
        <v>36</v>
      </c>
      <c r="AA2611" s="11" t="str">
        <f t="shared" si="40"/>
        <v>16. Bình ThuậnHuyện Tánh Linh</v>
      </c>
    </row>
    <row r="2612" spans="11:27" ht="15.75">
      <c r="K2612" s="21"/>
      <c r="L2612" s="17"/>
      <c r="M2612" s="17"/>
      <c r="N2612" s="17" t="s">
        <v>357</v>
      </c>
      <c r="O2612" s="17" t="s">
        <v>574</v>
      </c>
      <c r="P2612" s="17" t="s">
        <v>3368</v>
      </c>
      <c r="Q2612" s="17" t="s">
        <v>347</v>
      </c>
      <c r="R2612" s="18">
        <v>65</v>
      </c>
      <c r="S2612" s="10">
        <v>36</v>
      </c>
      <c r="AA2612" s="11" t="str">
        <f t="shared" si="40"/>
        <v>16. Bình ThuậnHuyện Tánh Linh</v>
      </c>
    </row>
    <row r="2613" spans="11:27" ht="15.75">
      <c r="K2613" s="21"/>
      <c r="L2613" s="17"/>
      <c r="M2613" s="17"/>
      <c r="N2613" s="17" t="s">
        <v>357</v>
      </c>
      <c r="O2613" s="17" t="s">
        <v>574</v>
      </c>
      <c r="P2613" s="17" t="s">
        <v>3369</v>
      </c>
      <c r="Q2613" s="17" t="s">
        <v>347</v>
      </c>
      <c r="R2613" s="18">
        <v>65</v>
      </c>
      <c r="S2613" s="10">
        <v>36</v>
      </c>
      <c r="AA2613" s="11" t="str">
        <f t="shared" si="40"/>
        <v>16. Bình ThuậnHuyện Tánh Linh</v>
      </c>
    </row>
    <row r="2614" spans="11:27" ht="15.75">
      <c r="K2614" s="21"/>
      <c r="L2614" s="17"/>
      <c r="M2614" s="17"/>
      <c r="N2614" s="17" t="s">
        <v>357</v>
      </c>
      <c r="O2614" s="17" t="s">
        <v>577</v>
      </c>
      <c r="P2614" s="17" t="s">
        <v>3370</v>
      </c>
      <c r="Q2614" s="17" t="s">
        <v>297</v>
      </c>
      <c r="R2614" s="18">
        <v>95</v>
      </c>
      <c r="S2614" s="10">
        <v>44</v>
      </c>
      <c r="AA2614" s="11" t="str">
        <f t="shared" si="40"/>
        <v>16. Bình ThuậnHuyện Tuy Phong</v>
      </c>
    </row>
    <row r="2615" spans="11:27" ht="15.75">
      <c r="K2615" s="21"/>
      <c r="L2615" s="17"/>
      <c r="M2615" s="17"/>
      <c r="N2615" s="17" t="s">
        <v>357</v>
      </c>
      <c r="O2615" s="17" t="s">
        <v>577</v>
      </c>
      <c r="P2615" s="17" t="s">
        <v>3371</v>
      </c>
      <c r="Q2615" s="17" t="s">
        <v>297</v>
      </c>
      <c r="R2615" s="18">
        <v>95</v>
      </c>
      <c r="S2615" s="10">
        <v>44</v>
      </c>
      <c r="AA2615" s="11" t="str">
        <f t="shared" si="40"/>
        <v>16. Bình ThuậnHuyện Tuy Phong</v>
      </c>
    </row>
    <row r="2616" spans="11:27" ht="15.75">
      <c r="K2616" s="21"/>
      <c r="L2616" s="17"/>
      <c r="M2616" s="17"/>
      <c r="N2616" s="17" t="s">
        <v>357</v>
      </c>
      <c r="O2616" s="17" t="s">
        <v>577</v>
      </c>
      <c r="P2616" s="17" t="s">
        <v>2300</v>
      </c>
      <c r="Q2616" s="17" t="s">
        <v>297</v>
      </c>
      <c r="R2616" s="18">
        <v>95</v>
      </c>
      <c r="S2616" s="10">
        <v>44</v>
      </c>
      <c r="AA2616" s="11" t="str">
        <f t="shared" si="40"/>
        <v>16. Bình ThuậnHuyện Tuy Phong</v>
      </c>
    </row>
    <row r="2617" spans="11:27" ht="15.75">
      <c r="K2617" s="21"/>
      <c r="L2617" s="17"/>
      <c r="M2617" s="17"/>
      <c r="N2617" s="17" t="s">
        <v>357</v>
      </c>
      <c r="O2617" s="17" t="s">
        <v>577</v>
      </c>
      <c r="P2617" s="17" t="s">
        <v>3372</v>
      </c>
      <c r="Q2617" s="17" t="s">
        <v>297</v>
      </c>
      <c r="R2617" s="18">
        <v>95</v>
      </c>
      <c r="S2617" s="10">
        <v>44</v>
      </c>
      <c r="AA2617" s="11" t="str">
        <f t="shared" si="40"/>
        <v>16. Bình ThuậnHuyện Tuy Phong</v>
      </c>
    </row>
    <row r="2618" spans="11:27" ht="15.75">
      <c r="K2618" s="21"/>
      <c r="L2618" s="17"/>
      <c r="M2618" s="17"/>
      <c r="N2618" s="17" t="s">
        <v>357</v>
      </c>
      <c r="O2618" s="17" t="s">
        <v>577</v>
      </c>
      <c r="P2618" s="17" t="s">
        <v>3373</v>
      </c>
      <c r="Q2618" s="17" t="s">
        <v>297</v>
      </c>
      <c r="R2618" s="18">
        <v>95</v>
      </c>
      <c r="S2618" s="10">
        <v>44</v>
      </c>
      <c r="AA2618" s="11" t="str">
        <f t="shared" si="40"/>
        <v>16. Bình ThuậnHuyện Tuy Phong</v>
      </c>
    </row>
    <row r="2619" spans="11:27" ht="15.75">
      <c r="K2619" s="21"/>
      <c r="L2619" s="17"/>
      <c r="M2619" s="17"/>
      <c r="N2619" s="17" t="s">
        <v>357</v>
      </c>
      <c r="O2619" s="17" t="s">
        <v>577</v>
      </c>
      <c r="P2619" s="17" t="s">
        <v>3374</v>
      </c>
      <c r="Q2619" s="17" t="s">
        <v>297</v>
      </c>
      <c r="R2619" s="18">
        <v>95</v>
      </c>
      <c r="S2619" s="10">
        <v>44</v>
      </c>
      <c r="AA2619" s="11" t="str">
        <f t="shared" si="40"/>
        <v>16. Bình ThuậnHuyện Tuy Phong</v>
      </c>
    </row>
    <row r="2620" spans="11:27" ht="15.75">
      <c r="K2620" s="21"/>
      <c r="L2620" s="17"/>
      <c r="M2620" s="17"/>
      <c r="N2620" s="17" t="s">
        <v>357</v>
      </c>
      <c r="O2620" s="17" t="s">
        <v>577</v>
      </c>
      <c r="P2620" s="17" t="s">
        <v>1721</v>
      </c>
      <c r="Q2620" s="17" t="s">
        <v>297</v>
      </c>
      <c r="R2620" s="18">
        <v>95</v>
      </c>
      <c r="S2620" s="10">
        <v>44</v>
      </c>
      <c r="AA2620" s="11" t="str">
        <f t="shared" si="40"/>
        <v>16. Bình ThuậnHuyện Tuy Phong</v>
      </c>
    </row>
    <row r="2621" spans="11:27" ht="15.75">
      <c r="K2621" s="21"/>
      <c r="L2621" s="17"/>
      <c r="M2621" s="17"/>
      <c r="N2621" s="17" t="s">
        <v>357</v>
      </c>
      <c r="O2621" s="17" t="s">
        <v>577</v>
      </c>
      <c r="P2621" s="17" t="s">
        <v>3375</v>
      </c>
      <c r="Q2621" s="17" t="s">
        <v>297</v>
      </c>
      <c r="R2621" s="18">
        <v>95</v>
      </c>
      <c r="S2621" s="10">
        <v>44</v>
      </c>
      <c r="AA2621" s="11" t="str">
        <f t="shared" si="40"/>
        <v>16. Bình ThuậnHuyện Tuy Phong</v>
      </c>
    </row>
    <row r="2622" spans="11:27" ht="15.75">
      <c r="K2622" s="21"/>
      <c r="L2622" s="17"/>
      <c r="M2622" s="17"/>
      <c r="N2622" s="17" t="s">
        <v>357</v>
      </c>
      <c r="O2622" s="17" t="s">
        <v>577</v>
      </c>
      <c r="P2622" s="17" t="s">
        <v>3376</v>
      </c>
      <c r="Q2622" s="17" t="s">
        <v>297</v>
      </c>
      <c r="R2622" s="18">
        <v>95</v>
      </c>
      <c r="S2622" s="10">
        <v>44</v>
      </c>
      <c r="AA2622" s="11" t="str">
        <f t="shared" si="40"/>
        <v>16. Bình ThuậnHuyện Tuy Phong</v>
      </c>
    </row>
    <row r="2623" spans="11:27" ht="15.75">
      <c r="K2623" s="21"/>
      <c r="L2623" s="17"/>
      <c r="M2623" s="17"/>
      <c r="N2623" s="17" t="s">
        <v>357</v>
      </c>
      <c r="O2623" s="17" t="s">
        <v>577</v>
      </c>
      <c r="P2623" s="17" t="s">
        <v>3170</v>
      </c>
      <c r="Q2623" s="17" t="s">
        <v>297</v>
      </c>
      <c r="R2623" s="18">
        <v>95</v>
      </c>
      <c r="S2623" s="10">
        <v>44</v>
      </c>
      <c r="AA2623" s="11" t="str">
        <f t="shared" si="40"/>
        <v>16. Bình ThuậnHuyện Tuy Phong</v>
      </c>
    </row>
    <row r="2624" spans="11:27" ht="15.75">
      <c r="K2624" s="21"/>
      <c r="L2624" s="17"/>
      <c r="M2624" s="17"/>
      <c r="N2624" s="17" t="s">
        <v>357</v>
      </c>
      <c r="O2624" s="17" t="s">
        <v>577</v>
      </c>
      <c r="P2624" s="17" t="s">
        <v>3377</v>
      </c>
      <c r="Q2624" s="17" t="s">
        <v>297</v>
      </c>
      <c r="R2624" s="18">
        <v>95</v>
      </c>
      <c r="S2624" s="10">
        <v>44</v>
      </c>
      <c r="AA2624" s="11" t="str">
        <f t="shared" si="40"/>
        <v>16. Bình ThuậnHuyện Tuy Phong</v>
      </c>
    </row>
    <row r="2625" spans="11:27" ht="15.75">
      <c r="K2625" s="21"/>
      <c r="L2625" s="17"/>
      <c r="M2625" s="17"/>
      <c r="N2625" s="17" t="s">
        <v>357</v>
      </c>
      <c r="O2625" s="17" t="s">
        <v>541</v>
      </c>
      <c r="P2625" s="17" t="s">
        <v>3378</v>
      </c>
      <c r="Q2625" s="17" t="s">
        <v>297</v>
      </c>
      <c r="R2625" s="18">
        <v>95</v>
      </c>
      <c r="S2625" s="10">
        <v>44</v>
      </c>
      <c r="AA2625" s="11" t="str">
        <f t="shared" si="40"/>
        <v>16. Bình ThuậnThành phố Phan Thiết</v>
      </c>
    </row>
    <row r="2626" spans="11:27" ht="15.75">
      <c r="K2626" s="21"/>
      <c r="L2626" s="17"/>
      <c r="M2626" s="17"/>
      <c r="N2626" s="17" t="s">
        <v>357</v>
      </c>
      <c r="O2626" s="17" t="s">
        <v>541</v>
      </c>
      <c r="P2626" s="17" t="s">
        <v>3379</v>
      </c>
      <c r="Q2626" s="17" t="s">
        <v>297</v>
      </c>
      <c r="R2626" s="18">
        <v>95</v>
      </c>
      <c r="S2626" s="10">
        <v>44</v>
      </c>
      <c r="AA2626" s="11" t="str">
        <f t="shared" si="40"/>
        <v>16. Bình ThuậnThành phố Phan Thiết</v>
      </c>
    </row>
    <row r="2627" spans="11:27" ht="15.75">
      <c r="K2627" s="21"/>
      <c r="L2627" s="17"/>
      <c r="M2627" s="17"/>
      <c r="N2627" s="17" t="s">
        <v>357</v>
      </c>
      <c r="O2627" s="17" t="s">
        <v>541</v>
      </c>
      <c r="P2627" s="17" t="s">
        <v>3380</v>
      </c>
      <c r="Q2627" s="17" t="s">
        <v>297</v>
      </c>
      <c r="R2627" s="18">
        <v>95</v>
      </c>
      <c r="S2627" s="10">
        <v>44</v>
      </c>
      <c r="AA2627" s="11" t="str">
        <f t="shared" si="40"/>
        <v>16. Bình ThuậnThành phố Phan Thiết</v>
      </c>
    </row>
    <row r="2628" spans="11:27" ht="15.75">
      <c r="K2628" s="21"/>
      <c r="L2628" s="17"/>
      <c r="M2628" s="17"/>
      <c r="N2628" s="17" t="s">
        <v>357</v>
      </c>
      <c r="O2628" s="17" t="s">
        <v>541</v>
      </c>
      <c r="P2628" s="17" t="s">
        <v>1452</v>
      </c>
      <c r="Q2628" s="17" t="s">
        <v>297</v>
      </c>
      <c r="R2628" s="18">
        <v>95</v>
      </c>
      <c r="S2628" s="10">
        <v>44</v>
      </c>
      <c r="AA2628" s="11" t="str">
        <f t="shared" si="40"/>
        <v>16. Bình ThuậnThành phố Phan Thiết</v>
      </c>
    </row>
    <row r="2629" spans="11:27" ht="15.75">
      <c r="K2629" s="21"/>
      <c r="L2629" s="17"/>
      <c r="M2629" s="17"/>
      <c r="N2629" s="17" t="s">
        <v>357</v>
      </c>
      <c r="O2629" s="17" t="s">
        <v>541</v>
      </c>
      <c r="P2629" s="17" t="s">
        <v>3381</v>
      </c>
      <c r="Q2629" s="17" t="s">
        <v>297</v>
      </c>
      <c r="R2629" s="18">
        <v>95</v>
      </c>
      <c r="S2629" s="10">
        <v>44</v>
      </c>
      <c r="AA2629" s="11" t="str">
        <f t="shared" si="40"/>
        <v>16. Bình ThuậnThành phố Phan Thiết</v>
      </c>
    </row>
    <row r="2630" spans="11:27" ht="15.75">
      <c r="K2630" s="21"/>
      <c r="L2630" s="17"/>
      <c r="M2630" s="17"/>
      <c r="N2630" s="17" t="s">
        <v>357</v>
      </c>
      <c r="O2630" s="17" t="s">
        <v>541</v>
      </c>
      <c r="P2630" s="17" t="s">
        <v>3382</v>
      </c>
      <c r="Q2630" s="17" t="s">
        <v>297</v>
      </c>
      <c r="R2630" s="18">
        <v>95</v>
      </c>
      <c r="S2630" s="10">
        <v>44</v>
      </c>
      <c r="AA2630" s="11" t="str">
        <f t="shared" ref="AA2630:AA2693" si="41">N2630&amp;O2630</f>
        <v>16. Bình ThuậnThành phố Phan Thiết</v>
      </c>
    </row>
    <row r="2631" spans="11:27" ht="15.75">
      <c r="K2631" s="21"/>
      <c r="L2631" s="17"/>
      <c r="M2631" s="17"/>
      <c r="N2631" s="17" t="s">
        <v>357</v>
      </c>
      <c r="O2631" s="17" t="s">
        <v>541</v>
      </c>
      <c r="P2631" s="17" t="s">
        <v>3383</v>
      </c>
      <c r="Q2631" s="17" t="s">
        <v>297</v>
      </c>
      <c r="R2631" s="18">
        <v>95</v>
      </c>
      <c r="S2631" s="10">
        <v>44</v>
      </c>
      <c r="AA2631" s="11" t="str">
        <f t="shared" si="41"/>
        <v>16. Bình ThuậnThành phố Phan Thiết</v>
      </c>
    </row>
    <row r="2632" spans="11:27" ht="15.75">
      <c r="K2632" s="21"/>
      <c r="L2632" s="17"/>
      <c r="M2632" s="17"/>
      <c r="N2632" s="17" t="s">
        <v>357</v>
      </c>
      <c r="O2632" s="17" t="s">
        <v>541</v>
      </c>
      <c r="P2632" s="17" t="s">
        <v>3384</v>
      </c>
      <c r="Q2632" s="17" t="s">
        <v>297</v>
      </c>
      <c r="R2632" s="18">
        <v>95</v>
      </c>
      <c r="S2632" s="10">
        <v>44</v>
      </c>
      <c r="AA2632" s="11" t="str">
        <f t="shared" si="41"/>
        <v>16. Bình ThuậnThành phố Phan Thiết</v>
      </c>
    </row>
    <row r="2633" spans="11:27" ht="15.75">
      <c r="K2633" s="21"/>
      <c r="L2633" s="17"/>
      <c r="M2633" s="17"/>
      <c r="N2633" s="17" t="s">
        <v>357</v>
      </c>
      <c r="O2633" s="17" t="s">
        <v>541</v>
      </c>
      <c r="P2633" s="17" t="s">
        <v>3385</v>
      </c>
      <c r="Q2633" s="17" t="s">
        <v>297</v>
      </c>
      <c r="R2633" s="18">
        <v>95</v>
      </c>
      <c r="S2633" s="10">
        <v>44</v>
      </c>
      <c r="AA2633" s="11" t="str">
        <f t="shared" si="41"/>
        <v>16. Bình ThuậnThành phố Phan Thiết</v>
      </c>
    </row>
    <row r="2634" spans="11:27" ht="15.75">
      <c r="K2634" s="21"/>
      <c r="L2634" s="17"/>
      <c r="M2634" s="17"/>
      <c r="N2634" s="17" t="s">
        <v>357</v>
      </c>
      <c r="O2634" s="17" t="s">
        <v>541</v>
      </c>
      <c r="P2634" s="17" t="s">
        <v>3386</v>
      </c>
      <c r="Q2634" s="17" t="s">
        <v>297</v>
      </c>
      <c r="R2634" s="18">
        <v>95</v>
      </c>
      <c r="S2634" s="10">
        <v>44</v>
      </c>
      <c r="AA2634" s="11" t="str">
        <f t="shared" si="41"/>
        <v>16. Bình ThuậnThành phố Phan Thiết</v>
      </c>
    </row>
    <row r="2635" spans="11:27" ht="15.75">
      <c r="K2635" s="21"/>
      <c r="L2635" s="17"/>
      <c r="M2635" s="17"/>
      <c r="N2635" s="17" t="s">
        <v>357</v>
      </c>
      <c r="O2635" s="17" t="s">
        <v>541</v>
      </c>
      <c r="P2635" s="17" t="s">
        <v>3387</v>
      </c>
      <c r="Q2635" s="17" t="s">
        <v>297</v>
      </c>
      <c r="R2635" s="18">
        <v>95</v>
      </c>
      <c r="S2635" s="10">
        <v>44</v>
      </c>
      <c r="AA2635" s="11" t="str">
        <f t="shared" si="41"/>
        <v>16. Bình ThuậnThành phố Phan Thiết</v>
      </c>
    </row>
    <row r="2636" spans="11:27" ht="15.75">
      <c r="K2636" s="21"/>
      <c r="L2636" s="17"/>
      <c r="M2636" s="17"/>
      <c r="N2636" s="17" t="s">
        <v>357</v>
      </c>
      <c r="O2636" s="17" t="s">
        <v>541</v>
      </c>
      <c r="P2636" s="17" t="s">
        <v>3388</v>
      </c>
      <c r="Q2636" s="17" t="s">
        <v>297</v>
      </c>
      <c r="R2636" s="18">
        <v>95</v>
      </c>
      <c r="S2636" s="10">
        <v>44</v>
      </c>
      <c r="AA2636" s="11" t="str">
        <f t="shared" si="41"/>
        <v>16. Bình ThuậnThành phố Phan Thiết</v>
      </c>
    </row>
    <row r="2637" spans="11:27" ht="15.75">
      <c r="K2637" s="21"/>
      <c r="L2637" s="17"/>
      <c r="M2637" s="17"/>
      <c r="N2637" s="17" t="s">
        <v>357</v>
      </c>
      <c r="O2637" s="17" t="s">
        <v>541</v>
      </c>
      <c r="P2637" s="17" t="s">
        <v>3389</v>
      </c>
      <c r="Q2637" s="17" t="s">
        <v>297</v>
      </c>
      <c r="R2637" s="18">
        <v>95</v>
      </c>
      <c r="S2637" s="10">
        <v>44</v>
      </c>
      <c r="AA2637" s="11" t="str">
        <f t="shared" si="41"/>
        <v>16. Bình ThuậnThành phố Phan Thiết</v>
      </c>
    </row>
    <row r="2638" spans="11:27" ht="15.75">
      <c r="K2638" s="21"/>
      <c r="L2638" s="17"/>
      <c r="M2638" s="17"/>
      <c r="N2638" s="17" t="s">
        <v>357</v>
      </c>
      <c r="O2638" s="17" t="s">
        <v>541</v>
      </c>
      <c r="P2638" s="17" t="s">
        <v>3390</v>
      </c>
      <c r="Q2638" s="17" t="s">
        <v>297</v>
      </c>
      <c r="R2638" s="18">
        <v>95</v>
      </c>
      <c r="S2638" s="10">
        <v>44</v>
      </c>
      <c r="AA2638" s="11" t="str">
        <f t="shared" si="41"/>
        <v>16. Bình ThuậnThành phố Phan Thiết</v>
      </c>
    </row>
    <row r="2639" spans="11:27" ht="15.75">
      <c r="K2639" s="21"/>
      <c r="L2639" s="17"/>
      <c r="M2639" s="17"/>
      <c r="N2639" s="17" t="s">
        <v>357</v>
      </c>
      <c r="O2639" s="17" t="s">
        <v>541</v>
      </c>
      <c r="P2639" s="17" t="s">
        <v>2977</v>
      </c>
      <c r="Q2639" s="17" t="s">
        <v>297</v>
      </c>
      <c r="R2639" s="18">
        <v>95</v>
      </c>
      <c r="S2639" s="10">
        <v>44</v>
      </c>
      <c r="AA2639" s="11" t="str">
        <f t="shared" si="41"/>
        <v>16. Bình ThuậnThành phố Phan Thiết</v>
      </c>
    </row>
    <row r="2640" spans="11:27" ht="15.75">
      <c r="K2640" s="21"/>
      <c r="L2640" s="17"/>
      <c r="M2640" s="17"/>
      <c r="N2640" s="17" t="s">
        <v>357</v>
      </c>
      <c r="O2640" s="17" t="s">
        <v>541</v>
      </c>
      <c r="P2640" s="17" t="s">
        <v>3391</v>
      </c>
      <c r="Q2640" s="17" t="s">
        <v>297</v>
      </c>
      <c r="R2640" s="18">
        <v>95</v>
      </c>
      <c r="S2640" s="10">
        <v>44</v>
      </c>
      <c r="AA2640" s="11" t="str">
        <f t="shared" si="41"/>
        <v>16. Bình ThuậnThành phố Phan Thiết</v>
      </c>
    </row>
    <row r="2641" spans="11:27" ht="15.75">
      <c r="K2641" s="21"/>
      <c r="L2641" s="17"/>
      <c r="M2641" s="17"/>
      <c r="N2641" s="17" t="s">
        <v>357</v>
      </c>
      <c r="O2641" s="17" t="s">
        <v>541</v>
      </c>
      <c r="P2641" s="17" t="s">
        <v>3392</v>
      </c>
      <c r="Q2641" s="17" t="s">
        <v>297</v>
      </c>
      <c r="R2641" s="18">
        <v>95</v>
      </c>
      <c r="S2641" s="10">
        <v>44</v>
      </c>
      <c r="AA2641" s="11" t="str">
        <f t="shared" si="41"/>
        <v>16. Bình ThuậnThành phố Phan Thiết</v>
      </c>
    </row>
    <row r="2642" spans="11:27" ht="15.75">
      <c r="K2642" s="21"/>
      <c r="L2642" s="17"/>
      <c r="M2642" s="17"/>
      <c r="N2642" s="17" t="s">
        <v>357</v>
      </c>
      <c r="O2642" s="17" t="s">
        <v>541</v>
      </c>
      <c r="P2642" s="17" t="s">
        <v>3393</v>
      </c>
      <c r="Q2642" s="17" t="s">
        <v>297</v>
      </c>
      <c r="R2642" s="18">
        <v>95</v>
      </c>
      <c r="S2642" s="10">
        <v>44</v>
      </c>
      <c r="AA2642" s="11" t="str">
        <f t="shared" si="41"/>
        <v>16. Bình ThuậnThành phố Phan Thiết</v>
      </c>
    </row>
    <row r="2643" spans="11:27" ht="15.75">
      <c r="K2643" s="21"/>
      <c r="L2643" s="17"/>
      <c r="M2643" s="17"/>
      <c r="N2643" s="17" t="s">
        <v>357</v>
      </c>
      <c r="O2643" s="17" t="s">
        <v>580</v>
      </c>
      <c r="P2643" s="17" t="s">
        <v>3394</v>
      </c>
      <c r="Q2643" s="17" t="s">
        <v>297</v>
      </c>
      <c r="R2643" s="18">
        <v>95</v>
      </c>
      <c r="S2643" s="10">
        <v>44</v>
      </c>
      <c r="AA2643" s="11" t="str">
        <f t="shared" si="41"/>
        <v>16. Bình ThuậnThị xã La Gi</v>
      </c>
    </row>
    <row r="2644" spans="11:27" ht="15.75">
      <c r="K2644" s="21"/>
      <c r="L2644" s="17"/>
      <c r="M2644" s="17"/>
      <c r="N2644" s="17" t="s">
        <v>357</v>
      </c>
      <c r="O2644" s="17" t="s">
        <v>580</v>
      </c>
      <c r="P2644" s="17" t="s">
        <v>3395</v>
      </c>
      <c r="Q2644" s="17" t="s">
        <v>297</v>
      </c>
      <c r="R2644" s="18">
        <v>95</v>
      </c>
      <c r="S2644" s="10">
        <v>44</v>
      </c>
      <c r="AA2644" s="11" t="str">
        <f t="shared" si="41"/>
        <v>16. Bình ThuậnThị xã La Gi</v>
      </c>
    </row>
    <row r="2645" spans="11:27" ht="15.75">
      <c r="K2645" s="21"/>
      <c r="L2645" s="17"/>
      <c r="M2645" s="17"/>
      <c r="N2645" s="17" t="s">
        <v>357</v>
      </c>
      <c r="O2645" s="17" t="s">
        <v>580</v>
      </c>
      <c r="P2645" s="17" t="s">
        <v>3396</v>
      </c>
      <c r="Q2645" s="17" t="s">
        <v>297</v>
      </c>
      <c r="R2645" s="18">
        <v>95</v>
      </c>
      <c r="S2645" s="10">
        <v>44</v>
      </c>
      <c r="AA2645" s="11" t="str">
        <f t="shared" si="41"/>
        <v>16. Bình ThuậnThị xã La Gi</v>
      </c>
    </row>
    <row r="2646" spans="11:27" ht="15.75">
      <c r="K2646" s="21"/>
      <c r="L2646" s="17"/>
      <c r="M2646" s="17"/>
      <c r="N2646" s="17" t="s">
        <v>357</v>
      </c>
      <c r="O2646" s="17" t="s">
        <v>580</v>
      </c>
      <c r="P2646" s="17" t="s">
        <v>2258</v>
      </c>
      <c r="Q2646" s="17" t="s">
        <v>297</v>
      </c>
      <c r="R2646" s="18">
        <v>95</v>
      </c>
      <c r="S2646" s="10">
        <v>44</v>
      </c>
      <c r="AA2646" s="11" t="str">
        <f t="shared" si="41"/>
        <v>16. Bình ThuậnThị xã La Gi</v>
      </c>
    </row>
    <row r="2647" spans="11:27" ht="15.75">
      <c r="K2647" s="21"/>
      <c r="L2647" s="17"/>
      <c r="M2647" s="17"/>
      <c r="N2647" s="17" t="s">
        <v>357</v>
      </c>
      <c r="O2647" s="17" t="s">
        <v>580</v>
      </c>
      <c r="P2647" s="17" t="s">
        <v>3283</v>
      </c>
      <c r="Q2647" s="17" t="s">
        <v>297</v>
      </c>
      <c r="R2647" s="18">
        <v>95</v>
      </c>
      <c r="S2647" s="10">
        <v>44</v>
      </c>
      <c r="AA2647" s="11" t="str">
        <f t="shared" si="41"/>
        <v>16. Bình ThuậnThị xã La Gi</v>
      </c>
    </row>
    <row r="2648" spans="11:27" ht="15.75">
      <c r="K2648" s="21"/>
      <c r="L2648" s="17"/>
      <c r="M2648" s="17"/>
      <c r="N2648" s="17" t="s">
        <v>357</v>
      </c>
      <c r="O2648" s="17" t="s">
        <v>580</v>
      </c>
      <c r="P2648" s="17" t="s">
        <v>2989</v>
      </c>
      <c r="Q2648" s="17" t="s">
        <v>297</v>
      </c>
      <c r="R2648" s="18">
        <v>95</v>
      </c>
      <c r="S2648" s="10">
        <v>44</v>
      </c>
      <c r="AA2648" s="11" t="str">
        <f t="shared" si="41"/>
        <v>16. Bình ThuậnThị xã La Gi</v>
      </c>
    </row>
    <row r="2649" spans="11:27" ht="15.75">
      <c r="K2649" s="21"/>
      <c r="L2649" s="17"/>
      <c r="M2649" s="17"/>
      <c r="N2649" s="17" t="s">
        <v>357</v>
      </c>
      <c r="O2649" s="17" t="s">
        <v>580</v>
      </c>
      <c r="P2649" s="17" t="s">
        <v>2483</v>
      </c>
      <c r="Q2649" s="17" t="s">
        <v>297</v>
      </c>
      <c r="R2649" s="18">
        <v>95</v>
      </c>
      <c r="S2649" s="10">
        <v>44</v>
      </c>
      <c r="AA2649" s="11" t="str">
        <f t="shared" si="41"/>
        <v>16. Bình ThuậnThị xã La Gi</v>
      </c>
    </row>
    <row r="2650" spans="11:27" ht="15.75">
      <c r="K2650" s="21"/>
      <c r="L2650" s="17"/>
      <c r="M2650" s="17"/>
      <c r="N2650" s="17" t="s">
        <v>357</v>
      </c>
      <c r="O2650" s="17" t="s">
        <v>580</v>
      </c>
      <c r="P2650" s="17" t="s">
        <v>3254</v>
      </c>
      <c r="Q2650" s="17" t="s">
        <v>297</v>
      </c>
      <c r="R2650" s="18">
        <v>95</v>
      </c>
      <c r="S2650" s="10">
        <v>44</v>
      </c>
      <c r="AA2650" s="11" t="str">
        <f t="shared" si="41"/>
        <v>16. Bình ThuậnThị xã La Gi</v>
      </c>
    </row>
    <row r="2651" spans="11:27" ht="15.75">
      <c r="K2651" s="21"/>
      <c r="L2651" s="17"/>
      <c r="M2651" s="17"/>
      <c r="N2651" s="17" t="s">
        <v>357</v>
      </c>
      <c r="O2651" s="17" t="s">
        <v>580</v>
      </c>
      <c r="P2651" s="17" t="s">
        <v>495</v>
      </c>
      <c r="Q2651" s="17" t="s">
        <v>297</v>
      </c>
      <c r="R2651" s="18">
        <v>95</v>
      </c>
      <c r="S2651" s="10">
        <v>44</v>
      </c>
      <c r="AA2651" s="11" t="str">
        <f t="shared" si="41"/>
        <v>16. Bình ThuậnThị xã La Gi</v>
      </c>
    </row>
    <row r="2652" spans="11:27" ht="15.75">
      <c r="K2652" s="21"/>
      <c r="L2652" s="17"/>
      <c r="M2652" s="17"/>
      <c r="N2652" s="17" t="s">
        <v>362</v>
      </c>
      <c r="O2652" s="17" t="s">
        <v>863</v>
      </c>
      <c r="P2652" s="17" t="s">
        <v>3397</v>
      </c>
      <c r="Q2652" s="17" t="s">
        <v>297</v>
      </c>
      <c r="R2652" s="18">
        <v>95</v>
      </c>
      <c r="S2652" s="10">
        <v>44</v>
      </c>
      <c r="AA2652" s="11" t="str">
        <f t="shared" si="41"/>
        <v>17. Cà MauHuyện Cái Nước</v>
      </c>
    </row>
    <row r="2653" spans="11:27" ht="15.75">
      <c r="K2653" s="21"/>
      <c r="L2653" s="17"/>
      <c r="M2653" s="17"/>
      <c r="N2653" s="17" t="s">
        <v>362</v>
      </c>
      <c r="O2653" s="17" t="s">
        <v>863</v>
      </c>
      <c r="P2653" s="17" t="s">
        <v>2013</v>
      </c>
      <c r="Q2653" s="17" t="s">
        <v>297</v>
      </c>
      <c r="R2653" s="18">
        <v>95</v>
      </c>
      <c r="S2653" s="10">
        <v>44</v>
      </c>
      <c r="AA2653" s="11" t="str">
        <f t="shared" si="41"/>
        <v>17. Cà MauHuyện Cái Nước</v>
      </c>
    </row>
    <row r="2654" spans="11:27" ht="15.75">
      <c r="K2654" s="21"/>
      <c r="L2654" s="17"/>
      <c r="M2654" s="17"/>
      <c r="N2654" s="17" t="s">
        <v>362</v>
      </c>
      <c r="O2654" s="17" t="s">
        <v>863</v>
      </c>
      <c r="P2654" s="17" t="s">
        <v>3398</v>
      </c>
      <c r="Q2654" s="17" t="s">
        <v>297</v>
      </c>
      <c r="R2654" s="18">
        <v>95</v>
      </c>
      <c r="S2654" s="10">
        <v>44</v>
      </c>
      <c r="AA2654" s="11" t="str">
        <f t="shared" si="41"/>
        <v>17. Cà MauHuyện Cái Nước</v>
      </c>
    </row>
    <row r="2655" spans="11:27" ht="15.75">
      <c r="K2655" s="21"/>
      <c r="L2655" s="17"/>
      <c r="M2655" s="17"/>
      <c r="N2655" s="17" t="s">
        <v>362</v>
      </c>
      <c r="O2655" s="17" t="s">
        <v>863</v>
      </c>
      <c r="P2655" s="17" t="s">
        <v>3399</v>
      </c>
      <c r="Q2655" s="17" t="s">
        <v>297</v>
      </c>
      <c r="R2655" s="18">
        <v>95</v>
      </c>
      <c r="S2655" s="10">
        <v>44</v>
      </c>
      <c r="AA2655" s="11" t="str">
        <f t="shared" si="41"/>
        <v>17. Cà MauHuyện Cái Nước</v>
      </c>
    </row>
    <row r="2656" spans="11:27" ht="15.75">
      <c r="K2656" s="21"/>
      <c r="L2656" s="17"/>
      <c r="M2656" s="17"/>
      <c r="N2656" s="17" t="s">
        <v>362</v>
      </c>
      <c r="O2656" s="17" t="s">
        <v>863</v>
      </c>
      <c r="P2656" s="17" t="s">
        <v>3400</v>
      </c>
      <c r="Q2656" s="17" t="s">
        <v>297</v>
      </c>
      <c r="R2656" s="18">
        <v>95</v>
      </c>
      <c r="S2656" s="10">
        <v>44</v>
      </c>
      <c r="AA2656" s="11" t="str">
        <f t="shared" si="41"/>
        <v>17. Cà MauHuyện Cái Nước</v>
      </c>
    </row>
    <row r="2657" spans="11:27" ht="15.75">
      <c r="K2657" s="21"/>
      <c r="L2657" s="17"/>
      <c r="M2657" s="17"/>
      <c r="N2657" s="17" t="s">
        <v>362</v>
      </c>
      <c r="O2657" s="17" t="s">
        <v>863</v>
      </c>
      <c r="P2657" s="17" t="s">
        <v>3401</v>
      </c>
      <c r="Q2657" s="17" t="s">
        <v>297</v>
      </c>
      <c r="R2657" s="18">
        <v>95</v>
      </c>
      <c r="S2657" s="10">
        <v>44</v>
      </c>
      <c r="AA2657" s="11" t="str">
        <f t="shared" si="41"/>
        <v>17. Cà MauHuyện Cái Nước</v>
      </c>
    </row>
    <row r="2658" spans="11:27" ht="15.75">
      <c r="K2658" s="21"/>
      <c r="L2658" s="17"/>
      <c r="M2658" s="17"/>
      <c r="N2658" s="17" t="s">
        <v>362</v>
      </c>
      <c r="O2658" s="17" t="s">
        <v>863</v>
      </c>
      <c r="P2658" s="17" t="s">
        <v>2333</v>
      </c>
      <c r="Q2658" s="17" t="s">
        <v>297</v>
      </c>
      <c r="R2658" s="18">
        <v>95</v>
      </c>
      <c r="S2658" s="10">
        <v>44</v>
      </c>
      <c r="AA2658" s="11" t="str">
        <f t="shared" si="41"/>
        <v>17. Cà MauHuyện Cái Nước</v>
      </c>
    </row>
    <row r="2659" spans="11:27" ht="15.75">
      <c r="K2659" s="21"/>
      <c r="L2659" s="17"/>
      <c r="M2659" s="17"/>
      <c r="N2659" s="17" t="s">
        <v>362</v>
      </c>
      <c r="O2659" s="17" t="s">
        <v>863</v>
      </c>
      <c r="P2659" s="17" t="s">
        <v>1086</v>
      </c>
      <c r="Q2659" s="17" t="s">
        <v>297</v>
      </c>
      <c r="R2659" s="18">
        <v>95</v>
      </c>
      <c r="S2659" s="10">
        <v>44</v>
      </c>
      <c r="AA2659" s="11" t="str">
        <f t="shared" si="41"/>
        <v>17. Cà MauHuyện Cái Nước</v>
      </c>
    </row>
    <row r="2660" spans="11:27" ht="15.75">
      <c r="K2660" s="21"/>
      <c r="L2660" s="17"/>
      <c r="M2660" s="17"/>
      <c r="N2660" s="17" t="s">
        <v>362</v>
      </c>
      <c r="O2660" s="17" t="s">
        <v>863</v>
      </c>
      <c r="P2660" s="17" t="s">
        <v>3402</v>
      </c>
      <c r="Q2660" s="17" t="s">
        <v>297</v>
      </c>
      <c r="R2660" s="18">
        <v>95</v>
      </c>
      <c r="S2660" s="10">
        <v>44</v>
      </c>
      <c r="AA2660" s="11" t="str">
        <f t="shared" si="41"/>
        <v>17. Cà MauHuyện Cái Nước</v>
      </c>
    </row>
    <row r="2661" spans="11:27" ht="15.75">
      <c r="K2661" s="21"/>
      <c r="L2661" s="17"/>
      <c r="M2661" s="17"/>
      <c r="N2661" s="17" t="s">
        <v>362</v>
      </c>
      <c r="O2661" s="17" t="s">
        <v>863</v>
      </c>
      <c r="P2661" s="17" t="s">
        <v>2203</v>
      </c>
      <c r="Q2661" s="17" t="s">
        <v>297</v>
      </c>
      <c r="R2661" s="18">
        <v>95</v>
      </c>
      <c r="S2661" s="10">
        <v>44</v>
      </c>
      <c r="AA2661" s="11" t="str">
        <f t="shared" si="41"/>
        <v>17. Cà MauHuyện Cái Nước</v>
      </c>
    </row>
    <row r="2662" spans="11:27" ht="15.75">
      <c r="K2662" s="21"/>
      <c r="L2662" s="17"/>
      <c r="M2662" s="17"/>
      <c r="N2662" s="17" t="s">
        <v>362</v>
      </c>
      <c r="O2662" s="17" t="s">
        <v>863</v>
      </c>
      <c r="P2662" s="17" t="s">
        <v>3403</v>
      </c>
      <c r="Q2662" s="17" t="s">
        <v>297</v>
      </c>
      <c r="R2662" s="18">
        <v>95</v>
      </c>
      <c r="S2662" s="10">
        <v>44</v>
      </c>
      <c r="AA2662" s="11" t="str">
        <f t="shared" si="41"/>
        <v>17. Cà MauHuyện Cái Nước</v>
      </c>
    </row>
    <row r="2663" spans="11:27" ht="15.75">
      <c r="K2663" s="21"/>
      <c r="L2663" s="17"/>
      <c r="M2663" s="17"/>
      <c r="N2663" s="17" t="s">
        <v>362</v>
      </c>
      <c r="O2663" s="17" t="s">
        <v>865</v>
      </c>
      <c r="P2663" s="17" t="s">
        <v>3404</v>
      </c>
      <c r="Q2663" s="17" t="s">
        <v>297</v>
      </c>
      <c r="R2663" s="18">
        <v>95</v>
      </c>
      <c r="S2663" s="10">
        <v>44</v>
      </c>
      <c r="AA2663" s="11" t="str">
        <f t="shared" si="41"/>
        <v>17. Cà MauHuyện Đầm Dơi</v>
      </c>
    </row>
    <row r="2664" spans="11:27" ht="15.75">
      <c r="K2664" s="21"/>
      <c r="L2664" s="17"/>
      <c r="M2664" s="17"/>
      <c r="N2664" s="17" t="s">
        <v>362</v>
      </c>
      <c r="O2664" s="17" t="s">
        <v>865</v>
      </c>
      <c r="P2664" s="17" t="s">
        <v>3405</v>
      </c>
      <c r="Q2664" s="17" t="s">
        <v>297</v>
      </c>
      <c r="R2664" s="18">
        <v>95</v>
      </c>
      <c r="S2664" s="10">
        <v>44</v>
      </c>
      <c r="AA2664" s="11" t="str">
        <f t="shared" si="41"/>
        <v>17. Cà MauHuyện Đầm Dơi</v>
      </c>
    </row>
    <row r="2665" spans="11:27" ht="15.75">
      <c r="K2665" s="21"/>
      <c r="L2665" s="17"/>
      <c r="M2665" s="17"/>
      <c r="N2665" s="17" t="s">
        <v>362</v>
      </c>
      <c r="O2665" s="17" t="s">
        <v>865</v>
      </c>
      <c r="P2665" s="17" t="s">
        <v>3406</v>
      </c>
      <c r="Q2665" s="17" t="s">
        <v>297</v>
      </c>
      <c r="R2665" s="18">
        <v>95</v>
      </c>
      <c r="S2665" s="10">
        <v>44</v>
      </c>
      <c r="AA2665" s="11" t="str">
        <f t="shared" si="41"/>
        <v>17. Cà MauHuyện Đầm Dơi</v>
      </c>
    </row>
    <row r="2666" spans="11:27" ht="15.75">
      <c r="K2666" s="21"/>
      <c r="L2666" s="17"/>
      <c r="M2666" s="17"/>
      <c r="N2666" s="17" t="s">
        <v>362</v>
      </c>
      <c r="O2666" s="17" t="s">
        <v>865</v>
      </c>
      <c r="P2666" s="17" t="s">
        <v>3407</v>
      </c>
      <c r="Q2666" s="17" t="s">
        <v>297</v>
      </c>
      <c r="R2666" s="18">
        <v>95</v>
      </c>
      <c r="S2666" s="10">
        <v>44</v>
      </c>
      <c r="AA2666" s="11" t="str">
        <f t="shared" si="41"/>
        <v>17. Cà MauHuyện Đầm Dơi</v>
      </c>
    </row>
    <row r="2667" spans="11:27" ht="15.75">
      <c r="K2667" s="21"/>
      <c r="L2667" s="17"/>
      <c r="M2667" s="17"/>
      <c r="N2667" s="17" t="s">
        <v>362</v>
      </c>
      <c r="O2667" s="17" t="s">
        <v>865</v>
      </c>
      <c r="P2667" s="17" t="s">
        <v>3408</v>
      </c>
      <c r="Q2667" s="17" t="s">
        <v>297</v>
      </c>
      <c r="R2667" s="18">
        <v>95</v>
      </c>
      <c r="S2667" s="10">
        <v>44</v>
      </c>
      <c r="AA2667" s="11" t="str">
        <f t="shared" si="41"/>
        <v>17. Cà MauHuyện Đầm Dơi</v>
      </c>
    </row>
    <row r="2668" spans="11:27" ht="15.75">
      <c r="K2668" s="21"/>
      <c r="L2668" s="17"/>
      <c r="M2668" s="17"/>
      <c r="N2668" s="17" t="s">
        <v>362</v>
      </c>
      <c r="O2668" s="17" t="s">
        <v>865</v>
      </c>
      <c r="P2668" s="17" t="s">
        <v>3409</v>
      </c>
      <c r="Q2668" s="17" t="s">
        <v>297</v>
      </c>
      <c r="R2668" s="18">
        <v>95</v>
      </c>
      <c r="S2668" s="10">
        <v>44</v>
      </c>
      <c r="AA2668" s="11" t="str">
        <f t="shared" si="41"/>
        <v>17. Cà MauHuyện Đầm Dơi</v>
      </c>
    </row>
    <row r="2669" spans="11:27" ht="15.75">
      <c r="K2669" s="21"/>
      <c r="L2669" s="17"/>
      <c r="M2669" s="17"/>
      <c r="N2669" s="17" t="s">
        <v>362</v>
      </c>
      <c r="O2669" s="17" t="s">
        <v>865</v>
      </c>
      <c r="P2669" s="17" t="s">
        <v>3410</v>
      </c>
      <c r="Q2669" s="17" t="s">
        <v>297</v>
      </c>
      <c r="R2669" s="18">
        <v>95</v>
      </c>
      <c r="S2669" s="10">
        <v>44</v>
      </c>
      <c r="AA2669" s="11" t="str">
        <f t="shared" si="41"/>
        <v>17. Cà MauHuyện Đầm Dơi</v>
      </c>
    </row>
    <row r="2670" spans="11:27" ht="15.75">
      <c r="K2670" s="21"/>
      <c r="L2670" s="17"/>
      <c r="M2670" s="17"/>
      <c r="N2670" s="17" t="s">
        <v>362</v>
      </c>
      <c r="O2670" s="17" t="s">
        <v>865</v>
      </c>
      <c r="P2670" s="17" t="s">
        <v>3411</v>
      </c>
      <c r="Q2670" s="17" t="s">
        <v>297</v>
      </c>
      <c r="R2670" s="18">
        <v>95</v>
      </c>
      <c r="S2670" s="10">
        <v>44</v>
      </c>
      <c r="AA2670" s="11" t="str">
        <f t="shared" si="41"/>
        <v>17. Cà MauHuyện Đầm Dơi</v>
      </c>
    </row>
    <row r="2671" spans="11:27" ht="15.75">
      <c r="K2671" s="21"/>
      <c r="L2671" s="17"/>
      <c r="M2671" s="17"/>
      <c r="N2671" s="17" t="s">
        <v>362</v>
      </c>
      <c r="O2671" s="17" t="s">
        <v>865</v>
      </c>
      <c r="P2671" s="17" t="s">
        <v>915</v>
      </c>
      <c r="Q2671" s="17" t="s">
        <v>297</v>
      </c>
      <c r="R2671" s="18">
        <v>95</v>
      </c>
      <c r="S2671" s="10">
        <v>44</v>
      </c>
      <c r="AA2671" s="11" t="str">
        <f t="shared" si="41"/>
        <v>17. Cà MauHuyện Đầm Dơi</v>
      </c>
    </row>
    <row r="2672" spans="11:27" ht="15.75">
      <c r="K2672" s="21"/>
      <c r="L2672" s="17"/>
      <c r="M2672" s="17"/>
      <c r="N2672" s="17" t="s">
        <v>362</v>
      </c>
      <c r="O2672" s="17" t="s">
        <v>865</v>
      </c>
      <c r="P2672" s="17" t="s">
        <v>3412</v>
      </c>
      <c r="Q2672" s="17" t="s">
        <v>297</v>
      </c>
      <c r="R2672" s="18">
        <v>95</v>
      </c>
      <c r="S2672" s="10">
        <v>44</v>
      </c>
      <c r="AA2672" s="11" t="str">
        <f t="shared" si="41"/>
        <v>17. Cà MauHuyện Đầm Dơi</v>
      </c>
    </row>
    <row r="2673" spans="11:27" ht="15.75">
      <c r="K2673" s="21"/>
      <c r="L2673" s="17"/>
      <c r="M2673" s="17"/>
      <c r="N2673" s="17" t="s">
        <v>362</v>
      </c>
      <c r="O2673" s="17" t="s">
        <v>865</v>
      </c>
      <c r="P2673" s="17" t="s">
        <v>3325</v>
      </c>
      <c r="Q2673" s="17" t="s">
        <v>297</v>
      </c>
      <c r="R2673" s="18">
        <v>95</v>
      </c>
      <c r="S2673" s="10">
        <v>44</v>
      </c>
      <c r="AA2673" s="11" t="str">
        <f t="shared" si="41"/>
        <v>17. Cà MauHuyện Đầm Dơi</v>
      </c>
    </row>
    <row r="2674" spans="11:27" ht="15.75">
      <c r="K2674" s="21"/>
      <c r="L2674" s="17"/>
      <c r="M2674" s="17"/>
      <c r="N2674" s="17" t="s">
        <v>362</v>
      </c>
      <c r="O2674" s="17" t="s">
        <v>865</v>
      </c>
      <c r="P2674" s="17" t="s">
        <v>495</v>
      </c>
      <c r="Q2674" s="17" t="s">
        <v>297</v>
      </c>
      <c r="R2674" s="18">
        <v>95</v>
      </c>
      <c r="S2674" s="10">
        <v>44</v>
      </c>
      <c r="AA2674" s="11" t="str">
        <f t="shared" si="41"/>
        <v>17. Cà MauHuyện Đầm Dơi</v>
      </c>
    </row>
    <row r="2675" spans="11:27" ht="15.75">
      <c r="K2675" s="21"/>
      <c r="L2675" s="17"/>
      <c r="M2675" s="17"/>
      <c r="N2675" s="17" t="s">
        <v>362</v>
      </c>
      <c r="O2675" s="17" t="s">
        <v>865</v>
      </c>
      <c r="P2675" s="17" t="s">
        <v>3352</v>
      </c>
      <c r="Q2675" s="17" t="s">
        <v>297</v>
      </c>
      <c r="R2675" s="18">
        <v>95</v>
      </c>
      <c r="S2675" s="10">
        <v>44</v>
      </c>
      <c r="AA2675" s="11" t="str">
        <f t="shared" si="41"/>
        <v>17. Cà MauHuyện Đầm Dơi</v>
      </c>
    </row>
    <row r="2676" spans="11:27" ht="15.75">
      <c r="K2676" s="21"/>
      <c r="L2676" s="17"/>
      <c r="M2676" s="17"/>
      <c r="N2676" s="17" t="s">
        <v>362</v>
      </c>
      <c r="O2676" s="17" t="s">
        <v>865</v>
      </c>
      <c r="P2676" s="17" t="s">
        <v>2339</v>
      </c>
      <c r="Q2676" s="17" t="s">
        <v>297</v>
      </c>
      <c r="R2676" s="18">
        <v>95</v>
      </c>
      <c r="S2676" s="10">
        <v>44</v>
      </c>
      <c r="AA2676" s="11" t="str">
        <f t="shared" si="41"/>
        <v>17. Cà MauHuyện Đầm Dơi</v>
      </c>
    </row>
    <row r="2677" spans="11:27" ht="15.75">
      <c r="K2677" s="21"/>
      <c r="L2677" s="17"/>
      <c r="M2677" s="17"/>
      <c r="N2677" s="17" t="s">
        <v>362</v>
      </c>
      <c r="O2677" s="17" t="s">
        <v>865</v>
      </c>
      <c r="P2677" s="17" t="s">
        <v>3413</v>
      </c>
      <c r="Q2677" s="17" t="s">
        <v>297</v>
      </c>
      <c r="R2677" s="18">
        <v>95</v>
      </c>
      <c r="S2677" s="10">
        <v>44</v>
      </c>
      <c r="AA2677" s="11" t="str">
        <f t="shared" si="41"/>
        <v>17. Cà MauHuyện Đầm Dơi</v>
      </c>
    </row>
    <row r="2678" spans="11:27" ht="15.75">
      <c r="K2678" s="21"/>
      <c r="L2678" s="17"/>
      <c r="M2678" s="17"/>
      <c r="N2678" s="17" t="s">
        <v>362</v>
      </c>
      <c r="O2678" s="17" t="s">
        <v>865</v>
      </c>
      <c r="P2678" s="17" t="s">
        <v>3414</v>
      </c>
      <c r="Q2678" s="17" t="s">
        <v>297</v>
      </c>
      <c r="R2678" s="18">
        <v>95</v>
      </c>
      <c r="S2678" s="10">
        <v>44</v>
      </c>
      <c r="AA2678" s="11" t="str">
        <f t="shared" si="41"/>
        <v>17. Cà MauHuyện Đầm Dơi</v>
      </c>
    </row>
    <row r="2679" spans="11:27" ht="15.75">
      <c r="K2679" s="21"/>
      <c r="L2679" s="17"/>
      <c r="M2679" s="17"/>
      <c r="N2679" s="17" t="s">
        <v>362</v>
      </c>
      <c r="O2679" s="17" t="s">
        <v>867</v>
      </c>
      <c r="P2679" s="17" t="s">
        <v>3415</v>
      </c>
      <c r="Q2679" s="17" t="s">
        <v>297</v>
      </c>
      <c r="R2679" s="18">
        <v>95</v>
      </c>
      <c r="S2679" s="10">
        <v>44</v>
      </c>
      <c r="AA2679" s="11" t="str">
        <f t="shared" si="41"/>
        <v>17. Cà MauHuyện Năm Căn</v>
      </c>
    </row>
    <row r="2680" spans="11:27" ht="15.75">
      <c r="K2680" s="21"/>
      <c r="L2680" s="17"/>
      <c r="M2680" s="17"/>
      <c r="N2680" s="17" t="s">
        <v>362</v>
      </c>
      <c r="O2680" s="17" t="s">
        <v>867</v>
      </c>
      <c r="P2680" s="17" t="s">
        <v>3416</v>
      </c>
      <c r="Q2680" s="17" t="s">
        <v>297</v>
      </c>
      <c r="R2680" s="18">
        <v>95</v>
      </c>
      <c r="S2680" s="10">
        <v>44</v>
      </c>
      <c r="AA2680" s="11" t="str">
        <f t="shared" si="41"/>
        <v>17. Cà MauHuyện Năm Căn</v>
      </c>
    </row>
    <row r="2681" spans="11:27" ht="15.75">
      <c r="K2681" s="21"/>
      <c r="L2681" s="17"/>
      <c r="M2681" s="17"/>
      <c r="N2681" s="17" t="s">
        <v>362</v>
      </c>
      <c r="O2681" s="17" t="s">
        <v>867</v>
      </c>
      <c r="P2681" s="17" t="s">
        <v>3417</v>
      </c>
      <c r="Q2681" s="17" t="s">
        <v>297</v>
      </c>
      <c r="R2681" s="18">
        <v>95</v>
      </c>
      <c r="S2681" s="10">
        <v>44</v>
      </c>
      <c r="AA2681" s="11" t="str">
        <f t="shared" si="41"/>
        <v>17. Cà MauHuyện Năm Căn</v>
      </c>
    </row>
    <row r="2682" spans="11:27" ht="15.75">
      <c r="K2682" s="21"/>
      <c r="L2682" s="17"/>
      <c r="M2682" s="17"/>
      <c r="N2682" s="17" t="s">
        <v>362</v>
      </c>
      <c r="O2682" s="17" t="s">
        <v>867</v>
      </c>
      <c r="P2682" s="17" t="s">
        <v>3418</v>
      </c>
      <c r="Q2682" s="17" t="s">
        <v>297</v>
      </c>
      <c r="R2682" s="18">
        <v>95</v>
      </c>
      <c r="S2682" s="10">
        <v>44</v>
      </c>
      <c r="AA2682" s="11" t="str">
        <f t="shared" si="41"/>
        <v>17. Cà MauHuyện Năm Căn</v>
      </c>
    </row>
    <row r="2683" spans="11:27" ht="15.75">
      <c r="K2683" s="21"/>
      <c r="L2683" s="17"/>
      <c r="M2683" s="17"/>
      <c r="N2683" s="17" t="s">
        <v>362</v>
      </c>
      <c r="O2683" s="17" t="s">
        <v>867</v>
      </c>
      <c r="P2683" s="17" t="s">
        <v>3419</v>
      </c>
      <c r="Q2683" s="17" t="s">
        <v>297</v>
      </c>
      <c r="R2683" s="18">
        <v>95</v>
      </c>
      <c r="S2683" s="10">
        <v>44</v>
      </c>
      <c r="AA2683" s="11" t="str">
        <f t="shared" si="41"/>
        <v>17. Cà MauHuyện Năm Căn</v>
      </c>
    </row>
    <row r="2684" spans="11:27" ht="15.75">
      <c r="K2684" s="21"/>
      <c r="L2684" s="17"/>
      <c r="M2684" s="17"/>
      <c r="N2684" s="17" t="s">
        <v>362</v>
      </c>
      <c r="O2684" s="17" t="s">
        <v>867</v>
      </c>
      <c r="P2684" s="17" t="s">
        <v>3420</v>
      </c>
      <c r="Q2684" s="17" t="s">
        <v>297</v>
      </c>
      <c r="R2684" s="18">
        <v>95</v>
      </c>
      <c r="S2684" s="10">
        <v>44</v>
      </c>
      <c r="AA2684" s="11" t="str">
        <f t="shared" si="41"/>
        <v>17. Cà MauHuyện Năm Căn</v>
      </c>
    </row>
    <row r="2685" spans="11:27" ht="15.75">
      <c r="K2685" s="21"/>
      <c r="L2685" s="17"/>
      <c r="M2685" s="17"/>
      <c r="N2685" s="17" t="s">
        <v>362</v>
      </c>
      <c r="O2685" s="17" t="s">
        <v>867</v>
      </c>
      <c r="P2685" s="17" t="s">
        <v>2877</v>
      </c>
      <c r="Q2685" s="17" t="s">
        <v>297</v>
      </c>
      <c r="R2685" s="18">
        <v>95</v>
      </c>
      <c r="S2685" s="10">
        <v>44</v>
      </c>
      <c r="AA2685" s="11" t="str">
        <f t="shared" si="41"/>
        <v>17. Cà MauHuyện Năm Căn</v>
      </c>
    </row>
    <row r="2686" spans="11:27" ht="15.75">
      <c r="K2686" s="21"/>
      <c r="L2686" s="17"/>
      <c r="M2686" s="17"/>
      <c r="N2686" s="17" t="s">
        <v>362</v>
      </c>
      <c r="O2686" s="17" t="s">
        <v>867</v>
      </c>
      <c r="P2686" s="17" t="s">
        <v>3421</v>
      </c>
      <c r="Q2686" s="17" t="s">
        <v>297</v>
      </c>
      <c r="R2686" s="18">
        <v>95</v>
      </c>
      <c r="S2686" s="10">
        <v>44</v>
      </c>
      <c r="AA2686" s="11" t="str">
        <f t="shared" si="41"/>
        <v>17. Cà MauHuyện Năm Căn</v>
      </c>
    </row>
    <row r="2687" spans="11:27" ht="15.75">
      <c r="K2687" s="21"/>
      <c r="L2687" s="17"/>
      <c r="M2687" s="17"/>
      <c r="N2687" s="17" t="s">
        <v>362</v>
      </c>
      <c r="O2687" s="17" t="s">
        <v>869</v>
      </c>
      <c r="P2687" s="17" t="s">
        <v>3422</v>
      </c>
      <c r="Q2687" s="17" t="s">
        <v>297</v>
      </c>
      <c r="R2687" s="18">
        <v>95</v>
      </c>
      <c r="S2687" s="10">
        <v>44</v>
      </c>
      <c r="AA2687" s="11" t="str">
        <f t="shared" si="41"/>
        <v>17. Cà MauHuyện Ngọc Hiển</v>
      </c>
    </row>
    <row r="2688" spans="11:27" ht="15.75">
      <c r="K2688" s="21"/>
      <c r="L2688" s="17"/>
      <c r="M2688" s="17"/>
      <c r="N2688" s="17" t="s">
        <v>362</v>
      </c>
      <c r="O2688" s="17" t="s">
        <v>869</v>
      </c>
      <c r="P2688" s="17" t="s">
        <v>3423</v>
      </c>
      <c r="Q2688" s="17" t="s">
        <v>297</v>
      </c>
      <c r="R2688" s="18">
        <v>95</v>
      </c>
      <c r="S2688" s="10">
        <v>44</v>
      </c>
      <c r="AA2688" s="11" t="str">
        <f t="shared" si="41"/>
        <v>17. Cà MauHuyện Ngọc Hiển</v>
      </c>
    </row>
    <row r="2689" spans="11:27" ht="15.75">
      <c r="K2689" s="21"/>
      <c r="L2689" s="17"/>
      <c r="M2689" s="17"/>
      <c r="N2689" s="17" t="s">
        <v>362</v>
      </c>
      <c r="O2689" s="17" t="s">
        <v>869</v>
      </c>
      <c r="P2689" s="17" t="s">
        <v>3424</v>
      </c>
      <c r="Q2689" s="17" t="s">
        <v>297</v>
      </c>
      <c r="R2689" s="18">
        <v>95</v>
      </c>
      <c r="S2689" s="10">
        <v>44</v>
      </c>
      <c r="AA2689" s="11" t="str">
        <f t="shared" si="41"/>
        <v>17. Cà MauHuyện Ngọc Hiển</v>
      </c>
    </row>
    <row r="2690" spans="11:27" ht="15.75">
      <c r="K2690" s="21"/>
      <c r="L2690" s="17"/>
      <c r="M2690" s="17"/>
      <c r="N2690" s="17" t="s">
        <v>362</v>
      </c>
      <c r="O2690" s="17" t="s">
        <v>869</v>
      </c>
      <c r="P2690" s="17" t="s">
        <v>3425</v>
      </c>
      <c r="Q2690" s="17" t="s">
        <v>297</v>
      </c>
      <c r="R2690" s="18">
        <v>95</v>
      </c>
      <c r="S2690" s="10">
        <v>44</v>
      </c>
      <c r="AA2690" s="11" t="str">
        <f t="shared" si="41"/>
        <v>17. Cà MauHuyện Ngọc Hiển</v>
      </c>
    </row>
    <row r="2691" spans="11:27" ht="15.75">
      <c r="K2691" s="21"/>
      <c r="L2691" s="17"/>
      <c r="M2691" s="17"/>
      <c r="N2691" s="17" t="s">
        <v>362</v>
      </c>
      <c r="O2691" s="17" t="s">
        <v>869</v>
      </c>
      <c r="P2691" s="17" t="s">
        <v>3426</v>
      </c>
      <c r="Q2691" s="17" t="s">
        <v>297</v>
      </c>
      <c r="R2691" s="18">
        <v>95</v>
      </c>
      <c r="S2691" s="10">
        <v>44</v>
      </c>
      <c r="AA2691" s="11" t="str">
        <f t="shared" si="41"/>
        <v>17. Cà MauHuyện Ngọc Hiển</v>
      </c>
    </row>
    <row r="2692" spans="11:27" ht="15.75">
      <c r="K2692" s="21"/>
      <c r="L2692" s="17"/>
      <c r="M2692" s="17"/>
      <c r="N2692" s="17" t="s">
        <v>362</v>
      </c>
      <c r="O2692" s="17" t="s">
        <v>869</v>
      </c>
      <c r="P2692" s="17" t="s">
        <v>1405</v>
      </c>
      <c r="Q2692" s="17" t="s">
        <v>297</v>
      </c>
      <c r="R2692" s="18">
        <v>95</v>
      </c>
      <c r="S2692" s="10">
        <v>44</v>
      </c>
      <c r="AA2692" s="11" t="str">
        <f t="shared" si="41"/>
        <v>17. Cà MauHuyện Ngọc Hiển</v>
      </c>
    </row>
    <row r="2693" spans="11:27" ht="15.75">
      <c r="K2693" s="21"/>
      <c r="L2693" s="17"/>
      <c r="M2693" s="17"/>
      <c r="N2693" s="17" t="s">
        <v>362</v>
      </c>
      <c r="O2693" s="17" t="s">
        <v>869</v>
      </c>
      <c r="P2693" s="17" t="s">
        <v>3427</v>
      </c>
      <c r="Q2693" s="17" t="s">
        <v>297</v>
      </c>
      <c r="R2693" s="18">
        <v>95</v>
      </c>
      <c r="S2693" s="10">
        <v>44</v>
      </c>
      <c r="AA2693" s="11" t="str">
        <f t="shared" si="41"/>
        <v>17. Cà MauHuyện Ngọc Hiển</v>
      </c>
    </row>
    <row r="2694" spans="11:27" ht="15.75">
      <c r="K2694" s="21"/>
      <c r="L2694" s="17"/>
      <c r="M2694" s="17"/>
      <c r="N2694" s="17" t="s">
        <v>362</v>
      </c>
      <c r="O2694" s="17" t="s">
        <v>604</v>
      </c>
      <c r="P2694" s="17" t="s">
        <v>3428</v>
      </c>
      <c r="Q2694" s="17" t="s">
        <v>297</v>
      </c>
      <c r="R2694" s="18">
        <v>95</v>
      </c>
      <c r="S2694" s="10">
        <v>44</v>
      </c>
      <c r="AA2694" s="11" t="str">
        <f t="shared" ref="AA2694:AA2757" si="42">N2694&amp;O2694</f>
        <v>17. Cà MauHuyện Phú Tân</v>
      </c>
    </row>
    <row r="2695" spans="11:27" ht="15.75">
      <c r="K2695" s="21"/>
      <c r="L2695" s="17"/>
      <c r="M2695" s="17"/>
      <c r="N2695" s="17" t="s">
        <v>362</v>
      </c>
      <c r="O2695" s="17" t="s">
        <v>604</v>
      </c>
      <c r="P2695" s="17" t="s">
        <v>3429</v>
      </c>
      <c r="Q2695" s="17" t="s">
        <v>297</v>
      </c>
      <c r="R2695" s="18">
        <v>95</v>
      </c>
      <c r="S2695" s="10">
        <v>44</v>
      </c>
      <c r="AA2695" s="11" t="str">
        <f t="shared" si="42"/>
        <v>17. Cà MauHuyện Phú Tân</v>
      </c>
    </row>
    <row r="2696" spans="11:27" ht="15.75">
      <c r="K2696" s="21"/>
      <c r="L2696" s="17"/>
      <c r="M2696" s="17"/>
      <c r="N2696" s="17" t="s">
        <v>362</v>
      </c>
      <c r="O2696" s="17" t="s">
        <v>604</v>
      </c>
      <c r="P2696" s="17" t="s">
        <v>2987</v>
      </c>
      <c r="Q2696" s="17" t="s">
        <v>297</v>
      </c>
      <c r="R2696" s="18">
        <v>95</v>
      </c>
      <c r="S2696" s="10">
        <v>44</v>
      </c>
      <c r="AA2696" s="11" t="str">
        <f t="shared" si="42"/>
        <v>17. Cà MauHuyện Phú Tân</v>
      </c>
    </row>
    <row r="2697" spans="11:27" ht="15.75">
      <c r="K2697" s="21"/>
      <c r="L2697" s="17"/>
      <c r="M2697" s="17"/>
      <c r="N2697" s="17" t="s">
        <v>362</v>
      </c>
      <c r="O2697" s="17" t="s">
        <v>604</v>
      </c>
      <c r="P2697" s="17" t="s">
        <v>3430</v>
      </c>
      <c r="Q2697" s="17" t="s">
        <v>297</v>
      </c>
      <c r="R2697" s="18">
        <v>95</v>
      </c>
      <c r="S2697" s="10">
        <v>44</v>
      </c>
      <c r="AA2697" s="11" t="str">
        <f t="shared" si="42"/>
        <v>17. Cà MauHuyện Phú Tân</v>
      </c>
    </row>
    <row r="2698" spans="11:27" ht="15.75">
      <c r="K2698" s="21"/>
      <c r="L2698" s="17"/>
      <c r="M2698" s="17"/>
      <c r="N2698" s="17" t="s">
        <v>362</v>
      </c>
      <c r="O2698" s="17" t="s">
        <v>604</v>
      </c>
      <c r="P2698" s="17" t="s">
        <v>2360</v>
      </c>
      <c r="Q2698" s="17" t="s">
        <v>297</v>
      </c>
      <c r="R2698" s="18">
        <v>95</v>
      </c>
      <c r="S2698" s="10">
        <v>44</v>
      </c>
      <c r="AA2698" s="11" t="str">
        <f t="shared" si="42"/>
        <v>17. Cà MauHuyện Phú Tân</v>
      </c>
    </row>
    <row r="2699" spans="11:27" ht="15.75">
      <c r="K2699" s="21"/>
      <c r="L2699" s="17"/>
      <c r="M2699" s="17"/>
      <c r="N2699" s="17" t="s">
        <v>362</v>
      </c>
      <c r="O2699" s="17" t="s">
        <v>604</v>
      </c>
      <c r="P2699" s="17" t="s">
        <v>3431</v>
      </c>
      <c r="Q2699" s="17" t="s">
        <v>297</v>
      </c>
      <c r="R2699" s="18">
        <v>95</v>
      </c>
      <c r="S2699" s="10">
        <v>44</v>
      </c>
      <c r="AA2699" s="11" t="str">
        <f t="shared" si="42"/>
        <v>17. Cà MauHuyện Phú Tân</v>
      </c>
    </row>
    <row r="2700" spans="11:27" ht="15.75">
      <c r="K2700" s="21"/>
      <c r="L2700" s="17"/>
      <c r="M2700" s="17"/>
      <c r="N2700" s="17" t="s">
        <v>362</v>
      </c>
      <c r="O2700" s="17" t="s">
        <v>604</v>
      </c>
      <c r="P2700" s="17" t="s">
        <v>2483</v>
      </c>
      <c r="Q2700" s="17" t="s">
        <v>297</v>
      </c>
      <c r="R2700" s="18">
        <v>95</v>
      </c>
      <c r="S2700" s="10">
        <v>44</v>
      </c>
      <c r="AA2700" s="11" t="str">
        <f t="shared" si="42"/>
        <v>17. Cà MauHuyện Phú Tân</v>
      </c>
    </row>
    <row r="2701" spans="11:27" ht="15.75">
      <c r="K2701" s="21"/>
      <c r="L2701" s="17"/>
      <c r="M2701" s="17"/>
      <c r="N2701" s="17" t="s">
        <v>362</v>
      </c>
      <c r="O2701" s="17" t="s">
        <v>604</v>
      </c>
      <c r="P2701" s="17" t="s">
        <v>3432</v>
      </c>
      <c r="Q2701" s="17" t="s">
        <v>297</v>
      </c>
      <c r="R2701" s="18">
        <v>95</v>
      </c>
      <c r="S2701" s="10">
        <v>44</v>
      </c>
      <c r="AA2701" s="11" t="str">
        <f t="shared" si="42"/>
        <v>17. Cà MauHuyện Phú Tân</v>
      </c>
    </row>
    <row r="2702" spans="11:27" ht="15.75">
      <c r="K2702" s="21"/>
      <c r="L2702" s="17"/>
      <c r="M2702" s="17"/>
      <c r="N2702" s="17" t="s">
        <v>362</v>
      </c>
      <c r="O2702" s="17" t="s">
        <v>604</v>
      </c>
      <c r="P2702" s="17" t="s">
        <v>3433</v>
      </c>
      <c r="Q2702" s="17" t="s">
        <v>297</v>
      </c>
      <c r="R2702" s="18">
        <v>95</v>
      </c>
      <c r="S2702" s="10">
        <v>44</v>
      </c>
      <c r="AA2702" s="11" t="str">
        <f t="shared" si="42"/>
        <v>17. Cà MauHuyện Phú Tân</v>
      </c>
    </row>
    <row r="2703" spans="11:27" ht="15.75">
      <c r="K2703" s="21"/>
      <c r="L2703" s="17"/>
      <c r="M2703" s="17"/>
      <c r="N2703" s="17" t="s">
        <v>362</v>
      </c>
      <c r="O2703" s="17" t="s">
        <v>874</v>
      </c>
      <c r="P2703" s="17" t="s">
        <v>3434</v>
      </c>
      <c r="Q2703" s="17" t="s">
        <v>297</v>
      </c>
      <c r="R2703" s="18">
        <v>95</v>
      </c>
      <c r="S2703" s="10">
        <v>44</v>
      </c>
      <c r="AA2703" s="11" t="str">
        <f t="shared" si="42"/>
        <v>17. Cà MauHuyện Thới Bình</v>
      </c>
    </row>
    <row r="2704" spans="11:27" ht="15.75">
      <c r="K2704" s="21"/>
      <c r="L2704" s="17"/>
      <c r="M2704" s="17"/>
      <c r="N2704" s="17" t="s">
        <v>362</v>
      </c>
      <c r="O2704" s="17" t="s">
        <v>874</v>
      </c>
      <c r="P2704" s="17" t="s">
        <v>3435</v>
      </c>
      <c r="Q2704" s="17" t="s">
        <v>297</v>
      </c>
      <c r="R2704" s="18">
        <v>95</v>
      </c>
      <c r="S2704" s="10">
        <v>44</v>
      </c>
      <c r="AA2704" s="11" t="str">
        <f t="shared" si="42"/>
        <v>17. Cà MauHuyện Thới Bình</v>
      </c>
    </row>
    <row r="2705" spans="11:27" ht="15.75">
      <c r="K2705" s="21"/>
      <c r="L2705" s="17"/>
      <c r="M2705" s="17"/>
      <c r="N2705" s="17" t="s">
        <v>362</v>
      </c>
      <c r="O2705" s="17" t="s">
        <v>874</v>
      </c>
      <c r="P2705" s="17" t="s">
        <v>3436</v>
      </c>
      <c r="Q2705" s="17" t="s">
        <v>297</v>
      </c>
      <c r="R2705" s="18">
        <v>95</v>
      </c>
      <c r="S2705" s="10">
        <v>44</v>
      </c>
      <c r="AA2705" s="11" t="str">
        <f t="shared" si="42"/>
        <v>17. Cà MauHuyện Thới Bình</v>
      </c>
    </row>
    <row r="2706" spans="11:27" ht="15.75">
      <c r="K2706" s="21"/>
      <c r="L2706" s="17"/>
      <c r="M2706" s="17"/>
      <c r="N2706" s="17" t="s">
        <v>362</v>
      </c>
      <c r="O2706" s="17" t="s">
        <v>874</v>
      </c>
      <c r="P2706" s="17" t="s">
        <v>3437</v>
      </c>
      <c r="Q2706" s="17" t="s">
        <v>297</v>
      </c>
      <c r="R2706" s="18">
        <v>95</v>
      </c>
      <c r="S2706" s="10">
        <v>44</v>
      </c>
      <c r="AA2706" s="11" t="str">
        <f t="shared" si="42"/>
        <v>17. Cà MauHuyện Thới Bình</v>
      </c>
    </row>
    <row r="2707" spans="11:27" ht="15.75">
      <c r="K2707" s="21"/>
      <c r="L2707" s="17"/>
      <c r="M2707" s="17"/>
      <c r="N2707" s="17" t="s">
        <v>362</v>
      </c>
      <c r="O2707" s="17" t="s">
        <v>874</v>
      </c>
      <c r="P2707" s="17" t="s">
        <v>3438</v>
      </c>
      <c r="Q2707" s="17" t="s">
        <v>297</v>
      </c>
      <c r="R2707" s="18">
        <v>95</v>
      </c>
      <c r="S2707" s="10">
        <v>44</v>
      </c>
      <c r="AA2707" s="11" t="str">
        <f t="shared" si="42"/>
        <v>17. Cà MauHuyện Thới Bình</v>
      </c>
    </row>
    <row r="2708" spans="11:27" ht="15.75">
      <c r="K2708" s="21"/>
      <c r="L2708" s="17"/>
      <c r="M2708" s="17"/>
      <c r="N2708" s="17" t="s">
        <v>362</v>
      </c>
      <c r="O2708" s="17" t="s">
        <v>874</v>
      </c>
      <c r="P2708" s="17" t="s">
        <v>3439</v>
      </c>
      <c r="Q2708" s="17" t="s">
        <v>297</v>
      </c>
      <c r="R2708" s="18">
        <v>95</v>
      </c>
      <c r="S2708" s="10">
        <v>44</v>
      </c>
      <c r="AA2708" s="11" t="str">
        <f t="shared" si="42"/>
        <v>17. Cà MauHuyện Thới Bình</v>
      </c>
    </row>
    <row r="2709" spans="11:27" ht="15.75">
      <c r="K2709" s="21"/>
      <c r="L2709" s="17"/>
      <c r="M2709" s="17"/>
      <c r="N2709" s="17" t="s">
        <v>362</v>
      </c>
      <c r="O2709" s="17" t="s">
        <v>874</v>
      </c>
      <c r="P2709" s="17" t="s">
        <v>3440</v>
      </c>
      <c r="Q2709" s="17" t="s">
        <v>297</v>
      </c>
      <c r="R2709" s="18">
        <v>95</v>
      </c>
      <c r="S2709" s="10">
        <v>44</v>
      </c>
      <c r="AA2709" s="11" t="str">
        <f t="shared" si="42"/>
        <v>17. Cà MauHuyện Thới Bình</v>
      </c>
    </row>
    <row r="2710" spans="11:27" ht="15.75">
      <c r="K2710" s="21"/>
      <c r="L2710" s="17"/>
      <c r="M2710" s="17"/>
      <c r="N2710" s="17" t="s">
        <v>362</v>
      </c>
      <c r="O2710" s="17" t="s">
        <v>874</v>
      </c>
      <c r="P2710" s="17" t="s">
        <v>3441</v>
      </c>
      <c r="Q2710" s="17" t="s">
        <v>297</v>
      </c>
      <c r="R2710" s="18">
        <v>95</v>
      </c>
      <c r="S2710" s="10">
        <v>44</v>
      </c>
      <c r="AA2710" s="11" t="str">
        <f t="shared" si="42"/>
        <v>17. Cà MauHuyện Thới Bình</v>
      </c>
    </row>
    <row r="2711" spans="11:27" ht="15.75">
      <c r="K2711" s="21"/>
      <c r="L2711" s="17"/>
      <c r="M2711" s="17"/>
      <c r="N2711" s="17" t="s">
        <v>362</v>
      </c>
      <c r="O2711" s="17" t="s">
        <v>874</v>
      </c>
      <c r="P2711" s="17" t="s">
        <v>1028</v>
      </c>
      <c r="Q2711" s="17" t="s">
        <v>297</v>
      </c>
      <c r="R2711" s="18">
        <v>95</v>
      </c>
      <c r="S2711" s="10">
        <v>44</v>
      </c>
      <c r="AA2711" s="11" t="str">
        <f t="shared" si="42"/>
        <v>17. Cà MauHuyện Thới Bình</v>
      </c>
    </row>
    <row r="2712" spans="11:27" ht="15.75">
      <c r="K2712" s="21"/>
      <c r="L2712" s="17"/>
      <c r="M2712" s="17"/>
      <c r="N2712" s="17" t="s">
        <v>362</v>
      </c>
      <c r="O2712" s="17" t="s">
        <v>874</v>
      </c>
      <c r="P2712" s="17" t="s">
        <v>3442</v>
      </c>
      <c r="Q2712" s="17" t="s">
        <v>297</v>
      </c>
      <c r="R2712" s="18">
        <v>95</v>
      </c>
      <c r="S2712" s="10">
        <v>44</v>
      </c>
      <c r="AA2712" s="11" t="str">
        <f t="shared" si="42"/>
        <v>17. Cà MauHuyện Thới Bình</v>
      </c>
    </row>
    <row r="2713" spans="11:27" ht="15.75">
      <c r="K2713" s="21"/>
      <c r="L2713" s="17"/>
      <c r="M2713" s="17"/>
      <c r="N2713" s="17" t="s">
        <v>362</v>
      </c>
      <c r="O2713" s="17" t="s">
        <v>874</v>
      </c>
      <c r="P2713" s="17" t="s">
        <v>3443</v>
      </c>
      <c r="Q2713" s="17" t="s">
        <v>297</v>
      </c>
      <c r="R2713" s="18">
        <v>95</v>
      </c>
      <c r="S2713" s="10">
        <v>44</v>
      </c>
      <c r="AA2713" s="11" t="str">
        <f t="shared" si="42"/>
        <v>17. Cà MauHuyện Thới Bình</v>
      </c>
    </row>
    <row r="2714" spans="11:27" ht="15.75">
      <c r="K2714" s="21"/>
      <c r="L2714" s="17"/>
      <c r="M2714" s="17"/>
      <c r="N2714" s="17" t="s">
        <v>362</v>
      </c>
      <c r="O2714" s="17" t="s">
        <v>874</v>
      </c>
      <c r="P2714" s="17" t="s">
        <v>3444</v>
      </c>
      <c r="Q2714" s="17" t="s">
        <v>297</v>
      </c>
      <c r="R2714" s="18">
        <v>95</v>
      </c>
      <c r="S2714" s="10">
        <v>44</v>
      </c>
      <c r="AA2714" s="11" t="str">
        <f t="shared" si="42"/>
        <v>17. Cà MauHuyện Thới Bình</v>
      </c>
    </row>
    <row r="2715" spans="11:27" ht="15.75">
      <c r="K2715" s="21"/>
      <c r="L2715" s="17"/>
      <c r="M2715" s="17"/>
      <c r="N2715" s="17" t="s">
        <v>362</v>
      </c>
      <c r="O2715" s="17" t="s">
        <v>877</v>
      </c>
      <c r="P2715" s="17" t="s">
        <v>3445</v>
      </c>
      <c r="Q2715" s="17" t="s">
        <v>297</v>
      </c>
      <c r="R2715" s="18">
        <v>95</v>
      </c>
      <c r="S2715" s="10">
        <v>44</v>
      </c>
      <c r="AA2715" s="11" t="str">
        <f t="shared" si="42"/>
        <v>17. Cà MauHuyện Trần Văn Thời</v>
      </c>
    </row>
    <row r="2716" spans="11:27" ht="15.75">
      <c r="K2716" s="21"/>
      <c r="L2716" s="17"/>
      <c r="M2716" s="17"/>
      <c r="N2716" s="17" t="s">
        <v>362</v>
      </c>
      <c r="O2716" s="17" t="s">
        <v>877</v>
      </c>
      <c r="P2716" s="17" t="s">
        <v>3446</v>
      </c>
      <c r="Q2716" s="17" t="s">
        <v>297</v>
      </c>
      <c r="R2716" s="18">
        <v>95</v>
      </c>
      <c r="S2716" s="10">
        <v>44</v>
      </c>
      <c r="AA2716" s="11" t="str">
        <f t="shared" si="42"/>
        <v>17. Cà MauHuyện Trần Văn Thời</v>
      </c>
    </row>
    <row r="2717" spans="11:27" ht="15.75">
      <c r="K2717" s="21"/>
      <c r="L2717" s="17"/>
      <c r="M2717" s="17"/>
      <c r="N2717" s="17" t="s">
        <v>362</v>
      </c>
      <c r="O2717" s="17" t="s">
        <v>877</v>
      </c>
      <c r="P2717" s="17" t="s">
        <v>2278</v>
      </c>
      <c r="Q2717" s="17" t="s">
        <v>297</v>
      </c>
      <c r="R2717" s="18">
        <v>95</v>
      </c>
      <c r="S2717" s="10">
        <v>44</v>
      </c>
      <c r="AA2717" s="11" t="str">
        <f t="shared" si="42"/>
        <v>17. Cà MauHuyện Trần Văn Thời</v>
      </c>
    </row>
    <row r="2718" spans="11:27" ht="15.75">
      <c r="K2718" s="21"/>
      <c r="L2718" s="17"/>
      <c r="M2718" s="17"/>
      <c r="N2718" s="17" t="s">
        <v>362</v>
      </c>
      <c r="O2718" s="17" t="s">
        <v>877</v>
      </c>
      <c r="P2718" s="17" t="s">
        <v>3447</v>
      </c>
      <c r="Q2718" s="17" t="s">
        <v>297</v>
      </c>
      <c r="R2718" s="18">
        <v>95</v>
      </c>
      <c r="S2718" s="10">
        <v>44</v>
      </c>
      <c r="AA2718" s="11" t="str">
        <f t="shared" si="42"/>
        <v>17. Cà MauHuyện Trần Văn Thời</v>
      </c>
    </row>
    <row r="2719" spans="11:27" ht="15.75">
      <c r="K2719" s="21"/>
      <c r="L2719" s="17"/>
      <c r="M2719" s="17"/>
      <c r="N2719" s="17" t="s">
        <v>362</v>
      </c>
      <c r="O2719" s="17" t="s">
        <v>877</v>
      </c>
      <c r="P2719" s="17" t="s">
        <v>3448</v>
      </c>
      <c r="Q2719" s="17" t="s">
        <v>297</v>
      </c>
      <c r="R2719" s="18">
        <v>95</v>
      </c>
      <c r="S2719" s="10">
        <v>44</v>
      </c>
      <c r="AA2719" s="11" t="str">
        <f t="shared" si="42"/>
        <v>17. Cà MauHuyện Trần Văn Thời</v>
      </c>
    </row>
    <row r="2720" spans="11:27" ht="15.75">
      <c r="K2720" s="21"/>
      <c r="L2720" s="17"/>
      <c r="M2720" s="17"/>
      <c r="N2720" s="17" t="s">
        <v>362</v>
      </c>
      <c r="O2720" s="17" t="s">
        <v>877</v>
      </c>
      <c r="P2720" s="17" t="s">
        <v>3449</v>
      </c>
      <c r="Q2720" s="17" t="s">
        <v>297</v>
      </c>
      <c r="R2720" s="18">
        <v>95</v>
      </c>
      <c r="S2720" s="10">
        <v>44</v>
      </c>
      <c r="AA2720" s="11" t="str">
        <f t="shared" si="42"/>
        <v>17. Cà MauHuyện Trần Văn Thời</v>
      </c>
    </row>
    <row r="2721" spans="11:27" ht="15.75">
      <c r="K2721" s="21"/>
      <c r="L2721" s="17"/>
      <c r="M2721" s="17"/>
      <c r="N2721" s="17" t="s">
        <v>362</v>
      </c>
      <c r="O2721" s="17" t="s">
        <v>877</v>
      </c>
      <c r="P2721" s="17" t="s">
        <v>3450</v>
      </c>
      <c r="Q2721" s="17" t="s">
        <v>297</v>
      </c>
      <c r="R2721" s="18">
        <v>95</v>
      </c>
      <c r="S2721" s="10">
        <v>44</v>
      </c>
      <c r="AA2721" s="11" t="str">
        <f t="shared" si="42"/>
        <v>17. Cà MauHuyện Trần Văn Thời</v>
      </c>
    </row>
    <row r="2722" spans="11:27" ht="15.75">
      <c r="K2722" s="21"/>
      <c r="L2722" s="17"/>
      <c r="M2722" s="17"/>
      <c r="N2722" s="17" t="s">
        <v>362</v>
      </c>
      <c r="O2722" s="17" t="s">
        <v>877</v>
      </c>
      <c r="P2722" s="17" t="s">
        <v>3451</v>
      </c>
      <c r="Q2722" s="17" t="s">
        <v>297</v>
      </c>
      <c r="R2722" s="18">
        <v>95</v>
      </c>
      <c r="S2722" s="10">
        <v>44</v>
      </c>
      <c r="AA2722" s="11" t="str">
        <f t="shared" si="42"/>
        <v>17. Cà MauHuyện Trần Văn Thời</v>
      </c>
    </row>
    <row r="2723" spans="11:27" ht="15.75">
      <c r="K2723" s="21"/>
      <c r="L2723" s="17"/>
      <c r="M2723" s="17"/>
      <c r="N2723" s="17" t="s">
        <v>362</v>
      </c>
      <c r="O2723" s="17" t="s">
        <v>877</v>
      </c>
      <c r="P2723" s="17" t="s">
        <v>3452</v>
      </c>
      <c r="Q2723" s="17" t="s">
        <v>297</v>
      </c>
      <c r="R2723" s="18">
        <v>95</v>
      </c>
      <c r="S2723" s="10">
        <v>44</v>
      </c>
      <c r="AA2723" s="11" t="str">
        <f t="shared" si="42"/>
        <v>17. Cà MauHuyện Trần Văn Thời</v>
      </c>
    </row>
    <row r="2724" spans="11:27" ht="15.75">
      <c r="K2724" s="21"/>
      <c r="L2724" s="17"/>
      <c r="M2724" s="17"/>
      <c r="N2724" s="17" t="s">
        <v>362</v>
      </c>
      <c r="O2724" s="17" t="s">
        <v>877</v>
      </c>
      <c r="P2724" s="17" t="s">
        <v>3453</v>
      </c>
      <c r="Q2724" s="17" t="s">
        <v>297</v>
      </c>
      <c r="R2724" s="18">
        <v>95</v>
      </c>
      <c r="S2724" s="10">
        <v>44</v>
      </c>
      <c r="AA2724" s="11" t="str">
        <f t="shared" si="42"/>
        <v>17. Cà MauHuyện Trần Văn Thời</v>
      </c>
    </row>
    <row r="2725" spans="11:27" ht="15.75">
      <c r="K2725" s="21"/>
      <c r="L2725" s="17"/>
      <c r="M2725" s="17"/>
      <c r="N2725" s="17" t="s">
        <v>362</v>
      </c>
      <c r="O2725" s="17" t="s">
        <v>877</v>
      </c>
      <c r="P2725" s="17" t="s">
        <v>3454</v>
      </c>
      <c r="Q2725" s="17" t="s">
        <v>297</v>
      </c>
      <c r="R2725" s="18">
        <v>95</v>
      </c>
      <c r="S2725" s="10">
        <v>44</v>
      </c>
      <c r="AA2725" s="11" t="str">
        <f t="shared" si="42"/>
        <v>17. Cà MauHuyện Trần Văn Thời</v>
      </c>
    </row>
    <row r="2726" spans="11:27" ht="15.75">
      <c r="K2726" s="21"/>
      <c r="L2726" s="17"/>
      <c r="M2726" s="17"/>
      <c r="N2726" s="17" t="s">
        <v>362</v>
      </c>
      <c r="O2726" s="17" t="s">
        <v>877</v>
      </c>
      <c r="P2726" s="17" t="s">
        <v>3455</v>
      </c>
      <c r="Q2726" s="17" t="s">
        <v>297</v>
      </c>
      <c r="R2726" s="18">
        <v>95</v>
      </c>
      <c r="S2726" s="10">
        <v>44</v>
      </c>
      <c r="AA2726" s="11" t="str">
        <f t="shared" si="42"/>
        <v>17. Cà MauHuyện Trần Văn Thời</v>
      </c>
    </row>
    <row r="2727" spans="11:27" ht="15.75">
      <c r="K2727" s="21"/>
      <c r="L2727" s="17"/>
      <c r="M2727" s="17"/>
      <c r="N2727" s="17" t="s">
        <v>362</v>
      </c>
      <c r="O2727" s="17" t="s">
        <v>877</v>
      </c>
      <c r="P2727" s="17" t="s">
        <v>3456</v>
      </c>
      <c r="Q2727" s="17" t="s">
        <v>297</v>
      </c>
      <c r="R2727" s="18">
        <v>95</v>
      </c>
      <c r="S2727" s="10">
        <v>44</v>
      </c>
      <c r="AA2727" s="11" t="str">
        <f t="shared" si="42"/>
        <v>17. Cà MauHuyện Trần Văn Thời</v>
      </c>
    </row>
    <row r="2728" spans="11:27" ht="15.75">
      <c r="K2728" s="21"/>
      <c r="L2728" s="17"/>
      <c r="M2728" s="17"/>
      <c r="N2728" s="17" t="s">
        <v>362</v>
      </c>
      <c r="O2728" s="17" t="s">
        <v>880</v>
      </c>
      <c r="P2728" s="17" t="s">
        <v>3457</v>
      </c>
      <c r="Q2728" s="17" t="s">
        <v>297</v>
      </c>
      <c r="R2728" s="18">
        <v>95</v>
      </c>
      <c r="S2728" s="10">
        <v>44</v>
      </c>
      <c r="AA2728" s="11" t="str">
        <f t="shared" si="42"/>
        <v>17. Cà MauHuyện U Minh</v>
      </c>
    </row>
    <row r="2729" spans="11:27" ht="15.75">
      <c r="K2729" s="21"/>
      <c r="L2729" s="17"/>
      <c r="M2729" s="17"/>
      <c r="N2729" s="17" t="s">
        <v>362</v>
      </c>
      <c r="O2729" s="17" t="s">
        <v>880</v>
      </c>
      <c r="P2729" s="17" t="s">
        <v>2277</v>
      </c>
      <c r="Q2729" s="17" t="s">
        <v>297</v>
      </c>
      <c r="R2729" s="18">
        <v>95</v>
      </c>
      <c r="S2729" s="10">
        <v>44</v>
      </c>
      <c r="AA2729" s="11" t="str">
        <f t="shared" si="42"/>
        <v>17. Cà MauHuyện U Minh</v>
      </c>
    </row>
    <row r="2730" spans="11:27" ht="15.75">
      <c r="K2730" s="21"/>
      <c r="L2730" s="17"/>
      <c r="M2730" s="17"/>
      <c r="N2730" s="17" t="s">
        <v>362</v>
      </c>
      <c r="O2730" s="17" t="s">
        <v>880</v>
      </c>
      <c r="P2730" s="17" t="s">
        <v>2292</v>
      </c>
      <c r="Q2730" s="17" t="s">
        <v>297</v>
      </c>
      <c r="R2730" s="18">
        <v>95</v>
      </c>
      <c r="S2730" s="10">
        <v>44</v>
      </c>
      <c r="AA2730" s="11" t="str">
        <f t="shared" si="42"/>
        <v>17. Cà MauHuyện U Minh</v>
      </c>
    </row>
    <row r="2731" spans="11:27" ht="15.75">
      <c r="K2731" s="21"/>
      <c r="L2731" s="17"/>
      <c r="M2731" s="17"/>
      <c r="N2731" s="17" t="s">
        <v>362</v>
      </c>
      <c r="O2731" s="17" t="s">
        <v>880</v>
      </c>
      <c r="P2731" s="17" t="s">
        <v>3458</v>
      </c>
      <c r="Q2731" s="17" t="s">
        <v>297</v>
      </c>
      <c r="R2731" s="18">
        <v>95</v>
      </c>
      <c r="S2731" s="10">
        <v>44</v>
      </c>
      <c r="AA2731" s="11" t="str">
        <f t="shared" si="42"/>
        <v>17. Cà MauHuyện U Minh</v>
      </c>
    </row>
    <row r="2732" spans="11:27" ht="15.75">
      <c r="K2732" s="21"/>
      <c r="L2732" s="17"/>
      <c r="M2732" s="17"/>
      <c r="N2732" s="17" t="s">
        <v>362</v>
      </c>
      <c r="O2732" s="17" t="s">
        <v>880</v>
      </c>
      <c r="P2732" s="17" t="s">
        <v>3459</v>
      </c>
      <c r="Q2732" s="17" t="s">
        <v>297</v>
      </c>
      <c r="R2732" s="18">
        <v>95</v>
      </c>
      <c r="S2732" s="10">
        <v>44</v>
      </c>
      <c r="AA2732" s="11" t="str">
        <f t="shared" si="42"/>
        <v>17. Cà MauHuyện U Minh</v>
      </c>
    </row>
    <row r="2733" spans="11:27" ht="15.75">
      <c r="K2733" s="21"/>
      <c r="L2733" s="17"/>
      <c r="M2733" s="17"/>
      <c r="N2733" s="17" t="s">
        <v>362</v>
      </c>
      <c r="O2733" s="17" t="s">
        <v>880</v>
      </c>
      <c r="P2733" s="17" t="s">
        <v>3460</v>
      </c>
      <c r="Q2733" s="17" t="s">
        <v>297</v>
      </c>
      <c r="R2733" s="18">
        <v>95</v>
      </c>
      <c r="S2733" s="10">
        <v>44</v>
      </c>
      <c r="AA2733" s="11" t="str">
        <f t="shared" si="42"/>
        <v>17. Cà MauHuyện U Minh</v>
      </c>
    </row>
    <row r="2734" spans="11:27" ht="15.75">
      <c r="K2734" s="21"/>
      <c r="L2734" s="17"/>
      <c r="M2734" s="17"/>
      <c r="N2734" s="17" t="s">
        <v>362</v>
      </c>
      <c r="O2734" s="17" t="s">
        <v>880</v>
      </c>
      <c r="P2734" s="17" t="s">
        <v>3461</v>
      </c>
      <c r="Q2734" s="17" t="s">
        <v>297</v>
      </c>
      <c r="R2734" s="18">
        <v>95</v>
      </c>
      <c r="S2734" s="10">
        <v>44</v>
      </c>
      <c r="AA2734" s="11" t="str">
        <f t="shared" si="42"/>
        <v>17. Cà MauHuyện U Minh</v>
      </c>
    </row>
    <row r="2735" spans="11:27" ht="15.75">
      <c r="K2735" s="21"/>
      <c r="L2735" s="17"/>
      <c r="M2735" s="17"/>
      <c r="N2735" s="17" t="s">
        <v>362</v>
      </c>
      <c r="O2735" s="17" t="s">
        <v>880</v>
      </c>
      <c r="P2735" s="17" t="s">
        <v>3462</v>
      </c>
      <c r="Q2735" s="17" t="s">
        <v>297</v>
      </c>
      <c r="R2735" s="18">
        <v>95</v>
      </c>
      <c r="S2735" s="10">
        <v>44</v>
      </c>
      <c r="AA2735" s="11" t="str">
        <f t="shared" si="42"/>
        <v>17. Cà MauHuyện U Minh</v>
      </c>
    </row>
    <row r="2736" spans="11:27" ht="15.75">
      <c r="K2736" s="21"/>
      <c r="L2736" s="17"/>
      <c r="M2736" s="17"/>
      <c r="N2736" s="17" t="s">
        <v>362</v>
      </c>
      <c r="O2736" s="17" t="s">
        <v>882</v>
      </c>
      <c r="P2736" s="17" t="s">
        <v>2465</v>
      </c>
      <c r="Q2736" s="17" t="s">
        <v>297</v>
      </c>
      <c r="R2736" s="18">
        <v>95</v>
      </c>
      <c r="S2736" s="10">
        <v>44</v>
      </c>
      <c r="AA2736" s="11" t="str">
        <f t="shared" si="42"/>
        <v>17. Cà MauThành phố Cà Mau</v>
      </c>
    </row>
    <row r="2737" spans="11:27" ht="15.75">
      <c r="K2737" s="21"/>
      <c r="L2737" s="17"/>
      <c r="M2737" s="17"/>
      <c r="N2737" s="17" t="s">
        <v>362</v>
      </c>
      <c r="O2737" s="17" t="s">
        <v>882</v>
      </c>
      <c r="P2737" s="17" t="s">
        <v>2466</v>
      </c>
      <c r="Q2737" s="17" t="s">
        <v>297</v>
      </c>
      <c r="R2737" s="18">
        <v>95</v>
      </c>
      <c r="S2737" s="10">
        <v>44</v>
      </c>
      <c r="AA2737" s="11" t="str">
        <f t="shared" si="42"/>
        <v>17. Cà MauThành phố Cà Mau</v>
      </c>
    </row>
    <row r="2738" spans="11:27" ht="15.75">
      <c r="K2738" s="21"/>
      <c r="L2738" s="17"/>
      <c r="M2738" s="17"/>
      <c r="N2738" s="17" t="s">
        <v>362</v>
      </c>
      <c r="O2738" s="17" t="s">
        <v>882</v>
      </c>
      <c r="P2738" s="17" t="s">
        <v>2468</v>
      </c>
      <c r="Q2738" s="17" t="s">
        <v>297</v>
      </c>
      <c r="R2738" s="18">
        <v>95</v>
      </c>
      <c r="S2738" s="10">
        <v>44</v>
      </c>
      <c r="AA2738" s="11" t="str">
        <f t="shared" si="42"/>
        <v>17. Cà MauThành phố Cà Mau</v>
      </c>
    </row>
    <row r="2739" spans="11:27" ht="15.75">
      <c r="K2739" s="21"/>
      <c r="L2739" s="17"/>
      <c r="M2739" s="17"/>
      <c r="N2739" s="17" t="s">
        <v>362</v>
      </c>
      <c r="O2739" s="17" t="s">
        <v>882</v>
      </c>
      <c r="P2739" s="17" t="s">
        <v>2469</v>
      </c>
      <c r="Q2739" s="17" t="s">
        <v>297</v>
      </c>
      <c r="R2739" s="18">
        <v>95</v>
      </c>
      <c r="S2739" s="10">
        <v>44</v>
      </c>
      <c r="AA2739" s="11" t="str">
        <f t="shared" si="42"/>
        <v>17. Cà MauThành phố Cà Mau</v>
      </c>
    </row>
    <row r="2740" spans="11:27" ht="15.75">
      <c r="K2740" s="21"/>
      <c r="L2740" s="17"/>
      <c r="M2740" s="17"/>
      <c r="N2740" s="17" t="s">
        <v>362</v>
      </c>
      <c r="O2740" s="17" t="s">
        <v>882</v>
      </c>
      <c r="P2740" s="17" t="s">
        <v>1933</v>
      </c>
      <c r="Q2740" s="17" t="s">
        <v>297</v>
      </c>
      <c r="R2740" s="18">
        <v>95</v>
      </c>
      <c r="S2740" s="10">
        <v>44</v>
      </c>
      <c r="AA2740" s="11" t="str">
        <f t="shared" si="42"/>
        <v>17. Cà MauThành phố Cà Mau</v>
      </c>
    </row>
    <row r="2741" spans="11:27" ht="15.75">
      <c r="K2741" s="21"/>
      <c r="L2741" s="17"/>
      <c r="M2741" s="17"/>
      <c r="N2741" s="17" t="s">
        <v>362</v>
      </c>
      <c r="O2741" s="17" t="s">
        <v>882</v>
      </c>
      <c r="P2741" s="17" t="s">
        <v>2470</v>
      </c>
      <c r="Q2741" s="17" t="s">
        <v>297</v>
      </c>
      <c r="R2741" s="18">
        <v>95</v>
      </c>
      <c r="S2741" s="10">
        <v>44</v>
      </c>
      <c r="AA2741" s="11" t="str">
        <f t="shared" si="42"/>
        <v>17. Cà MauThành phố Cà Mau</v>
      </c>
    </row>
    <row r="2742" spans="11:27" ht="15.75">
      <c r="K2742" s="21"/>
      <c r="L2742" s="17"/>
      <c r="M2742" s="17"/>
      <c r="N2742" s="17" t="s">
        <v>362</v>
      </c>
      <c r="O2742" s="17" t="s">
        <v>882</v>
      </c>
      <c r="P2742" s="17" t="s">
        <v>1934</v>
      </c>
      <c r="Q2742" s="17" t="s">
        <v>297</v>
      </c>
      <c r="R2742" s="18">
        <v>95</v>
      </c>
      <c r="S2742" s="10">
        <v>44</v>
      </c>
      <c r="AA2742" s="11" t="str">
        <f t="shared" si="42"/>
        <v>17. Cà MauThành phố Cà Mau</v>
      </c>
    </row>
    <row r="2743" spans="11:27" ht="15.75">
      <c r="K2743" s="21"/>
      <c r="L2743" s="17"/>
      <c r="M2743" s="17"/>
      <c r="N2743" s="17" t="s">
        <v>362</v>
      </c>
      <c r="O2743" s="17" t="s">
        <v>882</v>
      </c>
      <c r="P2743" s="17" t="s">
        <v>1935</v>
      </c>
      <c r="Q2743" s="17" t="s">
        <v>297</v>
      </c>
      <c r="R2743" s="18">
        <v>95</v>
      </c>
      <c r="S2743" s="10">
        <v>44</v>
      </c>
      <c r="AA2743" s="11" t="str">
        <f t="shared" si="42"/>
        <v>17. Cà MauThành phố Cà Mau</v>
      </c>
    </row>
    <row r="2744" spans="11:27" ht="15.75">
      <c r="K2744" s="21"/>
      <c r="L2744" s="17"/>
      <c r="M2744" s="17"/>
      <c r="N2744" s="17" t="s">
        <v>362</v>
      </c>
      <c r="O2744" s="17" t="s">
        <v>882</v>
      </c>
      <c r="P2744" s="17" t="s">
        <v>1944</v>
      </c>
      <c r="Q2744" s="17" t="s">
        <v>297</v>
      </c>
      <c r="R2744" s="18">
        <v>95</v>
      </c>
      <c r="S2744" s="10">
        <v>44</v>
      </c>
      <c r="AA2744" s="11" t="str">
        <f t="shared" si="42"/>
        <v>17. Cà MauThành phố Cà Mau</v>
      </c>
    </row>
    <row r="2745" spans="11:27" ht="15.75">
      <c r="K2745" s="21"/>
      <c r="L2745" s="17"/>
      <c r="M2745" s="17"/>
      <c r="N2745" s="17" t="s">
        <v>362</v>
      </c>
      <c r="O2745" s="17" t="s">
        <v>882</v>
      </c>
      <c r="P2745" s="17" t="s">
        <v>3463</v>
      </c>
      <c r="Q2745" s="17" t="s">
        <v>297</v>
      </c>
      <c r="R2745" s="18">
        <v>95</v>
      </c>
      <c r="S2745" s="10">
        <v>44</v>
      </c>
      <c r="AA2745" s="11" t="str">
        <f t="shared" si="42"/>
        <v>17. Cà MauThành phố Cà Mau</v>
      </c>
    </row>
    <row r="2746" spans="11:27" ht="15.75">
      <c r="K2746" s="21"/>
      <c r="L2746" s="17"/>
      <c r="M2746" s="17"/>
      <c r="N2746" s="17" t="s">
        <v>362</v>
      </c>
      <c r="O2746" s="17" t="s">
        <v>882</v>
      </c>
      <c r="P2746" s="17" t="s">
        <v>3464</v>
      </c>
      <c r="Q2746" s="17" t="s">
        <v>297</v>
      </c>
      <c r="R2746" s="18">
        <v>95</v>
      </c>
      <c r="S2746" s="10">
        <v>44</v>
      </c>
      <c r="AA2746" s="11" t="str">
        <f t="shared" si="42"/>
        <v>17. Cà MauThành phố Cà Mau</v>
      </c>
    </row>
    <row r="2747" spans="11:27" ht="15.75">
      <c r="K2747" s="21"/>
      <c r="L2747" s="17"/>
      <c r="M2747" s="17"/>
      <c r="N2747" s="17" t="s">
        <v>362</v>
      </c>
      <c r="O2747" s="17" t="s">
        <v>882</v>
      </c>
      <c r="P2747" s="17" t="s">
        <v>3465</v>
      </c>
      <c r="Q2747" s="17" t="s">
        <v>297</v>
      </c>
      <c r="R2747" s="18">
        <v>95</v>
      </c>
      <c r="S2747" s="10">
        <v>44</v>
      </c>
      <c r="AA2747" s="11" t="str">
        <f t="shared" si="42"/>
        <v>17. Cà MauThành phố Cà Mau</v>
      </c>
    </row>
    <row r="2748" spans="11:27" ht="15.75">
      <c r="K2748" s="21"/>
      <c r="L2748" s="17"/>
      <c r="M2748" s="17"/>
      <c r="N2748" s="17" t="s">
        <v>362</v>
      </c>
      <c r="O2748" s="17" t="s">
        <v>882</v>
      </c>
      <c r="P2748" s="17" t="s">
        <v>3466</v>
      </c>
      <c r="Q2748" s="17" t="s">
        <v>297</v>
      </c>
      <c r="R2748" s="18">
        <v>95</v>
      </c>
      <c r="S2748" s="10">
        <v>44</v>
      </c>
      <c r="AA2748" s="11" t="str">
        <f t="shared" si="42"/>
        <v>17. Cà MauThành phố Cà Mau</v>
      </c>
    </row>
    <row r="2749" spans="11:27" ht="15.75">
      <c r="K2749" s="21"/>
      <c r="L2749" s="17"/>
      <c r="M2749" s="17"/>
      <c r="N2749" s="17" t="s">
        <v>362</v>
      </c>
      <c r="O2749" s="17" t="s">
        <v>882</v>
      </c>
      <c r="P2749" s="17" t="s">
        <v>3467</v>
      </c>
      <c r="Q2749" s="17" t="s">
        <v>297</v>
      </c>
      <c r="R2749" s="18">
        <v>95</v>
      </c>
      <c r="S2749" s="10">
        <v>44</v>
      </c>
      <c r="AA2749" s="11" t="str">
        <f t="shared" si="42"/>
        <v>17. Cà MauThành phố Cà Mau</v>
      </c>
    </row>
    <row r="2750" spans="11:27" ht="15.75">
      <c r="K2750" s="21"/>
      <c r="L2750" s="17"/>
      <c r="M2750" s="17"/>
      <c r="N2750" s="17" t="s">
        <v>362</v>
      </c>
      <c r="O2750" s="17" t="s">
        <v>882</v>
      </c>
      <c r="P2750" s="17" t="s">
        <v>3468</v>
      </c>
      <c r="Q2750" s="17" t="s">
        <v>297</v>
      </c>
      <c r="R2750" s="18">
        <v>95</v>
      </c>
      <c r="S2750" s="10">
        <v>44</v>
      </c>
      <c r="AA2750" s="11" t="str">
        <f t="shared" si="42"/>
        <v>17. Cà MauThành phố Cà Mau</v>
      </c>
    </row>
    <row r="2751" spans="11:27" ht="15.75">
      <c r="K2751" s="21"/>
      <c r="L2751" s="17"/>
      <c r="M2751" s="17"/>
      <c r="N2751" s="17" t="s">
        <v>362</v>
      </c>
      <c r="O2751" s="17" t="s">
        <v>882</v>
      </c>
      <c r="P2751" s="17" t="s">
        <v>3469</v>
      </c>
      <c r="Q2751" s="17" t="s">
        <v>297</v>
      </c>
      <c r="R2751" s="18">
        <v>95</v>
      </c>
      <c r="S2751" s="10">
        <v>44</v>
      </c>
      <c r="AA2751" s="11" t="str">
        <f t="shared" si="42"/>
        <v>17. Cà MauThành phố Cà Mau</v>
      </c>
    </row>
    <row r="2752" spans="11:27" ht="15.75">
      <c r="K2752" s="21"/>
      <c r="L2752" s="17"/>
      <c r="M2752" s="17"/>
      <c r="N2752" s="17" t="s">
        <v>362</v>
      </c>
      <c r="O2752" s="17" t="s">
        <v>882</v>
      </c>
      <c r="P2752" s="17" t="s">
        <v>3237</v>
      </c>
      <c r="Q2752" s="17" t="s">
        <v>297</v>
      </c>
      <c r="R2752" s="18">
        <v>95</v>
      </c>
      <c r="S2752" s="10">
        <v>44</v>
      </c>
      <c r="AA2752" s="11" t="str">
        <f t="shared" si="42"/>
        <v>17. Cà MauThành phố Cà Mau</v>
      </c>
    </row>
    <row r="2753" spans="11:27" ht="15.75">
      <c r="K2753" s="21"/>
      <c r="L2753" s="17"/>
      <c r="M2753" s="17"/>
      <c r="N2753" s="17" t="s">
        <v>366</v>
      </c>
      <c r="O2753" s="17" t="s">
        <v>885</v>
      </c>
      <c r="P2753" s="17" t="s">
        <v>3470</v>
      </c>
      <c r="Q2753" s="17" t="s">
        <v>347</v>
      </c>
      <c r="R2753" s="18">
        <v>65</v>
      </c>
      <c r="S2753" s="10">
        <v>36</v>
      </c>
      <c r="AA2753" s="11" t="str">
        <f t="shared" si="42"/>
        <v>18. Cao BằngHuyện Bảo Lạc</v>
      </c>
    </row>
    <row r="2754" spans="11:27" ht="15.75">
      <c r="K2754" s="21"/>
      <c r="L2754" s="17"/>
      <c r="M2754" s="17"/>
      <c r="N2754" s="17" t="s">
        <v>366</v>
      </c>
      <c r="O2754" s="17" t="s">
        <v>885</v>
      </c>
      <c r="P2754" s="17" t="s">
        <v>3471</v>
      </c>
      <c r="Q2754" s="17" t="s">
        <v>347</v>
      </c>
      <c r="R2754" s="18">
        <v>65</v>
      </c>
      <c r="S2754" s="10">
        <v>36</v>
      </c>
      <c r="AA2754" s="11" t="str">
        <f t="shared" si="42"/>
        <v>18. Cao BằngHuyện Bảo Lạc</v>
      </c>
    </row>
    <row r="2755" spans="11:27" ht="15.75">
      <c r="K2755" s="21"/>
      <c r="L2755" s="17"/>
      <c r="M2755" s="17"/>
      <c r="N2755" s="17" t="s">
        <v>366</v>
      </c>
      <c r="O2755" s="17" t="s">
        <v>885</v>
      </c>
      <c r="P2755" s="17" t="s">
        <v>3472</v>
      </c>
      <c r="Q2755" s="17" t="s">
        <v>347</v>
      </c>
      <c r="R2755" s="18">
        <v>65</v>
      </c>
      <c r="S2755" s="10">
        <v>36</v>
      </c>
      <c r="AA2755" s="11" t="str">
        <f t="shared" si="42"/>
        <v>18. Cao BằngHuyện Bảo Lạc</v>
      </c>
    </row>
    <row r="2756" spans="11:27" ht="15.75">
      <c r="K2756" s="21"/>
      <c r="L2756" s="17"/>
      <c r="M2756" s="17"/>
      <c r="N2756" s="17" t="s">
        <v>366</v>
      </c>
      <c r="O2756" s="17" t="s">
        <v>885</v>
      </c>
      <c r="P2756" s="17" t="s">
        <v>3473</v>
      </c>
      <c r="Q2756" s="17" t="s">
        <v>347</v>
      </c>
      <c r="R2756" s="18">
        <v>65</v>
      </c>
      <c r="S2756" s="10">
        <v>36</v>
      </c>
      <c r="AA2756" s="11" t="str">
        <f t="shared" si="42"/>
        <v>18. Cao BằngHuyện Bảo Lạc</v>
      </c>
    </row>
    <row r="2757" spans="11:27" ht="15.75">
      <c r="K2757" s="21"/>
      <c r="L2757" s="17"/>
      <c r="M2757" s="17"/>
      <c r="N2757" s="17" t="s">
        <v>366</v>
      </c>
      <c r="O2757" s="17" t="s">
        <v>885</v>
      </c>
      <c r="P2757" s="17" t="s">
        <v>3474</v>
      </c>
      <c r="Q2757" s="17" t="s">
        <v>347</v>
      </c>
      <c r="R2757" s="18">
        <v>65</v>
      </c>
      <c r="S2757" s="10">
        <v>36</v>
      </c>
      <c r="AA2757" s="11" t="str">
        <f t="shared" si="42"/>
        <v>18. Cao BằngHuyện Bảo Lạc</v>
      </c>
    </row>
    <row r="2758" spans="11:27" ht="15.75">
      <c r="K2758" s="21"/>
      <c r="L2758" s="17"/>
      <c r="M2758" s="17"/>
      <c r="N2758" s="17" t="s">
        <v>366</v>
      </c>
      <c r="O2758" s="17" t="s">
        <v>885</v>
      </c>
      <c r="P2758" s="17" t="s">
        <v>3475</v>
      </c>
      <c r="Q2758" s="17" t="s">
        <v>347</v>
      </c>
      <c r="R2758" s="18">
        <v>65</v>
      </c>
      <c r="S2758" s="10">
        <v>36</v>
      </c>
      <c r="AA2758" s="11" t="str">
        <f t="shared" ref="AA2758:AA2821" si="43">N2758&amp;O2758</f>
        <v>18. Cao BằngHuyện Bảo Lạc</v>
      </c>
    </row>
    <row r="2759" spans="11:27" ht="15.75">
      <c r="K2759" s="21"/>
      <c r="L2759" s="17"/>
      <c r="M2759" s="17"/>
      <c r="N2759" s="17" t="s">
        <v>366</v>
      </c>
      <c r="O2759" s="17" t="s">
        <v>885</v>
      </c>
      <c r="P2759" s="17" t="s">
        <v>3476</v>
      </c>
      <c r="Q2759" s="17" t="s">
        <v>347</v>
      </c>
      <c r="R2759" s="18">
        <v>65</v>
      </c>
      <c r="S2759" s="10">
        <v>36</v>
      </c>
      <c r="AA2759" s="11" t="str">
        <f t="shared" si="43"/>
        <v>18. Cao BằngHuyện Bảo Lạc</v>
      </c>
    </row>
    <row r="2760" spans="11:27" ht="15.75">
      <c r="K2760" s="21"/>
      <c r="L2760" s="17"/>
      <c r="M2760" s="17"/>
      <c r="N2760" s="17" t="s">
        <v>366</v>
      </c>
      <c r="O2760" s="17" t="s">
        <v>885</v>
      </c>
      <c r="P2760" s="17" t="s">
        <v>3477</v>
      </c>
      <c r="Q2760" s="17" t="s">
        <v>347</v>
      </c>
      <c r="R2760" s="18">
        <v>65</v>
      </c>
      <c r="S2760" s="10">
        <v>36</v>
      </c>
      <c r="AA2760" s="11" t="str">
        <f t="shared" si="43"/>
        <v>18. Cao BằngHuyện Bảo Lạc</v>
      </c>
    </row>
    <row r="2761" spans="11:27" ht="15.75">
      <c r="K2761" s="21"/>
      <c r="L2761" s="17"/>
      <c r="M2761" s="17"/>
      <c r="N2761" s="17" t="s">
        <v>366</v>
      </c>
      <c r="O2761" s="17" t="s">
        <v>885</v>
      </c>
      <c r="P2761" s="17" t="s">
        <v>3478</v>
      </c>
      <c r="Q2761" s="17" t="s">
        <v>347</v>
      </c>
      <c r="R2761" s="18">
        <v>65</v>
      </c>
      <c r="S2761" s="10">
        <v>36</v>
      </c>
      <c r="AA2761" s="11" t="str">
        <f t="shared" si="43"/>
        <v>18. Cao BằngHuyện Bảo Lạc</v>
      </c>
    </row>
    <row r="2762" spans="11:27" ht="15.75">
      <c r="K2762" s="21"/>
      <c r="L2762" s="17"/>
      <c r="M2762" s="17"/>
      <c r="N2762" s="17" t="s">
        <v>366</v>
      </c>
      <c r="O2762" s="17" t="s">
        <v>885</v>
      </c>
      <c r="P2762" s="17" t="s">
        <v>3479</v>
      </c>
      <c r="Q2762" s="17" t="s">
        <v>347</v>
      </c>
      <c r="R2762" s="18">
        <v>65</v>
      </c>
      <c r="S2762" s="10">
        <v>36</v>
      </c>
      <c r="AA2762" s="11" t="str">
        <f t="shared" si="43"/>
        <v>18. Cao BằngHuyện Bảo Lạc</v>
      </c>
    </row>
    <row r="2763" spans="11:27" ht="15.75">
      <c r="K2763" s="21"/>
      <c r="L2763" s="17"/>
      <c r="M2763" s="17"/>
      <c r="N2763" s="17" t="s">
        <v>366</v>
      </c>
      <c r="O2763" s="17" t="s">
        <v>885</v>
      </c>
      <c r="P2763" s="17" t="s">
        <v>3480</v>
      </c>
      <c r="Q2763" s="17" t="s">
        <v>347</v>
      </c>
      <c r="R2763" s="18">
        <v>65</v>
      </c>
      <c r="S2763" s="10">
        <v>36</v>
      </c>
      <c r="AA2763" s="11" t="str">
        <f t="shared" si="43"/>
        <v>18. Cao BằngHuyện Bảo Lạc</v>
      </c>
    </row>
    <row r="2764" spans="11:27" ht="15.75">
      <c r="K2764" s="21"/>
      <c r="L2764" s="17"/>
      <c r="M2764" s="17"/>
      <c r="N2764" s="17" t="s">
        <v>366</v>
      </c>
      <c r="O2764" s="17" t="s">
        <v>885</v>
      </c>
      <c r="P2764" s="17" t="s">
        <v>3481</v>
      </c>
      <c r="Q2764" s="17" t="s">
        <v>347</v>
      </c>
      <c r="R2764" s="18">
        <v>65</v>
      </c>
      <c r="S2764" s="10">
        <v>36</v>
      </c>
      <c r="AA2764" s="11" t="str">
        <f t="shared" si="43"/>
        <v>18. Cao BằngHuyện Bảo Lạc</v>
      </c>
    </row>
    <row r="2765" spans="11:27" ht="15.75">
      <c r="K2765" s="21"/>
      <c r="L2765" s="17"/>
      <c r="M2765" s="17"/>
      <c r="N2765" s="17" t="s">
        <v>366</v>
      </c>
      <c r="O2765" s="17" t="s">
        <v>885</v>
      </c>
      <c r="P2765" s="17" t="s">
        <v>3307</v>
      </c>
      <c r="Q2765" s="17" t="s">
        <v>347</v>
      </c>
      <c r="R2765" s="18">
        <v>65</v>
      </c>
      <c r="S2765" s="10">
        <v>36</v>
      </c>
      <c r="AA2765" s="11" t="str">
        <f t="shared" si="43"/>
        <v>18. Cao BằngHuyện Bảo Lạc</v>
      </c>
    </row>
    <row r="2766" spans="11:27" ht="15.75">
      <c r="K2766" s="21"/>
      <c r="L2766" s="17"/>
      <c r="M2766" s="17"/>
      <c r="N2766" s="17" t="s">
        <v>366</v>
      </c>
      <c r="O2766" s="17" t="s">
        <v>885</v>
      </c>
      <c r="P2766" s="17" t="s">
        <v>3482</v>
      </c>
      <c r="Q2766" s="17" t="s">
        <v>347</v>
      </c>
      <c r="R2766" s="18">
        <v>65</v>
      </c>
      <c r="S2766" s="10">
        <v>36</v>
      </c>
      <c r="AA2766" s="11" t="str">
        <f t="shared" si="43"/>
        <v>18. Cao BằngHuyện Bảo Lạc</v>
      </c>
    </row>
    <row r="2767" spans="11:27" ht="15.75">
      <c r="K2767" s="21"/>
      <c r="L2767" s="17"/>
      <c r="M2767" s="17"/>
      <c r="N2767" s="17" t="s">
        <v>366</v>
      </c>
      <c r="O2767" s="17" t="s">
        <v>885</v>
      </c>
      <c r="P2767" s="17" t="s">
        <v>3483</v>
      </c>
      <c r="Q2767" s="17" t="s">
        <v>347</v>
      </c>
      <c r="R2767" s="18">
        <v>65</v>
      </c>
      <c r="S2767" s="10">
        <v>36</v>
      </c>
      <c r="AA2767" s="11" t="str">
        <f t="shared" si="43"/>
        <v>18. Cao BằngHuyện Bảo Lạc</v>
      </c>
    </row>
    <row r="2768" spans="11:27" ht="15.75">
      <c r="K2768" s="21"/>
      <c r="L2768" s="17"/>
      <c r="M2768" s="17"/>
      <c r="N2768" s="17" t="s">
        <v>366</v>
      </c>
      <c r="O2768" s="17" t="s">
        <v>885</v>
      </c>
      <c r="P2768" s="17" t="s">
        <v>3484</v>
      </c>
      <c r="Q2768" s="17" t="s">
        <v>347</v>
      </c>
      <c r="R2768" s="18">
        <v>65</v>
      </c>
      <c r="S2768" s="10">
        <v>36</v>
      </c>
      <c r="AA2768" s="11" t="str">
        <f t="shared" si="43"/>
        <v>18. Cao BằngHuyện Bảo Lạc</v>
      </c>
    </row>
    <row r="2769" spans="11:27" ht="15.75">
      <c r="K2769" s="21"/>
      <c r="L2769" s="17"/>
      <c r="M2769" s="17"/>
      <c r="N2769" s="17" t="s">
        <v>366</v>
      </c>
      <c r="O2769" s="17" t="s">
        <v>885</v>
      </c>
      <c r="P2769" s="17" t="s">
        <v>3485</v>
      </c>
      <c r="Q2769" s="17" t="s">
        <v>347</v>
      </c>
      <c r="R2769" s="18">
        <v>65</v>
      </c>
      <c r="S2769" s="10">
        <v>36</v>
      </c>
      <c r="AA2769" s="11" t="str">
        <f t="shared" si="43"/>
        <v>18. Cao BằngHuyện Bảo Lạc</v>
      </c>
    </row>
    <row r="2770" spans="11:27" ht="15.75">
      <c r="K2770" s="21"/>
      <c r="L2770" s="17"/>
      <c r="M2770" s="17"/>
      <c r="N2770" s="17" t="s">
        <v>366</v>
      </c>
      <c r="O2770" s="17" t="s">
        <v>888</v>
      </c>
      <c r="P2770" s="17" t="s">
        <v>3486</v>
      </c>
      <c r="Q2770" s="17" t="s">
        <v>347</v>
      </c>
      <c r="R2770" s="18">
        <v>65</v>
      </c>
      <c r="S2770" s="10">
        <v>36</v>
      </c>
      <c r="AA2770" s="11" t="str">
        <f t="shared" si="43"/>
        <v>18. Cao BằngHuyện Bảo Lâm</v>
      </c>
    </row>
    <row r="2771" spans="11:27" ht="15.75">
      <c r="K2771" s="21"/>
      <c r="L2771" s="17"/>
      <c r="M2771" s="17"/>
      <c r="N2771" s="17" t="s">
        <v>366</v>
      </c>
      <c r="O2771" s="17" t="s">
        <v>888</v>
      </c>
      <c r="P2771" s="17" t="s">
        <v>3243</v>
      </c>
      <c r="Q2771" s="17" t="s">
        <v>347</v>
      </c>
      <c r="R2771" s="18">
        <v>65</v>
      </c>
      <c r="S2771" s="10">
        <v>36</v>
      </c>
      <c r="AA2771" s="11" t="str">
        <f t="shared" si="43"/>
        <v>18. Cao BằngHuyện Bảo Lâm</v>
      </c>
    </row>
    <row r="2772" spans="11:27" ht="15.75">
      <c r="K2772" s="21"/>
      <c r="L2772" s="17"/>
      <c r="M2772" s="17"/>
      <c r="N2772" s="17" t="s">
        <v>366</v>
      </c>
      <c r="O2772" s="17" t="s">
        <v>888</v>
      </c>
      <c r="P2772" s="17" t="s">
        <v>3487</v>
      </c>
      <c r="Q2772" s="17" t="s">
        <v>347</v>
      </c>
      <c r="R2772" s="18">
        <v>65</v>
      </c>
      <c r="S2772" s="10">
        <v>36</v>
      </c>
      <c r="AA2772" s="11" t="str">
        <f t="shared" si="43"/>
        <v>18. Cao BằngHuyện Bảo Lâm</v>
      </c>
    </row>
    <row r="2773" spans="11:27" ht="15.75">
      <c r="K2773" s="21"/>
      <c r="L2773" s="17"/>
      <c r="M2773" s="17"/>
      <c r="N2773" s="17" t="s">
        <v>366</v>
      </c>
      <c r="O2773" s="17" t="s">
        <v>888</v>
      </c>
      <c r="P2773" s="17" t="s">
        <v>3488</v>
      </c>
      <c r="Q2773" s="17" t="s">
        <v>347</v>
      </c>
      <c r="R2773" s="18">
        <v>65</v>
      </c>
      <c r="S2773" s="10">
        <v>36</v>
      </c>
      <c r="AA2773" s="11" t="str">
        <f t="shared" si="43"/>
        <v>18. Cao BằngHuyện Bảo Lâm</v>
      </c>
    </row>
    <row r="2774" spans="11:27" ht="15.75">
      <c r="K2774" s="21"/>
      <c r="L2774" s="17"/>
      <c r="M2774" s="17"/>
      <c r="N2774" s="17" t="s">
        <v>366</v>
      </c>
      <c r="O2774" s="17" t="s">
        <v>888</v>
      </c>
      <c r="P2774" s="17" t="s">
        <v>3489</v>
      </c>
      <c r="Q2774" s="17" t="s">
        <v>347</v>
      </c>
      <c r="R2774" s="18">
        <v>65</v>
      </c>
      <c r="S2774" s="10">
        <v>36</v>
      </c>
      <c r="AA2774" s="11" t="str">
        <f t="shared" si="43"/>
        <v>18. Cao BằngHuyện Bảo Lâm</v>
      </c>
    </row>
    <row r="2775" spans="11:27" ht="15.75">
      <c r="K2775" s="21"/>
      <c r="L2775" s="17"/>
      <c r="M2775" s="17"/>
      <c r="N2775" s="17" t="s">
        <v>366</v>
      </c>
      <c r="O2775" s="17" t="s">
        <v>888</v>
      </c>
      <c r="P2775" s="17" t="s">
        <v>3490</v>
      </c>
      <c r="Q2775" s="17" t="s">
        <v>347</v>
      </c>
      <c r="R2775" s="18">
        <v>65</v>
      </c>
      <c r="S2775" s="10">
        <v>36</v>
      </c>
      <c r="AA2775" s="11" t="str">
        <f t="shared" si="43"/>
        <v>18. Cao BằngHuyện Bảo Lâm</v>
      </c>
    </row>
    <row r="2776" spans="11:27" ht="15.75">
      <c r="K2776" s="21"/>
      <c r="L2776" s="17"/>
      <c r="M2776" s="17"/>
      <c r="N2776" s="17" t="s">
        <v>366</v>
      </c>
      <c r="O2776" s="17" t="s">
        <v>888</v>
      </c>
      <c r="P2776" s="17" t="s">
        <v>3491</v>
      </c>
      <c r="Q2776" s="17" t="s">
        <v>347</v>
      </c>
      <c r="R2776" s="18">
        <v>65</v>
      </c>
      <c r="S2776" s="10">
        <v>36</v>
      </c>
      <c r="AA2776" s="11" t="str">
        <f t="shared" si="43"/>
        <v>18. Cao BằngHuyện Bảo Lâm</v>
      </c>
    </row>
    <row r="2777" spans="11:27" ht="15.75">
      <c r="K2777" s="21"/>
      <c r="L2777" s="17"/>
      <c r="M2777" s="17"/>
      <c r="N2777" s="17" t="s">
        <v>366</v>
      </c>
      <c r="O2777" s="17" t="s">
        <v>888</v>
      </c>
      <c r="P2777" s="17" t="s">
        <v>3492</v>
      </c>
      <c r="Q2777" s="17" t="s">
        <v>347</v>
      </c>
      <c r="R2777" s="18">
        <v>65</v>
      </c>
      <c r="S2777" s="10">
        <v>36</v>
      </c>
      <c r="AA2777" s="11" t="str">
        <f t="shared" si="43"/>
        <v>18. Cao BằngHuyện Bảo Lâm</v>
      </c>
    </row>
    <row r="2778" spans="11:27" ht="15.75">
      <c r="K2778" s="21"/>
      <c r="L2778" s="17"/>
      <c r="M2778" s="17"/>
      <c r="N2778" s="17" t="s">
        <v>366</v>
      </c>
      <c r="O2778" s="17" t="s">
        <v>888</v>
      </c>
      <c r="P2778" s="17" t="s">
        <v>3493</v>
      </c>
      <c r="Q2778" s="17" t="s">
        <v>347</v>
      </c>
      <c r="R2778" s="18">
        <v>65</v>
      </c>
      <c r="S2778" s="10">
        <v>36</v>
      </c>
      <c r="AA2778" s="11" t="str">
        <f t="shared" si="43"/>
        <v>18. Cao BằngHuyện Bảo Lâm</v>
      </c>
    </row>
    <row r="2779" spans="11:27" ht="15.75">
      <c r="K2779" s="21"/>
      <c r="L2779" s="17"/>
      <c r="M2779" s="17"/>
      <c r="N2779" s="17" t="s">
        <v>366</v>
      </c>
      <c r="O2779" s="17" t="s">
        <v>888</v>
      </c>
      <c r="P2779" s="17" t="s">
        <v>1978</v>
      </c>
      <c r="Q2779" s="17" t="s">
        <v>347</v>
      </c>
      <c r="R2779" s="18">
        <v>65</v>
      </c>
      <c r="S2779" s="10">
        <v>36</v>
      </c>
      <c r="AA2779" s="11" t="str">
        <f t="shared" si="43"/>
        <v>18. Cao BằngHuyện Bảo Lâm</v>
      </c>
    </row>
    <row r="2780" spans="11:27" ht="15.75">
      <c r="K2780" s="21"/>
      <c r="L2780" s="17"/>
      <c r="M2780" s="17"/>
      <c r="N2780" s="17" t="s">
        <v>366</v>
      </c>
      <c r="O2780" s="17" t="s">
        <v>888</v>
      </c>
      <c r="P2780" s="17" t="s">
        <v>2082</v>
      </c>
      <c r="Q2780" s="17" t="s">
        <v>347</v>
      </c>
      <c r="R2780" s="18">
        <v>65</v>
      </c>
      <c r="S2780" s="10">
        <v>36</v>
      </c>
      <c r="AA2780" s="11" t="str">
        <f t="shared" si="43"/>
        <v>18. Cao BằngHuyện Bảo Lâm</v>
      </c>
    </row>
    <row r="2781" spans="11:27" ht="15.75">
      <c r="K2781" s="21"/>
      <c r="L2781" s="17"/>
      <c r="M2781" s="17"/>
      <c r="N2781" s="17" t="s">
        <v>366</v>
      </c>
      <c r="O2781" s="17" t="s">
        <v>888</v>
      </c>
      <c r="P2781" s="17" t="s">
        <v>3173</v>
      </c>
      <c r="Q2781" s="17" t="s">
        <v>347</v>
      </c>
      <c r="R2781" s="18">
        <v>65</v>
      </c>
      <c r="S2781" s="10">
        <v>36</v>
      </c>
      <c r="AA2781" s="11" t="str">
        <f t="shared" si="43"/>
        <v>18. Cao BằngHuyện Bảo Lâm</v>
      </c>
    </row>
    <row r="2782" spans="11:27" ht="15.75">
      <c r="K2782" s="21"/>
      <c r="L2782" s="17"/>
      <c r="M2782" s="17"/>
      <c r="N2782" s="17" t="s">
        <v>366</v>
      </c>
      <c r="O2782" s="17" t="s">
        <v>888</v>
      </c>
      <c r="P2782" s="17" t="s">
        <v>3494</v>
      </c>
      <c r="Q2782" s="17" t="s">
        <v>347</v>
      </c>
      <c r="R2782" s="18">
        <v>65</v>
      </c>
      <c r="S2782" s="10">
        <v>36</v>
      </c>
      <c r="AA2782" s="11" t="str">
        <f t="shared" si="43"/>
        <v>18. Cao BằngHuyện Bảo Lâm</v>
      </c>
    </row>
    <row r="2783" spans="11:27" ht="15.75">
      <c r="K2783" s="21"/>
      <c r="L2783" s="17"/>
      <c r="M2783" s="17"/>
      <c r="N2783" s="17" t="s">
        <v>366</v>
      </c>
      <c r="O2783" s="17" t="s">
        <v>891</v>
      </c>
      <c r="P2783" s="17" t="s">
        <v>3495</v>
      </c>
      <c r="Q2783" s="17" t="s">
        <v>347</v>
      </c>
      <c r="R2783" s="18">
        <v>65</v>
      </c>
      <c r="S2783" s="10">
        <v>36</v>
      </c>
      <c r="AA2783" s="11" t="str">
        <f t="shared" si="43"/>
        <v>18. Cao BằngHuyện Hạ Lang</v>
      </c>
    </row>
    <row r="2784" spans="11:27" ht="15.75">
      <c r="K2784" s="21"/>
      <c r="L2784" s="17"/>
      <c r="M2784" s="17"/>
      <c r="N2784" s="17" t="s">
        <v>366</v>
      </c>
      <c r="O2784" s="17" t="s">
        <v>891</v>
      </c>
      <c r="P2784" s="17" t="s">
        <v>2621</v>
      </c>
      <c r="Q2784" s="17" t="s">
        <v>347</v>
      </c>
      <c r="R2784" s="18">
        <v>65</v>
      </c>
      <c r="S2784" s="10">
        <v>36</v>
      </c>
      <c r="AA2784" s="11" t="str">
        <f t="shared" si="43"/>
        <v>18. Cao BằngHuyện Hạ Lang</v>
      </c>
    </row>
    <row r="2785" spans="11:27" ht="15.75">
      <c r="K2785" s="21"/>
      <c r="L2785" s="17"/>
      <c r="M2785" s="17"/>
      <c r="N2785" s="17" t="s">
        <v>366</v>
      </c>
      <c r="O2785" s="17" t="s">
        <v>891</v>
      </c>
      <c r="P2785" s="17" t="s">
        <v>3496</v>
      </c>
      <c r="Q2785" s="17" t="s">
        <v>347</v>
      </c>
      <c r="R2785" s="18">
        <v>65</v>
      </c>
      <c r="S2785" s="10">
        <v>36</v>
      </c>
      <c r="AA2785" s="11" t="str">
        <f t="shared" si="43"/>
        <v>18. Cao BằngHuyện Hạ Lang</v>
      </c>
    </row>
    <row r="2786" spans="11:27" ht="15.75">
      <c r="K2786" s="21"/>
      <c r="L2786" s="17"/>
      <c r="M2786" s="17"/>
      <c r="N2786" s="17" t="s">
        <v>366</v>
      </c>
      <c r="O2786" s="17" t="s">
        <v>891</v>
      </c>
      <c r="P2786" s="17" t="s">
        <v>3497</v>
      </c>
      <c r="Q2786" s="17" t="s">
        <v>347</v>
      </c>
      <c r="R2786" s="18">
        <v>65</v>
      </c>
      <c r="S2786" s="10">
        <v>36</v>
      </c>
      <c r="AA2786" s="11" t="str">
        <f t="shared" si="43"/>
        <v>18. Cao BằngHuyện Hạ Lang</v>
      </c>
    </row>
    <row r="2787" spans="11:27" ht="15.75">
      <c r="K2787" s="21"/>
      <c r="L2787" s="17"/>
      <c r="M2787" s="17"/>
      <c r="N2787" s="17" t="s">
        <v>366</v>
      </c>
      <c r="O2787" s="17" t="s">
        <v>891</v>
      </c>
      <c r="P2787" s="17" t="s">
        <v>3498</v>
      </c>
      <c r="Q2787" s="17" t="s">
        <v>347</v>
      </c>
      <c r="R2787" s="18">
        <v>65</v>
      </c>
      <c r="S2787" s="10">
        <v>36</v>
      </c>
      <c r="AA2787" s="11" t="str">
        <f t="shared" si="43"/>
        <v>18. Cao BằngHuyện Hạ Lang</v>
      </c>
    </row>
    <row r="2788" spans="11:27" ht="15.75">
      <c r="K2788" s="21"/>
      <c r="L2788" s="17"/>
      <c r="M2788" s="17"/>
      <c r="N2788" s="17" t="s">
        <v>366</v>
      </c>
      <c r="O2788" s="17" t="s">
        <v>891</v>
      </c>
      <c r="P2788" s="17" t="s">
        <v>3499</v>
      </c>
      <c r="Q2788" s="17" t="s">
        <v>347</v>
      </c>
      <c r="R2788" s="18">
        <v>65</v>
      </c>
      <c r="S2788" s="10">
        <v>36</v>
      </c>
      <c r="AA2788" s="11" t="str">
        <f t="shared" si="43"/>
        <v>18. Cao BằngHuyện Hạ Lang</v>
      </c>
    </row>
    <row r="2789" spans="11:27" ht="15.75">
      <c r="K2789" s="21"/>
      <c r="L2789" s="17"/>
      <c r="M2789" s="17"/>
      <c r="N2789" s="17" t="s">
        <v>366</v>
      </c>
      <c r="O2789" s="17" t="s">
        <v>891</v>
      </c>
      <c r="P2789" s="17" t="s">
        <v>3500</v>
      </c>
      <c r="Q2789" s="17" t="s">
        <v>347</v>
      </c>
      <c r="R2789" s="18">
        <v>65</v>
      </c>
      <c r="S2789" s="10">
        <v>36</v>
      </c>
      <c r="AA2789" s="11" t="str">
        <f t="shared" si="43"/>
        <v>18. Cao BằngHuyện Hạ Lang</v>
      </c>
    </row>
    <row r="2790" spans="11:27" ht="15.75">
      <c r="K2790" s="21"/>
      <c r="L2790" s="17"/>
      <c r="M2790" s="17"/>
      <c r="N2790" s="17" t="s">
        <v>366</v>
      </c>
      <c r="O2790" s="17" t="s">
        <v>891</v>
      </c>
      <c r="P2790" s="17" t="s">
        <v>3248</v>
      </c>
      <c r="Q2790" s="17" t="s">
        <v>347</v>
      </c>
      <c r="R2790" s="18">
        <v>65</v>
      </c>
      <c r="S2790" s="10">
        <v>36</v>
      </c>
      <c r="AA2790" s="11" t="str">
        <f t="shared" si="43"/>
        <v>18. Cao BằngHuyện Hạ Lang</v>
      </c>
    </row>
    <row r="2791" spans="11:27" ht="15.75">
      <c r="K2791" s="21"/>
      <c r="L2791" s="17"/>
      <c r="M2791" s="17"/>
      <c r="N2791" s="17" t="s">
        <v>366</v>
      </c>
      <c r="O2791" s="17" t="s">
        <v>891</v>
      </c>
      <c r="P2791" s="17" t="s">
        <v>3501</v>
      </c>
      <c r="Q2791" s="17" t="s">
        <v>347</v>
      </c>
      <c r="R2791" s="18">
        <v>65</v>
      </c>
      <c r="S2791" s="10">
        <v>36</v>
      </c>
      <c r="AA2791" s="11" t="str">
        <f t="shared" si="43"/>
        <v>18. Cao BằngHuyện Hạ Lang</v>
      </c>
    </row>
    <row r="2792" spans="11:27" ht="15.75">
      <c r="K2792" s="21"/>
      <c r="L2792" s="17"/>
      <c r="M2792" s="17"/>
      <c r="N2792" s="17" t="s">
        <v>366</v>
      </c>
      <c r="O2792" s="17" t="s">
        <v>891</v>
      </c>
      <c r="P2792" s="17" t="s">
        <v>1307</v>
      </c>
      <c r="Q2792" s="17" t="s">
        <v>347</v>
      </c>
      <c r="R2792" s="18">
        <v>65</v>
      </c>
      <c r="S2792" s="10">
        <v>36</v>
      </c>
      <c r="AA2792" s="11" t="str">
        <f t="shared" si="43"/>
        <v>18. Cao BằngHuyện Hạ Lang</v>
      </c>
    </row>
    <row r="2793" spans="11:27" ht="15.75">
      <c r="K2793" s="21"/>
      <c r="L2793" s="17"/>
      <c r="M2793" s="17"/>
      <c r="N2793" s="17" t="s">
        <v>366</v>
      </c>
      <c r="O2793" s="17" t="s">
        <v>891</v>
      </c>
      <c r="P2793" s="17" t="s">
        <v>3502</v>
      </c>
      <c r="Q2793" s="17" t="s">
        <v>347</v>
      </c>
      <c r="R2793" s="18">
        <v>65</v>
      </c>
      <c r="S2793" s="10">
        <v>36</v>
      </c>
      <c r="AA2793" s="11" t="str">
        <f t="shared" si="43"/>
        <v>18. Cao BằngHuyện Hạ Lang</v>
      </c>
    </row>
    <row r="2794" spans="11:27" ht="15.75">
      <c r="K2794" s="21"/>
      <c r="L2794" s="17"/>
      <c r="M2794" s="17"/>
      <c r="N2794" s="17" t="s">
        <v>366</v>
      </c>
      <c r="O2794" s="17" t="s">
        <v>891</v>
      </c>
      <c r="P2794" s="17" t="s">
        <v>1310</v>
      </c>
      <c r="Q2794" s="17" t="s">
        <v>347</v>
      </c>
      <c r="R2794" s="18">
        <v>65</v>
      </c>
      <c r="S2794" s="10">
        <v>36</v>
      </c>
      <c r="AA2794" s="11" t="str">
        <f t="shared" si="43"/>
        <v>18. Cao BằngHuyện Hạ Lang</v>
      </c>
    </row>
    <row r="2795" spans="11:27" ht="15.75">
      <c r="K2795" s="21"/>
      <c r="L2795" s="17"/>
      <c r="M2795" s="17"/>
      <c r="N2795" s="17" t="s">
        <v>366</v>
      </c>
      <c r="O2795" s="17" t="s">
        <v>891</v>
      </c>
      <c r="P2795" s="17" t="s">
        <v>3503</v>
      </c>
      <c r="Q2795" s="17" t="s">
        <v>347</v>
      </c>
      <c r="R2795" s="18">
        <v>65</v>
      </c>
      <c r="S2795" s="10">
        <v>36</v>
      </c>
      <c r="AA2795" s="11" t="str">
        <f t="shared" si="43"/>
        <v>18. Cao BằngHuyện Hạ Lang</v>
      </c>
    </row>
    <row r="2796" spans="11:27" ht="15.75">
      <c r="K2796" s="21"/>
      <c r="L2796" s="17"/>
      <c r="M2796" s="17"/>
      <c r="N2796" s="17" t="s">
        <v>366</v>
      </c>
      <c r="O2796" s="17" t="s">
        <v>894</v>
      </c>
      <c r="P2796" s="17" t="s">
        <v>3504</v>
      </c>
      <c r="Q2796" s="17" t="s">
        <v>347</v>
      </c>
      <c r="R2796" s="18">
        <v>65</v>
      </c>
      <c r="S2796" s="10">
        <v>36</v>
      </c>
      <c r="AA2796" s="11" t="str">
        <f t="shared" si="43"/>
        <v>18. Cao BằngHuyện Hà Quảng</v>
      </c>
    </row>
    <row r="2797" spans="11:27" ht="15.75">
      <c r="K2797" s="21"/>
      <c r="L2797" s="17"/>
      <c r="M2797" s="17"/>
      <c r="N2797" s="17" t="s">
        <v>366</v>
      </c>
      <c r="O2797" s="17" t="s">
        <v>894</v>
      </c>
      <c r="P2797" s="17" t="s">
        <v>3505</v>
      </c>
      <c r="Q2797" s="17" t="s">
        <v>347</v>
      </c>
      <c r="R2797" s="18">
        <v>65</v>
      </c>
      <c r="S2797" s="10">
        <v>36</v>
      </c>
      <c r="AA2797" s="11" t="str">
        <f t="shared" si="43"/>
        <v>18. Cao BằngHuyện Hà Quảng</v>
      </c>
    </row>
    <row r="2798" spans="11:27" ht="15.75">
      <c r="K2798" s="21"/>
      <c r="L2798" s="17"/>
      <c r="M2798" s="17"/>
      <c r="N2798" s="17" t="s">
        <v>366</v>
      </c>
      <c r="O2798" s="17" t="s">
        <v>894</v>
      </c>
      <c r="P2798" s="17" t="s">
        <v>3506</v>
      </c>
      <c r="Q2798" s="17" t="s">
        <v>347</v>
      </c>
      <c r="R2798" s="18">
        <v>65</v>
      </c>
      <c r="S2798" s="10">
        <v>36</v>
      </c>
      <c r="AA2798" s="11" t="str">
        <f t="shared" si="43"/>
        <v>18. Cao BằngHuyện Hà Quảng</v>
      </c>
    </row>
    <row r="2799" spans="11:27" ht="15.75">
      <c r="K2799" s="21"/>
      <c r="L2799" s="17"/>
      <c r="M2799" s="17"/>
      <c r="N2799" s="17" t="s">
        <v>366</v>
      </c>
      <c r="O2799" s="17" t="s">
        <v>894</v>
      </c>
      <c r="P2799" s="17" t="s">
        <v>3507</v>
      </c>
      <c r="Q2799" s="17" t="s">
        <v>347</v>
      </c>
      <c r="R2799" s="18">
        <v>65</v>
      </c>
      <c r="S2799" s="10">
        <v>36</v>
      </c>
      <c r="AA2799" s="11" t="str">
        <f t="shared" si="43"/>
        <v>18. Cao BằngHuyện Hà Quảng</v>
      </c>
    </row>
    <row r="2800" spans="11:27" ht="15.75">
      <c r="K2800" s="21"/>
      <c r="L2800" s="17"/>
      <c r="M2800" s="17"/>
      <c r="N2800" s="17" t="s">
        <v>366</v>
      </c>
      <c r="O2800" s="17" t="s">
        <v>894</v>
      </c>
      <c r="P2800" s="17" t="s">
        <v>3508</v>
      </c>
      <c r="Q2800" s="17" t="s">
        <v>347</v>
      </c>
      <c r="R2800" s="18">
        <v>65</v>
      </c>
      <c r="S2800" s="10">
        <v>36</v>
      </c>
      <c r="AA2800" s="11" t="str">
        <f t="shared" si="43"/>
        <v>18. Cao BằngHuyện Hà Quảng</v>
      </c>
    </row>
    <row r="2801" spans="11:27" ht="15.75">
      <c r="K2801" s="21"/>
      <c r="L2801" s="17"/>
      <c r="M2801" s="17"/>
      <c r="N2801" s="17" t="s">
        <v>366</v>
      </c>
      <c r="O2801" s="17" t="s">
        <v>894</v>
      </c>
      <c r="P2801" s="17" t="s">
        <v>3509</v>
      </c>
      <c r="Q2801" s="17" t="s">
        <v>347</v>
      </c>
      <c r="R2801" s="18">
        <v>65</v>
      </c>
      <c r="S2801" s="10">
        <v>36</v>
      </c>
      <c r="AA2801" s="11" t="str">
        <f t="shared" si="43"/>
        <v>18. Cao BằngHuyện Hà Quảng</v>
      </c>
    </row>
    <row r="2802" spans="11:27" ht="15.75">
      <c r="K2802" s="21"/>
      <c r="L2802" s="17"/>
      <c r="M2802" s="17"/>
      <c r="N2802" s="17" t="s">
        <v>366</v>
      </c>
      <c r="O2802" s="17" t="s">
        <v>894</v>
      </c>
      <c r="P2802" s="17" t="s">
        <v>3510</v>
      </c>
      <c r="Q2802" s="17" t="s">
        <v>347</v>
      </c>
      <c r="R2802" s="18">
        <v>65</v>
      </c>
      <c r="S2802" s="10">
        <v>36</v>
      </c>
      <c r="AA2802" s="11" t="str">
        <f t="shared" si="43"/>
        <v>18. Cao BằngHuyện Hà Quảng</v>
      </c>
    </row>
    <row r="2803" spans="11:27" ht="15.75">
      <c r="K2803" s="21"/>
      <c r="L2803" s="17"/>
      <c r="M2803" s="17"/>
      <c r="N2803" s="17" t="s">
        <v>366</v>
      </c>
      <c r="O2803" s="17" t="s">
        <v>894</v>
      </c>
      <c r="P2803" s="17" t="s">
        <v>3511</v>
      </c>
      <c r="Q2803" s="17" t="s">
        <v>347</v>
      </c>
      <c r="R2803" s="18">
        <v>65</v>
      </c>
      <c r="S2803" s="10">
        <v>36</v>
      </c>
      <c r="AA2803" s="11" t="str">
        <f t="shared" si="43"/>
        <v>18. Cao BằngHuyện Hà Quảng</v>
      </c>
    </row>
    <row r="2804" spans="11:27" ht="15.75">
      <c r="K2804" s="21"/>
      <c r="L2804" s="17"/>
      <c r="M2804" s="17"/>
      <c r="N2804" s="17" t="s">
        <v>366</v>
      </c>
      <c r="O2804" s="17" t="s">
        <v>894</v>
      </c>
      <c r="P2804" s="17" t="s">
        <v>3512</v>
      </c>
      <c r="Q2804" s="17" t="s">
        <v>347</v>
      </c>
      <c r="R2804" s="18">
        <v>65</v>
      </c>
      <c r="S2804" s="10">
        <v>36</v>
      </c>
      <c r="AA2804" s="11" t="str">
        <f t="shared" si="43"/>
        <v>18. Cao BằngHuyện Hà Quảng</v>
      </c>
    </row>
    <row r="2805" spans="11:27" ht="15.75">
      <c r="K2805" s="21"/>
      <c r="L2805" s="17"/>
      <c r="M2805" s="17"/>
      <c r="N2805" s="17" t="s">
        <v>366</v>
      </c>
      <c r="O2805" s="17" t="s">
        <v>894</v>
      </c>
      <c r="P2805" s="17" t="s">
        <v>3513</v>
      </c>
      <c r="Q2805" s="17" t="s">
        <v>347</v>
      </c>
      <c r="R2805" s="18">
        <v>65</v>
      </c>
      <c r="S2805" s="10">
        <v>36</v>
      </c>
      <c r="AA2805" s="11" t="str">
        <f t="shared" si="43"/>
        <v>18. Cao BằngHuyện Hà Quảng</v>
      </c>
    </row>
    <row r="2806" spans="11:27" ht="15.75">
      <c r="K2806" s="21"/>
      <c r="L2806" s="17"/>
      <c r="M2806" s="17"/>
      <c r="N2806" s="17" t="s">
        <v>366</v>
      </c>
      <c r="O2806" s="17" t="s">
        <v>894</v>
      </c>
      <c r="P2806" s="17" t="s">
        <v>3514</v>
      </c>
      <c r="Q2806" s="17" t="s">
        <v>347</v>
      </c>
      <c r="R2806" s="18">
        <v>65</v>
      </c>
      <c r="S2806" s="10">
        <v>36</v>
      </c>
      <c r="AA2806" s="11" t="str">
        <f t="shared" si="43"/>
        <v>18. Cao BằngHuyện Hà Quảng</v>
      </c>
    </row>
    <row r="2807" spans="11:27" ht="15.75">
      <c r="K2807" s="21"/>
      <c r="L2807" s="17"/>
      <c r="M2807" s="17"/>
      <c r="N2807" s="17" t="s">
        <v>366</v>
      </c>
      <c r="O2807" s="17" t="s">
        <v>894</v>
      </c>
      <c r="P2807" s="17" t="s">
        <v>3515</v>
      </c>
      <c r="Q2807" s="17" t="s">
        <v>347</v>
      </c>
      <c r="R2807" s="18">
        <v>65</v>
      </c>
      <c r="S2807" s="10">
        <v>36</v>
      </c>
      <c r="AA2807" s="11" t="str">
        <f t="shared" si="43"/>
        <v>18. Cao BằngHuyện Hà Quảng</v>
      </c>
    </row>
    <row r="2808" spans="11:27" ht="15.75">
      <c r="K2808" s="21"/>
      <c r="L2808" s="17"/>
      <c r="M2808" s="17"/>
      <c r="N2808" s="17" t="s">
        <v>366</v>
      </c>
      <c r="O2808" s="17" t="s">
        <v>894</v>
      </c>
      <c r="P2808" s="17" t="s">
        <v>3516</v>
      </c>
      <c r="Q2808" s="17" t="s">
        <v>347</v>
      </c>
      <c r="R2808" s="18">
        <v>65</v>
      </c>
      <c r="S2808" s="10">
        <v>36</v>
      </c>
      <c r="AA2808" s="11" t="str">
        <f t="shared" si="43"/>
        <v>18. Cao BằngHuyện Hà Quảng</v>
      </c>
    </row>
    <row r="2809" spans="11:27" ht="15.75">
      <c r="K2809" s="21"/>
      <c r="L2809" s="17"/>
      <c r="M2809" s="17"/>
      <c r="N2809" s="17" t="s">
        <v>366</v>
      </c>
      <c r="O2809" s="17" t="s">
        <v>894</v>
      </c>
      <c r="P2809" s="17" t="s">
        <v>3517</v>
      </c>
      <c r="Q2809" s="17" t="s">
        <v>347</v>
      </c>
      <c r="R2809" s="18">
        <v>65</v>
      </c>
      <c r="S2809" s="10">
        <v>36</v>
      </c>
      <c r="AA2809" s="11" t="str">
        <f t="shared" si="43"/>
        <v>18. Cao BằngHuyện Hà Quảng</v>
      </c>
    </row>
    <row r="2810" spans="11:27" ht="15.75">
      <c r="K2810" s="21"/>
      <c r="L2810" s="17"/>
      <c r="M2810" s="17"/>
      <c r="N2810" s="17" t="s">
        <v>366</v>
      </c>
      <c r="O2810" s="17" t="s">
        <v>894</v>
      </c>
      <c r="P2810" s="17" t="s">
        <v>3518</v>
      </c>
      <c r="Q2810" s="17" t="s">
        <v>347</v>
      </c>
      <c r="R2810" s="18">
        <v>65</v>
      </c>
      <c r="S2810" s="10">
        <v>36</v>
      </c>
      <c r="AA2810" s="11" t="str">
        <f t="shared" si="43"/>
        <v>18. Cao BằngHuyện Hà Quảng</v>
      </c>
    </row>
    <row r="2811" spans="11:27" ht="15.75">
      <c r="K2811" s="21"/>
      <c r="L2811" s="17"/>
      <c r="M2811" s="17"/>
      <c r="N2811" s="17" t="s">
        <v>366</v>
      </c>
      <c r="O2811" s="17" t="s">
        <v>894</v>
      </c>
      <c r="P2811" s="17" t="s">
        <v>3519</v>
      </c>
      <c r="Q2811" s="17" t="s">
        <v>347</v>
      </c>
      <c r="R2811" s="18">
        <v>65</v>
      </c>
      <c r="S2811" s="10">
        <v>36</v>
      </c>
      <c r="AA2811" s="11" t="str">
        <f t="shared" si="43"/>
        <v>18. Cao BằngHuyện Hà Quảng</v>
      </c>
    </row>
    <row r="2812" spans="11:27" ht="15.75">
      <c r="K2812" s="21"/>
      <c r="L2812" s="17"/>
      <c r="M2812" s="17"/>
      <c r="N2812" s="17" t="s">
        <v>366</v>
      </c>
      <c r="O2812" s="17" t="s">
        <v>894</v>
      </c>
      <c r="P2812" s="17" t="s">
        <v>3520</v>
      </c>
      <c r="Q2812" s="17" t="s">
        <v>347</v>
      </c>
      <c r="R2812" s="18">
        <v>65</v>
      </c>
      <c r="S2812" s="10">
        <v>36</v>
      </c>
      <c r="AA2812" s="11" t="str">
        <f t="shared" si="43"/>
        <v>18. Cao BằngHuyện Hà Quảng</v>
      </c>
    </row>
    <row r="2813" spans="11:27" ht="15.75">
      <c r="K2813" s="21"/>
      <c r="L2813" s="17"/>
      <c r="M2813" s="17"/>
      <c r="N2813" s="17" t="s">
        <v>366</v>
      </c>
      <c r="O2813" s="17" t="s">
        <v>894</v>
      </c>
      <c r="P2813" s="17" t="s">
        <v>3521</v>
      </c>
      <c r="Q2813" s="17" t="s">
        <v>347</v>
      </c>
      <c r="R2813" s="18">
        <v>65</v>
      </c>
      <c r="S2813" s="10">
        <v>36</v>
      </c>
      <c r="AA2813" s="11" t="str">
        <f t="shared" si="43"/>
        <v>18. Cao BằngHuyện Hà Quảng</v>
      </c>
    </row>
    <row r="2814" spans="11:27" ht="15.75">
      <c r="K2814" s="21"/>
      <c r="L2814" s="17"/>
      <c r="M2814" s="17"/>
      <c r="N2814" s="17" t="s">
        <v>366</v>
      </c>
      <c r="O2814" s="17" t="s">
        <v>894</v>
      </c>
      <c r="P2814" s="17" t="s">
        <v>3522</v>
      </c>
      <c r="Q2814" s="17" t="s">
        <v>347</v>
      </c>
      <c r="R2814" s="18">
        <v>65</v>
      </c>
      <c r="S2814" s="10">
        <v>36</v>
      </c>
      <c r="AA2814" s="11" t="str">
        <f t="shared" si="43"/>
        <v>18. Cao BằngHuyện Hà Quảng</v>
      </c>
    </row>
    <row r="2815" spans="11:27" ht="15.75">
      <c r="K2815" s="21"/>
      <c r="L2815" s="17"/>
      <c r="M2815" s="17"/>
      <c r="N2815" s="17" t="s">
        <v>366</v>
      </c>
      <c r="O2815" s="17" t="s">
        <v>894</v>
      </c>
      <c r="P2815" s="17" t="s">
        <v>3523</v>
      </c>
      <c r="Q2815" s="17" t="s">
        <v>347</v>
      </c>
      <c r="R2815" s="18">
        <v>65</v>
      </c>
      <c r="S2815" s="10">
        <v>36</v>
      </c>
      <c r="AA2815" s="11" t="str">
        <f t="shared" si="43"/>
        <v>18. Cao BằngHuyện Hà Quảng</v>
      </c>
    </row>
    <row r="2816" spans="11:27" ht="15.75">
      <c r="K2816" s="21"/>
      <c r="L2816" s="17"/>
      <c r="M2816" s="17"/>
      <c r="N2816" s="17" t="s">
        <v>366</v>
      </c>
      <c r="O2816" s="17" t="s">
        <v>894</v>
      </c>
      <c r="P2816" s="17" t="s">
        <v>1036</v>
      </c>
      <c r="Q2816" s="17" t="s">
        <v>347</v>
      </c>
      <c r="R2816" s="18">
        <v>65</v>
      </c>
      <c r="S2816" s="10">
        <v>36</v>
      </c>
      <c r="AA2816" s="11" t="str">
        <f t="shared" si="43"/>
        <v>18. Cao BằngHuyện Hà Quảng</v>
      </c>
    </row>
    <row r="2817" spans="11:27" ht="15.75">
      <c r="K2817" s="21"/>
      <c r="L2817" s="17"/>
      <c r="M2817" s="17"/>
      <c r="N2817" s="17" t="s">
        <v>366</v>
      </c>
      <c r="O2817" s="17" t="s">
        <v>897</v>
      </c>
      <c r="P2817" s="17" t="s">
        <v>3524</v>
      </c>
      <c r="Q2817" s="17" t="s">
        <v>347</v>
      </c>
      <c r="R2817" s="18">
        <v>65</v>
      </c>
      <c r="S2817" s="10">
        <v>36</v>
      </c>
      <c r="AA2817" s="11" t="str">
        <f t="shared" si="43"/>
        <v>18. Cao BằngHuyện Hoà An</v>
      </c>
    </row>
    <row r="2818" spans="11:27" ht="15.75">
      <c r="K2818" s="21"/>
      <c r="L2818" s="17"/>
      <c r="M2818" s="17"/>
      <c r="N2818" s="17" t="s">
        <v>366</v>
      </c>
      <c r="O2818" s="17" t="s">
        <v>897</v>
      </c>
      <c r="P2818" s="17" t="s">
        <v>2009</v>
      </c>
      <c r="Q2818" s="17" t="s">
        <v>347</v>
      </c>
      <c r="R2818" s="18">
        <v>65</v>
      </c>
      <c r="S2818" s="10">
        <v>36</v>
      </c>
      <c r="AA2818" s="11" t="str">
        <f t="shared" si="43"/>
        <v>18. Cao BằngHuyện Hoà An</v>
      </c>
    </row>
    <row r="2819" spans="11:27" ht="15.75">
      <c r="K2819" s="21"/>
      <c r="L2819" s="17"/>
      <c r="M2819" s="17"/>
      <c r="N2819" s="17" t="s">
        <v>366</v>
      </c>
      <c r="O2819" s="17" t="s">
        <v>897</v>
      </c>
      <c r="P2819" s="17" t="s">
        <v>2797</v>
      </c>
      <c r="Q2819" s="17" t="s">
        <v>347</v>
      </c>
      <c r="R2819" s="18">
        <v>65</v>
      </c>
      <c r="S2819" s="10">
        <v>36</v>
      </c>
      <c r="AA2819" s="11" t="str">
        <f t="shared" si="43"/>
        <v>18. Cao BằngHuyện Hoà An</v>
      </c>
    </row>
    <row r="2820" spans="11:27" ht="15.75">
      <c r="K2820" s="21"/>
      <c r="L2820" s="17"/>
      <c r="M2820" s="17"/>
      <c r="N2820" s="17" t="s">
        <v>366</v>
      </c>
      <c r="O2820" s="17" t="s">
        <v>897</v>
      </c>
      <c r="P2820" s="17" t="s">
        <v>3525</v>
      </c>
      <c r="Q2820" s="17" t="s">
        <v>347</v>
      </c>
      <c r="R2820" s="18">
        <v>65</v>
      </c>
      <c r="S2820" s="10">
        <v>36</v>
      </c>
      <c r="AA2820" s="11" t="str">
        <f t="shared" si="43"/>
        <v>18. Cao BằngHuyện Hoà An</v>
      </c>
    </row>
    <row r="2821" spans="11:27" ht="15.75">
      <c r="K2821" s="21"/>
      <c r="L2821" s="17"/>
      <c r="M2821" s="17"/>
      <c r="N2821" s="17" t="s">
        <v>366</v>
      </c>
      <c r="O2821" s="17" t="s">
        <v>897</v>
      </c>
      <c r="P2821" s="17" t="s">
        <v>3526</v>
      </c>
      <c r="Q2821" s="17" t="s">
        <v>347</v>
      </c>
      <c r="R2821" s="18">
        <v>65</v>
      </c>
      <c r="S2821" s="10">
        <v>36</v>
      </c>
      <c r="AA2821" s="11" t="str">
        <f t="shared" si="43"/>
        <v>18. Cao BằngHuyện Hoà An</v>
      </c>
    </row>
    <row r="2822" spans="11:27" ht="15.75">
      <c r="K2822" s="21"/>
      <c r="L2822" s="17"/>
      <c r="M2822" s="17"/>
      <c r="N2822" s="17" t="s">
        <v>366</v>
      </c>
      <c r="O2822" s="17" t="s">
        <v>897</v>
      </c>
      <c r="P2822" s="17" t="s">
        <v>2830</v>
      </c>
      <c r="Q2822" s="17" t="s">
        <v>347</v>
      </c>
      <c r="R2822" s="18">
        <v>65</v>
      </c>
      <c r="S2822" s="10">
        <v>36</v>
      </c>
      <c r="AA2822" s="11" t="str">
        <f t="shared" ref="AA2822:AA2885" si="44">N2822&amp;O2822</f>
        <v>18. Cao BằngHuyện Hoà An</v>
      </c>
    </row>
    <row r="2823" spans="11:27" ht="15.75">
      <c r="K2823" s="21"/>
      <c r="L2823" s="17"/>
      <c r="M2823" s="17"/>
      <c r="N2823" s="17" t="s">
        <v>366</v>
      </c>
      <c r="O2823" s="17" t="s">
        <v>897</v>
      </c>
      <c r="P2823" s="17" t="s">
        <v>3527</v>
      </c>
      <c r="Q2823" s="17" t="s">
        <v>347</v>
      </c>
      <c r="R2823" s="18">
        <v>65</v>
      </c>
      <c r="S2823" s="10">
        <v>36</v>
      </c>
      <c r="AA2823" s="11" t="str">
        <f t="shared" si="44"/>
        <v>18. Cao BằngHuyện Hoà An</v>
      </c>
    </row>
    <row r="2824" spans="11:27" ht="15.75">
      <c r="K2824" s="21"/>
      <c r="L2824" s="17"/>
      <c r="M2824" s="17"/>
      <c r="N2824" s="17" t="s">
        <v>366</v>
      </c>
      <c r="O2824" s="17" t="s">
        <v>897</v>
      </c>
      <c r="P2824" s="17" t="s">
        <v>3528</v>
      </c>
      <c r="Q2824" s="17" t="s">
        <v>347</v>
      </c>
      <c r="R2824" s="18">
        <v>65</v>
      </c>
      <c r="S2824" s="10">
        <v>36</v>
      </c>
      <c r="AA2824" s="11" t="str">
        <f t="shared" si="44"/>
        <v>18. Cao BằngHuyện Hoà An</v>
      </c>
    </row>
    <row r="2825" spans="11:27" ht="15.75">
      <c r="K2825" s="21"/>
      <c r="L2825" s="17"/>
      <c r="M2825" s="17"/>
      <c r="N2825" s="17" t="s">
        <v>366</v>
      </c>
      <c r="O2825" s="17" t="s">
        <v>897</v>
      </c>
      <c r="P2825" s="17" t="s">
        <v>3529</v>
      </c>
      <c r="Q2825" s="17" t="s">
        <v>347</v>
      </c>
      <c r="R2825" s="18">
        <v>65</v>
      </c>
      <c r="S2825" s="10">
        <v>36</v>
      </c>
      <c r="AA2825" s="11" t="str">
        <f t="shared" si="44"/>
        <v>18. Cao BằngHuyện Hoà An</v>
      </c>
    </row>
    <row r="2826" spans="11:27" ht="15.75">
      <c r="K2826" s="21"/>
      <c r="L2826" s="17"/>
      <c r="M2826" s="17"/>
      <c r="N2826" s="17" t="s">
        <v>366</v>
      </c>
      <c r="O2826" s="17" t="s">
        <v>897</v>
      </c>
      <c r="P2826" s="17" t="s">
        <v>3530</v>
      </c>
      <c r="Q2826" s="17" t="s">
        <v>347</v>
      </c>
      <c r="R2826" s="18">
        <v>65</v>
      </c>
      <c r="S2826" s="10">
        <v>36</v>
      </c>
      <c r="AA2826" s="11" t="str">
        <f t="shared" si="44"/>
        <v>18. Cao BằngHuyện Hoà An</v>
      </c>
    </row>
    <row r="2827" spans="11:27" ht="15.75">
      <c r="K2827" s="21"/>
      <c r="L2827" s="17"/>
      <c r="M2827" s="17"/>
      <c r="N2827" s="17" t="s">
        <v>366</v>
      </c>
      <c r="O2827" s="17" t="s">
        <v>897</v>
      </c>
      <c r="P2827" s="17" t="s">
        <v>3531</v>
      </c>
      <c r="Q2827" s="17" t="s">
        <v>347</v>
      </c>
      <c r="R2827" s="18">
        <v>65</v>
      </c>
      <c r="S2827" s="10">
        <v>36</v>
      </c>
      <c r="AA2827" s="11" t="str">
        <f t="shared" si="44"/>
        <v>18. Cao BằngHuyện Hoà An</v>
      </c>
    </row>
    <row r="2828" spans="11:27" ht="15.75">
      <c r="K2828" s="21"/>
      <c r="L2828" s="17"/>
      <c r="M2828" s="17"/>
      <c r="N2828" s="17" t="s">
        <v>366</v>
      </c>
      <c r="O2828" s="17" t="s">
        <v>897</v>
      </c>
      <c r="P2828" s="17" t="s">
        <v>2050</v>
      </c>
      <c r="Q2828" s="17" t="s">
        <v>347</v>
      </c>
      <c r="R2828" s="18">
        <v>65</v>
      </c>
      <c r="S2828" s="10">
        <v>36</v>
      </c>
      <c r="AA2828" s="11" t="str">
        <f t="shared" si="44"/>
        <v>18. Cao BằngHuyện Hoà An</v>
      </c>
    </row>
    <row r="2829" spans="11:27" ht="15.75">
      <c r="K2829" s="21"/>
      <c r="L2829" s="17"/>
      <c r="M2829" s="17"/>
      <c r="N2829" s="17" t="s">
        <v>366</v>
      </c>
      <c r="O2829" s="17" t="s">
        <v>897</v>
      </c>
      <c r="P2829" s="17" t="s">
        <v>3532</v>
      </c>
      <c r="Q2829" s="17" t="s">
        <v>347</v>
      </c>
      <c r="R2829" s="18">
        <v>65</v>
      </c>
      <c r="S2829" s="10">
        <v>36</v>
      </c>
      <c r="AA2829" s="11" t="str">
        <f t="shared" si="44"/>
        <v>18. Cao BằngHuyện Hoà An</v>
      </c>
    </row>
    <row r="2830" spans="11:27" ht="15.75">
      <c r="K2830" s="21"/>
      <c r="L2830" s="17"/>
      <c r="M2830" s="17"/>
      <c r="N2830" s="17" t="s">
        <v>366</v>
      </c>
      <c r="O2830" s="17" t="s">
        <v>897</v>
      </c>
      <c r="P2830" s="17" t="s">
        <v>910</v>
      </c>
      <c r="Q2830" s="17" t="s">
        <v>347</v>
      </c>
      <c r="R2830" s="18">
        <v>65</v>
      </c>
      <c r="S2830" s="10">
        <v>36</v>
      </c>
      <c r="AA2830" s="11" t="str">
        <f t="shared" si="44"/>
        <v>18. Cao BằngHuyện Hoà An</v>
      </c>
    </row>
    <row r="2831" spans="11:27" ht="15.75">
      <c r="K2831" s="21"/>
      <c r="L2831" s="17"/>
      <c r="M2831" s="17"/>
      <c r="N2831" s="17" t="s">
        <v>366</v>
      </c>
      <c r="O2831" s="17" t="s">
        <v>897</v>
      </c>
      <c r="P2831" s="17" t="s">
        <v>3533</v>
      </c>
      <c r="Q2831" s="17" t="s">
        <v>347</v>
      </c>
      <c r="R2831" s="18">
        <v>65</v>
      </c>
      <c r="S2831" s="10">
        <v>36</v>
      </c>
      <c r="AA2831" s="11" t="str">
        <f t="shared" si="44"/>
        <v>18. Cao BằngHuyện Hoà An</v>
      </c>
    </row>
    <row r="2832" spans="11:27" ht="15.75">
      <c r="K2832" s="21"/>
      <c r="L2832" s="17"/>
      <c r="M2832" s="17"/>
      <c r="N2832" s="17" t="s">
        <v>366</v>
      </c>
      <c r="O2832" s="17" t="s">
        <v>900</v>
      </c>
      <c r="P2832" s="17" t="s">
        <v>3534</v>
      </c>
      <c r="Q2832" s="17" t="s">
        <v>347</v>
      </c>
      <c r="R2832" s="18">
        <v>65</v>
      </c>
      <c r="S2832" s="10">
        <v>36</v>
      </c>
      <c r="AA2832" s="11" t="str">
        <f t="shared" si="44"/>
        <v>18. Cao BằngHuyện Nguyên Bình</v>
      </c>
    </row>
    <row r="2833" spans="11:27" ht="15.75">
      <c r="K2833" s="21"/>
      <c r="L2833" s="17"/>
      <c r="M2833" s="17"/>
      <c r="N2833" s="17" t="s">
        <v>366</v>
      </c>
      <c r="O2833" s="17" t="s">
        <v>900</v>
      </c>
      <c r="P2833" s="17" t="s">
        <v>3535</v>
      </c>
      <c r="Q2833" s="17" t="s">
        <v>347</v>
      </c>
      <c r="R2833" s="18">
        <v>65</v>
      </c>
      <c r="S2833" s="10">
        <v>36</v>
      </c>
      <c r="AA2833" s="11" t="str">
        <f t="shared" si="44"/>
        <v>18. Cao BằngHuyện Nguyên Bình</v>
      </c>
    </row>
    <row r="2834" spans="11:27" ht="15.75">
      <c r="K2834" s="21"/>
      <c r="L2834" s="17"/>
      <c r="M2834" s="17"/>
      <c r="N2834" s="17" t="s">
        <v>366</v>
      </c>
      <c r="O2834" s="17" t="s">
        <v>900</v>
      </c>
      <c r="P2834" s="17" t="s">
        <v>3536</v>
      </c>
      <c r="Q2834" s="17" t="s">
        <v>347</v>
      </c>
      <c r="R2834" s="18">
        <v>65</v>
      </c>
      <c r="S2834" s="10">
        <v>36</v>
      </c>
      <c r="AA2834" s="11" t="str">
        <f t="shared" si="44"/>
        <v>18. Cao BằngHuyện Nguyên Bình</v>
      </c>
    </row>
    <row r="2835" spans="11:27" ht="15.75">
      <c r="K2835" s="21"/>
      <c r="L2835" s="17"/>
      <c r="M2835" s="17"/>
      <c r="N2835" s="17" t="s">
        <v>366</v>
      </c>
      <c r="O2835" s="17" t="s">
        <v>900</v>
      </c>
      <c r="P2835" s="17" t="s">
        <v>3537</v>
      </c>
      <c r="Q2835" s="17" t="s">
        <v>347</v>
      </c>
      <c r="R2835" s="18">
        <v>65</v>
      </c>
      <c r="S2835" s="10">
        <v>36</v>
      </c>
      <c r="AA2835" s="11" t="str">
        <f t="shared" si="44"/>
        <v>18. Cao BằngHuyện Nguyên Bình</v>
      </c>
    </row>
    <row r="2836" spans="11:27" ht="15.75">
      <c r="K2836" s="21"/>
      <c r="L2836" s="17"/>
      <c r="M2836" s="17"/>
      <c r="N2836" s="17" t="s">
        <v>366</v>
      </c>
      <c r="O2836" s="17" t="s">
        <v>900</v>
      </c>
      <c r="P2836" s="17" t="s">
        <v>3478</v>
      </c>
      <c r="Q2836" s="17" t="s">
        <v>347</v>
      </c>
      <c r="R2836" s="18">
        <v>65</v>
      </c>
      <c r="S2836" s="10">
        <v>36</v>
      </c>
      <c r="AA2836" s="11" t="str">
        <f t="shared" si="44"/>
        <v>18. Cao BằngHuyện Nguyên Bình</v>
      </c>
    </row>
    <row r="2837" spans="11:27" ht="15.75">
      <c r="K2837" s="21"/>
      <c r="L2837" s="17"/>
      <c r="M2837" s="17"/>
      <c r="N2837" s="17" t="s">
        <v>366</v>
      </c>
      <c r="O2837" s="17" t="s">
        <v>900</v>
      </c>
      <c r="P2837" s="17" t="s">
        <v>3538</v>
      </c>
      <c r="Q2837" s="17" t="s">
        <v>347</v>
      </c>
      <c r="R2837" s="18">
        <v>65</v>
      </c>
      <c r="S2837" s="10">
        <v>36</v>
      </c>
      <c r="AA2837" s="11" t="str">
        <f t="shared" si="44"/>
        <v>18. Cao BằngHuyện Nguyên Bình</v>
      </c>
    </row>
    <row r="2838" spans="11:27" ht="15.75">
      <c r="K2838" s="21"/>
      <c r="L2838" s="17"/>
      <c r="M2838" s="17"/>
      <c r="N2838" s="17" t="s">
        <v>366</v>
      </c>
      <c r="O2838" s="17" t="s">
        <v>900</v>
      </c>
      <c r="P2838" s="17" t="s">
        <v>3260</v>
      </c>
      <c r="Q2838" s="17" t="s">
        <v>347</v>
      </c>
      <c r="R2838" s="18">
        <v>65</v>
      </c>
      <c r="S2838" s="10">
        <v>36</v>
      </c>
      <c r="AA2838" s="11" t="str">
        <f t="shared" si="44"/>
        <v>18. Cao BằngHuyện Nguyên Bình</v>
      </c>
    </row>
    <row r="2839" spans="11:27" ht="15.75">
      <c r="K2839" s="21"/>
      <c r="L2839" s="17"/>
      <c r="M2839" s="17"/>
      <c r="N2839" s="17" t="s">
        <v>366</v>
      </c>
      <c r="O2839" s="17" t="s">
        <v>900</v>
      </c>
      <c r="P2839" s="17" t="s">
        <v>3307</v>
      </c>
      <c r="Q2839" s="17" t="s">
        <v>347</v>
      </c>
      <c r="R2839" s="18">
        <v>65</v>
      </c>
      <c r="S2839" s="10">
        <v>36</v>
      </c>
      <c r="AA2839" s="11" t="str">
        <f t="shared" si="44"/>
        <v>18. Cao BằngHuyện Nguyên Bình</v>
      </c>
    </row>
    <row r="2840" spans="11:27" ht="15.75">
      <c r="K2840" s="21"/>
      <c r="L2840" s="17"/>
      <c r="M2840" s="17"/>
      <c r="N2840" s="17" t="s">
        <v>366</v>
      </c>
      <c r="O2840" s="17" t="s">
        <v>900</v>
      </c>
      <c r="P2840" s="17" t="s">
        <v>3539</v>
      </c>
      <c r="Q2840" s="17" t="s">
        <v>347</v>
      </c>
      <c r="R2840" s="18">
        <v>65</v>
      </c>
      <c r="S2840" s="10">
        <v>36</v>
      </c>
      <c r="AA2840" s="11" t="str">
        <f t="shared" si="44"/>
        <v>18. Cao BằngHuyện Nguyên Bình</v>
      </c>
    </row>
    <row r="2841" spans="11:27" ht="15.75">
      <c r="K2841" s="21"/>
      <c r="L2841" s="17"/>
      <c r="M2841" s="17"/>
      <c r="N2841" s="17" t="s">
        <v>366</v>
      </c>
      <c r="O2841" s="17" t="s">
        <v>900</v>
      </c>
      <c r="P2841" s="17" t="s">
        <v>3540</v>
      </c>
      <c r="Q2841" s="17" t="s">
        <v>347</v>
      </c>
      <c r="R2841" s="18">
        <v>65</v>
      </c>
      <c r="S2841" s="10">
        <v>36</v>
      </c>
      <c r="AA2841" s="11" t="str">
        <f t="shared" si="44"/>
        <v>18. Cao BằngHuyện Nguyên Bình</v>
      </c>
    </row>
    <row r="2842" spans="11:27" ht="15.75">
      <c r="K2842" s="21"/>
      <c r="L2842" s="17"/>
      <c r="M2842" s="17"/>
      <c r="N2842" s="17" t="s">
        <v>366</v>
      </c>
      <c r="O2842" s="17" t="s">
        <v>900</v>
      </c>
      <c r="P2842" s="17" t="s">
        <v>3541</v>
      </c>
      <c r="Q2842" s="17" t="s">
        <v>347</v>
      </c>
      <c r="R2842" s="18">
        <v>65</v>
      </c>
      <c r="S2842" s="10">
        <v>36</v>
      </c>
      <c r="AA2842" s="11" t="str">
        <f t="shared" si="44"/>
        <v>18. Cao BằngHuyện Nguyên Bình</v>
      </c>
    </row>
    <row r="2843" spans="11:27" ht="15.75">
      <c r="K2843" s="21"/>
      <c r="L2843" s="17"/>
      <c r="M2843" s="17"/>
      <c r="N2843" s="17" t="s">
        <v>366</v>
      </c>
      <c r="O2843" s="17" t="s">
        <v>900</v>
      </c>
      <c r="P2843" s="17" t="s">
        <v>3542</v>
      </c>
      <c r="Q2843" s="17" t="s">
        <v>347</v>
      </c>
      <c r="R2843" s="18">
        <v>65</v>
      </c>
      <c r="S2843" s="10">
        <v>36</v>
      </c>
      <c r="AA2843" s="11" t="str">
        <f t="shared" si="44"/>
        <v>18. Cao BằngHuyện Nguyên Bình</v>
      </c>
    </row>
    <row r="2844" spans="11:27" ht="15.75">
      <c r="K2844" s="21"/>
      <c r="L2844" s="17"/>
      <c r="M2844" s="17"/>
      <c r="N2844" s="17" t="s">
        <v>366</v>
      </c>
      <c r="O2844" s="17" t="s">
        <v>900</v>
      </c>
      <c r="P2844" s="17" t="s">
        <v>3543</v>
      </c>
      <c r="Q2844" s="17" t="s">
        <v>347</v>
      </c>
      <c r="R2844" s="18">
        <v>65</v>
      </c>
      <c r="S2844" s="10">
        <v>36</v>
      </c>
      <c r="AA2844" s="11" t="str">
        <f t="shared" si="44"/>
        <v>18. Cao BằngHuyện Nguyên Bình</v>
      </c>
    </row>
    <row r="2845" spans="11:27" ht="15.75">
      <c r="K2845" s="21"/>
      <c r="L2845" s="17"/>
      <c r="M2845" s="17"/>
      <c r="N2845" s="17" t="s">
        <v>366</v>
      </c>
      <c r="O2845" s="17" t="s">
        <v>900</v>
      </c>
      <c r="P2845" s="17" t="s">
        <v>3544</v>
      </c>
      <c r="Q2845" s="17" t="s">
        <v>347</v>
      </c>
      <c r="R2845" s="18">
        <v>65</v>
      </c>
      <c r="S2845" s="10">
        <v>36</v>
      </c>
      <c r="AA2845" s="11" t="str">
        <f t="shared" si="44"/>
        <v>18. Cao BằngHuyện Nguyên Bình</v>
      </c>
    </row>
    <row r="2846" spans="11:27" ht="15.75">
      <c r="K2846" s="21"/>
      <c r="L2846" s="17"/>
      <c r="M2846" s="17"/>
      <c r="N2846" s="17" t="s">
        <v>366</v>
      </c>
      <c r="O2846" s="17" t="s">
        <v>900</v>
      </c>
      <c r="P2846" s="17" t="s">
        <v>3545</v>
      </c>
      <c r="Q2846" s="17" t="s">
        <v>347</v>
      </c>
      <c r="R2846" s="18">
        <v>65</v>
      </c>
      <c r="S2846" s="10">
        <v>36</v>
      </c>
      <c r="AA2846" s="11" t="str">
        <f t="shared" si="44"/>
        <v>18. Cao BằngHuyện Nguyên Bình</v>
      </c>
    </row>
    <row r="2847" spans="11:27" ht="15.75">
      <c r="K2847" s="21"/>
      <c r="L2847" s="17"/>
      <c r="M2847" s="17"/>
      <c r="N2847" s="17" t="s">
        <v>366</v>
      </c>
      <c r="O2847" s="17" t="s">
        <v>900</v>
      </c>
      <c r="P2847" s="17" t="s">
        <v>3546</v>
      </c>
      <c r="Q2847" s="17" t="s">
        <v>347</v>
      </c>
      <c r="R2847" s="18">
        <v>65</v>
      </c>
      <c r="S2847" s="10">
        <v>36</v>
      </c>
      <c r="AA2847" s="11" t="str">
        <f t="shared" si="44"/>
        <v>18. Cao BằngHuyện Nguyên Bình</v>
      </c>
    </row>
    <row r="2848" spans="11:27" ht="15.75">
      <c r="K2848" s="21"/>
      <c r="L2848" s="17"/>
      <c r="M2848" s="17"/>
      <c r="N2848" s="17" t="s">
        <v>366</v>
      </c>
      <c r="O2848" s="17" t="s">
        <v>900</v>
      </c>
      <c r="P2848" s="17" t="s">
        <v>3547</v>
      </c>
      <c r="Q2848" s="17" t="s">
        <v>347</v>
      </c>
      <c r="R2848" s="18">
        <v>65</v>
      </c>
      <c r="S2848" s="10">
        <v>36</v>
      </c>
      <c r="AA2848" s="11" t="str">
        <f t="shared" si="44"/>
        <v>18. Cao BằngHuyện Nguyên Bình</v>
      </c>
    </row>
    <row r="2849" spans="11:27" ht="15.75">
      <c r="K2849" s="21"/>
      <c r="L2849" s="17"/>
      <c r="M2849" s="17"/>
      <c r="N2849" s="17" t="s">
        <v>366</v>
      </c>
      <c r="O2849" s="17" t="s">
        <v>903</v>
      </c>
      <c r="P2849" s="17" t="s">
        <v>3548</v>
      </c>
      <c r="Q2849" s="17" t="s">
        <v>347</v>
      </c>
      <c r="R2849" s="18">
        <v>65</v>
      </c>
      <c r="S2849" s="10">
        <v>36</v>
      </c>
      <c r="AA2849" s="11" t="str">
        <f t="shared" si="44"/>
        <v>18. Cao BằngHuyện Quảng Hòa</v>
      </c>
    </row>
    <row r="2850" spans="11:27" ht="15.75">
      <c r="K2850" s="21"/>
      <c r="L2850" s="17"/>
      <c r="M2850" s="17"/>
      <c r="N2850" s="17" t="s">
        <v>366</v>
      </c>
      <c r="O2850" s="17" t="s">
        <v>903</v>
      </c>
      <c r="P2850" s="17" t="s">
        <v>3549</v>
      </c>
      <c r="Q2850" s="17" t="s">
        <v>347</v>
      </c>
      <c r="R2850" s="18">
        <v>65</v>
      </c>
      <c r="S2850" s="10">
        <v>36</v>
      </c>
      <c r="AA2850" s="11" t="str">
        <f t="shared" si="44"/>
        <v>18. Cao BằngHuyện Quảng Hòa</v>
      </c>
    </row>
    <row r="2851" spans="11:27" ht="15.75">
      <c r="K2851" s="21"/>
      <c r="L2851" s="17"/>
      <c r="M2851" s="17"/>
      <c r="N2851" s="17" t="s">
        <v>366</v>
      </c>
      <c r="O2851" s="17" t="s">
        <v>903</v>
      </c>
      <c r="P2851" s="17" t="s">
        <v>3550</v>
      </c>
      <c r="Q2851" s="17" t="s">
        <v>347</v>
      </c>
      <c r="R2851" s="18">
        <v>65</v>
      </c>
      <c r="S2851" s="10">
        <v>36</v>
      </c>
      <c r="AA2851" s="11" t="str">
        <f t="shared" si="44"/>
        <v>18. Cao BằngHuyện Quảng Hòa</v>
      </c>
    </row>
    <row r="2852" spans="11:27" ht="15.75">
      <c r="K2852" s="21"/>
      <c r="L2852" s="17"/>
      <c r="M2852" s="17"/>
      <c r="N2852" s="17" t="s">
        <v>366</v>
      </c>
      <c r="O2852" s="17" t="s">
        <v>903</v>
      </c>
      <c r="P2852" s="17" t="s">
        <v>3551</v>
      </c>
      <c r="Q2852" s="17" t="s">
        <v>347</v>
      </c>
      <c r="R2852" s="18">
        <v>65</v>
      </c>
      <c r="S2852" s="10">
        <v>36</v>
      </c>
      <c r="AA2852" s="11" t="str">
        <f t="shared" si="44"/>
        <v>18. Cao BằngHuyện Quảng Hòa</v>
      </c>
    </row>
    <row r="2853" spans="11:27" ht="15.75">
      <c r="K2853" s="21"/>
      <c r="L2853" s="17"/>
      <c r="M2853" s="17"/>
      <c r="N2853" s="17" t="s">
        <v>366</v>
      </c>
      <c r="O2853" s="17" t="s">
        <v>903</v>
      </c>
      <c r="P2853" s="17" t="s">
        <v>3552</v>
      </c>
      <c r="Q2853" s="17" t="s">
        <v>347</v>
      </c>
      <c r="R2853" s="18">
        <v>65</v>
      </c>
      <c r="S2853" s="10">
        <v>36</v>
      </c>
      <c r="AA2853" s="11" t="str">
        <f t="shared" si="44"/>
        <v>18. Cao BằngHuyện Quảng Hòa</v>
      </c>
    </row>
    <row r="2854" spans="11:27" ht="15.75">
      <c r="K2854" s="21"/>
      <c r="L2854" s="17"/>
      <c r="M2854" s="17"/>
      <c r="N2854" s="17" t="s">
        <v>366</v>
      </c>
      <c r="O2854" s="17" t="s">
        <v>903</v>
      </c>
      <c r="P2854" s="17" t="s">
        <v>3553</v>
      </c>
      <c r="Q2854" s="17" t="s">
        <v>347</v>
      </c>
      <c r="R2854" s="18">
        <v>65</v>
      </c>
      <c r="S2854" s="10">
        <v>36</v>
      </c>
      <c r="AA2854" s="11" t="str">
        <f t="shared" si="44"/>
        <v>18. Cao BằngHuyện Quảng Hòa</v>
      </c>
    </row>
    <row r="2855" spans="11:27" ht="15.75">
      <c r="K2855" s="21"/>
      <c r="L2855" s="17"/>
      <c r="M2855" s="17"/>
      <c r="N2855" s="17" t="s">
        <v>366</v>
      </c>
      <c r="O2855" s="17" t="s">
        <v>903</v>
      </c>
      <c r="P2855" s="17" t="s">
        <v>3554</v>
      </c>
      <c r="Q2855" s="17" t="s">
        <v>347</v>
      </c>
      <c r="R2855" s="18">
        <v>65</v>
      </c>
      <c r="S2855" s="10">
        <v>36</v>
      </c>
      <c r="AA2855" s="11" t="str">
        <f t="shared" si="44"/>
        <v>18. Cao BằngHuyện Quảng Hòa</v>
      </c>
    </row>
    <row r="2856" spans="11:27" ht="15.75">
      <c r="K2856" s="21"/>
      <c r="L2856" s="17"/>
      <c r="M2856" s="17"/>
      <c r="N2856" s="17" t="s">
        <v>366</v>
      </c>
      <c r="O2856" s="17" t="s">
        <v>903</v>
      </c>
      <c r="P2856" s="17" t="s">
        <v>2624</v>
      </c>
      <c r="Q2856" s="17" t="s">
        <v>347</v>
      </c>
      <c r="R2856" s="18">
        <v>65</v>
      </c>
      <c r="S2856" s="10">
        <v>36</v>
      </c>
      <c r="AA2856" s="11" t="str">
        <f t="shared" si="44"/>
        <v>18. Cao BằngHuyện Quảng Hòa</v>
      </c>
    </row>
    <row r="2857" spans="11:27" ht="15.75">
      <c r="K2857" s="21"/>
      <c r="L2857" s="17"/>
      <c r="M2857" s="17"/>
      <c r="N2857" s="17" t="s">
        <v>366</v>
      </c>
      <c r="O2857" s="17" t="s">
        <v>903</v>
      </c>
      <c r="P2857" s="17" t="s">
        <v>3555</v>
      </c>
      <c r="Q2857" s="17" t="s">
        <v>347</v>
      </c>
      <c r="R2857" s="18">
        <v>65</v>
      </c>
      <c r="S2857" s="10">
        <v>36</v>
      </c>
      <c r="AA2857" s="11" t="str">
        <f t="shared" si="44"/>
        <v>18. Cao BằngHuyện Quảng Hòa</v>
      </c>
    </row>
    <row r="2858" spans="11:27" ht="15.75">
      <c r="K2858" s="21"/>
      <c r="L2858" s="17"/>
      <c r="M2858" s="17"/>
      <c r="N2858" s="17" t="s">
        <v>366</v>
      </c>
      <c r="O2858" s="17" t="s">
        <v>903</v>
      </c>
      <c r="P2858" s="17" t="s">
        <v>3556</v>
      </c>
      <c r="Q2858" s="17" t="s">
        <v>347</v>
      </c>
      <c r="R2858" s="18">
        <v>65</v>
      </c>
      <c r="S2858" s="10">
        <v>36</v>
      </c>
      <c r="AA2858" s="11" t="str">
        <f t="shared" si="44"/>
        <v>18. Cao BằngHuyện Quảng Hòa</v>
      </c>
    </row>
    <row r="2859" spans="11:27" ht="15.75">
      <c r="K2859" s="21"/>
      <c r="L2859" s="17"/>
      <c r="M2859" s="17"/>
      <c r="N2859" s="17" t="s">
        <v>366</v>
      </c>
      <c r="O2859" s="17" t="s">
        <v>903</v>
      </c>
      <c r="P2859" s="17" t="s">
        <v>1369</v>
      </c>
      <c r="Q2859" s="17" t="s">
        <v>347</v>
      </c>
      <c r="R2859" s="18">
        <v>65</v>
      </c>
      <c r="S2859" s="10">
        <v>36</v>
      </c>
      <c r="AA2859" s="11" t="str">
        <f t="shared" si="44"/>
        <v>18. Cao BằngHuyện Quảng Hòa</v>
      </c>
    </row>
    <row r="2860" spans="11:27" ht="15.75">
      <c r="K2860" s="21"/>
      <c r="L2860" s="17"/>
      <c r="M2860" s="17"/>
      <c r="N2860" s="17" t="s">
        <v>366</v>
      </c>
      <c r="O2860" s="17" t="s">
        <v>903</v>
      </c>
      <c r="P2860" s="17" t="s">
        <v>1189</v>
      </c>
      <c r="Q2860" s="17" t="s">
        <v>347</v>
      </c>
      <c r="R2860" s="18">
        <v>65</v>
      </c>
      <c r="S2860" s="10">
        <v>36</v>
      </c>
      <c r="AA2860" s="11" t="str">
        <f t="shared" si="44"/>
        <v>18. Cao BằngHuyện Quảng Hòa</v>
      </c>
    </row>
    <row r="2861" spans="11:27" ht="15.75">
      <c r="K2861" s="21"/>
      <c r="L2861" s="17"/>
      <c r="M2861" s="17"/>
      <c r="N2861" s="17" t="s">
        <v>366</v>
      </c>
      <c r="O2861" s="17" t="s">
        <v>903</v>
      </c>
      <c r="P2861" s="17" t="s">
        <v>3517</v>
      </c>
      <c r="Q2861" s="17" t="s">
        <v>347</v>
      </c>
      <c r="R2861" s="18">
        <v>65</v>
      </c>
      <c r="S2861" s="10">
        <v>36</v>
      </c>
      <c r="AA2861" s="11" t="str">
        <f t="shared" si="44"/>
        <v>18. Cao BằngHuyện Quảng Hòa</v>
      </c>
    </row>
    <row r="2862" spans="11:27" ht="15.75">
      <c r="K2862" s="21"/>
      <c r="L2862" s="17"/>
      <c r="M2862" s="17"/>
      <c r="N2862" s="17" t="s">
        <v>366</v>
      </c>
      <c r="O2862" s="17" t="s">
        <v>903</v>
      </c>
      <c r="P2862" s="17" t="s">
        <v>3557</v>
      </c>
      <c r="Q2862" s="17" t="s">
        <v>347</v>
      </c>
      <c r="R2862" s="18">
        <v>65</v>
      </c>
      <c r="S2862" s="10">
        <v>36</v>
      </c>
      <c r="AA2862" s="11" t="str">
        <f t="shared" si="44"/>
        <v>18. Cao BằngHuyện Quảng Hòa</v>
      </c>
    </row>
    <row r="2863" spans="11:27" ht="15.75">
      <c r="K2863" s="21"/>
      <c r="L2863" s="17"/>
      <c r="M2863" s="17"/>
      <c r="N2863" s="17" t="s">
        <v>366</v>
      </c>
      <c r="O2863" s="17" t="s">
        <v>903</v>
      </c>
      <c r="P2863" s="17" t="s">
        <v>3558</v>
      </c>
      <c r="Q2863" s="17" t="s">
        <v>347</v>
      </c>
      <c r="R2863" s="18">
        <v>65</v>
      </c>
      <c r="S2863" s="10">
        <v>36</v>
      </c>
      <c r="AA2863" s="11" t="str">
        <f t="shared" si="44"/>
        <v>18. Cao BằngHuyện Quảng Hòa</v>
      </c>
    </row>
    <row r="2864" spans="11:27" ht="15.75">
      <c r="K2864" s="21"/>
      <c r="L2864" s="17"/>
      <c r="M2864" s="17"/>
      <c r="N2864" s="17" t="s">
        <v>366</v>
      </c>
      <c r="O2864" s="17" t="s">
        <v>903</v>
      </c>
      <c r="P2864" s="17" t="s">
        <v>3559</v>
      </c>
      <c r="Q2864" s="17" t="s">
        <v>347</v>
      </c>
      <c r="R2864" s="18">
        <v>65</v>
      </c>
      <c r="S2864" s="10">
        <v>36</v>
      </c>
      <c r="AA2864" s="11" t="str">
        <f t="shared" si="44"/>
        <v>18. Cao BằngHuyện Quảng Hòa</v>
      </c>
    </row>
    <row r="2865" spans="11:27" ht="15.75">
      <c r="K2865" s="21"/>
      <c r="L2865" s="17"/>
      <c r="M2865" s="17"/>
      <c r="N2865" s="17" t="s">
        <v>366</v>
      </c>
      <c r="O2865" s="17" t="s">
        <v>903</v>
      </c>
      <c r="P2865" s="17" t="s">
        <v>3560</v>
      </c>
      <c r="Q2865" s="17" t="s">
        <v>347</v>
      </c>
      <c r="R2865" s="18">
        <v>65</v>
      </c>
      <c r="S2865" s="10">
        <v>36</v>
      </c>
      <c r="AA2865" s="11" t="str">
        <f t="shared" si="44"/>
        <v>18. Cao BằngHuyện Quảng Hòa</v>
      </c>
    </row>
    <row r="2866" spans="11:27" ht="15.75">
      <c r="K2866" s="21"/>
      <c r="L2866" s="17"/>
      <c r="M2866" s="17"/>
      <c r="N2866" s="17" t="s">
        <v>366</v>
      </c>
      <c r="O2866" s="17" t="s">
        <v>903</v>
      </c>
      <c r="P2866" s="17" t="s">
        <v>3561</v>
      </c>
      <c r="Q2866" s="17" t="s">
        <v>347</v>
      </c>
      <c r="R2866" s="18">
        <v>65</v>
      </c>
      <c r="S2866" s="10">
        <v>36</v>
      </c>
      <c r="AA2866" s="11" t="str">
        <f t="shared" si="44"/>
        <v>18. Cao BằngHuyện Quảng Hòa</v>
      </c>
    </row>
    <row r="2867" spans="11:27" ht="15.75">
      <c r="K2867" s="21"/>
      <c r="L2867" s="17"/>
      <c r="M2867" s="17"/>
      <c r="N2867" s="17" t="s">
        <v>366</v>
      </c>
      <c r="O2867" s="17" t="s">
        <v>903</v>
      </c>
      <c r="P2867" s="17" t="s">
        <v>3562</v>
      </c>
      <c r="Q2867" s="17" t="s">
        <v>347</v>
      </c>
      <c r="R2867" s="18">
        <v>65</v>
      </c>
      <c r="S2867" s="10">
        <v>36</v>
      </c>
      <c r="AA2867" s="11" t="str">
        <f t="shared" si="44"/>
        <v>18. Cao BằngHuyện Quảng Hòa</v>
      </c>
    </row>
    <row r="2868" spans="11:27" ht="15.75">
      <c r="K2868" s="21"/>
      <c r="L2868" s="17"/>
      <c r="M2868" s="17"/>
      <c r="N2868" s="17" t="s">
        <v>366</v>
      </c>
      <c r="O2868" s="17" t="s">
        <v>906</v>
      </c>
      <c r="P2868" s="17" t="s">
        <v>3563</v>
      </c>
      <c r="Q2868" s="17" t="s">
        <v>347</v>
      </c>
      <c r="R2868" s="18">
        <v>65</v>
      </c>
      <c r="S2868" s="10">
        <v>36</v>
      </c>
      <c r="AA2868" s="11" t="str">
        <f t="shared" si="44"/>
        <v>18. Cao BằngHuyện Thạch An</v>
      </c>
    </row>
    <row r="2869" spans="11:27" ht="15.75">
      <c r="K2869" s="21"/>
      <c r="L2869" s="17"/>
      <c r="M2869" s="17"/>
      <c r="N2869" s="17" t="s">
        <v>366</v>
      </c>
      <c r="O2869" s="17" t="s">
        <v>906</v>
      </c>
      <c r="P2869" s="17" t="s">
        <v>3564</v>
      </c>
      <c r="Q2869" s="17" t="s">
        <v>347</v>
      </c>
      <c r="R2869" s="18">
        <v>65</v>
      </c>
      <c r="S2869" s="10">
        <v>36</v>
      </c>
      <c r="AA2869" s="11" t="str">
        <f t="shared" si="44"/>
        <v>18. Cao BằngHuyện Thạch An</v>
      </c>
    </row>
    <row r="2870" spans="11:27" ht="15.75">
      <c r="K2870" s="21"/>
      <c r="L2870" s="17"/>
      <c r="M2870" s="17"/>
      <c r="N2870" s="17" t="s">
        <v>366</v>
      </c>
      <c r="O2870" s="17" t="s">
        <v>906</v>
      </c>
      <c r="P2870" s="17" t="s">
        <v>2830</v>
      </c>
      <c r="Q2870" s="17" t="s">
        <v>347</v>
      </c>
      <c r="R2870" s="18">
        <v>65</v>
      </c>
      <c r="S2870" s="10">
        <v>36</v>
      </c>
      <c r="AA2870" s="11" t="str">
        <f t="shared" si="44"/>
        <v>18. Cao BằngHuyện Thạch An</v>
      </c>
    </row>
    <row r="2871" spans="11:27" ht="15.75">
      <c r="K2871" s="21"/>
      <c r="L2871" s="17"/>
      <c r="M2871" s="17"/>
      <c r="N2871" s="17" t="s">
        <v>366</v>
      </c>
      <c r="O2871" s="17" t="s">
        <v>906</v>
      </c>
      <c r="P2871" s="17" t="s">
        <v>3565</v>
      </c>
      <c r="Q2871" s="17" t="s">
        <v>347</v>
      </c>
      <c r="R2871" s="18">
        <v>65</v>
      </c>
      <c r="S2871" s="10">
        <v>36</v>
      </c>
      <c r="AA2871" s="11" t="str">
        <f t="shared" si="44"/>
        <v>18. Cao BằngHuyện Thạch An</v>
      </c>
    </row>
    <row r="2872" spans="11:27" ht="15.75">
      <c r="K2872" s="21"/>
      <c r="L2872" s="17"/>
      <c r="M2872" s="17"/>
      <c r="N2872" s="17" t="s">
        <v>366</v>
      </c>
      <c r="O2872" s="17" t="s">
        <v>906</v>
      </c>
      <c r="P2872" s="17" t="s">
        <v>3566</v>
      </c>
      <c r="Q2872" s="17" t="s">
        <v>347</v>
      </c>
      <c r="R2872" s="18">
        <v>65</v>
      </c>
      <c r="S2872" s="10">
        <v>36</v>
      </c>
      <c r="AA2872" s="11" t="str">
        <f t="shared" si="44"/>
        <v>18. Cao BằngHuyện Thạch An</v>
      </c>
    </row>
    <row r="2873" spans="11:27" ht="15.75">
      <c r="K2873" s="21"/>
      <c r="L2873" s="17"/>
      <c r="M2873" s="17"/>
      <c r="N2873" s="17" t="s">
        <v>366</v>
      </c>
      <c r="O2873" s="17" t="s">
        <v>906</v>
      </c>
      <c r="P2873" s="17" t="s">
        <v>3567</v>
      </c>
      <c r="Q2873" s="17" t="s">
        <v>347</v>
      </c>
      <c r="R2873" s="18">
        <v>65</v>
      </c>
      <c r="S2873" s="10">
        <v>36</v>
      </c>
      <c r="AA2873" s="11" t="str">
        <f t="shared" si="44"/>
        <v>18. Cao BằngHuyện Thạch An</v>
      </c>
    </row>
    <row r="2874" spans="11:27" ht="15.75">
      <c r="K2874" s="21"/>
      <c r="L2874" s="17"/>
      <c r="M2874" s="17"/>
      <c r="N2874" s="17" t="s">
        <v>366</v>
      </c>
      <c r="O2874" s="17" t="s">
        <v>906</v>
      </c>
      <c r="P2874" s="17" t="s">
        <v>3568</v>
      </c>
      <c r="Q2874" s="17" t="s">
        <v>347</v>
      </c>
      <c r="R2874" s="18">
        <v>65</v>
      </c>
      <c r="S2874" s="10">
        <v>36</v>
      </c>
      <c r="AA2874" s="11" t="str">
        <f t="shared" si="44"/>
        <v>18. Cao BằngHuyện Thạch An</v>
      </c>
    </row>
    <row r="2875" spans="11:27" ht="15.75">
      <c r="K2875" s="21"/>
      <c r="L2875" s="17"/>
      <c r="M2875" s="17"/>
      <c r="N2875" s="17" t="s">
        <v>366</v>
      </c>
      <c r="O2875" s="17" t="s">
        <v>906</v>
      </c>
      <c r="P2875" s="17" t="s">
        <v>1276</v>
      </c>
      <c r="Q2875" s="17" t="s">
        <v>347</v>
      </c>
      <c r="R2875" s="18">
        <v>65</v>
      </c>
      <c r="S2875" s="10">
        <v>36</v>
      </c>
      <c r="AA2875" s="11" t="str">
        <f t="shared" si="44"/>
        <v>18. Cao BằngHuyện Thạch An</v>
      </c>
    </row>
    <row r="2876" spans="11:27" ht="15.75">
      <c r="K2876" s="21"/>
      <c r="L2876" s="17"/>
      <c r="M2876" s="17"/>
      <c r="N2876" s="17" t="s">
        <v>366</v>
      </c>
      <c r="O2876" s="17" t="s">
        <v>906</v>
      </c>
      <c r="P2876" s="17" t="s">
        <v>737</v>
      </c>
      <c r="Q2876" s="17" t="s">
        <v>347</v>
      </c>
      <c r="R2876" s="18">
        <v>65</v>
      </c>
      <c r="S2876" s="10">
        <v>36</v>
      </c>
      <c r="AA2876" s="11" t="str">
        <f t="shared" si="44"/>
        <v>18. Cao BằngHuyện Thạch An</v>
      </c>
    </row>
    <row r="2877" spans="11:27" ht="15.75">
      <c r="K2877" s="21"/>
      <c r="L2877" s="17"/>
      <c r="M2877" s="17"/>
      <c r="N2877" s="17" t="s">
        <v>366</v>
      </c>
      <c r="O2877" s="17" t="s">
        <v>906</v>
      </c>
      <c r="P2877" s="17" t="s">
        <v>3569</v>
      </c>
      <c r="Q2877" s="17" t="s">
        <v>347</v>
      </c>
      <c r="R2877" s="18">
        <v>65</v>
      </c>
      <c r="S2877" s="10">
        <v>36</v>
      </c>
      <c r="AA2877" s="11" t="str">
        <f t="shared" si="44"/>
        <v>18. Cao BằngHuyện Thạch An</v>
      </c>
    </row>
    <row r="2878" spans="11:27" ht="15.75">
      <c r="K2878" s="21"/>
      <c r="L2878" s="17"/>
      <c r="M2878" s="17"/>
      <c r="N2878" s="17" t="s">
        <v>366</v>
      </c>
      <c r="O2878" s="17" t="s">
        <v>906</v>
      </c>
      <c r="P2878" s="17" t="s">
        <v>3570</v>
      </c>
      <c r="Q2878" s="17" t="s">
        <v>347</v>
      </c>
      <c r="R2878" s="18">
        <v>65</v>
      </c>
      <c r="S2878" s="10">
        <v>36</v>
      </c>
      <c r="AA2878" s="11" t="str">
        <f t="shared" si="44"/>
        <v>18. Cao BằngHuyện Thạch An</v>
      </c>
    </row>
    <row r="2879" spans="11:27" ht="15.75">
      <c r="K2879" s="21"/>
      <c r="L2879" s="17"/>
      <c r="M2879" s="17"/>
      <c r="N2879" s="17" t="s">
        <v>366</v>
      </c>
      <c r="O2879" s="17" t="s">
        <v>906</v>
      </c>
      <c r="P2879" s="17" t="s">
        <v>3571</v>
      </c>
      <c r="Q2879" s="17" t="s">
        <v>347</v>
      </c>
      <c r="R2879" s="18">
        <v>65</v>
      </c>
      <c r="S2879" s="10">
        <v>36</v>
      </c>
      <c r="AA2879" s="11" t="str">
        <f t="shared" si="44"/>
        <v>18. Cao BằngHuyện Thạch An</v>
      </c>
    </row>
    <row r="2880" spans="11:27" ht="15.75">
      <c r="K2880" s="21"/>
      <c r="L2880" s="17"/>
      <c r="M2880" s="17"/>
      <c r="N2880" s="17" t="s">
        <v>366</v>
      </c>
      <c r="O2880" s="17" t="s">
        <v>906</v>
      </c>
      <c r="P2880" s="17" t="s">
        <v>3572</v>
      </c>
      <c r="Q2880" s="17" t="s">
        <v>347</v>
      </c>
      <c r="R2880" s="18">
        <v>65</v>
      </c>
      <c r="S2880" s="10">
        <v>36</v>
      </c>
      <c r="AA2880" s="11" t="str">
        <f t="shared" si="44"/>
        <v>18. Cao BằngHuyện Thạch An</v>
      </c>
    </row>
    <row r="2881" spans="11:27" ht="15.75">
      <c r="K2881" s="21"/>
      <c r="L2881" s="17"/>
      <c r="M2881" s="17"/>
      <c r="N2881" s="17" t="s">
        <v>366</v>
      </c>
      <c r="O2881" s="17" t="s">
        <v>906</v>
      </c>
      <c r="P2881" s="17" t="s">
        <v>3573</v>
      </c>
      <c r="Q2881" s="17" t="s">
        <v>347</v>
      </c>
      <c r="R2881" s="18">
        <v>65</v>
      </c>
      <c r="S2881" s="10">
        <v>36</v>
      </c>
      <c r="AA2881" s="11" t="str">
        <f t="shared" si="44"/>
        <v>18. Cao BằngHuyện Thạch An</v>
      </c>
    </row>
    <row r="2882" spans="11:27" ht="15.75">
      <c r="K2882" s="21"/>
      <c r="L2882" s="17"/>
      <c r="M2882" s="17"/>
      <c r="N2882" s="17" t="s">
        <v>366</v>
      </c>
      <c r="O2882" s="17" t="s">
        <v>909</v>
      </c>
      <c r="P2882" s="17" t="s">
        <v>3574</v>
      </c>
      <c r="Q2882" s="17" t="s">
        <v>347</v>
      </c>
      <c r="R2882" s="18">
        <v>65</v>
      </c>
      <c r="S2882" s="10">
        <v>36</v>
      </c>
      <c r="AA2882" s="11" t="str">
        <f t="shared" si="44"/>
        <v>18. Cao BằngHuyện Trùng Khánh</v>
      </c>
    </row>
    <row r="2883" spans="11:27" ht="15.75">
      <c r="K2883" s="21"/>
      <c r="L2883" s="17"/>
      <c r="M2883" s="17"/>
      <c r="N2883" s="17" t="s">
        <v>366</v>
      </c>
      <c r="O2883" s="17" t="s">
        <v>909</v>
      </c>
      <c r="P2883" s="17" t="s">
        <v>3575</v>
      </c>
      <c r="Q2883" s="17" t="s">
        <v>347</v>
      </c>
      <c r="R2883" s="18">
        <v>65</v>
      </c>
      <c r="S2883" s="10">
        <v>36</v>
      </c>
      <c r="AA2883" s="11" t="str">
        <f t="shared" si="44"/>
        <v>18. Cao BằngHuyện Trùng Khánh</v>
      </c>
    </row>
    <row r="2884" spans="11:27" ht="15.75">
      <c r="K2884" s="21"/>
      <c r="L2884" s="17"/>
      <c r="M2884" s="17"/>
      <c r="N2884" s="17" t="s">
        <v>366</v>
      </c>
      <c r="O2884" s="17" t="s">
        <v>909</v>
      </c>
      <c r="P2884" s="17" t="s">
        <v>3576</v>
      </c>
      <c r="Q2884" s="17" t="s">
        <v>347</v>
      </c>
      <c r="R2884" s="18">
        <v>65</v>
      </c>
      <c r="S2884" s="10">
        <v>36</v>
      </c>
      <c r="AA2884" s="11" t="str">
        <f t="shared" si="44"/>
        <v>18. Cao BằngHuyện Trùng Khánh</v>
      </c>
    </row>
    <row r="2885" spans="11:27" ht="15.75">
      <c r="K2885" s="21"/>
      <c r="L2885" s="17"/>
      <c r="M2885" s="17"/>
      <c r="N2885" s="17" t="s">
        <v>366</v>
      </c>
      <c r="O2885" s="17" t="s">
        <v>909</v>
      </c>
      <c r="P2885" s="17" t="s">
        <v>3577</v>
      </c>
      <c r="Q2885" s="17" t="s">
        <v>347</v>
      </c>
      <c r="R2885" s="18">
        <v>65</v>
      </c>
      <c r="S2885" s="10">
        <v>36</v>
      </c>
      <c r="AA2885" s="11" t="str">
        <f t="shared" si="44"/>
        <v>18. Cao BằngHuyện Trùng Khánh</v>
      </c>
    </row>
    <row r="2886" spans="11:27" ht="15.75">
      <c r="K2886" s="21"/>
      <c r="L2886" s="17"/>
      <c r="M2886" s="17"/>
      <c r="N2886" s="17" t="s">
        <v>366</v>
      </c>
      <c r="O2886" s="17" t="s">
        <v>909</v>
      </c>
      <c r="P2886" s="17" t="s">
        <v>3578</v>
      </c>
      <c r="Q2886" s="17" t="s">
        <v>347</v>
      </c>
      <c r="R2886" s="18">
        <v>65</v>
      </c>
      <c r="S2886" s="10">
        <v>36</v>
      </c>
      <c r="AA2886" s="11" t="str">
        <f t="shared" ref="AA2886:AA2949" si="45">N2886&amp;O2886</f>
        <v>18. Cao BằngHuyện Trùng Khánh</v>
      </c>
    </row>
    <row r="2887" spans="11:27" ht="15.75">
      <c r="K2887" s="21"/>
      <c r="L2887" s="17"/>
      <c r="M2887" s="17"/>
      <c r="N2887" s="17" t="s">
        <v>366</v>
      </c>
      <c r="O2887" s="17" t="s">
        <v>909</v>
      </c>
      <c r="P2887" s="17" t="s">
        <v>3579</v>
      </c>
      <c r="Q2887" s="17" t="s">
        <v>347</v>
      </c>
      <c r="R2887" s="18">
        <v>65</v>
      </c>
      <c r="S2887" s="10">
        <v>36</v>
      </c>
      <c r="AA2887" s="11" t="str">
        <f t="shared" si="45"/>
        <v>18. Cao BằngHuyện Trùng Khánh</v>
      </c>
    </row>
    <row r="2888" spans="11:27" ht="15.75">
      <c r="K2888" s="21"/>
      <c r="L2888" s="17"/>
      <c r="M2888" s="17"/>
      <c r="N2888" s="17" t="s">
        <v>366</v>
      </c>
      <c r="O2888" s="17" t="s">
        <v>909</v>
      </c>
      <c r="P2888" s="17" t="s">
        <v>3580</v>
      </c>
      <c r="Q2888" s="17" t="s">
        <v>347</v>
      </c>
      <c r="R2888" s="18">
        <v>65</v>
      </c>
      <c r="S2888" s="10">
        <v>36</v>
      </c>
      <c r="AA2888" s="11" t="str">
        <f t="shared" si="45"/>
        <v>18. Cao BằngHuyện Trùng Khánh</v>
      </c>
    </row>
    <row r="2889" spans="11:27" ht="15.75">
      <c r="K2889" s="21"/>
      <c r="L2889" s="17"/>
      <c r="M2889" s="17"/>
      <c r="N2889" s="17" t="s">
        <v>366</v>
      </c>
      <c r="O2889" s="17" t="s">
        <v>909</v>
      </c>
      <c r="P2889" s="17" t="s">
        <v>3581</v>
      </c>
      <c r="Q2889" s="17" t="s">
        <v>347</v>
      </c>
      <c r="R2889" s="18">
        <v>65</v>
      </c>
      <c r="S2889" s="10">
        <v>36</v>
      </c>
      <c r="AA2889" s="11" t="str">
        <f t="shared" si="45"/>
        <v>18. Cao BằngHuyện Trùng Khánh</v>
      </c>
    </row>
    <row r="2890" spans="11:27" ht="15.75">
      <c r="K2890" s="21"/>
      <c r="L2890" s="17"/>
      <c r="M2890" s="17"/>
      <c r="N2890" s="17" t="s">
        <v>366</v>
      </c>
      <c r="O2890" s="17" t="s">
        <v>909</v>
      </c>
      <c r="P2890" s="17" t="s">
        <v>3582</v>
      </c>
      <c r="Q2890" s="17" t="s">
        <v>347</v>
      </c>
      <c r="R2890" s="18">
        <v>65</v>
      </c>
      <c r="S2890" s="10">
        <v>36</v>
      </c>
      <c r="AA2890" s="11" t="str">
        <f t="shared" si="45"/>
        <v>18. Cao BằngHuyện Trùng Khánh</v>
      </c>
    </row>
    <row r="2891" spans="11:27" ht="15.75">
      <c r="K2891" s="21"/>
      <c r="L2891" s="17"/>
      <c r="M2891" s="17"/>
      <c r="N2891" s="17" t="s">
        <v>366</v>
      </c>
      <c r="O2891" s="17" t="s">
        <v>909</v>
      </c>
      <c r="P2891" s="17" t="s">
        <v>3583</v>
      </c>
      <c r="Q2891" s="17" t="s">
        <v>347</v>
      </c>
      <c r="R2891" s="18">
        <v>65</v>
      </c>
      <c r="S2891" s="10">
        <v>36</v>
      </c>
      <c r="AA2891" s="11" t="str">
        <f t="shared" si="45"/>
        <v>18. Cao BằngHuyện Trùng Khánh</v>
      </c>
    </row>
    <row r="2892" spans="11:27" ht="15.75">
      <c r="K2892" s="21"/>
      <c r="L2892" s="17"/>
      <c r="M2892" s="17"/>
      <c r="N2892" s="17" t="s">
        <v>366</v>
      </c>
      <c r="O2892" s="17" t="s">
        <v>909</v>
      </c>
      <c r="P2892" s="17" t="s">
        <v>3584</v>
      </c>
      <c r="Q2892" s="17" t="s">
        <v>347</v>
      </c>
      <c r="R2892" s="18">
        <v>65</v>
      </c>
      <c r="S2892" s="10">
        <v>36</v>
      </c>
      <c r="AA2892" s="11" t="str">
        <f t="shared" si="45"/>
        <v>18. Cao BằngHuyện Trùng Khánh</v>
      </c>
    </row>
    <row r="2893" spans="11:27" ht="15.75">
      <c r="K2893" s="21"/>
      <c r="L2893" s="17"/>
      <c r="M2893" s="17"/>
      <c r="N2893" s="17" t="s">
        <v>366</v>
      </c>
      <c r="O2893" s="17" t="s">
        <v>909</v>
      </c>
      <c r="P2893" s="17" t="s">
        <v>3585</v>
      </c>
      <c r="Q2893" s="17" t="s">
        <v>347</v>
      </c>
      <c r="R2893" s="18">
        <v>65</v>
      </c>
      <c r="S2893" s="10">
        <v>36</v>
      </c>
      <c r="AA2893" s="11" t="str">
        <f t="shared" si="45"/>
        <v>18. Cao BằngHuyện Trùng Khánh</v>
      </c>
    </row>
    <row r="2894" spans="11:27" ht="15.75">
      <c r="K2894" s="21"/>
      <c r="L2894" s="17"/>
      <c r="M2894" s="17"/>
      <c r="N2894" s="17" t="s">
        <v>366</v>
      </c>
      <c r="O2894" s="17" t="s">
        <v>909</v>
      </c>
      <c r="P2894" s="17" t="s">
        <v>3586</v>
      </c>
      <c r="Q2894" s="17" t="s">
        <v>347</v>
      </c>
      <c r="R2894" s="18">
        <v>65</v>
      </c>
      <c r="S2894" s="10">
        <v>36</v>
      </c>
      <c r="AA2894" s="11" t="str">
        <f t="shared" si="45"/>
        <v>18. Cao BằngHuyện Trùng Khánh</v>
      </c>
    </row>
    <row r="2895" spans="11:27" ht="15.75">
      <c r="K2895" s="21"/>
      <c r="L2895" s="17"/>
      <c r="M2895" s="17"/>
      <c r="N2895" s="17" t="s">
        <v>366</v>
      </c>
      <c r="O2895" s="17" t="s">
        <v>909</v>
      </c>
      <c r="P2895" s="17" t="s">
        <v>3587</v>
      </c>
      <c r="Q2895" s="17" t="s">
        <v>347</v>
      </c>
      <c r="R2895" s="18">
        <v>65</v>
      </c>
      <c r="S2895" s="10">
        <v>36</v>
      </c>
      <c r="AA2895" s="11" t="str">
        <f t="shared" si="45"/>
        <v>18. Cao BằngHuyện Trùng Khánh</v>
      </c>
    </row>
    <row r="2896" spans="11:27" ht="15.75">
      <c r="K2896" s="21"/>
      <c r="L2896" s="17"/>
      <c r="M2896" s="17"/>
      <c r="N2896" s="17" t="s">
        <v>366</v>
      </c>
      <c r="O2896" s="17" t="s">
        <v>909</v>
      </c>
      <c r="P2896" s="17" t="s">
        <v>3588</v>
      </c>
      <c r="Q2896" s="17" t="s">
        <v>347</v>
      </c>
      <c r="R2896" s="18">
        <v>65</v>
      </c>
      <c r="S2896" s="10">
        <v>36</v>
      </c>
      <c r="AA2896" s="11" t="str">
        <f t="shared" si="45"/>
        <v>18. Cao BằngHuyện Trùng Khánh</v>
      </c>
    </row>
    <row r="2897" spans="11:27" ht="15.75">
      <c r="K2897" s="21"/>
      <c r="L2897" s="17"/>
      <c r="M2897" s="17"/>
      <c r="N2897" s="17" t="s">
        <v>366</v>
      </c>
      <c r="O2897" s="17" t="s">
        <v>909</v>
      </c>
      <c r="P2897" s="17" t="s">
        <v>3589</v>
      </c>
      <c r="Q2897" s="17" t="s">
        <v>347</v>
      </c>
      <c r="R2897" s="18">
        <v>65</v>
      </c>
      <c r="S2897" s="10">
        <v>36</v>
      </c>
      <c r="AA2897" s="11" t="str">
        <f t="shared" si="45"/>
        <v>18. Cao BằngHuyện Trùng Khánh</v>
      </c>
    </row>
    <row r="2898" spans="11:27" ht="15.75">
      <c r="K2898" s="21"/>
      <c r="L2898" s="17"/>
      <c r="M2898" s="17"/>
      <c r="N2898" s="17" t="s">
        <v>366</v>
      </c>
      <c r="O2898" s="17" t="s">
        <v>909</v>
      </c>
      <c r="P2898" s="17" t="s">
        <v>910</v>
      </c>
      <c r="Q2898" s="17" t="s">
        <v>347</v>
      </c>
      <c r="R2898" s="18">
        <v>65</v>
      </c>
      <c r="S2898" s="10">
        <v>36</v>
      </c>
      <c r="AA2898" s="11" t="str">
        <f t="shared" si="45"/>
        <v>18. Cao BằngHuyện Trùng Khánh</v>
      </c>
    </row>
    <row r="2899" spans="11:27" ht="15.75">
      <c r="K2899" s="21"/>
      <c r="L2899" s="17"/>
      <c r="M2899" s="17"/>
      <c r="N2899" s="17" t="s">
        <v>366</v>
      </c>
      <c r="O2899" s="17" t="s">
        <v>909</v>
      </c>
      <c r="P2899" s="17" t="s">
        <v>3590</v>
      </c>
      <c r="Q2899" s="17" t="s">
        <v>347</v>
      </c>
      <c r="R2899" s="18">
        <v>65</v>
      </c>
      <c r="S2899" s="10">
        <v>36</v>
      </c>
      <c r="AA2899" s="11" t="str">
        <f t="shared" si="45"/>
        <v>18. Cao BằngHuyện Trùng Khánh</v>
      </c>
    </row>
    <row r="2900" spans="11:27" ht="15.75">
      <c r="K2900" s="21"/>
      <c r="L2900" s="17"/>
      <c r="M2900" s="17"/>
      <c r="N2900" s="17" t="s">
        <v>366</v>
      </c>
      <c r="O2900" s="17" t="s">
        <v>909</v>
      </c>
      <c r="P2900" s="17" t="s">
        <v>2852</v>
      </c>
      <c r="Q2900" s="17" t="s">
        <v>347</v>
      </c>
      <c r="R2900" s="18">
        <v>65</v>
      </c>
      <c r="S2900" s="10">
        <v>36</v>
      </c>
      <c r="AA2900" s="11" t="str">
        <f t="shared" si="45"/>
        <v>18. Cao BằngHuyện Trùng Khánh</v>
      </c>
    </row>
    <row r="2901" spans="11:27" ht="15.75">
      <c r="K2901" s="21"/>
      <c r="L2901" s="17"/>
      <c r="M2901" s="17"/>
      <c r="N2901" s="17" t="s">
        <v>366</v>
      </c>
      <c r="O2901" s="17" t="s">
        <v>909</v>
      </c>
      <c r="P2901" s="17" t="s">
        <v>3591</v>
      </c>
      <c r="Q2901" s="17" t="s">
        <v>347</v>
      </c>
      <c r="R2901" s="18">
        <v>65</v>
      </c>
      <c r="S2901" s="10">
        <v>36</v>
      </c>
      <c r="AA2901" s="11" t="str">
        <f t="shared" si="45"/>
        <v>18. Cao BằngHuyện Trùng Khánh</v>
      </c>
    </row>
    <row r="2902" spans="11:27" ht="15.75">
      <c r="K2902" s="21"/>
      <c r="L2902" s="17"/>
      <c r="M2902" s="17"/>
      <c r="N2902" s="17" t="s">
        <v>366</v>
      </c>
      <c r="O2902" s="17" t="s">
        <v>909</v>
      </c>
      <c r="P2902" s="17" t="s">
        <v>3592</v>
      </c>
      <c r="Q2902" s="17" t="s">
        <v>347</v>
      </c>
      <c r="R2902" s="18">
        <v>65</v>
      </c>
      <c r="S2902" s="10">
        <v>36</v>
      </c>
      <c r="AA2902" s="11" t="str">
        <f t="shared" si="45"/>
        <v>18. Cao BằngHuyện Trùng Khánh</v>
      </c>
    </row>
    <row r="2903" spans="11:27" ht="15.75">
      <c r="K2903" s="21"/>
      <c r="L2903" s="17"/>
      <c r="M2903" s="17"/>
      <c r="N2903" s="17" t="s">
        <v>366</v>
      </c>
      <c r="O2903" s="17" t="s">
        <v>912</v>
      </c>
      <c r="P2903" s="17" t="s">
        <v>3593</v>
      </c>
      <c r="Q2903" s="17" t="s">
        <v>347</v>
      </c>
      <c r="R2903" s="18">
        <v>65</v>
      </c>
      <c r="S2903" s="10">
        <v>36</v>
      </c>
      <c r="AA2903" s="11" t="str">
        <f t="shared" si="45"/>
        <v>18. Cao BằngThành phố Cao Bằng</v>
      </c>
    </row>
    <row r="2904" spans="11:27" ht="15.75">
      <c r="K2904" s="21"/>
      <c r="L2904" s="17"/>
      <c r="M2904" s="17"/>
      <c r="N2904" s="17" t="s">
        <v>366</v>
      </c>
      <c r="O2904" s="17" t="s">
        <v>912</v>
      </c>
      <c r="P2904" s="17" t="s">
        <v>3594</v>
      </c>
      <c r="Q2904" s="17" t="s">
        <v>347</v>
      </c>
      <c r="R2904" s="18">
        <v>65</v>
      </c>
      <c r="S2904" s="10">
        <v>36</v>
      </c>
      <c r="AA2904" s="11" t="str">
        <f t="shared" si="45"/>
        <v>18. Cao BằngThành phố Cao Bằng</v>
      </c>
    </row>
    <row r="2905" spans="11:27" ht="15.75">
      <c r="K2905" s="21"/>
      <c r="L2905" s="17"/>
      <c r="M2905" s="17"/>
      <c r="N2905" s="17" t="s">
        <v>366</v>
      </c>
      <c r="O2905" s="17" t="s">
        <v>912</v>
      </c>
      <c r="P2905" s="17" t="s">
        <v>3595</v>
      </c>
      <c r="Q2905" s="17" t="s">
        <v>347</v>
      </c>
      <c r="R2905" s="18">
        <v>65</v>
      </c>
      <c r="S2905" s="10">
        <v>36</v>
      </c>
      <c r="AA2905" s="11" t="str">
        <f t="shared" si="45"/>
        <v>18. Cao BằngThành phố Cao Bằng</v>
      </c>
    </row>
    <row r="2906" spans="11:27" ht="15.75">
      <c r="K2906" s="21"/>
      <c r="L2906" s="17"/>
      <c r="M2906" s="17"/>
      <c r="N2906" s="17" t="s">
        <v>366</v>
      </c>
      <c r="O2906" s="17" t="s">
        <v>912</v>
      </c>
      <c r="P2906" s="17" t="s">
        <v>3596</v>
      </c>
      <c r="Q2906" s="17" t="s">
        <v>347</v>
      </c>
      <c r="R2906" s="18">
        <v>65</v>
      </c>
      <c r="S2906" s="10">
        <v>36</v>
      </c>
      <c r="AA2906" s="11" t="str">
        <f t="shared" si="45"/>
        <v>18. Cao BằngThành phố Cao Bằng</v>
      </c>
    </row>
    <row r="2907" spans="11:27" ht="15.75">
      <c r="K2907" s="21"/>
      <c r="L2907" s="17"/>
      <c r="M2907" s="17"/>
      <c r="N2907" s="17" t="s">
        <v>366</v>
      </c>
      <c r="O2907" s="17" t="s">
        <v>912</v>
      </c>
      <c r="P2907" s="17" t="s">
        <v>3597</v>
      </c>
      <c r="Q2907" s="17" t="s">
        <v>347</v>
      </c>
      <c r="R2907" s="18">
        <v>65</v>
      </c>
      <c r="S2907" s="10">
        <v>36</v>
      </c>
      <c r="AA2907" s="11" t="str">
        <f t="shared" si="45"/>
        <v>18. Cao BằngThành phố Cao Bằng</v>
      </c>
    </row>
    <row r="2908" spans="11:27" ht="15.75">
      <c r="K2908" s="21"/>
      <c r="L2908" s="17"/>
      <c r="M2908" s="17"/>
      <c r="N2908" s="17" t="s">
        <v>366</v>
      </c>
      <c r="O2908" s="17" t="s">
        <v>912</v>
      </c>
      <c r="P2908" s="17" t="s">
        <v>3598</v>
      </c>
      <c r="Q2908" s="17" t="s">
        <v>347</v>
      </c>
      <c r="R2908" s="18">
        <v>65</v>
      </c>
      <c r="S2908" s="10">
        <v>36</v>
      </c>
      <c r="AA2908" s="11" t="str">
        <f t="shared" si="45"/>
        <v>18. Cao BằngThành phố Cao Bằng</v>
      </c>
    </row>
    <row r="2909" spans="11:27" ht="15.75">
      <c r="K2909" s="21"/>
      <c r="L2909" s="17"/>
      <c r="M2909" s="17"/>
      <c r="N2909" s="17" t="s">
        <v>366</v>
      </c>
      <c r="O2909" s="17" t="s">
        <v>912</v>
      </c>
      <c r="P2909" s="17" t="s">
        <v>3599</v>
      </c>
      <c r="Q2909" s="17" t="s">
        <v>347</v>
      </c>
      <c r="R2909" s="18">
        <v>65</v>
      </c>
      <c r="S2909" s="10">
        <v>36</v>
      </c>
      <c r="AA2909" s="11" t="str">
        <f t="shared" si="45"/>
        <v>18. Cao BằngThành phố Cao Bằng</v>
      </c>
    </row>
    <row r="2910" spans="11:27" ht="15.75">
      <c r="K2910" s="21"/>
      <c r="L2910" s="17"/>
      <c r="M2910" s="17"/>
      <c r="N2910" s="17" t="s">
        <v>366</v>
      </c>
      <c r="O2910" s="17" t="s">
        <v>912</v>
      </c>
      <c r="P2910" s="17" t="s">
        <v>3600</v>
      </c>
      <c r="Q2910" s="17" t="s">
        <v>347</v>
      </c>
      <c r="R2910" s="18">
        <v>65</v>
      </c>
      <c r="S2910" s="10">
        <v>36</v>
      </c>
      <c r="AA2910" s="11" t="str">
        <f t="shared" si="45"/>
        <v>18. Cao BằngThành phố Cao Bằng</v>
      </c>
    </row>
    <row r="2911" spans="11:27" ht="15.75">
      <c r="K2911" s="21"/>
      <c r="L2911" s="17"/>
      <c r="M2911" s="17"/>
      <c r="N2911" s="17" t="s">
        <v>366</v>
      </c>
      <c r="O2911" s="17" t="s">
        <v>912</v>
      </c>
      <c r="P2911" s="17" t="s">
        <v>3601</v>
      </c>
      <c r="Q2911" s="17" t="s">
        <v>347</v>
      </c>
      <c r="R2911" s="18">
        <v>65</v>
      </c>
      <c r="S2911" s="10">
        <v>36</v>
      </c>
      <c r="AA2911" s="11" t="str">
        <f t="shared" si="45"/>
        <v>18. Cao BằngThành phố Cao Bằng</v>
      </c>
    </row>
    <row r="2912" spans="11:27" ht="15.75">
      <c r="K2912" s="21"/>
      <c r="L2912" s="17"/>
      <c r="M2912" s="17"/>
      <c r="N2912" s="17" t="s">
        <v>366</v>
      </c>
      <c r="O2912" s="17" t="s">
        <v>912</v>
      </c>
      <c r="P2912" s="17" t="s">
        <v>3478</v>
      </c>
      <c r="Q2912" s="17" t="s">
        <v>347</v>
      </c>
      <c r="R2912" s="18">
        <v>65</v>
      </c>
      <c r="S2912" s="10">
        <v>36</v>
      </c>
      <c r="AA2912" s="11" t="str">
        <f t="shared" si="45"/>
        <v>18. Cao BằngThành phố Cao Bằng</v>
      </c>
    </row>
    <row r="2913" spans="11:27" ht="15.75">
      <c r="K2913" s="21"/>
      <c r="L2913" s="17"/>
      <c r="M2913" s="17"/>
      <c r="N2913" s="17" t="s">
        <v>366</v>
      </c>
      <c r="O2913" s="17" t="s">
        <v>912</v>
      </c>
      <c r="P2913" s="17" t="s">
        <v>3173</v>
      </c>
      <c r="Q2913" s="17" t="s">
        <v>347</v>
      </c>
      <c r="R2913" s="18">
        <v>65</v>
      </c>
      <c r="S2913" s="10">
        <v>36</v>
      </c>
      <c r="AA2913" s="11" t="str">
        <f t="shared" si="45"/>
        <v>18. Cao BằngThành phố Cao Bằng</v>
      </c>
    </row>
    <row r="2914" spans="11:27" ht="15.75">
      <c r="K2914" s="21"/>
      <c r="L2914" s="17"/>
      <c r="M2914" s="17"/>
      <c r="N2914" s="17" t="s">
        <v>370</v>
      </c>
      <c r="O2914" s="17" t="s">
        <v>914</v>
      </c>
      <c r="P2914" s="17" t="s">
        <v>3602</v>
      </c>
      <c r="Q2914" s="17" t="s">
        <v>347</v>
      </c>
      <c r="R2914" s="18">
        <v>65</v>
      </c>
      <c r="S2914" s="10">
        <v>36</v>
      </c>
      <c r="AA2914" s="11" t="str">
        <f t="shared" si="45"/>
        <v>19. Đắk LắkHuyện Buôn Đôn</v>
      </c>
    </row>
    <row r="2915" spans="11:27" ht="15.75">
      <c r="K2915" s="21"/>
      <c r="L2915" s="17"/>
      <c r="M2915" s="17"/>
      <c r="N2915" s="17" t="s">
        <v>370</v>
      </c>
      <c r="O2915" s="17" t="s">
        <v>914</v>
      </c>
      <c r="P2915" s="17" t="s">
        <v>3603</v>
      </c>
      <c r="Q2915" s="17" t="s">
        <v>347</v>
      </c>
      <c r="R2915" s="18">
        <v>65</v>
      </c>
      <c r="S2915" s="10">
        <v>36</v>
      </c>
      <c r="AA2915" s="11" t="str">
        <f t="shared" si="45"/>
        <v>19. Đắk LắkHuyện Buôn Đôn</v>
      </c>
    </row>
    <row r="2916" spans="11:27" ht="15.75">
      <c r="K2916" s="21"/>
      <c r="L2916" s="17"/>
      <c r="M2916" s="17"/>
      <c r="N2916" s="17" t="s">
        <v>370</v>
      </c>
      <c r="O2916" s="17" t="s">
        <v>914</v>
      </c>
      <c r="P2916" s="17" t="s">
        <v>3604</v>
      </c>
      <c r="Q2916" s="17" t="s">
        <v>347</v>
      </c>
      <c r="R2916" s="18">
        <v>65</v>
      </c>
      <c r="S2916" s="10">
        <v>36</v>
      </c>
      <c r="AA2916" s="11" t="str">
        <f t="shared" si="45"/>
        <v>19. Đắk LắkHuyện Buôn Đôn</v>
      </c>
    </row>
    <row r="2917" spans="11:27" ht="15.75">
      <c r="K2917" s="21"/>
      <c r="L2917" s="17"/>
      <c r="M2917" s="17"/>
      <c r="N2917" s="17" t="s">
        <v>370</v>
      </c>
      <c r="O2917" s="17" t="s">
        <v>914</v>
      </c>
      <c r="P2917" s="17" t="s">
        <v>3605</v>
      </c>
      <c r="Q2917" s="17" t="s">
        <v>347</v>
      </c>
      <c r="R2917" s="18">
        <v>65</v>
      </c>
      <c r="S2917" s="10">
        <v>36</v>
      </c>
      <c r="AA2917" s="11" t="str">
        <f t="shared" si="45"/>
        <v>19. Đắk LắkHuyện Buôn Đôn</v>
      </c>
    </row>
    <row r="2918" spans="11:27" ht="15.75">
      <c r="K2918" s="21"/>
      <c r="L2918" s="17"/>
      <c r="M2918" s="17"/>
      <c r="N2918" s="17" t="s">
        <v>370</v>
      </c>
      <c r="O2918" s="17" t="s">
        <v>914</v>
      </c>
      <c r="P2918" s="17" t="s">
        <v>3606</v>
      </c>
      <c r="Q2918" s="17" t="s">
        <v>347</v>
      </c>
      <c r="R2918" s="18">
        <v>65</v>
      </c>
      <c r="S2918" s="10">
        <v>36</v>
      </c>
      <c r="AA2918" s="11" t="str">
        <f t="shared" si="45"/>
        <v>19. Đắk LắkHuyện Buôn Đôn</v>
      </c>
    </row>
    <row r="2919" spans="11:27" ht="15.75">
      <c r="K2919" s="21"/>
      <c r="L2919" s="17"/>
      <c r="M2919" s="17"/>
      <c r="N2919" s="17" t="s">
        <v>370</v>
      </c>
      <c r="O2919" s="17" t="s">
        <v>914</v>
      </c>
      <c r="P2919" s="17" t="s">
        <v>3607</v>
      </c>
      <c r="Q2919" s="17" t="s">
        <v>347</v>
      </c>
      <c r="R2919" s="18">
        <v>65</v>
      </c>
      <c r="S2919" s="10">
        <v>36</v>
      </c>
      <c r="AA2919" s="11" t="str">
        <f t="shared" si="45"/>
        <v>19. Đắk LắkHuyện Buôn Đôn</v>
      </c>
    </row>
    <row r="2920" spans="11:27" ht="15.75">
      <c r="K2920" s="21"/>
      <c r="L2920" s="17"/>
      <c r="M2920" s="17"/>
      <c r="N2920" s="17" t="s">
        <v>370</v>
      </c>
      <c r="O2920" s="17" t="s">
        <v>914</v>
      </c>
      <c r="P2920" s="17" t="s">
        <v>2484</v>
      </c>
      <c r="Q2920" s="17" t="s">
        <v>347</v>
      </c>
      <c r="R2920" s="18">
        <v>65</v>
      </c>
      <c r="S2920" s="10">
        <v>36</v>
      </c>
      <c r="AA2920" s="11" t="str">
        <f t="shared" si="45"/>
        <v>19. Đắk LắkHuyện Buôn Đôn</v>
      </c>
    </row>
    <row r="2921" spans="11:27" ht="15.75">
      <c r="K2921" s="21"/>
      <c r="L2921" s="17"/>
      <c r="M2921" s="17"/>
      <c r="N2921" s="17" t="s">
        <v>370</v>
      </c>
      <c r="O2921" s="17" t="s">
        <v>916</v>
      </c>
      <c r="P2921" s="17" t="s">
        <v>3608</v>
      </c>
      <c r="Q2921" s="17" t="s">
        <v>347</v>
      </c>
      <c r="R2921" s="18">
        <v>65</v>
      </c>
      <c r="S2921" s="10">
        <v>36</v>
      </c>
      <c r="AA2921" s="11" t="str">
        <f t="shared" si="45"/>
        <v>19. Đắk LắkHuyện Cư Kuin</v>
      </c>
    </row>
    <row r="2922" spans="11:27" ht="15.75">
      <c r="K2922" s="21"/>
      <c r="L2922" s="17"/>
      <c r="M2922" s="17"/>
      <c r="N2922" s="17" t="s">
        <v>370</v>
      </c>
      <c r="O2922" s="17" t="s">
        <v>916</v>
      </c>
      <c r="P2922" s="17" t="s">
        <v>3609</v>
      </c>
      <c r="Q2922" s="17" t="s">
        <v>347</v>
      </c>
      <c r="R2922" s="18">
        <v>65</v>
      </c>
      <c r="S2922" s="10">
        <v>36</v>
      </c>
      <c r="AA2922" s="11" t="str">
        <f t="shared" si="45"/>
        <v>19. Đắk LắkHuyện Cư Kuin</v>
      </c>
    </row>
    <row r="2923" spans="11:27" ht="15.75">
      <c r="K2923" s="21"/>
      <c r="L2923" s="17"/>
      <c r="M2923" s="17"/>
      <c r="N2923" s="17" t="s">
        <v>370</v>
      </c>
      <c r="O2923" s="17" t="s">
        <v>916</v>
      </c>
      <c r="P2923" s="17" t="s">
        <v>3610</v>
      </c>
      <c r="Q2923" s="17" t="s">
        <v>347</v>
      </c>
      <c r="R2923" s="18">
        <v>65</v>
      </c>
      <c r="S2923" s="10">
        <v>36</v>
      </c>
      <c r="AA2923" s="11" t="str">
        <f t="shared" si="45"/>
        <v>19. Đắk LắkHuyện Cư Kuin</v>
      </c>
    </row>
    <row r="2924" spans="11:27" ht="15.75">
      <c r="K2924" s="21"/>
      <c r="L2924" s="17"/>
      <c r="M2924" s="17"/>
      <c r="N2924" s="17" t="s">
        <v>370</v>
      </c>
      <c r="O2924" s="17" t="s">
        <v>916</v>
      </c>
      <c r="P2924" s="17" t="s">
        <v>3611</v>
      </c>
      <c r="Q2924" s="17" t="s">
        <v>347</v>
      </c>
      <c r="R2924" s="18">
        <v>65</v>
      </c>
      <c r="S2924" s="10">
        <v>36</v>
      </c>
      <c r="AA2924" s="11" t="str">
        <f t="shared" si="45"/>
        <v>19. Đắk LắkHuyện Cư Kuin</v>
      </c>
    </row>
    <row r="2925" spans="11:27" ht="15.75">
      <c r="K2925" s="21"/>
      <c r="L2925" s="17"/>
      <c r="M2925" s="17"/>
      <c r="N2925" s="17" t="s">
        <v>370</v>
      </c>
      <c r="O2925" s="17" t="s">
        <v>916</v>
      </c>
      <c r="P2925" s="17" t="s">
        <v>3612</v>
      </c>
      <c r="Q2925" s="17" t="s">
        <v>347</v>
      </c>
      <c r="R2925" s="18">
        <v>65</v>
      </c>
      <c r="S2925" s="10">
        <v>36</v>
      </c>
      <c r="AA2925" s="11" t="str">
        <f t="shared" si="45"/>
        <v>19. Đắk LắkHuyện Cư Kuin</v>
      </c>
    </row>
    <row r="2926" spans="11:27" ht="15.75">
      <c r="K2926" s="21"/>
      <c r="L2926" s="17"/>
      <c r="M2926" s="17"/>
      <c r="N2926" s="17" t="s">
        <v>370</v>
      </c>
      <c r="O2926" s="17" t="s">
        <v>916</v>
      </c>
      <c r="P2926" s="17" t="s">
        <v>3613</v>
      </c>
      <c r="Q2926" s="17" t="s">
        <v>347</v>
      </c>
      <c r="R2926" s="18">
        <v>65</v>
      </c>
      <c r="S2926" s="10">
        <v>36</v>
      </c>
      <c r="AA2926" s="11" t="str">
        <f t="shared" si="45"/>
        <v>19. Đắk LắkHuyện Cư Kuin</v>
      </c>
    </row>
    <row r="2927" spans="11:27" ht="15.75">
      <c r="K2927" s="21"/>
      <c r="L2927" s="17"/>
      <c r="M2927" s="17"/>
      <c r="N2927" s="17" t="s">
        <v>370</v>
      </c>
      <c r="O2927" s="17" t="s">
        <v>916</v>
      </c>
      <c r="P2927" s="17" t="s">
        <v>3614</v>
      </c>
      <c r="Q2927" s="17" t="s">
        <v>347</v>
      </c>
      <c r="R2927" s="18">
        <v>65</v>
      </c>
      <c r="S2927" s="10">
        <v>36</v>
      </c>
      <c r="AA2927" s="11" t="str">
        <f t="shared" si="45"/>
        <v>19. Đắk LắkHuyện Cư Kuin</v>
      </c>
    </row>
    <row r="2928" spans="11:27" ht="15.75">
      <c r="K2928" s="21"/>
      <c r="L2928" s="17"/>
      <c r="M2928" s="17"/>
      <c r="N2928" s="17" t="s">
        <v>370</v>
      </c>
      <c r="O2928" s="17" t="s">
        <v>916</v>
      </c>
      <c r="P2928" s="17" t="s">
        <v>2448</v>
      </c>
      <c r="Q2928" s="17" t="s">
        <v>347</v>
      </c>
      <c r="R2928" s="18">
        <v>65</v>
      </c>
      <c r="S2928" s="10">
        <v>36</v>
      </c>
      <c r="AA2928" s="11" t="str">
        <f t="shared" si="45"/>
        <v>19. Đắk LắkHuyện Cư Kuin</v>
      </c>
    </row>
    <row r="2929" spans="11:27" ht="15.75">
      <c r="K2929" s="21"/>
      <c r="L2929" s="17"/>
      <c r="M2929" s="17"/>
      <c r="N2929" s="17" t="s">
        <v>370</v>
      </c>
      <c r="O2929" s="17" t="s">
        <v>918</v>
      </c>
      <c r="P2929" s="17" t="s">
        <v>3615</v>
      </c>
      <c r="Q2929" s="17" t="s">
        <v>347</v>
      </c>
      <c r="R2929" s="18">
        <v>65</v>
      </c>
      <c r="S2929" s="10">
        <v>36</v>
      </c>
      <c r="AA2929" s="11" t="str">
        <f t="shared" si="45"/>
        <v>19. Đắk LắkHuyện Cư M'gar</v>
      </c>
    </row>
    <row r="2930" spans="11:27" ht="15.75">
      <c r="K2930" s="21"/>
      <c r="L2930" s="17"/>
      <c r="M2930" s="17"/>
      <c r="N2930" s="17" t="s">
        <v>370</v>
      </c>
      <c r="O2930" s="17" t="s">
        <v>918</v>
      </c>
      <c r="P2930" s="17" t="s">
        <v>3616</v>
      </c>
      <c r="Q2930" s="17" t="s">
        <v>347</v>
      </c>
      <c r="R2930" s="18">
        <v>65</v>
      </c>
      <c r="S2930" s="10">
        <v>36</v>
      </c>
      <c r="AA2930" s="11" t="str">
        <f t="shared" si="45"/>
        <v>19. Đắk LắkHuyện Cư M'gar</v>
      </c>
    </row>
    <row r="2931" spans="11:27" ht="15.75">
      <c r="K2931" s="21"/>
      <c r="L2931" s="17"/>
      <c r="M2931" s="17"/>
      <c r="N2931" s="17" t="s">
        <v>370</v>
      </c>
      <c r="O2931" s="17" t="s">
        <v>918</v>
      </c>
      <c r="P2931" s="17" t="s">
        <v>3617</v>
      </c>
      <c r="Q2931" s="17" t="s">
        <v>347</v>
      </c>
      <c r="R2931" s="18">
        <v>65</v>
      </c>
      <c r="S2931" s="10">
        <v>36</v>
      </c>
      <c r="AA2931" s="11" t="str">
        <f t="shared" si="45"/>
        <v>19. Đắk LắkHuyện Cư M'gar</v>
      </c>
    </row>
    <row r="2932" spans="11:27" ht="15.75">
      <c r="K2932" s="21"/>
      <c r="L2932" s="17"/>
      <c r="M2932" s="17"/>
      <c r="N2932" s="17" t="s">
        <v>370</v>
      </c>
      <c r="O2932" s="17" t="s">
        <v>918</v>
      </c>
      <c r="P2932" s="17" t="s">
        <v>3618</v>
      </c>
      <c r="Q2932" s="17" t="s">
        <v>347</v>
      </c>
      <c r="R2932" s="18">
        <v>65</v>
      </c>
      <c r="S2932" s="10">
        <v>36</v>
      </c>
      <c r="AA2932" s="11" t="str">
        <f t="shared" si="45"/>
        <v>19. Đắk LắkHuyện Cư M'gar</v>
      </c>
    </row>
    <row r="2933" spans="11:27" ht="15.75">
      <c r="K2933" s="21"/>
      <c r="L2933" s="17"/>
      <c r="M2933" s="17"/>
      <c r="N2933" s="17" t="s">
        <v>370</v>
      </c>
      <c r="O2933" s="17" t="s">
        <v>918</v>
      </c>
      <c r="P2933" s="17" t="s">
        <v>3619</v>
      </c>
      <c r="Q2933" s="17" t="s">
        <v>347</v>
      </c>
      <c r="R2933" s="18">
        <v>65</v>
      </c>
      <c r="S2933" s="10">
        <v>36</v>
      </c>
      <c r="AA2933" s="11" t="str">
        <f t="shared" si="45"/>
        <v>19. Đắk LắkHuyện Cư M'gar</v>
      </c>
    </row>
    <row r="2934" spans="11:27" ht="15.75">
      <c r="K2934" s="21"/>
      <c r="L2934" s="17"/>
      <c r="M2934" s="17"/>
      <c r="N2934" s="17" t="s">
        <v>370</v>
      </c>
      <c r="O2934" s="17" t="s">
        <v>918</v>
      </c>
      <c r="P2934" s="17" t="s">
        <v>3620</v>
      </c>
      <c r="Q2934" s="17" t="s">
        <v>347</v>
      </c>
      <c r="R2934" s="18">
        <v>65</v>
      </c>
      <c r="S2934" s="10">
        <v>36</v>
      </c>
      <c r="AA2934" s="11" t="str">
        <f t="shared" si="45"/>
        <v>19. Đắk LắkHuyện Cư M'gar</v>
      </c>
    </row>
    <row r="2935" spans="11:27" ht="15.75">
      <c r="K2935" s="21"/>
      <c r="L2935" s="17"/>
      <c r="M2935" s="17"/>
      <c r="N2935" s="17" t="s">
        <v>370</v>
      </c>
      <c r="O2935" s="17" t="s">
        <v>918</v>
      </c>
      <c r="P2935" s="17" t="s">
        <v>3621</v>
      </c>
      <c r="Q2935" s="17" t="s">
        <v>347</v>
      </c>
      <c r="R2935" s="18">
        <v>65</v>
      </c>
      <c r="S2935" s="10">
        <v>36</v>
      </c>
      <c r="AA2935" s="11" t="str">
        <f t="shared" si="45"/>
        <v>19. Đắk LắkHuyện Cư M'gar</v>
      </c>
    </row>
    <row r="2936" spans="11:27" ht="15.75">
      <c r="K2936" s="21"/>
      <c r="L2936" s="17"/>
      <c r="M2936" s="17"/>
      <c r="N2936" s="17" t="s">
        <v>370</v>
      </c>
      <c r="O2936" s="17" t="s">
        <v>918</v>
      </c>
      <c r="P2936" s="17" t="s">
        <v>3622</v>
      </c>
      <c r="Q2936" s="17" t="s">
        <v>347</v>
      </c>
      <c r="R2936" s="18">
        <v>65</v>
      </c>
      <c r="S2936" s="10">
        <v>36</v>
      </c>
      <c r="AA2936" s="11" t="str">
        <f t="shared" si="45"/>
        <v>19. Đắk LắkHuyện Cư M'gar</v>
      </c>
    </row>
    <row r="2937" spans="11:27" ht="15.75">
      <c r="K2937" s="21"/>
      <c r="L2937" s="17"/>
      <c r="M2937" s="17"/>
      <c r="N2937" s="17" t="s">
        <v>370</v>
      </c>
      <c r="O2937" s="17" t="s">
        <v>918</v>
      </c>
      <c r="P2937" s="17" t="s">
        <v>3623</v>
      </c>
      <c r="Q2937" s="17" t="s">
        <v>347</v>
      </c>
      <c r="R2937" s="18">
        <v>65</v>
      </c>
      <c r="S2937" s="10">
        <v>36</v>
      </c>
      <c r="AA2937" s="11" t="str">
        <f t="shared" si="45"/>
        <v>19. Đắk LắkHuyện Cư M'gar</v>
      </c>
    </row>
    <row r="2938" spans="11:27" ht="15.75">
      <c r="K2938" s="21"/>
      <c r="L2938" s="17"/>
      <c r="M2938" s="17"/>
      <c r="N2938" s="17" t="s">
        <v>370</v>
      </c>
      <c r="O2938" s="17" t="s">
        <v>918</v>
      </c>
      <c r="P2938" s="17" t="s">
        <v>3624</v>
      </c>
      <c r="Q2938" s="17" t="s">
        <v>347</v>
      </c>
      <c r="R2938" s="18">
        <v>65</v>
      </c>
      <c r="S2938" s="10">
        <v>36</v>
      </c>
      <c r="AA2938" s="11" t="str">
        <f t="shared" si="45"/>
        <v>19. Đắk LắkHuyện Cư M'gar</v>
      </c>
    </row>
    <row r="2939" spans="11:27" ht="15.75">
      <c r="K2939" s="21"/>
      <c r="L2939" s="17"/>
      <c r="M2939" s="17"/>
      <c r="N2939" s="17" t="s">
        <v>370</v>
      </c>
      <c r="O2939" s="17" t="s">
        <v>918</v>
      </c>
      <c r="P2939" s="17" t="s">
        <v>3625</v>
      </c>
      <c r="Q2939" s="17" t="s">
        <v>347</v>
      </c>
      <c r="R2939" s="18">
        <v>65</v>
      </c>
      <c r="S2939" s="10">
        <v>36</v>
      </c>
      <c r="AA2939" s="11" t="str">
        <f t="shared" si="45"/>
        <v>19. Đắk LắkHuyện Cư M'gar</v>
      </c>
    </row>
    <row r="2940" spans="11:27" ht="15.75">
      <c r="K2940" s="21"/>
      <c r="L2940" s="17"/>
      <c r="M2940" s="17"/>
      <c r="N2940" s="17" t="s">
        <v>370</v>
      </c>
      <c r="O2940" s="17" t="s">
        <v>918</v>
      </c>
      <c r="P2940" s="17" t="s">
        <v>3626</v>
      </c>
      <c r="Q2940" s="17" t="s">
        <v>347</v>
      </c>
      <c r="R2940" s="18">
        <v>65</v>
      </c>
      <c r="S2940" s="10">
        <v>36</v>
      </c>
      <c r="AA2940" s="11" t="str">
        <f t="shared" si="45"/>
        <v>19. Đắk LắkHuyện Cư M'gar</v>
      </c>
    </row>
    <row r="2941" spans="11:27" ht="15.75">
      <c r="K2941" s="21"/>
      <c r="L2941" s="17"/>
      <c r="M2941" s="17"/>
      <c r="N2941" s="17" t="s">
        <v>370</v>
      </c>
      <c r="O2941" s="17" t="s">
        <v>918</v>
      </c>
      <c r="P2941" s="17" t="s">
        <v>3627</v>
      </c>
      <c r="Q2941" s="17" t="s">
        <v>347</v>
      </c>
      <c r="R2941" s="18">
        <v>65</v>
      </c>
      <c r="S2941" s="10">
        <v>36</v>
      </c>
      <c r="AA2941" s="11" t="str">
        <f t="shared" si="45"/>
        <v>19. Đắk LắkHuyện Cư M'gar</v>
      </c>
    </row>
    <row r="2942" spans="11:27" ht="15.75">
      <c r="K2942" s="21"/>
      <c r="L2942" s="17"/>
      <c r="M2942" s="17"/>
      <c r="N2942" s="17" t="s">
        <v>370</v>
      </c>
      <c r="O2942" s="17" t="s">
        <v>918</v>
      </c>
      <c r="P2942" s="17" t="s">
        <v>3628</v>
      </c>
      <c r="Q2942" s="17" t="s">
        <v>347</v>
      </c>
      <c r="R2942" s="18">
        <v>65</v>
      </c>
      <c r="S2942" s="10">
        <v>36</v>
      </c>
      <c r="AA2942" s="11" t="str">
        <f t="shared" si="45"/>
        <v>19. Đắk LắkHuyện Cư M'gar</v>
      </c>
    </row>
    <row r="2943" spans="11:27" ht="15.75">
      <c r="K2943" s="21"/>
      <c r="L2943" s="17"/>
      <c r="M2943" s="17"/>
      <c r="N2943" s="17" t="s">
        <v>370</v>
      </c>
      <c r="O2943" s="17" t="s">
        <v>918</v>
      </c>
      <c r="P2943" s="17" t="s">
        <v>3629</v>
      </c>
      <c r="Q2943" s="17" t="s">
        <v>347</v>
      </c>
      <c r="R2943" s="18">
        <v>65</v>
      </c>
      <c r="S2943" s="10">
        <v>36</v>
      </c>
      <c r="AA2943" s="11" t="str">
        <f t="shared" si="45"/>
        <v>19. Đắk LắkHuyện Cư M'gar</v>
      </c>
    </row>
    <row r="2944" spans="11:27" ht="15.75">
      <c r="K2944" s="21"/>
      <c r="L2944" s="17"/>
      <c r="M2944" s="17"/>
      <c r="N2944" s="17" t="s">
        <v>370</v>
      </c>
      <c r="O2944" s="17" t="s">
        <v>918</v>
      </c>
      <c r="P2944" s="17" t="s">
        <v>3630</v>
      </c>
      <c r="Q2944" s="17" t="s">
        <v>347</v>
      </c>
      <c r="R2944" s="18">
        <v>65</v>
      </c>
      <c r="S2944" s="10">
        <v>36</v>
      </c>
      <c r="AA2944" s="11" t="str">
        <f t="shared" si="45"/>
        <v>19. Đắk LắkHuyện Cư M'gar</v>
      </c>
    </row>
    <row r="2945" spans="11:27" ht="15.75">
      <c r="K2945" s="21"/>
      <c r="L2945" s="17"/>
      <c r="M2945" s="17"/>
      <c r="N2945" s="17" t="s">
        <v>370</v>
      </c>
      <c r="O2945" s="17" t="s">
        <v>918</v>
      </c>
      <c r="P2945" s="17" t="s">
        <v>3631</v>
      </c>
      <c r="Q2945" s="17" t="s">
        <v>347</v>
      </c>
      <c r="R2945" s="18">
        <v>65</v>
      </c>
      <c r="S2945" s="10">
        <v>36</v>
      </c>
      <c r="AA2945" s="11" t="str">
        <f t="shared" si="45"/>
        <v>19. Đắk LắkHuyện Cư M'gar</v>
      </c>
    </row>
    <row r="2946" spans="11:27" ht="15.75">
      <c r="K2946" s="21"/>
      <c r="L2946" s="17"/>
      <c r="M2946" s="17"/>
      <c r="N2946" s="17" t="s">
        <v>370</v>
      </c>
      <c r="O2946" s="17" t="s">
        <v>921</v>
      </c>
      <c r="P2946" s="17" t="s">
        <v>3632</v>
      </c>
      <c r="Q2946" s="17" t="s">
        <v>347</v>
      </c>
      <c r="R2946" s="18">
        <v>65</v>
      </c>
      <c r="S2946" s="10">
        <v>36</v>
      </c>
      <c r="AA2946" s="11" t="str">
        <f t="shared" si="45"/>
        <v>19. Đắk LắkHuyện Ea H'leo</v>
      </c>
    </row>
    <row r="2947" spans="11:27" ht="15.75">
      <c r="K2947" s="21"/>
      <c r="L2947" s="17"/>
      <c r="M2947" s="17"/>
      <c r="N2947" s="17" t="s">
        <v>370</v>
      </c>
      <c r="O2947" s="17" t="s">
        <v>921</v>
      </c>
      <c r="P2947" s="17" t="s">
        <v>3633</v>
      </c>
      <c r="Q2947" s="17" t="s">
        <v>347</v>
      </c>
      <c r="R2947" s="18">
        <v>65</v>
      </c>
      <c r="S2947" s="10">
        <v>36</v>
      </c>
      <c r="AA2947" s="11" t="str">
        <f t="shared" si="45"/>
        <v>19. Đắk LắkHuyện Ea H'leo</v>
      </c>
    </row>
    <row r="2948" spans="11:27" ht="15.75">
      <c r="K2948" s="21"/>
      <c r="L2948" s="17"/>
      <c r="M2948" s="17"/>
      <c r="N2948" s="17" t="s">
        <v>370</v>
      </c>
      <c r="O2948" s="17" t="s">
        <v>921</v>
      </c>
      <c r="P2948" s="17" t="s">
        <v>3634</v>
      </c>
      <c r="Q2948" s="17" t="s">
        <v>347</v>
      </c>
      <c r="R2948" s="18">
        <v>65</v>
      </c>
      <c r="S2948" s="10">
        <v>36</v>
      </c>
      <c r="AA2948" s="11" t="str">
        <f t="shared" si="45"/>
        <v>19. Đắk LắkHuyện Ea H'leo</v>
      </c>
    </row>
    <row r="2949" spans="11:27" ht="15.75">
      <c r="K2949" s="21"/>
      <c r="L2949" s="17"/>
      <c r="M2949" s="17"/>
      <c r="N2949" s="17" t="s">
        <v>370</v>
      </c>
      <c r="O2949" s="17" t="s">
        <v>921</v>
      </c>
      <c r="P2949" s="17" t="s">
        <v>3635</v>
      </c>
      <c r="Q2949" s="17" t="s">
        <v>347</v>
      </c>
      <c r="R2949" s="18">
        <v>65</v>
      </c>
      <c r="S2949" s="10">
        <v>36</v>
      </c>
      <c r="AA2949" s="11" t="str">
        <f t="shared" si="45"/>
        <v>19. Đắk LắkHuyện Ea H'leo</v>
      </c>
    </row>
    <row r="2950" spans="11:27" ht="15.75">
      <c r="K2950" s="21"/>
      <c r="L2950" s="17"/>
      <c r="M2950" s="17"/>
      <c r="N2950" s="17" t="s">
        <v>370</v>
      </c>
      <c r="O2950" s="17" t="s">
        <v>921</v>
      </c>
      <c r="P2950" s="17" t="s">
        <v>3636</v>
      </c>
      <c r="Q2950" s="17" t="s">
        <v>347</v>
      </c>
      <c r="R2950" s="18">
        <v>65</v>
      </c>
      <c r="S2950" s="10">
        <v>36</v>
      </c>
      <c r="AA2950" s="11" t="str">
        <f t="shared" ref="AA2950:AA3013" si="46">N2950&amp;O2950</f>
        <v>19. Đắk LắkHuyện Ea H'leo</v>
      </c>
    </row>
    <row r="2951" spans="11:27" ht="15.75">
      <c r="K2951" s="21"/>
      <c r="L2951" s="17"/>
      <c r="M2951" s="17"/>
      <c r="N2951" s="17" t="s">
        <v>370</v>
      </c>
      <c r="O2951" s="17" t="s">
        <v>921</v>
      </c>
      <c r="P2951" s="17" t="s">
        <v>3637</v>
      </c>
      <c r="Q2951" s="17" t="s">
        <v>347</v>
      </c>
      <c r="R2951" s="18">
        <v>65</v>
      </c>
      <c r="S2951" s="10">
        <v>36</v>
      </c>
      <c r="AA2951" s="11" t="str">
        <f t="shared" si="46"/>
        <v>19. Đắk LắkHuyện Ea H'leo</v>
      </c>
    </row>
    <row r="2952" spans="11:27" ht="15.75">
      <c r="K2952" s="21"/>
      <c r="L2952" s="17"/>
      <c r="M2952" s="17"/>
      <c r="N2952" s="17" t="s">
        <v>370</v>
      </c>
      <c r="O2952" s="17" t="s">
        <v>921</v>
      </c>
      <c r="P2952" s="17" t="s">
        <v>3638</v>
      </c>
      <c r="Q2952" s="17" t="s">
        <v>347</v>
      </c>
      <c r="R2952" s="18">
        <v>65</v>
      </c>
      <c r="S2952" s="10">
        <v>36</v>
      </c>
      <c r="AA2952" s="11" t="str">
        <f t="shared" si="46"/>
        <v>19. Đắk LắkHuyện Ea H'leo</v>
      </c>
    </row>
    <row r="2953" spans="11:27" ht="15.75">
      <c r="K2953" s="21"/>
      <c r="L2953" s="17"/>
      <c r="M2953" s="17"/>
      <c r="N2953" s="17" t="s">
        <v>370</v>
      </c>
      <c r="O2953" s="17" t="s">
        <v>921</v>
      </c>
      <c r="P2953" s="17" t="s">
        <v>3639</v>
      </c>
      <c r="Q2953" s="17" t="s">
        <v>347</v>
      </c>
      <c r="R2953" s="18">
        <v>65</v>
      </c>
      <c r="S2953" s="10">
        <v>36</v>
      </c>
      <c r="AA2953" s="11" t="str">
        <f t="shared" si="46"/>
        <v>19. Đắk LắkHuyện Ea H'leo</v>
      </c>
    </row>
    <row r="2954" spans="11:27" ht="15.75">
      <c r="K2954" s="21"/>
      <c r="L2954" s="17"/>
      <c r="M2954" s="17"/>
      <c r="N2954" s="17" t="s">
        <v>370</v>
      </c>
      <c r="O2954" s="17" t="s">
        <v>921</v>
      </c>
      <c r="P2954" s="17" t="s">
        <v>3640</v>
      </c>
      <c r="Q2954" s="17" t="s">
        <v>347</v>
      </c>
      <c r="R2954" s="18">
        <v>65</v>
      </c>
      <c r="S2954" s="10">
        <v>36</v>
      </c>
      <c r="AA2954" s="11" t="str">
        <f t="shared" si="46"/>
        <v>19. Đắk LắkHuyện Ea H'leo</v>
      </c>
    </row>
    <row r="2955" spans="11:27" ht="15.75">
      <c r="K2955" s="21"/>
      <c r="L2955" s="17"/>
      <c r="M2955" s="17"/>
      <c r="N2955" s="17" t="s">
        <v>370</v>
      </c>
      <c r="O2955" s="17" t="s">
        <v>921</v>
      </c>
      <c r="P2955" s="17" t="s">
        <v>3641</v>
      </c>
      <c r="Q2955" s="17" t="s">
        <v>347</v>
      </c>
      <c r="R2955" s="18">
        <v>65</v>
      </c>
      <c r="S2955" s="10">
        <v>36</v>
      </c>
      <c r="AA2955" s="11" t="str">
        <f t="shared" si="46"/>
        <v>19. Đắk LắkHuyện Ea H'leo</v>
      </c>
    </row>
    <row r="2956" spans="11:27" ht="15.75">
      <c r="K2956" s="21"/>
      <c r="L2956" s="17"/>
      <c r="M2956" s="17"/>
      <c r="N2956" s="17" t="s">
        <v>370</v>
      </c>
      <c r="O2956" s="17" t="s">
        <v>921</v>
      </c>
      <c r="P2956" s="17" t="s">
        <v>3642</v>
      </c>
      <c r="Q2956" s="17" t="s">
        <v>347</v>
      </c>
      <c r="R2956" s="18">
        <v>65</v>
      </c>
      <c r="S2956" s="10">
        <v>36</v>
      </c>
      <c r="AA2956" s="11" t="str">
        <f t="shared" si="46"/>
        <v>19. Đắk LắkHuyện Ea H'leo</v>
      </c>
    </row>
    <row r="2957" spans="11:27" ht="15.75">
      <c r="K2957" s="21"/>
      <c r="L2957" s="17"/>
      <c r="M2957" s="17"/>
      <c r="N2957" s="17" t="s">
        <v>370</v>
      </c>
      <c r="O2957" s="17" t="s">
        <v>921</v>
      </c>
      <c r="P2957" s="17" t="s">
        <v>3643</v>
      </c>
      <c r="Q2957" s="17" t="s">
        <v>347</v>
      </c>
      <c r="R2957" s="18">
        <v>65</v>
      </c>
      <c r="S2957" s="10">
        <v>36</v>
      </c>
      <c r="AA2957" s="11" t="str">
        <f t="shared" si="46"/>
        <v>19. Đắk LắkHuyện Ea H'leo</v>
      </c>
    </row>
    <row r="2958" spans="11:27" ht="15.75">
      <c r="K2958" s="21"/>
      <c r="L2958" s="17"/>
      <c r="M2958" s="17"/>
      <c r="N2958" s="17" t="s">
        <v>370</v>
      </c>
      <c r="O2958" s="17" t="s">
        <v>924</v>
      </c>
      <c r="P2958" s="17" t="s">
        <v>3644</v>
      </c>
      <c r="Q2958" s="17" t="s">
        <v>347</v>
      </c>
      <c r="R2958" s="18">
        <v>65</v>
      </c>
      <c r="S2958" s="10">
        <v>36</v>
      </c>
      <c r="AA2958" s="11" t="str">
        <f t="shared" si="46"/>
        <v>19. Đắk LắkHuyện Ea Kar</v>
      </c>
    </row>
    <row r="2959" spans="11:27" ht="15.75">
      <c r="K2959" s="21"/>
      <c r="L2959" s="17"/>
      <c r="M2959" s="17"/>
      <c r="N2959" s="17" t="s">
        <v>370</v>
      </c>
      <c r="O2959" s="17" t="s">
        <v>924</v>
      </c>
      <c r="P2959" s="17" t="s">
        <v>3645</v>
      </c>
      <c r="Q2959" s="17" t="s">
        <v>347</v>
      </c>
      <c r="R2959" s="18">
        <v>65</v>
      </c>
      <c r="S2959" s="10">
        <v>36</v>
      </c>
      <c r="AA2959" s="11" t="str">
        <f t="shared" si="46"/>
        <v>19. Đắk LắkHuyện Ea Kar</v>
      </c>
    </row>
    <row r="2960" spans="11:27" ht="15.75">
      <c r="K2960" s="21"/>
      <c r="L2960" s="17"/>
      <c r="M2960" s="17"/>
      <c r="N2960" s="17" t="s">
        <v>370</v>
      </c>
      <c r="O2960" s="17" t="s">
        <v>924</v>
      </c>
      <c r="P2960" s="17" t="s">
        <v>3646</v>
      </c>
      <c r="Q2960" s="17" t="s">
        <v>347</v>
      </c>
      <c r="R2960" s="18">
        <v>65</v>
      </c>
      <c r="S2960" s="10">
        <v>36</v>
      </c>
      <c r="AA2960" s="11" t="str">
        <f t="shared" si="46"/>
        <v>19. Đắk LắkHuyện Ea Kar</v>
      </c>
    </row>
    <row r="2961" spans="11:27" ht="15.75">
      <c r="K2961" s="21"/>
      <c r="L2961" s="17"/>
      <c r="M2961" s="17"/>
      <c r="N2961" s="17" t="s">
        <v>370</v>
      </c>
      <c r="O2961" s="17" t="s">
        <v>924</v>
      </c>
      <c r="P2961" s="17" t="s">
        <v>3647</v>
      </c>
      <c r="Q2961" s="17" t="s">
        <v>347</v>
      </c>
      <c r="R2961" s="18">
        <v>65</v>
      </c>
      <c r="S2961" s="10">
        <v>36</v>
      </c>
      <c r="AA2961" s="11" t="str">
        <f t="shared" si="46"/>
        <v>19. Đắk LắkHuyện Ea Kar</v>
      </c>
    </row>
    <row r="2962" spans="11:27" ht="15.75">
      <c r="K2962" s="21"/>
      <c r="L2962" s="17"/>
      <c r="M2962" s="17"/>
      <c r="N2962" s="17" t="s">
        <v>370</v>
      </c>
      <c r="O2962" s="17" t="s">
        <v>924</v>
      </c>
      <c r="P2962" s="17" t="s">
        <v>3648</v>
      </c>
      <c r="Q2962" s="17" t="s">
        <v>347</v>
      </c>
      <c r="R2962" s="18">
        <v>65</v>
      </c>
      <c r="S2962" s="10">
        <v>36</v>
      </c>
      <c r="AA2962" s="11" t="str">
        <f t="shared" si="46"/>
        <v>19. Đắk LắkHuyện Ea Kar</v>
      </c>
    </row>
    <row r="2963" spans="11:27" ht="15.75">
      <c r="K2963" s="21"/>
      <c r="L2963" s="17"/>
      <c r="M2963" s="17"/>
      <c r="N2963" s="17" t="s">
        <v>370</v>
      </c>
      <c r="O2963" s="17" t="s">
        <v>924</v>
      </c>
      <c r="P2963" s="17" t="s">
        <v>3649</v>
      </c>
      <c r="Q2963" s="17" t="s">
        <v>347</v>
      </c>
      <c r="R2963" s="18">
        <v>65</v>
      </c>
      <c r="S2963" s="10">
        <v>36</v>
      </c>
      <c r="AA2963" s="11" t="str">
        <f t="shared" si="46"/>
        <v>19. Đắk LắkHuyện Ea Kar</v>
      </c>
    </row>
    <row r="2964" spans="11:27" ht="15.75">
      <c r="K2964" s="21"/>
      <c r="L2964" s="17"/>
      <c r="M2964" s="17"/>
      <c r="N2964" s="17" t="s">
        <v>370</v>
      </c>
      <c r="O2964" s="17" t="s">
        <v>924</v>
      </c>
      <c r="P2964" s="17" t="s">
        <v>3650</v>
      </c>
      <c r="Q2964" s="17" t="s">
        <v>347</v>
      </c>
      <c r="R2964" s="18">
        <v>65</v>
      </c>
      <c r="S2964" s="10">
        <v>36</v>
      </c>
      <c r="AA2964" s="11" t="str">
        <f t="shared" si="46"/>
        <v>19. Đắk LắkHuyện Ea Kar</v>
      </c>
    </row>
    <row r="2965" spans="11:27" ht="15.75">
      <c r="K2965" s="21"/>
      <c r="L2965" s="17"/>
      <c r="M2965" s="17"/>
      <c r="N2965" s="17" t="s">
        <v>370</v>
      </c>
      <c r="O2965" s="17" t="s">
        <v>924</v>
      </c>
      <c r="P2965" s="17" t="s">
        <v>3651</v>
      </c>
      <c r="Q2965" s="17" t="s">
        <v>347</v>
      </c>
      <c r="R2965" s="18">
        <v>65</v>
      </c>
      <c r="S2965" s="10">
        <v>36</v>
      </c>
      <c r="AA2965" s="11" t="str">
        <f t="shared" si="46"/>
        <v>19. Đắk LắkHuyện Ea Kar</v>
      </c>
    </row>
    <row r="2966" spans="11:27" ht="15.75">
      <c r="K2966" s="21"/>
      <c r="L2966" s="17"/>
      <c r="M2966" s="17"/>
      <c r="N2966" s="17" t="s">
        <v>370</v>
      </c>
      <c r="O2966" s="17" t="s">
        <v>924</v>
      </c>
      <c r="P2966" s="17" t="s">
        <v>3652</v>
      </c>
      <c r="Q2966" s="17" t="s">
        <v>347</v>
      </c>
      <c r="R2966" s="18">
        <v>65</v>
      </c>
      <c r="S2966" s="10">
        <v>36</v>
      </c>
      <c r="AA2966" s="11" t="str">
        <f t="shared" si="46"/>
        <v>19. Đắk LắkHuyện Ea Kar</v>
      </c>
    </row>
    <row r="2967" spans="11:27" ht="15.75">
      <c r="K2967" s="21"/>
      <c r="L2967" s="17"/>
      <c r="M2967" s="17"/>
      <c r="N2967" s="17" t="s">
        <v>370</v>
      </c>
      <c r="O2967" s="17" t="s">
        <v>924</v>
      </c>
      <c r="P2967" s="17" t="s">
        <v>3653</v>
      </c>
      <c r="Q2967" s="17" t="s">
        <v>347</v>
      </c>
      <c r="R2967" s="18">
        <v>65</v>
      </c>
      <c r="S2967" s="10">
        <v>36</v>
      </c>
      <c r="AA2967" s="11" t="str">
        <f t="shared" si="46"/>
        <v>19. Đắk LắkHuyện Ea Kar</v>
      </c>
    </row>
    <row r="2968" spans="11:27" ht="15.75">
      <c r="K2968" s="21"/>
      <c r="L2968" s="17"/>
      <c r="M2968" s="17"/>
      <c r="N2968" s="17" t="s">
        <v>370</v>
      </c>
      <c r="O2968" s="17" t="s">
        <v>924</v>
      </c>
      <c r="P2968" s="17" t="s">
        <v>3654</v>
      </c>
      <c r="Q2968" s="17" t="s">
        <v>347</v>
      </c>
      <c r="R2968" s="18">
        <v>65</v>
      </c>
      <c r="S2968" s="10">
        <v>36</v>
      </c>
      <c r="AA2968" s="11" t="str">
        <f t="shared" si="46"/>
        <v>19. Đắk LắkHuyện Ea Kar</v>
      </c>
    </row>
    <row r="2969" spans="11:27" ht="15.75">
      <c r="K2969" s="21"/>
      <c r="L2969" s="17"/>
      <c r="M2969" s="17"/>
      <c r="N2969" s="17" t="s">
        <v>370</v>
      </c>
      <c r="O2969" s="17" t="s">
        <v>924</v>
      </c>
      <c r="P2969" s="17" t="s">
        <v>3655</v>
      </c>
      <c r="Q2969" s="17" t="s">
        <v>347</v>
      </c>
      <c r="R2969" s="18">
        <v>65</v>
      </c>
      <c r="S2969" s="10">
        <v>36</v>
      </c>
      <c r="AA2969" s="11" t="str">
        <f t="shared" si="46"/>
        <v>19. Đắk LắkHuyện Ea Kar</v>
      </c>
    </row>
    <row r="2970" spans="11:27" ht="15.75">
      <c r="K2970" s="21"/>
      <c r="L2970" s="17"/>
      <c r="M2970" s="17"/>
      <c r="N2970" s="17" t="s">
        <v>370</v>
      </c>
      <c r="O2970" s="17" t="s">
        <v>924</v>
      </c>
      <c r="P2970" s="17" t="s">
        <v>3656</v>
      </c>
      <c r="Q2970" s="17" t="s">
        <v>347</v>
      </c>
      <c r="R2970" s="18">
        <v>65</v>
      </c>
      <c r="S2970" s="10">
        <v>36</v>
      </c>
      <c r="AA2970" s="11" t="str">
        <f t="shared" si="46"/>
        <v>19. Đắk LắkHuyện Ea Kar</v>
      </c>
    </row>
    <row r="2971" spans="11:27" ht="15.75">
      <c r="K2971" s="21"/>
      <c r="L2971" s="17"/>
      <c r="M2971" s="17"/>
      <c r="N2971" s="17" t="s">
        <v>370</v>
      </c>
      <c r="O2971" s="17" t="s">
        <v>924</v>
      </c>
      <c r="P2971" s="17" t="s">
        <v>3657</v>
      </c>
      <c r="Q2971" s="17" t="s">
        <v>347</v>
      </c>
      <c r="R2971" s="18">
        <v>65</v>
      </c>
      <c r="S2971" s="10">
        <v>36</v>
      </c>
      <c r="AA2971" s="11" t="str">
        <f t="shared" si="46"/>
        <v>19. Đắk LắkHuyện Ea Kar</v>
      </c>
    </row>
    <row r="2972" spans="11:27" ht="15.75">
      <c r="K2972" s="21"/>
      <c r="L2972" s="17"/>
      <c r="M2972" s="17"/>
      <c r="N2972" s="17" t="s">
        <v>370</v>
      </c>
      <c r="O2972" s="17" t="s">
        <v>924</v>
      </c>
      <c r="P2972" s="17" t="s">
        <v>3658</v>
      </c>
      <c r="Q2972" s="17" t="s">
        <v>347</v>
      </c>
      <c r="R2972" s="18">
        <v>65</v>
      </c>
      <c r="S2972" s="10">
        <v>36</v>
      </c>
      <c r="AA2972" s="11" t="str">
        <f t="shared" si="46"/>
        <v>19. Đắk LắkHuyện Ea Kar</v>
      </c>
    </row>
    <row r="2973" spans="11:27" ht="15.75">
      <c r="K2973" s="21"/>
      <c r="L2973" s="17"/>
      <c r="M2973" s="17"/>
      <c r="N2973" s="17" t="s">
        <v>370</v>
      </c>
      <c r="O2973" s="17" t="s">
        <v>924</v>
      </c>
      <c r="P2973" s="17" t="s">
        <v>2678</v>
      </c>
      <c r="Q2973" s="17" t="s">
        <v>347</v>
      </c>
      <c r="R2973" s="18">
        <v>65</v>
      </c>
      <c r="S2973" s="10">
        <v>36</v>
      </c>
      <c r="AA2973" s="11" t="str">
        <f t="shared" si="46"/>
        <v>19. Đắk LắkHuyện Ea Kar</v>
      </c>
    </row>
    <row r="2974" spans="11:27" ht="15.75">
      <c r="K2974" s="21"/>
      <c r="L2974" s="17"/>
      <c r="M2974" s="17"/>
      <c r="N2974" s="17" t="s">
        <v>370</v>
      </c>
      <c r="O2974" s="17" t="s">
        <v>927</v>
      </c>
      <c r="P2974" s="17" t="s">
        <v>3659</v>
      </c>
      <c r="Q2974" s="17" t="s">
        <v>347</v>
      </c>
      <c r="R2974" s="18">
        <v>65</v>
      </c>
      <c r="S2974" s="10">
        <v>36</v>
      </c>
      <c r="AA2974" s="11" t="str">
        <f t="shared" si="46"/>
        <v>19. Đắk LắkHuyện Ea Súp</v>
      </c>
    </row>
    <row r="2975" spans="11:27" ht="15.75">
      <c r="K2975" s="21"/>
      <c r="L2975" s="17"/>
      <c r="M2975" s="17"/>
      <c r="N2975" s="17" t="s">
        <v>370</v>
      </c>
      <c r="O2975" s="17" t="s">
        <v>927</v>
      </c>
      <c r="P2975" s="17" t="s">
        <v>3660</v>
      </c>
      <c r="Q2975" s="17" t="s">
        <v>347</v>
      </c>
      <c r="R2975" s="18">
        <v>65</v>
      </c>
      <c r="S2975" s="10">
        <v>36</v>
      </c>
      <c r="AA2975" s="11" t="str">
        <f t="shared" si="46"/>
        <v>19. Đắk LắkHuyện Ea Súp</v>
      </c>
    </row>
    <row r="2976" spans="11:27" ht="15.75">
      <c r="K2976" s="21"/>
      <c r="L2976" s="17"/>
      <c r="M2976" s="17"/>
      <c r="N2976" s="17" t="s">
        <v>370</v>
      </c>
      <c r="O2976" s="17" t="s">
        <v>927</v>
      </c>
      <c r="P2976" s="17" t="s">
        <v>3661</v>
      </c>
      <c r="Q2976" s="17" t="s">
        <v>347</v>
      </c>
      <c r="R2976" s="18">
        <v>65</v>
      </c>
      <c r="S2976" s="10">
        <v>36</v>
      </c>
      <c r="AA2976" s="11" t="str">
        <f t="shared" si="46"/>
        <v>19. Đắk LắkHuyện Ea Súp</v>
      </c>
    </row>
    <row r="2977" spans="11:27" ht="15.75">
      <c r="K2977" s="21"/>
      <c r="L2977" s="17"/>
      <c r="M2977" s="17"/>
      <c r="N2977" s="17" t="s">
        <v>370</v>
      </c>
      <c r="O2977" s="17" t="s">
        <v>927</v>
      </c>
      <c r="P2977" s="17" t="s">
        <v>3662</v>
      </c>
      <c r="Q2977" s="17" t="s">
        <v>347</v>
      </c>
      <c r="R2977" s="18">
        <v>65</v>
      </c>
      <c r="S2977" s="10">
        <v>36</v>
      </c>
      <c r="AA2977" s="11" t="str">
        <f t="shared" si="46"/>
        <v>19. Đắk LắkHuyện Ea Súp</v>
      </c>
    </row>
    <row r="2978" spans="11:27" ht="15.75">
      <c r="K2978" s="21"/>
      <c r="L2978" s="17"/>
      <c r="M2978" s="17"/>
      <c r="N2978" s="17" t="s">
        <v>370</v>
      </c>
      <c r="O2978" s="17" t="s">
        <v>927</v>
      </c>
      <c r="P2978" s="17" t="s">
        <v>3663</v>
      </c>
      <c r="Q2978" s="17" t="s">
        <v>347</v>
      </c>
      <c r="R2978" s="18">
        <v>65</v>
      </c>
      <c r="S2978" s="10">
        <v>36</v>
      </c>
      <c r="AA2978" s="11" t="str">
        <f t="shared" si="46"/>
        <v>19. Đắk LắkHuyện Ea Súp</v>
      </c>
    </row>
    <row r="2979" spans="11:27" ht="15.75">
      <c r="K2979" s="21"/>
      <c r="L2979" s="17"/>
      <c r="M2979" s="17"/>
      <c r="N2979" s="17" t="s">
        <v>370</v>
      </c>
      <c r="O2979" s="17" t="s">
        <v>927</v>
      </c>
      <c r="P2979" s="17" t="s">
        <v>3664</v>
      </c>
      <c r="Q2979" s="17" t="s">
        <v>347</v>
      </c>
      <c r="R2979" s="18">
        <v>65</v>
      </c>
      <c r="S2979" s="10">
        <v>36</v>
      </c>
      <c r="AA2979" s="11" t="str">
        <f t="shared" si="46"/>
        <v>19. Đắk LắkHuyện Ea Súp</v>
      </c>
    </row>
    <row r="2980" spans="11:27" ht="15.75">
      <c r="K2980" s="21"/>
      <c r="L2980" s="17"/>
      <c r="M2980" s="17"/>
      <c r="N2980" s="17" t="s">
        <v>370</v>
      </c>
      <c r="O2980" s="17" t="s">
        <v>927</v>
      </c>
      <c r="P2980" s="17" t="s">
        <v>3665</v>
      </c>
      <c r="Q2980" s="17" t="s">
        <v>347</v>
      </c>
      <c r="R2980" s="18">
        <v>65</v>
      </c>
      <c r="S2980" s="10">
        <v>36</v>
      </c>
      <c r="AA2980" s="11" t="str">
        <f t="shared" si="46"/>
        <v>19. Đắk LắkHuyện Ea Súp</v>
      </c>
    </row>
    <row r="2981" spans="11:27" ht="15.75">
      <c r="K2981" s="21"/>
      <c r="L2981" s="17"/>
      <c r="M2981" s="17"/>
      <c r="N2981" s="17" t="s">
        <v>370</v>
      </c>
      <c r="O2981" s="17" t="s">
        <v>927</v>
      </c>
      <c r="P2981" s="17" t="s">
        <v>3666</v>
      </c>
      <c r="Q2981" s="17" t="s">
        <v>347</v>
      </c>
      <c r="R2981" s="18">
        <v>65</v>
      </c>
      <c r="S2981" s="10">
        <v>36</v>
      </c>
      <c r="AA2981" s="11" t="str">
        <f t="shared" si="46"/>
        <v>19. Đắk LắkHuyện Ea Súp</v>
      </c>
    </row>
    <row r="2982" spans="11:27" ht="15.75">
      <c r="K2982" s="21"/>
      <c r="L2982" s="17"/>
      <c r="M2982" s="17"/>
      <c r="N2982" s="17" t="s">
        <v>370</v>
      </c>
      <c r="O2982" s="17" t="s">
        <v>927</v>
      </c>
      <c r="P2982" s="17" t="s">
        <v>3667</v>
      </c>
      <c r="Q2982" s="17" t="s">
        <v>347</v>
      </c>
      <c r="R2982" s="18">
        <v>65</v>
      </c>
      <c r="S2982" s="10">
        <v>36</v>
      </c>
      <c r="AA2982" s="11" t="str">
        <f t="shared" si="46"/>
        <v>19. Đắk LắkHuyện Ea Súp</v>
      </c>
    </row>
    <row r="2983" spans="11:27" ht="15.75">
      <c r="K2983" s="21"/>
      <c r="L2983" s="17"/>
      <c r="M2983" s="17"/>
      <c r="N2983" s="17" t="s">
        <v>370</v>
      </c>
      <c r="O2983" s="17" t="s">
        <v>927</v>
      </c>
      <c r="P2983" s="17" t="s">
        <v>3668</v>
      </c>
      <c r="Q2983" s="17" t="s">
        <v>347</v>
      </c>
      <c r="R2983" s="18">
        <v>65</v>
      </c>
      <c r="S2983" s="10">
        <v>36</v>
      </c>
      <c r="AA2983" s="11" t="str">
        <f t="shared" si="46"/>
        <v>19. Đắk LắkHuyện Ea Súp</v>
      </c>
    </row>
    <row r="2984" spans="11:27" ht="15.75">
      <c r="K2984" s="21"/>
      <c r="L2984" s="17"/>
      <c r="M2984" s="17"/>
      <c r="N2984" s="17" t="s">
        <v>370</v>
      </c>
      <c r="O2984" s="17" t="s">
        <v>930</v>
      </c>
      <c r="P2984" s="17" t="s">
        <v>3669</v>
      </c>
      <c r="Q2984" s="17" t="s">
        <v>347</v>
      </c>
      <c r="R2984" s="18">
        <v>65</v>
      </c>
      <c r="S2984" s="10">
        <v>36</v>
      </c>
      <c r="AA2984" s="11" t="str">
        <f t="shared" si="46"/>
        <v>19. Đắk LắkHuyện Krông A Na</v>
      </c>
    </row>
    <row r="2985" spans="11:27" ht="15.75">
      <c r="K2985" s="21"/>
      <c r="L2985" s="17"/>
      <c r="M2985" s="17"/>
      <c r="N2985" s="17" t="s">
        <v>370</v>
      </c>
      <c r="O2985" s="17" t="s">
        <v>930</v>
      </c>
      <c r="P2985" s="17" t="s">
        <v>3670</v>
      </c>
      <c r="Q2985" s="17" t="s">
        <v>347</v>
      </c>
      <c r="R2985" s="18">
        <v>65</v>
      </c>
      <c r="S2985" s="10">
        <v>36</v>
      </c>
      <c r="AA2985" s="11" t="str">
        <f t="shared" si="46"/>
        <v>19. Đắk LắkHuyện Krông A Na</v>
      </c>
    </row>
    <row r="2986" spans="11:27" ht="15.75">
      <c r="K2986" s="21"/>
      <c r="L2986" s="17"/>
      <c r="M2986" s="17"/>
      <c r="N2986" s="17" t="s">
        <v>370</v>
      </c>
      <c r="O2986" s="17" t="s">
        <v>930</v>
      </c>
      <c r="P2986" s="17" t="s">
        <v>2299</v>
      </c>
      <c r="Q2986" s="17" t="s">
        <v>347</v>
      </c>
      <c r="R2986" s="18">
        <v>65</v>
      </c>
      <c r="S2986" s="10">
        <v>36</v>
      </c>
      <c r="AA2986" s="11" t="str">
        <f t="shared" si="46"/>
        <v>19. Đắk LắkHuyện Krông A Na</v>
      </c>
    </row>
    <row r="2987" spans="11:27" ht="15.75">
      <c r="K2987" s="21"/>
      <c r="L2987" s="17"/>
      <c r="M2987" s="17"/>
      <c r="N2987" s="17" t="s">
        <v>370</v>
      </c>
      <c r="O2987" s="17" t="s">
        <v>930</v>
      </c>
      <c r="P2987" s="17" t="s">
        <v>3671</v>
      </c>
      <c r="Q2987" s="17" t="s">
        <v>347</v>
      </c>
      <c r="R2987" s="18">
        <v>65</v>
      </c>
      <c r="S2987" s="10">
        <v>36</v>
      </c>
      <c r="AA2987" s="11" t="str">
        <f t="shared" si="46"/>
        <v>19. Đắk LắkHuyện Krông A Na</v>
      </c>
    </row>
    <row r="2988" spans="11:27" ht="15.75">
      <c r="K2988" s="21"/>
      <c r="L2988" s="17"/>
      <c r="M2988" s="17"/>
      <c r="N2988" s="17" t="s">
        <v>370</v>
      </c>
      <c r="O2988" s="17" t="s">
        <v>930</v>
      </c>
      <c r="P2988" s="17" t="s">
        <v>3672</v>
      </c>
      <c r="Q2988" s="17" t="s">
        <v>347</v>
      </c>
      <c r="R2988" s="18">
        <v>65</v>
      </c>
      <c r="S2988" s="10">
        <v>36</v>
      </c>
      <c r="AA2988" s="11" t="str">
        <f t="shared" si="46"/>
        <v>19. Đắk LắkHuyện Krông A Na</v>
      </c>
    </row>
    <row r="2989" spans="11:27" ht="15.75">
      <c r="K2989" s="21"/>
      <c r="L2989" s="17"/>
      <c r="M2989" s="17"/>
      <c r="N2989" s="17" t="s">
        <v>370</v>
      </c>
      <c r="O2989" s="17" t="s">
        <v>930</v>
      </c>
      <c r="P2989" s="17" t="s">
        <v>3673</v>
      </c>
      <c r="Q2989" s="17" t="s">
        <v>347</v>
      </c>
      <c r="R2989" s="18">
        <v>65</v>
      </c>
      <c r="S2989" s="10">
        <v>36</v>
      </c>
      <c r="AA2989" s="11" t="str">
        <f t="shared" si="46"/>
        <v>19. Đắk LắkHuyện Krông A Na</v>
      </c>
    </row>
    <row r="2990" spans="11:27" ht="15.75">
      <c r="K2990" s="21"/>
      <c r="L2990" s="17"/>
      <c r="M2990" s="17"/>
      <c r="N2990" s="17" t="s">
        <v>370</v>
      </c>
      <c r="O2990" s="17" t="s">
        <v>930</v>
      </c>
      <c r="P2990" s="17" t="s">
        <v>3674</v>
      </c>
      <c r="Q2990" s="17" t="s">
        <v>347</v>
      </c>
      <c r="R2990" s="18">
        <v>65</v>
      </c>
      <c r="S2990" s="10">
        <v>36</v>
      </c>
      <c r="AA2990" s="11" t="str">
        <f t="shared" si="46"/>
        <v>19. Đắk LắkHuyện Krông A Na</v>
      </c>
    </row>
    <row r="2991" spans="11:27" ht="15.75">
      <c r="K2991" s="21"/>
      <c r="L2991" s="17"/>
      <c r="M2991" s="17"/>
      <c r="N2991" s="17" t="s">
        <v>370</v>
      </c>
      <c r="O2991" s="17" t="s">
        <v>930</v>
      </c>
      <c r="P2991" s="17" t="s">
        <v>3675</v>
      </c>
      <c r="Q2991" s="17" t="s">
        <v>347</v>
      </c>
      <c r="R2991" s="18">
        <v>65</v>
      </c>
      <c r="S2991" s="10">
        <v>36</v>
      </c>
      <c r="AA2991" s="11" t="str">
        <f t="shared" si="46"/>
        <v>19. Đắk LắkHuyện Krông A Na</v>
      </c>
    </row>
    <row r="2992" spans="11:27" ht="15.75">
      <c r="K2992" s="21"/>
      <c r="L2992" s="17"/>
      <c r="M2992" s="17"/>
      <c r="N2992" s="17" t="s">
        <v>370</v>
      </c>
      <c r="O2992" s="17" t="s">
        <v>933</v>
      </c>
      <c r="P2992" s="17" t="s">
        <v>3676</v>
      </c>
      <c r="Q2992" s="17" t="s">
        <v>347</v>
      </c>
      <c r="R2992" s="18">
        <v>65</v>
      </c>
      <c r="S2992" s="10">
        <v>36</v>
      </c>
      <c r="AA2992" s="11" t="str">
        <f t="shared" si="46"/>
        <v>19. Đắk LắkHuyện Krông Bông</v>
      </c>
    </row>
    <row r="2993" spans="11:27" ht="15.75">
      <c r="K2993" s="21"/>
      <c r="L2993" s="17"/>
      <c r="M2993" s="17"/>
      <c r="N2993" s="17" t="s">
        <v>370</v>
      </c>
      <c r="O2993" s="17" t="s">
        <v>933</v>
      </c>
      <c r="P2993" s="17" t="s">
        <v>3677</v>
      </c>
      <c r="Q2993" s="17" t="s">
        <v>347</v>
      </c>
      <c r="R2993" s="18">
        <v>65</v>
      </c>
      <c r="S2993" s="10">
        <v>36</v>
      </c>
      <c r="AA2993" s="11" t="str">
        <f t="shared" si="46"/>
        <v>19. Đắk LắkHuyện Krông Bông</v>
      </c>
    </row>
    <row r="2994" spans="11:27" ht="15.75">
      <c r="K2994" s="21"/>
      <c r="L2994" s="17"/>
      <c r="M2994" s="17"/>
      <c r="N2994" s="17" t="s">
        <v>370</v>
      </c>
      <c r="O2994" s="17" t="s">
        <v>933</v>
      </c>
      <c r="P2994" s="17" t="s">
        <v>3678</v>
      </c>
      <c r="Q2994" s="17" t="s">
        <v>347</v>
      </c>
      <c r="R2994" s="18">
        <v>65</v>
      </c>
      <c r="S2994" s="10">
        <v>36</v>
      </c>
      <c r="AA2994" s="11" t="str">
        <f t="shared" si="46"/>
        <v>19. Đắk LắkHuyện Krông Bông</v>
      </c>
    </row>
    <row r="2995" spans="11:27" ht="15.75">
      <c r="K2995" s="21"/>
      <c r="L2995" s="17"/>
      <c r="M2995" s="17"/>
      <c r="N2995" s="17" t="s">
        <v>370</v>
      </c>
      <c r="O2995" s="17" t="s">
        <v>933</v>
      </c>
      <c r="P2995" s="17" t="s">
        <v>3679</v>
      </c>
      <c r="Q2995" s="17" t="s">
        <v>347</v>
      </c>
      <c r="R2995" s="18">
        <v>65</v>
      </c>
      <c r="S2995" s="10">
        <v>36</v>
      </c>
      <c r="AA2995" s="11" t="str">
        <f t="shared" si="46"/>
        <v>19. Đắk LắkHuyện Krông Bông</v>
      </c>
    </row>
    <row r="2996" spans="11:27" ht="15.75">
      <c r="K2996" s="21"/>
      <c r="L2996" s="17"/>
      <c r="M2996" s="17"/>
      <c r="N2996" s="17" t="s">
        <v>370</v>
      </c>
      <c r="O2996" s="17" t="s">
        <v>933</v>
      </c>
      <c r="P2996" s="17" t="s">
        <v>3680</v>
      </c>
      <c r="Q2996" s="17" t="s">
        <v>347</v>
      </c>
      <c r="R2996" s="18">
        <v>65</v>
      </c>
      <c r="S2996" s="10">
        <v>36</v>
      </c>
      <c r="AA2996" s="11" t="str">
        <f t="shared" si="46"/>
        <v>19. Đắk LắkHuyện Krông Bông</v>
      </c>
    </row>
    <row r="2997" spans="11:27" ht="15.75">
      <c r="K2997" s="21"/>
      <c r="L2997" s="17"/>
      <c r="M2997" s="17"/>
      <c r="N2997" s="17" t="s">
        <v>370</v>
      </c>
      <c r="O2997" s="17" t="s">
        <v>933</v>
      </c>
      <c r="P2997" s="17" t="s">
        <v>3681</v>
      </c>
      <c r="Q2997" s="17" t="s">
        <v>347</v>
      </c>
      <c r="R2997" s="18">
        <v>65</v>
      </c>
      <c r="S2997" s="10">
        <v>36</v>
      </c>
      <c r="AA2997" s="11" t="str">
        <f t="shared" si="46"/>
        <v>19. Đắk LắkHuyện Krông Bông</v>
      </c>
    </row>
    <row r="2998" spans="11:27" ht="15.75">
      <c r="K2998" s="21"/>
      <c r="L2998" s="17"/>
      <c r="M2998" s="17"/>
      <c r="N2998" s="17" t="s">
        <v>370</v>
      </c>
      <c r="O2998" s="17" t="s">
        <v>933</v>
      </c>
      <c r="P2998" s="17" t="s">
        <v>3682</v>
      </c>
      <c r="Q2998" s="17" t="s">
        <v>347</v>
      </c>
      <c r="R2998" s="18">
        <v>65</v>
      </c>
      <c r="S2998" s="10">
        <v>36</v>
      </c>
      <c r="AA2998" s="11" t="str">
        <f t="shared" si="46"/>
        <v>19. Đắk LắkHuyện Krông Bông</v>
      </c>
    </row>
    <row r="2999" spans="11:27" ht="15.75">
      <c r="K2999" s="21"/>
      <c r="L2999" s="17"/>
      <c r="M2999" s="17"/>
      <c r="N2999" s="17" t="s">
        <v>370</v>
      </c>
      <c r="O2999" s="17" t="s">
        <v>933</v>
      </c>
      <c r="P2999" s="17" t="s">
        <v>2152</v>
      </c>
      <c r="Q2999" s="17" t="s">
        <v>347</v>
      </c>
      <c r="R2999" s="18">
        <v>65</v>
      </c>
      <c r="S2999" s="10">
        <v>36</v>
      </c>
      <c r="AA2999" s="11" t="str">
        <f t="shared" si="46"/>
        <v>19. Đắk LắkHuyện Krông Bông</v>
      </c>
    </row>
    <row r="3000" spans="11:27" ht="15.75">
      <c r="K3000" s="21"/>
      <c r="L3000" s="17"/>
      <c r="M3000" s="17"/>
      <c r="N3000" s="17" t="s">
        <v>370</v>
      </c>
      <c r="O3000" s="17" t="s">
        <v>933</v>
      </c>
      <c r="P3000" s="17" t="s">
        <v>2154</v>
      </c>
      <c r="Q3000" s="17" t="s">
        <v>347</v>
      </c>
      <c r="R3000" s="18">
        <v>65</v>
      </c>
      <c r="S3000" s="10">
        <v>36</v>
      </c>
      <c r="AA3000" s="11" t="str">
        <f t="shared" si="46"/>
        <v>19. Đắk LắkHuyện Krông Bông</v>
      </c>
    </row>
    <row r="3001" spans="11:27" ht="15.75">
      <c r="K3001" s="21"/>
      <c r="L3001" s="17"/>
      <c r="M3001" s="17"/>
      <c r="N3001" s="17" t="s">
        <v>370</v>
      </c>
      <c r="O3001" s="17" t="s">
        <v>933</v>
      </c>
      <c r="P3001" s="17" t="s">
        <v>3466</v>
      </c>
      <c r="Q3001" s="17" t="s">
        <v>347</v>
      </c>
      <c r="R3001" s="18">
        <v>65</v>
      </c>
      <c r="S3001" s="10">
        <v>36</v>
      </c>
      <c r="AA3001" s="11" t="str">
        <f t="shared" si="46"/>
        <v>19. Đắk LắkHuyện Krông Bông</v>
      </c>
    </row>
    <row r="3002" spans="11:27" ht="15.75">
      <c r="K3002" s="21"/>
      <c r="L3002" s="17"/>
      <c r="M3002" s="17"/>
      <c r="N3002" s="17" t="s">
        <v>370</v>
      </c>
      <c r="O3002" s="17" t="s">
        <v>933</v>
      </c>
      <c r="P3002" s="17" t="s">
        <v>3467</v>
      </c>
      <c r="Q3002" s="17" t="s">
        <v>347</v>
      </c>
      <c r="R3002" s="18">
        <v>65</v>
      </c>
      <c r="S3002" s="10">
        <v>36</v>
      </c>
      <c r="AA3002" s="11" t="str">
        <f t="shared" si="46"/>
        <v>19. Đắk LắkHuyện Krông Bông</v>
      </c>
    </row>
    <row r="3003" spans="11:27" ht="15.75">
      <c r="K3003" s="21"/>
      <c r="L3003" s="17"/>
      <c r="M3003" s="17"/>
      <c r="N3003" s="17" t="s">
        <v>370</v>
      </c>
      <c r="O3003" s="17" t="s">
        <v>933</v>
      </c>
      <c r="P3003" s="17" t="s">
        <v>3683</v>
      </c>
      <c r="Q3003" s="17" t="s">
        <v>347</v>
      </c>
      <c r="R3003" s="18">
        <v>65</v>
      </c>
      <c r="S3003" s="10">
        <v>36</v>
      </c>
      <c r="AA3003" s="11" t="str">
        <f t="shared" si="46"/>
        <v>19. Đắk LắkHuyện Krông Bông</v>
      </c>
    </row>
    <row r="3004" spans="11:27" ht="15.75">
      <c r="K3004" s="21"/>
      <c r="L3004" s="17"/>
      <c r="M3004" s="17"/>
      <c r="N3004" s="17" t="s">
        <v>370</v>
      </c>
      <c r="O3004" s="17" t="s">
        <v>933</v>
      </c>
      <c r="P3004" s="17" t="s">
        <v>3684</v>
      </c>
      <c r="Q3004" s="17" t="s">
        <v>347</v>
      </c>
      <c r="R3004" s="18">
        <v>65</v>
      </c>
      <c r="S3004" s="10">
        <v>36</v>
      </c>
      <c r="AA3004" s="11" t="str">
        <f t="shared" si="46"/>
        <v>19. Đắk LắkHuyện Krông Bông</v>
      </c>
    </row>
    <row r="3005" spans="11:27" ht="15.75">
      <c r="K3005" s="21"/>
      <c r="L3005" s="17"/>
      <c r="M3005" s="17"/>
      <c r="N3005" s="17" t="s">
        <v>370</v>
      </c>
      <c r="O3005" s="17" t="s">
        <v>933</v>
      </c>
      <c r="P3005" s="17" t="s">
        <v>3685</v>
      </c>
      <c r="Q3005" s="17" t="s">
        <v>347</v>
      </c>
      <c r="R3005" s="18">
        <v>65</v>
      </c>
      <c r="S3005" s="10">
        <v>36</v>
      </c>
      <c r="AA3005" s="11" t="str">
        <f t="shared" si="46"/>
        <v>19. Đắk LắkHuyện Krông Bông</v>
      </c>
    </row>
    <row r="3006" spans="11:27" ht="15.75">
      <c r="K3006" s="21"/>
      <c r="L3006" s="17"/>
      <c r="M3006" s="17"/>
      <c r="N3006" s="17" t="s">
        <v>370</v>
      </c>
      <c r="O3006" s="17" t="s">
        <v>936</v>
      </c>
      <c r="P3006" s="17" t="s">
        <v>3686</v>
      </c>
      <c r="Q3006" s="17" t="s">
        <v>347</v>
      </c>
      <c r="R3006" s="18">
        <v>65</v>
      </c>
      <c r="S3006" s="10">
        <v>36</v>
      </c>
      <c r="AA3006" s="11" t="str">
        <f t="shared" si="46"/>
        <v>19. Đắk LắkHuyện Krông Búk</v>
      </c>
    </row>
    <row r="3007" spans="11:27" ht="15.75">
      <c r="K3007" s="21"/>
      <c r="L3007" s="17"/>
      <c r="M3007" s="17"/>
      <c r="N3007" s="17" t="s">
        <v>370</v>
      </c>
      <c r="O3007" s="17" t="s">
        <v>936</v>
      </c>
      <c r="P3007" s="17" t="s">
        <v>3687</v>
      </c>
      <c r="Q3007" s="17" t="s">
        <v>347</v>
      </c>
      <c r="R3007" s="18">
        <v>65</v>
      </c>
      <c r="S3007" s="10">
        <v>36</v>
      </c>
      <c r="AA3007" s="11" t="str">
        <f t="shared" si="46"/>
        <v>19. Đắk LắkHuyện Krông Búk</v>
      </c>
    </row>
    <row r="3008" spans="11:27" ht="15.75">
      <c r="K3008" s="21"/>
      <c r="L3008" s="17"/>
      <c r="M3008" s="17"/>
      <c r="N3008" s="17" t="s">
        <v>370</v>
      </c>
      <c r="O3008" s="17" t="s">
        <v>936</v>
      </c>
      <c r="P3008" s="17" t="s">
        <v>3688</v>
      </c>
      <c r="Q3008" s="17" t="s">
        <v>347</v>
      </c>
      <c r="R3008" s="18">
        <v>65</v>
      </c>
      <c r="S3008" s="10">
        <v>36</v>
      </c>
      <c r="AA3008" s="11" t="str">
        <f t="shared" si="46"/>
        <v>19. Đắk LắkHuyện Krông Búk</v>
      </c>
    </row>
    <row r="3009" spans="11:27" ht="15.75">
      <c r="K3009" s="21"/>
      <c r="L3009" s="17"/>
      <c r="M3009" s="17"/>
      <c r="N3009" s="17" t="s">
        <v>370</v>
      </c>
      <c r="O3009" s="17" t="s">
        <v>936</v>
      </c>
      <c r="P3009" s="17" t="s">
        <v>3689</v>
      </c>
      <c r="Q3009" s="17" t="s">
        <v>347</v>
      </c>
      <c r="R3009" s="18">
        <v>65</v>
      </c>
      <c r="S3009" s="10">
        <v>36</v>
      </c>
      <c r="AA3009" s="11" t="str">
        <f t="shared" si="46"/>
        <v>19. Đắk LắkHuyện Krông Búk</v>
      </c>
    </row>
    <row r="3010" spans="11:27" ht="15.75">
      <c r="K3010" s="21"/>
      <c r="L3010" s="17"/>
      <c r="M3010" s="17"/>
      <c r="N3010" s="17" t="s">
        <v>370</v>
      </c>
      <c r="O3010" s="17" t="s">
        <v>936</v>
      </c>
      <c r="P3010" s="17" t="s">
        <v>3690</v>
      </c>
      <c r="Q3010" s="17" t="s">
        <v>347</v>
      </c>
      <c r="R3010" s="18">
        <v>65</v>
      </c>
      <c r="S3010" s="10">
        <v>36</v>
      </c>
      <c r="AA3010" s="11" t="str">
        <f t="shared" si="46"/>
        <v>19. Đắk LắkHuyện Krông Búk</v>
      </c>
    </row>
    <row r="3011" spans="11:27" ht="15.75">
      <c r="K3011" s="21"/>
      <c r="L3011" s="17"/>
      <c r="M3011" s="17"/>
      <c r="N3011" s="17" t="s">
        <v>370</v>
      </c>
      <c r="O3011" s="17" t="s">
        <v>936</v>
      </c>
      <c r="P3011" s="17" t="s">
        <v>3691</v>
      </c>
      <c r="Q3011" s="17" t="s">
        <v>347</v>
      </c>
      <c r="R3011" s="18">
        <v>65</v>
      </c>
      <c r="S3011" s="10">
        <v>36</v>
      </c>
      <c r="AA3011" s="11" t="str">
        <f t="shared" si="46"/>
        <v>19. Đắk LắkHuyện Krông Búk</v>
      </c>
    </row>
    <row r="3012" spans="11:27" ht="15.75">
      <c r="K3012" s="21"/>
      <c r="L3012" s="17"/>
      <c r="M3012" s="17"/>
      <c r="N3012" s="17" t="s">
        <v>370</v>
      </c>
      <c r="O3012" s="17" t="s">
        <v>936</v>
      </c>
      <c r="P3012" s="17" t="s">
        <v>567</v>
      </c>
      <c r="Q3012" s="17" t="s">
        <v>347</v>
      </c>
      <c r="R3012" s="18">
        <v>65</v>
      </c>
      <c r="S3012" s="10">
        <v>36</v>
      </c>
      <c r="AA3012" s="11" t="str">
        <f t="shared" si="46"/>
        <v>19. Đắk LắkHuyện Krông Búk</v>
      </c>
    </row>
    <row r="3013" spans="11:27" ht="15.75">
      <c r="K3013" s="21"/>
      <c r="L3013" s="17"/>
      <c r="M3013" s="17"/>
      <c r="N3013" s="17" t="s">
        <v>370</v>
      </c>
      <c r="O3013" s="17" t="s">
        <v>939</v>
      </c>
      <c r="P3013" s="17" t="s">
        <v>3692</v>
      </c>
      <c r="Q3013" s="17" t="s">
        <v>347</v>
      </c>
      <c r="R3013" s="18">
        <v>65</v>
      </c>
      <c r="S3013" s="10">
        <v>36</v>
      </c>
      <c r="AA3013" s="11" t="str">
        <f t="shared" si="46"/>
        <v>19. Đắk LắkHuyện Krông Năng</v>
      </c>
    </row>
    <row r="3014" spans="11:27" ht="15.75">
      <c r="K3014" s="21"/>
      <c r="L3014" s="17"/>
      <c r="M3014" s="17"/>
      <c r="N3014" s="17" t="s">
        <v>370</v>
      </c>
      <c r="O3014" s="17" t="s">
        <v>939</v>
      </c>
      <c r="P3014" s="17" t="s">
        <v>3693</v>
      </c>
      <c r="Q3014" s="17" t="s">
        <v>347</v>
      </c>
      <c r="R3014" s="18">
        <v>65</v>
      </c>
      <c r="S3014" s="10">
        <v>36</v>
      </c>
      <c r="AA3014" s="11" t="str">
        <f t="shared" ref="AA3014:AA3077" si="47">N3014&amp;O3014</f>
        <v>19. Đắk LắkHuyện Krông Năng</v>
      </c>
    </row>
    <row r="3015" spans="11:27" ht="15.75">
      <c r="K3015" s="21"/>
      <c r="L3015" s="17"/>
      <c r="M3015" s="17"/>
      <c r="N3015" s="17" t="s">
        <v>370</v>
      </c>
      <c r="O3015" s="17" t="s">
        <v>939</v>
      </c>
      <c r="P3015" s="17" t="s">
        <v>3694</v>
      </c>
      <c r="Q3015" s="17" t="s">
        <v>347</v>
      </c>
      <c r="R3015" s="18">
        <v>65</v>
      </c>
      <c r="S3015" s="10">
        <v>36</v>
      </c>
      <c r="AA3015" s="11" t="str">
        <f t="shared" si="47"/>
        <v>19. Đắk LắkHuyện Krông Năng</v>
      </c>
    </row>
    <row r="3016" spans="11:27" ht="15.75">
      <c r="K3016" s="21"/>
      <c r="L3016" s="17"/>
      <c r="M3016" s="17"/>
      <c r="N3016" s="17" t="s">
        <v>370</v>
      </c>
      <c r="O3016" s="17" t="s">
        <v>939</v>
      </c>
      <c r="P3016" s="17" t="s">
        <v>3695</v>
      </c>
      <c r="Q3016" s="17" t="s">
        <v>347</v>
      </c>
      <c r="R3016" s="18">
        <v>65</v>
      </c>
      <c r="S3016" s="10">
        <v>36</v>
      </c>
      <c r="AA3016" s="11" t="str">
        <f t="shared" si="47"/>
        <v>19. Đắk LắkHuyện Krông Năng</v>
      </c>
    </row>
    <row r="3017" spans="11:27" ht="15.75">
      <c r="K3017" s="21"/>
      <c r="L3017" s="17"/>
      <c r="M3017" s="17"/>
      <c r="N3017" s="17" t="s">
        <v>370</v>
      </c>
      <c r="O3017" s="17" t="s">
        <v>939</v>
      </c>
      <c r="P3017" s="17" t="s">
        <v>3696</v>
      </c>
      <c r="Q3017" s="17" t="s">
        <v>347</v>
      </c>
      <c r="R3017" s="18">
        <v>65</v>
      </c>
      <c r="S3017" s="10">
        <v>36</v>
      </c>
      <c r="AA3017" s="11" t="str">
        <f t="shared" si="47"/>
        <v>19. Đắk LắkHuyện Krông Năng</v>
      </c>
    </row>
    <row r="3018" spans="11:27" ht="15.75">
      <c r="K3018" s="21"/>
      <c r="L3018" s="17"/>
      <c r="M3018" s="17"/>
      <c r="N3018" s="17" t="s">
        <v>370</v>
      </c>
      <c r="O3018" s="17" t="s">
        <v>939</v>
      </c>
      <c r="P3018" s="17" t="s">
        <v>3697</v>
      </c>
      <c r="Q3018" s="17" t="s">
        <v>347</v>
      </c>
      <c r="R3018" s="18">
        <v>65</v>
      </c>
      <c r="S3018" s="10">
        <v>36</v>
      </c>
      <c r="AA3018" s="11" t="str">
        <f t="shared" si="47"/>
        <v>19. Đắk LắkHuyện Krông Năng</v>
      </c>
    </row>
    <row r="3019" spans="11:27" ht="15.75">
      <c r="K3019" s="21"/>
      <c r="L3019" s="17"/>
      <c r="M3019" s="17"/>
      <c r="N3019" s="17" t="s">
        <v>370</v>
      </c>
      <c r="O3019" s="17" t="s">
        <v>939</v>
      </c>
      <c r="P3019" s="17" t="s">
        <v>3698</v>
      </c>
      <c r="Q3019" s="17" t="s">
        <v>347</v>
      </c>
      <c r="R3019" s="18">
        <v>65</v>
      </c>
      <c r="S3019" s="10">
        <v>36</v>
      </c>
      <c r="AA3019" s="11" t="str">
        <f t="shared" si="47"/>
        <v>19. Đắk LắkHuyện Krông Năng</v>
      </c>
    </row>
    <row r="3020" spans="11:27" ht="15.75">
      <c r="K3020" s="21"/>
      <c r="L3020" s="17"/>
      <c r="M3020" s="17"/>
      <c r="N3020" s="17" t="s">
        <v>370</v>
      </c>
      <c r="O3020" s="17" t="s">
        <v>939</v>
      </c>
      <c r="P3020" s="17" t="s">
        <v>3699</v>
      </c>
      <c r="Q3020" s="17" t="s">
        <v>347</v>
      </c>
      <c r="R3020" s="18">
        <v>65</v>
      </c>
      <c r="S3020" s="10">
        <v>36</v>
      </c>
      <c r="AA3020" s="11" t="str">
        <f t="shared" si="47"/>
        <v>19. Đắk LắkHuyện Krông Năng</v>
      </c>
    </row>
    <row r="3021" spans="11:27" ht="15.75">
      <c r="K3021" s="21"/>
      <c r="L3021" s="17"/>
      <c r="M3021" s="17"/>
      <c r="N3021" s="17" t="s">
        <v>370</v>
      </c>
      <c r="O3021" s="17" t="s">
        <v>939</v>
      </c>
      <c r="P3021" s="17" t="s">
        <v>3700</v>
      </c>
      <c r="Q3021" s="17" t="s">
        <v>347</v>
      </c>
      <c r="R3021" s="18">
        <v>65</v>
      </c>
      <c r="S3021" s="10">
        <v>36</v>
      </c>
      <c r="AA3021" s="11" t="str">
        <f t="shared" si="47"/>
        <v>19. Đắk LắkHuyện Krông Năng</v>
      </c>
    </row>
    <row r="3022" spans="11:27" ht="15.75">
      <c r="K3022" s="21"/>
      <c r="L3022" s="17"/>
      <c r="M3022" s="17"/>
      <c r="N3022" s="17" t="s">
        <v>370</v>
      </c>
      <c r="O3022" s="17" t="s">
        <v>939</v>
      </c>
      <c r="P3022" s="17" t="s">
        <v>2409</v>
      </c>
      <c r="Q3022" s="17" t="s">
        <v>347</v>
      </c>
      <c r="R3022" s="18">
        <v>65</v>
      </c>
      <c r="S3022" s="10">
        <v>36</v>
      </c>
      <c r="AA3022" s="11" t="str">
        <f t="shared" si="47"/>
        <v>19. Đắk LắkHuyện Krông Năng</v>
      </c>
    </row>
    <row r="3023" spans="11:27" ht="15.75">
      <c r="K3023" s="21"/>
      <c r="L3023" s="17"/>
      <c r="M3023" s="17"/>
      <c r="N3023" s="17" t="s">
        <v>370</v>
      </c>
      <c r="O3023" s="17" t="s">
        <v>939</v>
      </c>
      <c r="P3023" s="17" t="s">
        <v>1801</v>
      </c>
      <c r="Q3023" s="17" t="s">
        <v>347</v>
      </c>
      <c r="R3023" s="18">
        <v>65</v>
      </c>
      <c r="S3023" s="10">
        <v>36</v>
      </c>
      <c r="AA3023" s="11" t="str">
        <f t="shared" si="47"/>
        <v>19. Đắk LắkHuyện Krông Năng</v>
      </c>
    </row>
    <row r="3024" spans="11:27" ht="15.75">
      <c r="K3024" s="21"/>
      <c r="L3024" s="17"/>
      <c r="M3024" s="17"/>
      <c r="N3024" s="17" t="s">
        <v>370</v>
      </c>
      <c r="O3024" s="17" t="s">
        <v>939</v>
      </c>
      <c r="P3024" s="17" t="s">
        <v>2877</v>
      </c>
      <c r="Q3024" s="17" t="s">
        <v>347</v>
      </c>
      <c r="R3024" s="18">
        <v>65</v>
      </c>
      <c r="S3024" s="10">
        <v>36</v>
      </c>
      <c r="AA3024" s="11" t="str">
        <f t="shared" si="47"/>
        <v>19. Đắk LắkHuyện Krông Năng</v>
      </c>
    </row>
    <row r="3025" spans="11:27" ht="15.75">
      <c r="K3025" s="21"/>
      <c r="L3025" s="17"/>
      <c r="M3025" s="17"/>
      <c r="N3025" s="17" t="s">
        <v>370</v>
      </c>
      <c r="O3025" s="17" t="s">
        <v>942</v>
      </c>
      <c r="P3025" s="17" t="s">
        <v>3701</v>
      </c>
      <c r="Q3025" s="17" t="s">
        <v>347</v>
      </c>
      <c r="R3025" s="18">
        <v>65</v>
      </c>
      <c r="S3025" s="10">
        <v>36</v>
      </c>
      <c r="AA3025" s="11" t="str">
        <f t="shared" si="47"/>
        <v>19. Đắk LắkHuyện Krông Pắc</v>
      </c>
    </row>
    <row r="3026" spans="11:27" ht="15.75">
      <c r="K3026" s="21"/>
      <c r="L3026" s="17"/>
      <c r="M3026" s="17"/>
      <c r="N3026" s="17" t="s">
        <v>370</v>
      </c>
      <c r="O3026" s="17" t="s">
        <v>942</v>
      </c>
      <c r="P3026" s="17" t="s">
        <v>3702</v>
      </c>
      <c r="Q3026" s="17" t="s">
        <v>347</v>
      </c>
      <c r="R3026" s="18">
        <v>65</v>
      </c>
      <c r="S3026" s="10">
        <v>36</v>
      </c>
      <c r="AA3026" s="11" t="str">
        <f t="shared" si="47"/>
        <v>19. Đắk LắkHuyện Krông Pắc</v>
      </c>
    </row>
    <row r="3027" spans="11:27" ht="15.75">
      <c r="K3027" s="21"/>
      <c r="L3027" s="17"/>
      <c r="M3027" s="17"/>
      <c r="N3027" s="17" t="s">
        <v>370</v>
      </c>
      <c r="O3027" s="17" t="s">
        <v>942</v>
      </c>
      <c r="P3027" s="17" t="s">
        <v>3703</v>
      </c>
      <c r="Q3027" s="17" t="s">
        <v>347</v>
      </c>
      <c r="R3027" s="18">
        <v>65</v>
      </c>
      <c r="S3027" s="10">
        <v>36</v>
      </c>
      <c r="AA3027" s="11" t="str">
        <f t="shared" si="47"/>
        <v>19. Đắk LắkHuyện Krông Pắc</v>
      </c>
    </row>
    <row r="3028" spans="11:27" ht="15.75">
      <c r="K3028" s="21"/>
      <c r="L3028" s="17"/>
      <c r="M3028" s="17"/>
      <c r="N3028" s="17" t="s">
        <v>370</v>
      </c>
      <c r="O3028" s="17" t="s">
        <v>942</v>
      </c>
      <c r="P3028" s="17" t="s">
        <v>3704</v>
      </c>
      <c r="Q3028" s="17" t="s">
        <v>347</v>
      </c>
      <c r="R3028" s="18">
        <v>65</v>
      </c>
      <c r="S3028" s="10">
        <v>36</v>
      </c>
      <c r="AA3028" s="11" t="str">
        <f t="shared" si="47"/>
        <v>19. Đắk LắkHuyện Krông Pắc</v>
      </c>
    </row>
    <row r="3029" spans="11:27" ht="15.75">
      <c r="K3029" s="21"/>
      <c r="L3029" s="17"/>
      <c r="M3029" s="17"/>
      <c r="N3029" s="17" t="s">
        <v>370</v>
      </c>
      <c r="O3029" s="17" t="s">
        <v>942</v>
      </c>
      <c r="P3029" s="17" t="s">
        <v>3705</v>
      </c>
      <c r="Q3029" s="17" t="s">
        <v>347</v>
      </c>
      <c r="R3029" s="18">
        <v>65</v>
      </c>
      <c r="S3029" s="10">
        <v>36</v>
      </c>
      <c r="AA3029" s="11" t="str">
        <f t="shared" si="47"/>
        <v>19. Đắk LắkHuyện Krông Pắc</v>
      </c>
    </row>
    <row r="3030" spans="11:27" ht="15.75">
      <c r="K3030" s="21"/>
      <c r="L3030" s="17"/>
      <c r="M3030" s="17"/>
      <c r="N3030" s="17" t="s">
        <v>370</v>
      </c>
      <c r="O3030" s="17" t="s">
        <v>942</v>
      </c>
      <c r="P3030" s="17" t="s">
        <v>3706</v>
      </c>
      <c r="Q3030" s="17" t="s">
        <v>347</v>
      </c>
      <c r="R3030" s="18">
        <v>65</v>
      </c>
      <c r="S3030" s="10">
        <v>36</v>
      </c>
      <c r="AA3030" s="11" t="str">
        <f t="shared" si="47"/>
        <v>19. Đắk LắkHuyện Krông Pắc</v>
      </c>
    </row>
    <row r="3031" spans="11:27" ht="15.75">
      <c r="K3031" s="21"/>
      <c r="L3031" s="17"/>
      <c r="M3031" s="17"/>
      <c r="N3031" s="17" t="s">
        <v>370</v>
      </c>
      <c r="O3031" s="17" t="s">
        <v>942</v>
      </c>
      <c r="P3031" s="17" t="s">
        <v>3707</v>
      </c>
      <c r="Q3031" s="17" t="s">
        <v>347</v>
      </c>
      <c r="R3031" s="18">
        <v>65</v>
      </c>
      <c r="S3031" s="10">
        <v>36</v>
      </c>
      <c r="AA3031" s="11" t="str">
        <f t="shared" si="47"/>
        <v>19. Đắk LắkHuyện Krông Pắc</v>
      </c>
    </row>
    <row r="3032" spans="11:27" ht="15.75">
      <c r="K3032" s="21"/>
      <c r="L3032" s="17"/>
      <c r="M3032" s="17"/>
      <c r="N3032" s="17" t="s">
        <v>370</v>
      </c>
      <c r="O3032" s="17" t="s">
        <v>942</v>
      </c>
      <c r="P3032" s="17" t="s">
        <v>3708</v>
      </c>
      <c r="Q3032" s="17" t="s">
        <v>347</v>
      </c>
      <c r="R3032" s="18">
        <v>65</v>
      </c>
      <c r="S3032" s="10">
        <v>36</v>
      </c>
      <c r="AA3032" s="11" t="str">
        <f t="shared" si="47"/>
        <v>19. Đắk LắkHuyện Krông Pắc</v>
      </c>
    </row>
    <row r="3033" spans="11:27" ht="15.75">
      <c r="K3033" s="21"/>
      <c r="L3033" s="17"/>
      <c r="M3033" s="17"/>
      <c r="N3033" s="17" t="s">
        <v>370</v>
      </c>
      <c r="O3033" s="17" t="s">
        <v>942</v>
      </c>
      <c r="P3033" s="17" t="s">
        <v>3709</v>
      </c>
      <c r="Q3033" s="17" t="s">
        <v>347</v>
      </c>
      <c r="R3033" s="18">
        <v>65</v>
      </c>
      <c r="S3033" s="10">
        <v>36</v>
      </c>
      <c r="AA3033" s="11" t="str">
        <f t="shared" si="47"/>
        <v>19. Đắk LắkHuyện Krông Pắc</v>
      </c>
    </row>
    <row r="3034" spans="11:27" ht="15.75">
      <c r="K3034" s="21"/>
      <c r="L3034" s="17"/>
      <c r="M3034" s="17"/>
      <c r="N3034" s="17" t="s">
        <v>370</v>
      </c>
      <c r="O3034" s="17" t="s">
        <v>942</v>
      </c>
      <c r="P3034" s="17" t="s">
        <v>3710</v>
      </c>
      <c r="Q3034" s="17" t="s">
        <v>347</v>
      </c>
      <c r="R3034" s="18">
        <v>65</v>
      </c>
      <c r="S3034" s="10">
        <v>36</v>
      </c>
      <c r="AA3034" s="11" t="str">
        <f t="shared" si="47"/>
        <v>19. Đắk LắkHuyện Krông Pắc</v>
      </c>
    </row>
    <row r="3035" spans="11:27" ht="15.75">
      <c r="K3035" s="21"/>
      <c r="L3035" s="17"/>
      <c r="M3035" s="17"/>
      <c r="N3035" s="17" t="s">
        <v>370</v>
      </c>
      <c r="O3035" s="17" t="s">
        <v>942</v>
      </c>
      <c r="P3035" s="17" t="s">
        <v>2311</v>
      </c>
      <c r="Q3035" s="17" t="s">
        <v>347</v>
      </c>
      <c r="R3035" s="18">
        <v>65</v>
      </c>
      <c r="S3035" s="10">
        <v>36</v>
      </c>
      <c r="AA3035" s="11" t="str">
        <f t="shared" si="47"/>
        <v>19. Đắk LắkHuyện Krông Pắc</v>
      </c>
    </row>
    <row r="3036" spans="11:27" ht="15.75">
      <c r="K3036" s="21"/>
      <c r="L3036" s="17"/>
      <c r="M3036" s="17"/>
      <c r="N3036" s="17" t="s">
        <v>370</v>
      </c>
      <c r="O3036" s="17" t="s">
        <v>942</v>
      </c>
      <c r="P3036" s="17" t="s">
        <v>3711</v>
      </c>
      <c r="Q3036" s="17" t="s">
        <v>347</v>
      </c>
      <c r="R3036" s="18">
        <v>65</v>
      </c>
      <c r="S3036" s="10">
        <v>36</v>
      </c>
      <c r="AA3036" s="11" t="str">
        <f t="shared" si="47"/>
        <v>19. Đắk LắkHuyện Krông Pắc</v>
      </c>
    </row>
    <row r="3037" spans="11:27" ht="15.75">
      <c r="K3037" s="21"/>
      <c r="L3037" s="17"/>
      <c r="M3037" s="17"/>
      <c r="N3037" s="17" t="s">
        <v>370</v>
      </c>
      <c r="O3037" s="17" t="s">
        <v>942</v>
      </c>
      <c r="P3037" s="17" t="s">
        <v>2155</v>
      </c>
      <c r="Q3037" s="17" t="s">
        <v>347</v>
      </c>
      <c r="R3037" s="18">
        <v>65</v>
      </c>
      <c r="S3037" s="10">
        <v>36</v>
      </c>
      <c r="AA3037" s="11" t="str">
        <f t="shared" si="47"/>
        <v>19. Đắk LắkHuyện Krông Pắc</v>
      </c>
    </row>
    <row r="3038" spans="11:27" ht="15.75">
      <c r="K3038" s="21"/>
      <c r="L3038" s="17"/>
      <c r="M3038" s="17"/>
      <c r="N3038" s="17" t="s">
        <v>370</v>
      </c>
      <c r="O3038" s="17" t="s">
        <v>942</v>
      </c>
      <c r="P3038" s="17" t="s">
        <v>3712</v>
      </c>
      <c r="Q3038" s="17" t="s">
        <v>347</v>
      </c>
      <c r="R3038" s="18">
        <v>65</v>
      </c>
      <c r="S3038" s="10">
        <v>36</v>
      </c>
      <c r="AA3038" s="11" t="str">
        <f t="shared" si="47"/>
        <v>19. Đắk LắkHuyện Krông Pắc</v>
      </c>
    </row>
    <row r="3039" spans="11:27" ht="15.75">
      <c r="K3039" s="21"/>
      <c r="L3039" s="17"/>
      <c r="M3039" s="17"/>
      <c r="N3039" s="17" t="s">
        <v>370</v>
      </c>
      <c r="O3039" s="17" t="s">
        <v>942</v>
      </c>
      <c r="P3039" s="17" t="s">
        <v>495</v>
      </c>
      <c r="Q3039" s="17" t="s">
        <v>347</v>
      </c>
      <c r="R3039" s="18">
        <v>65</v>
      </c>
      <c r="S3039" s="10">
        <v>36</v>
      </c>
      <c r="AA3039" s="11" t="str">
        <f t="shared" si="47"/>
        <v>19. Đắk LắkHuyện Krông Pắc</v>
      </c>
    </row>
    <row r="3040" spans="11:27" ht="15.75">
      <c r="K3040" s="21"/>
      <c r="L3040" s="17"/>
      <c r="M3040" s="17"/>
      <c r="N3040" s="17" t="s">
        <v>370</v>
      </c>
      <c r="O3040" s="17" t="s">
        <v>942</v>
      </c>
      <c r="P3040" s="17" t="s">
        <v>3713</v>
      </c>
      <c r="Q3040" s="17" t="s">
        <v>347</v>
      </c>
      <c r="R3040" s="18">
        <v>65</v>
      </c>
      <c r="S3040" s="10">
        <v>36</v>
      </c>
      <c r="AA3040" s="11" t="str">
        <f t="shared" si="47"/>
        <v>19. Đắk LắkHuyện Krông Pắc</v>
      </c>
    </row>
    <row r="3041" spans="11:27" ht="15.75">
      <c r="K3041" s="21"/>
      <c r="L3041" s="17"/>
      <c r="M3041" s="17"/>
      <c r="N3041" s="17" t="s">
        <v>370</v>
      </c>
      <c r="O3041" s="17" t="s">
        <v>945</v>
      </c>
      <c r="P3041" s="17" t="s">
        <v>3714</v>
      </c>
      <c r="Q3041" s="17" t="s">
        <v>347</v>
      </c>
      <c r="R3041" s="18">
        <v>65</v>
      </c>
      <c r="S3041" s="10">
        <v>36</v>
      </c>
      <c r="AA3041" s="11" t="str">
        <f t="shared" si="47"/>
        <v>19. Đắk LắkHuyện Lắk</v>
      </c>
    </row>
    <row r="3042" spans="11:27" ht="15.75">
      <c r="K3042" s="21"/>
      <c r="L3042" s="17"/>
      <c r="M3042" s="17"/>
      <c r="N3042" s="17" t="s">
        <v>370</v>
      </c>
      <c r="O3042" s="17" t="s">
        <v>945</v>
      </c>
      <c r="P3042" s="17" t="s">
        <v>3715</v>
      </c>
      <c r="Q3042" s="17" t="s">
        <v>347</v>
      </c>
      <c r="R3042" s="18">
        <v>65</v>
      </c>
      <c r="S3042" s="10">
        <v>36</v>
      </c>
      <c r="AA3042" s="11" t="str">
        <f t="shared" si="47"/>
        <v>19. Đắk LắkHuyện Lắk</v>
      </c>
    </row>
    <row r="3043" spans="11:27" ht="15.75">
      <c r="K3043" s="21"/>
      <c r="L3043" s="17"/>
      <c r="M3043" s="17"/>
      <c r="N3043" s="17" t="s">
        <v>370</v>
      </c>
      <c r="O3043" s="17" t="s">
        <v>945</v>
      </c>
      <c r="P3043" s="17" t="s">
        <v>3716</v>
      </c>
      <c r="Q3043" s="17" t="s">
        <v>347</v>
      </c>
      <c r="R3043" s="18">
        <v>65</v>
      </c>
      <c r="S3043" s="10">
        <v>36</v>
      </c>
      <c r="AA3043" s="11" t="str">
        <f t="shared" si="47"/>
        <v>19. Đắk LắkHuyện Lắk</v>
      </c>
    </row>
    <row r="3044" spans="11:27" ht="15.75">
      <c r="K3044" s="21"/>
      <c r="L3044" s="17"/>
      <c r="M3044" s="17"/>
      <c r="N3044" s="17" t="s">
        <v>370</v>
      </c>
      <c r="O3044" s="17" t="s">
        <v>945</v>
      </c>
      <c r="P3044" s="17" t="s">
        <v>3717</v>
      </c>
      <c r="Q3044" s="17" t="s">
        <v>347</v>
      </c>
      <c r="R3044" s="18">
        <v>65</v>
      </c>
      <c r="S3044" s="10">
        <v>36</v>
      </c>
      <c r="AA3044" s="11" t="str">
        <f t="shared" si="47"/>
        <v>19. Đắk LắkHuyện Lắk</v>
      </c>
    </row>
    <row r="3045" spans="11:27" ht="15.75">
      <c r="K3045" s="21"/>
      <c r="L3045" s="17"/>
      <c r="M3045" s="17"/>
      <c r="N3045" s="17" t="s">
        <v>370</v>
      </c>
      <c r="O3045" s="17" t="s">
        <v>945</v>
      </c>
      <c r="P3045" s="17" t="s">
        <v>3718</v>
      </c>
      <c r="Q3045" s="17" t="s">
        <v>347</v>
      </c>
      <c r="R3045" s="18">
        <v>65</v>
      </c>
      <c r="S3045" s="10">
        <v>36</v>
      </c>
      <c r="AA3045" s="11" t="str">
        <f t="shared" si="47"/>
        <v>19. Đắk LắkHuyện Lắk</v>
      </c>
    </row>
    <row r="3046" spans="11:27" ht="15.75">
      <c r="K3046" s="21"/>
      <c r="L3046" s="17"/>
      <c r="M3046" s="17"/>
      <c r="N3046" s="17" t="s">
        <v>370</v>
      </c>
      <c r="O3046" s="17" t="s">
        <v>945</v>
      </c>
      <c r="P3046" s="17" t="s">
        <v>3719</v>
      </c>
      <c r="Q3046" s="17" t="s">
        <v>347</v>
      </c>
      <c r="R3046" s="18">
        <v>65</v>
      </c>
      <c r="S3046" s="10">
        <v>36</v>
      </c>
      <c r="AA3046" s="11" t="str">
        <f t="shared" si="47"/>
        <v>19. Đắk LắkHuyện Lắk</v>
      </c>
    </row>
    <row r="3047" spans="11:27" ht="15.75">
      <c r="K3047" s="21"/>
      <c r="L3047" s="17"/>
      <c r="M3047" s="17"/>
      <c r="N3047" s="17" t="s">
        <v>370</v>
      </c>
      <c r="O3047" s="17" t="s">
        <v>945</v>
      </c>
      <c r="P3047" s="17" t="s">
        <v>3720</v>
      </c>
      <c r="Q3047" s="17" t="s">
        <v>347</v>
      </c>
      <c r="R3047" s="18">
        <v>65</v>
      </c>
      <c r="S3047" s="10">
        <v>36</v>
      </c>
      <c r="AA3047" s="11" t="str">
        <f t="shared" si="47"/>
        <v>19. Đắk LắkHuyện Lắk</v>
      </c>
    </row>
    <row r="3048" spans="11:27" ht="15.75">
      <c r="K3048" s="21"/>
      <c r="L3048" s="17"/>
      <c r="M3048" s="17"/>
      <c r="N3048" s="17" t="s">
        <v>370</v>
      </c>
      <c r="O3048" s="17" t="s">
        <v>945</v>
      </c>
      <c r="P3048" s="17" t="s">
        <v>3721</v>
      </c>
      <c r="Q3048" s="17" t="s">
        <v>347</v>
      </c>
      <c r="R3048" s="18">
        <v>65</v>
      </c>
      <c r="S3048" s="10">
        <v>36</v>
      </c>
      <c r="AA3048" s="11" t="str">
        <f t="shared" si="47"/>
        <v>19. Đắk LắkHuyện Lắk</v>
      </c>
    </row>
    <row r="3049" spans="11:27" ht="15.75">
      <c r="K3049" s="21"/>
      <c r="L3049" s="17"/>
      <c r="M3049" s="17"/>
      <c r="N3049" s="17" t="s">
        <v>370</v>
      </c>
      <c r="O3049" s="17" t="s">
        <v>945</v>
      </c>
      <c r="P3049" s="17" t="s">
        <v>3722</v>
      </c>
      <c r="Q3049" s="17" t="s">
        <v>347</v>
      </c>
      <c r="R3049" s="18">
        <v>65</v>
      </c>
      <c r="S3049" s="10">
        <v>36</v>
      </c>
      <c r="AA3049" s="11" t="str">
        <f t="shared" si="47"/>
        <v>19. Đắk LắkHuyện Lắk</v>
      </c>
    </row>
    <row r="3050" spans="11:27" ht="15.75">
      <c r="K3050" s="21"/>
      <c r="L3050" s="17"/>
      <c r="M3050" s="17"/>
      <c r="N3050" s="17" t="s">
        <v>370</v>
      </c>
      <c r="O3050" s="17" t="s">
        <v>945</v>
      </c>
      <c r="P3050" s="17" t="s">
        <v>3723</v>
      </c>
      <c r="Q3050" s="17" t="s">
        <v>347</v>
      </c>
      <c r="R3050" s="18">
        <v>65</v>
      </c>
      <c r="S3050" s="10">
        <v>36</v>
      </c>
      <c r="AA3050" s="11" t="str">
        <f t="shared" si="47"/>
        <v>19. Đắk LắkHuyện Lắk</v>
      </c>
    </row>
    <row r="3051" spans="11:27" ht="15.75">
      <c r="K3051" s="21"/>
      <c r="L3051" s="17"/>
      <c r="M3051" s="17"/>
      <c r="N3051" s="17" t="s">
        <v>370</v>
      </c>
      <c r="O3051" s="17" t="s">
        <v>945</v>
      </c>
      <c r="P3051" s="17" t="s">
        <v>3724</v>
      </c>
      <c r="Q3051" s="17" t="s">
        <v>347</v>
      </c>
      <c r="R3051" s="18">
        <v>65</v>
      </c>
      <c r="S3051" s="10">
        <v>36</v>
      </c>
      <c r="AA3051" s="11" t="str">
        <f t="shared" si="47"/>
        <v>19. Đắk LắkHuyện Lắk</v>
      </c>
    </row>
    <row r="3052" spans="11:27" ht="15.75">
      <c r="K3052" s="21"/>
      <c r="L3052" s="17"/>
      <c r="M3052" s="17"/>
      <c r="N3052" s="17" t="s">
        <v>370</v>
      </c>
      <c r="O3052" s="17" t="s">
        <v>948</v>
      </c>
      <c r="P3052" s="17" t="s">
        <v>3725</v>
      </c>
      <c r="Q3052" s="17" t="s">
        <v>347</v>
      </c>
      <c r="R3052" s="18">
        <v>65</v>
      </c>
      <c r="S3052" s="10">
        <v>36</v>
      </c>
      <c r="AA3052" s="11" t="str">
        <f t="shared" si="47"/>
        <v>19. Đắk LắkHuyện M'Đrắk</v>
      </c>
    </row>
    <row r="3053" spans="11:27" ht="15.75">
      <c r="K3053" s="21"/>
      <c r="L3053" s="17"/>
      <c r="M3053" s="17"/>
      <c r="N3053" s="17" t="s">
        <v>370</v>
      </c>
      <c r="O3053" s="17" t="s">
        <v>948</v>
      </c>
      <c r="P3053" s="17" t="s">
        <v>3726</v>
      </c>
      <c r="Q3053" s="17" t="s">
        <v>297</v>
      </c>
      <c r="R3053" s="18">
        <v>95</v>
      </c>
      <c r="S3053" s="10">
        <v>44</v>
      </c>
      <c r="AA3053" s="11" t="str">
        <f t="shared" si="47"/>
        <v>19. Đắk LắkHuyện M'Đrắk</v>
      </c>
    </row>
    <row r="3054" spans="11:27" ht="15.75">
      <c r="K3054" s="21"/>
      <c r="L3054" s="17"/>
      <c r="M3054" s="17"/>
      <c r="N3054" s="17" t="s">
        <v>370</v>
      </c>
      <c r="O3054" s="17" t="s">
        <v>948</v>
      </c>
      <c r="P3054" s="17" t="s">
        <v>3727</v>
      </c>
      <c r="Q3054" s="17" t="s">
        <v>347</v>
      </c>
      <c r="R3054" s="18">
        <v>65</v>
      </c>
      <c r="S3054" s="10">
        <v>36</v>
      </c>
      <c r="AA3054" s="11" t="str">
        <f t="shared" si="47"/>
        <v>19. Đắk LắkHuyện M'Đrắk</v>
      </c>
    </row>
    <row r="3055" spans="11:27" ht="15.75">
      <c r="K3055" s="21"/>
      <c r="L3055" s="17"/>
      <c r="M3055" s="17"/>
      <c r="N3055" s="17" t="s">
        <v>370</v>
      </c>
      <c r="O3055" s="17" t="s">
        <v>948</v>
      </c>
      <c r="P3055" s="17" t="s">
        <v>3728</v>
      </c>
      <c r="Q3055" s="17" t="s">
        <v>297</v>
      </c>
      <c r="R3055" s="18">
        <v>95</v>
      </c>
      <c r="S3055" s="10">
        <v>44</v>
      </c>
      <c r="AA3055" s="11" t="str">
        <f t="shared" si="47"/>
        <v>19. Đắk LắkHuyện M'Đrắk</v>
      </c>
    </row>
    <row r="3056" spans="11:27" ht="15.75">
      <c r="K3056" s="21"/>
      <c r="L3056" s="17"/>
      <c r="M3056" s="17"/>
      <c r="N3056" s="17" t="s">
        <v>370</v>
      </c>
      <c r="O3056" s="17" t="s">
        <v>948</v>
      </c>
      <c r="P3056" s="17" t="s">
        <v>3729</v>
      </c>
      <c r="Q3056" s="17" t="s">
        <v>297</v>
      </c>
      <c r="R3056" s="18">
        <v>95</v>
      </c>
      <c r="S3056" s="10">
        <v>44</v>
      </c>
      <c r="AA3056" s="11" t="str">
        <f t="shared" si="47"/>
        <v>19. Đắk LắkHuyện M'Đrắk</v>
      </c>
    </row>
    <row r="3057" spans="11:27" ht="15.75">
      <c r="K3057" s="21"/>
      <c r="L3057" s="17"/>
      <c r="M3057" s="17"/>
      <c r="N3057" s="17" t="s">
        <v>370</v>
      </c>
      <c r="O3057" s="17" t="s">
        <v>948</v>
      </c>
      <c r="P3057" s="17" t="s">
        <v>3730</v>
      </c>
      <c r="Q3057" s="17" t="s">
        <v>297</v>
      </c>
      <c r="R3057" s="18">
        <v>95</v>
      </c>
      <c r="S3057" s="10">
        <v>44</v>
      </c>
      <c r="AA3057" s="11" t="str">
        <f t="shared" si="47"/>
        <v>19. Đắk LắkHuyện M'Đrắk</v>
      </c>
    </row>
    <row r="3058" spans="11:27" ht="15.75">
      <c r="K3058" s="21"/>
      <c r="L3058" s="17"/>
      <c r="M3058" s="17"/>
      <c r="N3058" s="17" t="s">
        <v>370</v>
      </c>
      <c r="O3058" s="17" t="s">
        <v>948</v>
      </c>
      <c r="P3058" s="17" t="s">
        <v>3731</v>
      </c>
      <c r="Q3058" s="17" t="s">
        <v>297</v>
      </c>
      <c r="R3058" s="18">
        <v>95</v>
      </c>
      <c r="S3058" s="10">
        <v>44</v>
      </c>
      <c r="AA3058" s="11" t="str">
        <f t="shared" si="47"/>
        <v>19. Đắk LắkHuyện M'Đrắk</v>
      </c>
    </row>
    <row r="3059" spans="11:27" ht="15.75">
      <c r="K3059" s="21"/>
      <c r="L3059" s="17"/>
      <c r="M3059" s="17"/>
      <c r="N3059" s="17" t="s">
        <v>370</v>
      </c>
      <c r="O3059" s="17" t="s">
        <v>948</v>
      </c>
      <c r="P3059" s="17" t="s">
        <v>3732</v>
      </c>
      <c r="Q3059" s="17" t="s">
        <v>297</v>
      </c>
      <c r="R3059" s="18">
        <v>95</v>
      </c>
      <c r="S3059" s="10">
        <v>44</v>
      </c>
      <c r="AA3059" s="11" t="str">
        <f t="shared" si="47"/>
        <v>19. Đắk LắkHuyện M'Đrắk</v>
      </c>
    </row>
    <row r="3060" spans="11:27" ht="15.75">
      <c r="K3060" s="21"/>
      <c r="L3060" s="17"/>
      <c r="M3060" s="17"/>
      <c r="N3060" s="17" t="s">
        <v>370</v>
      </c>
      <c r="O3060" s="17" t="s">
        <v>948</v>
      </c>
      <c r="P3060" s="17" t="s">
        <v>3733</v>
      </c>
      <c r="Q3060" s="17" t="s">
        <v>347</v>
      </c>
      <c r="R3060" s="18">
        <v>65</v>
      </c>
      <c r="S3060" s="10">
        <v>36</v>
      </c>
      <c r="AA3060" s="11" t="str">
        <f t="shared" si="47"/>
        <v>19. Đắk LắkHuyện M'Đrắk</v>
      </c>
    </row>
    <row r="3061" spans="11:27" ht="15.75">
      <c r="K3061" s="21"/>
      <c r="L3061" s="17"/>
      <c r="M3061" s="17"/>
      <c r="N3061" s="17" t="s">
        <v>370</v>
      </c>
      <c r="O3061" s="17" t="s">
        <v>948</v>
      </c>
      <c r="P3061" s="17" t="s">
        <v>3734</v>
      </c>
      <c r="Q3061" s="17" t="s">
        <v>297</v>
      </c>
      <c r="R3061" s="18">
        <v>95</v>
      </c>
      <c r="S3061" s="10">
        <v>44</v>
      </c>
      <c r="AA3061" s="11" t="str">
        <f t="shared" si="47"/>
        <v>19. Đắk LắkHuyện M'Đrắk</v>
      </c>
    </row>
    <row r="3062" spans="11:27" ht="15.75">
      <c r="K3062" s="21"/>
      <c r="L3062" s="17"/>
      <c r="M3062" s="17"/>
      <c r="N3062" s="17" t="s">
        <v>370</v>
      </c>
      <c r="O3062" s="17" t="s">
        <v>948</v>
      </c>
      <c r="P3062" s="17" t="s">
        <v>3735</v>
      </c>
      <c r="Q3062" s="17" t="s">
        <v>297</v>
      </c>
      <c r="R3062" s="18">
        <v>95</v>
      </c>
      <c r="S3062" s="10">
        <v>44</v>
      </c>
      <c r="AA3062" s="11" t="str">
        <f t="shared" si="47"/>
        <v>19. Đắk LắkHuyện M'Đrắk</v>
      </c>
    </row>
    <row r="3063" spans="11:27" ht="15.75">
      <c r="K3063" s="21"/>
      <c r="L3063" s="17"/>
      <c r="M3063" s="17"/>
      <c r="N3063" s="17" t="s">
        <v>370</v>
      </c>
      <c r="O3063" s="17" t="s">
        <v>948</v>
      </c>
      <c r="P3063" s="17" t="s">
        <v>3736</v>
      </c>
      <c r="Q3063" s="17" t="s">
        <v>347</v>
      </c>
      <c r="R3063" s="18">
        <v>65</v>
      </c>
      <c r="S3063" s="10">
        <v>36</v>
      </c>
      <c r="AA3063" s="11" t="str">
        <f t="shared" si="47"/>
        <v>19. Đắk LắkHuyện M'Đrắk</v>
      </c>
    </row>
    <row r="3064" spans="11:27" ht="15.75">
      <c r="K3064" s="21"/>
      <c r="L3064" s="17"/>
      <c r="M3064" s="17"/>
      <c r="N3064" s="17" t="s">
        <v>370</v>
      </c>
      <c r="O3064" s="17" t="s">
        <v>948</v>
      </c>
      <c r="P3064" s="17" t="s">
        <v>3737</v>
      </c>
      <c r="Q3064" s="17" t="s">
        <v>347</v>
      </c>
      <c r="R3064" s="18">
        <v>65</v>
      </c>
      <c r="S3064" s="10">
        <v>36</v>
      </c>
      <c r="AA3064" s="11" t="str">
        <f t="shared" si="47"/>
        <v>19. Đắk LắkHuyện M'Đrắk</v>
      </c>
    </row>
    <row r="3065" spans="11:27" ht="15.75">
      <c r="K3065" s="21"/>
      <c r="L3065" s="17"/>
      <c r="M3065" s="17"/>
      <c r="N3065" s="17" t="s">
        <v>370</v>
      </c>
      <c r="O3065" s="17" t="s">
        <v>951</v>
      </c>
      <c r="P3065" s="17" t="s">
        <v>3738</v>
      </c>
      <c r="Q3065" s="17" t="s">
        <v>347</v>
      </c>
      <c r="R3065" s="18">
        <v>65</v>
      </c>
      <c r="S3065" s="10">
        <v>36</v>
      </c>
      <c r="AA3065" s="11" t="str">
        <f t="shared" si="47"/>
        <v>19. Đắk LắkThành phố Buôn Ma Thuột</v>
      </c>
    </row>
    <row r="3066" spans="11:27" ht="15.75">
      <c r="K3066" s="21"/>
      <c r="L3066" s="17"/>
      <c r="M3066" s="17"/>
      <c r="N3066" s="17" t="s">
        <v>370</v>
      </c>
      <c r="O3066" s="17" t="s">
        <v>951</v>
      </c>
      <c r="P3066" s="17" t="s">
        <v>3739</v>
      </c>
      <c r="Q3066" s="17" t="s">
        <v>347</v>
      </c>
      <c r="R3066" s="18">
        <v>65</v>
      </c>
      <c r="S3066" s="10">
        <v>36</v>
      </c>
      <c r="AA3066" s="11" t="str">
        <f t="shared" si="47"/>
        <v>19. Đắk LắkThành phố Buôn Ma Thuột</v>
      </c>
    </row>
    <row r="3067" spans="11:27" ht="15.75">
      <c r="K3067" s="21"/>
      <c r="L3067" s="17"/>
      <c r="M3067" s="17"/>
      <c r="N3067" s="17" t="s">
        <v>370</v>
      </c>
      <c r="O3067" s="17" t="s">
        <v>951</v>
      </c>
      <c r="P3067" s="17" t="s">
        <v>2258</v>
      </c>
      <c r="Q3067" s="17" t="s">
        <v>347</v>
      </c>
      <c r="R3067" s="18">
        <v>65</v>
      </c>
      <c r="S3067" s="10">
        <v>36</v>
      </c>
      <c r="AA3067" s="11" t="str">
        <f t="shared" si="47"/>
        <v>19. Đắk LắkThành phố Buôn Ma Thuột</v>
      </c>
    </row>
    <row r="3068" spans="11:27" ht="15.75">
      <c r="K3068" s="21"/>
      <c r="L3068" s="17"/>
      <c r="M3068" s="17"/>
      <c r="N3068" s="17" t="s">
        <v>370</v>
      </c>
      <c r="O3068" s="17" t="s">
        <v>951</v>
      </c>
      <c r="P3068" s="17" t="s">
        <v>3740</v>
      </c>
      <c r="Q3068" s="17" t="s">
        <v>347</v>
      </c>
      <c r="R3068" s="18">
        <v>65</v>
      </c>
      <c r="S3068" s="10">
        <v>36</v>
      </c>
      <c r="AA3068" s="11" t="str">
        <f t="shared" si="47"/>
        <v>19. Đắk LắkThành phố Buôn Ma Thuột</v>
      </c>
    </row>
    <row r="3069" spans="11:27" ht="15.75">
      <c r="K3069" s="21"/>
      <c r="L3069" s="17"/>
      <c r="M3069" s="17"/>
      <c r="N3069" s="17" t="s">
        <v>370</v>
      </c>
      <c r="O3069" s="17" t="s">
        <v>951</v>
      </c>
      <c r="P3069" s="17" t="s">
        <v>3741</v>
      </c>
      <c r="Q3069" s="17" t="s">
        <v>347</v>
      </c>
      <c r="R3069" s="18">
        <v>65</v>
      </c>
      <c r="S3069" s="10">
        <v>36</v>
      </c>
      <c r="AA3069" s="11" t="str">
        <f t="shared" si="47"/>
        <v>19. Đắk LắkThành phố Buôn Ma Thuột</v>
      </c>
    </row>
    <row r="3070" spans="11:27" ht="15.75">
      <c r="K3070" s="21"/>
      <c r="L3070" s="17"/>
      <c r="M3070" s="17"/>
      <c r="N3070" s="17" t="s">
        <v>370</v>
      </c>
      <c r="O3070" s="17" t="s">
        <v>951</v>
      </c>
      <c r="P3070" s="17" t="s">
        <v>3742</v>
      </c>
      <c r="Q3070" s="17" t="s">
        <v>347</v>
      </c>
      <c r="R3070" s="18">
        <v>65</v>
      </c>
      <c r="S3070" s="10">
        <v>36</v>
      </c>
      <c r="AA3070" s="11" t="str">
        <f t="shared" si="47"/>
        <v>19. Đắk LắkThành phố Buôn Ma Thuột</v>
      </c>
    </row>
    <row r="3071" spans="11:27" ht="15.75">
      <c r="K3071" s="21"/>
      <c r="L3071" s="17"/>
      <c r="M3071" s="17"/>
      <c r="N3071" s="17" t="s">
        <v>370</v>
      </c>
      <c r="O3071" s="17" t="s">
        <v>951</v>
      </c>
      <c r="P3071" s="17" t="s">
        <v>3743</v>
      </c>
      <c r="Q3071" s="17" t="s">
        <v>347</v>
      </c>
      <c r="R3071" s="18">
        <v>65</v>
      </c>
      <c r="S3071" s="10">
        <v>36</v>
      </c>
      <c r="AA3071" s="11" t="str">
        <f t="shared" si="47"/>
        <v>19. Đắk LắkThành phố Buôn Ma Thuột</v>
      </c>
    </row>
    <row r="3072" spans="11:27" ht="15.75">
      <c r="K3072" s="21"/>
      <c r="L3072" s="17"/>
      <c r="M3072" s="17"/>
      <c r="N3072" s="17" t="s">
        <v>370</v>
      </c>
      <c r="O3072" s="17" t="s">
        <v>951</v>
      </c>
      <c r="P3072" s="17" t="s">
        <v>1944</v>
      </c>
      <c r="Q3072" s="17" t="s">
        <v>347</v>
      </c>
      <c r="R3072" s="18">
        <v>65</v>
      </c>
      <c r="S3072" s="10">
        <v>36</v>
      </c>
      <c r="AA3072" s="11" t="str">
        <f t="shared" si="47"/>
        <v>19. Đắk LắkThành phố Buôn Ma Thuột</v>
      </c>
    </row>
    <row r="3073" spans="11:27" ht="15.75">
      <c r="K3073" s="21"/>
      <c r="L3073" s="17"/>
      <c r="M3073" s="17"/>
      <c r="N3073" s="17" t="s">
        <v>370</v>
      </c>
      <c r="O3073" s="17" t="s">
        <v>951</v>
      </c>
      <c r="P3073" s="17" t="s">
        <v>3744</v>
      </c>
      <c r="Q3073" s="17" t="s">
        <v>347</v>
      </c>
      <c r="R3073" s="18">
        <v>65</v>
      </c>
      <c r="S3073" s="10">
        <v>36</v>
      </c>
      <c r="AA3073" s="11" t="str">
        <f t="shared" si="47"/>
        <v>19. Đắk LắkThành phố Buôn Ma Thuột</v>
      </c>
    </row>
    <row r="3074" spans="11:27" ht="15.75">
      <c r="K3074" s="21"/>
      <c r="L3074" s="17"/>
      <c r="M3074" s="17"/>
      <c r="N3074" s="17" t="s">
        <v>370</v>
      </c>
      <c r="O3074" s="17" t="s">
        <v>951</v>
      </c>
      <c r="P3074" s="17" t="s">
        <v>1439</v>
      </c>
      <c r="Q3074" s="17" t="s">
        <v>347</v>
      </c>
      <c r="R3074" s="18">
        <v>65</v>
      </c>
      <c r="S3074" s="10">
        <v>36</v>
      </c>
      <c r="AA3074" s="11" t="str">
        <f t="shared" si="47"/>
        <v>19. Đắk LắkThành phố Buôn Ma Thuột</v>
      </c>
    </row>
    <row r="3075" spans="11:27" ht="15.75">
      <c r="K3075" s="21"/>
      <c r="L3075" s="17"/>
      <c r="M3075" s="17"/>
      <c r="N3075" s="17" t="s">
        <v>370</v>
      </c>
      <c r="O3075" s="17" t="s">
        <v>951</v>
      </c>
      <c r="P3075" s="17" t="s">
        <v>3745</v>
      </c>
      <c r="Q3075" s="17" t="s">
        <v>347</v>
      </c>
      <c r="R3075" s="18">
        <v>65</v>
      </c>
      <c r="S3075" s="10">
        <v>36</v>
      </c>
      <c r="AA3075" s="11" t="str">
        <f t="shared" si="47"/>
        <v>19. Đắk LắkThành phố Buôn Ma Thuột</v>
      </c>
    </row>
    <row r="3076" spans="11:27" ht="15.75">
      <c r="K3076" s="21"/>
      <c r="L3076" s="17"/>
      <c r="M3076" s="17"/>
      <c r="N3076" s="17" t="s">
        <v>370</v>
      </c>
      <c r="O3076" s="17" t="s">
        <v>951</v>
      </c>
      <c r="P3076" s="17" t="s">
        <v>3746</v>
      </c>
      <c r="Q3076" s="17" t="s">
        <v>347</v>
      </c>
      <c r="R3076" s="18">
        <v>65</v>
      </c>
      <c r="S3076" s="10">
        <v>36</v>
      </c>
      <c r="AA3076" s="11" t="str">
        <f t="shared" si="47"/>
        <v>19. Đắk LắkThành phố Buôn Ma Thuột</v>
      </c>
    </row>
    <row r="3077" spans="11:27" ht="15.75">
      <c r="K3077" s="21"/>
      <c r="L3077" s="17"/>
      <c r="M3077" s="17"/>
      <c r="N3077" s="17" t="s">
        <v>370</v>
      </c>
      <c r="O3077" s="17" t="s">
        <v>951</v>
      </c>
      <c r="P3077" s="17" t="s">
        <v>3747</v>
      </c>
      <c r="Q3077" s="17" t="s">
        <v>347</v>
      </c>
      <c r="R3077" s="18">
        <v>65</v>
      </c>
      <c r="S3077" s="10">
        <v>36</v>
      </c>
      <c r="AA3077" s="11" t="str">
        <f t="shared" si="47"/>
        <v>19. Đắk LắkThành phố Buôn Ma Thuột</v>
      </c>
    </row>
    <row r="3078" spans="11:27" ht="15.75">
      <c r="K3078" s="21"/>
      <c r="L3078" s="17"/>
      <c r="M3078" s="17"/>
      <c r="N3078" s="17" t="s">
        <v>370</v>
      </c>
      <c r="O3078" s="17" t="s">
        <v>951</v>
      </c>
      <c r="P3078" s="17" t="s">
        <v>3748</v>
      </c>
      <c r="Q3078" s="17" t="s">
        <v>347</v>
      </c>
      <c r="R3078" s="18">
        <v>65</v>
      </c>
      <c r="S3078" s="10">
        <v>36</v>
      </c>
      <c r="AA3078" s="11" t="str">
        <f t="shared" ref="AA3078:AA3141" si="48">N3078&amp;O3078</f>
        <v>19. Đắk LắkThành phố Buôn Ma Thuột</v>
      </c>
    </row>
    <row r="3079" spans="11:27" ht="15.75">
      <c r="K3079" s="21"/>
      <c r="L3079" s="17"/>
      <c r="M3079" s="17"/>
      <c r="N3079" s="17" t="s">
        <v>370</v>
      </c>
      <c r="O3079" s="17" t="s">
        <v>951</v>
      </c>
      <c r="P3079" s="17" t="s">
        <v>3749</v>
      </c>
      <c r="Q3079" s="17" t="s">
        <v>347</v>
      </c>
      <c r="R3079" s="18">
        <v>65</v>
      </c>
      <c r="S3079" s="10">
        <v>36</v>
      </c>
      <c r="AA3079" s="11" t="str">
        <f t="shared" si="48"/>
        <v>19. Đắk LắkThành phố Buôn Ma Thuột</v>
      </c>
    </row>
    <row r="3080" spans="11:27" ht="15.75">
      <c r="K3080" s="21"/>
      <c r="L3080" s="17"/>
      <c r="M3080" s="17"/>
      <c r="N3080" s="17" t="s">
        <v>370</v>
      </c>
      <c r="O3080" s="17" t="s">
        <v>951</v>
      </c>
      <c r="P3080" s="17" t="s">
        <v>3750</v>
      </c>
      <c r="Q3080" s="17" t="s">
        <v>347</v>
      </c>
      <c r="R3080" s="18">
        <v>65</v>
      </c>
      <c r="S3080" s="10">
        <v>36</v>
      </c>
      <c r="AA3080" s="11" t="str">
        <f t="shared" si="48"/>
        <v>19. Đắk LắkThành phố Buôn Ma Thuột</v>
      </c>
    </row>
    <row r="3081" spans="11:27" ht="15.75">
      <c r="K3081" s="21"/>
      <c r="L3081" s="17"/>
      <c r="M3081" s="17"/>
      <c r="N3081" s="17" t="s">
        <v>370</v>
      </c>
      <c r="O3081" s="17" t="s">
        <v>951</v>
      </c>
      <c r="P3081" s="17" t="s">
        <v>3751</v>
      </c>
      <c r="Q3081" s="17" t="s">
        <v>347</v>
      </c>
      <c r="R3081" s="18">
        <v>65</v>
      </c>
      <c r="S3081" s="10">
        <v>36</v>
      </c>
      <c r="AA3081" s="11" t="str">
        <f t="shared" si="48"/>
        <v>19. Đắk LắkThành phố Buôn Ma Thuột</v>
      </c>
    </row>
    <row r="3082" spans="11:27" ht="15.75">
      <c r="K3082" s="21"/>
      <c r="L3082" s="17"/>
      <c r="M3082" s="17"/>
      <c r="N3082" s="17" t="s">
        <v>370</v>
      </c>
      <c r="O3082" s="17" t="s">
        <v>951</v>
      </c>
      <c r="P3082" s="17" t="s">
        <v>1360</v>
      </c>
      <c r="Q3082" s="17" t="s">
        <v>347</v>
      </c>
      <c r="R3082" s="18">
        <v>65</v>
      </c>
      <c r="S3082" s="10">
        <v>36</v>
      </c>
      <c r="AA3082" s="11" t="str">
        <f t="shared" si="48"/>
        <v>19. Đắk LắkThành phố Buôn Ma Thuột</v>
      </c>
    </row>
    <row r="3083" spans="11:27" ht="15.75">
      <c r="K3083" s="21"/>
      <c r="L3083" s="17"/>
      <c r="M3083" s="17"/>
      <c r="N3083" s="17" t="s">
        <v>370</v>
      </c>
      <c r="O3083" s="17" t="s">
        <v>951</v>
      </c>
      <c r="P3083" s="17" t="s">
        <v>3299</v>
      </c>
      <c r="Q3083" s="17" t="s">
        <v>347</v>
      </c>
      <c r="R3083" s="18">
        <v>65</v>
      </c>
      <c r="S3083" s="10">
        <v>36</v>
      </c>
      <c r="AA3083" s="11" t="str">
        <f t="shared" si="48"/>
        <v>19. Đắk LắkThành phố Buôn Ma Thuột</v>
      </c>
    </row>
    <row r="3084" spans="11:27" ht="15.75">
      <c r="K3084" s="21"/>
      <c r="L3084" s="17"/>
      <c r="M3084" s="17"/>
      <c r="N3084" s="17" t="s">
        <v>370</v>
      </c>
      <c r="O3084" s="17" t="s">
        <v>951</v>
      </c>
      <c r="P3084" s="17" t="s">
        <v>3752</v>
      </c>
      <c r="Q3084" s="17" t="s">
        <v>347</v>
      </c>
      <c r="R3084" s="18">
        <v>65</v>
      </c>
      <c r="S3084" s="10">
        <v>36</v>
      </c>
      <c r="AA3084" s="11" t="str">
        <f t="shared" si="48"/>
        <v>19. Đắk LắkThành phố Buôn Ma Thuột</v>
      </c>
    </row>
    <row r="3085" spans="11:27" ht="15.75">
      <c r="K3085" s="21"/>
      <c r="L3085" s="17"/>
      <c r="M3085" s="17"/>
      <c r="N3085" s="17" t="s">
        <v>370</v>
      </c>
      <c r="O3085" s="17" t="s">
        <v>951</v>
      </c>
      <c r="P3085" s="17" t="s">
        <v>3753</v>
      </c>
      <c r="Q3085" s="17" t="s">
        <v>347</v>
      </c>
      <c r="R3085" s="18">
        <v>65</v>
      </c>
      <c r="S3085" s="10">
        <v>36</v>
      </c>
      <c r="AA3085" s="11" t="str">
        <f t="shared" si="48"/>
        <v>19. Đắk LắkThành phố Buôn Ma Thuột</v>
      </c>
    </row>
    <row r="3086" spans="11:27" ht="15.75">
      <c r="K3086" s="21"/>
      <c r="L3086" s="17"/>
      <c r="M3086" s="17"/>
      <c r="N3086" s="17" t="s">
        <v>370</v>
      </c>
      <c r="O3086" s="17" t="s">
        <v>954</v>
      </c>
      <c r="P3086" s="17" t="s">
        <v>2252</v>
      </c>
      <c r="Q3086" s="17" t="s">
        <v>347</v>
      </c>
      <c r="R3086" s="18">
        <v>65</v>
      </c>
      <c r="S3086" s="10">
        <v>36</v>
      </c>
      <c r="AA3086" s="11" t="str">
        <f t="shared" si="48"/>
        <v>19. Đắk LắkThị Xã Buôn Hồ</v>
      </c>
    </row>
    <row r="3087" spans="11:27" ht="15.75">
      <c r="K3087" s="21"/>
      <c r="L3087" s="17"/>
      <c r="M3087" s="17"/>
      <c r="N3087" s="17" t="s">
        <v>370</v>
      </c>
      <c r="O3087" s="17" t="s">
        <v>954</v>
      </c>
      <c r="P3087" s="17" t="s">
        <v>1914</v>
      </c>
      <c r="Q3087" s="17" t="s">
        <v>347</v>
      </c>
      <c r="R3087" s="18">
        <v>65</v>
      </c>
      <c r="S3087" s="10">
        <v>36</v>
      </c>
      <c r="AA3087" s="11" t="str">
        <f t="shared" si="48"/>
        <v>19. Đắk LắkThị Xã Buôn Hồ</v>
      </c>
    </row>
    <row r="3088" spans="11:27" ht="15.75">
      <c r="K3088" s="21"/>
      <c r="L3088" s="17"/>
      <c r="M3088" s="17"/>
      <c r="N3088" s="17" t="s">
        <v>370</v>
      </c>
      <c r="O3088" s="17" t="s">
        <v>954</v>
      </c>
      <c r="P3088" s="17" t="s">
        <v>3394</v>
      </c>
      <c r="Q3088" s="17" t="s">
        <v>347</v>
      </c>
      <c r="R3088" s="18">
        <v>65</v>
      </c>
      <c r="S3088" s="10">
        <v>36</v>
      </c>
      <c r="AA3088" s="11" t="str">
        <f t="shared" si="48"/>
        <v>19. Đắk LắkThị Xã Buôn Hồ</v>
      </c>
    </row>
    <row r="3089" spans="11:27" ht="15.75">
      <c r="K3089" s="21"/>
      <c r="L3089" s="17"/>
      <c r="M3089" s="17"/>
      <c r="N3089" s="17" t="s">
        <v>370</v>
      </c>
      <c r="O3089" s="17" t="s">
        <v>954</v>
      </c>
      <c r="P3089" s="17" t="s">
        <v>3754</v>
      </c>
      <c r="Q3089" s="17" t="s">
        <v>347</v>
      </c>
      <c r="R3089" s="18">
        <v>65</v>
      </c>
      <c r="S3089" s="10">
        <v>36</v>
      </c>
      <c r="AA3089" s="11" t="str">
        <f t="shared" si="48"/>
        <v>19. Đắk LắkThị Xã Buôn Hồ</v>
      </c>
    </row>
    <row r="3090" spans="11:27" ht="15.75">
      <c r="K3090" s="21"/>
      <c r="L3090" s="17"/>
      <c r="M3090" s="17"/>
      <c r="N3090" s="17" t="s">
        <v>370</v>
      </c>
      <c r="O3090" s="17" t="s">
        <v>954</v>
      </c>
      <c r="P3090" s="17" t="s">
        <v>3755</v>
      </c>
      <c r="Q3090" s="17" t="s">
        <v>347</v>
      </c>
      <c r="R3090" s="18">
        <v>65</v>
      </c>
      <c r="S3090" s="10">
        <v>36</v>
      </c>
      <c r="AA3090" s="11" t="str">
        <f t="shared" si="48"/>
        <v>19. Đắk LắkThị Xã Buôn Hồ</v>
      </c>
    </row>
    <row r="3091" spans="11:27" ht="15.75">
      <c r="K3091" s="21"/>
      <c r="L3091" s="17"/>
      <c r="M3091" s="17"/>
      <c r="N3091" s="17" t="s">
        <v>370</v>
      </c>
      <c r="O3091" s="17" t="s">
        <v>954</v>
      </c>
      <c r="P3091" s="17" t="s">
        <v>3756</v>
      </c>
      <c r="Q3091" s="17" t="s">
        <v>347</v>
      </c>
      <c r="R3091" s="18">
        <v>65</v>
      </c>
      <c r="S3091" s="10">
        <v>36</v>
      </c>
      <c r="AA3091" s="11" t="str">
        <f t="shared" si="48"/>
        <v>19. Đắk LắkThị Xã Buôn Hồ</v>
      </c>
    </row>
    <row r="3092" spans="11:27" ht="15.75">
      <c r="K3092" s="21"/>
      <c r="L3092" s="17"/>
      <c r="M3092" s="17"/>
      <c r="N3092" s="17" t="s">
        <v>370</v>
      </c>
      <c r="O3092" s="17" t="s">
        <v>954</v>
      </c>
      <c r="P3092" s="17" t="s">
        <v>3747</v>
      </c>
      <c r="Q3092" s="17" t="s">
        <v>347</v>
      </c>
      <c r="R3092" s="18">
        <v>65</v>
      </c>
      <c r="S3092" s="10">
        <v>36</v>
      </c>
      <c r="AA3092" s="11" t="str">
        <f t="shared" si="48"/>
        <v>19. Đắk LắkThị Xã Buôn Hồ</v>
      </c>
    </row>
    <row r="3093" spans="11:27" ht="15.75">
      <c r="K3093" s="21"/>
      <c r="L3093" s="17"/>
      <c r="M3093" s="17"/>
      <c r="N3093" s="17" t="s">
        <v>370</v>
      </c>
      <c r="O3093" s="17" t="s">
        <v>954</v>
      </c>
      <c r="P3093" s="17" t="s">
        <v>3147</v>
      </c>
      <c r="Q3093" s="17" t="s">
        <v>347</v>
      </c>
      <c r="R3093" s="18">
        <v>65</v>
      </c>
      <c r="S3093" s="10">
        <v>36</v>
      </c>
      <c r="AA3093" s="11" t="str">
        <f t="shared" si="48"/>
        <v>19. Đắk LắkThị Xã Buôn Hồ</v>
      </c>
    </row>
    <row r="3094" spans="11:27" ht="15.75">
      <c r="K3094" s="21"/>
      <c r="L3094" s="17"/>
      <c r="M3094" s="17"/>
      <c r="N3094" s="17" t="s">
        <v>370</v>
      </c>
      <c r="O3094" s="17" t="s">
        <v>954</v>
      </c>
      <c r="P3094" s="17" t="s">
        <v>3757</v>
      </c>
      <c r="Q3094" s="17" t="s">
        <v>347</v>
      </c>
      <c r="R3094" s="18">
        <v>65</v>
      </c>
      <c r="S3094" s="10">
        <v>36</v>
      </c>
      <c r="AA3094" s="11" t="str">
        <f t="shared" si="48"/>
        <v>19. Đắk LắkThị Xã Buôn Hồ</v>
      </c>
    </row>
    <row r="3095" spans="11:27" ht="15.75">
      <c r="K3095" s="21"/>
      <c r="L3095" s="17"/>
      <c r="M3095" s="17"/>
      <c r="N3095" s="17" t="s">
        <v>370</v>
      </c>
      <c r="O3095" s="17" t="s">
        <v>954</v>
      </c>
      <c r="P3095" s="17" t="s">
        <v>3758</v>
      </c>
      <c r="Q3095" s="17" t="s">
        <v>347</v>
      </c>
      <c r="R3095" s="18">
        <v>65</v>
      </c>
      <c r="S3095" s="10">
        <v>36</v>
      </c>
      <c r="AA3095" s="11" t="str">
        <f t="shared" si="48"/>
        <v>19. Đắk LắkThị Xã Buôn Hồ</v>
      </c>
    </row>
    <row r="3096" spans="11:27" ht="15.75">
      <c r="K3096" s="21"/>
      <c r="L3096" s="17"/>
      <c r="M3096" s="17"/>
      <c r="N3096" s="17" t="s">
        <v>370</v>
      </c>
      <c r="O3096" s="17" t="s">
        <v>954</v>
      </c>
      <c r="P3096" s="17" t="s">
        <v>3759</v>
      </c>
      <c r="Q3096" s="17" t="s">
        <v>347</v>
      </c>
      <c r="R3096" s="18">
        <v>65</v>
      </c>
      <c r="S3096" s="10">
        <v>36</v>
      </c>
      <c r="AA3096" s="11" t="str">
        <f t="shared" si="48"/>
        <v>19. Đắk LắkThị Xã Buôn Hồ</v>
      </c>
    </row>
    <row r="3097" spans="11:27" ht="15.75">
      <c r="K3097" s="21"/>
      <c r="L3097" s="17"/>
      <c r="M3097" s="17"/>
      <c r="N3097" s="17" t="s">
        <v>370</v>
      </c>
      <c r="O3097" s="17" t="s">
        <v>954</v>
      </c>
      <c r="P3097" s="17" t="s">
        <v>3760</v>
      </c>
      <c r="Q3097" s="17" t="s">
        <v>347</v>
      </c>
      <c r="R3097" s="18">
        <v>65</v>
      </c>
      <c r="S3097" s="10">
        <v>36</v>
      </c>
      <c r="AA3097" s="11" t="str">
        <f t="shared" si="48"/>
        <v>19. Đắk LắkThị Xã Buôn Hồ</v>
      </c>
    </row>
    <row r="3098" spans="11:27" ht="15.75">
      <c r="K3098" s="21"/>
      <c r="L3098" s="17"/>
      <c r="M3098" s="17"/>
      <c r="N3098" s="17" t="s">
        <v>374</v>
      </c>
      <c r="O3098" s="17" t="s">
        <v>957</v>
      </c>
      <c r="P3098" s="17" t="s">
        <v>3761</v>
      </c>
      <c r="Q3098" s="17" t="s">
        <v>347</v>
      </c>
      <c r="R3098" s="18">
        <v>65</v>
      </c>
      <c r="S3098" s="10">
        <v>36</v>
      </c>
      <c r="AA3098" s="11" t="str">
        <f t="shared" si="48"/>
        <v>20. Đắk NôngHuyện Cư Jút</v>
      </c>
    </row>
    <row r="3099" spans="11:27" ht="15.75">
      <c r="K3099" s="21"/>
      <c r="L3099" s="17"/>
      <c r="M3099" s="17"/>
      <c r="N3099" s="17" t="s">
        <v>374</v>
      </c>
      <c r="O3099" s="17" t="s">
        <v>957</v>
      </c>
      <c r="P3099" s="17" t="s">
        <v>3762</v>
      </c>
      <c r="Q3099" s="17" t="s">
        <v>347</v>
      </c>
      <c r="R3099" s="18">
        <v>65</v>
      </c>
      <c r="S3099" s="10">
        <v>36</v>
      </c>
      <c r="AA3099" s="11" t="str">
        <f t="shared" si="48"/>
        <v>20. Đắk NôngHuyện Cư Jút</v>
      </c>
    </row>
    <row r="3100" spans="11:27" ht="15.75">
      <c r="K3100" s="21"/>
      <c r="L3100" s="17"/>
      <c r="M3100" s="17"/>
      <c r="N3100" s="17" t="s">
        <v>374</v>
      </c>
      <c r="O3100" s="17" t="s">
        <v>957</v>
      </c>
      <c r="P3100" s="17" t="s">
        <v>3763</v>
      </c>
      <c r="Q3100" s="17" t="s">
        <v>347</v>
      </c>
      <c r="R3100" s="18">
        <v>65</v>
      </c>
      <c r="S3100" s="10">
        <v>36</v>
      </c>
      <c r="AA3100" s="11" t="str">
        <f t="shared" si="48"/>
        <v>20. Đắk NôngHuyện Cư Jút</v>
      </c>
    </row>
    <row r="3101" spans="11:27" ht="15.75">
      <c r="K3101" s="21"/>
      <c r="L3101" s="17"/>
      <c r="M3101" s="17"/>
      <c r="N3101" s="17" t="s">
        <v>374</v>
      </c>
      <c r="O3101" s="17" t="s">
        <v>957</v>
      </c>
      <c r="P3101" s="17" t="s">
        <v>3764</v>
      </c>
      <c r="Q3101" s="17" t="s">
        <v>347</v>
      </c>
      <c r="R3101" s="18">
        <v>65</v>
      </c>
      <c r="S3101" s="10">
        <v>36</v>
      </c>
      <c r="AA3101" s="11" t="str">
        <f t="shared" si="48"/>
        <v>20. Đắk NôngHuyện Cư Jút</v>
      </c>
    </row>
    <row r="3102" spans="11:27" ht="15.75">
      <c r="K3102" s="21"/>
      <c r="L3102" s="17"/>
      <c r="M3102" s="17"/>
      <c r="N3102" s="17" t="s">
        <v>374</v>
      </c>
      <c r="O3102" s="17" t="s">
        <v>957</v>
      </c>
      <c r="P3102" s="17" t="s">
        <v>3765</v>
      </c>
      <c r="Q3102" s="17" t="s">
        <v>347</v>
      </c>
      <c r="R3102" s="18">
        <v>65</v>
      </c>
      <c r="S3102" s="10">
        <v>36</v>
      </c>
      <c r="AA3102" s="11" t="str">
        <f t="shared" si="48"/>
        <v>20. Đắk NôngHuyện Cư Jút</v>
      </c>
    </row>
    <row r="3103" spans="11:27" ht="15.75">
      <c r="K3103" s="21"/>
      <c r="L3103" s="17"/>
      <c r="M3103" s="17"/>
      <c r="N3103" s="17" t="s">
        <v>374</v>
      </c>
      <c r="O3103" s="17" t="s">
        <v>957</v>
      </c>
      <c r="P3103" s="17" t="s">
        <v>3766</v>
      </c>
      <c r="Q3103" s="17" t="s">
        <v>347</v>
      </c>
      <c r="R3103" s="18">
        <v>65</v>
      </c>
      <c r="S3103" s="10">
        <v>36</v>
      </c>
      <c r="AA3103" s="11" t="str">
        <f t="shared" si="48"/>
        <v>20. Đắk NôngHuyện Cư Jút</v>
      </c>
    </row>
    <row r="3104" spans="11:27" ht="15.75">
      <c r="K3104" s="21"/>
      <c r="L3104" s="17"/>
      <c r="M3104" s="17"/>
      <c r="N3104" s="17" t="s">
        <v>374</v>
      </c>
      <c r="O3104" s="17" t="s">
        <v>957</v>
      </c>
      <c r="P3104" s="17" t="s">
        <v>3767</v>
      </c>
      <c r="Q3104" s="17" t="s">
        <v>347</v>
      </c>
      <c r="R3104" s="18">
        <v>65</v>
      </c>
      <c r="S3104" s="10">
        <v>36</v>
      </c>
      <c r="AA3104" s="11" t="str">
        <f t="shared" si="48"/>
        <v>20. Đắk NôngHuyện Cư Jút</v>
      </c>
    </row>
    <row r="3105" spans="11:27" ht="15.75">
      <c r="K3105" s="21"/>
      <c r="L3105" s="17"/>
      <c r="M3105" s="17"/>
      <c r="N3105" s="17" t="s">
        <v>374</v>
      </c>
      <c r="O3105" s="17" t="s">
        <v>957</v>
      </c>
      <c r="P3105" s="17" t="s">
        <v>3768</v>
      </c>
      <c r="Q3105" s="17" t="s">
        <v>347</v>
      </c>
      <c r="R3105" s="18">
        <v>65</v>
      </c>
      <c r="S3105" s="10">
        <v>36</v>
      </c>
      <c r="AA3105" s="11" t="str">
        <f t="shared" si="48"/>
        <v>20. Đắk NôngHuyện Cư Jút</v>
      </c>
    </row>
    <row r="3106" spans="11:27" ht="15.75">
      <c r="K3106" s="21"/>
      <c r="L3106" s="17"/>
      <c r="M3106" s="17"/>
      <c r="N3106" s="17" t="s">
        <v>374</v>
      </c>
      <c r="O3106" s="17" t="s">
        <v>960</v>
      </c>
      <c r="P3106" s="17" t="s">
        <v>3769</v>
      </c>
      <c r="Q3106" s="17" t="s">
        <v>347</v>
      </c>
      <c r="R3106" s="18">
        <v>65</v>
      </c>
      <c r="S3106" s="10">
        <v>36</v>
      </c>
      <c r="AA3106" s="11" t="str">
        <f t="shared" si="48"/>
        <v>20. Đắk NôngHuyện Đăk Glong</v>
      </c>
    </row>
    <row r="3107" spans="11:27" ht="15.75">
      <c r="K3107" s="21"/>
      <c r="L3107" s="17"/>
      <c r="M3107" s="17"/>
      <c r="N3107" s="17" t="s">
        <v>374</v>
      </c>
      <c r="O3107" s="17" t="s">
        <v>960</v>
      </c>
      <c r="P3107" s="17" t="s">
        <v>3770</v>
      </c>
      <c r="Q3107" s="17" t="s">
        <v>347</v>
      </c>
      <c r="R3107" s="18">
        <v>65</v>
      </c>
      <c r="S3107" s="10">
        <v>36</v>
      </c>
      <c r="AA3107" s="11" t="str">
        <f t="shared" si="48"/>
        <v>20. Đắk NôngHuyện Đăk Glong</v>
      </c>
    </row>
    <row r="3108" spans="11:27" ht="15.75">
      <c r="K3108" s="21"/>
      <c r="L3108" s="17"/>
      <c r="M3108" s="17"/>
      <c r="N3108" s="17" t="s">
        <v>374</v>
      </c>
      <c r="O3108" s="17" t="s">
        <v>960</v>
      </c>
      <c r="P3108" s="17" t="s">
        <v>3771</v>
      </c>
      <c r="Q3108" s="17" t="s">
        <v>347</v>
      </c>
      <c r="R3108" s="18">
        <v>65</v>
      </c>
      <c r="S3108" s="10">
        <v>36</v>
      </c>
      <c r="AA3108" s="11" t="str">
        <f t="shared" si="48"/>
        <v>20. Đắk NôngHuyện Đăk Glong</v>
      </c>
    </row>
    <row r="3109" spans="11:27" ht="15.75">
      <c r="K3109" s="21"/>
      <c r="L3109" s="17"/>
      <c r="M3109" s="17"/>
      <c r="N3109" s="17" t="s">
        <v>374</v>
      </c>
      <c r="O3109" s="17" t="s">
        <v>960</v>
      </c>
      <c r="P3109" s="17" t="s">
        <v>3772</v>
      </c>
      <c r="Q3109" s="17" t="s">
        <v>347</v>
      </c>
      <c r="R3109" s="18">
        <v>65</v>
      </c>
      <c r="S3109" s="10">
        <v>36</v>
      </c>
      <c r="AA3109" s="11" t="str">
        <f t="shared" si="48"/>
        <v>20. Đắk NôngHuyện Đăk Glong</v>
      </c>
    </row>
    <row r="3110" spans="11:27" ht="15.75">
      <c r="K3110" s="21"/>
      <c r="L3110" s="17"/>
      <c r="M3110" s="17"/>
      <c r="N3110" s="17" t="s">
        <v>374</v>
      </c>
      <c r="O3110" s="17" t="s">
        <v>960</v>
      </c>
      <c r="P3110" s="17" t="s">
        <v>3773</v>
      </c>
      <c r="Q3110" s="17" t="s">
        <v>347</v>
      </c>
      <c r="R3110" s="18">
        <v>65</v>
      </c>
      <c r="S3110" s="10">
        <v>36</v>
      </c>
      <c r="AA3110" s="11" t="str">
        <f t="shared" si="48"/>
        <v>20. Đắk NôngHuyện Đăk Glong</v>
      </c>
    </row>
    <row r="3111" spans="11:27" ht="15.75">
      <c r="K3111" s="21"/>
      <c r="L3111" s="17"/>
      <c r="M3111" s="17"/>
      <c r="N3111" s="17" t="s">
        <v>374</v>
      </c>
      <c r="O3111" s="17" t="s">
        <v>960</v>
      </c>
      <c r="P3111" s="17" t="s">
        <v>2710</v>
      </c>
      <c r="Q3111" s="17" t="s">
        <v>347</v>
      </c>
      <c r="R3111" s="18">
        <v>65</v>
      </c>
      <c r="S3111" s="10">
        <v>36</v>
      </c>
      <c r="AA3111" s="11" t="str">
        <f t="shared" si="48"/>
        <v>20. Đắk NôngHuyện Đăk Glong</v>
      </c>
    </row>
    <row r="3112" spans="11:27" ht="15.75">
      <c r="K3112" s="21"/>
      <c r="L3112" s="17"/>
      <c r="M3112" s="17"/>
      <c r="N3112" s="17" t="s">
        <v>374</v>
      </c>
      <c r="O3112" s="17" t="s">
        <v>960</v>
      </c>
      <c r="P3112" s="17" t="s">
        <v>3774</v>
      </c>
      <c r="Q3112" s="17" t="s">
        <v>347</v>
      </c>
      <c r="R3112" s="18">
        <v>65</v>
      </c>
      <c r="S3112" s="10">
        <v>36</v>
      </c>
      <c r="AA3112" s="11" t="str">
        <f t="shared" si="48"/>
        <v>20. Đắk NôngHuyện Đăk Glong</v>
      </c>
    </row>
    <row r="3113" spans="11:27" ht="15.75">
      <c r="K3113" s="21"/>
      <c r="L3113" s="17"/>
      <c r="M3113" s="17"/>
      <c r="N3113" s="17" t="s">
        <v>374</v>
      </c>
      <c r="O3113" s="17" t="s">
        <v>963</v>
      </c>
      <c r="P3113" s="17" t="s">
        <v>3775</v>
      </c>
      <c r="Q3113" s="17" t="s">
        <v>347</v>
      </c>
      <c r="R3113" s="18">
        <v>65</v>
      </c>
      <c r="S3113" s="10">
        <v>36</v>
      </c>
      <c r="AA3113" s="11" t="str">
        <f t="shared" si="48"/>
        <v>20. Đắk NôngHuyện Đắk Mil</v>
      </c>
    </row>
    <row r="3114" spans="11:27" ht="15.75">
      <c r="K3114" s="21"/>
      <c r="L3114" s="17"/>
      <c r="M3114" s="17"/>
      <c r="N3114" s="17" t="s">
        <v>374</v>
      </c>
      <c r="O3114" s="17" t="s">
        <v>963</v>
      </c>
      <c r="P3114" s="17" t="s">
        <v>3776</v>
      </c>
      <c r="Q3114" s="17" t="s">
        <v>347</v>
      </c>
      <c r="R3114" s="18">
        <v>65</v>
      </c>
      <c r="S3114" s="10">
        <v>36</v>
      </c>
      <c r="AA3114" s="11" t="str">
        <f t="shared" si="48"/>
        <v>20. Đắk NôngHuyện Đắk Mil</v>
      </c>
    </row>
    <row r="3115" spans="11:27" ht="15.75">
      <c r="K3115" s="21"/>
      <c r="L3115" s="17"/>
      <c r="M3115" s="17"/>
      <c r="N3115" s="17" t="s">
        <v>374</v>
      </c>
      <c r="O3115" s="17" t="s">
        <v>963</v>
      </c>
      <c r="P3115" s="17" t="s">
        <v>3777</v>
      </c>
      <c r="Q3115" s="17" t="s">
        <v>347</v>
      </c>
      <c r="R3115" s="18">
        <v>65</v>
      </c>
      <c r="S3115" s="10">
        <v>36</v>
      </c>
      <c r="AA3115" s="11" t="str">
        <f t="shared" si="48"/>
        <v>20. Đắk NôngHuyện Đắk Mil</v>
      </c>
    </row>
    <row r="3116" spans="11:27" ht="15.75">
      <c r="K3116" s="21"/>
      <c r="L3116" s="17"/>
      <c r="M3116" s="17"/>
      <c r="N3116" s="17" t="s">
        <v>374</v>
      </c>
      <c r="O3116" s="17" t="s">
        <v>963</v>
      </c>
      <c r="P3116" s="17" t="s">
        <v>3778</v>
      </c>
      <c r="Q3116" s="17" t="s">
        <v>347</v>
      </c>
      <c r="R3116" s="18">
        <v>65</v>
      </c>
      <c r="S3116" s="10">
        <v>36</v>
      </c>
      <c r="AA3116" s="11" t="str">
        <f t="shared" si="48"/>
        <v>20. Đắk NôngHuyện Đắk Mil</v>
      </c>
    </row>
    <row r="3117" spans="11:27" ht="15.75">
      <c r="K3117" s="21"/>
      <c r="L3117" s="17"/>
      <c r="M3117" s="17"/>
      <c r="N3117" s="17" t="s">
        <v>374</v>
      </c>
      <c r="O3117" s="17" t="s">
        <v>963</v>
      </c>
      <c r="P3117" s="17" t="s">
        <v>3779</v>
      </c>
      <c r="Q3117" s="17" t="s">
        <v>347</v>
      </c>
      <c r="R3117" s="18">
        <v>65</v>
      </c>
      <c r="S3117" s="10">
        <v>36</v>
      </c>
      <c r="AA3117" s="11" t="str">
        <f t="shared" si="48"/>
        <v>20. Đắk NôngHuyện Đắk Mil</v>
      </c>
    </row>
    <row r="3118" spans="11:27" ht="15.75">
      <c r="K3118" s="21"/>
      <c r="L3118" s="17"/>
      <c r="M3118" s="17"/>
      <c r="N3118" s="17" t="s">
        <v>374</v>
      </c>
      <c r="O3118" s="17" t="s">
        <v>963</v>
      </c>
      <c r="P3118" s="17" t="s">
        <v>3780</v>
      </c>
      <c r="Q3118" s="17" t="s">
        <v>347</v>
      </c>
      <c r="R3118" s="18">
        <v>65</v>
      </c>
      <c r="S3118" s="10">
        <v>36</v>
      </c>
      <c r="AA3118" s="11" t="str">
        <f t="shared" si="48"/>
        <v>20. Đắk NôngHuyện Đắk Mil</v>
      </c>
    </row>
    <row r="3119" spans="11:27" ht="15.75">
      <c r="K3119" s="21"/>
      <c r="L3119" s="17"/>
      <c r="M3119" s="17"/>
      <c r="N3119" s="17" t="s">
        <v>374</v>
      </c>
      <c r="O3119" s="17" t="s">
        <v>963</v>
      </c>
      <c r="P3119" s="17" t="s">
        <v>3781</v>
      </c>
      <c r="Q3119" s="17" t="s">
        <v>347</v>
      </c>
      <c r="R3119" s="18">
        <v>65</v>
      </c>
      <c r="S3119" s="10">
        <v>36</v>
      </c>
      <c r="AA3119" s="11" t="str">
        <f t="shared" si="48"/>
        <v>20. Đắk NôngHuyện Đắk Mil</v>
      </c>
    </row>
    <row r="3120" spans="11:27" ht="15.75">
      <c r="K3120" s="21"/>
      <c r="L3120" s="17"/>
      <c r="M3120" s="17"/>
      <c r="N3120" s="17" t="s">
        <v>374</v>
      </c>
      <c r="O3120" s="17" t="s">
        <v>963</v>
      </c>
      <c r="P3120" s="17" t="s">
        <v>3782</v>
      </c>
      <c r="Q3120" s="17" t="s">
        <v>347</v>
      </c>
      <c r="R3120" s="18">
        <v>65</v>
      </c>
      <c r="S3120" s="10">
        <v>36</v>
      </c>
      <c r="AA3120" s="11" t="str">
        <f t="shared" si="48"/>
        <v>20. Đắk NôngHuyện Đắk Mil</v>
      </c>
    </row>
    <row r="3121" spans="11:27" ht="15.75">
      <c r="K3121" s="21"/>
      <c r="L3121" s="17"/>
      <c r="M3121" s="17"/>
      <c r="N3121" s="17" t="s">
        <v>374</v>
      </c>
      <c r="O3121" s="17" t="s">
        <v>963</v>
      </c>
      <c r="P3121" s="17" t="s">
        <v>2476</v>
      </c>
      <c r="Q3121" s="17" t="s">
        <v>347</v>
      </c>
      <c r="R3121" s="18">
        <v>65</v>
      </c>
      <c r="S3121" s="10">
        <v>36</v>
      </c>
      <c r="AA3121" s="11" t="str">
        <f t="shared" si="48"/>
        <v>20. Đắk NôngHuyện Đắk Mil</v>
      </c>
    </row>
    <row r="3122" spans="11:27" ht="15.75">
      <c r="K3122" s="21"/>
      <c r="L3122" s="17"/>
      <c r="M3122" s="17"/>
      <c r="N3122" s="17" t="s">
        <v>374</v>
      </c>
      <c r="O3122" s="17" t="s">
        <v>963</v>
      </c>
      <c r="P3122" s="17" t="s">
        <v>3783</v>
      </c>
      <c r="Q3122" s="17" t="s">
        <v>347</v>
      </c>
      <c r="R3122" s="18">
        <v>65</v>
      </c>
      <c r="S3122" s="10">
        <v>36</v>
      </c>
      <c r="AA3122" s="11" t="str">
        <f t="shared" si="48"/>
        <v>20. Đắk NôngHuyện Đắk Mil</v>
      </c>
    </row>
    <row r="3123" spans="11:27" ht="15.75">
      <c r="K3123" s="21"/>
      <c r="L3123" s="17"/>
      <c r="M3123" s="17"/>
      <c r="N3123" s="17" t="s">
        <v>374</v>
      </c>
      <c r="O3123" s="17" t="s">
        <v>966</v>
      </c>
      <c r="P3123" s="17" t="s">
        <v>3784</v>
      </c>
      <c r="Q3123" s="17" t="s">
        <v>347</v>
      </c>
      <c r="R3123" s="18">
        <v>65</v>
      </c>
      <c r="S3123" s="10">
        <v>36</v>
      </c>
      <c r="AA3123" s="11" t="str">
        <f t="shared" si="48"/>
        <v>20. Đắk NôngHuyện Đắk R'Lấp</v>
      </c>
    </row>
    <row r="3124" spans="11:27" ht="15.75">
      <c r="K3124" s="21"/>
      <c r="L3124" s="17"/>
      <c r="M3124" s="17"/>
      <c r="N3124" s="17" t="s">
        <v>374</v>
      </c>
      <c r="O3124" s="17" t="s">
        <v>966</v>
      </c>
      <c r="P3124" s="17" t="s">
        <v>3785</v>
      </c>
      <c r="Q3124" s="17" t="s">
        <v>347</v>
      </c>
      <c r="R3124" s="18">
        <v>65</v>
      </c>
      <c r="S3124" s="10">
        <v>36</v>
      </c>
      <c r="AA3124" s="11" t="str">
        <f t="shared" si="48"/>
        <v>20. Đắk NôngHuyện Đắk R'Lấp</v>
      </c>
    </row>
    <row r="3125" spans="11:27" ht="15.75">
      <c r="K3125" s="21"/>
      <c r="L3125" s="17"/>
      <c r="M3125" s="17"/>
      <c r="N3125" s="17" t="s">
        <v>374</v>
      </c>
      <c r="O3125" s="17" t="s">
        <v>966</v>
      </c>
      <c r="P3125" s="17" t="s">
        <v>3786</v>
      </c>
      <c r="Q3125" s="17" t="s">
        <v>347</v>
      </c>
      <c r="R3125" s="18">
        <v>65</v>
      </c>
      <c r="S3125" s="10">
        <v>36</v>
      </c>
      <c r="AA3125" s="11" t="str">
        <f t="shared" si="48"/>
        <v>20. Đắk NôngHuyện Đắk R'Lấp</v>
      </c>
    </row>
    <row r="3126" spans="11:27" ht="15.75">
      <c r="K3126" s="21"/>
      <c r="L3126" s="17"/>
      <c r="M3126" s="17"/>
      <c r="N3126" s="17" t="s">
        <v>374</v>
      </c>
      <c r="O3126" s="17" t="s">
        <v>966</v>
      </c>
      <c r="P3126" s="17" t="s">
        <v>3787</v>
      </c>
      <c r="Q3126" s="17" t="s">
        <v>347</v>
      </c>
      <c r="R3126" s="18">
        <v>65</v>
      </c>
      <c r="S3126" s="10">
        <v>36</v>
      </c>
      <c r="AA3126" s="11" t="str">
        <f t="shared" si="48"/>
        <v>20. Đắk NôngHuyện Đắk R'Lấp</v>
      </c>
    </row>
    <row r="3127" spans="11:27" ht="15.75">
      <c r="K3127" s="21"/>
      <c r="L3127" s="17"/>
      <c r="M3127" s="17"/>
      <c r="N3127" s="17" t="s">
        <v>374</v>
      </c>
      <c r="O3127" s="17" t="s">
        <v>966</v>
      </c>
      <c r="P3127" s="17" t="s">
        <v>3788</v>
      </c>
      <c r="Q3127" s="17" t="s">
        <v>347</v>
      </c>
      <c r="R3127" s="18">
        <v>65</v>
      </c>
      <c r="S3127" s="10">
        <v>36</v>
      </c>
      <c r="AA3127" s="11" t="str">
        <f t="shared" si="48"/>
        <v>20. Đắk NôngHuyện Đắk R'Lấp</v>
      </c>
    </row>
    <row r="3128" spans="11:27" ht="15.75">
      <c r="K3128" s="21"/>
      <c r="L3128" s="17"/>
      <c r="M3128" s="17"/>
      <c r="N3128" s="17" t="s">
        <v>374</v>
      </c>
      <c r="O3128" s="17" t="s">
        <v>966</v>
      </c>
      <c r="P3128" s="17" t="s">
        <v>3789</v>
      </c>
      <c r="Q3128" s="17" t="s">
        <v>347</v>
      </c>
      <c r="R3128" s="18">
        <v>65</v>
      </c>
      <c r="S3128" s="10">
        <v>36</v>
      </c>
      <c r="AA3128" s="11" t="str">
        <f t="shared" si="48"/>
        <v>20. Đắk NôngHuyện Đắk R'Lấp</v>
      </c>
    </row>
    <row r="3129" spans="11:27" ht="15.75">
      <c r="K3129" s="21"/>
      <c r="L3129" s="17"/>
      <c r="M3129" s="17"/>
      <c r="N3129" s="17" t="s">
        <v>374</v>
      </c>
      <c r="O3129" s="17" t="s">
        <v>966</v>
      </c>
      <c r="P3129" s="17" t="s">
        <v>2314</v>
      </c>
      <c r="Q3129" s="17" t="s">
        <v>347</v>
      </c>
      <c r="R3129" s="18">
        <v>65</v>
      </c>
      <c r="S3129" s="10">
        <v>36</v>
      </c>
      <c r="AA3129" s="11" t="str">
        <f t="shared" si="48"/>
        <v>20. Đắk NôngHuyện Đắk R'Lấp</v>
      </c>
    </row>
    <row r="3130" spans="11:27" ht="15.75">
      <c r="K3130" s="21"/>
      <c r="L3130" s="17"/>
      <c r="M3130" s="17"/>
      <c r="N3130" s="17" t="s">
        <v>374</v>
      </c>
      <c r="O3130" s="17" t="s">
        <v>966</v>
      </c>
      <c r="P3130" s="17" t="s">
        <v>3790</v>
      </c>
      <c r="Q3130" s="17" t="s">
        <v>347</v>
      </c>
      <c r="R3130" s="18">
        <v>65</v>
      </c>
      <c r="S3130" s="10">
        <v>36</v>
      </c>
      <c r="AA3130" s="11" t="str">
        <f t="shared" si="48"/>
        <v>20. Đắk NôngHuyện Đắk R'Lấp</v>
      </c>
    </row>
    <row r="3131" spans="11:27" ht="15.75">
      <c r="K3131" s="21"/>
      <c r="L3131" s="17"/>
      <c r="M3131" s="17"/>
      <c r="N3131" s="17" t="s">
        <v>374</v>
      </c>
      <c r="O3131" s="17" t="s">
        <v>966</v>
      </c>
      <c r="P3131" s="17" t="s">
        <v>3791</v>
      </c>
      <c r="Q3131" s="17" t="s">
        <v>347</v>
      </c>
      <c r="R3131" s="18">
        <v>65</v>
      </c>
      <c r="S3131" s="10">
        <v>36</v>
      </c>
      <c r="AA3131" s="11" t="str">
        <f t="shared" si="48"/>
        <v>20. Đắk NôngHuyện Đắk R'Lấp</v>
      </c>
    </row>
    <row r="3132" spans="11:27" ht="15.75">
      <c r="K3132" s="21"/>
      <c r="L3132" s="17"/>
      <c r="M3132" s="17"/>
      <c r="N3132" s="17" t="s">
        <v>374</v>
      </c>
      <c r="O3132" s="17" t="s">
        <v>966</v>
      </c>
      <c r="P3132" s="17" t="s">
        <v>3792</v>
      </c>
      <c r="Q3132" s="17" t="s">
        <v>347</v>
      </c>
      <c r="R3132" s="18">
        <v>65</v>
      </c>
      <c r="S3132" s="10">
        <v>36</v>
      </c>
      <c r="AA3132" s="11" t="str">
        <f t="shared" si="48"/>
        <v>20. Đắk NôngHuyện Đắk R'Lấp</v>
      </c>
    </row>
    <row r="3133" spans="11:27" ht="15.75">
      <c r="K3133" s="21"/>
      <c r="L3133" s="17"/>
      <c r="M3133" s="17"/>
      <c r="N3133" s="17" t="s">
        <v>374</v>
      </c>
      <c r="O3133" s="17" t="s">
        <v>966</v>
      </c>
      <c r="P3133" s="17" t="s">
        <v>3793</v>
      </c>
      <c r="Q3133" s="17" t="s">
        <v>347</v>
      </c>
      <c r="R3133" s="18">
        <v>65</v>
      </c>
      <c r="S3133" s="10">
        <v>36</v>
      </c>
      <c r="AA3133" s="11" t="str">
        <f t="shared" si="48"/>
        <v>20. Đắk NôngHuyện Đắk R'Lấp</v>
      </c>
    </row>
    <row r="3134" spans="11:27" ht="15.75">
      <c r="K3134" s="21"/>
      <c r="L3134" s="17"/>
      <c r="M3134" s="17"/>
      <c r="N3134" s="17" t="s">
        <v>374</v>
      </c>
      <c r="O3134" s="17" t="s">
        <v>969</v>
      </c>
      <c r="P3134" s="17" t="s">
        <v>3794</v>
      </c>
      <c r="Q3134" s="17" t="s">
        <v>347</v>
      </c>
      <c r="R3134" s="18">
        <v>65</v>
      </c>
      <c r="S3134" s="10">
        <v>36</v>
      </c>
      <c r="AA3134" s="11" t="str">
        <f t="shared" si="48"/>
        <v>20. Đắk NôngHuyện Đắk Song</v>
      </c>
    </row>
    <row r="3135" spans="11:27" ht="15.75">
      <c r="K3135" s="21"/>
      <c r="L3135" s="17"/>
      <c r="M3135" s="17"/>
      <c r="N3135" s="17" t="s">
        <v>374</v>
      </c>
      <c r="O3135" s="17" t="s">
        <v>969</v>
      </c>
      <c r="P3135" s="17" t="s">
        <v>3795</v>
      </c>
      <c r="Q3135" s="17" t="s">
        <v>347</v>
      </c>
      <c r="R3135" s="18">
        <v>65</v>
      </c>
      <c r="S3135" s="10">
        <v>36</v>
      </c>
      <c r="AA3135" s="11" t="str">
        <f t="shared" si="48"/>
        <v>20. Đắk NôngHuyện Đắk Song</v>
      </c>
    </row>
    <row r="3136" spans="11:27" ht="15.75">
      <c r="K3136" s="21"/>
      <c r="L3136" s="17"/>
      <c r="M3136" s="17"/>
      <c r="N3136" s="17" t="s">
        <v>374</v>
      </c>
      <c r="O3136" s="17" t="s">
        <v>969</v>
      </c>
      <c r="P3136" s="17" t="s">
        <v>3796</v>
      </c>
      <c r="Q3136" s="17" t="s">
        <v>347</v>
      </c>
      <c r="R3136" s="18">
        <v>65</v>
      </c>
      <c r="S3136" s="10">
        <v>36</v>
      </c>
      <c r="AA3136" s="11" t="str">
        <f t="shared" si="48"/>
        <v>20. Đắk NôngHuyện Đắk Song</v>
      </c>
    </row>
    <row r="3137" spans="11:27" ht="15.75">
      <c r="K3137" s="21"/>
      <c r="L3137" s="17"/>
      <c r="M3137" s="17"/>
      <c r="N3137" s="17" t="s">
        <v>374</v>
      </c>
      <c r="O3137" s="17" t="s">
        <v>969</v>
      </c>
      <c r="P3137" s="17" t="s">
        <v>3797</v>
      </c>
      <c r="Q3137" s="17" t="s">
        <v>347</v>
      </c>
      <c r="R3137" s="18">
        <v>65</v>
      </c>
      <c r="S3137" s="10">
        <v>36</v>
      </c>
      <c r="AA3137" s="11" t="str">
        <f t="shared" si="48"/>
        <v>20. Đắk NôngHuyện Đắk Song</v>
      </c>
    </row>
    <row r="3138" spans="11:27" ht="15.75">
      <c r="K3138" s="21"/>
      <c r="L3138" s="17"/>
      <c r="M3138" s="17"/>
      <c r="N3138" s="17" t="s">
        <v>374</v>
      </c>
      <c r="O3138" s="17" t="s">
        <v>969</v>
      </c>
      <c r="P3138" s="17" t="s">
        <v>3798</v>
      </c>
      <c r="Q3138" s="17" t="s">
        <v>347</v>
      </c>
      <c r="R3138" s="18">
        <v>65</v>
      </c>
      <c r="S3138" s="10">
        <v>36</v>
      </c>
      <c r="AA3138" s="11" t="str">
        <f t="shared" si="48"/>
        <v>20. Đắk NôngHuyện Đắk Song</v>
      </c>
    </row>
    <row r="3139" spans="11:27" ht="15.75">
      <c r="K3139" s="21"/>
      <c r="L3139" s="17"/>
      <c r="M3139" s="17"/>
      <c r="N3139" s="17" t="s">
        <v>374</v>
      </c>
      <c r="O3139" s="17" t="s">
        <v>969</v>
      </c>
      <c r="P3139" s="17" t="s">
        <v>3799</v>
      </c>
      <c r="Q3139" s="17" t="s">
        <v>347</v>
      </c>
      <c r="R3139" s="18">
        <v>65</v>
      </c>
      <c r="S3139" s="10">
        <v>36</v>
      </c>
      <c r="AA3139" s="11" t="str">
        <f t="shared" si="48"/>
        <v>20. Đắk NôngHuyện Đắk Song</v>
      </c>
    </row>
    <row r="3140" spans="11:27" ht="15.75">
      <c r="K3140" s="21"/>
      <c r="L3140" s="17"/>
      <c r="M3140" s="17"/>
      <c r="N3140" s="17" t="s">
        <v>374</v>
      </c>
      <c r="O3140" s="17" t="s">
        <v>969</v>
      </c>
      <c r="P3140" s="17" t="s">
        <v>3800</v>
      </c>
      <c r="Q3140" s="17" t="s">
        <v>347</v>
      </c>
      <c r="R3140" s="18">
        <v>65</v>
      </c>
      <c r="S3140" s="10">
        <v>36</v>
      </c>
      <c r="AA3140" s="11" t="str">
        <f t="shared" si="48"/>
        <v>20. Đắk NôngHuyện Đắk Song</v>
      </c>
    </row>
    <row r="3141" spans="11:27" ht="15.75">
      <c r="K3141" s="21"/>
      <c r="L3141" s="17"/>
      <c r="M3141" s="17"/>
      <c r="N3141" s="17" t="s">
        <v>374</v>
      </c>
      <c r="O3141" s="17" t="s">
        <v>969</v>
      </c>
      <c r="P3141" s="17" t="s">
        <v>3801</v>
      </c>
      <c r="Q3141" s="17" t="s">
        <v>347</v>
      </c>
      <c r="R3141" s="18">
        <v>65</v>
      </c>
      <c r="S3141" s="10">
        <v>36</v>
      </c>
      <c r="AA3141" s="11" t="str">
        <f t="shared" si="48"/>
        <v>20. Đắk NôngHuyện Đắk Song</v>
      </c>
    </row>
    <row r="3142" spans="11:27" ht="15.75">
      <c r="K3142" s="21"/>
      <c r="L3142" s="17"/>
      <c r="M3142" s="17"/>
      <c r="N3142" s="17" t="s">
        <v>374</v>
      </c>
      <c r="O3142" s="17" t="s">
        <v>969</v>
      </c>
      <c r="P3142" s="17" t="s">
        <v>2224</v>
      </c>
      <c r="Q3142" s="17" t="s">
        <v>347</v>
      </c>
      <c r="R3142" s="18">
        <v>65</v>
      </c>
      <c r="S3142" s="10">
        <v>36</v>
      </c>
      <c r="AA3142" s="11" t="str">
        <f t="shared" ref="AA3142:AA3205" si="49">N3142&amp;O3142</f>
        <v>20. Đắk NôngHuyện Đắk Song</v>
      </c>
    </row>
    <row r="3143" spans="11:27" ht="15.75">
      <c r="K3143" s="21"/>
      <c r="L3143" s="17"/>
      <c r="M3143" s="17"/>
      <c r="N3143" s="17" t="s">
        <v>374</v>
      </c>
      <c r="O3143" s="17" t="s">
        <v>972</v>
      </c>
      <c r="P3143" s="17" t="s">
        <v>3802</v>
      </c>
      <c r="Q3143" s="17" t="s">
        <v>347</v>
      </c>
      <c r="R3143" s="18">
        <v>65</v>
      </c>
      <c r="S3143" s="10">
        <v>36</v>
      </c>
      <c r="AA3143" s="11" t="str">
        <f t="shared" si="49"/>
        <v>20. Đắk NôngHuyện Krông Nô</v>
      </c>
    </row>
    <row r="3144" spans="11:27" ht="15.75">
      <c r="K3144" s="21"/>
      <c r="L3144" s="17"/>
      <c r="M3144" s="17"/>
      <c r="N3144" s="17" t="s">
        <v>374</v>
      </c>
      <c r="O3144" s="17" t="s">
        <v>972</v>
      </c>
      <c r="P3144" s="17" t="s">
        <v>3803</v>
      </c>
      <c r="Q3144" s="17" t="s">
        <v>347</v>
      </c>
      <c r="R3144" s="18">
        <v>65</v>
      </c>
      <c r="S3144" s="10">
        <v>36</v>
      </c>
      <c r="AA3144" s="11" t="str">
        <f t="shared" si="49"/>
        <v>20. Đắk NôngHuyện Krông Nô</v>
      </c>
    </row>
    <row r="3145" spans="11:27" ht="15.75">
      <c r="K3145" s="21"/>
      <c r="L3145" s="17"/>
      <c r="M3145" s="17"/>
      <c r="N3145" s="17" t="s">
        <v>374</v>
      </c>
      <c r="O3145" s="17" t="s">
        <v>972</v>
      </c>
      <c r="P3145" s="17" t="s">
        <v>3804</v>
      </c>
      <c r="Q3145" s="17" t="s">
        <v>347</v>
      </c>
      <c r="R3145" s="18">
        <v>65</v>
      </c>
      <c r="S3145" s="10">
        <v>36</v>
      </c>
      <c r="AA3145" s="11" t="str">
        <f t="shared" si="49"/>
        <v>20. Đắk NôngHuyện Krông Nô</v>
      </c>
    </row>
    <row r="3146" spans="11:27" ht="15.75">
      <c r="K3146" s="21"/>
      <c r="L3146" s="17"/>
      <c r="M3146" s="17"/>
      <c r="N3146" s="17" t="s">
        <v>374</v>
      </c>
      <c r="O3146" s="17" t="s">
        <v>972</v>
      </c>
      <c r="P3146" s="17" t="s">
        <v>3805</v>
      </c>
      <c r="Q3146" s="17" t="s">
        <v>347</v>
      </c>
      <c r="R3146" s="18">
        <v>65</v>
      </c>
      <c r="S3146" s="10">
        <v>36</v>
      </c>
      <c r="AA3146" s="11" t="str">
        <f t="shared" si="49"/>
        <v>20. Đắk NôngHuyện Krông Nô</v>
      </c>
    </row>
    <row r="3147" spans="11:27" ht="15.75">
      <c r="K3147" s="21"/>
      <c r="L3147" s="17"/>
      <c r="M3147" s="17"/>
      <c r="N3147" s="17" t="s">
        <v>374</v>
      </c>
      <c r="O3147" s="17" t="s">
        <v>972</v>
      </c>
      <c r="P3147" s="17" t="s">
        <v>3806</v>
      </c>
      <c r="Q3147" s="17" t="s">
        <v>347</v>
      </c>
      <c r="R3147" s="18">
        <v>65</v>
      </c>
      <c r="S3147" s="10">
        <v>36</v>
      </c>
      <c r="AA3147" s="11" t="str">
        <f t="shared" si="49"/>
        <v>20. Đắk NôngHuyện Krông Nô</v>
      </c>
    </row>
    <row r="3148" spans="11:27" ht="15.75">
      <c r="K3148" s="21"/>
      <c r="L3148" s="17"/>
      <c r="M3148" s="17"/>
      <c r="N3148" s="17" t="s">
        <v>374</v>
      </c>
      <c r="O3148" s="17" t="s">
        <v>972</v>
      </c>
      <c r="P3148" s="17" t="s">
        <v>3807</v>
      </c>
      <c r="Q3148" s="17" t="s">
        <v>347</v>
      </c>
      <c r="R3148" s="18">
        <v>65</v>
      </c>
      <c r="S3148" s="10">
        <v>36</v>
      </c>
      <c r="AA3148" s="11" t="str">
        <f t="shared" si="49"/>
        <v>20. Đắk NôngHuyện Krông Nô</v>
      </c>
    </row>
    <row r="3149" spans="11:27" ht="15.75">
      <c r="K3149" s="21"/>
      <c r="L3149" s="17"/>
      <c r="M3149" s="17"/>
      <c r="N3149" s="17" t="s">
        <v>374</v>
      </c>
      <c r="O3149" s="17" t="s">
        <v>972</v>
      </c>
      <c r="P3149" s="17" t="s">
        <v>3808</v>
      </c>
      <c r="Q3149" s="17" t="s">
        <v>347</v>
      </c>
      <c r="R3149" s="18">
        <v>65</v>
      </c>
      <c r="S3149" s="10">
        <v>36</v>
      </c>
      <c r="AA3149" s="11" t="str">
        <f t="shared" si="49"/>
        <v>20. Đắk NôngHuyện Krông Nô</v>
      </c>
    </row>
    <row r="3150" spans="11:27" ht="15.75">
      <c r="K3150" s="21"/>
      <c r="L3150" s="17"/>
      <c r="M3150" s="17"/>
      <c r="N3150" s="17" t="s">
        <v>374</v>
      </c>
      <c r="O3150" s="17" t="s">
        <v>972</v>
      </c>
      <c r="P3150" s="17" t="s">
        <v>3809</v>
      </c>
      <c r="Q3150" s="17" t="s">
        <v>347</v>
      </c>
      <c r="R3150" s="18">
        <v>65</v>
      </c>
      <c r="S3150" s="10">
        <v>36</v>
      </c>
      <c r="AA3150" s="11" t="str">
        <f t="shared" si="49"/>
        <v>20. Đắk NôngHuyện Krông Nô</v>
      </c>
    </row>
    <row r="3151" spans="11:27" ht="15.75">
      <c r="K3151" s="21"/>
      <c r="L3151" s="17"/>
      <c r="M3151" s="17"/>
      <c r="N3151" s="17" t="s">
        <v>374</v>
      </c>
      <c r="O3151" s="17" t="s">
        <v>972</v>
      </c>
      <c r="P3151" s="17" t="s">
        <v>3810</v>
      </c>
      <c r="Q3151" s="17" t="s">
        <v>347</v>
      </c>
      <c r="R3151" s="18">
        <v>65</v>
      </c>
      <c r="S3151" s="10">
        <v>36</v>
      </c>
      <c r="AA3151" s="11" t="str">
        <f t="shared" si="49"/>
        <v>20. Đắk NôngHuyện Krông Nô</v>
      </c>
    </row>
    <row r="3152" spans="11:27" ht="15.75">
      <c r="K3152" s="21"/>
      <c r="L3152" s="17"/>
      <c r="M3152" s="17"/>
      <c r="N3152" s="17" t="s">
        <v>374</v>
      </c>
      <c r="O3152" s="17" t="s">
        <v>972</v>
      </c>
      <c r="P3152" s="17" t="s">
        <v>3811</v>
      </c>
      <c r="Q3152" s="17" t="s">
        <v>347</v>
      </c>
      <c r="R3152" s="18">
        <v>65</v>
      </c>
      <c r="S3152" s="10">
        <v>36</v>
      </c>
      <c r="AA3152" s="11" t="str">
        <f t="shared" si="49"/>
        <v>20. Đắk NôngHuyện Krông Nô</v>
      </c>
    </row>
    <row r="3153" spans="11:27" ht="15.75">
      <c r="K3153" s="21"/>
      <c r="L3153" s="17"/>
      <c r="M3153" s="17"/>
      <c r="N3153" s="17" t="s">
        <v>374</v>
      </c>
      <c r="O3153" s="17" t="s">
        <v>972</v>
      </c>
      <c r="P3153" s="17" t="s">
        <v>2818</v>
      </c>
      <c r="Q3153" s="17" t="s">
        <v>347</v>
      </c>
      <c r="R3153" s="18">
        <v>65</v>
      </c>
      <c r="S3153" s="10">
        <v>36</v>
      </c>
      <c r="AA3153" s="11" t="str">
        <f t="shared" si="49"/>
        <v>20. Đắk NôngHuyện Krông Nô</v>
      </c>
    </row>
    <row r="3154" spans="11:27" ht="15.75">
      <c r="K3154" s="21"/>
      <c r="L3154" s="17"/>
      <c r="M3154" s="17"/>
      <c r="N3154" s="17" t="s">
        <v>374</v>
      </c>
      <c r="O3154" s="17" t="s">
        <v>972</v>
      </c>
      <c r="P3154" s="17" t="s">
        <v>3237</v>
      </c>
      <c r="Q3154" s="17" t="s">
        <v>347</v>
      </c>
      <c r="R3154" s="18">
        <v>65</v>
      </c>
      <c r="S3154" s="10">
        <v>36</v>
      </c>
      <c r="AA3154" s="11" t="str">
        <f t="shared" si="49"/>
        <v>20. Đắk NôngHuyện Krông Nô</v>
      </c>
    </row>
    <row r="3155" spans="11:27" ht="15.75">
      <c r="K3155" s="21"/>
      <c r="L3155" s="17"/>
      <c r="M3155" s="17"/>
      <c r="N3155" s="17" t="s">
        <v>374</v>
      </c>
      <c r="O3155" s="17" t="s">
        <v>975</v>
      </c>
      <c r="P3155" s="17" t="s">
        <v>3812</v>
      </c>
      <c r="Q3155" s="17" t="s">
        <v>347</v>
      </c>
      <c r="R3155" s="18">
        <v>65</v>
      </c>
      <c r="S3155" s="10">
        <v>36</v>
      </c>
      <c r="AA3155" s="11" t="str">
        <f t="shared" si="49"/>
        <v>20. Đắk NôngHuyện Tuy Đức</v>
      </c>
    </row>
    <row r="3156" spans="11:27" ht="15.75">
      <c r="K3156" s="21"/>
      <c r="L3156" s="17"/>
      <c r="M3156" s="17"/>
      <c r="N3156" s="17" t="s">
        <v>374</v>
      </c>
      <c r="O3156" s="17" t="s">
        <v>975</v>
      </c>
      <c r="P3156" s="17" t="s">
        <v>3813</v>
      </c>
      <c r="Q3156" s="17" t="s">
        <v>347</v>
      </c>
      <c r="R3156" s="18">
        <v>65</v>
      </c>
      <c r="S3156" s="10">
        <v>36</v>
      </c>
      <c r="AA3156" s="11" t="str">
        <f t="shared" si="49"/>
        <v>20. Đắk NôngHuyện Tuy Đức</v>
      </c>
    </row>
    <row r="3157" spans="11:27" ht="15.75">
      <c r="K3157" s="21"/>
      <c r="L3157" s="17"/>
      <c r="M3157" s="17"/>
      <c r="N3157" s="17" t="s">
        <v>374</v>
      </c>
      <c r="O3157" s="17" t="s">
        <v>975</v>
      </c>
      <c r="P3157" s="17" t="s">
        <v>3814</v>
      </c>
      <c r="Q3157" s="17" t="s">
        <v>347</v>
      </c>
      <c r="R3157" s="18">
        <v>65</v>
      </c>
      <c r="S3157" s="10">
        <v>36</v>
      </c>
      <c r="AA3157" s="11" t="str">
        <f t="shared" si="49"/>
        <v>20. Đắk NôngHuyện Tuy Đức</v>
      </c>
    </row>
    <row r="3158" spans="11:27" ht="15.75">
      <c r="K3158" s="21"/>
      <c r="L3158" s="17"/>
      <c r="M3158" s="17"/>
      <c r="N3158" s="17" t="s">
        <v>374</v>
      </c>
      <c r="O3158" s="17" t="s">
        <v>975</v>
      </c>
      <c r="P3158" s="17" t="s">
        <v>3815</v>
      </c>
      <c r="Q3158" s="17" t="s">
        <v>347</v>
      </c>
      <c r="R3158" s="18">
        <v>65</v>
      </c>
      <c r="S3158" s="10">
        <v>36</v>
      </c>
      <c r="AA3158" s="11" t="str">
        <f t="shared" si="49"/>
        <v>20. Đắk NôngHuyện Tuy Đức</v>
      </c>
    </row>
    <row r="3159" spans="11:27" ht="15.75">
      <c r="K3159" s="21"/>
      <c r="L3159" s="17"/>
      <c r="M3159" s="17"/>
      <c r="N3159" s="17" t="s">
        <v>374</v>
      </c>
      <c r="O3159" s="17" t="s">
        <v>975</v>
      </c>
      <c r="P3159" s="17" t="s">
        <v>3816</v>
      </c>
      <c r="Q3159" s="17" t="s">
        <v>347</v>
      </c>
      <c r="R3159" s="18">
        <v>65</v>
      </c>
      <c r="S3159" s="10">
        <v>36</v>
      </c>
      <c r="AA3159" s="11" t="str">
        <f t="shared" si="49"/>
        <v>20. Đắk NôngHuyện Tuy Đức</v>
      </c>
    </row>
    <row r="3160" spans="11:27" ht="15.75">
      <c r="K3160" s="21"/>
      <c r="L3160" s="17"/>
      <c r="M3160" s="17"/>
      <c r="N3160" s="17" t="s">
        <v>374</v>
      </c>
      <c r="O3160" s="17" t="s">
        <v>975</v>
      </c>
      <c r="P3160" s="17" t="s">
        <v>3817</v>
      </c>
      <c r="Q3160" s="17" t="s">
        <v>347</v>
      </c>
      <c r="R3160" s="18">
        <v>65</v>
      </c>
      <c r="S3160" s="10">
        <v>36</v>
      </c>
      <c r="AA3160" s="11" t="str">
        <f t="shared" si="49"/>
        <v>20. Đắk NôngHuyện Tuy Đức</v>
      </c>
    </row>
    <row r="3161" spans="11:27" ht="15.75">
      <c r="K3161" s="21"/>
      <c r="L3161" s="17"/>
      <c r="M3161" s="17"/>
      <c r="N3161" s="17" t="s">
        <v>374</v>
      </c>
      <c r="O3161" s="17" t="s">
        <v>977</v>
      </c>
      <c r="P3161" s="17" t="s">
        <v>3818</v>
      </c>
      <c r="Q3161" s="17" t="s">
        <v>347</v>
      </c>
      <c r="R3161" s="18">
        <v>65</v>
      </c>
      <c r="S3161" s="10">
        <v>36</v>
      </c>
      <c r="AA3161" s="11" t="str">
        <f t="shared" si="49"/>
        <v>20. Đắk NôngThành phố Gia Nghĩa</v>
      </c>
    </row>
    <row r="3162" spans="11:27" ht="15.75">
      <c r="K3162" s="21"/>
      <c r="L3162" s="17"/>
      <c r="M3162" s="17"/>
      <c r="N3162" s="17" t="s">
        <v>374</v>
      </c>
      <c r="O3162" s="17" t="s">
        <v>977</v>
      </c>
      <c r="P3162" s="17" t="s">
        <v>3819</v>
      </c>
      <c r="Q3162" s="17" t="s">
        <v>347</v>
      </c>
      <c r="R3162" s="18">
        <v>65</v>
      </c>
      <c r="S3162" s="10">
        <v>36</v>
      </c>
      <c r="AA3162" s="11" t="str">
        <f t="shared" si="49"/>
        <v>20. Đắk NôngThành phố Gia Nghĩa</v>
      </c>
    </row>
    <row r="3163" spans="11:27" ht="15.75">
      <c r="K3163" s="21"/>
      <c r="L3163" s="17"/>
      <c r="M3163" s="17"/>
      <c r="N3163" s="17" t="s">
        <v>374</v>
      </c>
      <c r="O3163" s="17" t="s">
        <v>977</v>
      </c>
      <c r="P3163" s="17" t="s">
        <v>1475</v>
      </c>
      <c r="Q3163" s="17" t="s">
        <v>347</v>
      </c>
      <c r="R3163" s="18">
        <v>65</v>
      </c>
      <c r="S3163" s="10">
        <v>36</v>
      </c>
      <c r="AA3163" s="11" t="str">
        <f t="shared" si="49"/>
        <v>20. Đắk NôngThành phố Gia Nghĩa</v>
      </c>
    </row>
    <row r="3164" spans="11:27" ht="15.75">
      <c r="K3164" s="21"/>
      <c r="L3164" s="17"/>
      <c r="M3164" s="17"/>
      <c r="N3164" s="17" t="s">
        <v>374</v>
      </c>
      <c r="O3164" s="17" t="s">
        <v>977</v>
      </c>
      <c r="P3164" s="17" t="s">
        <v>3820</v>
      </c>
      <c r="Q3164" s="17" t="s">
        <v>347</v>
      </c>
      <c r="R3164" s="18">
        <v>65</v>
      </c>
      <c r="S3164" s="10">
        <v>36</v>
      </c>
      <c r="AA3164" s="11" t="str">
        <f t="shared" si="49"/>
        <v>20. Đắk NôngThành phố Gia Nghĩa</v>
      </c>
    </row>
    <row r="3165" spans="11:27" ht="15.75">
      <c r="K3165" s="21"/>
      <c r="L3165" s="17"/>
      <c r="M3165" s="17"/>
      <c r="N3165" s="17" t="s">
        <v>374</v>
      </c>
      <c r="O3165" s="17" t="s">
        <v>977</v>
      </c>
      <c r="P3165" s="17" t="s">
        <v>3821</v>
      </c>
      <c r="Q3165" s="17" t="s">
        <v>347</v>
      </c>
      <c r="R3165" s="18">
        <v>65</v>
      </c>
      <c r="S3165" s="10">
        <v>36</v>
      </c>
      <c r="AA3165" s="11" t="str">
        <f t="shared" si="49"/>
        <v>20. Đắk NôngThành phố Gia Nghĩa</v>
      </c>
    </row>
    <row r="3166" spans="11:27" ht="15.75">
      <c r="K3166" s="21"/>
      <c r="L3166" s="17"/>
      <c r="M3166" s="17"/>
      <c r="N3166" s="17" t="s">
        <v>374</v>
      </c>
      <c r="O3166" s="17" t="s">
        <v>977</v>
      </c>
      <c r="P3166" s="17" t="s">
        <v>3822</v>
      </c>
      <c r="Q3166" s="17" t="s">
        <v>347</v>
      </c>
      <c r="R3166" s="18">
        <v>65</v>
      </c>
      <c r="S3166" s="10">
        <v>36</v>
      </c>
      <c r="AA3166" s="11" t="str">
        <f t="shared" si="49"/>
        <v>20. Đắk NôngThành phố Gia Nghĩa</v>
      </c>
    </row>
    <row r="3167" spans="11:27" ht="15.75">
      <c r="K3167" s="21"/>
      <c r="L3167" s="17"/>
      <c r="M3167" s="17"/>
      <c r="N3167" s="17" t="s">
        <v>374</v>
      </c>
      <c r="O3167" s="17" t="s">
        <v>977</v>
      </c>
      <c r="P3167" s="17" t="s">
        <v>3823</v>
      </c>
      <c r="Q3167" s="17" t="s">
        <v>347</v>
      </c>
      <c r="R3167" s="18">
        <v>65</v>
      </c>
      <c r="S3167" s="10">
        <v>36</v>
      </c>
      <c r="AA3167" s="11" t="str">
        <f t="shared" si="49"/>
        <v>20. Đắk NôngThành phố Gia Nghĩa</v>
      </c>
    </row>
    <row r="3168" spans="11:27" ht="15.75">
      <c r="K3168" s="21"/>
      <c r="L3168" s="17"/>
      <c r="M3168" s="17"/>
      <c r="N3168" s="17" t="s">
        <v>374</v>
      </c>
      <c r="O3168" s="17" t="s">
        <v>977</v>
      </c>
      <c r="P3168" s="17" t="s">
        <v>3824</v>
      </c>
      <c r="Q3168" s="17" t="s">
        <v>347</v>
      </c>
      <c r="R3168" s="18">
        <v>65</v>
      </c>
      <c r="S3168" s="10">
        <v>36</v>
      </c>
      <c r="AA3168" s="11" t="str">
        <f t="shared" si="49"/>
        <v>20. Đắk NôngThành phố Gia Nghĩa</v>
      </c>
    </row>
    <row r="3169" spans="11:27" ht="15.75">
      <c r="K3169" s="21"/>
      <c r="L3169" s="17"/>
      <c r="M3169" s="17"/>
      <c r="N3169" s="17" t="s">
        <v>378</v>
      </c>
      <c r="O3169" s="17" t="s">
        <v>980</v>
      </c>
      <c r="P3169" s="17" t="s">
        <v>3825</v>
      </c>
      <c r="Q3169" s="17" t="s">
        <v>297</v>
      </c>
      <c r="R3169" s="18">
        <v>95</v>
      </c>
      <c r="S3169" s="10">
        <v>44</v>
      </c>
      <c r="AA3169" s="11" t="str">
        <f t="shared" si="49"/>
        <v>21. Điện BiênHuyện Điện Biên</v>
      </c>
    </row>
    <row r="3170" spans="11:27" ht="15.75">
      <c r="K3170" s="21"/>
      <c r="L3170" s="17"/>
      <c r="M3170" s="17"/>
      <c r="N3170" s="17" t="s">
        <v>378</v>
      </c>
      <c r="O3170" s="17" t="s">
        <v>980</v>
      </c>
      <c r="P3170" s="17" t="s">
        <v>3826</v>
      </c>
      <c r="Q3170" s="17" t="s">
        <v>297</v>
      </c>
      <c r="R3170" s="18">
        <v>95</v>
      </c>
      <c r="S3170" s="10">
        <v>44</v>
      </c>
      <c r="AA3170" s="11" t="str">
        <f t="shared" si="49"/>
        <v>21. Điện BiênHuyện Điện Biên</v>
      </c>
    </row>
    <row r="3171" spans="11:27" ht="15.75">
      <c r="K3171" s="21"/>
      <c r="L3171" s="17"/>
      <c r="M3171" s="17"/>
      <c r="N3171" s="17" t="s">
        <v>378</v>
      </c>
      <c r="O3171" s="17" t="s">
        <v>980</v>
      </c>
      <c r="P3171" s="17" t="s">
        <v>3827</v>
      </c>
      <c r="Q3171" s="17" t="s">
        <v>297</v>
      </c>
      <c r="R3171" s="18">
        <v>95</v>
      </c>
      <c r="S3171" s="10">
        <v>44</v>
      </c>
      <c r="AA3171" s="11" t="str">
        <f t="shared" si="49"/>
        <v>21. Điện BiênHuyện Điện Biên</v>
      </c>
    </row>
    <row r="3172" spans="11:27" ht="15.75">
      <c r="K3172" s="21"/>
      <c r="L3172" s="17"/>
      <c r="M3172" s="17"/>
      <c r="N3172" s="17" t="s">
        <v>378</v>
      </c>
      <c r="O3172" s="17" t="s">
        <v>980</v>
      </c>
      <c r="P3172" s="17" t="s">
        <v>3828</v>
      </c>
      <c r="Q3172" s="17" t="s">
        <v>297</v>
      </c>
      <c r="R3172" s="18">
        <v>95</v>
      </c>
      <c r="S3172" s="10">
        <v>44</v>
      </c>
      <c r="AA3172" s="11" t="str">
        <f t="shared" si="49"/>
        <v>21. Điện BiênHuyện Điện Biên</v>
      </c>
    </row>
    <row r="3173" spans="11:27" ht="15.75">
      <c r="K3173" s="21"/>
      <c r="L3173" s="17"/>
      <c r="M3173" s="17"/>
      <c r="N3173" s="17" t="s">
        <v>378</v>
      </c>
      <c r="O3173" s="17" t="s">
        <v>980</v>
      </c>
      <c r="P3173" s="17" t="s">
        <v>3829</v>
      </c>
      <c r="Q3173" s="17" t="s">
        <v>297</v>
      </c>
      <c r="R3173" s="18">
        <v>95</v>
      </c>
      <c r="S3173" s="10">
        <v>44</v>
      </c>
      <c r="AA3173" s="11" t="str">
        <f t="shared" si="49"/>
        <v>21. Điện BiênHuyện Điện Biên</v>
      </c>
    </row>
    <row r="3174" spans="11:27" ht="15.75">
      <c r="K3174" s="21"/>
      <c r="L3174" s="17"/>
      <c r="M3174" s="17"/>
      <c r="N3174" s="17" t="s">
        <v>378</v>
      </c>
      <c r="O3174" s="17" t="s">
        <v>980</v>
      </c>
      <c r="P3174" s="17" t="s">
        <v>3830</v>
      </c>
      <c r="Q3174" s="17" t="s">
        <v>297</v>
      </c>
      <c r="R3174" s="18">
        <v>95</v>
      </c>
      <c r="S3174" s="10">
        <v>44</v>
      </c>
      <c r="AA3174" s="11" t="str">
        <f t="shared" si="49"/>
        <v>21. Điện BiênHuyện Điện Biên</v>
      </c>
    </row>
    <row r="3175" spans="11:27" ht="15.75">
      <c r="K3175" s="21"/>
      <c r="L3175" s="17"/>
      <c r="M3175" s="17"/>
      <c r="N3175" s="17" t="s">
        <v>378</v>
      </c>
      <c r="O3175" s="17" t="s">
        <v>980</v>
      </c>
      <c r="P3175" s="17" t="s">
        <v>3831</v>
      </c>
      <c r="Q3175" s="17" t="s">
        <v>297</v>
      </c>
      <c r="R3175" s="18">
        <v>95</v>
      </c>
      <c r="S3175" s="10">
        <v>44</v>
      </c>
      <c r="AA3175" s="11" t="str">
        <f t="shared" si="49"/>
        <v>21. Điện BiênHuyện Điện Biên</v>
      </c>
    </row>
    <row r="3176" spans="11:27" ht="15.75">
      <c r="K3176" s="21"/>
      <c r="L3176" s="17"/>
      <c r="M3176" s="17"/>
      <c r="N3176" s="17" t="s">
        <v>378</v>
      </c>
      <c r="O3176" s="17" t="s">
        <v>980</v>
      </c>
      <c r="P3176" s="17" t="s">
        <v>3832</v>
      </c>
      <c r="Q3176" s="17" t="s">
        <v>297</v>
      </c>
      <c r="R3176" s="18">
        <v>95</v>
      </c>
      <c r="S3176" s="10">
        <v>44</v>
      </c>
      <c r="AA3176" s="11" t="str">
        <f t="shared" si="49"/>
        <v>21. Điện BiênHuyện Điện Biên</v>
      </c>
    </row>
    <row r="3177" spans="11:27" ht="15.75">
      <c r="K3177" s="21"/>
      <c r="L3177" s="17"/>
      <c r="M3177" s="17"/>
      <c r="N3177" s="17" t="s">
        <v>378</v>
      </c>
      <c r="O3177" s="17" t="s">
        <v>980</v>
      </c>
      <c r="P3177" s="17" t="s">
        <v>3833</v>
      </c>
      <c r="Q3177" s="17" t="s">
        <v>297</v>
      </c>
      <c r="R3177" s="18">
        <v>95</v>
      </c>
      <c r="S3177" s="10">
        <v>44</v>
      </c>
      <c r="AA3177" s="11" t="str">
        <f t="shared" si="49"/>
        <v>21. Điện BiênHuyện Điện Biên</v>
      </c>
    </row>
    <row r="3178" spans="11:27" ht="15.75">
      <c r="K3178" s="21"/>
      <c r="L3178" s="17"/>
      <c r="M3178" s="17"/>
      <c r="N3178" s="17" t="s">
        <v>378</v>
      </c>
      <c r="O3178" s="17" t="s">
        <v>980</v>
      </c>
      <c r="P3178" s="17" t="s">
        <v>3834</v>
      </c>
      <c r="Q3178" s="17" t="s">
        <v>297</v>
      </c>
      <c r="R3178" s="18">
        <v>95</v>
      </c>
      <c r="S3178" s="10">
        <v>44</v>
      </c>
      <c r="AA3178" s="11" t="str">
        <f t="shared" si="49"/>
        <v>21. Điện BiênHuyện Điện Biên</v>
      </c>
    </row>
    <row r="3179" spans="11:27" ht="15.75">
      <c r="K3179" s="21"/>
      <c r="L3179" s="17"/>
      <c r="M3179" s="17"/>
      <c r="N3179" s="17" t="s">
        <v>378</v>
      </c>
      <c r="O3179" s="17" t="s">
        <v>980</v>
      </c>
      <c r="P3179" s="17" t="s">
        <v>3835</v>
      </c>
      <c r="Q3179" s="17" t="s">
        <v>297</v>
      </c>
      <c r="R3179" s="18">
        <v>95</v>
      </c>
      <c r="S3179" s="10">
        <v>44</v>
      </c>
      <c r="AA3179" s="11" t="str">
        <f t="shared" si="49"/>
        <v>21. Điện BiênHuyện Điện Biên</v>
      </c>
    </row>
    <row r="3180" spans="11:27" ht="15.75">
      <c r="K3180" s="21"/>
      <c r="L3180" s="17"/>
      <c r="M3180" s="17"/>
      <c r="N3180" s="17" t="s">
        <v>378</v>
      </c>
      <c r="O3180" s="17" t="s">
        <v>980</v>
      </c>
      <c r="P3180" s="17" t="s">
        <v>3836</v>
      </c>
      <c r="Q3180" s="17" t="s">
        <v>297</v>
      </c>
      <c r="R3180" s="18">
        <v>95</v>
      </c>
      <c r="S3180" s="10">
        <v>44</v>
      </c>
      <c r="AA3180" s="11" t="str">
        <f t="shared" si="49"/>
        <v>21. Điện BiênHuyện Điện Biên</v>
      </c>
    </row>
    <row r="3181" spans="11:27" ht="15.75">
      <c r="K3181" s="21"/>
      <c r="L3181" s="17"/>
      <c r="M3181" s="17"/>
      <c r="N3181" s="17" t="s">
        <v>378</v>
      </c>
      <c r="O3181" s="17" t="s">
        <v>980</v>
      </c>
      <c r="P3181" s="17" t="s">
        <v>3837</v>
      </c>
      <c r="Q3181" s="17" t="s">
        <v>297</v>
      </c>
      <c r="R3181" s="18">
        <v>95</v>
      </c>
      <c r="S3181" s="10">
        <v>44</v>
      </c>
      <c r="AA3181" s="11" t="str">
        <f t="shared" si="49"/>
        <v>21. Điện BiênHuyện Điện Biên</v>
      </c>
    </row>
    <row r="3182" spans="11:27" ht="15.75">
      <c r="K3182" s="21"/>
      <c r="L3182" s="17"/>
      <c r="M3182" s="17"/>
      <c r="N3182" s="17" t="s">
        <v>378</v>
      </c>
      <c r="O3182" s="17" t="s">
        <v>980</v>
      </c>
      <c r="P3182" s="17" t="s">
        <v>3838</v>
      </c>
      <c r="Q3182" s="17" t="s">
        <v>297</v>
      </c>
      <c r="R3182" s="18">
        <v>95</v>
      </c>
      <c r="S3182" s="10">
        <v>44</v>
      </c>
      <c r="AA3182" s="11" t="str">
        <f t="shared" si="49"/>
        <v>21. Điện BiênHuyện Điện Biên</v>
      </c>
    </row>
    <row r="3183" spans="11:27" ht="15.75">
      <c r="K3183" s="21"/>
      <c r="L3183" s="17"/>
      <c r="M3183" s="17"/>
      <c r="N3183" s="17" t="s">
        <v>378</v>
      </c>
      <c r="O3183" s="17" t="s">
        <v>980</v>
      </c>
      <c r="P3183" s="17" t="s">
        <v>3043</v>
      </c>
      <c r="Q3183" s="17" t="s">
        <v>297</v>
      </c>
      <c r="R3183" s="18">
        <v>95</v>
      </c>
      <c r="S3183" s="10">
        <v>44</v>
      </c>
      <c r="AA3183" s="11" t="str">
        <f t="shared" si="49"/>
        <v>21. Điện BiênHuyện Điện Biên</v>
      </c>
    </row>
    <row r="3184" spans="11:27" ht="15.75">
      <c r="K3184" s="21"/>
      <c r="L3184" s="17"/>
      <c r="M3184" s="17"/>
      <c r="N3184" s="17" t="s">
        <v>378</v>
      </c>
      <c r="O3184" s="17" t="s">
        <v>980</v>
      </c>
      <c r="P3184" s="17" t="s">
        <v>3839</v>
      </c>
      <c r="Q3184" s="17" t="s">
        <v>297</v>
      </c>
      <c r="R3184" s="18">
        <v>95</v>
      </c>
      <c r="S3184" s="10">
        <v>44</v>
      </c>
      <c r="AA3184" s="11" t="str">
        <f t="shared" si="49"/>
        <v>21. Điện BiênHuyện Điện Biên</v>
      </c>
    </row>
    <row r="3185" spans="11:27" ht="15.75">
      <c r="K3185" s="21"/>
      <c r="L3185" s="17"/>
      <c r="M3185" s="17"/>
      <c r="N3185" s="17" t="s">
        <v>378</v>
      </c>
      <c r="O3185" s="17" t="s">
        <v>980</v>
      </c>
      <c r="P3185" s="17" t="s">
        <v>3840</v>
      </c>
      <c r="Q3185" s="17" t="s">
        <v>297</v>
      </c>
      <c r="R3185" s="18">
        <v>95</v>
      </c>
      <c r="S3185" s="10">
        <v>44</v>
      </c>
      <c r="AA3185" s="11" t="str">
        <f t="shared" si="49"/>
        <v>21. Điện BiênHuyện Điện Biên</v>
      </c>
    </row>
    <row r="3186" spans="11:27" ht="15.75">
      <c r="K3186" s="21"/>
      <c r="L3186" s="17"/>
      <c r="M3186" s="17"/>
      <c r="N3186" s="17" t="s">
        <v>378</v>
      </c>
      <c r="O3186" s="17" t="s">
        <v>980</v>
      </c>
      <c r="P3186" s="17" t="s">
        <v>3841</v>
      </c>
      <c r="Q3186" s="17" t="s">
        <v>297</v>
      </c>
      <c r="R3186" s="18">
        <v>95</v>
      </c>
      <c r="S3186" s="10">
        <v>44</v>
      </c>
      <c r="AA3186" s="11" t="str">
        <f t="shared" si="49"/>
        <v>21. Điện BiênHuyện Điện Biên</v>
      </c>
    </row>
    <row r="3187" spans="11:27" ht="15.75">
      <c r="K3187" s="21"/>
      <c r="L3187" s="17"/>
      <c r="M3187" s="17"/>
      <c r="N3187" s="17" t="s">
        <v>378</v>
      </c>
      <c r="O3187" s="17" t="s">
        <v>980</v>
      </c>
      <c r="P3187" s="17" t="s">
        <v>3842</v>
      </c>
      <c r="Q3187" s="17" t="s">
        <v>297</v>
      </c>
      <c r="R3187" s="18">
        <v>95</v>
      </c>
      <c r="S3187" s="10">
        <v>44</v>
      </c>
      <c r="AA3187" s="11" t="str">
        <f t="shared" si="49"/>
        <v>21. Điện BiênHuyện Điện Biên</v>
      </c>
    </row>
    <row r="3188" spans="11:27" ht="15.75">
      <c r="K3188" s="21"/>
      <c r="L3188" s="17"/>
      <c r="M3188" s="17"/>
      <c r="N3188" s="17" t="s">
        <v>378</v>
      </c>
      <c r="O3188" s="17" t="s">
        <v>980</v>
      </c>
      <c r="P3188" s="17" t="s">
        <v>3843</v>
      </c>
      <c r="Q3188" s="17" t="s">
        <v>297</v>
      </c>
      <c r="R3188" s="18">
        <v>95</v>
      </c>
      <c r="S3188" s="10">
        <v>44</v>
      </c>
      <c r="AA3188" s="11" t="str">
        <f t="shared" si="49"/>
        <v>21. Điện BiênHuyện Điện Biên</v>
      </c>
    </row>
    <row r="3189" spans="11:27" ht="15.75">
      <c r="K3189" s="21"/>
      <c r="L3189" s="17"/>
      <c r="M3189" s="17"/>
      <c r="N3189" s="17" t="s">
        <v>378</v>
      </c>
      <c r="O3189" s="17" t="s">
        <v>980</v>
      </c>
      <c r="P3189" s="17" t="s">
        <v>3844</v>
      </c>
      <c r="Q3189" s="17" t="s">
        <v>297</v>
      </c>
      <c r="R3189" s="18">
        <v>95</v>
      </c>
      <c r="S3189" s="10">
        <v>44</v>
      </c>
      <c r="AA3189" s="11" t="str">
        <f t="shared" si="49"/>
        <v>21. Điện BiênHuyện Điện Biên</v>
      </c>
    </row>
    <row r="3190" spans="11:27" ht="15.75">
      <c r="K3190" s="21"/>
      <c r="L3190" s="17"/>
      <c r="M3190" s="17"/>
      <c r="N3190" s="17" t="s">
        <v>378</v>
      </c>
      <c r="O3190" s="17" t="s">
        <v>983</v>
      </c>
      <c r="P3190" s="17" t="s">
        <v>3845</v>
      </c>
      <c r="Q3190" s="17" t="s">
        <v>297</v>
      </c>
      <c r="R3190" s="18">
        <v>95</v>
      </c>
      <c r="S3190" s="10">
        <v>44</v>
      </c>
      <c r="AA3190" s="11" t="str">
        <f t="shared" si="49"/>
        <v>21. Điện BiênHuyện Điện Biên Đông</v>
      </c>
    </row>
    <row r="3191" spans="11:27" ht="15.75">
      <c r="K3191" s="21"/>
      <c r="L3191" s="17"/>
      <c r="M3191" s="17"/>
      <c r="N3191" s="17" t="s">
        <v>378</v>
      </c>
      <c r="O3191" s="17" t="s">
        <v>983</v>
      </c>
      <c r="P3191" s="17" t="s">
        <v>3846</v>
      </c>
      <c r="Q3191" s="17" t="s">
        <v>297</v>
      </c>
      <c r="R3191" s="18">
        <v>95</v>
      </c>
      <c r="S3191" s="10">
        <v>44</v>
      </c>
      <c r="AA3191" s="11" t="str">
        <f t="shared" si="49"/>
        <v>21. Điện BiênHuyện Điện Biên Đông</v>
      </c>
    </row>
    <row r="3192" spans="11:27" ht="15.75">
      <c r="K3192" s="21"/>
      <c r="L3192" s="17"/>
      <c r="M3192" s="17"/>
      <c r="N3192" s="17" t="s">
        <v>378</v>
      </c>
      <c r="O3192" s="17" t="s">
        <v>983</v>
      </c>
      <c r="P3192" s="17" t="s">
        <v>3847</v>
      </c>
      <c r="Q3192" s="17" t="s">
        <v>297</v>
      </c>
      <c r="R3192" s="18">
        <v>95</v>
      </c>
      <c r="S3192" s="10">
        <v>44</v>
      </c>
      <c r="AA3192" s="11" t="str">
        <f t="shared" si="49"/>
        <v>21. Điện BiênHuyện Điện Biên Đông</v>
      </c>
    </row>
    <row r="3193" spans="11:27" ht="15.75">
      <c r="K3193" s="21"/>
      <c r="L3193" s="17"/>
      <c r="M3193" s="17"/>
      <c r="N3193" s="17" t="s">
        <v>378</v>
      </c>
      <c r="O3193" s="17" t="s">
        <v>983</v>
      </c>
      <c r="P3193" s="17" t="s">
        <v>3848</v>
      </c>
      <c r="Q3193" s="17" t="s">
        <v>297</v>
      </c>
      <c r="R3193" s="18">
        <v>95</v>
      </c>
      <c r="S3193" s="10">
        <v>44</v>
      </c>
      <c r="AA3193" s="11" t="str">
        <f t="shared" si="49"/>
        <v>21. Điện BiênHuyện Điện Biên Đông</v>
      </c>
    </row>
    <row r="3194" spans="11:27" ht="15.75">
      <c r="K3194" s="21"/>
      <c r="L3194" s="17"/>
      <c r="M3194" s="17"/>
      <c r="N3194" s="17" t="s">
        <v>378</v>
      </c>
      <c r="O3194" s="17" t="s">
        <v>983</v>
      </c>
      <c r="P3194" s="17" t="s">
        <v>3849</v>
      </c>
      <c r="Q3194" s="17" t="s">
        <v>297</v>
      </c>
      <c r="R3194" s="18">
        <v>95</v>
      </c>
      <c r="S3194" s="10">
        <v>44</v>
      </c>
      <c r="AA3194" s="11" t="str">
        <f t="shared" si="49"/>
        <v>21. Điện BiênHuyện Điện Biên Đông</v>
      </c>
    </row>
    <row r="3195" spans="11:27" ht="15.75">
      <c r="K3195" s="21"/>
      <c r="L3195" s="17"/>
      <c r="M3195" s="17"/>
      <c r="N3195" s="17" t="s">
        <v>378</v>
      </c>
      <c r="O3195" s="17" t="s">
        <v>983</v>
      </c>
      <c r="P3195" s="17" t="s">
        <v>3850</v>
      </c>
      <c r="Q3195" s="17" t="s">
        <v>297</v>
      </c>
      <c r="R3195" s="18">
        <v>95</v>
      </c>
      <c r="S3195" s="10">
        <v>44</v>
      </c>
      <c r="AA3195" s="11" t="str">
        <f t="shared" si="49"/>
        <v>21. Điện BiênHuyện Điện Biên Đông</v>
      </c>
    </row>
    <row r="3196" spans="11:27" ht="15.75">
      <c r="K3196" s="21"/>
      <c r="L3196" s="17"/>
      <c r="M3196" s="17"/>
      <c r="N3196" s="17" t="s">
        <v>378</v>
      </c>
      <c r="O3196" s="17" t="s">
        <v>983</v>
      </c>
      <c r="P3196" s="17" t="s">
        <v>3851</v>
      </c>
      <c r="Q3196" s="17" t="s">
        <v>297</v>
      </c>
      <c r="R3196" s="18">
        <v>95</v>
      </c>
      <c r="S3196" s="10">
        <v>44</v>
      </c>
      <c r="AA3196" s="11" t="str">
        <f t="shared" si="49"/>
        <v>21. Điện BiênHuyện Điện Biên Đông</v>
      </c>
    </row>
    <row r="3197" spans="11:27" ht="15.75">
      <c r="K3197" s="21"/>
      <c r="L3197" s="17"/>
      <c r="M3197" s="17"/>
      <c r="N3197" s="17" t="s">
        <v>378</v>
      </c>
      <c r="O3197" s="17" t="s">
        <v>983</v>
      </c>
      <c r="P3197" s="17" t="s">
        <v>3852</v>
      </c>
      <c r="Q3197" s="17" t="s">
        <v>297</v>
      </c>
      <c r="R3197" s="18">
        <v>95</v>
      </c>
      <c r="S3197" s="10">
        <v>44</v>
      </c>
      <c r="AA3197" s="11" t="str">
        <f t="shared" si="49"/>
        <v>21. Điện BiênHuyện Điện Biên Đông</v>
      </c>
    </row>
    <row r="3198" spans="11:27" ht="15.75">
      <c r="K3198" s="21"/>
      <c r="L3198" s="17"/>
      <c r="M3198" s="17"/>
      <c r="N3198" s="17" t="s">
        <v>378</v>
      </c>
      <c r="O3198" s="17" t="s">
        <v>983</v>
      </c>
      <c r="P3198" s="17" t="s">
        <v>3853</v>
      </c>
      <c r="Q3198" s="17" t="s">
        <v>297</v>
      </c>
      <c r="R3198" s="18">
        <v>95</v>
      </c>
      <c r="S3198" s="10">
        <v>44</v>
      </c>
      <c r="AA3198" s="11" t="str">
        <f t="shared" si="49"/>
        <v>21. Điện BiênHuyện Điện Biên Đông</v>
      </c>
    </row>
    <row r="3199" spans="11:27" ht="15.75">
      <c r="K3199" s="21"/>
      <c r="L3199" s="17"/>
      <c r="M3199" s="17"/>
      <c r="N3199" s="17" t="s">
        <v>378</v>
      </c>
      <c r="O3199" s="17" t="s">
        <v>983</v>
      </c>
      <c r="P3199" s="17" t="s">
        <v>3854</v>
      </c>
      <c r="Q3199" s="17" t="s">
        <v>297</v>
      </c>
      <c r="R3199" s="18">
        <v>95</v>
      </c>
      <c r="S3199" s="10">
        <v>44</v>
      </c>
      <c r="AA3199" s="11" t="str">
        <f t="shared" si="49"/>
        <v>21. Điện BiênHuyện Điện Biên Đông</v>
      </c>
    </row>
    <row r="3200" spans="11:27" ht="15.75">
      <c r="K3200" s="21"/>
      <c r="L3200" s="17"/>
      <c r="M3200" s="17"/>
      <c r="N3200" s="17" t="s">
        <v>378</v>
      </c>
      <c r="O3200" s="17" t="s">
        <v>983</v>
      </c>
      <c r="P3200" s="17" t="s">
        <v>3855</v>
      </c>
      <c r="Q3200" s="17" t="s">
        <v>297</v>
      </c>
      <c r="R3200" s="18">
        <v>95</v>
      </c>
      <c r="S3200" s="10">
        <v>44</v>
      </c>
      <c r="AA3200" s="11" t="str">
        <f t="shared" si="49"/>
        <v>21. Điện BiênHuyện Điện Biên Đông</v>
      </c>
    </row>
    <row r="3201" spans="11:27" ht="15.75">
      <c r="K3201" s="21"/>
      <c r="L3201" s="17"/>
      <c r="M3201" s="17"/>
      <c r="N3201" s="17" t="s">
        <v>378</v>
      </c>
      <c r="O3201" s="17" t="s">
        <v>983</v>
      </c>
      <c r="P3201" s="17" t="s">
        <v>3856</v>
      </c>
      <c r="Q3201" s="17" t="s">
        <v>297</v>
      </c>
      <c r="R3201" s="18">
        <v>95</v>
      </c>
      <c r="S3201" s="10">
        <v>44</v>
      </c>
      <c r="AA3201" s="11" t="str">
        <f t="shared" si="49"/>
        <v>21. Điện BiênHuyện Điện Biên Đông</v>
      </c>
    </row>
    <row r="3202" spans="11:27" ht="15.75">
      <c r="K3202" s="21"/>
      <c r="L3202" s="17"/>
      <c r="M3202" s="17"/>
      <c r="N3202" s="17" t="s">
        <v>378</v>
      </c>
      <c r="O3202" s="17" t="s">
        <v>983</v>
      </c>
      <c r="P3202" s="17" t="s">
        <v>3857</v>
      </c>
      <c r="Q3202" s="17" t="s">
        <v>297</v>
      </c>
      <c r="R3202" s="18">
        <v>95</v>
      </c>
      <c r="S3202" s="10">
        <v>44</v>
      </c>
      <c r="AA3202" s="11" t="str">
        <f t="shared" si="49"/>
        <v>21. Điện BiênHuyện Điện Biên Đông</v>
      </c>
    </row>
    <row r="3203" spans="11:27" ht="15.75">
      <c r="K3203" s="21"/>
      <c r="L3203" s="17"/>
      <c r="M3203" s="17"/>
      <c r="N3203" s="17" t="s">
        <v>378</v>
      </c>
      <c r="O3203" s="17" t="s">
        <v>983</v>
      </c>
      <c r="P3203" s="17" t="s">
        <v>3858</v>
      </c>
      <c r="Q3203" s="17" t="s">
        <v>297</v>
      </c>
      <c r="R3203" s="18">
        <v>95</v>
      </c>
      <c r="S3203" s="10">
        <v>44</v>
      </c>
      <c r="AA3203" s="11" t="str">
        <f t="shared" si="49"/>
        <v>21. Điện BiênHuyện Điện Biên Đông</v>
      </c>
    </row>
    <row r="3204" spans="11:27" ht="15.75">
      <c r="K3204" s="21"/>
      <c r="L3204" s="17"/>
      <c r="M3204" s="17"/>
      <c r="N3204" s="17" t="s">
        <v>378</v>
      </c>
      <c r="O3204" s="17" t="s">
        <v>986</v>
      </c>
      <c r="P3204" s="17" t="s">
        <v>3859</v>
      </c>
      <c r="Q3204" s="17" t="s">
        <v>297</v>
      </c>
      <c r="R3204" s="18">
        <v>95</v>
      </c>
      <c r="S3204" s="10">
        <v>44</v>
      </c>
      <c r="AA3204" s="11" t="str">
        <f t="shared" si="49"/>
        <v>21. Điện BiênHuyện Mường Ảng</v>
      </c>
    </row>
    <row r="3205" spans="11:27" ht="15.75">
      <c r="K3205" s="21"/>
      <c r="L3205" s="17"/>
      <c r="M3205" s="17"/>
      <c r="N3205" s="17" t="s">
        <v>378</v>
      </c>
      <c r="O3205" s="17" t="s">
        <v>986</v>
      </c>
      <c r="P3205" s="17" t="s">
        <v>3860</v>
      </c>
      <c r="Q3205" s="17" t="s">
        <v>297</v>
      </c>
      <c r="R3205" s="18">
        <v>95</v>
      </c>
      <c r="S3205" s="10">
        <v>44</v>
      </c>
      <c r="AA3205" s="11" t="str">
        <f t="shared" si="49"/>
        <v>21. Điện BiênHuyện Mường Ảng</v>
      </c>
    </row>
    <row r="3206" spans="11:27" ht="15.75">
      <c r="K3206" s="21"/>
      <c r="L3206" s="17"/>
      <c r="M3206" s="17"/>
      <c r="N3206" s="17" t="s">
        <v>378</v>
      </c>
      <c r="O3206" s="17" t="s">
        <v>986</v>
      </c>
      <c r="P3206" s="17" t="s">
        <v>3861</v>
      </c>
      <c r="Q3206" s="17" t="s">
        <v>297</v>
      </c>
      <c r="R3206" s="18">
        <v>95</v>
      </c>
      <c r="S3206" s="10">
        <v>44</v>
      </c>
      <c r="AA3206" s="11" t="str">
        <f t="shared" ref="AA3206:AA3269" si="50">N3206&amp;O3206</f>
        <v>21. Điện BiênHuyện Mường Ảng</v>
      </c>
    </row>
    <row r="3207" spans="11:27" ht="15.75">
      <c r="K3207" s="21"/>
      <c r="L3207" s="17"/>
      <c r="M3207" s="17"/>
      <c r="N3207" s="17" t="s">
        <v>378</v>
      </c>
      <c r="O3207" s="17" t="s">
        <v>986</v>
      </c>
      <c r="P3207" s="17" t="s">
        <v>3862</v>
      </c>
      <c r="Q3207" s="17" t="s">
        <v>297</v>
      </c>
      <c r="R3207" s="18">
        <v>95</v>
      </c>
      <c r="S3207" s="10">
        <v>44</v>
      </c>
      <c r="AA3207" s="11" t="str">
        <f t="shared" si="50"/>
        <v>21. Điện BiênHuyện Mường Ảng</v>
      </c>
    </row>
    <row r="3208" spans="11:27" ht="15.75">
      <c r="K3208" s="21"/>
      <c r="L3208" s="17"/>
      <c r="M3208" s="17"/>
      <c r="N3208" s="17" t="s">
        <v>378</v>
      </c>
      <c r="O3208" s="17" t="s">
        <v>986</v>
      </c>
      <c r="P3208" s="17" t="s">
        <v>3863</v>
      </c>
      <c r="Q3208" s="17" t="s">
        <v>297</v>
      </c>
      <c r="R3208" s="18">
        <v>95</v>
      </c>
      <c r="S3208" s="10">
        <v>44</v>
      </c>
      <c r="AA3208" s="11" t="str">
        <f t="shared" si="50"/>
        <v>21. Điện BiênHuyện Mường Ảng</v>
      </c>
    </row>
    <row r="3209" spans="11:27" ht="15.75">
      <c r="K3209" s="21"/>
      <c r="L3209" s="17"/>
      <c r="M3209" s="17"/>
      <c r="N3209" s="17" t="s">
        <v>378</v>
      </c>
      <c r="O3209" s="17" t="s">
        <v>986</v>
      </c>
      <c r="P3209" s="17" t="s">
        <v>3864</v>
      </c>
      <c r="Q3209" s="17" t="s">
        <v>297</v>
      </c>
      <c r="R3209" s="18">
        <v>95</v>
      </c>
      <c r="S3209" s="10">
        <v>44</v>
      </c>
      <c r="AA3209" s="11" t="str">
        <f t="shared" si="50"/>
        <v>21. Điện BiênHuyện Mường Ảng</v>
      </c>
    </row>
    <row r="3210" spans="11:27" ht="15.75">
      <c r="K3210" s="21"/>
      <c r="L3210" s="17"/>
      <c r="M3210" s="17"/>
      <c r="N3210" s="17" t="s">
        <v>378</v>
      </c>
      <c r="O3210" s="17" t="s">
        <v>986</v>
      </c>
      <c r="P3210" s="17" t="s">
        <v>3865</v>
      </c>
      <c r="Q3210" s="17" t="s">
        <v>297</v>
      </c>
      <c r="R3210" s="18">
        <v>95</v>
      </c>
      <c r="S3210" s="10">
        <v>44</v>
      </c>
      <c r="AA3210" s="11" t="str">
        <f t="shared" si="50"/>
        <v>21. Điện BiênHuyện Mường Ảng</v>
      </c>
    </row>
    <row r="3211" spans="11:27" ht="15.75">
      <c r="K3211" s="21"/>
      <c r="L3211" s="17"/>
      <c r="M3211" s="17"/>
      <c r="N3211" s="17" t="s">
        <v>378</v>
      </c>
      <c r="O3211" s="17" t="s">
        <v>986</v>
      </c>
      <c r="P3211" s="17" t="s">
        <v>3866</v>
      </c>
      <c r="Q3211" s="17" t="s">
        <v>297</v>
      </c>
      <c r="R3211" s="18">
        <v>95</v>
      </c>
      <c r="S3211" s="10">
        <v>44</v>
      </c>
      <c r="AA3211" s="11" t="str">
        <f t="shared" si="50"/>
        <v>21. Điện BiênHuyện Mường Ảng</v>
      </c>
    </row>
    <row r="3212" spans="11:27" ht="15.75">
      <c r="K3212" s="21"/>
      <c r="L3212" s="17"/>
      <c r="M3212" s="17"/>
      <c r="N3212" s="17" t="s">
        <v>378</v>
      </c>
      <c r="O3212" s="17" t="s">
        <v>986</v>
      </c>
      <c r="P3212" s="17" t="s">
        <v>3867</v>
      </c>
      <c r="Q3212" s="17" t="s">
        <v>297</v>
      </c>
      <c r="R3212" s="18">
        <v>95</v>
      </c>
      <c r="S3212" s="10">
        <v>44</v>
      </c>
      <c r="AA3212" s="11" t="str">
        <f t="shared" si="50"/>
        <v>21. Điện BiênHuyện Mường Ảng</v>
      </c>
    </row>
    <row r="3213" spans="11:27" ht="15.75">
      <c r="K3213" s="21"/>
      <c r="L3213" s="17"/>
      <c r="M3213" s="17"/>
      <c r="N3213" s="17" t="s">
        <v>378</v>
      </c>
      <c r="O3213" s="17" t="s">
        <v>986</v>
      </c>
      <c r="P3213" s="17" t="s">
        <v>3868</v>
      </c>
      <c r="Q3213" s="17" t="s">
        <v>297</v>
      </c>
      <c r="R3213" s="18">
        <v>95</v>
      </c>
      <c r="S3213" s="10">
        <v>44</v>
      </c>
      <c r="AA3213" s="11" t="str">
        <f t="shared" si="50"/>
        <v>21. Điện BiênHuyện Mường Ảng</v>
      </c>
    </row>
    <row r="3214" spans="11:27" ht="15.75">
      <c r="K3214" s="21"/>
      <c r="L3214" s="17"/>
      <c r="M3214" s="17"/>
      <c r="N3214" s="17" t="s">
        <v>378</v>
      </c>
      <c r="O3214" s="17" t="s">
        <v>989</v>
      </c>
      <c r="P3214" s="17" t="s">
        <v>3869</v>
      </c>
      <c r="Q3214" s="17" t="s">
        <v>297</v>
      </c>
      <c r="R3214" s="18">
        <v>95</v>
      </c>
      <c r="S3214" s="10">
        <v>44</v>
      </c>
      <c r="AA3214" s="11" t="str">
        <f t="shared" si="50"/>
        <v>21. Điện BiênHuyện Mường Chà</v>
      </c>
    </row>
    <row r="3215" spans="11:27" ht="15.75">
      <c r="K3215" s="21"/>
      <c r="L3215" s="17"/>
      <c r="M3215" s="17"/>
      <c r="N3215" s="17" t="s">
        <v>378</v>
      </c>
      <c r="O3215" s="17" t="s">
        <v>989</v>
      </c>
      <c r="P3215" s="17" t="s">
        <v>3870</v>
      </c>
      <c r="Q3215" s="17" t="s">
        <v>297</v>
      </c>
      <c r="R3215" s="18">
        <v>95</v>
      </c>
      <c r="S3215" s="10">
        <v>44</v>
      </c>
      <c r="AA3215" s="11" t="str">
        <f t="shared" si="50"/>
        <v>21. Điện BiênHuyện Mường Chà</v>
      </c>
    </row>
    <row r="3216" spans="11:27" ht="15.75">
      <c r="K3216" s="21"/>
      <c r="L3216" s="17"/>
      <c r="M3216" s="17"/>
      <c r="N3216" s="17" t="s">
        <v>378</v>
      </c>
      <c r="O3216" s="17" t="s">
        <v>989</v>
      </c>
      <c r="P3216" s="17" t="s">
        <v>3871</v>
      </c>
      <c r="Q3216" s="17" t="s">
        <v>297</v>
      </c>
      <c r="R3216" s="18">
        <v>95</v>
      </c>
      <c r="S3216" s="10">
        <v>44</v>
      </c>
      <c r="AA3216" s="11" t="str">
        <f t="shared" si="50"/>
        <v>21. Điện BiênHuyện Mường Chà</v>
      </c>
    </row>
    <row r="3217" spans="11:27" ht="15.75">
      <c r="K3217" s="21"/>
      <c r="L3217" s="17"/>
      <c r="M3217" s="17"/>
      <c r="N3217" s="17" t="s">
        <v>378</v>
      </c>
      <c r="O3217" s="17" t="s">
        <v>989</v>
      </c>
      <c r="P3217" s="17" t="s">
        <v>3872</v>
      </c>
      <c r="Q3217" s="17" t="s">
        <v>297</v>
      </c>
      <c r="R3217" s="18">
        <v>95</v>
      </c>
      <c r="S3217" s="10">
        <v>44</v>
      </c>
      <c r="AA3217" s="11" t="str">
        <f t="shared" si="50"/>
        <v>21. Điện BiênHuyện Mường Chà</v>
      </c>
    </row>
    <row r="3218" spans="11:27" ht="15.75">
      <c r="K3218" s="21"/>
      <c r="L3218" s="17"/>
      <c r="M3218" s="17"/>
      <c r="N3218" s="17" t="s">
        <v>378</v>
      </c>
      <c r="O3218" s="17" t="s">
        <v>989</v>
      </c>
      <c r="P3218" s="17" t="s">
        <v>3873</v>
      </c>
      <c r="Q3218" s="17" t="s">
        <v>297</v>
      </c>
      <c r="R3218" s="18">
        <v>95</v>
      </c>
      <c r="S3218" s="10">
        <v>44</v>
      </c>
      <c r="AA3218" s="11" t="str">
        <f t="shared" si="50"/>
        <v>21. Điện BiênHuyện Mường Chà</v>
      </c>
    </row>
    <row r="3219" spans="11:27" ht="15.75">
      <c r="K3219" s="21"/>
      <c r="L3219" s="17"/>
      <c r="M3219" s="17"/>
      <c r="N3219" s="17" t="s">
        <v>378</v>
      </c>
      <c r="O3219" s="17" t="s">
        <v>989</v>
      </c>
      <c r="P3219" s="17" t="s">
        <v>3874</v>
      </c>
      <c r="Q3219" s="17" t="s">
        <v>297</v>
      </c>
      <c r="R3219" s="18">
        <v>95</v>
      </c>
      <c r="S3219" s="10">
        <v>44</v>
      </c>
      <c r="AA3219" s="11" t="str">
        <f t="shared" si="50"/>
        <v>21. Điện BiênHuyện Mường Chà</v>
      </c>
    </row>
    <row r="3220" spans="11:27" ht="15.75">
      <c r="K3220" s="21"/>
      <c r="L3220" s="17"/>
      <c r="M3220" s="17"/>
      <c r="N3220" s="17" t="s">
        <v>378</v>
      </c>
      <c r="O3220" s="17" t="s">
        <v>989</v>
      </c>
      <c r="P3220" s="17" t="s">
        <v>3875</v>
      </c>
      <c r="Q3220" s="17" t="s">
        <v>297</v>
      </c>
      <c r="R3220" s="18">
        <v>95</v>
      </c>
      <c r="S3220" s="10">
        <v>44</v>
      </c>
      <c r="AA3220" s="11" t="str">
        <f t="shared" si="50"/>
        <v>21. Điện BiênHuyện Mường Chà</v>
      </c>
    </row>
    <row r="3221" spans="11:27" ht="15.75">
      <c r="K3221" s="21"/>
      <c r="L3221" s="17"/>
      <c r="M3221" s="17"/>
      <c r="N3221" s="17" t="s">
        <v>378</v>
      </c>
      <c r="O3221" s="17" t="s">
        <v>989</v>
      </c>
      <c r="P3221" s="17" t="s">
        <v>3876</v>
      </c>
      <c r="Q3221" s="17" t="s">
        <v>297</v>
      </c>
      <c r="R3221" s="18">
        <v>95</v>
      </c>
      <c r="S3221" s="10">
        <v>44</v>
      </c>
      <c r="AA3221" s="11" t="str">
        <f t="shared" si="50"/>
        <v>21. Điện BiênHuyện Mường Chà</v>
      </c>
    </row>
    <row r="3222" spans="11:27" ht="15.75">
      <c r="K3222" s="21"/>
      <c r="L3222" s="17"/>
      <c r="M3222" s="17"/>
      <c r="N3222" s="17" t="s">
        <v>378</v>
      </c>
      <c r="O3222" s="17" t="s">
        <v>989</v>
      </c>
      <c r="P3222" s="17" t="s">
        <v>3877</v>
      </c>
      <c r="Q3222" s="17" t="s">
        <v>297</v>
      </c>
      <c r="R3222" s="18">
        <v>95</v>
      </c>
      <c r="S3222" s="10">
        <v>44</v>
      </c>
      <c r="AA3222" s="11" t="str">
        <f t="shared" si="50"/>
        <v>21. Điện BiênHuyện Mường Chà</v>
      </c>
    </row>
    <row r="3223" spans="11:27" ht="15.75">
      <c r="K3223" s="21"/>
      <c r="L3223" s="17"/>
      <c r="M3223" s="17"/>
      <c r="N3223" s="17" t="s">
        <v>378</v>
      </c>
      <c r="O3223" s="17" t="s">
        <v>989</v>
      </c>
      <c r="P3223" s="17" t="s">
        <v>3878</v>
      </c>
      <c r="Q3223" s="17" t="s">
        <v>297</v>
      </c>
      <c r="R3223" s="18">
        <v>95</v>
      </c>
      <c r="S3223" s="10">
        <v>44</v>
      </c>
      <c r="AA3223" s="11" t="str">
        <f t="shared" si="50"/>
        <v>21. Điện BiênHuyện Mường Chà</v>
      </c>
    </row>
    <row r="3224" spans="11:27" ht="15.75">
      <c r="K3224" s="21"/>
      <c r="L3224" s="17"/>
      <c r="M3224" s="17"/>
      <c r="N3224" s="17" t="s">
        <v>378</v>
      </c>
      <c r="O3224" s="17" t="s">
        <v>989</v>
      </c>
      <c r="P3224" s="17" t="s">
        <v>3879</v>
      </c>
      <c r="Q3224" s="17" t="s">
        <v>297</v>
      </c>
      <c r="R3224" s="18">
        <v>95</v>
      </c>
      <c r="S3224" s="10">
        <v>44</v>
      </c>
      <c r="AA3224" s="11" t="str">
        <f t="shared" si="50"/>
        <v>21. Điện BiênHuyện Mường Chà</v>
      </c>
    </row>
    <row r="3225" spans="11:27" ht="15.75">
      <c r="K3225" s="21"/>
      <c r="L3225" s="17"/>
      <c r="M3225" s="17"/>
      <c r="N3225" s="17" t="s">
        <v>378</v>
      </c>
      <c r="O3225" s="17" t="s">
        <v>989</v>
      </c>
      <c r="P3225" s="17" t="s">
        <v>3880</v>
      </c>
      <c r="Q3225" s="17" t="s">
        <v>297</v>
      </c>
      <c r="R3225" s="18">
        <v>95</v>
      </c>
      <c r="S3225" s="10">
        <v>44</v>
      </c>
      <c r="AA3225" s="11" t="str">
        <f t="shared" si="50"/>
        <v>21. Điện BiênHuyện Mường Chà</v>
      </c>
    </row>
    <row r="3226" spans="11:27" ht="15.75">
      <c r="K3226" s="21"/>
      <c r="L3226" s="17"/>
      <c r="M3226" s="17"/>
      <c r="N3226" s="17" t="s">
        <v>378</v>
      </c>
      <c r="O3226" s="17" t="s">
        <v>992</v>
      </c>
      <c r="P3226" s="17" t="s">
        <v>3881</v>
      </c>
      <c r="Q3226" s="17" t="s">
        <v>297</v>
      </c>
      <c r="R3226" s="18">
        <v>95</v>
      </c>
      <c r="S3226" s="10">
        <v>44</v>
      </c>
      <c r="AA3226" s="11" t="str">
        <f t="shared" si="50"/>
        <v>21. Điện BiênHuyện Mường Nhé</v>
      </c>
    </row>
    <row r="3227" spans="11:27" ht="15.75">
      <c r="K3227" s="21"/>
      <c r="L3227" s="17"/>
      <c r="M3227" s="17"/>
      <c r="N3227" s="17" t="s">
        <v>378</v>
      </c>
      <c r="O3227" s="17" t="s">
        <v>992</v>
      </c>
      <c r="P3227" s="17" t="s">
        <v>3882</v>
      </c>
      <c r="Q3227" s="17" t="s">
        <v>297</v>
      </c>
      <c r="R3227" s="18">
        <v>95</v>
      </c>
      <c r="S3227" s="10">
        <v>44</v>
      </c>
      <c r="AA3227" s="11" t="str">
        <f t="shared" si="50"/>
        <v>21. Điện BiênHuyện Mường Nhé</v>
      </c>
    </row>
    <row r="3228" spans="11:27" ht="15.75">
      <c r="K3228" s="21"/>
      <c r="L3228" s="17"/>
      <c r="M3228" s="17"/>
      <c r="N3228" s="17" t="s">
        <v>378</v>
      </c>
      <c r="O3228" s="17" t="s">
        <v>992</v>
      </c>
      <c r="P3228" s="17" t="s">
        <v>3883</v>
      </c>
      <c r="Q3228" s="17" t="s">
        <v>297</v>
      </c>
      <c r="R3228" s="18">
        <v>95</v>
      </c>
      <c r="S3228" s="10">
        <v>44</v>
      </c>
      <c r="AA3228" s="11" t="str">
        <f t="shared" si="50"/>
        <v>21. Điện BiênHuyện Mường Nhé</v>
      </c>
    </row>
    <row r="3229" spans="11:27" ht="15.75">
      <c r="K3229" s="21"/>
      <c r="L3229" s="17"/>
      <c r="M3229" s="17"/>
      <c r="N3229" s="17" t="s">
        <v>378</v>
      </c>
      <c r="O3229" s="17" t="s">
        <v>992</v>
      </c>
      <c r="P3229" s="17" t="s">
        <v>3884</v>
      </c>
      <c r="Q3229" s="17" t="s">
        <v>297</v>
      </c>
      <c r="R3229" s="18">
        <v>95</v>
      </c>
      <c r="S3229" s="10">
        <v>44</v>
      </c>
      <c r="AA3229" s="11" t="str">
        <f t="shared" si="50"/>
        <v>21. Điện BiênHuyện Mường Nhé</v>
      </c>
    </row>
    <row r="3230" spans="11:27" ht="15.75">
      <c r="K3230" s="21"/>
      <c r="L3230" s="17"/>
      <c r="M3230" s="17"/>
      <c r="N3230" s="17" t="s">
        <v>378</v>
      </c>
      <c r="O3230" s="17" t="s">
        <v>992</v>
      </c>
      <c r="P3230" s="17" t="s">
        <v>3885</v>
      </c>
      <c r="Q3230" s="17" t="s">
        <v>297</v>
      </c>
      <c r="R3230" s="18">
        <v>95</v>
      </c>
      <c r="S3230" s="10">
        <v>44</v>
      </c>
      <c r="AA3230" s="11" t="str">
        <f t="shared" si="50"/>
        <v>21. Điện BiênHuyện Mường Nhé</v>
      </c>
    </row>
    <row r="3231" spans="11:27" ht="15.75">
      <c r="K3231" s="21"/>
      <c r="L3231" s="17"/>
      <c r="M3231" s="17"/>
      <c r="N3231" s="17" t="s">
        <v>378</v>
      </c>
      <c r="O3231" s="17" t="s">
        <v>992</v>
      </c>
      <c r="P3231" s="17" t="s">
        <v>3886</v>
      </c>
      <c r="Q3231" s="17" t="s">
        <v>297</v>
      </c>
      <c r="R3231" s="18">
        <v>95</v>
      </c>
      <c r="S3231" s="10">
        <v>44</v>
      </c>
      <c r="AA3231" s="11" t="str">
        <f t="shared" si="50"/>
        <v>21. Điện BiênHuyện Mường Nhé</v>
      </c>
    </row>
    <row r="3232" spans="11:27" ht="15.75">
      <c r="K3232" s="21"/>
      <c r="L3232" s="17"/>
      <c r="M3232" s="17"/>
      <c r="N3232" s="17" t="s">
        <v>378</v>
      </c>
      <c r="O3232" s="17" t="s">
        <v>992</v>
      </c>
      <c r="P3232" s="17" t="s">
        <v>3887</v>
      </c>
      <c r="Q3232" s="17" t="s">
        <v>297</v>
      </c>
      <c r="R3232" s="18">
        <v>95</v>
      </c>
      <c r="S3232" s="10">
        <v>44</v>
      </c>
      <c r="AA3232" s="11" t="str">
        <f t="shared" si="50"/>
        <v>21. Điện BiênHuyện Mường Nhé</v>
      </c>
    </row>
    <row r="3233" spans="11:27" ht="15.75">
      <c r="K3233" s="21"/>
      <c r="L3233" s="17"/>
      <c r="M3233" s="17"/>
      <c r="N3233" s="17" t="s">
        <v>378</v>
      </c>
      <c r="O3233" s="17" t="s">
        <v>992</v>
      </c>
      <c r="P3233" s="17" t="s">
        <v>3888</v>
      </c>
      <c r="Q3233" s="17" t="s">
        <v>297</v>
      </c>
      <c r="R3233" s="18">
        <v>95</v>
      </c>
      <c r="S3233" s="10">
        <v>44</v>
      </c>
      <c r="AA3233" s="11" t="str">
        <f t="shared" si="50"/>
        <v>21. Điện BiênHuyện Mường Nhé</v>
      </c>
    </row>
    <row r="3234" spans="11:27" ht="15.75">
      <c r="K3234" s="21"/>
      <c r="L3234" s="17"/>
      <c r="M3234" s="17"/>
      <c r="N3234" s="17" t="s">
        <v>378</v>
      </c>
      <c r="O3234" s="17" t="s">
        <v>992</v>
      </c>
      <c r="P3234" s="17" t="s">
        <v>3491</v>
      </c>
      <c r="Q3234" s="17" t="s">
        <v>297</v>
      </c>
      <c r="R3234" s="18">
        <v>95</v>
      </c>
      <c r="S3234" s="10">
        <v>44</v>
      </c>
      <c r="AA3234" s="11" t="str">
        <f t="shared" si="50"/>
        <v>21. Điện BiênHuyện Mường Nhé</v>
      </c>
    </row>
    <row r="3235" spans="11:27" ht="15.75">
      <c r="K3235" s="21"/>
      <c r="L3235" s="17"/>
      <c r="M3235" s="17"/>
      <c r="N3235" s="17" t="s">
        <v>378</v>
      </c>
      <c r="O3235" s="17" t="s">
        <v>992</v>
      </c>
      <c r="P3235" s="17" t="s">
        <v>3889</v>
      </c>
      <c r="Q3235" s="17" t="s">
        <v>297</v>
      </c>
      <c r="R3235" s="18">
        <v>95</v>
      </c>
      <c r="S3235" s="10">
        <v>44</v>
      </c>
      <c r="AA3235" s="11" t="str">
        <f t="shared" si="50"/>
        <v>21. Điện BiênHuyện Mường Nhé</v>
      </c>
    </row>
    <row r="3236" spans="11:27" ht="15.75">
      <c r="K3236" s="21"/>
      <c r="L3236" s="17"/>
      <c r="M3236" s="17"/>
      <c r="N3236" s="17" t="s">
        <v>378</v>
      </c>
      <c r="O3236" s="17" t="s">
        <v>992</v>
      </c>
      <c r="P3236" s="17" t="s">
        <v>3890</v>
      </c>
      <c r="Q3236" s="17" t="s">
        <v>297</v>
      </c>
      <c r="R3236" s="18">
        <v>95</v>
      </c>
      <c r="S3236" s="10">
        <v>44</v>
      </c>
      <c r="AA3236" s="11" t="str">
        <f t="shared" si="50"/>
        <v>21. Điện BiênHuyện Mường Nhé</v>
      </c>
    </row>
    <row r="3237" spans="11:27" ht="15.75">
      <c r="K3237" s="21"/>
      <c r="L3237" s="17"/>
      <c r="M3237" s="17"/>
      <c r="N3237" s="17" t="s">
        <v>378</v>
      </c>
      <c r="O3237" s="17" t="s">
        <v>995</v>
      </c>
      <c r="P3237" s="17" t="s">
        <v>3891</v>
      </c>
      <c r="Q3237" s="17" t="s">
        <v>297</v>
      </c>
      <c r="R3237" s="18">
        <v>95</v>
      </c>
      <c r="S3237" s="10">
        <v>44</v>
      </c>
      <c r="AA3237" s="11" t="str">
        <f t="shared" si="50"/>
        <v>21. Điện BiênHuyện Nậm Pồ</v>
      </c>
    </row>
    <row r="3238" spans="11:27" ht="15.75">
      <c r="K3238" s="21"/>
      <c r="L3238" s="17"/>
      <c r="M3238" s="17"/>
      <c r="N3238" s="17" t="s">
        <v>378</v>
      </c>
      <c r="O3238" s="17" t="s">
        <v>995</v>
      </c>
      <c r="P3238" s="17" t="s">
        <v>3892</v>
      </c>
      <c r="Q3238" s="17" t="s">
        <v>297</v>
      </c>
      <c r="R3238" s="18">
        <v>95</v>
      </c>
      <c r="S3238" s="10">
        <v>44</v>
      </c>
      <c r="AA3238" s="11" t="str">
        <f t="shared" si="50"/>
        <v>21. Điện BiênHuyện Nậm Pồ</v>
      </c>
    </row>
    <row r="3239" spans="11:27" ht="15.75">
      <c r="K3239" s="21"/>
      <c r="L3239" s="17"/>
      <c r="M3239" s="17"/>
      <c r="N3239" s="17" t="s">
        <v>378</v>
      </c>
      <c r="O3239" s="17" t="s">
        <v>995</v>
      </c>
      <c r="P3239" s="17" t="s">
        <v>3893</v>
      </c>
      <c r="Q3239" s="17" t="s">
        <v>297</v>
      </c>
      <c r="R3239" s="18">
        <v>95</v>
      </c>
      <c r="S3239" s="10">
        <v>44</v>
      </c>
      <c r="AA3239" s="11" t="str">
        <f t="shared" si="50"/>
        <v>21. Điện BiênHuyện Nậm Pồ</v>
      </c>
    </row>
    <row r="3240" spans="11:27" ht="15.75">
      <c r="K3240" s="21"/>
      <c r="L3240" s="17"/>
      <c r="M3240" s="17"/>
      <c r="N3240" s="17" t="s">
        <v>378</v>
      </c>
      <c r="O3240" s="17" t="s">
        <v>995</v>
      </c>
      <c r="P3240" s="17" t="s">
        <v>3894</v>
      </c>
      <c r="Q3240" s="17" t="s">
        <v>297</v>
      </c>
      <c r="R3240" s="18">
        <v>95</v>
      </c>
      <c r="S3240" s="10">
        <v>44</v>
      </c>
      <c r="AA3240" s="11" t="str">
        <f t="shared" si="50"/>
        <v>21. Điện BiênHuyện Nậm Pồ</v>
      </c>
    </row>
    <row r="3241" spans="11:27" ht="15.75">
      <c r="K3241" s="21"/>
      <c r="L3241" s="17"/>
      <c r="M3241" s="17"/>
      <c r="N3241" s="17" t="s">
        <v>378</v>
      </c>
      <c r="O3241" s="17" t="s">
        <v>995</v>
      </c>
      <c r="P3241" s="17" t="s">
        <v>3895</v>
      </c>
      <c r="Q3241" s="17" t="s">
        <v>297</v>
      </c>
      <c r="R3241" s="18">
        <v>95</v>
      </c>
      <c r="S3241" s="10">
        <v>44</v>
      </c>
      <c r="AA3241" s="11" t="str">
        <f t="shared" si="50"/>
        <v>21. Điện BiênHuyện Nậm Pồ</v>
      </c>
    </row>
    <row r="3242" spans="11:27" ht="15.75">
      <c r="K3242" s="21"/>
      <c r="L3242" s="17"/>
      <c r="M3242" s="17"/>
      <c r="N3242" s="17" t="s">
        <v>378</v>
      </c>
      <c r="O3242" s="17" t="s">
        <v>995</v>
      </c>
      <c r="P3242" s="17" t="s">
        <v>3896</v>
      </c>
      <c r="Q3242" s="17" t="s">
        <v>297</v>
      </c>
      <c r="R3242" s="18">
        <v>95</v>
      </c>
      <c r="S3242" s="10">
        <v>44</v>
      </c>
      <c r="AA3242" s="11" t="str">
        <f t="shared" si="50"/>
        <v>21. Điện BiênHuyện Nậm Pồ</v>
      </c>
    </row>
    <row r="3243" spans="11:27" ht="15.75">
      <c r="K3243" s="21"/>
      <c r="L3243" s="17"/>
      <c r="M3243" s="17"/>
      <c r="N3243" s="17" t="s">
        <v>378</v>
      </c>
      <c r="O3243" s="17" t="s">
        <v>995</v>
      </c>
      <c r="P3243" s="17" t="s">
        <v>3897</v>
      </c>
      <c r="Q3243" s="17" t="s">
        <v>297</v>
      </c>
      <c r="R3243" s="18">
        <v>95</v>
      </c>
      <c r="S3243" s="10">
        <v>44</v>
      </c>
      <c r="AA3243" s="11" t="str">
        <f t="shared" si="50"/>
        <v>21. Điện BiênHuyện Nậm Pồ</v>
      </c>
    </row>
    <row r="3244" spans="11:27" ht="15.75">
      <c r="K3244" s="21"/>
      <c r="L3244" s="17"/>
      <c r="M3244" s="17"/>
      <c r="N3244" s="17" t="s">
        <v>378</v>
      </c>
      <c r="O3244" s="17" t="s">
        <v>995</v>
      </c>
      <c r="P3244" s="17" t="s">
        <v>3898</v>
      </c>
      <c r="Q3244" s="17" t="s">
        <v>297</v>
      </c>
      <c r="R3244" s="18">
        <v>95</v>
      </c>
      <c r="S3244" s="10">
        <v>44</v>
      </c>
      <c r="AA3244" s="11" t="str">
        <f t="shared" si="50"/>
        <v>21. Điện BiênHuyện Nậm Pồ</v>
      </c>
    </row>
    <row r="3245" spans="11:27" ht="15.75">
      <c r="K3245" s="21"/>
      <c r="L3245" s="17"/>
      <c r="M3245" s="17"/>
      <c r="N3245" s="17" t="s">
        <v>378</v>
      </c>
      <c r="O3245" s="17" t="s">
        <v>995</v>
      </c>
      <c r="P3245" s="17" t="s">
        <v>3899</v>
      </c>
      <c r="Q3245" s="17" t="s">
        <v>297</v>
      </c>
      <c r="R3245" s="18">
        <v>95</v>
      </c>
      <c r="S3245" s="10">
        <v>44</v>
      </c>
      <c r="AA3245" s="11" t="str">
        <f t="shared" si="50"/>
        <v>21. Điện BiênHuyện Nậm Pồ</v>
      </c>
    </row>
    <row r="3246" spans="11:27" ht="15.75">
      <c r="K3246" s="21"/>
      <c r="L3246" s="17"/>
      <c r="M3246" s="17"/>
      <c r="N3246" s="17" t="s">
        <v>378</v>
      </c>
      <c r="O3246" s="17" t="s">
        <v>995</v>
      </c>
      <c r="P3246" s="17" t="s">
        <v>3900</v>
      </c>
      <c r="Q3246" s="17" t="s">
        <v>297</v>
      </c>
      <c r="R3246" s="18">
        <v>95</v>
      </c>
      <c r="S3246" s="10">
        <v>44</v>
      </c>
      <c r="AA3246" s="11" t="str">
        <f t="shared" si="50"/>
        <v>21. Điện BiênHuyện Nậm Pồ</v>
      </c>
    </row>
    <row r="3247" spans="11:27" ht="15.75">
      <c r="K3247" s="21"/>
      <c r="L3247" s="17"/>
      <c r="M3247" s="17"/>
      <c r="N3247" s="17" t="s">
        <v>378</v>
      </c>
      <c r="O3247" s="17" t="s">
        <v>995</v>
      </c>
      <c r="P3247" s="17" t="s">
        <v>3901</v>
      </c>
      <c r="Q3247" s="17" t="s">
        <v>297</v>
      </c>
      <c r="R3247" s="18">
        <v>95</v>
      </c>
      <c r="S3247" s="10">
        <v>44</v>
      </c>
      <c r="AA3247" s="11" t="str">
        <f t="shared" si="50"/>
        <v>21. Điện BiênHuyện Nậm Pồ</v>
      </c>
    </row>
    <row r="3248" spans="11:27" ht="15.75">
      <c r="K3248" s="21"/>
      <c r="L3248" s="17"/>
      <c r="M3248" s="17"/>
      <c r="N3248" s="17" t="s">
        <v>378</v>
      </c>
      <c r="O3248" s="17" t="s">
        <v>995</v>
      </c>
      <c r="P3248" s="17" t="s">
        <v>3902</v>
      </c>
      <c r="Q3248" s="17" t="s">
        <v>297</v>
      </c>
      <c r="R3248" s="18">
        <v>95</v>
      </c>
      <c r="S3248" s="10">
        <v>44</v>
      </c>
      <c r="AA3248" s="11" t="str">
        <f t="shared" si="50"/>
        <v>21. Điện BiênHuyện Nậm Pồ</v>
      </c>
    </row>
    <row r="3249" spans="11:27" ht="15.75">
      <c r="K3249" s="21"/>
      <c r="L3249" s="17"/>
      <c r="M3249" s="17"/>
      <c r="N3249" s="17" t="s">
        <v>378</v>
      </c>
      <c r="O3249" s="17" t="s">
        <v>995</v>
      </c>
      <c r="P3249" s="17" t="s">
        <v>3903</v>
      </c>
      <c r="Q3249" s="17" t="s">
        <v>297</v>
      </c>
      <c r="R3249" s="18">
        <v>95</v>
      </c>
      <c r="S3249" s="10">
        <v>44</v>
      </c>
      <c r="AA3249" s="11" t="str">
        <f t="shared" si="50"/>
        <v>21. Điện BiênHuyện Nậm Pồ</v>
      </c>
    </row>
    <row r="3250" spans="11:27" ht="15.75">
      <c r="K3250" s="21"/>
      <c r="L3250" s="17"/>
      <c r="M3250" s="17"/>
      <c r="N3250" s="17" t="s">
        <v>378</v>
      </c>
      <c r="O3250" s="17" t="s">
        <v>995</v>
      </c>
      <c r="P3250" s="17" t="s">
        <v>3904</v>
      </c>
      <c r="Q3250" s="17" t="s">
        <v>297</v>
      </c>
      <c r="R3250" s="18">
        <v>95</v>
      </c>
      <c r="S3250" s="10">
        <v>44</v>
      </c>
      <c r="AA3250" s="11" t="str">
        <f t="shared" si="50"/>
        <v>21. Điện BiênHuyện Nậm Pồ</v>
      </c>
    </row>
    <row r="3251" spans="11:27" ht="15.75">
      <c r="K3251" s="21"/>
      <c r="L3251" s="17"/>
      <c r="M3251" s="17"/>
      <c r="N3251" s="17" t="s">
        <v>378</v>
      </c>
      <c r="O3251" s="17" t="s">
        <v>995</v>
      </c>
      <c r="P3251" s="17" t="s">
        <v>3905</v>
      </c>
      <c r="Q3251" s="17" t="s">
        <v>297</v>
      </c>
      <c r="R3251" s="18">
        <v>95</v>
      </c>
      <c r="S3251" s="10">
        <v>44</v>
      </c>
      <c r="AA3251" s="11" t="str">
        <f t="shared" si="50"/>
        <v>21. Điện BiênHuyện Nậm Pồ</v>
      </c>
    </row>
    <row r="3252" spans="11:27" ht="15.75">
      <c r="K3252" s="21"/>
      <c r="L3252" s="17"/>
      <c r="M3252" s="17"/>
      <c r="N3252" s="17" t="s">
        <v>378</v>
      </c>
      <c r="O3252" s="17" t="s">
        <v>998</v>
      </c>
      <c r="P3252" s="17" t="s">
        <v>3906</v>
      </c>
      <c r="Q3252" s="17" t="s">
        <v>297</v>
      </c>
      <c r="R3252" s="18">
        <v>95</v>
      </c>
      <c r="S3252" s="10">
        <v>44</v>
      </c>
      <c r="AA3252" s="11" t="str">
        <f t="shared" si="50"/>
        <v>21. Điện BiênHuyện Tủa Chùa</v>
      </c>
    </row>
    <row r="3253" spans="11:27" ht="15.75">
      <c r="K3253" s="21"/>
      <c r="L3253" s="17"/>
      <c r="M3253" s="17"/>
      <c r="N3253" s="17" t="s">
        <v>378</v>
      </c>
      <c r="O3253" s="17" t="s">
        <v>998</v>
      </c>
      <c r="P3253" s="17" t="s">
        <v>3907</v>
      </c>
      <c r="Q3253" s="17" t="s">
        <v>297</v>
      </c>
      <c r="R3253" s="18">
        <v>95</v>
      </c>
      <c r="S3253" s="10">
        <v>44</v>
      </c>
      <c r="AA3253" s="11" t="str">
        <f t="shared" si="50"/>
        <v>21. Điện BiênHuyện Tủa Chùa</v>
      </c>
    </row>
    <row r="3254" spans="11:27" ht="15.75">
      <c r="K3254" s="21"/>
      <c r="L3254" s="17"/>
      <c r="M3254" s="17"/>
      <c r="N3254" s="17" t="s">
        <v>378</v>
      </c>
      <c r="O3254" s="17" t="s">
        <v>998</v>
      </c>
      <c r="P3254" s="17" t="s">
        <v>3908</v>
      </c>
      <c r="Q3254" s="17" t="s">
        <v>297</v>
      </c>
      <c r="R3254" s="18">
        <v>95</v>
      </c>
      <c r="S3254" s="10">
        <v>44</v>
      </c>
      <c r="AA3254" s="11" t="str">
        <f t="shared" si="50"/>
        <v>21. Điện BiênHuyện Tủa Chùa</v>
      </c>
    </row>
    <row r="3255" spans="11:27" ht="15.75">
      <c r="K3255" s="21"/>
      <c r="L3255" s="17"/>
      <c r="M3255" s="17"/>
      <c r="N3255" s="17" t="s">
        <v>378</v>
      </c>
      <c r="O3255" s="17" t="s">
        <v>998</v>
      </c>
      <c r="P3255" s="17" t="s">
        <v>3909</v>
      </c>
      <c r="Q3255" s="17" t="s">
        <v>297</v>
      </c>
      <c r="R3255" s="18">
        <v>95</v>
      </c>
      <c r="S3255" s="10">
        <v>44</v>
      </c>
      <c r="AA3255" s="11" t="str">
        <f t="shared" si="50"/>
        <v>21. Điện BiênHuyện Tủa Chùa</v>
      </c>
    </row>
    <row r="3256" spans="11:27" ht="15.75">
      <c r="K3256" s="21"/>
      <c r="L3256" s="17"/>
      <c r="M3256" s="17"/>
      <c r="N3256" s="17" t="s">
        <v>378</v>
      </c>
      <c r="O3256" s="17" t="s">
        <v>998</v>
      </c>
      <c r="P3256" s="17" t="s">
        <v>3910</v>
      </c>
      <c r="Q3256" s="17" t="s">
        <v>297</v>
      </c>
      <c r="R3256" s="18">
        <v>95</v>
      </c>
      <c r="S3256" s="10">
        <v>44</v>
      </c>
      <c r="AA3256" s="11" t="str">
        <f t="shared" si="50"/>
        <v>21. Điện BiênHuyện Tủa Chùa</v>
      </c>
    </row>
    <row r="3257" spans="11:27" ht="15.75">
      <c r="K3257" s="21"/>
      <c r="L3257" s="17"/>
      <c r="M3257" s="17"/>
      <c r="N3257" s="17" t="s">
        <v>378</v>
      </c>
      <c r="O3257" s="17" t="s">
        <v>998</v>
      </c>
      <c r="P3257" s="17" t="s">
        <v>3911</v>
      </c>
      <c r="Q3257" s="17" t="s">
        <v>297</v>
      </c>
      <c r="R3257" s="18">
        <v>95</v>
      </c>
      <c r="S3257" s="10">
        <v>44</v>
      </c>
      <c r="AA3257" s="11" t="str">
        <f t="shared" si="50"/>
        <v>21. Điện BiênHuyện Tủa Chùa</v>
      </c>
    </row>
    <row r="3258" spans="11:27" ht="15.75">
      <c r="K3258" s="21"/>
      <c r="L3258" s="17"/>
      <c r="M3258" s="17"/>
      <c r="N3258" s="17" t="s">
        <v>378</v>
      </c>
      <c r="O3258" s="17" t="s">
        <v>998</v>
      </c>
      <c r="P3258" s="17" t="s">
        <v>3912</v>
      </c>
      <c r="Q3258" s="17" t="s">
        <v>297</v>
      </c>
      <c r="R3258" s="18">
        <v>95</v>
      </c>
      <c r="S3258" s="10">
        <v>44</v>
      </c>
      <c r="AA3258" s="11" t="str">
        <f t="shared" si="50"/>
        <v>21. Điện BiênHuyện Tủa Chùa</v>
      </c>
    </row>
    <row r="3259" spans="11:27" ht="15.75">
      <c r="K3259" s="21"/>
      <c r="L3259" s="17"/>
      <c r="M3259" s="17"/>
      <c r="N3259" s="17" t="s">
        <v>378</v>
      </c>
      <c r="O3259" s="17" t="s">
        <v>998</v>
      </c>
      <c r="P3259" s="17" t="s">
        <v>3913</v>
      </c>
      <c r="Q3259" s="17" t="s">
        <v>297</v>
      </c>
      <c r="R3259" s="18">
        <v>95</v>
      </c>
      <c r="S3259" s="10">
        <v>44</v>
      </c>
      <c r="AA3259" s="11" t="str">
        <f t="shared" si="50"/>
        <v>21. Điện BiênHuyện Tủa Chùa</v>
      </c>
    </row>
    <row r="3260" spans="11:27" ht="15.75">
      <c r="K3260" s="21"/>
      <c r="L3260" s="17"/>
      <c r="M3260" s="17"/>
      <c r="N3260" s="17" t="s">
        <v>378</v>
      </c>
      <c r="O3260" s="17" t="s">
        <v>998</v>
      </c>
      <c r="P3260" s="17" t="s">
        <v>3914</v>
      </c>
      <c r="Q3260" s="17" t="s">
        <v>297</v>
      </c>
      <c r="R3260" s="18">
        <v>95</v>
      </c>
      <c r="S3260" s="10">
        <v>44</v>
      </c>
      <c r="AA3260" s="11" t="str">
        <f t="shared" si="50"/>
        <v>21. Điện BiênHuyện Tủa Chùa</v>
      </c>
    </row>
    <row r="3261" spans="11:27" ht="15.75">
      <c r="K3261" s="21"/>
      <c r="L3261" s="17"/>
      <c r="M3261" s="17"/>
      <c r="N3261" s="17" t="s">
        <v>378</v>
      </c>
      <c r="O3261" s="17" t="s">
        <v>998</v>
      </c>
      <c r="P3261" s="17" t="s">
        <v>3915</v>
      </c>
      <c r="Q3261" s="17" t="s">
        <v>297</v>
      </c>
      <c r="R3261" s="18">
        <v>95</v>
      </c>
      <c r="S3261" s="10">
        <v>44</v>
      </c>
      <c r="AA3261" s="11" t="str">
        <f t="shared" si="50"/>
        <v>21. Điện BiênHuyện Tủa Chùa</v>
      </c>
    </row>
    <row r="3262" spans="11:27" ht="15.75">
      <c r="K3262" s="21"/>
      <c r="L3262" s="17"/>
      <c r="M3262" s="17"/>
      <c r="N3262" s="17" t="s">
        <v>378</v>
      </c>
      <c r="O3262" s="17" t="s">
        <v>998</v>
      </c>
      <c r="P3262" s="17" t="s">
        <v>3916</v>
      </c>
      <c r="Q3262" s="17" t="s">
        <v>297</v>
      </c>
      <c r="R3262" s="18">
        <v>95</v>
      </c>
      <c r="S3262" s="10">
        <v>44</v>
      </c>
      <c r="AA3262" s="11" t="str">
        <f t="shared" si="50"/>
        <v>21. Điện BiênHuyện Tủa Chùa</v>
      </c>
    </row>
    <row r="3263" spans="11:27" ht="15.75">
      <c r="K3263" s="21"/>
      <c r="L3263" s="17"/>
      <c r="M3263" s="17"/>
      <c r="N3263" s="17" t="s">
        <v>378</v>
      </c>
      <c r="O3263" s="17" t="s">
        <v>998</v>
      </c>
      <c r="P3263" s="17" t="s">
        <v>3917</v>
      </c>
      <c r="Q3263" s="17" t="s">
        <v>297</v>
      </c>
      <c r="R3263" s="18">
        <v>95</v>
      </c>
      <c r="S3263" s="10">
        <v>44</v>
      </c>
      <c r="AA3263" s="11" t="str">
        <f t="shared" si="50"/>
        <v>21. Điện BiênHuyện Tủa Chùa</v>
      </c>
    </row>
    <row r="3264" spans="11:27" ht="15.75">
      <c r="K3264" s="21"/>
      <c r="L3264" s="17"/>
      <c r="M3264" s="17"/>
      <c r="N3264" s="17" t="s">
        <v>378</v>
      </c>
      <c r="O3264" s="17" t="s">
        <v>1001</v>
      </c>
      <c r="P3264" s="17" t="s">
        <v>3918</v>
      </c>
      <c r="Q3264" s="17" t="s">
        <v>297</v>
      </c>
      <c r="R3264" s="18">
        <v>95</v>
      </c>
      <c r="S3264" s="10">
        <v>44</v>
      </c>
      <c r="AA3264" s="11" t="str">
        <f t="shared" si="50"/>
        <v>21. Điện BiênHuyện Tuần Giáo</v>
      </c>
    </row>
    <row r="3265" spans="11:27" ht="15.75">
      <c r="K3265" s="21"/>
      <c r="L3265" s="17"/>
      <c r="M3265" s="17"/>
      <c r="N3265" s="17" t="s">
        <v>378</v>
      </c>
      <c r="O3265" s="17" t="s">
        <v>1001</v>
      </c>
      <c r="P3265" s="17" t="s">
        <v>3919</v>
      </c>
      <c r="Q3265" s="17" t="s">
        <v>297</v>
      </c>
      <c r="R3265" s="18">
        <v>95</v>
      </c>
      <c r="S3265" s="10">
        <v>44</v>
      </c>
      <c r="AA3265" s="11" t="str">
        <f t="shared" si="50"/>
        <v>21. Điện BiênHuyện Tuần Giáo</v>
      </c>
    </row>
    <row r="3266" spans="11:27" ht="15.75">
      <c r="K3266" s="21"/>
      <c r="L3266" s="17"/>
      <c r="M3266" s="17"/>
      <c r="N3266" s="17" t="s">
        <v>378</v>
      </c>
      <c r="O3266" s="17" t="s">
        <v>1001</v>
      </c>
      <c r="P3266" s="17" t="s">
        <v>3920</v>
      </c>
      <c r="Q3266" s="17" t="s">
        <v>297</v>
      </c>
      <c r="R3266" s="18">
        <v>95</v>
      </c>
      <c r="S3266" s="10">
        <v>44</v>
      </c>
      <c r="AA3266" s="11" t="str">
        <f t="shared" si="50"/>
        <v>21. Điện BiênHuyện Tuần Giáo</v>
      </c>
    </row>
    <row r="3267" spans="11:27" ht="15.75">
      <c r="K3267" s="21"/>
      <c r="L3267" s="17"/>
      <c r="M3267" s="17"/>
      <c r="N3267" s="17" t="s">
        <v>378</v>
      </c>
      <c r="O3267" s="17" t="s">
        <v>1001</v>
      </c>
      <c r="P3267" s="17" t="s">
        <v>3921</v>
      </c>
      <c r="Q3267" s="17" t="s">
        <v>297</v>
      </c>
      <c r="R3267" s="18">
        <v>95</v>
      </c>
      <c r="S3267" s="10">
        <v>44</v>
      </c>
      <c r="AA3267" s="11" t="str">
        <f t="shared" si="50"/>
        <v>21. Điện BiênHuyện Tuần Giáo</v>
      </c>
    </row>
    <row r="3268" spans="11:27" ht="15.75">
      <c r="K3268" s="21"/>
      <c r="L3268" s="17"/>
      <c r="M3268" s="17"/>
      <c r="N3268" s="17" t="s">
        <v>378</v>
      </c>
      <c r="O3268" s="17" t="s">
        <v>1001</v>
      </c>
      <c r="P3268" s="17" t="s">
        <v>3922</v>
      </c>
      <c r="Q3268" s="17" t="s">
        <v>297</v>
      </c>
      <c r="R3268" s="18">
        <v>95</v>
      </c>
      <c r="S3268" s="10">
        <v>44</v>
      </c>
      <c r="AA3268" s="11" t="str">
        <f t="shared" si="50"/>
        <v>21. Điện BiênHuyện Tuần Giáo</v>
      </c>
    </row>
    <row r="3269" spans="11:27" ht="15.75">
      <c r="K3269" s="21"/>
      <c r="L3269" s="17"/>
      <c r="M3269" s="17"/>
      <c r="N3269" s="17" t="s">
        <v>378</v>
      </c>
      <c r="O3269" s="17" t="s">
        <v>1001</v>
      </c>
      <c r="P3269" s="17" t="s">
        <v>3923</v>
      </c>
      <c r="Q3269" s="17" t="s">
        <v>297</v>
      </c>
      <c r="R3269" s="18">
        <v>95</v>
      </c>
      <c r="S3269" s="10">
        <v>44</v>
      </c>
      <c r="AA3269" s="11" t="str">
        <f t="shared" si="50"/>
        <v>21. Điện BiênHuyện Tuần Giáo</v>
      </c>
    </row>
    <row r="3270" spans="11:27" ht="15.75">
      <c r="K3270" s="21"/>
      <c r="L3270" s="17"/>
      <c r="M3270" s="17"/>
      <c r="N3270" s="17" t="s">
        <v>378</v>
      </c>
      <c r="O3270" s="17" t="s">
        <v>1001</v>
      </c>
      <c r="P3270" s="17" t="s">
        <v>3924</v>
      </c>
      <c r="Q3270" s="17" t="s">
        <v>297</v>
      </c>
      <c r="R3270" s="18">
        <v>95</v>
      </c>
      <c r="S3270" s="10">
        <v>44</v>
      </c>
      <c r="AA3270" s="11" t="str">
        <f t="shared" ref="AA3270:AA3333" si="51">N3270&amp;O3270</f>
        <v>21. Điện BiênHuyện Tuần Giáo</v>
      </c>
    </row>
    <row r="3271" spans="11:27" ht="15.75">
      <c r="K3271" s="21"/>
      <c r="L3271" s="17"/>
      <c r="M3271" s="17"/>
      <c r="N3271" s="17" t="s">
        <v>378</v>
      </c>
      <c r="O3271" s="17" t="s">
        <v>1001</v>
      </c>
      <c r="P3271" s="17" t="s">
        <v>3925</v>
      </c>
      <c r="Q3271" s="17" t="s">
        <v>297</v>
      </c>
      <c r="R3271" s="18">
        <v>95</v>
      </c>
      <c r="S3271" s="10">
        <v>44</v>
      </c>
      <c r="AA3271" s="11" t="str">
        <f t="shared" si="51"/>
        <v>21. Điện BiênHuyện Tuần Giáo</v>
      </c>
    </row>
    <row r="3272" spans="11:27" ht="15.75">
      <c r="K3272" s="21"/>
      <c r="L3272" s="17"/>
      <c r="M3272" s="17"/>
      <c r="N3272" s="17" t="s">
        <v>378</v>
      </c>
      <c r="O3272" s="17" t="s">
        <v>1001</v>
      </c>
      <c r="P3272" s="17" t="s">
        <v>3926</v>
      </c>
      <c r="Q3272" s="17" t="s">
        <v>297</v>
      </c>
      <c r="R3272" s="18">
        <v>95</v>
      </c>
      <c r="S3272" s="10">
        <v>44</v>
      </c>
      <c r="AA3272" s="11" t="str">
        <f t="shared" si="51"/>
        <v>21. Điện BiênHuyện Tuần Giáo</v>
      </c>
    </row>
    <row r="3273" spans="11:27" ht="15.75">
      <c r="K3273" s="21"/>
      <c r="L3273" s="17"/>
      <c r="M3273" s="17"/>
      <c r="N3273" s="17" t="s">
        <v>378</v>
      </c>
      <c r="O3273" s="17" t="s">
        <v>1001</v>
      </c>
      <c r="P3273" s="17" t="s">
        <v>3927</v>
      </c>
      <c r="Q3273" s="17" t="s">
        <v>297</v>
      </c>
      <c r="R3273" s="18">
        <v>95</v>
      </c>
      <c r="S3273" s="10">
        <v>44</v>
      </c>
      <c r="AA3273" s="11" t="str">
        <f t="shared" si="51"/>
        <v>21. Điện BiênHuyện Tuần Giáo</v>
      </c>
    </row>
    <row r="3274" spans="11:27" ht="15.75">
      <c r="K3274" s="21"/>
      <c r="L3274" s="17"/>
      <c r="M3274" s="17"/>
      <c r="N3274" s="17" t="s">
        <v>378</v>
      </c>
      <c r="O3274" s="17" t="s">
        <v>1001</v>
      </c>
      <c r="P3274" s="17" t="s">
        <v>3928</v>
      </c>
      <c r="Q3274" s="17" t="s">
        <v>297</v>
      </c>
      <c r="R3274" s="18">
        <v>95</v>
      </c>
      <c r="S3274" s="10">
        <v>44</v>
      </c>
      <c r="AA3274" s="11" t="str">
        <f t="shared" si="51"/>
        <v>21. Điện BiênHuyện Tuần Giáo</v>
      </c>
    </row>
    <row r="3275" spans="11:27" ht="15.75">
      <c r="K3275" s="21"/>
      <c r="L3275" s="17"/>
      <c r="M3275" s="17"/>
      <c r="N3275" s="17" t="s">
        <v>378</v>
      </c>
      <c r="O3275" s="17" t="s">
        <v>1001</v>
      </c>
      <c r="P3275" s="17" t="s">
        <v>3929</v>
      </c>
      <c r="Q3275" s="17" t="s">
        <v>297</v>
      </c>
      <c r="R3275" s="18">
        <v>95</v>
      </c>
      <c r="S3275" s="10">
        <v>44</v>
      </c>
      <c r="AA3275" s="11" t="str">
        <f t="shared" si="51"/>
        <v>21. Điện BiênHuyện Tuần Giáo</v>
      </c>
    </row>
    <row r="3276" spans="11:27" ht="15.75">
      <c r="K3276" s="21"/>
      <c r="L3276" s="17"/>
      <c r="M3276" s="17"/>
      <c r="N3276" s="17" t="s">
        <v>378</v>
      </c>
      <c r="O3276" s="17" t="s">
        <v>1001</v>
      </c>
      <c r="P3276" s="17" t="s">
        <v>3930</v>
      </c>
      <c r="Q3276" s="17" t="s">
        <v>297</v>
      </c>
      <c r="R3276" s="18">
        <v>95</v>
      </c>
      <c r="S3276" s="10">
        <v>44</v>
      </c>
      <c r="AA3276" s="11" t="str">
        <f t="shared" si="51"/>
        <v>21. Điện BiênHuyện Tuần Giáo</v>
      </c>
    </row>
    <row r="3277" spans="11:27" ht="15.75">
      <c r="K3277" s="21"/>
      <c r="L3277" s="17"/>
      <c r="M3277" s="17"/>
      <c r="N3277" s="17" t="s">
        <v>378</v>
      </c>
      <c r="O3277" s="17" t="s">
        <v>1001</v>
      </c>
      <c r="P3277" s="17" t="s">
        <v>3931</v>
      </c>
      <c r="Q3277" s="17" t="s">
        <v>297</v>
      </c>
      <c r="R3277" s="18">
        <v>95</v>
      </c>
      <c r="S3277" s="10">
        <v>44</v>
      </c>
      <c r="AA3277" s="11" t="str">
        <f t="shared" si="51"/>
        <v>21. Điện BiênHuyện Tuần Giáo</v>
      </c>
    </row>
    <row r="3278" spans="11:27" ht="15.75">
      <c r="K3278" s="21"/>
      <c r="L3278" s="17"/>
      <c r="M3278" s="17"/>
      <c r="N3278" s="17" t="s">
        <v>378</v>
      </c>
      <c r="O3278" s="17" t="s">
        <v>1001</v>
      </c>
      <c r="P3278" s="17" t="s">
        <v>3932</v>
      </c>
      <c r="Q3278" s="17" t="s">
        <v>297</v>
      </c>
      <c r="R3278" s="18">
        <v>95</v>
      </c>
      <c r="S3278" s="10">
        <v>44</v>
      </c>
      <c r="AA3278" s="11" t="str">
        <f t="shared" si="51"/>
        <v>21. Điện BiênHuyện Tuần Giáo</v>
      </c>
    </row>
    <row r="3279" spans="11:27" ht="15.75">
      <c r="K3279" s="21"/>
      <c r="L3279" s="17"/>
      <c r="M3279" s="17"/>
      <c r="N3279" s="17" t="s">
        <v>378</v>
      </c>
      <c r="O3279" s="17" t="s">
        <v>1001</v>
      </c>
      <c r="P3279" s="17" t="s">
        <v>3933</v>
      </c>
      <c r="Q3279" s="17" t="s">
        <v>297</v>
      </c>
      <c r="R3279" s="18">
        <v>95</v>
      </c>
      <c r="S3279" s="10">
        <v>44</v>
      </c>
      <c r="AA3279" s="11" t="str">
        <f t="shared" si="51"/>
        <v>21. Điện BiênHuyện Tuần Giáo</v>
      </c>
    </row>
    <row r="3280" spans="11:27" ht="15.75">
      <c r="K3280" s="21"/>
      <c r="L3280" s="17"/>
      <c r="M3280" s="17"/>
      <c r="N3280" s="17" t="s">
        <v>378</v>
      </c>
      <c r="O3280" s="17" t="s">
        <v>1001</v>
      </c>
      <c r="P3280" s="17" t="s">
        <v>3934</v>
      </c>
      <c r="Q3280" s="17" t="s">
        <v>297</v>
      </c>
      <c r="R3280" s="18">
        <v>95</v>
      </c>
      <c r="S3280" s="10">
        <v>44</v>
      </c>
      <c r="AA3280" s="11" t="str">
        <f t="shared" si="51"/>
        <v>21. Điện BiênHuyện Tuần Giáo</v>
      </c>
    </row>
    <row r="3281" spans="11:27" ht="15.75">
      <c r="K3281" s="21"/>
      <c r="L3281" s="17"/>
      <c r="M3281" s="17"/>
      <c r="N3281" s="17" t="s">
        <v>378</v>
      </c>
      <c r="O3281" s="17" t="s">
        <v>1001</v>
      </c>
      <c r="P3281" s="17" t="s">
        <v>3935</v>
      </c>
      <c r="Q3281" s="17" t="s">
        <v>297</v>
      </c>
      <c r="R3281" s="18">
        <v>95</v>
      </c>
      <c r="S3281" s="10">
        <v>44</v>
      </c>
      <c r="AA3281" s="11" t="str">
        <f t="shared" si="51"/>
        <v>21. Điện BiênHuyện Tuần Giáo</v>
      </c>
    </row>
    <row r="3282" spans="11:27" ht="15.75">
      <c r="K3282" s="21"/>
      <c r="L3282" s="17"/>
      <c r="M3282" s="17"/>
      <c r="N3282" s="17" t="s">
        <v>378</v>
      </c>
      <c r="O3282" s="17" t="s">
        <v>1001</v>
      </c>
      <c r="P3282" s="17" t="s">
        <v>3936</v>
      </c>
      <c r="Q3282" s="17" t="s">
        <v>297</v>
      </c>
      <c r="R3282" s="18">
        <v>95</v>
      </c>
      <c r="S3282" s="10">
        <v>44</v>
      </c>
      <c r="AA3282" s="11" t="str">
        <f t="shared" si="51"/>
        <v>21. Điện BiênHuyện Tuần Giáo</v>
      </c>
    </row>
    <row r="3283" spans="11:27" ht="15.75">
      <c r="K3283" s="21"/>
      <c r="L3283" s="17"/>
      <c r="M3283" s="17"/>
      <c r="N3283" s="17" t="s">
        <v>378</v>
      </c>
      <c r="O3283" s="17" t="s">
        <v>1004</v>
      </c>
      <c r="P3283" s="17" t="s">
        <v>3937</v>
      </c>
      <c r="Q3283" s="17" t="s">
        <v>297</v>
      </c>
      <c r="R3283" s="18">
        <v>95</v>
      </c>
      <c r="S3283" s="10">
        <v>44</v>
      </c>
      <c r="AA3283" s="11" t="str">
        <f t="shared" si="51"/>
        <v>21. Điện BiênThành phố Điện Biên Phủ</v>
      </c>
    </row>
    <row r="3284" spans="11:27" ht="15.75">
      <c r="K3284" s="21"/>
      <c r="L3284" s="17"/>
      <c r="M3284" s="17"/>
      <c r="N3284" s="17" t="s">
        <v>378</v>
      </c>
      <c r="O3284" s="17" t="s">
        <v>1004</v>
      </c>
      <c r="P3284" s="17" t="s">
        <v>3938</v>
      </c>
      <c r="Q3284" s="17" t="s">
        <v>297</v>
      </c>
      <c r="R3284" s="18">
        <v>95</v>
      </c>
      <c r="S3284" s="10">
        <v>44</v>
      </c>
      <c r="AA3284" s="11" t="str">
        <f t="shared" si="51"/>
        <v>21. Điện BiênThành phố Điện Biên Phủ</v>
      </c>
    </row>
    <row r="3285" spans="11:27" ht="15.75">
      <c r="K3285" s="21"/>
      <c r="L3285" s="17"/>
      <c r="M3285" s="17"/>
      <c r="N3285" s="17" t="s">
        <v>378</v>
      </c>
      <c r="O3285" s="17" t="s">
        <v>1004</v>
      </c>
      <c r="P3285" s="17" t="s">
        <v>3939</v>
      </c>
      <c r="Q3285" s="17" t="s">
        <v>297</v>
      </c>
      <c r="R3285" s="18">
        <v>95</v>
      </c>
      <c r="S3285" s="10">
        <v>44</v>
      </c>
      <c r="AA3285" s="11" t="str">
        <f t="shared" si="51"/>
        <v>21. Điện BiênThành phố Điện Biên Phủ</v>
      </c>
    </row>
    <row r="3286" spans="11:27" ht="15.75">
      <c r="K3286" s="21"/>
      <c r="L3286" s="17"/>
      <c r="M3286" s="17"/>
      <c r="N3286" s="17" t="s">
        <v>378</v>
      </c>
      <c r="O3286" s="17" t="s">
        <v>1004</v>
      </c>
      <c r="P3286" s="17" t="s">
        <v>3940</v>
      </c>
      <c r="Q3286" s="17" t="s">
        <v>297</v>
      </c>
      <c r="R3286" s="18">
        <v>95</v>
      </c>
      <c r="S3286" s="10">
        <v>44</v>
      </c>
      <c r="AA3286" s="11" t="str">
        <f t="shared" si="51"/>
        <v>21. Điện BiênThành phố Điện Biên Phủ</v>
      </c>
    </row>
    <row r="3287" spans="11:27" ht="15.75">
      <c r="K3287" s="21"/>
      <c r="L3287" s="17"/>
      <c r="M3287" s="17"/>
      <c r="N3287" s="17" t="s">
        <v>378</v>
      </c>
      <c r="O3287" s="17" t="s">
        <v>1004</v>
      </c>
      <c r="P3287" s="17" t="s">
        <v>3941</v>
      </c>
      <c r="Q3287" s="17" t="s">
        <v>297</v>
      </c>
      <c r="R3287" s="18">
        <v>95</v>
      </c>
      <c r="S3287" s="10">
        <v>44</v>
      </c>
      <c r="AA3287" s="11" t="str">
        <f t="shared" si="51"/>
        <v>21. Điện BiênThành phố Điện Biên Phủ</v>
      </c>
    </row>
    <row r="3288" spans="11:27" ht="15.75">
      <c r="K3288" s="21"/>
      <c r="L3288" s="17"/>
      <c r="M3288" s="17"/>
      <c r="N3288" s="17" t="s">
        <v>378</v>
      </c>
      <c r="O3288" s="17" t="s">
        <v>1004</v>
      </c>
      <c r="P3288" s="17" t="s">
        <v>2172</v>
      </c>
      <c r="Q3288" s="17" t="s">
        <v>297</v>
      </c>
      <c r="R3288" s="18">
        <v>95</v>
      </c>
      <c r="S3288" s="10">
        <v>44</v>
      </c>
      <c r="AA3288" s="11" t="str">
        <f t="shared" si="51"/>
        <v>21. Điện BiênThành phố Điện Biên Phủ</v>
      </c>
    </row>
    <row r="3289" spans="11:27" ht="15.75">
      <c r="K3289" s="21"/>
      <c r="L3289" s="17"/>
      <c r="M3289" s="17"/>
      <c r="N3289" s="17" t="s">
        <v>378</v>
      </c>
      <c r="O3289" s="17" t="s">
        <v>1004</v>
      </c>
      <c r="P3289" s="17" t="s">
        <v>3942</v>
      </c>
      <c r="Q3289" s="17" t="s">
        <v>297</v>
      </c>
      <c r="R3289" s="18">
        <v>95</v>
      </c>
      <c r="S3289" s="10">
        <v>44</v>
      </c>
      <c r="AA3289" s="11" t="str">
        <f t="shared" si="51"/>
        <v>21. Điện BiênThành phố Điện Biên Phủ</v>
      </c>
    </row>
    <row r="3290" spans="11:27" ht="15.75">
      <c r="K3290" s="21"/>
      <c r="L3290" s="17"/>
      <c r="M3290" s="17"/>
      <c r="N3290" s="17" t="s">
        <v>378</v>
      </c>
      <c r="O3290" s="17" t="s">
        <v>1004</v>
      </c>
      <c r="P3290" s="17" t="s">
        <v>3943</v>
      </c>
      <c r="Q3290" s="17" t="s">
        <v>297</v>
      </c>
      <c r="R3290" s="18">
        <v>95</v>
      </c>
      <c r="S3290" s="10">
        <v>44</v>
      </c>
      <c r="AA3290" s="11" t="str">
        <f t="shared" si="51"/>
        <v>21. Điện BiênThành phố Điện Biên Phủ</v>
      </c>
    </row>
    <row r="3291" spans="11:27" ht="15.75">
      <c r="K3291" s="21"/>
      <c r="L3291" s="17"/>
      <c r="M3291" s="17"/>
      <c r="N3291" s="17" t="s">
        <v>378</v>
      </c>
      <c r="O3291" s="17" t="s">
        <v>1004</v>
      </c>
      <c r="P3291" s="17" t="s">
        <v>3944</v>
      </c>
      <c r="Q3291" s="17" t="s">
        <v>297</v>
      </c>
      <c r="R3291" s="18">
        <v>95</v>
      </c>
      <c r="S3291" s="10">
        <v>44</v>
      </c>
      <c r="AA3291" s="11" t="str">
        <f t="shared" si="51"/>
        <v>21. Điện BiênThành phố Điện Biên Phủ</v>
      </c>
    </row>
    <row r="3292" spans="11:27" ht="15.75">
      <c r="K3292" s="21"/>
      <c r="L3292" s="17"/>
      <c r="M3292" s="17"/>
      <c r="N3292" s="17" t="s">
        <v>378</v>
      </c>
      <c r="O3292" s="17" t="s">
        <v>1004</v>
      </c>
      <c r="P3292" s="17" t="s">
        <v>3945</v>
      </c>
      <c r="Q3292" s="17" t="s">
        <v>297</v>
      </c>
      <c r="R3292" s="18">
        <v>95</v>
      </c>
      <c r="S3292" s="10">
        <v>44</v>
      </c>
      <c r="AA3292" s="11" t="str">
        <f t="shared" si="51"/>
        <v>21. Điện BiênThành phố Điện Biên Phủ</v>
      </c>
    </row>
    <row r="3293" spans="11:27" ht="15.75">
      <c r="K3293" s="21"/>
      <c r="L3293" s="17"/>
      <c r="M3293" s="17"/>
      <c r="N3293" s="17" t="s">
        <v>378</v>
      </c>
      <c r="O3293" s="17" t="s">
        <v>1004</v>
      </c>
      <c r="P3293" s="17" t="s">
        <v>3946</v>
      </c>
      <c r="Q3293" s="17" t="s">
        <v>297</v>
      </c>
      <c r="R3293" s="18">
        <v>95</v>
      </c>
      <c r="S3293" s="10">
        <v>44</v>
      </c>
      <c r="AA3293" s="11" t="str">
        <f t="shared" si="51"/>
        <v>21. Điện BiênThành phố Điện Biên Phủ</v>
      </c>
    </row>
    <row r="3294" spans="11:27" ht="15.75">
      <c r="K3294" s="21"/>
      <c r="L3294" s="17"/>
      <c r="M3294" s="17"/>
      <c r="N3294" s="17" t="s">
        <v>378</v>
      </c>
      <c r="O3294" s="17" t="s">
        <v>1004</v>
      </c>
      <c r="P3294" s="17" t="s">
        <v>3947</v>
      </c>
      <c r="Q3294" s="17" t="s">
        <v>297</v>
      </c>
      <c r="R3294" s="18">
        <v>95</v>
      </c>
      <c r="S3294" s="10">
        <v>44</v>
      </c>
      <c r="AA3294" s="11" t="str">
        <f t="shared" si="51"/>
        <v>21. Điện BiênThành phố Điện Biên Phủ</v>
      </c>
    </row>
    <row r="3295" spans="11:27" ht="15.75">
      <c r="K3295" s="21"/>
      <c r="L3295" s="17"/>
      <c r="M3295" s="17"/>
      <c r="N3295" s="17" t="s">
        <v>378</v>
      </c>
      <c r="O3295" s="17" t="s">
        <v>1007</v>
      </c>
      <c r="P3295" s="17" t="s">
        <v>3948</v>
      </c>
      <c r="Q3295" s="17" t="s">
        <v>297</v>
      </c>
      <c r="R3295" s="18">
        <v>95</v>
      </c>
      <c r="S3295" s="10">
        <v>44</v>
      </c>
      <c r="AA3295" s="11" t="str">
        <f t="shared" si="51"/>
        <v>21. Điện BiênThị Xã Mường Lay</v>
      </c>
    </row>
    <row r="3296" spans="11:27" ht="15.75">
      <c r="K3296" s="21"/>
      <c r="L3296" s="17"/>
      <c r="M3296" s="17"/>
      <c r="N3296" s="17" t="s">
        <v>378</v>
      </c>
      <c r="O3296" s="17" t="s">
        <v>1007</v>
      </c>
      <c r="P3296" s="17" t="s">
        <v>3949</v>
      </c>
      <c r="Q3296" s="17" t="s">
        <v>297</v>
      </c>
      <c r="R3296" s="18">
        <v>95</v>
      </c>
      <c r="S3296" s="10">
        <v>44</v>
      </c>
      <c r="AA3296" s="11" t="str">
        <f t="shared" si="51"/>
        <v>21. Điện BiênThị Xã Mường Lay</v>
      </c>
    </row>
    <row r="3297" spans="11:27" ht="15.75">
      <c r="K3297" s="21"/>
      <c r="L3297" s="17"/>
      <c r="M3297" s="17"/>
      <c r="N3297" s="17" t="s">
        <v>378</v>
      </c>
      <c r="O3297" s="17" t="s">
        <v>1007</v>
      </c>
      <c r="P3297" s="17" t="s">
        <v>3950</v>
      </c>
      <c r="Q3297" s="17" t="s">
        <v>297</v>
      </c>
      <c r="R3297" s="18">
        <v>95</v>
      </c>
      <c r="S3297" s="10">
        <v>44</v>
      </c>
      <c r="AA3297" s="11" t="str">
        <f t="shared" si="51"/>
        <v>21. Điện BiênThị Xã Mường Lay</v>
      </c>
    </row>
    <row r="3298" spans="11:27" ht="15.75">
      <c r="K3298" s="21"/>
      <c r="L3298" s="17"/>
      <c r="M3298" s="17"/>
      <c r="N3298" s="17" t="s">
        <v>382</v>
      </c>
      <c r="O3298" s="17" t="s">
        <v>616</v>
      </c>
      <c r="P3298" s="17" t="s">
        <v>3951</v>
      </c>
      <c r="Q3298" s="17" t="s">
        <v>297</v>
      </c>
      <c r="R3298" s="18">
        <v>95</v>
      </c>
      <c r="S3298" s="10">
        <v>44</v>
      </c>
      <c r="AA3298" s="11" t="str">
        <f t="shared" si="51"/>
        <v>22. Đồng NaiHuyện Cẩm Mỹ</v>
      </c>
    </row>
    <row r="3299" spans="11:27" ht="15.75">
      <c r="K3299" s="21"/>
      <c r="L3299" s="17"/>
      <c r="M3299" s="17"/>
      <c r="N3299" s="17" t="s">
        <v>382</v>
      </c>
      <c r="O3299" s="17" t="s">
        <v>616</v>
      </c>
      <c r="P3299" s="17" t="s">
        <v>3952</v>
      </c>
      <c r="Q3299" s="17" t="s">
        <v>297</v>
      </c>
      <c r="R3299" s="18">
        <v>95</v>
      </c>
      <c r="S3299" s="10">
        <v>44</v>
      </c>
      <c r="AA3299" s="11" t="str">
        <f t="shared" si="51"/>
        <v>22. Đồng NaiHuyện Cẩm Mỹ</v>
      </c>
    </row>
    <row r="3300" spans="11:27" ht="15.75">
      <c r="K3300" s="21"/>
      <c r="L3300" s="17"/>
      <c r="M3300" s="17"/>
      <c r="N3300" s="17" t="s">
        <v>382</v>
      </c>
      <c r="O3300" s="17" t="s">
        <v>616</v>
      </c>
      <c r="P3300" s="17" t="s">
        <v>3953</v>
      </c>
      <c r="Q3300" s="17" t="s">
        <v>297</v>
      </c>
      <c r="R3300" s="18">
        <v>95</v>
      </c>
      <c r="S3300" s="10">
        <v>44</v>
      </c>
      <c r="AA3300" s="11" t="str">
        <f t="shared" si="51"/>
        <v>22. Đồng NaiHuyện Cẩm Mỹ</v>
      </c>
    </row>
    <row r="3301" spans="11:27" ht="15.75">
      <c r="K3301" s="21"/>
      <c r="L3301" s="17"/>
      <c r="M3301" s="17"/>
      <c r="N3301" s="17" t="s">
        <v>382</v>
      </c>
      <c r="O3301" s="17" t="s">
        <v>616</v>
      </c>
      <c r="P3301" s="17" t="s">
        <v>3954</v>
      </c>
      <c r="Q3301" s="17" t="s">
        <v>297</v>
      </c>
      <c r="R3301" s="18">
        <v>95</v>
      </c>
      <c r="S3301" s="10">
        <v>44</v>
      </c>
      <c r="AA3301" s="11" t="str">
        <f t="shared" si="51"/>
        <v>22. Đồng NaiHuyện Cẩm Mỹ</v>
      </c>
    </row>
    <row r="3302" spans="11:27" ht="15.75">
      <c r="K3302" s="21"/>
      <c r="L3302" s="17"/>
      <c r="M3302" s="17"/>
      <c r="N3302" s="17" t="s">
        <v>382</v>
      </c>
      <c r="O3302" s="17" t="s">
        <v>616</v>
      </c>
      <c r="P3302" s="17" t="s">
        <v>3955</v>
      </c>
      <c r="Q3302" s="17" t="s">
        <v>297</v>
      </c>
      <c r="R3302" s="18">
        <v>95</v>
      </c>
      <c r="S3302" s="10">
        <v>44</v>
      </c>
      <c r="AA3302" s="11" t="str">
        <f t="shared" si="51"/>
        <v>22. Đồng NaiHuyện Cẩm Mỹ</v>
      </c>
    </row>
    <row r="3303" spans="11:27" ht="15.75">
      <c r="K3303" s="21"/>
      <c r="L3303" s="17"/>
      <c r="M3303" s="17"/>
      <c r="N3303" s="17" t="s">
        <v>382</v>
      </c>
      <c r="O3303" s="17" t="s">
        <v>616</v>
      </c>
      <c r="P3303" s="17" t="s">
        <v>3956</v>
      </c>
      <c r="Q3303" s="17" t="s">
        <v>297</v>
      </c>
      <c r="R3303" s="18">
        <v>95</v>
      </c>
      <c r="S3303" s="10">
        <v>44</v>
      </c>
      <c r="AA3303" s="11" t="str">
        <f t="shared" si="51"/>
        <v>22. Đồng NaiHuyện Cẩm Mỹ</v>
      </c>
    </row>
    <row r="3304" spans="11:27" ht="15.75">
      <c r="K3304" s="21"/>
      <c r="L3304" s="17"/>
      <c r="M3304" s="17"/>
      <c r="N3304" s="17" t="s">
        <v>382</v>
      </c>
      <c r="O3304" s="17" t="s">
        <v>616</v>
      </c>
      <c r="P3304" s="17" t="s">
        <v>2943</v>
      </c>
      <c r="Q3304" s="17" t="s">
        <v>297</v>
      </c>
      <c r="R3304" s="18">
        <v>95</v>
      </c>
      <c r="S3304" s="10">
        <v>44</v>
      </c>
      <c r="AA3304" s="11" t="str">
        <f t="shared" si="51"/>
        <v>22. Đồng NaiHuyện Cẩm Mỹ</v>
      </c>
    </row>
    <row r="3305" spans="11:27" ht="15.75">
      <c r="K3305" s="21"/>
      <c r="L3305" s="17"/>
      <c r="M3305" s="17"/>
      <c r="N3305" s="17" t="s">
        <v>382</v>
      </c>
      <c r="O3305" s="17" t="s">
        <v>616</v>
      </c>
      <c r="P3305" s="17" t="s">
        <v>3957</v>
      </c>
      <c r="Q3305" s="17" t="s">
        <v>297</v>
      </c>
      <c r="R3305" s="18">
        <v>95</v>
      </c>
      <c r="S3305" s="10">
        <v>44</v>
      </c>
      <c r="AA3305" s="11" t="str">
        <f t="shared" si="51"/>
        <v>22. Đồng NaiHuyện Cẩm Mỹ</v>
      </c>
    </row>
    <row r="3306" spans="11:27" ht="15.75">
      <c r="K3306" s="21"/>
      <c r="L3306" s="17"/>
      <c r="M3306" s="17"/>
      <c r="N3306" s="17" t="s">
        <v>382</v>
      </c>
      <c r="O3306" s="17" t="s">
        <v>616</v>
      </c>
      <c r="P3306" s="17" t="s">
        <v>3958</v>
      </c>
      <c r="Q3306" s="17" t="s">
        <v>297</v>
      </c>
      <c r="R3306" s="18">
        <v>95</v>
      </c>
      <c r="S3306" s="10">
        <v>44</v>
      </c>
      <c r="AA3306" s="11" t="str">
        <f t="shared" si="51"/>
        <v>22. Đồng NaiHuyện Cẩm Mỹ</v>
      </c>
    </row>
    <row r="3307" spans="11:27" ht="15.75">
      <c r="K3307" s="21"/>
      <c r="L3307" s="17"/>
      <c r="M3307" s="17"/>
      <c r="N3307" s="17" t="s">
        <v>382</v>
      </c>
      <c r="O3307" s="17" t="s">
        <v>616</v>
      </c>
      <c r="P3307" s="17" t="s">
        <v>3959</v>
      </c>
      <c r="Q3307" s="17" t="s">
        <v>297</v>
      </c>
      <c r="R3307" s="18">
        <v>95</v>
      </c>
      <c r="S3307" s="10">
        <v>44</v>
      </c>
      <c r="AA3307" s="11" t="str">
        <f t="shared" si="51"/>
        <v>22. Đồng NaiHuyện Cẩm Mỹ</v>
      </c>
    </row>
    <row r="3308" spans="11:27" ht="15.75">
      <c r="K3308" s="21"/>
      <c r="L3308" s="17"/>
      <c r="M3308" s="17"/>
      <c r="N3308" s="17" t="s">
        <v>382</v>
      </c>
      <c r="O3308" s="17" t="s">
        <v>616</v>
      </c>
      <c r="P3308" s="17" t="s">
        <v>3960</v>
      </c>
      <c r="Q3308" s="17" t="s">
        <v>297</v>
      </c>
      <c r="R3308" s="18">
        <v>95</v>
      </c>
      <c r="S3308" s="10">
        <v>44</v>
      </c>
      <c r="AA3308" s="11" t="str">
        <f t="shared" si="51"/>
        <v>22. Đồng NaiHuyện Cẩm Mỹ</v>
      </c>
    </row>
    <row r="3309" spans="11:27" ht="15.75">
      <c r="K3309" s="21"/>
      <c r="L3309" s="17"/>
      <c r="M3309" s="17"/>
      <c r="N3309" s="17" t="s">
        <v>382</v>
      </c>
      <c r="O3309" s="17" t="s">
        <v>616</v>
      </c>
      <c r="P3309" s="17" t="s">
        <v>3961</v>
      </c>
      <c r="Q3309" s="17" t="s">
        <v>297</v>
      </c>
      <c r="R3309" s="18">
        <v>95</v>
      </c>
      <c r="S3309" s="10">
        <v>44</v>
      </c>
      <c r="AA3309" s="11" t="str">
        <f t="shared" si="51"/>
        <v>22. Đồng NaiHuyện Cẩm Mỹ</v>
      </c>
    </row>
    <row r="3310" spans="11:27" ht="15.75">
      <c r="K3310" s="21"/>
      <c r="L3310" s="17"/>
      <c r="M3310" s="17"/>
      <c r="N3310" s="17" t="s">
        <v>382</v>
      </c>
      <c r="O3310" s="17" t="s">
        <v>616</v>
      </c>
      <c r="P3310" s="17" t="s">
        <v>3962</v>
      </c>
      <c r="Q3310" s="17" t="s">
        <v>297</v>
      </c>
      <c r="R3310" s="18">
        <v>95</v>
      </c>
      <c r="S3310" s="10">
        <v>44</v>
      </c>
      <c r="AA3310" s="11" t="str">
        <f t="shared" si="51"/>
        <v>22. Đồng NaiHuyện Cẩm Mỹ</v>
      </c>
    </row>
    <row r="3311" spans="11:27" ht="15.75">
      <c r="K3311" s="21"/>
      <c r="L3311" s="17"/>
      <c r="M3311" s="17"/>
      <c r="N3311" s="17" t="s">
        <v>382</v>
      </c>
      <c r="O3311" s="17" t="s">
        <v>619</v>
      </c>
      <c r="P3311" s="17" t="s">
        <v>3963</v>
      </c>
      <c r="Q3311" s="17" t="s">
        <v>347</v>
      </c>
      <c r="R3311" s="18">
        <v>65</v>
      </c>
      <c r="S3311" s="10">
        <v>36</v>
      </c>
      <c r="AA3311" s="11" t="str">
        <f t="shared" si="51"/>
        <v>22. Đồng NaiHuyện Định Quán</v>
      </c>
    </row>
    <row r="3312" spans="11:27" ht="15.75">
      <c r="K3312" s="21"/>
      <c r="L3312" s="17"/>
      <c r="M3312" s="17"/>
      <c r="N3312" s="17" t="s">
        <v>382</v>
      </c>
      <c r="O3312" s="17" t="s">
        <v>619</v>
      </c>
      <c r="P3312" s="17" t="s">
        <v>3964</v>
      </c>
      <c r="Q3312" s="17" t="s">
        <v>347</v>
      </c>
      <c r="R3312" s="18">
        <v>65</v>
      </c>
      <c r="S3312" s="10">
        <v>36</v>
      </c>
      <c r="AA3312" s="11" t="str">
        <f t="shared" si="51"/>
        <v>22. Đồng NaiHuyện Định Quán</v>
      </c>
    </row>
    <row r="3313" spans="11:27" ht="15.75">
      <c r="K3313" s="21"/>
      <c r="L3313" s="17"/>
      <c r="M3313" s="17"/>
      <c r="N3313" s="17" t="s">
        <v>382</v>
      </c>
      <c r="O3313" s="17" t="s">
        <v>619</v>
      </c>
      <c r="P3313" s="17" t="s">
        <v>3965</v>
      </c>
      <c r="Q3313" s="17" t="s">
        <v>347</v>
      </c>
      <c r="R3313" s="18">
        <v>65</v>
      </c>
      <c r="S3313" s="10">
        <v>36</v>
      </c>
      <c r="AA3313" s="11" t="str">
        <f t="shared" si="51"/>
        <v>22. Đồng NaiHuyện Định Quán</v>
      </c>
    </row>
    <row r="3314" spans="11:27" ht="15.75">
      <c r="K3314" s="21"/>
      <c r="L3314" s="17"/>
      <c r="M3314" s="17"/>
      <c r="N3314" s="17" t="s">
        <v>382</v>
      </c>
      <c r="O3314" s="17" t="s">
        <v>619</v>
      </c>
      <c r="P3314" s="17" t="s">
        <v>3966</v>
      </c>
      <c r="Q3314" s="17" t="s">
        <v>347</v>
      </c>
      <c r="R3314" s="18">
        <v>65</v>
      </c>
      <c r="S3314" s="10">
        <v>36</v>
      </c>
      <c r="AA3314" s="11" t="str">
        <f t="shared" si="51"/>
        <v>22. Đồng NaiHuyện Định Quán</v>
      </c>
    </row>
    <row r="3315" spans="11:27" ht="15.75">
      <c r="K3315" s="21"/>
      <c r="L3315" s="17"/>
      <c r="M3315" s="17"/>
      <c r="N3315" s="17" t="s">
        <v>382</v>
      </c>
      <c r="O3315" s="17" t="s">
        <v>619</v>
      </c>
      <c r="P3315" s="17" t="s">
        <v>354</v>
      </c>
      <c r="Q3315" s="17" t="s">
        <v>347</v>
      </c>
      <c r="R3315" s="18">
        <v>65</v>
      </c>
      <c r="S3315" s="10">
        <v>36</v>
      </c>
      <c r="AA3315" s="11" t="str">
        <f t="shared" si="51"/>
        <v>22. Đồng NaiHuyện Định Quán</v>
      </c>
    </row>
    <row r="3316" spans="11:27" ht="15.75">
      <c r="K3316" s="21"/>
      <c r="L3316" s="17"/>
      <c r="M3316" s="17"/>
      <c r="N3316" s="17" t="s">
        <v>382</v>
      </c>
      <c r="O3316" s="17" t="s">
        <v>619</v>
      </c>
      <c r="P3316" s="17" t="s">
        <v>2816</v>
      </c>
      <c r="Q3316" s="17" t="s">
        <v>347</v>
      </c>
      <c r="R3316" s="18">
        <v>65</v>
      </c>
      <c r="S3316" s="10">
        <v>36</v>
      </c>
      <c r="AA3316" s="11" t="str">
        <f t="shared" si="51"/>
        <v>22. Đồng NaiHuyện Định Quán</v>
      </c>
    </row>
    <row r="3317" spans="11:27" ht="15.75">
      <c r="K3317" s="21"/>
      <c r="L3317" s="17"/>
      <c r="M3317" s="17"/>
      <c r="N3317" s="17" t="s">
        <v>382</v>
      </c>
      <c r="O3317" s="17" t="s">
        <v>619</v>
      </c>
      <c r="P3317" s="17" t="s">
        <v>3967</v>
      </c>
      <c r="Q3317" s="17" t="s">
        <v>347</v>
      </c>
      <c r="R3317" s="18">
        <v>65</v>
      </c>
      <c r="S3317" s="10">
        <v>36</v>
      </c>
      <c r="AA3317" s="11" t="str">
        <f t="shared" si="51"/>
        <v>22. Đồng NaiHuyện Định Quán</v>
      </c>
    </row>
    <row r="3318" spans="11:27" ht="15.75">
      <c r="K3318" s="21"/>
      <c r="L3318" s="17"/>
      <c r="M3318" s="17"/>
      <c r="N3318" s="17" t="s">
        <v>382</v>
      </c>
      <c r="O3318" s="17" t="s">
        <v>619</v>
      </c>
      <c r="P3318" s="17" t="s">
        <v>3968</v>
      </c>
      <c r="Q3318" s="17" t="s">
        <v>347</v>
      </c>
      <c r="R3318" s="18">
        <v>65</v>
      </c>
      <c r="S3318" s="10">
        <v>36</v>
      </c>
      <c r="AA3318" s="11" t="str">
        <f t="shared" si="51"/>
        <v>22. Đồng NaiHuyện Định Quán</v>
      </c>
    </row>
    <row r="3319" spans="11:27" ht="15.75">
      <c r="K3319" s="21"/>
      <c r="L3319" s="17"/>
      <c r="M3319" s="17"/>
      <c r="N3319" s="17" t="s">
        <v>382</v>
      </c>
      <c r="O3319" s="17" t="s">
        <v>619</v>
      </c>
      <c r="P3319" s="17" t="s">
        <v>3430</v>
      </c>
      <c r="Q3319" s="17" t="s">
        <v>347</v>
      </c>
      <c r="R3319" s="18">
        <v>65</v>
      </c>
      <c r="S3319" s="10">
        <v>36</v>
      </c>
      <c r="AA3319" s="11" t="str">
        <f t="shared" si="51"/>
        <v>22. Đồng NaiHuyện Định Quán</v>
      </c>
    </row>
    <row r="3320" spans="11:27" ht="15.75">
      <c r="K3320" s="21"/>
      <c r="L3320" s="17"/>
      <c r="M3320" s="17"/>
      <c r="N3320" s="17" t="s">
        <v>382</v>
      </c>
      <c r="O3320" s="17" t="s">
        <v>619</v>
      </c>
      <c r="P3320" s="17" t="s">
        <v>895</v>
      </c>
      <c r="Q3320" s="17" t="s">
        <v>347</v>
      </c>
      <c r="R3320" s="18">
        <v>65</v>
      </c>
      <c r="S3320" s="10">
        <v>36</v>
      </c>
      <c r="AA3320" s="11" t="str">
        <f t="shared" si="51"/>
        <v>22. Đồng NaiHuyện Định Quán</v>
      </c>
    </row>
    <row r="3321" spans="11:27" ht="15.75">
      <c r="K3321" s="21"/>
      <c r="L3321" s="17"/>
      <c r="M3321" s="17"/>
      <c r="N3321" s="17" t="s">
        <v>382</v>
      </c>
      <c r="O3321" s="17" t="s">
        <v>619</v>
      </c>
      <c r="P3321" s="17" t="s">
        <v>3969</v>
      </c>
      <c r="Q3321" s="17" t="s">
        <v>347</v>
      </c>
      <c r="R3321" s="18">
        <v>65</v>
      </c>
      <c r="S3321" s="10">
        <v>36</v>
      </c>
      <c r="AA3321" s="11" t="str">
        <f t="shared" si="51"/>
        <v>22. Đồng NaiHuyện Định Quán</v>
      </c>
    </row>
    <row r="3322" spans="11:27" ht="15.75">
      <c r="K3322" s="21"/>
      <c r="L3322" s="17"/>
      <c r="M3322" s="17"/>
      <c r="N3322" s="17" t="s">
        <v>382</v>
      </c>
      <c r="O3322" s="17" t="s">
        <v>619</v>
      </c>
      <c r="P3322" s="17" t="s">
        <v>3970</v>
      </c>
      <c r="Q3322" s="17" t="s">
        <v>347</v>
      </c>
      <c r="R3322" s="18">
        <v>65</v>
      </c>
      <c r="S3322" s="10">
        <v>36</v>
      </c>
      <c r="AA3322" s="11" t="str">
        <f t="shared" si="51"/>
        <v>22. Đồng NaiHuyện Định Quán</v>
      </c>
    </row>
    <row r="3323" spans="11:27" ht="15.75">
      <c r="K3323" s="21"/>
      <c r="L3323" s="17"/>
      <c r="M3323" s="17"/>
      <c r="N3323" s="17" t="s">
        <v>382</v>
      </c>
      <c r="O3323" s="17" t="s">
        <v>619</v>
      </c>
      <c r="P3323" s="17" t="s">
        <v>3971</v>
      </c>
      <c r="Q3323" s="17" t="s">
        <v>347</v>
      </c>
      <c r="R3323" s="18">
        <v>65</v>
      </c>
      <c r="S3323" s="10">
        <v>36</v>
      </c>
      <c r="AA3323" s="11" t="str">
        <f t="shared" si="51"/>
        <v>22. Đồng NaiHuyện Định Quán</v>
      </c>
    </row>
    <row r="3324" spans="11:27" ht="15.75">
      <c r="K3324" s="21"/>
      <c r="L3324" s="17"/>
      <c r="M3324" s="17"/>
      <c r="N3324" s="17" t="s">
        <v>382</v>
      </c>
      <c r="O3324" s="17" t="s">
        <v>619</v>
      </c>
      <c r="P3324" s="17" t="s">
        <v>2005</v>
      </c>
      <c r="Q3324" s="17" t="s">
        <v>347</v>
      </c>
      <c r="R3324" s="18">
        <v>65</v>
      </c>
      <c r="S3324" s="10">
        <v>36</v>
      </c>
      <c r="AA3324" s="11" t="str">
        <f t="shared" si="51"/>
        <v>22. Đồng NaiHuyện Định Quán</v>
      </c>
    </row>
    <row r="3325" spans="11:27" ht="15.75">
      <c r="K3325" s="21"/>
      <c r="L3325" s="17"/>
      <c r="M3325" s="17"/>
      <c r="N3325" s="17" t="s">
        <v>382</v>
      </c>
      <c r="O3325" s="17" t="s">
        <v>622</v>
      </c>
      <c r="P3325" s="17" t="s">
        <v>3972</v>
      </c>
      <c r="Q3325" s="17" t="s">
        <v>297</v>
      </c>
      <c r="R3325" s="18">
        <v>95</v>
      </c>
      <c r="S3325" s="10">
        <v>44</v>
      </c>
      <c r="AA3325" s="11" t="str">
        <f t="shared" si="51"/>
        <v>22. Đồng NaiHuyện Long Thành</v>
      </c>
    </row>
    <row r="3326" spans="11:27" ht="15.75">
      <c r="K3326" s="21"/>
      <c r="L3326" s="17"/>
      <c r="M3326" s="17"/>
      <c r="N3326" s="17" t="s">
        <v>382</v>
      </c>
      <c r="O3326" s="17" t="s">
        <v>622</v>
      </c>
      <c r="P3326" s="17" t="s">
        <v>2948</v>
      </c>
      <c r="Q3326" s="17" t="s">
        <v>297</v>
      </c>
      <c r="R3326" s="18">
        <v>95</v>
      </c>
      <c r="S3326" s="10">
        <v>44</v>
      </c>
      <c r="AA3326" s="11" t="str">
        <f t="shared" si="51"/>
        <v>22. Đồng NaiHuyện Long Thành</v>
      </c>
    </row>
    <row r="3327" spans="11:27" ht="15.75">
      <c r="K3327" s="21"/>
      <c r="L3327" s="17"/>
      <c r="M3327" s="17"/>
      <c r="N3327" s="17" t="s">
        <v>382</v>
      </c>
      <c r="O3327" s="17" t="s">
        <v>622</v>
      </c>
      <c r="P3327" s="17" t="s">
        <v>3973</v>
      </c>
      <c r="Q3327" s="17" t="s">
        <v>297</v>
      </c>
      <c r="R3327" s="18">
        <v>95</v>
      </c>
      <c r="S3327" s="10">
        <v>44</v>
      </c>
      <c r="AA3327" s="11" t="str">
        <f t="shared" si="51"/>
        <v>22. Đồng NaiHuyện Long Thành</v>
      </c>
    </row>
    <row r="3328" spans="11:27" ht="15.75">
      <c r="K3328" s="21"/>
      <c r="L3328" s="17"/>
      <c r="M3328" s="17"/>
      <c r="N3328" s="17" t="s">
        <v>382</v>
      </c>
      <c r="O3328" s="17" t="s">
        <v>622</v>
      </c>
      <c r="P3328" s="17" t="s">
        <v>3297</v>
      </c>
      <c r="Q3328" s="17" t="s">
        <v>297</v>
      </c>
      <c r="R3328" s="18">
        <v>95</v>
      </c>
      <c r="S3328" s="10">
        <v>44</v>
      </c>
      <c r="AA3328" s="11" t="str">
        <f t="shared" si="51"/>
        <v>22. Đồng NaiHuyện Long Thành</v>
      </c>
    </row>
    <row r="3329" spans="11:27" ht="15.75">
      <c r="K3329" s="21"/>
      <c r="L3329" s="17"/>
      <c r="M3329" s="17"/>
      <c r="N3329" s="17" t="s">
        <v>382</v>
      </c>
      <c r="O3329" s="17" t="s">
        <v>622</v>
      </c>
      <c r="P3329" s="17" t="s">
        <v>2576</v>
      </c>
      <c r="Q3329" s="17" t="s">
        <v>297</v>
      </c>
      <c r="R3329" s="18">
        <v>95</v>
      </c>
      <c r="S3329" s="10">
        <v>44</v>
      </c>
      <c r="AA3329" s="11" t="str">
        <f t="shared" si="51"/>
        <v>22. Đồng NaiHuyện Long Thành</v>
      </c>
    </row>
    <row r="3330" spans="11:27" ht="15.75">
      <c r="K3330" s="21"/>
      <c r="L3330" s="17"/>
      <c r="M3330" s="17"/>
      <c r="N3330" s="17" t="s">
        <v>382</v>
      </c>
      <c r="O3330" s="17" t="s">
        <v>622</v>
      </c>
      <c r="P3330" s="17" t="s">
        <v>3974</v>
      </c>
      <c r="Q3330" s="17" t="s">
        <v>297</v>
      </c>
      <c r="R3330" s="18">
        <v>95</v>
      </c>
      <c r="S3330" s="10">
        <v>44</v>
      </c>
      <c r="AA3330" s="11" t="str">
        <f t="shared" si="51"/>
        <v>22. Đồng NaiHuyện Long Thành</v>
      </c>
    </row>
    <row r="3331" spans="11:27" ht="15.75">
      <c r="K3331" s="21"/>
      <c r="L3331" s="17"/>
      <c r="M3331" s="17"/>
      <c r="N3331" s="17" t="s">
        <v>382</v>
      </c>
      <c r="O3331" s="17" t="s">
        <v>622</v>
      </c>
      <c r="P3331" s="17" t="s">
        <v>2408</v>
      </c>
      <c r="Q3331" s="17" t="s">
        <v>297</v>
      </c>
      <c r="R3331" s="18">
        <v>95</v>
      </c>
      <c r="S3331" s="10">
        <v>44</v>
      </c>
      <c r="AA3331" s="11" t="str">
        <f t="shared" si="51"/>
        <v>22. Đồng NaiHuyện Long Thành</v>
      </c>
    </row>
    <row r="3332" spans="11:27" ht="15.75">
      <c r="K3332" s="21"/>
      <c r="L3332" s="17"/>
      <c r="M3332" s="17"/>
      <c r="N3332" s="17" t="s">
        <v>382</v>
      </c>
      <c r="O3332" s="17" t="s">
        <v>622</v>
      </c>
      <c r="P3332" s="17" t="s">
        <v>3975</v>
      </c>
      <c r="Q3332" s="17" t="s">
        <v>297</v>
      </c>
      <c r="R3332" s="18">
        <v>95</v>
      </c>
      <c r="S3332" s="10">
        <v>44</v>
      </c>
      <c r="AA3332" s="11" t="str">
        <f t="shared" si="51"/>
        <v>22. Đồng NaiHuyện Long Thành</v>
      </c>
    </row>
    <row r="3333" spans="11:27" ht="15.75">
      <c r="K3333" s="21"/>
      <c r="L3333" s="17"/>
      <c r="M3333" s="17"/>
      <c r="N3333" s="17" t="s">
        <v>382</v>
      </c>
      <c r="O3333" s="17" t="s">
        <v>622</v>
      </c>
      <c r="P3333" s="17" t="s">
        <v>2464</v>
      </c>
      <c r="Q3333" s="17" t="s">
        <v>297</v>
      </c>
      <c r="R3333" s="18">
        <v>95</v>
      </c>
      <c r="S3333" s="10">
        <v>44</v>
      </c>
      <c r="AA3333" s="11" t="str">
        <f t="shared" si="51"/>
        <v>22. Đồng NaiHuyện Long Thành</v>
      </c>
    </row>
    <row r="3334" spans="11:27" ht="15.75">
      <c r="K3334" s="21"/>
      <c r="L3334" s="17"/>
      <c r="M3334" s="17"/>
      <c r="N3334" s="17" t="s">
        <v>382</v>
      </c>
      <c r="O3334" s="17" t="s">
        <v>622</v>
      </c>
      <c r="P3334" s="17" t="s">
        <v>2434</v>
      </c>
      <c r="Q3334" s="17" t="s">
        <v>297</v>
      </c>
      <c r="R3334" s="18">
        <v>95</v>
      </c>
      <c r="S3334" s="10">
        <v>44</v>
      </c>
      <c r="AA3334" s="11" t="str">
        <f t="shared" ref="AA3334:AA3397" si="52">N3334&amp;O3334</f>
        <v>22. Đồng NaiHuyện Long Thành</v>
      </c>
    </row>
    <row r="3335" spans="11:27" ht="15.75">
      <c r="K3335" s="21"/>
      <c r="L3335" s="17"/>
      <c r="M3335" s="17"/>
      <c r="N3335" s="17" t="s">
        <v>382</v>
      </c>
      <c r="O3335" s="17" t="s">
        <v>622</v>
      </c>
      <c r="P3335" s="17" t="s">
        <v>3976</v>
      </c>
      <c r="Q3335" s="17" t="s">
        <v>297</v>
      </c>
      <c r="R3335" s="18">
        <v>95</v>
      </c>
      <c r="S3335" s="10">
        <v>44</v>
      </c>
      <c r="AA3335" s="11" t="str">
        <f t="shared" si="52"/>
        <v>22. Đồng NaiHuyện Long Thành</v>
      </c>
    </row>
    <row r="3336" spans="11:27" ht="15.75">
      <c r="K3336" s="21"/>
      <c r="L3336" s="17"/>
      <c r="M3336" s="17"/>
      <c r="N3336" s="17" t="s">
        <v>382</v>
      </c>
      <c r="O3336" s="17" t="s">
        <v>622</v>
      </c>
      <c r="P3336" s="17" t="s">
        <v>3977</v>
      </c>
      <c r="Q3336" s="17" t="s">
        <v>297</v>
      </c>
      <c r="R3336" s="18">
        <v>95</v>
      </c>
      <c r="S3336" s="10">
        <v>44</v>
      </c>
      <c r="AA3336" s="11" t="str">
        <f t="shared" si="52"/>
        <v>22. Đồng NaiHuyện Long Thành</v>
      </c>
    </row>
    <row r="3337" spans="11:27" ht="15.75">
      <c r="K3337" s="21"/>
      <c r="L3337" s="17"/>
      <c r="M3337" s="17"/>
      <c r="N3337" s="17" t="s">
        <v>382</v>
      </c>
      <c r="O3337" s="17" t="s">
        <v>622</v>
      </c>
      <c r="P3337" s="17" t="s">
        <v>3978</v>
      </c>
      <c r="Q3337" s="17" t="s">
        <v>297</v>
      </c>
      <c r="R3337" s="18">
        <v>95</v>
      </c>
      <c r="S3337" s="10">
        <v>44</v>
      </c>
      <c r="AA3337" s="11" t="str">
        <f t="shared" si="52"/>
        <v>22. Đồng NaiHuyện Long Thành</v>
      </c>
    </row>
    <row r="3338" spans="11:27" ht="15.75">
      <c r="K3338" s="21"/>
      <c r="L3338" s="17"/>
      <c r="M3338" s="17"/>
      <c r="N3338" s="17" t="s">
        <v>382</v>
      </c>
      <c r="O3338" s="17" t="s">
        <v>622</v>
      </c>
      <c r="P3338" s="17" t="s">
        <v>1786</v>
      </c>
      <c r="Q3338" s="17" t="s">
        <v>297</v>
      </c>
      <c r="R3338" s="18">
        <v>95</v>
      </c>
      <c r="S3338" s="10">
        <v>44</v>
      </c>
      <c r="AA3338" s="11" t="str">
        <f t="shared" si="52"/>
        <v>22. Đồng NaiHuyện Long Thành</v>
      </c>
    </row>
    <row r="3339" spans="11:27" ht="15.75">
      <c r="K3339" s="21"/>
      <c r="L3339" s="17"/>
      <c r="M3339" s="17"/>
      <c r="N3339" s="17" t="s">
        <v>382</v>
      </c>
      <c r="O3339" s="17" t="s">
        <v>624</v>
      </c>
      <c r="P3339" s="17" t="s">
        <v>3979</v>
      </c>
      <c r="Q3339" s="17" t="s">
        <v>297</v>
      </c>
      <c r="R3339" s="18">
        <v>95</v>
      </c>
      <c r="S3339" s="10">
        <v>44</v>
      </c>
      <c r="AA3339" s="11" t="str">
        <f t="shared" si="52"/>
        <v>22. Đồng NaiHuyện Nhơn Trạch</v>
      </c>
    </row>
    <row r="3340" spans="11:27" ht="15.75">
      <c r="K3340" s="21"/>
      <c r="L3340" s="17"/>
      <c r="M3340" s="17"/>
      <c r="N3340" s="17" t="s">
        <v>382</v>
      </c>
      <c r="O3340" s="17" t="s">
        <v>624</v>
      </c>
      <c r="P3340" s="17" t="s">
        <v>3980</v>
      </c>
      <c r="Q3340" s="17" t="s">
        <v>297</v>
      </c>
      <c r="R3340" s="18">
        <v>95</v>
      </c>
      <c r="S3340" s="10">
        <v>44</v>
      </c>
      <c r="AA3340" s="11" t="str">
        <f t="shared" si="52"/>
        <v>22. Đồng NaiHuyện Nhơn Trạch</v>
      </c>
    </row>
    <row r="3341" spans="11:27" ht="15.75">
      <c r="K3341" s="21"/>
      <c r="L3341" s="17"/>
      <c r="M3341" s="17"/>
      <c r="N3341" s="17" t="s">
        <v>382</v>
      </c>
      <c r="O3341" s="17" t="s">
        <v>624</v>
      </c>
      <c r="P3341" s="17" t="s">
        <v>2433</v>
      </c>
      <c r="Q3341" s="17" t="s">
        <v>297</v>
      </c>
      <c r="R3341" s="18">
        <v>95</v>
      </c>
      <c r="S3341" s="10">
        <v>44</v>
      </c>
      <c r="AA3341" s="11" t="str">
        <f t="shared" si="52"/>
        <v>22. Đồng NaiHuyện Nhơn Trạch</v>
      </c>
    </row>
    <row r="3342" spans="11:27" ht="15.75">
      <c r="K3342" s="21"/>
      <c r="L3342" s="17"/>
      <c r="M3342" s="17"/>
      <c r="N3342" s="17" t="s">
        <v>382</v>
      </c>
      <c r="O3342" s="17" t="s">
        <v>624</v>
      </c>
      <c r="P3342" s="17" t="s">
        <v>3981</v>
      </c>
      <c r="Q3342" s="17" t="s">
        <v>297</v>
      </c>
      <c r="R3342" s="18">
        <v>95</v>
      </c>
      <c r="S3342" s="10">
        <v>44</v>
      </c>
      <c r="AA3342" s="11" t="str">
        <f t="shared" si="52"/>
        <v>22. Đồng NaiHuyện Nhơn Trạch</v>
      </c>
    </row>
    <row r="3343" spans="11:27" ht="15.75">
      <c r="K3343" s="21"/>
      <c r="L3343" s="17"/>
      <c r="M3343" s="17"/>
      <c r="N3343" s="17" t="s">
        <v>382</v>
      </c>
      <c r="O3343" s="17" t="s">
        <v>624</v>
      </c>
      <c r="P3343" s="17" t="s">
        <v>364</v>
      </c>
      <c r="Q3343" s="17" t="s">
        <v>297</v>
      </c>
      <c r="R3343" s="18">
        <v>95</v>
      </c>
      <c r="S3343" s="10">
        <v>44</v>
      </c>
      <c r="AA3343" s="11" t="str">
        <f t="shared" si="52"/>
        <v>22. Đồng NaiHuyện Nhơn Trạch</v>
      </c>
    </row>
    <row r="3344" spans="11:27" ht="15.75">
      <c r="K3344" s="21"/>
      <c r="L3344" s="17"/>
      <c r="M3344" s="17"/>
      <c r="N3344" s="17" t="s">
        <v>382</v>
      </c>
      <c r="O3344" s="17" t="s">
        <v>624</v>
      </c>
      <c r="P3344" s="17" t="s">
        <v>2280</v>
      </c>
      <c r="Q3344" s="17" t="s">
        <v>297</v>
      </c>
      <c r="R3344" s="18">
        <v>95</v>
      </c>
      <c r="S3344" s="10">
        <v>44</v>
      </c>
      <c r="AA3344" s="11" t="str">
        <f t="shared" si="52"/>
        <v>22. Đồng NaiHuyện Nhơn Trạch</v>
      </c>
    </row>
    <row r="3345" spans="11:27" ht="15.75">
      <c r="K3345" s="21"/>
      <c r="L3345" s="17"/>
      <c r="M3345" s="17"/>
      <c r="N3345" s="17" t="s">
        <v>382</v>
      </c>
      <c r="O3345" s="17" t="s">
        <v>624</v>
      </c>
      <c r="P3345" s="17" t="s">
        <v>2281</v>
      </c>
      <c r="Q3345" s="17" t="s">
        <v>297</v>
      </c>
      <c r="R3345" s="18">
        <v>95</v>
      </c>
      <c r="S3345" s="10">
        <v>44</v>
      </c>
      <c r="AA3345" s="11" t="str">
        <f t="shared" si="52"/>
        <v>22. Đồng NaiHuyện Nhơn Trạch</v>
      </c>
    </row>
    <row r="3346" spans="11:27" ht="15.75">
      <c r="K3346" s="21"/>
      <c r="L3346" s="17"/>
      <c r="M3346" s="17"/>
      <c r="N3346" s="17" t="s">
        <v>382</v>
      </c>
      <c r="O3346" s="17" t="s">
        <v>624</v>
      </c>
      <c r="P3346" s="17" t="s">
        <v>2337</v>
      </c>
      <c r="Q3346" s="17" t="s">
        <v>297</v>
      </c>
      <c r="R3346" s="18">
        <v>95</v>
      </c>
      <c r="S3346" s="10">
        <v>44</v>
      </c>
      <c r="AA3346" s="11" t="str">
        <f t="shared" si="52"/>
        <v>22. Đồng NaiHuyện Nhơn Trạch</v>
      </c>
    </row>
    <row r="3347" spans="11:27" ht="15.75">
      <c r="K3347" s="21"/>
      <c r="L3347" s="17"/>
      <c r="M3347" s="17"/>
      <c r="N3347" s="17" t="s">
        <v>382</v>
      </c>
      <c r="O3347" s="17" t="s">
        <v>624</v>
      </c>
      <c r="P3347" s="17" t="s">
        <v>3156</v>
      </c>
      <c r="Q3347" s="17" t="s">
        <v>297</v>
      </c>
      <c r="R3347" s="18">
        <v>95</v>
      </c>
      <c r="S3347" s="10">
        <v>44</v>
      </c>
      <c r="AA3347" s="11" t="str">
        <f t="shared" si="52"/>
        <v>22. Đồng NaiHuyện Nhơn Trạch</v>
      </c>
    </row>
    <row r="3348" spans="11:27" ht="15.75">
      <c r="K3348" s="21"/>
      <c r="L3348" s="17"/>
      <c r="M3348" s="17"/>
      <c r="N3348" s="17" t="s">
        <v>382</v>
      </c>
      <c r="O3348" s="17" t="s">
        <v>624</v>
      </c>
      <c r="P3348" s="17" t="s">
        <v>3982</v>
      </c>
      <c r="Q3348" s="17" t="s">
        <v>297</v>
      </c>
      <c r="R3348" s="18">
        <v>95</v>
      </c>
      <c r="S3348" s="10">
        <v>44</v>
      </c>
      <c r="AA3348" s="11" t="str">
        <f t="shared" si="52"/>
        <v>22. Đồng NaiHuyện Nhơn Trạch</v>
      </c>
    </row>
    <row r="3349" spans="11:27" ht="15.75">
      <c r="K3349" s="21"/>
      <c r="L3349" s="17"/>
      <c r="M3349" s="17"/>
      <c r="N3349" s="17" t="s">
        <v>382</v>
      </c>
      <c r="O3349" s="17" t="s">
        <v>624</v>
      </c>
      <c r="P3349" s="17" t="s">
        <v>3983</v>
      </c>
      <c r="Q3349" s="17" t="s">
        <v>297</v>
      </c>
      <c r="R3349" s="18">
        <v>95</v>
      </c>
      <c r="S3349" s="10">
        <v>44</v>
      </c>
      <c r="AA3349" s="11" t="str">
        <f t="shared" si="52"/>
        <v>22. Đồng NaiHuyện Nhơn Trạch</v>
      </c>
    </row>
    <row r="3350" spans="11:27" ht="15.75">
      <c r="K3350" s="21"/>
      <c r="L3350" s="17"/>
      <c r="M3350" s="17"/>
      <c r="N3350" s="17" t="s">
        <v>382</v>
      </c>
      <c r="O3350" s="17" t="s">
        <v>624</v>
      </c>
      <c r="P3350" s="17" t="s">
        <v>2516</v>
      </c>
      <c r="Q3350" s="17" t="s">
        <v>297</v>
      </c>
      <c r="R3350" s="18">
        <v>95</v>
      </c>
      <c r="S3350" s="10">
        <v>44</v>
      </c>
      <c r="AA3350" s="11" t="str">
        <f t="shared" si="52"/>
        <v>22. Đồng NaiHuyện Nhơn Trạch</v>
      </c>
    </row>
    <row r="3351" spans="11:27" ht="15.75">
      <c r="K3351" s="21"/>
      <c r="L3351" s="17"/>
      <c r="M3351" s="17"/>
      <c r="N3351" s="17" t="s">
        <v>382</v>
      </c>
      <c r="O3351" s="17" t="s">
        <v>627</v>
      </c>
      <c r="P3351" s="17" t="s">
        <v>3253</v>
      </c>
      <c r="Q3351" s="17" t="s">
        <v>347</v>
      </c>
      <c r="R3351" s="18">
        <v>65</v>
      </c>
      <c r="S3351" s="10">
        <v>36</v>
      </c>
      <c r="AA3351" s="11" t="str">
        <f t="shared" si="52"/>
        <v>22. Đồng NaiHuyện Tân Phú</v>
      </c>
    </row>
    <row r="3352" spans="11:27" ht="15.75">
      <c r="K3352" s="21"/>
      <c r="L3352" s="17"/>
      <c r="M3352" s="17"/>
      <c r="N3352" s="17" t="s">
        <v>382</v>
      </c>
      <c r="O3352" s="17" t="s">
        <v>627</v>
      </c>
      <c r="P3352" s="17" t="s">
        <v>3984</v>
      </c>
      <c r="Q3352" s="17" t="s">
        <v>347</v>
      </c>
      <c r="R3352" s="18">
        <v>65</v>
      </c>
      <c r="S3352" s="10">
        <v>36</v>
      </c>
      <c r="AA3352" s="11" t="str">
        <f t="shared" si="52"/>
        <v>22. Đồng NaiHuyện Tân Phú</v>
      </c>
    </row>
    <row r="3353" spans="11:27" ht="15.75">
      <c r="K3353" s="21"/>
      <c r="L3353" s="17"/>
      <c r="M3353" s="17"/>
      <c r="N3353" s="17" t="s">
        <v>382</v>
      </c>
      <c r="O3353" s="17" t="s">
        <v>627</v>
      </c>
      <c r="P3353" s="17" t="s">
        <v>3985</v>
      </c>
      <c r="Q3353" s="17" t="s">
        <v>347</v>
      </c>
      <c r="R3353" s="18">
        <v>65</v>
      </c>
      <c r="S3353" s="10">
        <v>36</v>
      </c>
      <c r="AA3353" s="11" t="str">
        <f t="shared" si="52"/>
        <v>22. Đồng NaiHuyện Tân Phú</v>
      </c>
    </row>
    <row r="3354" spans="11:27" ht="15.75">
      <c r="K3354" s="21"/>
      <c r="L3354" s="17"/>
      <c r="M3354" s="17"/>
      <c r="N3354" s="17" t="s">
        <v>382</v>
      </c>
      <c r="O3354" s="17" t="s">
        <v>627</v>
      </c>
      <c r="P3354" s="17" t="s">
        <v>3986</v>
      </c>
      <c r="Q3354" s="17" t="s">
        <v>347</v>
      </c>
      <c r="R3354" s="18">
        <v>65</v>
      </c>
      <c r="S3354" s="10">
        <v>36</v>
      </c>
      <c r="AA3354" s="11" t="str">
        <f t="shared" si="52"/>
        <v>22. Đồng NaiHuyện Tân Phú</v>
      </c>
    </row>
    <row r="3355" spans="11:27" ht="15.75">
      <c r="K3355" s="21"/>
      <c r="L3355" s="17"/>
      <c r="M3355" s="17"/>
      <c r="N3355" s="17" t="s">
        <v>382</v>
      </c>
      <c r="O3355" s="17" t="s">
        <v>627</v>
      </c>
      <c r="P3355" s="17" t="s">
        <v>2330</v>
      </c>
      <c r="Q3355" s="17" t="s">
        <v>347</v>
      </c>
      <c r="R3355" s="18">
        <v>65</v>
      </c>
      <c r="S3355" s="10">
        <v>36</v>
      </c>
      <c r="AA3355" s="11" t="str">
        <f t="shared" si="52"/>
        <v>22. Đồng NaiHuyện Tân Phú</v>
      </c>
    </row>
    <row r="3356" spans="11:27" ht="15.75">
      <c r="K3356" s="21"/>
      <c r="L3356" s="17"/>
      <c r="M3356" s="17"/>
      <c r="N3356" s="17" t="s">
        <v>382</v>
      </c>
      <c r="O3356" s="17" t="s">
        <v>627</v>
      </c>
      <c r="P3356" s="17" t="s">
        <v>2331</v>
      </c>
      <c r="Q3356" s="17" t="s">
        <v>347</v>
      </c>
      <c r="R3356" s="18">
        <v>65</v>
      </c>
      <c r="S3356" s="10">
        <v>36</v>
      </c>
      <c r="AA3356" s="11" t="str">
        <f t="shared" si="52"/>
        <v>22. Đồng NaiHuyện Tân Phú</v>
      </c>
    </row>
    <row r="3357" spans="11:27" ht="15.75">
      <c r="K3357" s="21"/>
      <c r="L3357" s="17"/>
      <c r="M3357" s="17"/>
      <c r="N3357" s="17" t="s">
        <v>382</v>
      </c>
      <c r="O3357" s="17" t="s">
        <v>627</v>
      </c>
      <c r="P3357" s="17" t="s">
        <v>3987</v>
      </c>
      <c r="Q3357" s="17" t="s">
        <v>347</v>
      </c>
      <c r="R3357" s="18">
        <v>65</v>
      </c>
      <c r="S3357" s="10">
        <v>36</v>
      </c>
      <c r="AA3357" s="11" t="str">
        <f t="shared" si="52"/>
        <v>22. Đồng NaiHuyện Tân Phú</v>
      </c>
    </row>
    <row r="3358" spans="11:27" ht="15.75">
      <c r="K3358" s="21"/>
      <c r="L3358" s="17"/>
      <c r="M3358" s="17"/>
      <c r="N3358" s="17" t="s">
        <v>382</v>
      </c>
      <c r="O3358" s="17" t="s">
        <v>627</v>
      </c>
      <c r="P3358" s="17" t="s">
        <v>2334</v>
      </c>
      <c r="Q3358" s="17" t="s">
        <v>347</v>
      </c>
      <c r="R3358" s="18">
        <v>65</v>
      </c>
      <c r="S3358" s="10">
        <v>36</v>
      </c>
      <c r="AA3358" s="11" t="str">
        <f t="shared" si="52"/>
        <v>22. Đồng NaiHuyện Tân Phú</v>
      </c>
    </row>
    <row r="3359" spans="11:27" ht="15.75">
      <c r="K3359" s="21"/>
      <c r="L3359" s="17"/>
      <c r="M3359" s="17"/>
      <c r="N3359" s="17" t="s">
        <v>382</v>
      </c>
      <c r="O3359" s="17" t="s">
        <v>627</v>
      </c>
      <c r="P3359" s="17" t="s">
        <v>3988</v>
      </c>
      <c r="Q3359" s="17" t="s">
        <v>347</v>
      </c>
      <c r="R3359" s="18">
        <v>65</v>
      </c>
      <c r="S3359" s="10">
        <v>36</v>
      </c>
      <c r="AA3359" s="11" t="str">
        <f t="shared" si="52"/>
        <v>22. Đồng NaiHuyện Tân Phú</v>
      </c>
    </row>
    <row r="3360" spans="11:27" ht="15.75">
      <c r="K3360" s="21"/>
      <c r="L3360" s="17"/>
      <c r="M3360" s="17"/>
      <c r="N3360" s="17" t="s">
        <v>382</v>
      </c>
      <c r="O3360" s="17" t="s">
        <v>627</v>
      </c>
      <c r="P3360" s="17" t="s">
        <v>2409</v>
      </c>
      <c r="Q3360" s="17" t="s">
        <v>347</v>
      </c>
      <c r="R3360" s="18">
        <v>65</v>
      </c>
      <c r="S3360" s="10">
        <v>36</v>
      </c>
      <c r="AA3360" s="11" t="str">
        <f t="shared" si="52"/>
        <v>22. Đồng NaiHuyện Tân Phú</v>
      </c>
    </row>
    <row r="3361" spans="11:27" ht="15.75">
      <c r="K3361" s="21"/>
      <c r="L3361" s="17"/>
      <c r="M3361" s="17"/>
      <c r="N3361" s="17" t="s">
        <v>382</v>
      </c>
      <c r="O3361" s="17" t="s">
        <v>627</v>
      </c>
      <c r="P3361" s="17" t="s">
        <v>372</v>
      </c>
      <c r="Q3361" s="17" t="s">
        <v>347</v>
      </c>
      <c r="R3361" s="18">
        <v>65</v>
      </c>
      <c r="S3361" s="10">
        <v>36</v>
      </c>
      <c r="AA3361" s="11" t="str">
        <f t="shared" si="52"/>
        <v>22. Đồng NaiHuyện Tân Phú</v>
      </c>
    </row>
    <row r="3362" spans="11:27" ht="15.75">
      <c r="K3362" s="21"/>
      <c r="L3362" s="17"/>
      <c r="M3362" s="17"/>
      <c r="N3362" s="17" t="s">
        <v>382</v>
      </c>
      <c r="O3362" s="17" t="s">
        <v>627</v>
      </c>
      <c r="P3362" s="17" t="s">
        <v>3989</v>
      </c>
      <c r="Q3362" s="17" t="s">
        <v>347</v>
      </c>
      <c r="R3362" s="18">
        <v>65</v>
      </c>
      <c r="S3362" s="10">
        <v>36</v>
      </c>
      <c r="AA3362" s="11" t="str">
        <f t="shared" si="52"/>
        <v>22. Đồng NaiHuyện Tân Phú</v>
      </c>
    </row>
    <row r="3363" spans="11:27" ht="15.75">
      <c r="K3363" s="21"/>
      <c r="L3363" s="17"/>
      <c r="M3363" s="17"/>
      <c r="N3363" s="17" t="s">
        <v>382</v>
      </c>
      <c r="O3363" s="17" t="s">
        <v>627</v>
      </c>
      <c r="P3363" s="17" t="s">
        <v>3990</v>
      </c>
      <c r="Q3363" s="17" t="s">
        <v>347</v>
      </c>
      <c r="R3363" s="18">
        <v>65</v>
      </c>
      <c r="S3363" s="10">
        <v>36</v>
      </c>
      <c r="AA3363" s="11" t="str">
        <f t="shared" si="52"/>
        <v>22. Đồng NaiHuyện Tân Phú</v>
      </c>
    </row>
    <row r="3364" spans="11:27" ht="15.75">
      <c r="K3364" s="21"/>
      <c r="L3364" s="17"/>
      <c r="M3364" s="17"/>
      <c r="N3364" s="17" t="s">
        <v>382</v>
      </c>
      <c r="O3364" s="17" t="s">
        <v>627</v>
      </c>
      <c r="P3364" s="17" t="s">
        <v>3281</v>
      </c>
      <c r="Q3364" s="17" t="s">
        <v>347</v>
      </c>
      <c r="R3364" s="18">
        <v>65</v>
      </c>
      <c r="S3364" s="10">
        <v>36</v>
      </c>
      <c r="AA3364" s="11" t="str">
        <f t="shared" si="52"/>
        <v>22. Đồng NaiHuyện Tân Phú</v>
      </c>
    </row>
    <row r="3365" spans="11:27" ht="15.75">
      <c r="K3365" s="21"/>
      <c r="L3365" s="17"/>
      <c r="M3365" s="17"/>
      <c r="N3365" s="17" t="s">
        <v>382</v>
      </c>
      <c r="O3365" s="17" t="s">
        <v>627</v>
      </c>
      <c r="P3365" s="17" t="s">
        <v>1801</v>
      </c>
      <c r="Q3365" s="17" t="s">
        <v>347</v>
      </c>
      <c r="R3365" s="18">
        <v>65</v>
      </c>
      <c r="S3365" s="10">
        <v>36</v>
      </c>
      <c r="AA3365" s="11" t="str">
        <f t="shared" si="52"/>
        <v>22. Đồng NaiHuyện Tân Phú</v>
      </c>
    </row>
    <row r="3366" spans="11:27" ht="15.75">
      <c r="K3366" s="21"/>
      <c r="L3366" s="17"/>
      <c r="M3366" s="17"/>
      <c r="N3366" s="17" t="s">
        <v>382</v>
      </c>
      <c r="O3366" s="17" t="s">
        <v>627</v>
      </c>
      <c r="P3366" s="17" t="s">
        <v>3991</v>
      </c>
      <c r="Q3366" s="17" t="s">
        <v>347</v>
      </c>
      <c r="R3366" s="18">
        <v>65</v>
      </c>
      <c r="S3366" s="10">
        <v>36</v>
      </c>
      <c r="AA3366" s="11" t="str">
        <f t="shared" si="52"/>
        <v>22. Đồng NaiHuyện Tân Phú</v>
      </c>
    </row>
    <row r="3367" spans="11:27" ht="15.75">
      <c r="K3367" s="21"/>
      <c r="L3367" s="17"/>
      <c r="M3367" s="17"/>
      <c r="N3367" s="17" t="s">
        <v>382</v>
      </c>
      <c r="O3367" s="17" t="s">
        <v>627</v>
      </c>
      <c r="P3367" s="17" t="s">
        <v>2005</v>
      </c>
      <c r="Q3367" s="17" t="s">
        <v>347</v>
      </c>
      <c r="R3367" s="18">
        <v>65</v>
      </c>
      <c r="S3367" s="10">
        <v>36</v>
      </c>
      <c r="AA3367" s="11" t="str">
        <f t="shared" si="52"/>
        <v>22. Đồng NaiHuyện Tân Phú</v>
      </c>
    </row>
    <row r="3368" spans="11:27" ht="15.75">
      <c r="K3368" s="21"/>
      <c r="L3368" s="17"/>
      <c r="M3368" s="17"/>
      <c r="N3368" s="17" t="s">
        <v>382</v>
      </c>
      <c r="O3368" s="17" t="s">
        <v>627</v>
      </c>
      <c r="P3368" s="17" t="s">
        <v>3992</v>
      </c>
      <c r="Q3368" s="17" t="s">
        <v>347</v>
      </c>
      <c r="R3368" s="18">
        <v>65</v>
      </c>
      <c r="S3368" s="10">
        <v>36</v>
      </c>
      <c r="AA3368" s="11" t="str">
        <f t="shared" si="52"/>
        <v>22. Đồng NaiHuyện Tân Phú</v>
      </c>
    </row>
    <row r="3369" spans="11:27" ht="15.75">
      <c r="K3369" s="21"/>
      <c r="L3369" s="17"/>
      <c r="M3369" s="17"/>
      <c r="N3369" s="17" t="s">
        <v>382</v>
      </c>
      <c r="O3369" s="17" t="s">
        <v>630</v>
      </c>
      <c r="P3369" s="17" t="s">
        <v>3993</v>
      </c>
      <c r="Q3369" s="17" t="s">
        <v>297</v>
      </c>
      <c r="R3369" s="18">
        <v>95</v>
      </c>
      <c r="S3369" s="10">
        <v>44</v>
      </c>
      <c r="AA3369" s="11" t="str">
        <f t="shared" si="52"/>
        <v>22. Đồng NaiHuyện Thống Nhất</v>
      </c>
    </row>
    <row r="3370" spans="11:27" ht="15.75">
      <c r="K3370" s="21"/>
      <c r="L3370" s="17"/>
      <c r="M3370" s="17"/>
      <c r="N3370" s="17" t="s">
        <v>382</v>
      </c>
      <c r="O3370" s="17" t="s">
        <v>630</v>
      </c>
      <c r="P3370" s="17" t="s">
        <v>3994</v>
      </c>
      <c r="Q3370" s="17" t="s">
        <v>297</v>
      </c>
      <c r="R3370" s="18">
        <v>95</v>
      </c>
      <c r="S3370" s="10">
        <v>44</v>
      </c>
      <c r="AA3370" s="11" t="str">
        <f t="shared" si="52"/>
        <v>22. Đồng NaiHuyện Thống Nhất</v>
      </c>
    </row>
    <row r="3371" spans="11:27" ht="15.75">
      <c r="K3371" s="21"/>
      <c r="L3371" s="17"/>
      <c r="M3371" s="17"/>
      <c r="N3371" s="17" t="s">
        <v>382</v>
      </c>
      <c r="O3371" s="17" t="s">
        <v>630</v>
      </c>
      <c r="P3371" s="17" t="s">
        <v>3995</v>
      </c>
      <c r="Q3371" s="17" t="s">
        <v>297</v>
      </c>
      <c r="R3371" s="18">
        <v>95</v>
      </c>
      <c r="S3371" s="10">
        <v>44</v>
      </c>
      <c r="AA3371" s="11" t="str">
        <f t="shared" si="52"/>
        <v>22. Đồng NaiHuyện Thống Nhất</v>
      </c>
    </row>
    <row r="3372" spans="11:27" ht="15.75">
      <c r="K3372" s="21"/>
      <c r="L3372" s="17"/>
      <c r="M3372" s="17"/>
      <c r="N3372" s="17" t="s">
        <v>382</v>
      </c>
      <c r="O3372" s="17" t="s">
        <v>630</v>
      </c>
      <c r="P3372" s="17" t="s">
        <v>3996</v>
      </c>
      <c r="Q3372" s="17" t="s">
        <v>297</v>
      </c>
      <c r="R3372" s="18">
        <v>95</v>
      </c>
      <c r="S3372" s="10">
        <v>44</v>
      </c>
      <c r="AA3372" s="11" t="str">
        <f t="shared" si="52"/>
        <v>22. Đồng NaiHuyện Thống Nhất</v>
      </c>
    </row>
    <row r="3373" spans="11:27" ht="15.75">
      <c r="K3373" s="21"/>
      <c r="L3373" s="17"/>
      <c r="M3373" s="17"/>
      <c r="N3373" s="17" t="s">
        <v>382</v>
      </c>
      <c r="O3373" s="17" t="s">
        <v>630</v>
      </c>
      <c r="P3373" s="17" t="s">
        <v>3997</v>
      </c>
      <c r="Q3373" s="17" t="s">
        <v>297</v>
      </c>
      <c r="R3373" s="18">
        <v>95</v>
      </c>
      <c r="S3373" s="10">
        <v>44</v>
      </c>
      <c r="AA3373" s="11" t="str">
        <f t="shared" si="52"/>
        <v>22. Đồng NaiHuyện Thống Nhất</v>
      </c>
    </row>
    <row r="3374" spans="11:27" ht="15.75">
      <c r="K3374" s="21"/>
      <c r="L3374" s="17"/>
      <c r="M3374" s="17"/>
      <c r="N3374" s="17" t="s">
        <v>382</v>
      </c>
      <c r="O3374" s="17" t="s">
        <v>630</v>
      </c>
      <c r="P3374" s="17" t="s">
        <v>3998</v>
      </c>
      <c r="Q3374" s="17" t="s">
        <v>297</v>
      </c>
      <c r="R3374" s="18">
        <v>95</v>
      </c>
      <c r="S3374" s="10">
        <v>44</v>
      </c>
      <c r="AA3374" s="11" t="str">
        <f t="shared" si="52"/>
        <v>22. Đồng NaiHuyện Thống Nhất</v>
      </c>
    </row>
    <row r="3375" spans="11:27" ht="15.75">
      <c r="K3375" s="21"/>
      <c r="L3375" s="17"/>
      <c r="M3375" s="17"/>
      <c r="N3375" s="17" t="s">
        <v>382</v>
      </c>
      <c r="O3375" s="17" t="s">
        <v>630</v>
      </c>
      <c r="P3375" s="17" t="s">
        <v>3999</v>
      </c>
      <c r="Q3375" s="17" t="s">
        <v>297</v>
      </c>
      <c r="R3375" s="18">
        <v>95</v>
      </c>
      <c r="S3375" s="10">
        <v>44</v>
      </c>
      <c r="AA3375" s="11" t="str">
        <f t="shared" si="52"/>
        <v>22. Đồng NaiHuyện Thống Nhất</v>
      </c>
    </row>
    <row r="3376" spans="11:27" ht="15.75">
      <c r="K3376" s="21"/>
      <c r="L3376" s="17"/>
      <c r="M3376" s="17"/>
      <c r="N3376" s="17" t="s">
        <v>382</v>
      </c>
      <c r="O3376" s="17" t="s">
        <v>630</v>
      </c>
      <c r="P3376" s="17" t="s">
        <v>4000</v>
      </c>
      <c r="Q3376" s="17" t="s">
        <v>297</v>
      </c>
      <c r="R3376" s="18">
        <v>95</v>
      </c>
      <c r="S3376" s="10">
        <v>44</v>
      </c>
      <c r="AA3376" s="11" t="str">
        <f t="shared" si="52"/>
        <v>22. Đồng NaiHuyện Thống Nhất</v>
      </c>
    </row>
    <row r="3377" spans="11:27" ht="15.75">
      <c r="K3377" s="21"/>
      <c r="L3377" s="17"/>
      <c r="M3377" s="17"/>
      <c r="N3377" s="17" t="s">
        <v>382</v>
      </c>
      <c r="O3377" s="17" t="s">
        <v>630</v>
      </c>
      <c r="P3377" s="17" t="s">
        <v>910</v>
      </c>
      <c r="Q3377" s="17" t="s">
        <v>297</v>
      </c>
      <c r="R3377" s="18">
        <v>95</v>
      </c>
      <c r="S3377" s="10">
        <v>44</v>
      </c>
      <c r="AA3377" s="11" t="str">
        <f t="shared" si="52"/>
        <v>22. Đồng NaiHuyện Thống Nhất</v>
      </c>
    </row>
    <row r="3378" spans="11:27" ht="15.75">
      <c r="K3378" s="21"/>
      <c r="L3378" s="17"/>
      <c r="M3378" s="17"/>
      <c r="N3378" s="17" t="s">
        <v>382</v>
      </c>
      <c r="O3378" s="17" t="s">
        <v>630</v>
      </c>
      <c r="P3378" s="17" t="s">
        <v>4001</v>
      </c>
      <c r="Q3378" s="17" t="s">
        <v>297</v>
      </c>
      <c r="R3378" s="18">
        <v>95</v>
      </c>
      <c r="S3378" s="10">
        <v>44</v>
      </c>
      <c r="AA3378" s="11" t="str">
        <f t="shared" si="52"/>
        <v>22. Đồng NaiHuyện Thống Nhất</v>
      </c>
    </row>
    <row r="3379" spans="11:27" ht="15.75">
      <c r="K3379" s="21"/>
      <c r="L3379" s="17"/>
      <c r="M3379" s="17"/>
      <c r="N3379" s="17" t="s">
        <v>382</v>
      </c>
      <c r="O3379" s="17" t="s">
        <v>633</v>
      </c>
      <c r="P3379" s="17" t="s">
        <v>4002</v>
      </c>
      <c r="Q3379" s="17" t="s">
        <v>347</v>
      </c>
      <c r="R3379" s="18">
        <v>65</v>
      </c>
      <c r="S3379" s="10">
        <v>36</v>
      </c>
      <c r="AA3379" s="11" t="str">
        <f t="shared" si="52"/>
        <v>22. Đồng NaiHuyện Trảng Bom</v>
      </c>
    </row>
    <row r="3380" spans="11:27" ht="15.75">
      <c r="K3380" s="21"/>
      <c r="L3380" s="17"/>
      <c r="M3380" s="17"/>
      <c r="N3380" s="17" t="s">
        <v>382</v>
      </c>
      <c r="O3380" s="17" t="s">
        <v>633</v>
      </c>
      <c r="P3380" s="17" t="s">
        <v>4003</v>
      </c>
      <c r="Q3380" s="17" t="s">
        <v>347</v>
      </c>
      <c r="R3380" s="18">
        <v>65</v>
      </c>
      <c r="S3380" s="10">
        <v>36</v>
      </c>
      <c r="AA3380" s="11" t="str">
        <f t="shared" si="52"/>
        <v>22. Đồng NaiHuyện Trảng Bom</v>
      </c>
    </row>
    <row r="3381" spans="11:27" ht="15.75">
      <c r="K3381" s="21"/>
      <c r="L3381" s="17"/>
      <c r="M3381" s="17"/>
      <c r="N3381" s="17" t="s">
        <v>382</v>
      </c>
      <c r="O3381" s="17" t="s">
        <v>633</v>
      </c>
      <c r="P3381" s="17" t="s">
        <v>4004</v>
      </c>
      <c r="Q3381" s="17" t="s">
        <v>347</v>
      </c>
      <c r="R3381" s="18">
        <v>65</v>
      </c>
      <c r="S3381" s="10">
        <v>36</v>
      </c>
      <c r="AA3381" s="11" t="str">
        <f t="shared" si="52"/>
        <v>22. Đồng NaiHuyện Trảng Bom</v>
      </c>
    </row>
    <row r="3382" spans="11:27" ht="15.75">
      <c r="K3382" s="21"/>
      <c r="L3382" s="17"/>
      <c r="M3382" s="17"/>
      <c r="N3382" s="17" t="s">
        <v>382</v>
      </c>
      <c r="O3382" s="17" t="s">
        <v>633</v>
      </c>
      <c r="P3382" s="17" t="s">
        <v>1045</v>
      </c>
      <c r="Q3382" s="17" t="s">
        <v>347</v>
      </c>
      <c r="R3382" s="18">
        <v>65</v>
      </c>
      <c r="S3382" s="10">
        <v>36</v>
      </c>
      <c r="AA3382" s="11" t="str">
        <f t="shared" si="52"/>
        <v>22. Đồng NaiHuyện Trảng Bom</v>
      </c>
    </row>
    <row r="3383" spans="11:27" ht="15.75">
      <c r="K3383" s="21"/>
      <c r="L3383" s="17"/>
      <c r="M3383" s="17"/>
      <c r="N3383" s="17" t="s">
        <v>382</v>
      </c>
      <c r="O3383" s="17" t="s">
        <v>633</v>
      </c>
      <c r="P3383" s="17" t="s">
        <v>1165</v>
      </c>
      <c r="Q3383" s="17" t="s">
        <v>347</v>
      </c>
      <c r="R3383" s="18">
        <v>65</v>
      </c>
      <c r="S3383" s="10">
        <v>36</v>
      </c>
      <c r="AA3383" s="11" t="str">
        <f t="shared" si="52"/>
        <v>22. Đồng NaiHuyện Trảng Bom</v>
      </c>
    </row>
    <row r="3384" spans="11:27" ht="15.75">
      <c r="K3384" s="21"/>
      <c r="L3384" s="17"/>
      <c r="M3384" s="17"/>
      <c r="N3384" s="17" t="s">
        <v>382</v>
      </c>
      <c r="O3384" s="17" t="s">
        <v>633</v>
      </c>
      <c r="P3384" s="17" t="s">
        <v>4005</v>
      </c>
      <c r="Q3384" s="17" t="s">
        <v>347</v>
      </c>
      <c r="R3384" s="18">
        <v>65</v>
      </c>
      <c r="S3384" s="10">
        <v>36</v>
      </c>
      <c r="AA3384" s="11" t="str">
        <f t="shared" si="52"/>
        <v>22. Đồng NaiHuyện Trảng Bom</v>
      </c>
    </row>
    <row r="3385" spans="11:27" ht="15.75">
      <c r="K3385" s="21"/>
      <c r="L3385" s="17"/>
      <c r="M3385" s="17"/>
      <c r="N3385" s="17" t="s">
        <v>382</v>
      </c>
      <c r="O3385" s="17" t="s">
        <v>633</v>
      </c>
      <c r="P3385" s="17" t="s">
        <v>4006</v>
      </c>
      <c r="Q3385" s="17" t="s">
        <v>347</v>
      </c>
      <c r="R3385" s="18">
        <v>65</v>
      </c>
      <c r="S3385" s="10">
        <v>36</v>
      </c>
      <c r="AA3385" s="11" t="str">
        <f t="shared" si="52"/>
        <v>22. Đồng NaiHuyện Trảng Bom</v>
      </c>
    </row>
    <row r="3386" spans="11:27" ht="15.75">
      <c r="K3386" s="21"/>
      <c r="L3386" s="17"/>
      <c r="M3386" s="17"/>
      <c r="N3386" s="17" t="s">
        <v>382</v>
      </c>
      <c r="O3386" s="17" t="s">
        <v>633</v>
      </c>
      <c r="P3386" s="17" t="s">
        <v>4007</v>
      </c>
      <c r="Q3386" s="17" t="s">
        <v>347</v>
      </c>
      <c r="R3386" s="18">
        <v>65</v>
      </c>
      <c r="S3386" s="10">
        <v>36</v>
      </c>
      <c r="AA3386" s="11" t="str">
        <f t="shared" si="52"/>
        <v>22. Đồng NaiHuyện Trảng Bom</v>
      </c>
    </row>
    <row r="3387" spans="11:27" ht="15.75">
      <c r="K3387" s="21"/>
      <c r="L3387" s="17"/>
      <c r="M3387" s="17"/>
      <c r="N3387" s="17" t="s">
        <v>382</v>
      </c>
      <c r="O3387" s="17" t="s">
        <v>633</v>
      </c>
      <c r="P3387" s="17" t="s">
        <v>4008</v>
      </c>
      <c r="Q3387" s="17" t="s">
        <v>347</v>
      </c>
      <c r="R3387" s="18">
        <v>65</v>
      </c>
      <c r="S3387" s="10">
        <v>36</v>
      </c>
      <c r="AA3387" s="11" t="str">
        <f t="shared" si="52"/>
        <v>22. Đồng NaiHuyện Trảng Bom</v>
      </c>
    </row>
    <row r="3388" spans="11:27" ht="15.75">
      <c r="K3388" s="21"/>
      <c r="L3388" s="17"/>
      <c r="M3388" s="17"/>
      <c r="N3388" s="17" t="s">
        <v>382</v>
      </c>
      <c r="O3388" s="17" t="s">
        <v>633</v>
      </c>
      <c r="P3388" s="17" t="s">
        <v>4009</v>
      </c>
      <c r="Q3388" s="17" t="s">
        <v>347</v>
      </c>
      <c r="R3388" s="18">
        <v>65</v>
      </c>
      <c r="S3388" s="10">
        <v>36</v>
      </c>
      <c r="AA3388" s="11" t="str">
        <f t="shared" si="52"/>
        <v>22. Đồng NaiHuyện Trảng Bom</v>
      </c>
    </row>
    <row r="3389" spans="11:27" ht="15.75">
      <c r="K3389" s="21"/>
      <c r="L3389" s="17"/>
      <c r="M3389" s="17"/>
      <c r="N3389" s="17" t="s">
        <v>382</v>
      </c>
      <c r="O3389" s="17" t="s">
        <v>633</v>
      </c>
      <c r="P3389" s="17" t="s">
        <v>3479</v>
      </c>
      <c r="Q3389" s="17" t="s">
        <v>347</v>
      </c>
      <c r="R3389" s="18">
        <v>65</v>
      </c>
      <c r="S3389" s="10">
        <v>36</v>
      </c>
      <c r="AA3389" s="11" t="str">
        <f t="shared" si="52"/>
        <v>22. Đồng NaiHuyện Trảng Bom</v>
      </c>
    </row>
    <row r="3390" spans="11:27" ht="15.75">
      <c r="K3390" s="21"/>
      <c r="L3390" s="17"/>
      <c r="M3390" s="17"/>
      <c r="N3390" s="17" t="s">
        <v>382</v>
      </c>
      <c r="O3390" s="17" t="s">
        <v>633</v>
      </c>
      <c r="P3390" s="17" t="s">
        <v>3631</v>
      </c>
      <c r="Q3390" s="17" t="s">
        <v>347</v>
      </c>
      <c r="R3390" s="18">
        <v>65</v>
      </c>
      <c r="S3390" s="10">
        <v>36</v>
      </c>
      <c r="AA3390" s="11" t="str">
        <f t="shared" si="52"/>
        <v>22. Đồng NaiHuyện Trảng Bom</v>
      </c>
    </row>
    <row r="3391" spans="11:27" ht="15.75">
      <c r="K3391" s="21"/>
      <c r="L3391" s="17"/>
      <c r="M3391" s="17"/>
      <c r="N3391" s="17" t="s">
        <v>382</v>
      </c>
      <c r="O3391" s="17" t="s">
        <v>633</v>
      </c>
      <c r="P3391" s="17" t="s">
        <v>4010</v>
      </c>
      <c r="Q3391" s="17" t="s">
        <v>347</v>
      </c>
      <c r="R3391" s="18">
        <v>65</v>
      </c>
      <c r="S3391" s="10">
        <v>36</v>
      </c>
      <c r="AA3391" s="11" t="str">
        <f t="shared" si="52"/>
        <v>22. Đồng NaiHuyện Trảng Bom</v>
      </c>
    </row>
    <row r="3392" spans="11:27" ht="15.75">
      <c r="K3392" s="21"/>
      <c r="L3392" s="17"/>
      <c r="M3392" s="17"/>
      <c r="N3392" s="17" t="s">
        <v>382</v>
      </c>
      <c r="O3392" s="17" t="s">
        <v>633</v>
      </c>
      <c r="P3392" s="17" t="s">
        <v>4011</v>
      </c>
      <c r="Q3392" s="17" t="s">
        <v>347</v>
      </c>
      <c r="R3392" s="18">
        <v>65</v>
      </c>
      <c r="S3392" s="10">
        <v>36</v>
      </c>
      <c r="AA3392" s="11" t="str">
        <f t="shared" si="52"/>
        <v>22. Đồng NaiHuyện Trảng Bom</v>
      </c>
    </row>
    <row r="3393" spans="11:27" ht="15.75">
      <c r="K3393" s="21"/>
      <c r="L3393" s="17"/>
      <c r="M3393" s="17"/>
      <c r="N3393" s="17" t="s">
        <v>382</v>
      </c>
      <c r="O3393" s="17" t="s">
        <v>633</v>
      </c>
      <c r="P3393" s="17" t="s">
        <v>4012</v>
      </c>
      <c r="Q3393" s="17" t="s">
        <v>347</v>
      </c>
      <c r="R3393" s="18">
        <v>65</v>
      </c>
      <c r="S3393" s="10">
        <v>36</v>
      </c>
      <c r="AA3393" s="11" t="str">
        <f t="shared" si="52"/>
        <v>22. Đồng NaiHuyện Trảng Bom</v>
      </c>
    </row>
    <row r="3394" spans="11:27" ht="15.75">
      <c r="K3394" s="21"/>
      <c r="L3394" s="17"/>
      <c r="M3394" s="17"/>
      <c r="N3394" s="17" t="s">
        <v>382</v>
      </c>
      <c r="O3394" s="17" t="s">
        <v>633</v>
      </c>
      <c r="P3394" s="17" t="s">
        <v>507</v>
      </c>
      <c r="Q3394" s="17" t="s">
        <v>347</v>
      </c>
      <c r="R3394" s="18">
        <v>65</v>
      </c>
      <c r="S3394" s="10">
        <v>36</v>
      </c>
      <c r="AA3394" s="11" t="str">
        <f t="shared" si="52"/>
        <v>22. Đồng NaiHuyện Trảng Bom</v>
      </c>
    </row>
    <row r="3395" spans="11:27" ht="15.75">
      <c r="K3395" s="21"/>
      <c r="L3395" s="17"/>
      <c r="M3395" s="17"/>
      <c r="N3395" s="17" t="s">
        <v>382</v>
      </c>
      <c r="O3395" s="17" t="s">
        <v>633</v>
      </c>
      <c r="P3395" s="17" t="s">
        <v>2778</v>
      </c>
      <c r="Q3395" s="17" t="s">
        <v>347</v>
      </c>
      <c r="R3395" s="18">
        <v>65</v>
      </c>
      <c r="S3395" s="10">
        <v>36</v>
      </c>
      <c r="AA3395" s="11" t="str">
        <f t="shared" si="52"/>
        <v>22. Đồng NaiHuyện Trảng Bom</v>
      </c>
    </row>
    <row r="3396" spans="11:27" ht="15.75">
      <c r="K3396" s="21"/>
      <c r="L3396" s="17"/>
      <c r="M3396" s="17"/>
      <c r="N3396" s="17" t="s">
        <v>382</v>
      </c>
      <c r="O3396" s="17" t="s">
        <v>636</v>
      </c>
      <c r="P3396" s="17" t="s">
        <v>4013</v>
      </c>
      <c r="Q3396" s="17" t="s">
        <v>347</v>
      </c>
      <c r="R3396" s="18">
        <v>65</v>
      </c>
      <c r="S3396" s="10">
        <v>36</v>
      </c>
      <c r="AA3396" s="11" t="str">
        <f t="shared" si="52"/>
        <v>22. Đồng NaiHuyện Vĩnh Cửu</v>
      </c>
    </row>
    <row r="3397" spans="11:27" ht="15.75">
      <c r="K3397" s="21"/>
      <c r="L3397" s="17"/>
      <c r="M3397" s="17"/>
      <c r="N3397" s="17" t="s">
        <v>382</v>
      </c>
      <c r="O3397" s="17" t="s">
        <v>636</v>
      </c>
      <c r="P3397" s="17" t="s">
        <v>2299</v>
      </c>
      <c r="Q3397" s="17" t="s">
        <v>347</v>
      </c>
      <c r="R3397" s="18">
        <v>65</v>
      </c>
      <c r="S3397" s="10">
        <v>36</v>
      </c>
      <c r="AA3397" s="11" t="str">
        <f t="shared" si="52"/>
        <v>22. Đồng NaiHuyện Vĩnh Cửu</v>
      </c>
    </row>
    <row r="3398" spans="11:27" ht="15.75">
      <c r="K3398" s="21"/>
      <c r="L3398" s="17"/>
      <c r="M3398" s="17"/>
      <c r="N3398" s="17" t="s">
        <v>382</v>
      </c>
      <c r="O3398" s="17" t="s">
        <v>636</v>
      </c>
      <c r="P3398" s="17" t="s">
        <v>1711</v>
      </c>
      <c r="Q3398" s="17" t="s">
        <v>347</v>
      </c>
      <c r="R3398" s="18">
        <v>65</v>
      </c>
      <c r="S3398" s="10">
        <v>36</v>
      </c>
      <c r="AA3398" s="11" t="str">
        <f t="shared" ref="AA3398:AA3461" si="53">N3398&amp;O3398</f>
        <v>22. Đồng NaiHuyện Vĩnh Cửu</v>
      </c>
    </row>
    <row r="3399" spans="11:27" ht="15.75">
      <c r="K3399" s="21"/>
      <c r="L3399" s="17"/>
      <c r="M3399" s="17"/>
      <c r="N3399" s="17" t="s">
        <v>382</v>
      </c>
      <c r="O3399" s="17" t="s">
        <v>636</v>
      </c>
      <c r="P3399" s="17" t="s">
        <v>3033</v>
      </c>
      <c r="Q3399" s="17" t="s">
        <v>347</v>
      </c>
      <c r="R3399" s="18">
        <v>65</v>
      </c>
      <c r="S3399" s="10">
        <v>36</v>
      </c>
      <c r="AA3399" s="11" t="str">
        <f t="shared" si="53"/>
        <v>22. Đồng NaiHuyện Vĩnh Cửu</v>
      </c>
    </row>
    <row r="3400" spans="11:27" ht="15.75">
      <c r="K3400" s="21"/>
      <c r="L3400" s="17"/>
      <c r="M3400" s="17"/>
      <c r="N3400" s="17" t="s">
        <v>382</v>
      </c>
      <c r="O3400" s="17" t="s">
        <v>636</v>
      </c>
      <c r="P3400" s="17" t="s">
        <v>4014</v>
      </c>
      <c r="Q3400" s="17" t="s">
        <v>347</v>
      </c>
      <c r="R3400" s="18">
        <v>65</v>
      </c>
      <c r="S3400" s="10">
        <v>36</v>
      </c>
      <c r="AA3400" s="11" t="str">
        <f t="shared" si="53"/>
        <v>22. Đồng NaiHuyện Vĩnh Cửu</v>
      </c>
    </row>
    <row r="3401" spans="11:27" ht="15.75">
      <c r="K3401" s="21"/>
      <c r="L3401" s="17"/>
      <c r="M3401" s="17"/>
      <c r="N3401" s="17" t="s">
        <v>382</v>
      </c>
      <c r="O3401" s="17" t="s">
        <v>636</v>
      </c>
      <c r="P3401" s="17" t="s">
        <v>4015</v>
      </c>
      <c r="Q3401" s="17" t="s">
        <v>347</v>
      </c>
      <c r="R3401" s="18">
        <v>65</v>
      </c>
      <c r="S3401" s="10">
        <v>36</v>
      </c>
      <c r="AA3401" s="11" t="str">
        <f t="shared" si="53"/>
        <v>22. Đồng NaiHuyện Vĩnh Cửu</v>
      </c>
    </row>
    <row r="3402" spans="11:27" ht="15.75">
      <c r="K3402" s="21"/>
      <c r="L3402" s="17"/>
      <c r="M3402" s="17"/>
      <c r="N3402" s="17" t="s">
        <v>382</v>
      </c>
      <c r="O3402" s="17" t="s">
        <v>636</v>
      </c>
      <c r="P3402" s="17" t="s">
        <v>2411</v>
      </c>
      <c r="Q3402" s="17" t="s">
        <v>347</v>
      </c>
      <c r="R3402" s="18">
        <v>65</v>
      </c>
      <c r="S3402" s="10">
        <v>36</v>
      </c>
      <c r="AA3402" s="11" t="str">
        <f t="shared" si="53"/>
        <v>22. Đồng NaiHuyện Vĩnh Cửu</v>
      </c>
    </row>
    <row r="3403" spans="11:27" ht="15.75">
      <c r="K3403" s="21"/>
      <c r="L3403" s="17"/>
      <c r="M3403" s="17"/>
      <c r="N3403" s="17" t="s">
        <v>382</v>
      </c>
      <c r="O3403" s="17" t="s">
        <v>636</v>
      </c>
      <c r="P3403" s="17" t="s">
        <v>2989</v>
      </c>
      <c r="Q3403" s="17" t="s">
        <v>347</v>
      </c>
      <c r="R3403" s="18">
        <v>65</v>
      </c>
      <c r="S3403" s="10">
        <v>36</v>
      </c>
      <c r="AA3403" s="11" t="str">
        <f t="shared" si="53"/>
        <v>22. Đồng NaiHuyện Vĩnh Cửu</v>
      </c>
    </row>
    <row r="3404" spans="11:27" ht="15.75">
      <c r="K3404" s="21"/>
      <c r="L3404" s="17"/>
      <c r="M3404" s="17"/>
      <c r="N3404" s="17" t="s">
        <v>382</v>
      </c>
      <c r="O3404" s="17" t="s">
        <v>636</v>
      </c>
      <c r="P3404" s="17" t="s">
        <v>2203</v>
      </c>
      <c r="Q3404" s="17" t="s">
        <v>347</v>
      </c>
      <c r="R3404" s="18">
        <v>65</v>
      </c>
      <c r="S3404" s="10">
        <v>36</v>
      </c>
      <c r="AA3404" s="11" t="str">
        <f t="shared" si="53"/>
        <v>22. Đồng NaiHuyện Vĩnh Cửu</v>
      </c>
    </row>
    <row r="3405" spans="11:27" ht="15.75">
      <c r="K3405" s="21"/>
      <c r="L3405" s="17"/>
      <c r="M3405" s="17"/>
      <c r="N3405" s="17" t="s">
        <v>382</v>
      </c>
      <c r="O3405" s="17" t="s">
        <v>636</v>
      </c>
      <c r="P3405" s="17" t="s">
        <v>4016</v>
      </c>
      <c r="Q3405" s="17" t="s">
        <v>347</v>
      </c>
      <c r="R3405" s="18">
        <v>65</v>
      </c>
      <c r="S3405" s="10">
        <v>36</v>
      </c>
      <c r="AA3405" s="11" t="str">
        <f t="shared" si="53"/>
        <v>22. Đồng NaiHuyện Vĩnh Cửu</v>
      </c>
    </row>
    <row r="3406" spans="11:27" ht="15.75">
      <c r="K3406" s="21"/>
      <c r="L3406" s="17"/>
      <c r="M3406" s="17"/>
      <c r="N3406" s="17" t="s">
        <v>382</v>
      </c>
      <c r="O3406" s="17" t="s">
        <v>636</v>
      </c>
      <c r="P3406" s="17" t="s">
        <v>4017</v>
      </c>
      <c r="Q3406" s="17" t="s">
        <v>347</v>
      </c>
      <c r="R3406" s="18">
        <v>65</v>
      </c>
      <c r="S3406" s="10">
        <v>36</v>
      </c>
      <c r="AA3406" s="11" t="str">
        <f t="shared" si="53"/>
        <v>22. Đồng NaiHuyện Vĩnh Cửu</v>
      </c>
    </row>
    <row r="3407" spans="11:27" ht="15.75">
      <c r="K3407" s="21"/>
      <c r="L3407" s="17"/>
      <c r="M3407" s="17"/>
      <c r="N3407" s="17" t="s">
        <v>382</v>
      </c>
      <c r="O3407" s="17" t="s">
        <v>636</v>
      </c>
      <c r="P3407" s="17" t="s">
        <v>3377</v>
      </c>
      <c r="Q3407" s="17" t="s">
        <v>347</v>
      </c>
      <c r="R3407" s="18">
        <v>65</v>
      </c>
      <c r="S3407" s="10">
        <v>36</v>
      </c>
      <c r="AA3407" s="11" t="str">
        <f t="shared" si="53"/>
        <v>22. Đồng NaiHuyện Vĩnh Cửu</v>
      </c>
    </row>
    <row r="3408" spans="11:27" ht="15.75">
      <c r="K3408" s="21"/>
      <c r="L3408" s="17"/>
      <c r="M3408" s="17"/>
      <c r="N3408" s="17" t="s">
        <v>382</v>
      </c>
      <c r="O3408" s="17" t="s">
        <v>639</v>
      </c>
      <c r="P3408" s="17" t="s">
        <v>4018</v>
      </c>
      <c r="Q3408" s="17" t="s">
        <v>297</v>
      </c>
      <c r="R3408" s="18">
        <v>95</v>
      </c>
      <c r="S3408" s="10">
        <v>44</v>
      </c>
      <c r="AA3408" s="11" t="str">
        <f t="shared" si="53"/>
        <v>22. Đồng NaiHuyện Xuân Lộc</v>
      </c>
    </row>
    <row r="3409" spans="11:27" ht="15.75">
      <c r="K3409" s="21"/>
      <c r="L3409" s="17"/>
      <c r="M3409" s="17"/>
      <c r="N3409" s="17" t="s">
        <v>382</v>
      </c>
      <c r="O3409" s="17" t="s">
        <v>639</v>
      </c>
      <c r="P3409" s="17" t="s">
        <v>4019</v>
      </c>
      <c r="Q3409" s="17" t="s">
        <v>297</v>
      </c>
      <c r="R3409" s="18">
        <v>95</v>
      </c>
      <c r="S3409" s="10">
        <v>44</v>
      </c>
      <c r="AA3409" s="11" t="str">
        <f t="shared" si="53"/>
        <v>22. Đồng NaiHuyện Xuân Lộc</v>
      </c>
    </row>
    <row r="3410" spans="11:27" ht="15.75">
      <c r="K3410" s="21"/>
      <c r="L3410" s="17"/>
      <c r="M3410" s="17"/>
      <c r="N3410" s="17" t="s">
        <v>382</v>
      </c>
      <c r="O3410" s="17" t="s">
        <v>639</v>
      </c>
      <c r="P3410" s="17" t="s">
        <v>4020</v>
      </c>
      <c r="Q3410" s="17" t="s">
        <v>297</v>
      </c>
      <c r="R3410" s="18">
        <v>95</v>
      </c>
      <c r="S3410" s="10">
        <v>44</v>
      </c>
      <c r="AA3410" s="11" t="str">
        <f t="shared" si="53"/>
        <v>22. Đồng NaiHuyện Xuân Lộc</v>
      </c>
    </row>
    <row r="3411" spans="11:27" ht="15.75">
      <c r="K3411" s="21"/>
      <c r="L3411" s="17"/>
      <c r="M3411" s="17"/>
      <c r="N3411" s="17" t="s">
        <v>382</v>
      </c>
      <c r="O3411" s="17" t="s">
        <v>639</v>
      </c>
      <c r="P3411" s="17" t="s">
        <v>4021</v>
      </c>
      <c r="Q3411" s="17" t="s">
        <v>297</v>
      </c>
      <c r="R3411" s="18">
        <v>95</v>
      </c>
      <c r="S3411" s="10">
        <v>44</v>
      </c>
      <c r="AA3411" s="11" t="str">
        <f t="shared" si="53"/>
        <v>22. Đồng NaiHuyện Xuân Lộc</v>
      </c>
    </row>
    <row r="3412" spans="11:27" ht="15.75">
      <c r="K3412" s="21"/>
      <c r="L3412" s="17"/>
      <c r="M3412" s="17"/>
      <c r="N3412" s="17" t="s">
        <v>382</v>
      </c>
      <c r="O3412" s="17" t="s">
        <v>639</v>
      </c>
      <c r="P3412" s="17" t="s">
        <v>4022</v>
      </c>
      <c r="Q3412" s="17" t="s">
        <v>297</v>
      </c>
      <c r="R3412" s="18">
        <v>95</v>
      </c>
      <c r="S3412" s="10">
        <v>44</v>
      </c>
      <c r="AA3412" s="11" t="str">
        <f t="shared" si="53"/>
        <v>22. Đồng NaiHuyện Xuân Lộc</v>
      </c>
    </row>
    <row r="3413" spans="11:27" ht="15.75">
      <c r="K3413" s="21"/>
      <c r="L3413" s="17"/>
      <c r="M3413" s="17"/>
      <c r="N3413" s="17" t="s">
        <v>382</v>
      </c>
      <c r="O3413" s="17" t="s">
        <v>639</v>
      </c>
      <c r="P3413" s="17" t="s">
        <v>4023</v>
      </c>
      <c r="Q3413" s="17" t="s">
        <v>297</v>
      </c>
      <c r="R3413" s="18">
        <v>95</v>
      </c>
      <c r="S3413" s="10">
        <v>44</v>
      </c>
      <c r="AA3413" s="11" t="str">
        <f t="shared" si="53"/>
        <v>22. Đồng NaiHuyện Xuân Lộc</v>
      </c>
    </row>
    <row r="3414" spans="11:27" ht="15.75">
      <c r="K3414" s="21"/>
      <c r="L3414" s="17"/>
      <c r="M3414" s="17"/>
      <c r="N3414" s="17" t="s">
        <v>382</v>
      </c>
      <c r="O3414" s="17" t="s">
        <v>639</v>
      </c>
      <c r="P3414" s="17" t="s">
        <v>4024</v>
      </c>
      <c r="Q3414" s="17" t="s">
        <v>297</v>
      </c>
      <c r="R3414" s="18">
        <v>95</v>
      </c>
      <c r="S3414" s="10">
        <v>44</v>
      </c>
      <c r="AA3414" s="11" t="str">
        <f t="shared" si="53"/>
        <v>22. Đồng NaiHuyện Xuân Lộc</v>
      </c>
    </row>
    <row r="3415" spans="11:27" ht="15.75">
      <c r="K3415" s="21"/>
      <c r="L3415" s="17"/>
      <c r="M3415" s="17"/>
      <c r="N3415" s="17" t="s">
        <v>382</v>
      </c>
      <c r="O3415" s="17" t="s">
        <v>639</v>
      </c>
      <c r="P3415" s="17" t="s">
        <v>4025</v>
      </c>
      <c r="Q3415" s="17" t="s">
        <v>297</v>
      </c>
      <c r="R3415" s="18">
        <v>95</v>
      </c>
      <c r="S3415" s="10">
        <v>44</v>
      </c>
      <c r="AA3415" s="11" t="str">
        <f t="shared" si="53"/>
        <v>22. Đồng NaiHuyện Xuân Lộc</v>
      </c>
    </row>
    <row r="3416" spans="11:27" ht="15.75">
      <c r="K3416" s="21"/>
      <c r="L3416" s="17"/>
      <c r="M3416" s="17"/>
      <c r="N3416" s="17" t="s">
        <v>382</v>
      </c>
      <c r="O3416" s="17" t="s">
        <v>639</v>
      </c>
      <c r="P3416" s="17" t="s">
        <v>4026</v>
      </c>
      <c r="Q3416" s="17" t="s">
        <v>297</v>
      </c>
      <c r="R3416" s="18">
        <v>95</v>
      </c>
      <c r="S3416" s="10">
        <v>44</v>
      </c>
      <c r="AA3416" s="11" t="str">
        <f t="shared" si="53"/>
        <v>22. Đồng NaiHuyện Xuân Lộc</v>
      </c>
    </row>
    <row r="3417" spans="11:27" ht="15.75">
      <c r="K3417" s="21"/>
      <c r="L3417" s="17"/>
      <c r="M3417" s="17"/>
      <c r="N3417" s="17" t="s">
        <v>382</v>
      </c>
      <c r="O3417" s="17" t="s">
        <v>639</v>
      </c>
      <c r="P3417" s="17" t="s">
        <v>4027</v>
      </c>
      <c r="Q3417" s="17" t="s">
        <v>297</v>
      </c>
      <c r="R3417" s="18">
        <v>95</v>
      </c>
      <c r="S3417" s="10">
        <v>44</v>
      </c>
      <c r="AA3417" s="11" t="str">
        <f t="shared" si="53"/>
        <v>22. Đồng NaiHuyện Xuân Lộc</v>
      </c>
    </row>
    <row r="3418" spans="11:27" ht="15.75">
      <c r="K3418" s="21"/>
      <c r="L3418" s="17"/>
      <c r="M3418" s="17"/>
      <c r="N3418" s="17" t="s">
        <v>382</v>
      </c>
      <c r="O3418" s="17" t="s">
        <v>639</v>
      </c>
      <c r="P3418" s="17" t="s">
        <v>2678</v>
      </c>
      <c r="Q3418" s="17" t="s">
        <v>297</v>
      </c>
      <c r="R3418" s="18">
        <v>95</v>
      </c>
      <c r="S3418" s="10">
        <v>44</v>
      </c>
      <c r="AA3418" s="11" t="str">
        <f t="shared" si="53"/>
        <v>22. Đồng NaiHuyện Xuân Lộc</v>
      </c>
    </row>
    <row r="3419" spans="11:27" ht="15.75">
      <c r="K3419" s="21"/>
      <c r="L3419" s="17"/>
      <c r="M3419" s="17"/>
      <c r="N3419" s="17" t="s">
        <v>382</v>
      </c>
      <c r="O3419" s="17" t="s">
        <v>639</v>
      </c>
      <c r="P3419" s="17" t="s">
        <v>4028</v>
      </c>
      <c r="Q3419" s="17" t="s">
        <v>297</v>
      </c>
      <c r="R3419" s="18">
        <v>95</v>
      </c>
      <c r="S3419" s="10">
        <v>44</v>
      </c>
      <c r="AA3419" s="11" t="str">
        <f t="shared" si="53"/>
        <v>22. Đồng NaiHuyện Xuân Lộc</v>
      </c>
    </row>
    <row r="3420" spans="11:27" ht="15.75">
      <c r="K3420" s="21"/>
      <c r="L3420" s="17"/>
      <c r="M3420" s="17"/>
      <c r="N3420" s="17" t="s">
        <v>382</v>
      </c>
      <c r="O3420" s="17" t="s">
        <v>639</v>
      </c>
      <c r="P3420" s="17" t="s">
        <v>4029</v>
      </c>
      <c r="Q3420" s="17" t="s">
        <v>297</v>
      </c>
      <c r="R3420" s="18">
        <v>95</v>
      </c>
      <c r="S3420" s="10">
        <v>44</v>
      </c>
      <c r="AA3420" s="11" t="str">
        <f t="shared" si="53"/>
        <v>22. Đồng NaiHuyện Xuân Lộc</v>
      </c>
    </row>
    <row r="3421" spans="11:27" ht="15.75">
      <c r="K3421" s="21"/>
      <c r="L3421" s="17"/>
      <c r="M3421" s="17"/>
      <c r="N3421" s="17" t="s">
        <v>382</v>
      </c>
      <c r="O3421" s="17" t="s">
        <v>639</v>
      </c>
      <c r="P3421" s="17" t="s">
        <v>4030</v>
      </c>
      <c r="Q3421" s="17" t="s">
        <v>297</v>
      </c>
      <c r="R3421" s="18">
        <v>95</v>
      </c>
      <c r="S3421" s="10">
        <v>44</v>
      </c>
      <c r="AA3421" s="11" t="str">
        <f t="shared" si="53"/>
        <v>22. Đồng NaiHuyện Xuân Lộc</v>
      </c>
    </row>
    <row r="3422" spans="11:27" ht="15.75">
      <c r="K3422" s="21"/>
      <c r="L3422" s="17"/>
      <c r="M3422" s="17"/>
      <c r="N3422" s="17" t="s">
        <v>382</v>
      </c>
      <c r="O3422" s="17" t="s">
        <v>639</v>
      </c>
      <c r="P3422" s="17" t="s">
        <v>3485</v>
      </c>
      <c r="Q3422" s="17" t="s">
        <v>297</v>
      </c>
      <c r="R3422" s="18">
        <v>95</v>
      </c>
      <c r="S3422" s="10">
        <v>44</v>
      </c>
      <c r="AA3422" s="11" t="str">
        <f t="shared" si="53"/>
        <v>22. Đồng NaiHuyện Xuân Lộc</v>
      </c>
    </row>
    <row r="3423" spans="11:27" ht="15.75">
      <c r="K3423" s="21"/>
      <c r="L3423" s="17"/>
      <c r="M3423" s="17"/>
      <c r="N3423" s="17" t="s">
        <v>382</v>
      </c>
      <c r="O3423" s="17" t="s">
        <v>610</v>
      </c>
      <c r="P3423" s="17" t="s">
        <v>2252</v>
      </c>
      <c r="Q3423" s="17" t="s">
        <v>297</v>
      </c>
      <c r="R3423" s="18">
        <v>95</v>
      </c>
      <c r="S3423" s="10">
        <v>44</v>
      </c>
      <c r="AA3423" s="11" t="str">
        <f t="shared" si="53"/>
        <v>22. Đồng NaiThành phố Biên Hòa</v>
      </c>
    </row>
    <row r="3424" spans="11:27" ht="15.75">
      <c r="K3424" s="21"/>
      <c r="L3424" s="17"/>
      <c r="M3424" s="17"/>
      <c r="N3424" s="17" t="s">
        <v>382</v>
      </c>
      <c r="O3424" s="17" t="s">
        <v>610</v>
      </c>
      <c r="P3424" s="17" t="s">
        <v>2254</v>
      </c>
      <c r="Q3424" s="17" t="s">
        <v>297</v>
      </c>
      <c r="R3424" s="18">
        <v>95</v>
      </c>
      <c r="S3424" s="10">
        <v>44</v>
      </c>
      <c r="AA3424" s="11" t="str">
        <f t="shared" si="53"/>
        <v>22. Đồng NaiThành phố Biên Hòa</v>
      </c>
    </row>
    <row r="3425" spans="11:27" ht="15.75">
      <c r="K3425" s="21"/>
      <c r="L3425" s="17"/>
      <c r="M3425" s="17"/>
      <c r="N3425" s="17" t="s">
        <v>382</v>
      </c>
      <c r="O3425" s="17" t="s">
        <v>610</v>
      </c>
      <c r="P3425" s="17" t="s">
        <v>4031</v>
      </c>
      <c r="Q3425" s="17" t="s">
        <v>297</v>
      </c>
      <c r="R3425" s="18">
        <v>95</v>
      </c>
      <c r="S3425" s="10">
        <v>44</v>
      </c>
      <c r="AA3425" s="11" t="str">
        <f t="shared" si="53"/>
        <v>22. Đồng NaiThành phố Biên Hòa</v>
      </c>
    </row>
    <row r="3426" spans="11:27" ht="15.75">
      <c r="K3426" s="21"/>
      <c r="L3426" s="17"/>
      <c r="M3426" s="17"/>
      <c r="N3426" s="17" t="s">
        <v>382</v>
      </c>
      <c r="O3426" s="17" t="s">
        <v>610</v>
      </c>
      <c r="P3426" s="17" t="s">
        <v>4032</v>
      </c>
      <c r="Q3426" s="17" t="s">
        <v>297</v>
      </c>
      <c r="R3426" s="18">
        <v>95</v>
      </c>
      <c r="S3426" s="10">
        <v>44</v>
      </c>
      <c r="AA3426" s="11" t="str">
        <f t="shared" si="53"/>
        <v>22. Đồng NaiThành phố Biên Hòa</v>
      </c>
    </row>
    <row r="3427" spans="11:27" ht="15.75">
      <c r="K3427" s="21"/>
      <c r="L3427" s="17"/>
      <c r="M3427" s="17"/>
      <c r="N3427" s="17" t="s">
        <v>382</v>
      </c>
      <c r="O3427" s="17" t="s">
        <v>610</v>
      </c>
      <c r="P3427" s="17" t="s">
        <v>4033</v>
      </c>
      <c r="Q3427" s="17" t="s">
        <v>297</v>
      </c>
      <c r="R3427" s="18">
        <v>95</v>
      </c>
      <c r="S3427" s="10">
        <v>44</v>
      </c>
      <c r="AA3427" s="11" t="str">
        <f t="shared" si="53"/>
        <v>22. Đồng NaiThành phố Biên Hòa</v>
      </c>
    </row>
    <row r="3428" spans="11:27" ht="15.75">
      <c r="K3428" s="21"/>
      <c r="L3428" s="17"/>
      <c r="M3428" s="17"/>
      <c r="N3428" s="17" t="s">
        <v>382</v>
      </c>
      <c r="O3428" s="17" t="s">
        <v>610</v>
      </c>
      <c r="P3428" s="17" t="s">
        <v>4034</v>
      </c>
      <c r="Q3428" s="17" t="s">
        <v>297</v>
      </c>
      <c r="R3428" s="18">
        <v>95</v>
      </c>
      <c r="S3428" s="10">
        <v>44</v>
      </c>
      <c r="AA3428" s="11" t="str">
        <f t="shared" si="53"/>
        <v>22. Đồng NaiThành phố Biên Hòa</v>
      </c>
    </row>
    <row r="3429" spans="11:27" ht="15.75">
      <c r="K3429" s="21"/>
      <c r="L3429" s="17"/>
      <c r="M3429" s="17"/>
      <c r="N3429" s="17" t="s">
        <v>382</v>
      </c>
      <c r="O3429" s="17" t="s">
        <v>610</v>
      </c>
      <c r="P3429" s="17" t="s">
        <v>4035</v>
      </c>
      <c r="Q3429" s="17" t="s">
        <v>297</v>
      </c>
      <c r="R3429" s="18">
        <v>95</v>
      </c>
      <c r="S3429" s="10">
        <v>44</v>
      </c>
      <c r="AA3429" s="11" t="str">
        <f t="shared" si="53"/>
        <v>22. Đồng NaiThành phố Biên Hòa</v>
      </c>
    </row>
    <row r="3430" spans="11:27" ht="15.75">
      <c r="K3430" s="21"/>
      <c r="L3430" s="17"/>
      <c r="M3430" s="17"/>
      <c r="N3430" s="17" t="s">
        <v>382</v>
      </c>
      <c r="O3430" s="17" t="s">
        <v>610</v>
      </c>
      <c r="P3430" s="17" t="s">
        <v>4036</v>
      </c>
      <c r="Q3430" s="17" t="s">
        <v>297</v>
      </c>
      <c r="R3430" s="18">
        <v>95</v>
      </c>
      <c r="S3430" s="10">
        <v>44</v>
      </c>
      <c r="AA3430" s="11" t="str">
        <f t="shared" si="53"/>
        <v>22. Đồng NaiThành phố Biên Hòa</v>
      </c>
    </row>
    <row r="3431" spans="11:27" ht="15.75">
      <c r="K3431" s="21"/>
      <c r="L3431" s="17"/>
      <c r="M3431" s="17"/>
      <c r="N3431" s="17" t="s">
        <v>382</v>
      </c>
      <c r="O3431" s="17" t="s">
        <v>610</v>
      </c>
      <c r="P3431" s="17" t="s">
        <v>4037</v>
      </c>
      <c r="Q3431" s="17" t="s">
        <v>297</v>
      </c>
      <c r="R3431" s="18">
        <v>95</v>
      </c>
      <c r="S3431" s="10">
        <v>44</v>
      </c>
      <c r="AA3431" s="11" t="str">
        <f t="shared" si="53"/>
        <v>22. Đồng NaiThành phố Biên Hòa</v>
      </c>
    </row>
    <row r="3432" spans="11:27" ht="15.75">
      <c r="K3432" s="21"/>
      <c r="L3432" s="17"/>
      <c r="M3432" s="17"/>
      <c r="N3432" s="17" t="s">
        <v>382</v>
      </c>
      <c r="O3432" s="17" t="s">
        <v>610</v>
      </c>
      <c r="P3432" s="17" t="s">
        <v>1903</v>
      </c>
      <c r="Q3432" s="17" t="s">
        <v>297</v>
      </c>
      <c r="R3432" s="18">
        <v>95</v>
      </c>
      <c r="S3432" s="10">
        <v>44</v>
      </c>
      <c r="AA3432" s="11" t="str">
        <f t="shared" si="53"/>
        <v>22. Đồng NaiThành phố Biên Hòa</v>
      </c>
    </row>
    <row r="3433" spans="11:27" ht="15.75">
      <c r="K3433" s="21"/>
      <c r="L3433" s="17"/>
      <c r="M3433" s="17"/>
      <c r="N3433" s="17" t="s">
        <v>382</v>
      </c>
      <c r="O3433" s="17" t="s">
        <v>610</v>
      </c>
      <c r="P3433" s="17" t="s">
        <v>4038</v>
      </c>
      <c r="Q3433" s="17" t="s">
        <v>297</v>
      </c>
      <c r="R3433" s="18">
        <v>95</v>
      </c>
      <c r="S3433" s="10">
        <v>44</v>
      </c>
      <c r="AA3433" s="11" t="str">
        <f t="shared" si="53"/>
        <v>22. Đồng NaiThành phố Biên Hòa</v>
      </c>
    </row>
    <row r="3434" spans="11:27" ht="15.75">
      <c r="K3434" s="21"/>
      <c r="L3434" s="17"/>
      <c r="M3434" s="17"/>
      <c r="N3434" s="17" t="s">
        <v>382</v>
      </c>
      <c r="O3434" s="17" t="s">
        <v>610</v>
      </c>
      <c r="P3434" s="17" t="s">
        <v>4039</v>
      </c>
      <c r="Q3434" s="17" t="s">
        <v>297</v>
      </c>
      <c r="R3434" s="18">
        <v>95</v>
      </c>
      <c r="S3434" s="10">
        <v>44</v>
      </c>
      <c r="AA3434" s="11" t="str">
        <f t="shared" si="53"/>
        <v>22. Đồng NaiThành phố Biên Hòa</v>
      </c>
    </row>
    <row r="3435" spans="11:27" ht="15.75">
      <c r="K3435" s="21"/>
      <c r="L3435" s="17"/>
      <c r="M3435" s="17"/>
      <c r="N3435" s="17" t="s">
        <v>382</v>
      </c>
      <c r="O3435" s="17" t="s">
        <v>610</v>
      </c>
      <c r="P3435" s="17" t="s">
        <v>4040</v>
      </c>
      <c r="Q3435" s="17" t="s">
        <v>297</v>
      </c>
      <c r="R3435" s="18">
        <v>95</v>
      </c>
      <c r="S3435" s="10">
        <v>44</v>
      </c>
      <c r="AA3435" s="11" t="str">
        <f t="shared" si="53"/>
        <v>22. Đồng NaiThành phố Biên Hòa</v>
      </c>
    </row>
    <row r="3436" spans="11:27" ht="15.75">
      <c r="K3436" s="21"/>
      <c r="L3436" s="17"/>
      <c r="M3436" s="17"/>
      <c r="N3436" s="17" t="s">
        <v>382</v>
      </c>
      <c r="O3436" s="17" t="s">
        <v>610</v>
      </c>
      <c r="P3436" s="17" t="s">
        <v>4041</v>
      </c>
      <c r="Q3436" s="17" t="s">
        <v>297</v>
      </c>
      <c r="R3436" s="18">
        <v>95</v>
      </c>
      <c r="S3436" s="10">
        <v>44</v>
      </c>
      <c r="AA3436" s="11" t="str">
        <f t="shared" si="53"/>
        <v>22. Đồng NaiThành phố Biên Hòa</v>
      </c>
    </row>
    <row r="3437" spans="11:27" ht="15.75">
      <c r="K3437" s="21"/>
      <c r="L3437" s="17"/>
      <c r="M3437" s="17"/>
      <c r="N3437" s="17" t="s">
        <v>382</v>
      </c>
      <c r="O3437" s="17" t="s">
        <v>610</v>
      </c>
      <c r="P3437" s="17" t="s">
        <v>4042</v>
      </c>
      <c r="Q3437" s="17" t="s">
        <v>297</v>
      </c>
      <c r="R3437" s="18">
        <v>95</v>
      </c>
      <c r="S3437" s="10">
        <v>44</v>
      </c>
      <c r="AA3437" s="11" t="str">
        <f t="shared" si="53"/>
        <v>22. Đồng NaiThành phố Biên Hòa</v>
      </c>
    </row>
    <row r="3438" spans="11:27" ht="15.75">
      <c r="K3438" s="21"/>
      <c r="L3438" s="17"/>
      <c r="M3438" s="17"/>
      <c r="N3438" s="17" t="s">
        <v>382</v>
      </c>
      <c r="O3438" s="17" t="s">
        <v>610</v>
      </c>
      <c r="P3438" s="17" t="s">
        <v>4043</v>
      </c>
      <c r="Q3438" s="17" t="s">
        <v>297</v>
      </c>
      <c r="R3438" s="18">
        <v>95</v>
      </c>
      <c r="S3438" s="10">
        <v>44</v>
      </c>
      <c r="AA3438" s="11" t="str">
        <f t="shared" si="53"/>
        <v>22. Đồng NaiThành phố Biên Hòa</v>
      </c>
    </row>
    <row r="3439" spans="11:27" ht="15.75">
      <c r="K3439" s="21"/>
      <c r="L3439" s="17"/>
      <c r="M3439" s="17"/>
      <c r="N3439" s="17" t="s">
        <v>382</v>
      </c>
      <c r="O3439" s="17" t="s">
        <v>610</v>
      </c>
      <c r="P3439" s="17" t="s">
        <v>4044</v>
      </c>
      <c r="Q3439" s="17" t="s">
        <v>297</v>
      </c>
      <c r="R3439" s="18">
        <v>95</v>
      </c>
      <c r="S3439" s="10">
        <v>44</v>
      </c>
      <c r="AA3439" s="11" t="str">
        <f t="shared" si="53"/>
        <v>22. Đồng NaiThành phố Biên Hòa</v>
      </c>
    </row>
    <row r="3440" spans="11:27" ht="15.75">
      <c r="K3440" s="21"/>
      <c r="L3440" s="17"/>
      <c r="M3440" s="17"/>
      <c r="N3440" s="17" t="s">
        <v>382</v>
      </c>
      <c r="O3440" s="17" t="s">
        <v>610</v>
      </c>
      <c r="P3440" s="17" t="s">
        <v>4045</v>
      </c>
      <c r="Q3440" s="17" t="s">
        <v>297</v>
      </c>
      <c r="R3440" s="18">
        <v>95</v>
      </c>
      <c r="S3440" s="10">
        <v>44</v>
      </c>
      <c r="AA3440" s="11" t="str">
        <f t="shared" si="53"/>
        <v>22. Đồng NaiThành phố Biên Hòa</v>
      </c>
    </row>
    <row r="3441" spans="11:27" ht="15.75">
      <c r="K3441" s="21"/>
      <c r="L3441" s="17"/>
      <c r="M3441" s="17"/>
      <c r="N3441" s="17" t="s">
        <v>382</v>
      </c>
      <c r="O3441" s="17" t="s">
        <v>610</v>
      </c>
      <c r="P3441" s="17" t="s">
        <v>4046</v>
      </c>
      <c r="Q3441" s="17" t="s">
        <v>297</v>
      </c>
      <c r="R3441" s="18">
        <v>95</v>
      </c>
      <c r="S3441" s="10">
        <v>44</v>
      </c>
      <c r="AA3441" s="11" t="str">
        <f t="shared" si="53"/>
        <v>22. Đồng NaiThành phố Biên Hòa</v>
      </c>
    </row>
    <row r="3442" spans="11:27" ht="15.75">
      <c r="K3442" s="21"/>
      <c r="L3442" s="17"/>
      <c r="M3442" s="17"/>
      <c r="N3442" s="17" t="s">
        <v>382</v>
      </c>
      <c r="O3442" s="17" t="s">
        <v>610</v>
      </c>
      <c r="P3442" s="17" t="s">
        <v>3082</v>
      </c>
      <c r="Q3442" s="17" t="s">
        <v>297</v>
      </c>
      <c r="R3442" s="18">
        <v>95</v>
      </c>
      <c r="S3442" s="10">
        <v>44</v>
      </c>
      <c r="AA3442" s="11" t="str">
        <f t="shared" si="53"/>
        <v>22. Đồng NaiThành phố Biên Hòa</v>
      </c>
    </row>
    <row r="3443" spans="11:27" ht="15.75">
      <c r="K3443" s="21"/>
      <c r="L3443" s="17"/>
      <c r="M3443" s="17"/>
      <c r="N3443" s="17" t="s">
        <v>382</v>
      </c>
      <c r="O3443" s="17" t="s">
        <v>610</v>
      </c>
      <c r="P3443" s="17" t="s">
        <v>3740</v>
      </c>
      <c r="Q3443" s="17" t="s">
        <v>297</v>
      </c>
      <c r="R3443" s="18">
        <v>95</v>
      </c>
      <c r="S3443" s="10">
        <v>44</v>
      </c>
      <c r="AA3443" s="11" t="str">
        <f t="shared" si="53"/>
        <v>22. Đồng NaiThành phố Biên Hòa</v>
      </c>
    </row>
    <row r="3444" spans="11:27" ht="15.75">
      <c r="K3444" s="21"/>
      <c r="L3444" s="17"/>
      <c r="M3444" s="17"/>
      <c r="N3444" s="17" t="s">
        <v>382</v>
      </c>
      <c r="O3444" s="17" t="s">
        <v>610</v>
      </c>
      <c r="P3444" s="17" t="s">
        <v>1602</v>
      </c>
      <c r="Q3444" s="17" t="s">
        <v>297</v>
      </c>
      <c r="R3444" s="18">
        <v>95</v>
      </c>
      <c r="S3444" s="10">
        <v>44</v>
      </c>
      <c r="AA3444" s="11" t="str">
        <f t="shared" si="53"/>
        <v>22. Đồng NaiThành phố Biên Hòa</v>
      </c>
    </row>
    <row r="3445" spans="11:27" ht="15.75">
      <c r="K3445" s="21"/>
      <c r="L3445" s="17"/>
      <c r="M3445" s="17"/>
      <c r="N3445" s="17" t="s">
        <v>382</v>
      </c>
      <c r="O3445" s="17" t="s">
        <v>610</v>
      </c>
      <c r="P3445" s="17" t="s">
        <v>1897</v>
      </c>
      <c r="Q3445" s="17" t="s">
        <v>297</v>
      </c>
      <c r="R3445" s="18">
        <v>95</v>
      </c>
      <c r="S3445" s="10">
        <v>44</v>
      </c>
      <c r="AA3445" s="11" t="str">
        <f t="shared" si="53"/>
        <v>22. Đồng NaiThành phố Biên Hòa</v>
      </c>
    </row>
    <row r="3446" spans="11:27" ht="15.75">
      <c r="K3446" s="21"/>
      <c r="L3446" s="17"/>
      <c r="M3446" s="17"/>
      <c r="N3446" s="17" t="s">
        <v>382</v>
      </c>
      <c r="O3446" s="17" t="s">
        <v>610</v>
      </c>
      <c r="P3446" s="17" t="s">
        <v>3743</v>
      </c>
      <c r="Q3446" s="17" t="s">
        <v>297</v>
      </c>
      <c r="R3446" s="18">
        <v>95</v>
      </c>
      <c r="S3446" s="10">
        <v>44</v>
      </c>
      <c r="AA3446" s="11" t="str">
        <f t="shared" si="53"/>
        <v>22. Đồng NaiThành phố Biên Hòa</v>
      </c>
    </row>
    <row r="3447" spans="11:27" ht="15.75">
      <c r="K3447" s="21"/>
      <c r="L3447" s="17"/>
      <c r="M3447" s="17"/>
      <c r="N3447" s="17" t="s">
        <v>382</v>
      </c>
      <c r="O3447" s="17" t="s">
        <v>610</v>
      </c>
      <c r="P3447" s="17" t="s">
        <v>4047</v>
      </c>
      <c r="Q3447" s="17" t="s">
        <v>297</v>
      </c>
      <c r="R3447" s="18">
        <v>95</v>
      </c>
      <c r="S3447" s="10">
        <v>44</v>
      </c>
      <c r="AA3447" s="11" t="str">
        <f t="shared" si="53"/>
        <v>22. Đồng NaiThành phố Biên Hòa</v>
      </c>
    </row>
    <row r="3448" spans="11:27" ht="15.75">
      <c r="K3448" s="21"/>
      <c r="L3448" s="17"/>
      <c r="M3448" s="17"/>
      <c r="N3448" s="17" t="s">
        <v>382</v>
      </c>
      <c r="O3448" s="17" t="s">
        <v>610</v>
      </c>
      <c r="P3448" s="17" t="s">
        <v>2172</v>
      </c>
      <c r="Q3448" s="17" t="s">
        <v>297</v>
      </c>
      <c r="R3448" s="18">
        <v>95</v>
      </c>
      <c r="S3448" s="10">
        <v>44</v>
      </c>
      <c r="AA3448" s="11" t="str">
        <f t="shared" si="53"/>
        <v>22. Đồng NaiThành phố Biên Hòa</v>
      </c>
    </row>
    <row r="3449" spans="11:27" ht="15.75">
      <c r="K3449" s="21"/>
      <c r="L3449" s="17"/>
      <c r="M3449" s="17"/>
      <c r="N3449" s="17" t="s">
        <v>382</v>
      </c>
      <c r="O3449" s="17" t="s">
        <v>610</v>
      </c>
      <c r="P3449" s="17" t="s">
        <v>3747</v>
      </c>
      <c r="Q3449" s="17" t="s">
        <v>297</v>
      </c>
      <c r="R3449" s="18">
        <v>95</v>
      </c>
      <c r="S3449" s="10">
        <v>44</v>
      </c>
      <c r="AA3449" s="11" t="str">
        <f t="shared" si="53"/>
        <v>22. Đồng NaiThành phố Biên Hòa</v>
      </c>
    </row>
    <row r="3450" spans="11:27" ht="15.75">
      <c r="K3450" s="21"/>
      <c r="L3450" s="17"/>
      <c r="M3450" s="17"/>
      <c r="N3450" s="17" t="s">
        <v>382</v>
      </c>
      <c r="O3450" s="17" t="s">
        <v>610</v>
      </c>
      <c r="P3450" s="17" t="s">
        <v>4048</v>
      </c>
      <c r="Q3450" s="17" t="s">
        <v>297</v>
      </c>
      <c r="R3450" s="18">
        <v>95</v>
      </c>
      <c r="S3450" s="10">
        <v>44</v>
      </c>
      <c r="AA3450" s="11" t="str">
        <f t="shared" si="53"/>
        <v>22. Đồng NaiThành phố Biên Hòa</v>
      </c>
    </row>
    <row r="3451" spans="11:27" ht="15.75">
      <c r="K3451" s="21"/>
      <c r="L3451" s="17"/>
      <c r="M3451" s="17"/>
      <c r="N3451" s="17" t="s">
        <v>382</v>
      </c>
      <c r="O3451" s="17" t="s">
        <v>610</v>
      </c>
      <c r="P3451" s="17" t="s">
        <v>4049</v>
      </c>
      <c r="Q3451" s="17" t="s">
        <v>297</v>
      </c>
      <c r="R3451" s="18">
        <v>95</v>
      </c>
      <c r="S3451" s="10">
        <v>44</v>
      </c>
      <c r="AA3451" s="11" t="str">
        <f t="shared" si="53"/>
        <v>22. Đồng NaiThành phố Biên Hòa</v>
      </c>
    </row>
    <row r="3452" spans="11:27" ht="15.75">
      <c r="K3452" s="21"/>
      <c r="L3452" s="17"/>
      <c r="M3452" s="17"/>
      <c r="N3452" s="17" t="s">
        <v>382</v>
      </c>
      <c r="O3452" s="17" t="s">
        <v>610</v>
      </c>
      <c r="P3452" s="17" t="s">
        <v>3279</v>
      </c>
      <c r="Q3452" s="17" t="s">
        <v>297</v>
      </c>
      <c r="R3452" s="18">
        <v>95</v>
      </c>
      <c r="S3452" s="10">
        <v>44</v>
      </c>
      <c r="AA3452" s="11" t="str">
        <f t="shared" si="53"/>
        <v>22. Đồng NaiThành phố Biên Hòa</v>
      </c>
    </row>
    <row r="3453" spans="11:27" ht="15.75">
      <c r="K3453" s="21"/>
      <c r="L3453" s="17"/>
      <c r="M3453" s="17"/>
      <c r="N3453" s="17" t="s">
        <v>382</v>
      </c>
      <c r="O3453" s="17" t="s">
        <v>613</v>
      </c>
      <c r="P3453" s="17" t="s">
        <v>4050</v>
      </c>
      <c r="Q3453" s="17" t="s">
        <v>297</v>
      </c>
      <c r="R3453" s="18">
        <v>95</v>
      </c>
      <c r="S3453" s="10">
        <v>44</v>
      </c>
      <c r="AA3453" s="11" t="str">
        <f t="shared" si="53"/>
        <v>22. Đồng NaiThành phố Long Khánh</v>
      </c>
    </row>
    <row r="3454" spans="11:27" ht="15.75">
      <c r="K3454" s="21"/>
      <c r="L3454" s="17"/>
      <c r="M3454" s="17"/>
      <c r="N3454" s="17" t="s">
        <v>382</v>
      </c>
      <c r="O3454" s="17" t="s">
        <v>613</v>
      </c>
      <c r="P3454" s="17" t="s">
        <v>4051</v>
      </c>
      <c r="Q3454" s="17" t="s">
        <v>297</v>
      </c>
      <c r="R3454" s="18">
        <v>95</v>
      </c>
      <c r="S3454" s="10">
        <v>44</v>
      </c>
      <c r="AA3454" s="11" t="str">
        <f t="shared" si="53"/>
        <v>22. Đồng NaiThành phố Long Khánh</v>
      </c>
    </row>
    <row r="3455" spans="11:27" ht="15.75">
      <c r="K3455" s="21"/>
      <c r="L3455" s="17"/>
      <c r="M3455" s="17"/>
      <c r="N3455" s="17" t="s">
        <v>382</v>
      </c>
      <c r="O3455" s="17" t="s">
        <v>613</v>
      </c>
      <c r="P3455" s="17" t="s">
        <v>4052</v>
      </c>
      <c r="Q3455" s="17" t="s">
        <v>297</v>
      </c>
      <c r="R3455" s="18">
        <v>95</v>
      </c>
      <c r="S3455" s="10">
        <v>44</v>
      </c>
      <c r="AA3455" s="11" t="str">
        <f t="shared" si="53"/>
        <v>22. Đồng NaiThành phố Long Khánh</v>
      </c>
    </row>
    <row r="3456" spans="11:27" ht="15.75">
      <c r="K3456" s="21"/>
      <c r="L3456" s="17"/>
      <c r="M3456" s="17"/>
      <c r="N3456" s="17" t="s">
        <v>382</v>
      </c>
      <c r="O3456" s="17" t="s">
        <v>613</v>
      </c>
      <c r="P3456" s="17" t="s">
        <v>4053</v>
      </c>
      <c r="Q3456" s="17" t="s">
        <v>297</v>
      </c>
      <c r="R3456" s="18">
        <v>95</v>
      </c>
      <c r="S3456" s="10">
        <v>44</v>
      </c>
      <c r="AA3456" s="11" t="str">
        <f t="shared" si="53"/>
        <v>22. Đồng NaiThành phố Long Khánh</v>
      </c>
    </row>
    <row r="3457" spans="11:27" ht="15.75">
      <c r="K3457" s="21"/>
      <c r="L3457" s="17"/>
      <c r="M3457" s="17"/>
      <c r="N3457" s="17" t="s">
        <v>382</v>
      </c>
      <c r="O3457" s="17" t="s">
        <v>613</v>
      </c>
      <c r="P3457" s="17" t="s">
        <v>3390</v>
      </c>
      <c r="Q3457" s="17" t="s">
        <v>297</v>
      </c>
      <c r="R3457" s="18">
        <v>95</v>
      </c>
      <c r="S3457" s="10">
        <v>44</v>
      </c>
      <c r="AA3457" s="11" t="str">
        <f t="shared" si="53"/>
        <v>22. Đồng NaiThành phố Long Khánh</v>
      </c>
    </row>
    <row r="3458" spans="11:27" ht="15.75">
      <c r="K3458" s="21"/>
      <c r="L3458" s="17"/>
      <c r="M3458" s="17"/>
      <c r="N3458" s="17" t="s">
        <v>382</v>
      </c>
      <c r="O3458" s="17" t="s">
        <v>613</v>
      </c>
      <c r="P3458" s="17" t="s">
        <v>4054</v>
      </c>
      <c r="Q3458" s="17" t="s">
        <v>297</v>
      </c>
      <c r="R3458" s="18">
        <v>95</v>
      </c>
      <c r="S3458" s="10">
        <v>44</v>
      </c>
      <c r="AA3458" s="11" t="str">
        <f t="shared" si="53"/>
        <v>22. Đồng NaiThành phố Long Khánh</v>
      </c>
    </row>
    <row r="3459" spans="11:27" ht="15.75">
      <c r="K3459" s="21"/>
      <c r="L3459" s="17"/>
      <c r="M3459" s="17"/>
      <c r="N3459" s="17" t="s">
        <v>382</v>
      </c>
      <c r="O3459" s="17" t="s">
        <v>613</v>
      </c>
      <c r="P3459" s="17" t="s">
        <v>4055</v>
      </c>
      <c r="Q3459" s="17" t="s">
        <v>297</v>
      </c>
      <c r="R3459" s="18">
        <v>95</v>
      </c>
      <c r="S3459" s="10">
        <v>44</v>
      </c>
      <c r="AA3459" s="11" t="str">
        <f t="shared" si="53"/>
        <v>22. Đồng NaiThành phố Long Khánh</v>
      </c>
    </row>
    <row r="3460" spans="11:27" ht="15.75">
      <c r="K3460" s="21"/>
      <c r="L3460" s="17"/>
      <c r="M3460" s="17"/>
      <c r="N3460" s="17" t="s">
        <v>382</v>
      </c>
      <c r="O3460" s="17" t="s">
        <v>613</v>
      </c>
      <c r="P3460" s="17" t="s">
        <v>4056</v>
      </c>
      <c r="Q3460" s="17" t="s">
        <v>297</v>
      </c>
      <c r="R3460" s="18">
        <v>95</v>
      </c>
      <c r="S3460" s="10">
        <v>44</v>
      </c>
      <c r="AA3460" s="11" t="str">
        <f t="shared" si="53"/>
        <v>22. Đồng NaiThành phố Long Khánh</v>
      </c>
    </row>
    <row r="3461" spans="11:27" ht="15.75">
      <c r="K3461" s="21"/>
      <c r="L3461" s="17"/>
      <c r="M3461" s="17"/>
      <c r="N3461" s="17" t="s">
        <v>382</v>
      </c>
      <c r="O3461" s="17" t="s">
        <v>613</v>
      </c>
      <c r="P3461" s="17" t="s">
        <v>4057</v>
      </c>
      <c r="Q3461" s="17" t="s">
        <v>297</v>
      </c>
      <c r="R3461" s="18">
        <v>95</v>
      </c>
      <c r="S3461" s="10">
        <v>44</v>
      </c>
      <c r="AA3461" s="11" t="str">
        <f t="shared" si="53"/>
        <v>22. Đồng NaiThành phố Long Khánh</v>
      </c>
    </row>
    <row r="3462" spans="11:27" ht="15.75">
      <c r="K3462" s="21"/>
      <c r="L3462" s="17"/>
      <c r="M3462" s="17"/>
      <c r="N3462" s="17" t="s">
        <v>382</v>
      </c>
      <c r="O3462" s="17" t="s">
        <v>613</v>
      </c>
      <c r="P3462" s="17" t="s">
        <v>4058</v>
      </c>
      <c r="Q3462" s="17" t="s">
        <v>297</v>
      </c>
      <c r="R3462" s="18">
        <v>95</v>
      </c>
      <c r="S3462" s="10">
        <v>44</v>
      </c>
      <c r="AA3462" s="11" t="str">
        <f t="shared" ref="AA3462:AA3525" si="54">N3462&amp;O3462</f>
        <v>22. Đồng NaiThành phố Long Khánh</v>
      </c>
    </row>
    <row r="3463" spans="11:27" ht="15.75">
      <c r="K3463" s="21"/>
      <c r="L3463" s="17"/>
      <c r="M3463" s="17"/>
      <c r="N3463" s="17" t="s">
        <v>382</v>
      </c>
      <c r="O3463" s="17" t="s">
        <v>613</v>
      </c>
      <c r="P3463" s="17" t="s">
        <v>4059</v>
      </c>
      <c r="Q3463" s="17" t="s">
        <v>297</v>
      </c>
      <c r="R3463" s="18">
        <v>95</v>
      </c>
      <c r="S3463" s="10">
        <v>44</v>
      </c>
      <c r="AA3463" s="11" t="str">
        <f t="shared" si="54"/>
        <v>22. Đồng NaiThành phố Long Khánh</v>
      </c>
    </row>
    <row r="3464" spans="11:27" ht="15.75">
      <c r="K3464" s="21"/>
      <c r="L3464" s="17"/>
      <c r="M3464" s="17"/>
      <c r="N3464" s="17" t="s">
        <v>382</v>
      </c>
      <c r="O3464" s="17" t="s">
        <v>613</v>
      </c>
      <c r="P3464" s="17" t="s">
        <v>4060</v>
      </c>
      <c r="Q3464" s="17" t="s">
        <v>297</v>
      </c>
      <c r="R3464" s="18">
        <v>95</v>
      </c>
      <c r="S3464" s="10">
        <v>44</v>
      </c>
      <c r="AA3464" s="11" t="str">
        <f t="shared" si="54"/>
        <v>22. Đồng NaiThành phố Long Khánh</v>
      </c>
    </row>
    <row r="3465" spans="11:27" ht="15.75">
      <c r="K3465" s="21"/>
      <c r="L3465" s="17"/>
      <c r="M3465" s="17"/>
      <c r="N3465" s="17" t="s">
        <v>382</v>
      </c>
      <c r="O3465" s="17" t="s">
        <v>613</v>
      </c>
      <c r="P3465" s="17" t="s">
        <v>4061</v>
      </c>
      <c r="Q3465" s="17" t="s">
        <v>297</v>
      </c>
      <c r="R3465" s="18">
        <v>95</v>
      </c>
      <c r="S3465" s="10">
        <v>44</v>
      </c>
      <c r="AA3465" s="11" t="str">
        <f t="shared" si="54"/>
        <v>22. Đồng NaiThành phố Long Khánh</v>
      </c>
    </row>
    <row r="3466" spans="11:27" ht="15.75">
      <c r="K3466" s="21"/>
      <c r="L3466" s="17"/>
      <c r="M3466" s="17"/>
      <c r="N3466" s="17" t="s">
        <v>382</v>
      </c>
      <c r="O3466" s="17" t="s">
        <v>613</v>
      </c>
      <c r="P3466" s="17" t="s">
        <v>4062</v>
      </c>
      <c r="Q3466" s="17" t="s">
        <v>297</v>
      </c>
      <c r="R3466" s="18">
        <v>95</v>
      </c>
      <c r="S3466" s="10">
        <v>44</v>
      </c>
      <c r="AA3466" s="11" t="str">
        <f t="shared" si="54"/>
        <v>22. Đồng NaiThành phố Long Khánh</v>
      </c>
    </row>
    <row r="3467" spans="11:27" ht="15.75">
      <c r="K3467" s="21"/>
      <c r="L3467" s="17"/>
      <c r="M3467" s="17"/>
      <c r="N3467" s="17" t="s">
        <v>382</v>
      </c>
      <c r="O3467" s="17" t="s">
        <v>613</v>
      </c>
      <c r="P3467" s="17" t="s">
        <v>4063</v>
      </c>
      <c r="Q3467" s="17" t="s">
        <v>297</v>
      </c>
      <c r="R3467" s="18">
        <v>95</v>
      </c>
      <c r="S3467" s="10">
        <v>44</v>
      </c>
      <c r="AA3467" s="11" t="str">
        <f t="shared" si="54"/>
        <v>22. Đồng NaiThành phố Long Khánh</v>
      </c>
    </row>
    <row r="3468" spans="11:27" ht="15.75">
      <c r="K3468" s="21"/>
      <c r="L3468" s="17"/>
      <c r="M3468" s="17"/>
      <c r="N3468" s="17" t="s">
        <v>386</v>
      </c>
      <c r="O3468" s="17" t="s">
        <v>1030</v>
      </c>
      <c r="P3468" s="17" t="s">
        <v>4064</v>
      </c>
      <c r="Q3468" s="17" t="s">
        <v>347</v>
      </c>
      <c r="R3468" s="18">
        <v>65</v>
      </c>
      <c r="S3468" s="10">
        <v>36</v>
      </c>
      <c r="AA3468" s="11" t="str">
        <f t="shared" si="54"/>
        <v>23. Đồng ThápHuyện Cao Lãnh</v>
      </c>
    </row>
    <row r="3469" spans="11:27" ht="15.75">
      <c r="K3469" s="21"/>
      <c r="L3469" s="17"/>
      <c r="M3469" s="17"/>
      <c r="N3469" s="17" t="s">
        <v>386</v>
      </c>
      <c r="O3469" s="17" t="s">
        <v>1030</v>
      </c>
      <c r="P3469" s="17" t="s">
        <v>2355</v>
      </c>
      <c r="Q3469" s="17" t="s">
        <v>347</v>
      </c>
      <c r="R3469" s="18">
        <v>65</v>
      </c>
      <c r="S3469" s="10">
        <v>36</v>
      </c>
      <c r="AA3469" s="11" t="str">
        <f t="shared" si="54"/>
        <v>23. Đồng ThápHuyện Cao Lãnh</v>
      </c>
    </row>
    <row r="3470" spans="11:27" ht="15.75">
      <c r="K3470" s="21"/>
      <c r="L3470" s="17"/>
      <c r="M3470" s="17"/>
      <c r="N3470" s="17" t="s">
        <v>386</v>
      </c>
      <c r="O3470" s="17" t="s">
        <v>1030</v>
      </c>
      <c r="P3470" s="17" t="s">
        <v>4065</v>
      </c>
      <c r="Q3470" s="17" t="s">
        <v>347</v>
      </c>
      <c r="R3470" s="18">
        <v>65</v>
      </c>
      <c r="S3470" s="10">
        <v>36</v>
      </c>
      <c r="AA3470" s="11" t="str">
        <f t="shared" si="54"/>
        <v>23. Đồng ThápHuyện Cao Lãnh</v>
      </c>
    </row>
    <row r="3471" spans="11:27" ht="15.75">
      <c r="K3471" s="21"/>
      <c r="L3471" s="17"/>
      <c r="M3471" s="17"/>
      <c r="N3471" s="17" t="s">
        <v>386</v>
      </c>
      <c r="O3471" s="17" t="s">
        <v>1030</v>
      </c>
      <c r="P3471" s="17" t="s">
        <v>4066</v>
      </c>
      <c r="Q3471" s="17" t="s">
        <v>347</v>
      </c>
      <c r="R3471" s="18">
        <v>65</v>
      </c>
      <c r="S3471" s="10">
        <v>36</v>
      </c>
      <c r="AA3471" s="11" t="str">
        <f t="shared" si="54"/>
        <v>23. Đồng ThápHuyện Cao Lãnh</v>
      </c>
    </row>
    <row r="3472" spans="11:27" ht="15.75">
      <c r="K3472" s="21"/>
      <c r="L3472" s="17"/>
      <c r="M3472" s="17"/>
      <c r="N3472" s="17" t="s">
        <v>386</v>
      </c>
      <c r="O3472" s="17" t="s">
        <v>1030</v>
      </c>
      <c r="P3472" s="17" t="s">
        <v>4067</v>
      </c>
      <c r="Q3472" s="17" t="s">
        <v>347</v>
      </c>
      <c r="R3472" s="18">
        <v>65</v>
      </c>
      <c r="S3472" s="10">
        <v>36</v>
      </c>
      <c r="AA3472" s="11" t="str">
        <f t="shared" si="54"/>
        <v>23. Đồng ThápHuyện Cao Lãnh</v>
      </c>
    </row>
    <row r="3473" spans="11:27" ht="15.75">
      <c r="K3473" s="21"/>
      <c r="L3473" s="17"/>
      <c r="M3473" s="17"/>
      <c r="N3473" s="17" t="s">
        <v>386</v>
      </c>
      <c r="O3473" s="17" t="s">
        <v>1030</v>
      </c>
      <c r="P3473" s="17" t="s">
        <v>2300</v>
      </c>
      <c r="Q3473" s="17" t="s">
        <v>347</v>
      </c>
      <c r="R3473" s="18">
        <v>65</v>
      </c>
      <c r="S3473" s="10">
        <v>36</v>
      </c>
      <c r="AA3473" s="11" t="str">
        <f t="shared" si="54"/>
        <v>23. Đồng ThápHuyện Cao Lãnh</v>
      </c>
    </row>
    <row r="3474" spans="11:27" ht="15.75">
      <c r="K3474" s="21"/>
      <c r="L3474" s="17"/>
      <c r="M3474" s="17"/>
      <c r="N3474" s="17" t="s">
        <v>386</v>
      </c>
      <c r="O3474" s="17" t="s">
        <v>1030</v>
      </c>
      <c r="P3474" s="17" t="s">
        <v>4068</v>
      </c>
      <c r="Q3474" s="17" t="s">
        <v>347</v>
      </c>
      <c r="R3474" s="18">
        <v>65</v>
      </c>
      <c r="S3474" s="10">
        <v>36</v>
      </c>
      <c r="AA3474" s="11" t="str">
        <f t="shared" si="54"/>
        <v>23. Đồng ThápHuyện Cao Lãnh</v>
      </c>
    </row>
    <row r="3475" spans="11:27" ht="15.75">
      <c r="K3475" s="21"/>
      <c r="L3475" s="17"/>
      <c r="M3475" s="17"/>
      <c r="N3475" s="17" t="s">
        <v>386</v>
      </c>
      <c r="O3475" s="17" t="s">
        <v>1030</v>
      </c>
      <c r="P3475" s="17" t="s">
        <v>2320</v>
      </c>
      <c r="Q3475" s="17" t="s">
        <v>347</v>
      </c>
      <c r="R3475" s="18">
        <v>65</v>
      </c>
      <c r="S3475" s="10">
        <v>36</v>
      </c>
      <c r="AA3475" s="11" t="str">
        <f t="shared" si="54"/>
        <v>23. Đồng ThápHuyện Cao Lãnh</v>
      </c>
    </row>
    <row r="3476" spans="11:27" ht="15.75">
      <c r="K3476" s="21"/>
      <c r="L3476" s="17"/>
      <c r="M3476" s="17"/>
      <c r="N3476" s="17" t="s">
        <v>386</v>
      </c>
      <c r="O3476" s="17" t="s">
        <v>1030</v>
      </c>
      <c r="P3476" s="17" t="s">
        <v>4069</v>
      </c>
      <c r="Q3476" s="17" t="s">
        <v>347</v>
      </c>
      <c r="R3476" s="18">
        <v>65</v>
      </c>
      <c r="S3476" s="10">
        <v>36</v>
      </c>
      <c r="AA3476" s="11" t="str">
        <f t="shared" si="54"/>
        <v>23. Đồng ThápHuyện Cao Lãnh</v>
      </c>
    </row>
    <row r="3477" spans="11:27" ht="15.75">
      <c r="K3477" s="21"/>
      <c r="L3477" s="17"/>
      <c r="M3477" s="17"/>
      <c r="N3477" s="17" t="s">
        <v>386</v>
      </c>
      <c r="O3477" s="17" t="s">
        <v>1030</v>
      </c>
      <c r="P3477" s="17" t="s">
        <v>4070</v>
      </c>
      <c r="Q3477" s="17" t="s">
        <v>347</v>
      </c>
      <c r="R3477" s="18">
        <v>65</v>
      </c>
      <c r="S3477" s="10">
        <v>36</v>
      </c>
      <c r="AA3477" s="11" t="str">
        <f t="shared" si="54"/>
        <v>23. Đồng ThápHuyện Cao Lãnh</v>
      </c>
    </row>
    <row r="3478" spans="11:27" ht="15.75">
      <c r="K3478" s="21"/>
      <c r="L3478" s="17"/>
      <c r="M3478" s="17"/>
      <c r="N3478" s="17" t="s">
        <v>386</v>
      </c>
      <c r="O3478" s="17" t="s">
        <v>1030</v>
      </c>
      <c r="P3478" s="17" t="s">
        <v>3141</v>
      </c>
      <c r="Q3478" s="17" t="s">
        <v>347</v>
      </c>
      <c r="R3478" s="18">
        <v>65</v>
      </c>
      <c r="S3478" s="10">
        <v>36</v>
      </c>
      <c r="AA3478" s="11" t="str">
        <f t="shared" si="54"/>
        <v>23. Đồng ThápHuyện Cao Lãnh</v>
      </c>
    </row>
    <row r="3479" spans="11:27" ht="15.75">
      <c r="K3479" s="21"/>
      <c r="L3479" s="17"/>
      <c r="M3479" s="17"/>
      <c r="N3479" s="17" t="s">
        <v>386</v>
      </c>
      <c r="O3479" s="17" t="s">
        <v>1030</v>
      </c>
      <c r="P3479" s="17" t="s">
        <v>4071</v>
      </c>
      <c r="Q3479" s="17" t="s">
        <v>347</v>
      </c>
      <c r="R3479" s="18">
        <v>65</v>
      </c>
      <c r="S3479" s="10">
        <v>36</v>
      </c>
      <c r="AA3479" s="11" t="str">
        <f t="shared" si="54"/>
        <v>23. Đồng ThápHuyện Cao Lãnh</v>
      </c>
    </row>
    <row r="3480" spans="11:27" ht="15.75">
      <c r="K3480" s="21"/>
      <c r="L3480" s="17"/>
      <c r="M3480" s="17"/>
      <c r="N3480" s="17" t="s">
        <v>386</v>
      </c>
      <c r="O3480" s="17" t="s">
        <v>1030</v>
      </c>
      <c r="P3480" s="17" t="s">
        <v>4072</v>
      </c>
      <c r="Q3480" s="17" t="s">
        <v>347</v>
      </c>
      <c r="R3480" s="18">
        <v>65</v>
      </c>
      <c r="S3480" s="10">
        <v>36</v>
      </c>
      <c r="AA3480" s="11" t="str">
        <f t="shared" si="54"/>
        <v>23. Đồng ThápHuyện Cao Lãnh</v>
      </c>
    </row>
    <row r="3481" spans="11:27" ht="15.75">
      <c r="K3481" s="21"/>
      <c r="L3481" s="17"/>
      <c r="M3481" s="17"/>
      <c r="N3481" s="17" t="s">
        <v>386</v>
      </c>
      <c r="O3481" s="17" t="s">
        <v>1030</v>
      </c>
      <c r="P3481" s="17" t="s">
        <v>4073</v>
      </c>
      <c r="Q3481" s="17" t="s">
        <v>347</v>
      </c>
      <c r="R3481" s="18">
        <v>65</v>
      </c>
      <c r="S3481" s="10">
        <v>36</v>
      </c>
      <c r="AA3481" s="11" t="str">
        <f t="shared" si="54"/>
        <v>23. Đồng ThápHuyện Cao Lãnh</v>
      </c>
    </row>
    <row r="3482" spans="11:27" ht="15.75">
      <c r="K3482" s="21"/>
      <c r="L3482" s="17"/>
      <c r="M3482" s="17"/>
      <c r="N3482" s="17" t="s">
        <v>386</v>
      </c>
      <c r="O3482" s="17" t="s">
        <v>1030</v>
      </c>
      <c r="P3482" s="17" t="s">
        <v>4074</v>
      </c>
      <c r="Q3482" s="17" t="s">
        <v>347</v>
      </c>
      <c r="R3482" s="18">
        <v>65</v>
      </c>
      <c r="S3482" s="10">
        <v>36</v>
      </c>
      <c r="AA3482" s="11" t="str">
        <f t="shared" si="54"/>
        <v>23. Đồng ThápHuyện Cao Lãnh</v>
      </c>
    </row>
    <row r="3483" spans="11:27" ht="15.75">
      <c r="K3483" s="21"/>
      <c r="L3483" s="17"/>
      <c r="M3483" s="17"/>
      <c r="N3483" s="17" t="s">
        <v>386</v>
      </c>
      <c r="O3483" s="17" t="s">
        <v>1030</v>
      </c>
      <c r="P3483" s="17" t="s">
        <v>4075</v>
      </c>
      <c r="Q3483" s="17" t="s">
        <v>347</v>
      </c>
      <c r="R3483" s="18">
        <v>65</v>
      </c>
      <c r="S3483" s="10">
        <v>36</v>
      </c>
      <c r="AA3483" s="11" t="str">
        <f t="shared" si="54"/>
        <v>23. Đồng ThápHuyện Cao Lãnh</v>
      </c>
    </row>
    <row r="3484" spans="11:27" ht="15.75">
      <c r="K3484" s="21"/>
      <c r="L3484" s="17"/>
      <c r="M3484" s="17"/>
      <c r="N3484" s="17" t="s">
        <v>386</v>
      </c>
      <c r="O3484" s="17" t="s">
        <v>1030</v>
      </c>
      <c r="P3484" s="17" t="s">
        <v>4076</v>
      </c>
      <c r="Q3484" s="17" t="s">
        <v>347</v>
      </c>
      <c r="R3484" s="18">
        <v>65</v>
      </c>
      <c r="S3484" s="10">
        <v>36</v>
      </c>
      <c r="AA3484" s="11" t="str">
        <f t="shared" si="54"/>
        <v>23. Đồng ThápHuyện Cao Lãnh</v>
      </c>
    </row>
    <row r="3485" spans="11:27" ht="15.75">
      <c r="K3485" s="21"/>
      <c r="L3485" s="17"/>
      <c r="M3485" s="17"/>
      <c r="N3485" s="17" t="s">
        <v>386</v>
      </c>
      <c r="O3485" s="17" t="s">
        <v>1030</v>
      </c>
      <c r="P3485" s="17" t="s">
        <v>4077</v>
      </c>
      <c r="Q3485" s="17" t="s">
        <v>347</v>
      </c>
      <c r="R3485" s="18">
        <v>65</v>
      </c>
      <c r="S3485" s="10">
        <v>36</v>
      </c>
      <c r="AA3485" s="11" t="str">
        <f t="shared" si="54"/>
        <v>23. Đồng ThápHuyện Cao Lãnh</v>
      </c>
    </row>
    <row r="3486" spans="11:27" ht="15.75">
      <c r="K3486" s="21"/>
      <c r="L3486" s="17"/>
      <c r="M3486" s="17"/>
      <c r="N3486" s="17" t="s">
        <v>386</v>
      </c>
      <c r="O3486" s="17" t="s">
        <v>601</v>
      </c>
      <c r="P3486" s="17" t="s">
        <v>4078</v>
      </c>
      <c r="Q3486" s="17" t="s">
        <v>297</v>
      </c>
      <c r="R3486" s="18">
        <v>95</v>
      </c>
      <c r="S3486" s="10">
        <v>44</v>
      </c>
      <c r="AA3486" s="11" t="str">
        <f t="shared" si="54"/>
        <v>23. Đồng ThápHuyện Châu Thành</v>
      </c>
    </row>
    <row r="3487" spans="11:27" ht="15.75">
      <c r="K3487" s="21"/>
      <c r="L3487" s="17"/>
      <c r="M3487" s="17"/>
      <c r="N3487" s="17" t="s">
        <v>386</v>
      </c>
      <c r="O3487" s="17" t="s">
        <v>601</v>
      </c>
      <c r="P3487" s="17" t="s">
        <v>2915</v>
      </c>
      <c r="Q3487" s="17" t="s">
        <v>297</v>
      </c>
      <c r="R3487" s="18">
        <v>95</v>
      </c>
      <c r="S3487" s="10">
        <v>44</v>
      </c>
      <c r="AA3487" s="11" t="str">
        <f t="shared" si="54"/>
        <v>23. Đồng ThápHuyện Châu Thành</v>
      </c>
    </row>
    <row r="3488" spans="11:27" ht="15.75">
      <c r="K3488" s="21"/>
      <c r="L3488" s="17"/>
      <c r="M3488" s="17"/>
      <c r="N3488" s="17" t="s">
        <v>386</v>
      </c>
      <c r="O3488" s="17" t="s">
        <v>601</v>
      </c>
      <c r="P3488" s="17" t="s">
        <v>704</v>
      </c>
      <c r="Q3488" s="17" t="s">
        <v>297</v>
      </c>
      <c r="R3488" s="18">
        <v>95</v>
      </c>
      <c r="S3488" s="10">
        <v>44</v>
      </c>
      <c r="AA3488" s="11" t="str">
        <f t="shared" si="54"/>
        <v>23. Đồng ThápHuyện Châu Thành</v>
      </c>
    </row>
    <row r="3489" spans="11:27" ht="15.75">
      <c r="K3489" s="21"/>
      <c r="L3489" s="17"/>
      <c r="M3489" s="17"/>
      <c r="N3489" s="17" t="s">
        <v>386</v>
      </c>
      <c r="O3489" s="17" t="s">
        <v>601</v>
      </c>
      <c r="P3489" s="17" t="s">
        <v>3010</v>
      </c>
      <c r="Q3489" s="17" t="s">
        <v>297</v>
      </c>
      <c r="R3489" s="18">
        <v>95</v>
      </c>
      <c r="S3489" s="10">
        <v>44</v>
      </c>
      <c r="AA3489" s="11" t="str">
        <f t="shared" si="54"/>
        <v>23. Đồng ThápHuyện Châu Thành</v>
      </c>
    </row>
    <row r="3490" spans="11:27" ht="15.75">
      <c r="K3490" s="21"/>
      <c r="L3490" s="17"/>
      <c r="M3490" s="17"/>
      <c r="N3490" s="17" t="s">
        <v>386</v>
      </c>
      <c r="O3490" s="17" t="s">
        <v>601</v>
      </c>
      <c r="P3490" s="17" t="s">
        <v>4079</v>
      </c>
      <c r="Q3490" s="17" t="s">
        <v>297</v>
      </c>
      <c r="R3490" s="18">
        <v>95</v>
      </c>
      <c r="S3490" s="10">
        <v>44</v>
      </c>
      <c r="AA3490" s="11" t="str">
        <f t="shared" si="54"/>
        <v>23. Đồng ThápHuyện Châu Thành</v>
      </c>
    </row>
    <row r="3491" spans="11:27" ht="15.75">
      <c r="K3491" s="21"/>
      <c r="L3491" s="17"/>
      <c r="M3491" s="17"/>
      <c r="N3491" s="17" t="s">
        <v>386</v>
      </c>
      <c r="O3491" s="17" t="s">
        <v>601</v>
      </c>
      <c r="P3491" s="17" t="s">
        <v>3466</v>
      </c>
      <c r="Q3491" s="17" t="s">
        <v>297</v>
      </c>
      <c r="R3491" s="18">
        <v>95</v>
      </c>
      <c r="S3491" s="10">
        <v>44</v>
      </c>
      <c r="AA3491" s="11" t="str">
        <f t="shared" si="54"/>
        <v>23. Đồng ThápHuyện Châu Thành</v>
      </c>
    </row>
    <row r="3492" spans="11:27" ht="15.75">
      <c r="K3492" s="21"/>
      <c r="L3492" s="17"/>
      <c r="M3492" s="17"/>
      <c r="N3492" s="17" t="s">
        <v>386</v>
      </c>
      <c r="O3492" s="17" t="s">
        <v>601</v>
      </c>
      <c r="P3492" s="17" t="s">
        <v>4080</v>
      </c>
      <c r="Q3492" s="17" t="s">
        <v>297</v>
      </c>
      <c r="R3492" s="18">
        <v>95</v>
      </c>
      <c r="S3492" s="10">
        <v>44</v>
      </c>
      <c r="AA3492" s="11" t="str">
        <f t="shared" si="54"/>
        <v>23. Đồng ThápHuyện Châu Thành</v>
      </c>
    </row>
    <row r="3493" spans="11:27" ht="15.75">
      <c r="K3493" s="21"/>
      <c r="L3493" s="17"/>
      <c r="M3493" s="17"/>
      <c r="N3493" s="17" t="s">
        <v>386</v>
      </c>
      <c r="O3493" s="17" t="s">
        <v>601</v>
      </c>
      <c r="P3493" s="17" t="s">
        <v>2335</v>
      </c>
      <c r="Q3493" s="17" t="s">
        <v>297</v>
      </c>
      <c r="R3493" s="18">
        <v>95</v>
      </c>
      <c r="S3493" s="10">
        <v>44</v>
      </c>
      <c r="AA3493" s="11" t="str">
        <f t="shared" si="54"/>
        <v>23. Đồng ThápHuyện Châu Thành</v>
      </c>
    </row>
    <row r="3494" spans="11:27" ht="15.75">
      <c r="K3494" s="21"/>
      <c r="L3494" s="17"/>
      <c r="M3494" s="17"/>
      <c r="N3494" s="17" t="s">
        <v>386</v>
      </c>
      <c r="O3494" s="17" t="s">
        <v>601</v>
      </c>
      <c r="P3494" s="17" t="s">
        <v>2989</v>
      </c>
      <c r="Q3494" s="17" t="s">
        <v>297</v>
      </c>
      <c r="R3494" s="18">
        <v>95</v>
      </c>
      <c r="S3494" s="10">
        <v>44</v>
      </c>
      <c r="AA3494" s="11" t="str">
        <f t="shared" si="54"/>
        <v>23. Đồng ThápHuyện Châu Thành</v>
      </c>
    </row>
    <row r="3495" spans="11:27" ht="15.75">
      <c r="K3495" s="21"/>
      <c r="L3495" s="17"/>
      <c r="M3495" s="17"/>
      <c r="N3495" s="17" t="s">
        <v>386</v>
      </c>
      <c r="O3495" s="17" t="s">
        <v>601</v>
      </c>
      <c r="P3495" s="17" t="s">
        <v>4081</v>
      </c>
      <c r="Q3495" s="17" t="s">
        <v>297</v>
      </c>
      <c r="R3495" s="18">
        <v>95</v>
      </c>
      <c r="S3495" s="10">
        <v>44</v>
      </c>
      <c r="AA3495" s="11" t="str">
        <f t="shared" si="54"/>
        <v>23. Đồng ThápHuyện Châu Thành</v>
      </c>
    </row>
    <row r="3496" spans="11:27" ht="15.75">
      <c r="K3496" s="21"/>
      <c r="L3496" s="17"/>
      <c r="M3496" s="17"/>
      <c r="N3496" s="17" t="s">
        <v>386</v>
      </c>
      <c r="O3496" s="17" t="s">
        <v>601</v>
      </c>
      <c r="P3496" s="17" t="s">
        <v>1028</v>
      </c>
      <c r="Q3496" s="17" t="s">
        <v>297</v>
      </c>
      <c r="R3496" s="18">
        <v>95</v>
      </c>
      <c r="S3496" s="10">
        <v>44</v>
      </c>
      <c r="AA3496" s="11" t="str">
        <f t="shared" si="54"/>
        <v>23. Đồng ThápHuyện Châu Thành</v>
      </c>
    </row>
    <row r="3497" spans="11:27" ht="15.75">
      <c r="K3497" s="21"/>
      <c r="L3497" s="17"/>
      <c r="M3497" s="17"/>
      <c r="N3497" s="17" t="s">
        <v>386</v>
      </c>
      <c r="O3497" s="17" t="s">
        <v>601</v>
      </c>
      <c r="P3497" s="17" t="s">
        <v>1770</v>
      </c>
      <c r="Q3497" s="17" t="s">
        <v>297</v>
      </c>
      <c r="R3497" s="18">
        <v>95</v>
      </c>
      <c r="S3497" s="10">
        <v>44</v>
      </c>
      <c r="AA3497" s="11" t="str">
        <f t="shared" si="54"/>
        <v>23. Đồng ThápHuyện Châu Thành</v>
      </c>
    </row>
    <row r="3498" spans="11:27" ht="15.75">
      <c r="K3498" s="21"/>
      <c r="L3498" s="17"/>
      <c r="M3498" s="17"/>
      <c r="N3498" s="17" t="s">
        <v>386</v>
      </c>
      <c r="O3498" s="17" t="s">
        <v>1035</v>
      </c>
      <c r="P3498" s="17" t="s">
        <v>4082</v>
      </c>
      <c r="Q3498" s="17" t="s">
        <v>347</v>
      </c>
      <c r="R3498" s="18">
        <v>65</v>
      </c>
      <c r="S3498" s="10">
        <v>36</v>
      </c>
      <c r="AA3498" s="11" t="str">
        <f t="shared" si="54"/>
        <v>23. Đồng ThápHuyện Hồng Ngự</v>
      </c>
    </row>
    <row r="3499" spans="11:27" ht="15.75">
      <c r="K3499" s="21"/>
      <c r="L3499" s="17"/>
      <c r="M3499" s="17"/>
      <c r="N3499" s="17" t="s">
        <v>386</v>
      </c>
      <c r="O3499" s="17" t="s">
        <v>1035</v>
      </c>
      <c r="P3499" s="17" t="s">
        <v>4083</v>
      </c>
      <c r="Q3499" s="17" t="s">
        <v>347</v>
      </c>
      <c r="R3499" s="18">
        <v>65</v>
      </c>
      <c r="S3499" s="10">
        <v>36</v>
      </c>
      <c r="AA3499" s="11" t="str">
        <f t="shared" si="54"/>
        <v>23. Đồng ThápHuyện Hồng Ngự</v>
      </c>
    </row>
    <row r="3500" spans="11:27" ht="15.75">
      <c r="K3500" s="21"/>
      <c r="L3500" s="17"/>
      <c r="M3500" s="17"/>
      <c r="N3500" s="17" t="s">
        <v>386</v>
      </c>
      <c r="O3500" s="17" t="s">
        <v>1035</v>
      </c>
      <c r="P3500" s="17" t="s">
        <v>4084</v>
      </c>
      <c r="Q3500" s="17" t="s">
        <v>347</v>
      </c>
      <c r="R3500" s="18">
        <v>65</v>
      </c>
      <c r="S3500" s="10">
        <v>36</v>
      </c>
      <c r="AA3500" s="11" t="str">
        <f t="shared" si="54"/>
        <v>23. Đồng ThápHuyện Hồng Ngự</v>
      </c>
    </row>
    <row r="3501" spans="11:27" ht="15.75">
      <c r="K3501" s="21"/>
      <c r="L3501" s="17"/>
      <c r="M3501" s="17"/>
      <c r="N3501" s="17" t="s">
        <v>386</v>
      </c>
      <c r="O3501" s="17" t="s">
        <v>1035</v>
      </c>
      <c r="P3501" s="17" t="s">
        <v>4085</v>
      </c>
      <c r="Q3501" s="17" t="s">
        <v>347</v>
      </c>
      <c r="R3501" s="18">
        <v>65</v>
      </c>
      <c r="S3501" s="10">
        <v>36</v>
      </c>
      <c r="AA3501" s="11" t="str">
        <f t="shared" si="54"/>
        <v>23. Đồng ThápHuyện Hồng Ngự</v>
      </c>
    </row>
    <row r="3502" spans="11:27" ht="15.75">
      <c r="K3502" s="21"/>
      <c r="L3502" s="17"/>
      <c r="M3502" s="17"/>
      <c r="N3502" s="17" t="s">
        <v>386</v>
      </c>
      <c r="O3502" s="17" t="s">
        <v>1035</v>
      </c>
      <c r="P3502" s="17" t="s">
        <v>4086</v>
      </c>
      <c r="Q3502" s="17" t="s">
        <v>347</v>
      </c>
      <c r="R3502" s="18">
        <v>65</v>
      </c>
      <c r="S3502" s="10">
        <v>36</v>
      </c>
      <c r="AA3502" s="11" t="str">
        <f t="shared" si="54"/>
        <v>23. Đồng ThápHuyện Hồng Ngự</v>
      </c>
    </row>
    <row r="3503" spans="11:27" ht="15.75">
      <c r="K3503" s="21"/>
      <c r="L3503" s="17"/>
      <c r="M3503" s="17"/>
      <c r="N3503" s="17" t="s">
        <v>386</v>
      </c>
      <c r="O3503" s="17" t="s">
        <v>1035</v>
      </c>
      <c r="P3503" s="17" t="s">
        <v>4087</v>
      </c>
      <c r="Q3503" s="17" t="s">
        <v>347</v>
      </c>
      <c r="R3503" s="18">
        <v>65</v>
      </c>
      <c r="S3503" s="10">
        <v>36</v>
      </c>
      <c r="AA3503" s="11" t="str">
        <f t="shared" si="54"/>
        <v>23. Đồng ThápHuyện Hồng Ngự</v>
      </c>
    </row>
    <row r="3504" spans="11:27" ht="15.75">
      <c r="K3504" s="21"/>
      <c r="L3504" s="17"/>
      <c r="M3504" s="17"/>
      <c r="N3504" s="17" t="s">
        <v>386</v>
      </c>
      <c r="O3504" s="17" t="s">
        <v>1035</v>
      </c>
      <c r="P3504" s="17" t="s">
        <v>4088</v>
      </c>
      <c r="Q3504" s="17" t="s">
        <v>347</v>
      </c>
      <c r="R3504" s="18">
        <v>65</v>
      </c>
      <c r="S3504" s="10">
        <v>36</v>
      </c>
      <c r="AA3504" s="11" t="str">
        <f t="shared" si="54"/>
        <v>23. Đồng ThápHuyện Hồng Ngự</v>
      </c>
    </row>
    <row r="3505" spans="11:27" ht="15.75">
      <c r="K3505" s="21"/>
      <c r="L3505" s="17"/>
      <c r="M3505" s="17"/>
      <c r="N3505" s="17" t="s">
        <v>386</v>
      </c>
      <c r="O3505" s="17" t="s">
        <v>1035</v>
      </c>
      <c r="P3505" s="17" t="s">
        <v>4089</v>
      </c>
      <c r="Q3505" s="17" t="s">
        <v>347</v>
      </c>
      <c r="R3505" s="18">
        <v>65</v>
      </c>
      <c r="S3505" s="10">
        <v>36</v>
      </c>
      <c r="AA3505" s="11" t="str">
        <f t="shared" si="54"/>
        <v>23. Đồng ThápHuyện Hồng Ngự</v>
      </c>
    </row>
    <row r="3506" spans="11:27" ht="15.75">
      <c r="K3506" s="21"/>
      <c r="L3506" s="17"/>
      <c r="M3506" s="17"/>
      <c r="N3506" s="17" t="s">
        <v>386</v>
      </c>
      <c r="O3506" s="17" t="s">
        <v>1035</v>
      </c>
      <c r="P3506" s="17" t="s">
        <v>4090</v>
      </c>
      <c r="Q3506" s="17" t="s">
        <v>347</v>
      </c>
      <c r="R3506" s="18">
        <v>65</v>
      </c>
      <c r="S3506" s="10">
        <v>36</v>
      </c>
      <c r="AA3506" s="11" t="str">
        <f t="shared" si="54"/>
        <v>23. Đồng ThápHuyện Hồng Ngự</v>
      </c>
    </row>
    <row r="3507" spans="11:27" ht="15.75">
      <c r="K3507" s="21"/>
      <c r="L3507" s="17"/>
      <c r="M3507" s="17"/>
      <c r="N3507" s="17" t="s">
        <v>386</v>
      </c>
      <c r="O3507" s="17" t="s">
        <v>1035</v>
      </c>
      <c r="P3507" s="17" t="s">
        <v>4091</v>
      </c>
      <c r="Q3507" s="17" t="s">
        <v>347</v>
      </c>
      <c r="R3507" s="18">
        <v>65</v>
      </c>
      <c r="S3507" s="10">
        <v>36</v>
      </c>
      <c r="AA3507" s="11" t="str">
        <f t="shared" si="54"/>
        <v>23. Đồng ThápHuyện Hồng Ngự</v>
      </c>
    </row>
    <row r="3508" spans="11:27" ht="15.75">
      <c r="K3508" s="21"/>
      <c r="L3508" s="17"/>
      <c r="M3508" s="17"/>
      <c r="N3508" s="17" t="s">
        <v>386</v>
      </c>
      <c r="O3508" s="17" t="s">
        <v>1038</v>
      </c>
      <c r="P3508" s="17" t="s">
        <v>4092</v>
      </c>
      <c r="Q3508" s="17" t="s">
        <v>347</v>
      </c>
      <c r="R3508" s="18">
        <v>65</v>
      </c>
      <c r="S3508" s="10">
        <v>36</v>
      </c>
      <c r="AA3508" s="11" t="str">
        <f t="shared" si="54"/>
        <v>23. Đồng ThápHuyện Lai Vung</v>
      </c>
    </row>
    <row r="3509" spans="11:27" ht="15.75">
      <c r="K3509" s="21"/>
      <c r="L3509" s="17"/>
      <c r="M3509" s="17"/>
      <c r="N3509" s="17" t="s">
        <v>386</v>
      </c>
      <c r="O3509" s="17" t="s">
        <v>1038</v>
      </c>
      <c r="P3509" s="17" t="s">
        <v>4093</v>
      </c>
      <c r="Q3509" s="17" t="s">
        <v>297</v>
      </c>
      <c r="R3509" s="18">
        <v>95</v>
      </c>
      <c r="S3509" s="10">
        <v>44</v>
      </c>
      <c r="AA3509" s="11" t="str">
        <f t="shared" si="54"/>
        <v>23. Đồng ThápHuyện Lai Vung</v>
      </c>
    </row>
    <row r="3510" spans="11:27" ht="15.75">
      <c r="K3510" s="21"/>
      <c r="L3510" s="17"/>
      <c r="M3510" s="17"/>
      <c r="N3510" s="17" t="s">
        <v>386</v>
      </c>
      <c r="O3510" s="17" t="s">
        <v>1038</v>
      </c>
      <c r="P3510" s="17" t="s">
        <v>4094</v>
      </c>
      <c r="Q3510" s="17" t="s">
        <v>347</v>
      </c>
      <c r="R3510" s="18">
        <v>65</v>
      </c>
      <c r="S3510" s="10">
        <v>36</v>
      </c>
      <c r="AA3510" s="11" t="str">
        <f t="shared" si="54"/>
        <v>23. Đồng ThápHuyện Lai Vung</v>
      </c>
    </row>
    <row r="3511" spans="11:27" ht="15.75">
      <c r="K3511" s="21"/>
      <c r="L3511" s="17"/>
      <c r="M3511" s="17"/>
      <c r="N3511" s="17" t="s">
        <v>386</v>
      </c>
      <c r="O3511" s="17" t="s">
        <v>1038</v>
      </c>
      <c r="P3511" s="17" t="s">
        <v>3467</v>
      </c>
      <c r="Q3511" s="17" t="s">
        <v>347</v>
      </c>
      <c r="R3511" s="18">
        <v>65</v>
      </c>
      <c r="S3511" s="10">
        <v>36</v>
      </c>
      <c r="AA3511" s="11" t="str">
        <f t="shared" si="54"/>
        <v>23. Đồng ThápHuyện Lai Vung</v>
      </c>
    </row>
    <row r="3512" spans="11:27" ht="15.75">
      <c r="K3512" s="21"/>
      <c r="L3512" s="17"/>
      <c r="M3512" s="17"/>
      <c r="N3512" s="17" t="s">
        <v>386</v>
      </c>
      <c r="O3512" s="17" t="s">
        <v>1038</v>
      </c>
      <c r="P3512" s="17" t="s">
        <v>4095</v>
      </c>
      <c r="Q3512" s="17" t="s">
        <v>347</v>
      </c>
      <c r="R3512" s="18">
        <v>65</v>
      </c>
      <c r="S3512" s="10">
        <v>36</v>
      </c>
      <c r="AA3512" s="11" t="str">
        <f t="shared" si="54"/>
        <v>23. Đồng ThápHuyện Lai Vung</v>
      </c>
    </row>
    <row r="3513" spans="11:27" ht="15.75">
      <c r="K3513" s="21"/>
      <c r="L3513" s="17"/>
      <c r="M3513" s="17"/>
      <c r="N3513" s="17" t="s">
        <v>386</v>
      </c>
      <c r="O3513" s="17" t="s">
        <v>1038</v>
      </c>
      <c r="P3513" s="17" t="s">
        <v>4096</v>
      </c>
      <c r="Q3513" s="17" t="s">
        <v>297</v>
      </c>
      <c r="R3513" s="18">
        <v>95</v>
      </c>
      <c r="S3513" s="10">
        <v>44</v>
      </c>
      <c r="AA3513" s="11" t="str">
        <f t="shared" si="54"/>
        <v>23. Đồng ThápHuyện Lai Vung</v>
      </c>
    </row>
    <row r="3514" spans="11:27" ht="15.75">
      <c r="K3514" s="21"/>
      <c r="L3514" s="17"/>
      <c r="M3514" s="17"/>
      <c r="N3514" s="17" t="s">
        <v>386</v>
      </c>
      <c r="O3514" s="17" t="s">
        <v>1038</v>
      </c>
      <c r="P3514" s="17" t="s">
        <v>4097</v>
      </c>
      <c r="Q3514" s="17" t="s">
        <v>297</v>
      </c>
      <c r="R3514" s="18">
        <v>95</v>
      </c>
      <c r="S3514" s="10">
        <v>44</v>
      </c>
      <c r="AA3514" s="11" t="str">
        <f t="shared" si="54"/>
        <v>23. Đồng ThápHuyện Lai Vung</v>
      </c>
    </row>
    <row r="3515" spans="11:27" ht="15.75">
      <c r="K3515" s="21"/>
      <c r="L3515" s="17"/>
      <c r="M3515" s="17"/>
      <c r="N3515" s="17" t="s">
        <v>386</v>
      </c>
      <c r="O3515" s="17" t="s">
        <v>1038</v>
      </c>
      <c r="P3515" s="17" t="s">
        <v>2055</v>
      </c>
      <c r="Q3515" s="17" t="s">
        <v>347</v>
      </c>
      <c r="R3515" s="18">
        <v>65</v>
      </c>
      <c r="S3515" s="10">
        <v>36</v>
      </c>
      <c r="AA3515" s="11" t="str">
        <f t="shared" si="54"/>
        <v>23. Đồng ThápHuyện Lai Vung</v>
      </c>
    </row>
    <row r="3516" spans="11:27" ht="15.75">
      <c r="K3516" s="21"/>
      <c r="L3516" s="17"/>
      <c r="M3516" s="17"/>
      <c r="N3516" s="17" t="s">
        <v>386</v>
      </c>
      <c r="O3516" s="17" t="s">
        <v>1038</v>
      </c>
      <c r="P3516" s="17" t="s">
        <v>1027</v>
      </c>
      <c r="Q3516" s="17" t="s">
        <v>297</v>
      </c>
      <c r="R3516" s="18">
        <v>95</v>
      </c>
      <c r="S3516" s="10">
        <v>44</v>
      </c>
      <c r="AA3516" s="11" t="str">
        <f t="shared" si="54"/>
        <v>23. Đồng ThápHuyện Lai Vung</v>
      </c>
    </row>
    <row r="3517" spans="11:27" ht="15.75">
      <c r="K3517" s="21"/>
      <c r="L3517" s="17"/>
      <c r="M3517" s="17"/>
      <c r="N3517" s="17" t="s">
        <v>386</v>
      </c>
      <c r="O3517" s="17" t="s">
        <v>1038</v>
      </c>
      <c r="P3517" s="17" t="s">
        <v>3254</v>
      </c>
      <c r="Q3517" s="17" t="s">
        <v>347</v>
      </c>
      <c r="R3517" s="18">
        <v>65</v>
      </c>
      <c r="S3517" s="10">
        <v>36</v>
      </c>
      <c r="AA3517" s="11" t="str">
        <f t="shared" si="54"/>
        <v>23. Đồng ThápHuyện Lai Vung</v>
      </c>
    </row>
    <row r="3518" spans="11:27" ht="15.75">
      <c r="K3518" s="21"/>
      <c r="L3518" s="17"/>
      <c r="M3518" s="17"/>
      <c r="N3518" s="17" t="s">
        <v>386</v>
      </c>
      <c r="O3518" s="17" t="s">
        <v>1038</v>
      </c>
      <c r="P3518" s="17" t="s">
        <v>3237</v>
      </c>
      <c r="Q3518" s="17" t="s">
        <v>347</v>
      </c>
      <c r="R3518" s="18">
        <v>65</v>
      </c>
      <c r="S3518" s="10">
        <v>36</v>
      </c>
      <c r="AA3518" s="11" t="str">
        <f t="shared" si="54"/>
        <v>23. Đồng ThápHuyện Lai Vung</v>
      </c>
    </row>
    <row r="3519" spans="11:27" ht="15.75">
      <c r="K3519" s="21"/>
      <c r="L3519" s="17"/>
      <c r="M3519" s="17"/>
      <c r="N3519" s="17" t="s">
        <v>386</v>
      </c>
      <c r="O3519" s="17" t="s">
        <v>1038</v>
      </c>
      <c r="P3519" s="17" t="s">
        <v>4098</v>
      </c>
      <c r="Q3519" s="17" t="s">
        <v>347</v>
      </c>
      <c r="R3519" s="18">
        <v>65</v>
      </c>
      <c r="S3519" s="10">
        <v>36</v>
      </c>
      <c r="AA3519" s="11" t="str">
        <f t="shared" si="54"/>
        <v>23. Đồng ThápHuyện Lai Vung</v>
      </c>
    </row>
    <row r="3520" spans="11:27" ht="15.75">
      <c r="K3520" s="21"/>
      <c r="L3520" s="17"/>
      <c r="M3520" s="17"/>
      <c r="N3520" s="17" t="s">
        <v>386</v>
      </c>
      <c r="O3520" s="17" t="s">
        <v>1041</v>
      </c>
      <c r="P3520" s="17" t="s">
        <v>4099</v>
      </c>
      <c r="Q3520" s="17" t="s">
        <v>347</v>
      </c>
      <c r="R3520" s="18">
        <v>65</v>
      </c>
      <c r="S3520" s="10">
        <v>36</v>
      </c>
      <c r="AA3520" s="11" t="str">
        <f t="shared" si="54"/>
        <v>23. Đồng ThápHuyện Lấp Vò</v>
      </c>
    </row>
    <row r="3521" spans="11:27" ht="15.75">
      <c r="K3521" s="21"/>
      <c r="L3521" s="17"/>
      <c r="M3521" s="17"/>
      <c r="N3521" s="17" t="s">
        <v>386</v>
      </c>
      <c r="O3521" s="17" t="s">
        <v>1041</v>
      </c>
      <c r="P3521" s="17" t="s">
        <v>2356</v>
      </c>
      <c r="Q3521" s="17" t="s">
        <v>347</v>
      </c>
      <c r="R3521" s="18">
        <v>65</v>
      </c>
      <c r="S3521" s="10">
        <v>36</v>
      </c>
      <c r="AA3521" s="11" t="str">
        <f t="shared" si="54"/>
        <v>23. Đồng ThápHuyện Lấp Vò</v>
      </c>
    </row>
    <row r="3522" spans="11:27" ht="15.75">
      <c r="K3522" s="21"/>
      <c r="L3522" s="17"/>
      <c r="M3522" s="17"/>
      <c r="N3522" s="17" t="s">
        <v>386</v>
      </c>
      <c r="O3522" s="17" t="s">
        <v>1041</v>
      </c>
      <c r="P3522" s="17" t="s">
        <v>4100</v>
      </c>
      <c r="Q3522" s="17" t="s">
        <v>347</v>
      </c>
      <c r="R3522" s="18">
        <v>65</v>
      </c>
      <c r="S3522" s="10">
        <v>36</v>
      </c>
      <c r="AA3522" s="11" t="str">
        <f t="shared" si="54"/>
        <v>23. Đồng ThápHuyện Lấp Vò</v>
      </c>
    </row>
    <row r="3523" spans="11:27" ht="15.75">
      <c r="K3523" s="21"/>
      <c r="L3523" s="17"/>
      <c r="M3523" s="17"/>
      <c r="N3523" s="17" t="s">
        <v>386</v>
      </c>
      <c r="O3523" s="17" t="s">
        <v>1041</v>
      </c>
      <c r="P3523" s="17" t="s">
        <v>3039</v>
      </c>
      <c r="Q3523" s="17" t="s">
        <v>347</v>
      </c>
      <c r="R3523" s="18">
        <v>65</v>
      </c>
      <c r="S3523" s="10">
        <v>36</v>
      </c>
      <c r="AA3523" s="11" t="str">
        <f t="shared" si="54"/>
        <v>23. Đồng ThápHuyện Lấp Vò</v>
      </c>
    </row>
    <row r="3524" spans="11:27" ht="15.75">
      <c r="K3524" s="21"/>
      <c r="L3524" s="17"/>
      <c r="M3524" s="17"/>
      <c r="N3524" s="17" t="s">
        <v>386</v>
      </c>
      <c r="O3524" s="17" t="s">
        <v>1041</v>
      </c>
      <c r="P3524" s="17" t="s">
        <v>4101</v>
      </c>
      <c r="Q3524" s="17" t="s">
        <v>347</v>
      </c>
      <c r="R3524" s="18">
        <v>65</v>
      </c>
      <c r="S3524" s="10">
        <v>36</v>
      </c>
      <c r="AA3524" s="11" t="str">
        <f t="shared" si="54"/>
        <v>23. Đồng ThápHuyện Lấp Vò</v>
      </c>
    </row>
    <row r="3525" spans="11:27" ht="15.75">
      <c r="K3525" s="21"/>
      <c r="L3525" s="17"/>
      <c r="M3525" s="17"/>
      <c r="N3525" s="17" t="s">
        <v>386</v>
      </c>
      <c r="O3525" s="17" t="s">
        <v>1041</v>
      </c>
      <c r="P3525" s="17" t="s">
        <v>4102</v>
      </c>
      <c r="Q3525" s="17" t="s">
        <v>347</v>
      </c>
      <c r="R3525" s="18">
        <v>65</v>
      </c>
      <c r="S3525" s="10">
        <v>36</v>
      </c>
      <c r="AA3525" s="11" t="str">
        <f t="shared" si="54"/>
        <v>23. Đồng ThápHuyện Lấp Vò</v>
      </c>
    </row>
    <row r="3526" spans="11:27" ht="15.75">
      <c r="K3526" s="21"/>
      <c r="L3526" s="17"/>
      <c r="M3526" s="17"/>
      <c r="N3526" s="17" t="s">
        <v>386</v>
      </c>
      <c r="O3526" s="17" t="s">
        <v>1041</v>
      </c>
      <c r="P3526" s="17" t="s">
        <v>4103</v>
      </c>
      <c r="Q3526" s="17" t="s">
        <v>347</v>
      </c>
      <c r="R3526" s="18">
        <v>65</v>
      </c>
      <c r="S3526" s="10">
        <v>36</v>
      </c>
      <c r="AA3526" s="11" t="str">
        <f t="shared" ref="AA3526:AA3589" si="55">N3526&amp;O3526</f>
        <v>23. Đồng ThápHuyện Lấp Vò</v>
      </c>
    </row>
    <row r="3527" spans="11:27" ht="15.75">
      <c r="K3527" s="21"/>
      <c r="L3527" s="17"/>
      <c r="M3527" s="17"/>
      <c r="N3527" s="17" t="s">
        <v>386</v>
      </c>
      <c r="O3527" s="17" t="s">
        <v>1041</v>
      </c>
      <c r="P3527" s="17" t="s">
        <v>4104</v>
      </c>
      <c r="Q3527" s="17" t="s">
        <v>347</v>
      </c>
      <c r="R3527" s="18">
        <v>65</v>
      </c>
      <c r="S3527" s="10">
        <v>36</v>
      </c>
      <c r="AA3527" s="11" t="str">
        <f t="shared" si="55"/>
        <v>23. Đồng ThápHuyện Lấp Vò</v>
      </c>
    </row>
    <row r="3528" spans="11:27" ht="15.75">
      <c r="K3528" s="21"/>
      <c r="L3528" s="17"/>
      <c r="M3528" s="17"/>
      <c r="N3528" s="17" t="s">
        <v>386</v>
      </c>
      <c r="O3528" s="17" t="s">
        <v>1041</v>
      </c>
      <c r="P3528" s="17" t="s">
        <v>4105</v>
      </c>
      <c r="Q3528" s="17" t="s">
        <v>347</v>
      </c>
      <c r="R3528" s="18">
        <v>65</v>
      </c>
      <c r="S3528" s="10">
        <v>36</v>
      </c>
      <c r="AA3528" s="11" t="str">
        <f t="shared" si="55"/>
        <v>23. Đồng ThápHuyện Lấp Vò</v>
      </c>
    </row>
    <row r="3529" spans="11:27" ht="15.75">
      <c r="K3529" s="21"/>
      <c r="L3529" s="17"/>
      <c r="M3529" s="17"/>
      <c r="N3529" s="17" t="s">
        <v>386</v>
      </c>
      <c r="O3529" s="17" t="s">
        <v>1041</v>
      </c>
      <c r="P3529" s="17" t="s">
        <v>4106</v>
      </c>
      <c r="Q3529" s="17" t="s">
        <v>347</v>
      </c>
      <c r="R3529" s="18">
        <v>65</v>
      </c>
      <c r="S3529" s="10">
        <v>36</v>
      </c>
      <c r="AA3529" s="11" t="str">
        <f t="shared" si="55"/>
        <v>23. Đồng ThápHuyện Lấp Vò</v>
      </c>
    </row>
    <row r="3530" spans="11:27" ht="15.75">
      <c r="K3530" s="21"/>
      <c r="L3530" s="17"/>
      <c r="M3530" s="17"/>
      <c r="N3530" s="17" t="s">
        <v>386</v>
      </c>
      <c r="O3530" s="17" t="s">
        <v>1041</v>
      </c>
      <c r="P3530" s="17" t="s">
        <v>4107</v>
      </c>
      <c r="Q3530" s="17" t="s">
        <v>347</v>
      </c>
      <c r="R3530" s="18">
        <v>65</v>
      </c>
      <c r="S3530" s="10">
        <v>36</v>
      </c>
      <c r="AA3530" s="11" t="str">
        <f t="shared" si="55"/>
        <v>23. Đồng ThápHuyện Lấp Vò</v>
      </c>
    </row>
    <row r="3531" spans="11:27" ht="15.75">
      <c r="K3531" s="21"/>
      <c r="L3531" s="17"/>
      <c r="M3531" s="17"/>
      <c r="N3531" s="17" t="s">
        <v>386</v>
      </c>
      <c r="O3531" s="17" t="s">
        <v>1041</v>
      </c>
      <c r="P3531" s="17" t="s">
        <v>2698</v>
      </c>
      <c r="Q3531" s="17" t="s">
        <v>347</v>
      </c>
      <c r="R3531" s="18">
        <v>65</v>
      </c>
      <c r="S3531" s="10">
        <v>36</v>
      </c>
      <c r="AA3531" s="11" t="str">
        <f t="shared" si="55"/>
        <v>23. Đồng ThápHuyện Lấp Vò</v>
      </c>
    </row>
    <row r="3532" spans="11:27" ht="15.75">
      <c r="K3532" s="21"/>
      <c r="L3532" s="17"/>
      <c r="M3532" s="17"/>
      <c r="N3532" s="17" t="s">
        <v>386</v>
      </c>
      <c r="O3532" s="17" t="s">
        <v>1041</v>
      </c>
      <c r="P3532" s="17" t="s">
        <v>4108</v>
      </c>
      <c r="Q3532" s="17" t="s">
        <v>347</v>
      </c>
      <c r="R3532" s="18">
        <v>65</v>
      </c>
      <c r="S3532" s="10">
        <v>36</v>
      </c>
      <c r="AA3532" s="11" t="str">
        <f t="shared" si="55"/>
        <v>23. Đồng ThápHuyện Lấp Vò</v>
      </c>
    </row>
    <row r="3533" spans="11:27" ht="15.75">
      <c r="K3533" s="21"/>
      <c r="L3533" s="17"/>
      <c r="M3533" s="17"/>
      <c r="N3533" s="17" t="s">
        <v>386</v>
      </c>
      <c r="O3533" s="17" t="s">
        <v>1044</v>
      </c>
      <c r="P3533" s="17" t="s">
        <v>4109</v>
      </c>
      <c r="Q3533" s="17" t="s">
        <v>347</v>
      </c>
      <c r="R3533" s="18">
        <v>65</v>
      </c>
      <c r="S3533" s="10">
        <v>36</v>
      </c>
      <c r="AA3533" s="11" t="str">
        <f t="shared" si="55"/>
        <v>23. Đồng ThápHuyện Tam Nông</v>
      </c>
    </row>
    <row r="3534" spans="11:27" ht="15.75">
      <c r="K3534" s="21"/>
      <c r="L3534" s="17"/>
      <c r="M3534" s="17"/>
      <c r="N3534" s="17" t="s">
        <v>386</v>
      </c>
      <c r="O3534" s="17" t="s">
        <v>1044</v>
      </c>
      <c r="P3534" s="17" t="s">
        <v>2298</v>
      </c>
      <c r="Q3534" s="17" t="s">
        <v>347</v>
      </c>
      <c r="R3534" s="18">
        <v>65</v>
      </c>
      <c r="S3534" s="10">
        <v>36</v>
      </c>
      <c r="AA3534" s="11" t="str">
        <f t="shared" si="55"/>
        <v>23. Đồng ThápHuyện Tam Nông</v>
      </c>
    </row>
    <row r="3535" spans="11:27" ht="15.75">
      <c r="K3535" s="21"/>
      <c r="L3535" s="17"/>
      <c r="M3535" s="17"/>
      <c r="N3535" s="17" t="s">
        <v>386</v>
      </c>
      <c r="O3535" s="17" t="s">
        <v>1044</v>
      </c>
      <c r="P3535" s="17" t="s">
        <v>3047</v>
      </c>
      <c r="Q3535" s="17" t="s">
        <v>347</v>
      </c>
      <c r="R3535" s="18">
        <v>65</v>
      </c>
      <c r="S3535" s="10">
        <v>36</v>
      </c>
      <c r="AA3535" s="11" t="str">
        <f t="shared" si="55"/>
        <v>23. Đồng ThápHuyện Tam Nông</v>
      </c>
    </row>
    <row r="3536" spans="11:27" ht="15.75">
      <c r="K3536" s="21"/>
      <c r="L3536" s="17"/>
      <c r="M3536" s="17"/>
      <c r="N3536" s="17" t="s">
        <v>386</v>
      </c>
      <c r="O3536" s="17" t="s">
        <v>1044</v>
      </c>
      <c r="P3536" s="17" t="s">
        <v>1267</v>
      </c>
      <c r="Q3536" s="17" t="s">
        <v>347</v>
      </c>
      <c r="R3536" s="18">
        <v>65</v>
      </c>
      <c r="S3536" s="10">
        <v>36</v>
      </c>
      <c r="AA3536" s="11" t="str">
        <f t="shared" si="55"/>
        <v>23. Đồng ThápHuyện Tam Nông</v>
      </c>
    </row>
    <row r="3537" spans="11:27" ht="15.75">
      <c r="K3537" s="21"/>
      <c r="L3537" s="17"/>
      <c r="M3537" s="17"/>
      <c r="N3537" s="17" t="s">
        <v>386</v>
      </c>
      <c r="O3537" s="17" t="s">
        <v>1044</v>
      </c>
      <c r="P3537" s="17" t="s">
        <v>354</v>
      </c>
      <c r="Q3537" s="17" t="s">
        <v>347</v>
      </c>
      <c r="R3537" s="18">
        <v>65</v>
      </c>
      <c r="S3537" s="10">
        <v>36</v>
      </c>
      <c r="AA3537" s="11" t="str">
        <f t="shared" si="55"/>
        <v>23. Đồng ThápHuyện Tam Nông</v>
      </c>
    </row>
    <row r="3538" spans="11:27" ht="15.75">
      <c r="K3538" s="21"/>
      <c r="L3538" s="17"/>
      <c r="M3538" s="17"/>
      <c r="N3538" s="17" t="s">
        <v>386</v>
      </c>
      <c r="O3538" s="17" t="s">
        <v>1044</v>
      </c>
      <c r="P3538" s="17" t="s">
        <v>2952</v>
      </c>
      <c r="Q3538" s="17" t="s">
        <v>347</v>
      </c>
      <c r="R3538" s="18">
        <v>65</v>
      </c>
      <c r="S3538" s="10">
        <v>36</v>
      </c>
      <c r="AA3538" s="11" t="str">
        <f t="shared" si="55"/>
        <v>23. Đồng ThápHuyện Tam Nông</v>
      </c>
    </row>
    <row r="3539" spans="11:27" ht="15.75">
      <c r="K3539" s="21"/>
      <c r="L3539" s="17"/>
      <c r="M3539" s="17"/>
      <c r="N3539" s="17" t="s">
        <v>386</v>
      </c>
      <c r="O3539" s="17" t="s">
        <v>1044</v>
      </c>
      <c r="P3539" s="17" t="s">
        <v>2332</v>
      </c>
      <c r="Q3539" s="17" t="s">
        <v>347</v>
      </c>
      <c r="R3539" s="18">
        <v>65</v>
      </c>
      <c r="S3539" s="10">
        <v>36</v>
      </c>
      <c r="AA3539" s="11" t="str">
        <f t="shared" si="55"/>
        <v>23. Đồng ThápHuyện Tam Nông</v>
      </c>
    </row>
    <row r="3540" spans="11:27" ht="15.75">
      <c r="K3540" s="21"/>
      <c r="L3540" s="17"/>
      <c r="M3540" s="17"/>
      <c r="N3540" s="17" t="s">
        <v>386</v>
      </c>
      <c r="O3540" s="17" t="s">
        <v>1044</v>
      </c>
      <c r="P3540" s="17" t="s">
        <v>4110</v>
      </c>
      <c r="Q3540" s="17" t="s">
        <v>347</v>
      </c>
      <c r="R3540" s="18">
        <v>65</v>
      </c>
      <c r="S3540" s="10">
        <v>36</v>
      </c>
      <c r="AA3540" s="11" t="str">
        <f t="shared" si="55"/>
        <v>23. Đồng ThápHuyện Tam Nông</v>
      </c>
    </row>
    <row r="3541" spans="11:27" ht="15.75">
      <c r="K3541" s="21"/>
      <c r="L3541" s="17"/>
      <c r="M3541" s="17"/>
      <c r="N3541" s="17" t="s">
        <v>386</v>
      </c>
      <c r="O3541" s="17" t="s">
        <v>1044</v>
      </c>
      <c r="P3541" s="17" t="s">
        <v>4111</v>
      </c>
      <c r="Q3541" s="17" t="s">
        <v>347</v>
      </c>
      <c r="R3541" s="18">
        <v>65</v>
      </c>
      <c r="S3541" s="10">
        <v>36</v>
      </c>
      <c r="AA3541" s="11" t="str">
        <f t="shared" si="55"/>
        <v>23. Đồng ThápHuyện Tam Nông</v>
      </c>
    </row>
    <row r="3542" spans="11:27" ht="15.75">
      <c r="K3542" s="21"/>
      <c r="L3542" s="17"/>
      <c r="M3542" s="17"/>
      <c r="N3542" s="17" t="s">
        <v>386</v>
      </c>
      <c r="O3542" s="17" t="s">
        <v>1044</v>
      </c>
      <c r="P3542" s="17" t="s">
        <v>4112</v>
      </c>
      <c r="Q3542" s="17" t="s">
        <v>347</v>
      </c>
      <c r="R3542" s="18">
        <v>65</v>
      </c>
      <c r="S3542" s="10">
        <v>36</v>
      </c>
      <c r="AA3542" s="11" t="str">
        <f t="shared" si="55"/>
        <v>23. Đồng ThápHuyện Tam Nông</v>
      </c>
    </row>
    <row r="3543" spans="11:27" ht="15.75">
      <c r="K3543" s="21"/>
      <c r="L3543" s="17"/>
      <c r="M3543" s="17"/>
      <c r="N3543" s="17" t="s">
        <v>386</v>
      </c>
      <c r="O3543" s="17" t="s">
        <v>1044</v>
      </c>
      <c r="P3543" s="17" t="s">
        <v>2338</v>
      </c>
      <c r="Q3543" s="17" t="s">
        <v>347</v>
      </c>
      <c r="R3543" s="18">
        <v>65</v>
      </c>
      <c r="S3543" s="10">
        <v>36</v>
      </c>
      <c r="AA3543" s="11" t="str">
        <f t="shared" si="55"/>
        <v>23. Đồng ThápHuyện Tam Nông</v>
      </c>
    </row>
    <row r="3544" spans="11:27" ht="15.75">
      <c r="K3544" s="21"/>
      <c r="L3544" s="17"/>
      <c r="M3544" s="17"/>
      <c r="N3544" s="17" t="s">
        <v>386</v>
      </c>
      <c r="O3544" s="17" t="s">
        <v>1044</v>
      </c>
      <c r="P3544" s="17" t="s">
        <v>4113</v>
      </c>
      <c r="Q3544" s="17" t="s">
        <v>347</v>
      </c>
      <c r="R3544" s="18">
        <v>65</v>
      </c>
      <c r="S3544" s="10">
        <v>36</v>
      </c>
      <c r="AA3544" s="11" t="str">
        <f t="shared" si="55"/>
        <v>23. Đồng ThápHuyện Tam Nông</v>
      </c>
    </row>
    <row r="3545" spans="11:27" ht="15.75">
      <c r="K3545" s="21"/>
      <c r="L3545" s="17"/>
      <c r="M3545" s="17"/>
      <c r="N3545" s="17" t="s">
        <v>386</v>
      </c>
      <c r="O3545" s="17" t="s">
        <v>1047</v>
      </c>
      <c r="P3545" s="17" t="s">
        <v>4114</v>
      </c>
      <c r="Q3545" s="17" t="s">
        <v>347</v>
      </c>
      <c r="R3545" s="18">
        <v>65</v>
      </c>
      <c r="S3545" s="10">
        <v>36</v>
      </c>
      <c r="AA3545" s="11" t="str">
        <f t="shared" si="55"/>
        <v>23. Đồng ThápHuyện Tân Hồng</v>
      </c>
    </row>
    <row r="3546" spans="11:27" ht="15.75">
      <c r="K3546" s="21"/>
      <c r="L3546" s="17"/>
      <c r="M3546" s="17"/>
      <c r="N3546" s="17" t="s">
        <v>386</v>
      </c>
      <c r="O3546" s="17" t="s">
        <v>1047</v>
      </c>
      <c r="P3546" s="17" t="s">
        <v>2948</v>
      </c>
      <c r="Q3546" s="17" t="s">
        <v>347</v>
      </c>
      <c r="R3546" s="18">
        <v>65</v>
      </c>
      <c r="S3546" s="10">
        <v>36</v>
      </c>
      <c r="AA3546" s="11" t="str">
        <f t="shared" si="55"/>
        <v>23. Đồng ThápHuyện Tân Hồng</v>
      </c>
    </row>
    <row r="3547" spans="11:27" ht="15.75">
      <c r="K3547" s="21"/>
      <c r="L3547" s="17"/>
      <c r="M3547" s="17"/>
      <c r="N3547" s="17" t="s">
        <v>386</v>
      </c>
      <c r="O3547" s="17" t="s">
        <v>1047</v>
      </c>
      <c r="P3547" s="17" t="s">
        <v>1111</v>
      </c>
      <c r="Q3547" s="17" t="s">
        <v>347</v>
      </c>
      <c r="R3547" s="18">
        <v>65</v>
      </c>
      <c r="S3547" s="10">
        <v>36</v>
      </c>
      <c r="AA3547" s="11" t="str">
        <f t="shared" si="55"/>
        <v>23. Đồng ThápHuyện Tân Hồng</v>
      </c>
    </row>
    <row r="3548" spans="11:27" ht="15.75">
      <c r="K3548" s="21"/>
      <c r="L3548" s="17"/>
      <c r="M3548" s="17"/>
      <c r="N3548" s="17" t="s">
        <v>386</v>
      </c>
      <c r="O3548" s="17" t="s">
        <v>1047</v>
      </c>
      <c r="P3548" s="17" t="s">
        <v>4115</v>
      </c>
      <c r="Q3548" s="17" t="s">
        <v>347</v>
      </c>
      <c r="R3548" s="18">
        <v>65</v>
      </c>
      <c r="S3548" s="10">
        <v>36</v>
      </c>
      <c r="AA3548" s="11" t="str">
        <f t="shared" si="55"/>
        <v>23. Đồng ThápHuyện Tân Hồng</v>
      </c>
    </row>
    <row r="3549" spans="11:27" ht="15.75">
      <c r="K3549" s="21"/>
      <c r="L3549" s="17"/>
      <c r="M3549" s="17"/>
      <c r="N3549" s="17" t="s">
        <v>386</v>
      </c>
      <c r="O3549" s="17" t="s">
        <v>1047</v>
      </c>
      <c r="P3549" s="17" t="s">
        <v>4116</v>
      </c>
      <c r="Q3549" s="17" t="s">
        <v>347</v>
      </c>
      <c r="R3549" s="18">
        <v>65</v>
      </c>
      <c r="S3549" s="10">
        <v>36</v>
      </c>
      <c r="AA3549" s="11" t="str">
        <f t="shared" si="55"/>
        <v>23. Đồng ThápHuyện Tân Hồng</v>
      </c>
    </row>
    <row r="3550" spans="11:27" ht="15.75">
      <c r="K3550" s="21"/>
      <c r="L3550" s="17"/>
      <c r="M3550" s="17"/>
      <c r="N3550" s="17" t="s">
        <v>386</v>
      </c>
      <c r="O3550" s="17" t="s">
        <v>1047</v>
      </c>
      <c r="P3550" s="17" t="s">
        <v>3254</v>
      </c>
      <c r="Q3550" s="17" t="s">
        <v>347</v>
      </c>
      <c r="R3550" s="18">
        <v>65</v>
      </c>
      <c r="S3550" s="10">
        <v>36</v>
      </c>
      <c r="AA3550" s="11" t="str">
        <f t="shared" si="55"/>
        <v>23. Đồng ThápHuyện Tân Hồng</v>
      </c>
    </row>
    <row r="3551" spans="11:27" ht="15.75">
      <c r="K3551" s="21"/>
      <c r="L3551" s="17"/>
      <c r="M3551" s="17"/>
      <c r="N3551" s="17" t="s">
        <v>386</v>
      </c>
      <c r="O3551" s="17" t="s">
        <v>1047</v>
      </c>
      <c r="P3551" s="17" t="s">
        <v>4117</v>
      </c>
      <c r="Q3551" s="17" t="s">
        <v>347</v>
      </c>
      <c r="R3551" s="18">
        <v>65</v>
      </c>
      <c r="S3551" s="10">
        <v>36</v>
      </c>
      <c r="AA3551" s="11" t="str">
        <f t="shared" si="55"/>
        <v>23. Đồng ThápHuyện Tân Hồng</v>
      </c>
    </row>
    <row r="3552" spans="11:27" ht="15.75">
      <c r="K3552" s="21"/>
      <c r="L3552" s="17"/>
      <c r="M3552" s="17"/>
      <c r="N3552" s="17" t="s">
        <v>386</v>
      </c>
      <c r="O3552" s="17" t="s">
        <v>1047</v>
      </c>
      <c r="P3552" s="17" t="s">
        <v>4118</v>
      </c>
      <c r="Q3552" s="17" t="s">
        <v>347</v>
      </c>
      <c r="R3552" s="18">
        <v>65</v>
      </c>
      <c r="S3552" s="10">
        <v>36</v>
      </c>
      <c r="AA3552" s="11" t="str">
        <f t="shared" si="55"/>
        <v>23. Đồng ThápHuyện Tân Hồng</v>
      </c>
    </row>
    <row r="3553" spans="11:27" ht="15.75">
      <c r="K3553" s="21"/>
      <c r="L3553" s="17"/>
      <c r="M3553" s="17"/>
      <c r="N3553" s="17" t="s">
        <v>386</v>
      </c>
      <c r="O3553" s="17" t="s">
        <v>1047</v>
      </c>
      <c r="P3553" s="17" t="s">
        <v>4119</v>
      </c>
      <c r="Q3553" s="17" t="s">
        <v>347</v>
      </c>
      <c r="R3553" s="18">
        <v>65</v>
      </c>
      <c r="S3553" s="10">
        <v>36</v>
      </c>
      <c r="AA3553" s="11" t="str">
        <f t="shared" si="55"/>
        <v>23. Đồng ThápHuyện Tân Hồng</v>
      </c>
    </row>
    <row r="3554" spans="11:27" ht="15.75">
      <c r="K3554" s="21"/>
      <c r="L3554" s="17"/>
      <c r="M3554" s="17"/>
      <c r="N3554" s="17" t="s">
        <v>386</v>
      </c>
      <c r="O3554" s="17" t="s">
        <v>1048</v>
      </c>
      <c r="P3554" s="17" t="s">
        <v>3234</v>
      </c>
      <c r="Q3554" s="17" t="s">
        <v>347</v>
      </c>
      <c r="R3554" s="18">
        <v>65</v>
      </c>
      <c r="S3554" s="10">
        <v>36</v>
      </c>
      <c r="AA3554" s="11" t="str">
        <f t="shared" si="55"/>
        <v>23. Đồng ThápHuyện Thanh Bình</v>
      </c>
    </row>
    <row r="3555" spans="11:27" ht="15.75">
      <c r="K3555" s="21"/>
      <c r="L3555" s="17"/>
      <c r="M3555" s="17"/>
      <c r="N3555" s="17" t="s">
        <v>386</v>
      </c>
      <c r="O3555" s="17" t="s">
        <v>1048</v>
      </c>
      <c r="P3555" s="17" t="s">
        <v>4120</v>
      </c>
      <c r="Q3555" s="17" t="s">
        <v>347</v>
      </c>
      <c r="R3555" s="18">
        <v>65</v>
      </c>
      <c r="S3555" s="10">
        <v>36</v>
      </c>
      <c r="AA3555" s="11" t="str">
        <f t="shared" si="55"/>
        <v>23. Đồng ThápHuyện Thanh Bình</v>
      </c>
    </row>
    <row r="3556" spans="11:27" ht="15.75">
      <c r="K3556" s="21"/>
      <c r="L3556" s="17"/>
      <c r="M3556" s="17"/>
      <c r="N3556" s="17" t="s">
        <v>386</v>
      </c>
      <c r="O3556" s="17" t="s">
        <v>1048</v>
      </c>
      <c r="P3556" s="17" t="s">
        <v>4121</v>
      </c>
      <c r="Q3556" s="17" t="s">
        <v>347</v>
      </c>
      <c r="R3556" s="18">
        <v>65</v>
      </c>
      <c r="S3556" s="10">
        <v>36</v>
      </c>
      <c r="AA3556" s="11" t="str">
        <f t="shared" si="55"/>
        <v>23. Đồng ThápHuyện Thanh Bình</v>
      </c>
    </row>
    <row r="3557" spans="11:27" ht="15.75">
      <c r="K3557" s="21"/>
      <c r="L3557" s="17"/>
      <c r="M3557" s="17"/>
      <c r="N3557" s="17" t="s">
        <v>386</v>
      </c>
      <c r="O3557" s="17" t="s">
        <v>1048</v>
      </c>
      <c r="P3557" s="17" t="s">
        <v>2356</v>
      </c>
      <c r="Q3557" s="17" t="s">
        <v>347</v>
      </c>
      <c r="R3557" s="18">
        <v>65</v>
      </c>
      <c r="S3557" s="10">
        <v>36</v>
      </c>
      <c r="AA3557" s="11" t="str">
        <f t="shared" si="55"/>
        <v>23. Đồng ThápHuyện Thanh Bình</v>
      </c>
    </row>
    <row r="3558" spans="11:27" ht="15.75">
      <c r="K3558" s="21"/>
      <c r="L3558" s="17"/>
      <c r="M3558" s="17"/>
      <c r="N3558" s="17" t="s">
        <v>386</v>
      </c>
      <c r="O3558" s="17" t="s">
        <v>1048</v>
      </c>
      <c r="P3558" s="17" t="s">
        <v>3967</v>
      </c>
      <c r="Q3558" s="17" t="s">
        <v>347</v>
      </c>
      <c r="R3558" s="18">
        <v>65</v>
      </c>
      <c r="S3558" s="10">
        <v>36</v>
      </c>
      <c r="AA3558" s="11" t="str">
        <f t="shared" si="55"/>
        <v>23. Đồng ThápHuyện Thanh Bình</v>
      </c>
    </row>
    <row r="3559" spans="11:27" ht="15.75">
      <c r="K3559" s="21"/>
      <c r="L3559" s="17"/>
      <c r="M3559" s="17"/>
      <c r="N3559" s="17" t="s">
        <v>386</v>
      </c>
      <c r="O3559" s="17" t="s">
        <v>1048</v>
      </c>
      <c r="P3559" s="17" t="s">
        <v>2989</v>
      </c>
      <c r="Q3559" s="17" t="s">
        <v>347</v>
      </c>
      <c r="R3559" s="18">
        <v>65</v>
      </c>
      <c r="S3559" s="10">
        <v>36</v>
      </c>
      <c r="AA3559" s="11" t="str">
        <f t="shared" si="55"/>
        <v>23. Đồng ThápHuyện Thanh Bình</v>
      </c>
    </row>
    <row r="3560" spans="11:27" ht="15.75">
      <c r="K3560" s="21"/>
      <c r="L3560" s="17"/>
      <c r="M3560" s="17"/>
      <c r="N3560" s="17" t="s">
        <v>386</v>
      </c>
      <c r="O3560" s="17" t="s">
        <v>1048</v>
      </c>
      <c r="P3560" s="17" t="s">
        <v>1027</v>
      </c>
      <c r="Q3560" s="17" t="s">
        <v>347</v>
      </c>
      <c r="R3560" s="18">
        <v>65</v>
      </c>
      <c r="S3560" s="10">
        <v>36</v>
      </c>
      <c r="AA3560" s="11" t="str">
        <f t="shared" si="55"/>
        <v>23. Đồng ThápHuyện Thanh Bình</v>
      </c>
    </row>
    <row r="3561" spans="11:27" ht="15.75">
      <c r="K3561" s="21"/>
      <c r="L3561" s="17"/>
      <c r="M3561" s="17"/>
      <c r="N3561" s="17" t="s">
        <v>386</v>
      </c>
      <c r="O3561" s="17" t="s">
        <v>1048</v>
      </c>
      <c r="P3561" s="17" t="s">
        <v>4122</v>
      </c>
      <c r="Q3561" s="17" t="s">
        <v>347</v>
      </c>
      <c r="R3561" s="18">
        <v>65</v>
      </c>
      <c r="S3561" s="10">
        <v>36</v>
      </c>
      <c r="AA3561" s="11" t="str">
        <f t="shared" si="55"/>
        <v>23. Đồng ThápHuyện Thanh Bình</v>
      </c>
    </row>
    <row r="3562" spans="11:27" ht="15.75">
      <c r="K3562" s="21"/>
      <c r="L3562" s="17"/>
      <c r="M3562" s="17"/>
      <c r="N3562" s="17" t="s">
        <v>386</v>
      </c>
      <c r="O3562" s="17" t="s">
        <v>1048</v>
      </c>
      <c r="P3562" s="17" t="s">
        <v>3051</v>
      </c>
      <c r="Q3562" s="17" t="s">
        <v>347</v>
      </c>
      <c r="R3562" s="18">
        <v>65</v>
      </c>
      <c r="S3562" s="10">
        <v>36</v>
      </c>
      <c r="AA3562" s="11" t="str">
        <f t="shared" si="55"/>
        <v>23. Đồng ThápHuyện Thanh Bình</v>
      </c>
    </row>
    <row r="3563" spans="11:27" ht="15.75">
      <c r="K3563" s="21"/>
      <c r="L3563" s="17"/>
      <c r="M3563" s="17"/>
      <c r="N3563" s="17" t="s">
        <v>386</v>
      </c>
      <c r="O3563" s="17" t="s">
        <v>1048</v>
      </c>
      <c r="P3563" s="17" t="s">
        <v>2698</v>
      </c>
      <c r="Q3563" s="17" t="s">
        <v>347</v>
      </c>
      <c r="R3563" s="18">
        <v>65</v>
      </c>
      <c r="S3563" s="10">
        <v>36</v>
      </c>
      <c r="AA3563" s="11" t="str">
        <f t="shared" si="55"/>
        <v>23. Đồng ThápHuyện Thanh Bình</v>
      </c>
    </row>
    <row r="3564" spans="11:27" ht="15.75">
      <c r="K3564" s="21"/>
      <c r="L3564" s="17"/>
      <c r="M3564" s="17"/>
      <c r="N3564" s="17" t="s">
        <v>386</v>
      </c>
      <c r="O3564" s="17" t="s">
        <v>1048</v>
      </c>
      <c r="P3564" s="17" t="s">
        <v>1028</v>
      </c>
      <c r="Q3564" s="17" t="s">
        <v>347</v>
      </c>
      <c r="R3564" s="18">
        <v>65</v>
      </c>
      <c r="S3564" s="10">
        <v>36</v>
      </c>
      <c r="AA3564" s="11" t="str">
        <f t="shared" si="55"/>
        <v>23. Đồng ThápHuyện Thanh Bình</v>
      </c>
    </row>
    <row r="3565" spans="11:27" ht="15.75">
      <c r="K3565" s="21"/>
      <c r="L3565" s="17"/>
      <c r="M3565" s="17"/>
      <c r="N3565" s="17" t="s">
        <v>386</v>
      </c>
      <c r="O3565" s="17" t="s">
        <v>1048</v>
      </c>
      <c r="P3565" s="17" t="s">
        <v>4123</v>
      </c>
      <c r="Q3565" s="17" t="s">
        <v>347</v>
      </c>
      <c r="R3565" s="18">
        <v>65</v>
      </c>
      <c r="S3565" s="10">
        <v>36</v>
      </c>
      <c r="AA3565" s="11" t="str">
        <f t="shared" si="55"/>
        <v>23. Đồng ThápHuyện Thanh Bình</v>
      </c>
    </row>
    <row r="3566" spans="11:27" ht="15.75">
      <c r="K3566" s="21"/>
      <c r="L3566" s="17"/>
      <c r="M3566" s="17"/>
      <c r="N3566" s="17" t="s">
        <v>386</v>
      </c>
      <c r="O3566" s="17" t="s">
        <v>1048</v>
      </c>
      <c r="P3566" s="17" t="s">
        <v>2220</v>
      </c>
      <c r="Q3566" s="17" t="s">
        <v>347</v>
      </c>
      <c r="R3566" s="18">
        <v>65</v>
      </c>
      <c r="S3566" s="10">
        <v>36</v>
      </c>
      <c r="AA3566" s="11" t="str">
        <f t="shared" si="55"/>
        <v>23. Đồng ThápHuyện Thanh Bình</v>
      </c>
    </row>
    <row r="3567" spans="11:27" ht="15.75">
      <c r="K3567" s="21"/>
      <c r="L3567" s="17"/>
      <c r="M3567" s="17"/>
      <c r="N3567" s="17" t="s">
        <v>386</v>
      </c>
      <c r="O3567" s="17" t="s">
        <v>1050</v>
      </c>
      <c r="P3567" s="17" t="s">
        <v>4124</v>
      </c>
      <c r="Q3567" s="17" t="s">
        <v>347</v>
      </c>
      <c r="R3567" s="18">
        <v>65</v>
      </c>
      <c r="S3567" s="10">
        <v>36</v>
      </c>
      <c r="AA3567" s="11" t="str">
        <f t="shared" si="55"/>
        <v>23. Đồng ThápHuyện Tháp Mười</v>
      </c>
    </row>
    <row r="3568" spans="11:27" ht="15.75">
      <c r="K3568" s="21"/>
      <c r="L3568" s="17"/>
      <c r="M3568" s="17"/>
      <c r="N3568" s="17" t="s">
        <v>386</v>
      </c>
      <c r="O3568" s="17" t="s">
        <v>1050</v>
      </c>
      <c r="P3568" s="17" t="s">
        <v>4125</v>
      </c>
      <c r="Q3568" s="17" t="s">
        <v>347</v>
      </c>
      <c r="R3568" s="18">
        <v>65</v>
      </c>
      <c r="S3568" s="10">
        <v>36</v>
      </c>
      <c r="AA3568" s="11" t="str">
        <f t="shared" si="55"/>
        <v>23. Đồng ThápHuyện Tháp Mười</v>
      </c>
    </row>
    <row r="3569" spans="11:27" ht="15.75">
      <c r="K3569" s="21"/>
      <c r="L3569" s="17"/>
      <c r="M3569" s="17"/>
      <c r="N3569" s="17" t="s">
        <v>386</v>
      </c>
      <c r="O3569" s="17" t="s">
        <v>1050</v>
      </c>
      <c r="P3569" s="17" t="s">
        <v>4126</v>
      </c>
      <c r="Q3569" s="17" t="s">
        <v>347</v>
      </c>
      <c r="R3569" s="18">
        <v>65</v>
      </c>
      <c r="S3569" s="10">
        <v>36</v>
      </c>
      <c r="AA3569" s="11" t="str">
        <f t="shared" si="55"/>
        <v>23. Đồng ThápHuyện Tháp Mười</v>
      </c>
    </row>
    <row r="3570" spans="11:27" ht="15.75">
      <c r="K3570" s="21"/>
      <c r="L3570" s="17"/>
      <c r="M3570" s="17"/>
      <c r="N3570" s="17" t="s">
        <v>386</v>
      </c>
      <c r="O3570" s="17" t="s">
        <v>1050</v>
      </c>
      <c r="P3570" s="17" t="s">
        <v>4127</v>
      </c>
      <c r="Q3570" s="17" t="s">
        <v>347</v>
      </c>
      <c r="R3570" s="18">
        <v>65</v>
      </c>
      <c r="S3570" s="10">
        <v>36</v>
      </c>
      <c r="AA3570" s="11" t="str">
        <f t="shared" si="55"/>
        <v>23. Đồng ThápHuyện Tháp Mười</v>
      </c>
    </row>
    <row r="3571" spans="11:27" ht="15.75">
      <c r="K3571" s="21"/>
      <c r="L3571" s="17"/>
      <c r="M3571" s="17"/>
      <c r="N3571" s="17" t="s">
        <v>386</v>
      </c>
      <c r="O3571" s="17" t="s">
        <v>1050</v>
      </c>
      <c r="P3571" s="17" t="s">
        <v>2319</v>
      </c>
      <c r="Q3571" s="17" t="s">
        <v>347</v>
      </c>
      <c r="R3571" s="18">
        <v>65</v>
      </c>
      <c r="S3571" s="10">
        <v>36</v>
      </c>
      <c r="AA3571" s="11" t="str">
        <f t="shared" si="55"/>
        <v>23. Đồng ThápHuyện Tháp Mười</v>
      </c>
    </row>
    <row r="3572" spans="11:27" ht="15.75">
      <c r="K3572" s="21"/>
      <c r="L3572" s="17"/>
      <c r="M3572" s="17"/>
      <c r="N3572" s="17" t="s">
        <v>386</v>
      </c>
      <c r="O3572" s="17" t="s">
        <v>1050</v>
      </c>
      <c r="P3572" s="17" t="s">
        <v>4128</v>
      </c>
      <c r="Q3572" s="17" t="s">
        <v>347</v>
      </c>
      <c r="R3572" s="18">
        <v>65</v>
      </c>
      <c r="S3572" s="10">
        <v>36</v>
      </c>
      <c r="AA3572" s="11" t="str">
        <f t="shared" si="55"/>
        <v>23. Đồng ThápHuyện Tháp Mười</v>
      </c>
    </row>
    <row r="3573" spans="11:27" ht="15.75">
      <c r="K3573" s="21"/>
      <c r="L3573" s="17"/>
      <c r="M3573" s="17"/>
      <c r="N3573" s="17" t="s">
        <v>386</v>
      </c>
      <c r="O3573" s="17" t="s">
        <v>1050</v>
      </c>
      <c r="P3573" s="17" t="s">
        <v>2924</v>
      </c>
      <c r="Q3573" s="17" t="s">
        <v>347</v>
      </c>
      <c r="R3573" s="18">
        <v>65</v>
      </c>
      <c r="S3573" s="10">
        <v>36</v>
      </c>
      <c r="AA3573" s="11" t="str">
        <f t="shared" si="55"/>
        <v>23. Đồng ThápHuyện Tháp Mười</v>
      </c>
    </row>
    <row r="3574" spans="11:27" ht="15.75">
      <c r="K3574" s="21"/>
      <c r="L3574" s="17"/>
      <c r="M3574" s="17"/>
      <c r="N3574" s="17" t="s">
        <v>386</v>
      </c>
      <c r="O3574" s="17" t="s">
        <v>1050</v>
      </c>
      <c r="P3574" s="17" t="s">
        <v>4129</v>
      </c>
      <c r="Q3574" s="17" t="s">
        <v>347</v>
      </c>
      <c r="R3574" s="18">
        <v>65</v>
      </c>
      <c r="S3574" s="10">
        <v>36</v>
      </c>
      <c r="AA3574" s="11" t="str">
        <f t="shared" si="55"/>
        <v>23. Đồng ThápHuyện Tháp Mười</v>
      </c>
    </row>
    <row r="3575" spans="11:27" ht="15.75">
      <c r="K3575" s="21"/>
      <c r="L3575" s="17"/>
      <c r="M3575" s="17"/>
      <c r="N3575" s="17" t="s">
        <v>386</v>
      </c>
      <c r="O3575" s="17" t="s">
        <v>1050</v>
      </c>
      <c r="P3575" s="17" t="s">
        <v>3987</v>
      </c>
      <c r="Q3575" s="17" t="s">
        <v>347</v>
      </c>
      <c r="R3575" s="18">
        <v>65</v>
      </c>
      <c r="S3575" s="10">
        <v>36</v>
      </c>
      <c r="AA3575" s="11" t="str">
        <f t="shared" si="55"/>
        <v>23. Đồng ThápHuyện Tháp Mười</v>
      </c>
    </row>
    <row r="3576" spans="11:27" ht="15.75">
      <c r="K3576" s="21"/>
      <c r="L3576" s="17"/>
      <c r="M3576" s="17"/>
      <c r="N3576" s="17" t="s">
        <v>386</v>
      </c>
      <c r="O3576" s="17" t="s">
        <v>1050</v>
      </c>
      <c r="P3576" s="17" t="s">
        <v>4130</v>
      </c>
      <c r="Q3576" s="17" t="s">
        <v>347</v>
      </c>
      <c r="R3576" s="18">
        <v>65</v>
      </c>
      <c r="S3576" s="10">
        <v>36</v>
      </c>
      <c r="AA3576" s="11" t="str">
        <f t="shared" si="55"/>
        <v>23. Đồng ThápHuyện Tháp Mười</v>
      </c>
    </row>
    <row r="3577" spans="11:27" ht="15.75">
      <c r="K3577" s="21"/>
      <c r="L3577" s="17"/>
      <c r="M3577" s="17"/>
      <c r="N3577" s="17" t="s">
        <v>386</v>
      </c>
      <c r="O3577" s="17" t="s">
        <v>1050</v>
      </c>
      <c r="P3577" s="17" t="s">
        <v>2231</v>
      </c>
      <c r="Q3577" s="17" t="s">
        <v>347</v>
      </c>
      <c r="R3577" s="18">
        <v>65</v>
      </c>
      <c r="S3577" s="10">
        <v>36</v>
      </c>
      <c r="AA3577" s="11" t="str">
        <f t="shared" si="55"/>
        <v>23. Đồng ThápHuyện Tháp Mười</v>
      </c>
    </row>
    <row r="3578" spans="11:27" ht="15.75">
      <c r="K3578" s="21"/>
      <c r="L3578" s="17"/>
      <c r="M3578" s="17"/>
      <c r="N3578" s="17" t="s">
        <v>386</v>
      </c>
      <c r="O3578" s="17" t="s">
        <v>1050</v>
      </c>
      <c r="P3578" s="17" t="s">
        <v>1699</v>
      </c>
      <c r="Q3578" s="17" t="s">
        <v>347</v>
      </c>
      <c r="R3578" s="18">
        <v>65</v>
      </c>
      <c r="S3578" s="10">
        <v>36</v>
      </c>
      <c r="AA3578" s="11" t="str">
        <f t="shared" si="55"/>
        <v>23. Đồng ThápHuyện Tháp Mười</v>
      </c>
    </row>
    <row r="3579" spans="11:27" ht="15.75">
      <c r="K3579" s="21"/>
      <c r="L3579" s="17"/>
      <c r="M3579" s="17"/>
      <c r="N3579" s="17" t="s">
        <v>386</v>
      </c>
      <c r="O3579" s="17" t="s">
        <v>1050</v>
      </c>
      <c r="P3579" s="17" t="s">
        <v>2224</v>
      </c>
      <c r="Q3579" s="17" t="s">
        <v>347</v>
      </c>
      <c r="R3579" s="18">
        <v>65</v>
      </c>
      <c r="S3579" s="10">
        <v>36</v>
      </c>
      <c r="AA3579" s="11" t="str">
        <f t="shared" si="55"/>
        <v>23. Đồng ThápHuyện Tháp Mười</v>
      </c>
    </row>
    <row r="3580" spans="11:27" ht="15.75">
      <c r="K3580" s="21"/>
      <c r="L3580" s="17"/>
      <c r="M3580" s="17"/>
      <c r="N3580" s="17" t="s">
        <v>386</v>
      </c>
      <c r="O3580" s="17" t="s">
        <v>1052</v>
      </c>
      <c r="P3580" s="17" t="s">
        <v>2465</v>
      </c>
      <c r="Q3580" s="17" t="s">
        <v>347</v>
      </c>
      <c r="R3580" s="18">
        <v>65</v>
      </c>
      <c r="S3580" s="10">
        <v>36</v>
      </c>
      <c r="AA3580" s="11" t="str">
        <f t="shared" si="55"/>
        <v>23. Đồng ThápThành phố Cao Lãnh</v>
      </c>
    </row>
    <row r="3581" spans="11:27" ht="15.75">
      <c r="K3581" s="21"/>
      <c r="L3581" s="17"/>
      <c r="M3581" s="17"/>
      <c r="N3581" s="17" t="s">
        <v>386</v>
      </c>
      <c r="O3581" s="17" t="s">
        <v>1052</v>
      </c>
      <c r="P3581" s="17" t="s">
        <v>1834</v>
      </c>
      <c r="Q3581" s="17" t="s">
        <v>347</v>
      </c>
      <c r="R3581" s="18">
        <v>65</v>
      </c>
      <c r="S3581" s="10">
        <v>36</v>
      </c>
      <c r="AA3581" s="11" t="str">
        <f t="shared" si="55"/>
        <v>23. Đồng ThápThành phố Cao Lãnh</v>
      </c>
    </row>
    <row r="3582" spans="11:27" ht="15.75">
      <c r="K3582" s="21"/>
      <c r="L3582" s="17"/>
      <c r="M3582" s="17"/>
      <c r="N3582" s="17" t="s">
        <v>386</v>
      </c>
      <c r="O3582" s="17" t="s">
        <v>1052</v>
      </c>
      <c r="P3582" s="17" t="s">
        <v>2466</v>
      </c>
      <c r="Q3582" s="17" t="s">
        <v>347</v>
      </c>
      <c r="R3582" s="18">
        <v>65</v>
      </c>
      <c r="S3582" s="10">
        <v>36</v>
      </c>
      <c r="AA3582" s="11" t="str">
        <f t="shared" si="55"/>
        <v>23. Đồng ThápThành phố Cao Lãnh</v>
      </c>
    </row>
    <row r="3583" spans="11:27" ht="15.75">
      <c r="K3583" s="21"/>
      <c r="L3583" s="17"/>
      <c r="M3583" s="17"/>
      <c r="N3583" s="17" t="s">
        <v>386</v>
      </c>
      <c r="O3583" s="17" t="s">
        <v>1052</v>
      </c>
      <c r="P3583" s="17" t="s">
        <v>2467</v>
      </c>
      <c r="Q3583" s="17" t="s">
        <v>347</v>
      </c>
      <c r="R3583" s="18">
        <v>65</v>
      </c>
      <c r="S3583" s="10">
        <v>36</v>
      </c>
      <c r="AA3583" s="11" t="str">
        <f t="shared" si="55"/>
        <v>23. Đồng ThápThành phố Cao Lãnh</v>
      </c>
    </row>
    <row r="3584" spans="11:27" ht="15.75">
      <c r="K3584" s="21"/>
      <c r="L3584" s="17"/>
      <c r="M3584" s="17"/>
      <c r="N3584" s="17" t="s">
        <v>386</v>
      </c>
      <c r="O3584" s="17" t="s">
        <v>1052</v>
      </c>
      <c r="P3584" s="17" t="s">
        <v>2468</v>
      </c>
      <c r="Q3584" s="17" t="s">
        <v>347</v>
      </c>
      <c r="R3584" s="18">
        <v>65</v>
      </c>
      <c r="S3584" s="10">
        <v>36</v>
      </c>
      <c r="AA3584" s="11" t="str">
        <f t="shared" si="55"/>
        <v>23. Đồng ThápThành phố Cao Lãnh</v>
      </c>
    </row>
    <row r="3585" spans="11:27" ht="15.75">
      <c r="K3585" s="21"/>
      <c r="L3585" s="17"/>
      <c r="M3585" s="17"/>
      <c r="N3585" s="17" t="s">
        <v>386</v>
      </c>
      <c r="O3585" s="17" t="s">
        <v>1052</v>
      </c>
      <c r="P3585" s="17" t="s">
        <v>1933</v>
      </c>
      <c r="Q3585" s="17" t="s">
        <v>347</v>
      </c>
      <c r="R3585" s="18">
        <v>65</v>
      </c>
      <c r="S3585" s="10">
        <v>36</v>
      </c>
      <c r="AA3585" s="11" t="str">
        <f t="shared" si="55"/>
        <v>23. Đồng ThápThành phố Cao Lãnh</v>
      </c>
    </row>
    <row r="3586" spans="11:27" ht="15.75">
      <c r="K3586" s="21"/>
      <c r="L3586" s="17"/>
      <c r="M3586" s="17"/>
      <c r="N3586" s="17" t="s">
        <v>386</v>
      </c>
      <c r="O3586" s="17" t="s">
        <v>1052</v>
      </c>
      <c r="P3586" s="17" t="s">
        <v>4131</v>
      </c>
      <c r="Q3586" s="17" t="s">
        <v>347</v>
      </c>
      <c r="R3586" s="18">
        <v>65</v>
      </c>
      <c r="S3586" s="10">
        <v>36</v>
      </c>
      <c r="AA3586" s="11" t="str">
        <f t="shared" si="55"/>
        <v>23. Đồng ThápThành phố Cao Lãnh</v>
      </c>
    </row>
    <row r="3587" spans="11:27" ht="15.75">
      <c r="K3587" s="21"/>
      <c r="L3587" s="17"/>
      <c r="M3587" s="17"/>
      <c r="N3587" s="17" t="s">
        <v>386</v>
      </c>
      <c r="O3587" s="17" t="s">
        <v>1052</v>
      </c>
      <c r="P3587" s="17" t="s">
        <v>4132</v>
      </c>
      <c r="Q3587" s="17" t="s">
        <v>347</v>
      </c>
      <c r="R3587" s="18">
        <v>65</v>
      </c>
      <c r="S3587" s="10">
        <v>36</v>
      </c>
      <c r="AA3587" s="11" t="str">
        <f t="shared" si="55"/>
        <v>23. Đồng ThápThành phố Cao Lãnh</v>
      </c>
    </row>
    <row r="3588" spans="11:27" ht="15.75">
      <c r="K3588" s="21"/>
      <c r="L3588" s="17"/>
      <c r="M3588" s="17"/>
      <c r="N3588" s="17" t="s">
        <v>386</v>
      </c>
      <c r="O3588" s="17" t="s">
        <v>1052</v>
      </c>
      <c r="P3588" s="17" t="s">
        <v>2311</v>
      </c>
      <c r="Q3588" s="17" t="s">
        <v>347</v>
      </c>
      <c r="R3588" s="18">
        <v>65</v>
      </c>
      <c r="S3588" s="10">
        <v>36</v>
      </c>
      <c r="AA3588" s="11" t="str">
        <f t="shared" si="55"/>
        <v>23. Đồng ThápThành phố Cao Lãnh</v>
      </c>
    </row>
    <row r="3589" spans="11:27" ht="15.75">
      <c r="K3589" s="21"/>
      <c r="L3589" s="17"/>
      <c r="M3589" s="17"/>
      <c r="N3589" s="17" t="s">
        <v>386</v>
      </c>
      <c r="O3589" s="17" t="s">
        <v>1052</v>
      </c>
      <c r="P3589" s="17" t="s">
        <v>4133</v>
      </c>
      <c r="Q3589" s="17" t="s">
        <v>347</v>
      </c>
      <c r="R3589" s="18">
        <v>65</v>
      </c>
      <c r="S3589" s="10">
        <v>36</v>
      </c>
      <c r="AA3589" s="11" t="str">
        <f t="shared" si="55"/>
        <v>23. Đồng ThápThành phố Cao Lãnh</v>
      </c>
    </row>
    <row r="3590" spans="11:27" ht="15.75">
      <c r="K3590" s="21"/>
      <c r="L3590" s="17"/>
      <c r="M3590" s="17"/>
      <c r="N3590" s="17" t="s">
        <v>386</v>
      </c>
      <c r="O3590" s="17" t="s">
        <v>1052</v>
      </c>
      <c r="P3590" s="17" t="s">
        <v>4134</v>
      </c>
      <c r="Q3590" s="17" t="s">
        <v>347</v>
      </c>
      <c r="R3590" s="18">
        <v>65</v>
      </c>
      <c r="S3590" s="10">
        <v>36</v>
      </c>
      <c r="AA3590" s="11" t="str">
        <f t="shared" ref="AA3590:AA3653" si="56">N3590&amp;O3590</f>
        <v>23. Đồng ThápThành phố Cao Lãnh</v>
      </c>
    </row>
    <row r="3591" spans="11:27" ht="15.75">
      <c r="K3591" s="21"/>
      <c r="L3591" s="17"/>
      <c r="M3591" s="17"/>
      <c r="N3591" s="17" t="s">
        <v>386</v>
      </c>
      <c r="O3591" s="17" t="s">
        <v>1052</v>
      </c>
      <c r="P3591" s="17" t="s">
        <v>4135</v>
      </c>
      <c r="Q3591" s="17" t="s">
        <v>347</v>
      </c>
      <c r="R3591" s="18">
        <v>65</v>
      </c>
      <c r="S3591" s="10">
        <v>36</v>
      </c>
      <c r="AA3591" s="11" t="str">
        <f t="shared" si="56"/>
        <v>23. Đồng ThápThành phố Cao Lãnh</v>
      </c>
    </row>
    <row r="3592" spans="11:27" ht="15.75">
      <c r="K3592" s="21"/>
      <c r="L3592" s="17"/>
      <c r="M3592" s="17"/>
      <c r="N3592" s="17" t="s">
        <v>386</v>
      </c>
      <c r="O3592" s="17" t="s">
        <v>1052</v>
      </c>
      <c r="P3592" s="17" t="s">
        <v>4136</v>
      </c>
      <c r="Q3592" s="17" t="s">
        <v>347</v>
      </c>
      <c r="R3592" s="18">
        <v>65</v>
      </c>
      <c r="S3592" s="10">
        <v>36</v>
      </c>
      <c r="AA3592" s="11" t="str">
        <f t="shared" si="56"/>
        <v>23. Đồng ThápThành phố Cao Lãnh</v>
      </c>
    </row>
    <row r="3593" spans="11:27" ht="15.75">
      <c r="K3593" s="21"/>
      <c r="L3593" s="17"/>
      <c r="M3593" s="17"/>
      <c r="N3593" s="17" t="s">
        <v>386</v>
      </c>
      <c r="O3593" s="17" t="s">
        <v>1052</v>
      </c>
      <c r="P3593" s="17" t="s">
        <v>4137</v>
      </c>
      <c r="Q3593" s="17" t="s">
        <v>347</v>
      </c>
      <c r="R3593" s="18">
        <v>65</v>
      </c>
      <c r="S3593" s="10">
        <v>36</v>
      </c>
      <c r="AA3593" s="11" t="str">
        <f t="shared" si="56"/>
        <v>23. Đồng ThápThành phố Cao Lãnh</v>
      </c>
    </row>
    <row r="3594" spans="11:27" ht="15.75">
      <c r="K3594" s="21"/>
      <c r="L3594" s="17"/>
      <c r="M3594" s="17"/>
      <c r="N3594" s="17" t="s">
        <v>386</v>
      </c>
      <c r="O3594" s="17" t="s">
        <v>1052</v>
      </c>
      <c r="P3594" s="17" t="s">
        <v>4138</v>
      </c>
      <c r="Q3594" s="17" t="s">
        <v>347</v>
      </c>
      <c r="R3594" s="18">
        <v>65</v>
      </c>
      <c r="S3594" s="10">
        <v>36</v>
      </c>
      <c r="AA3594" s="11" t="str">
        <f t="shared" si="56"/>
        <v>23. Đồng ThápThành phố Cao Lãnh</v>
      </c>
    </row>
    <row r="3595" spans="11:27" ht="15.75">
      <c r="K3595" s="21"/>
      <c r="L3595" s="17"/>
      <c r="M3595" s="17"/>
      <c r="N3595" s="17" t="s">
        <v>386</v>
      </c>
      <c r="O3595" s="17" t="s">
        <v>1055</v>
      </c>
      <c r="P3595" s="17" t="s">
        <v>4139</v>
      </c>
      <c r="Q3595" s="17" t="s">
        <v>347</v>
      </c>
      <c r="R3595" s="18">
        <v>65</v>
      </c>
      <c r="S3595" s="10">
        <v>36</v>
      </c>
      <c r="AA3595" s="11" t="str">
        <f t="shared" si="56"/>
        <v>23. Đồng ThápThành phố Hồng Ngự</v>
      </c>
    </row>
    <row r="3596" spans="11:27" ht="15.75">
      <c r="K3596" s="21"/>
      <c r="L3596" s="17"/>
      <c r="M3596" s="17"/>
      <c r="N3596" s="17" t="s">
        <v>386</v>
      </c>
      <c r="O3596" s="17" t="s">
        <v>1055</v>
      </c>
      <c r="P3596" s="17" t="s">
        <v>4140</v>
      </c>
      <c r="Q3596" s="17" t="s">
        <v>347</v>
      </c>
      <c r="R3596" s="18">
        <v>65</v>
      </c>
      <c r="S3596" s="10">
        <v>36</v>
      </c>
      <c r="AA3596" s="11" t="str">
        <f t="shared" si="56"/>
        <v>23. Đồng ThápThành phố Hồng Ngự</v>
      </c>
    </row>
    <row r="3597" spans="11:27" ht="15.75">
      <c r="K3597" s="21"/>
      <c r="L3597" s="17"/>
      <c r="M3597" s="17"/>
      <c r="N3597" s="17" t="s">
        <v>386</v>
      </c>
      <c r="O3597" s="17" t="s">
        <v>1055</v>
      </c>
      <c r="P3597" s="17" t="s">
        <v>1914</v>
      </c>
      <c r="Q3597" s="17" t="s">
        <v>347</v>
      </c>
      <c r="R3597" s="18">
        <v>65</v>
      </c>
      <c r="S3597" s="10">
        <v>36</v>
      </c>
      <c r="AA3597" s="11" t="str">
        <f t="shared" si="56"/>
        <v>23. Đồng ThápThành phố Hồng Ngự</v>
      </c>
    </row>
    <row r="3598" spans="11:27" ht="15.75">
      <c r="K3598" s="21"/>
      <c r="L3598" s="17"/>
      <c r="M3598" s="17"/>
      <c r="N3598" s="17" t="s">
        <v>386</v>
      </c>
      <c r="O3598" s="17" t="s">
        <v>1055</v>
      </c>
      <c r="P3598" s="17" t="s">
        <v>3287</v>
      </c>
      <c r="Q3598" s="17" t="s">
        <v>347</v>
      </c>
      <c r="R3598" s="18">
        <v>65</v>
      </c>
      <c r="S3598" s="10">
        <v>36</v>
      </c>
      <c r="AA3598" s="11" t="str">
        <f t="shared" si="56"/>
        <v>23. Đồng ThápThành phố Hồng Ngự</v>
      </c>
    </row>
    <row r="3599" spans="11:27" ht="15.75">
      <c r="K3599" s="21"/>
      <c r="L3599" s="17"/>
      <c r="M3599" s="17"/>
      <c r="N3599" s="17" t="s">
        <v>386</v>
      </c>
      <c r="O3599" s="17" t="s">
        <v>1055</v>
      </c>
      <c r="P3599" s="17" t="s">
        <v>3068</v>
      </c>
      <c r="Q3599" s="17" t="s">
        <v>347</v>
      </c>
      <c r="R3599" s="18">
        <v>65</v>
      </c>
      <c r="S3599" s="10">
        <v>36</v>
      </c>
      <c r="AA3599" s="11" t="str">
        <f t="shared" si="56"/>
        <v>23. Đồng ThápThành phố Hồng Ngự</v>
      </c>
    </row>
    <row r="3600" spans="11:27" ht="15.75">
      <c r="K3600" s="21"/>
      <c r="L3600" s="17"/>
      <c r="M3600" s="17"/>
      <c r="N3600" s="17" t="s">
        <v>386</v>
      </c>
      <c r="O3600" s="17" t="s">
        <v>1055</v>
      </c>
      <c r="P3600" s="17" t="s">
        <v>2300</v>
      </c>
      <c r="Q3600" s="17" t="s">
        <v>347</v>
      </c>
      <c r="R3600" s="18">
        <v>65</v>
      </c>
      <c r="S3600" s="10">
        <v>36</v>
      </c>
      <c r="AA3600" s="11" t="str">
        <f t="shared" si="56"/>
        <v>23. Đồng ThápThành phố Hồng Ngự</v>
      </c>
    </row>
    <row r="3601" spans="11:27" ht="15.75">
      <c r="K3601" s="21"/>
      <c r="L3601" s="17"/>
      <c r="M3601" s="17"/>
      <c r="N3601" s="17" t="s">
        <v>386</v>
      </c>
      <c r="O3601" s="17" t="s">
        <v>1055</v>
      </c>
      <c r="P3601" s="17" t="s">
        <v>564</v>
      </c>
      <c r="Q3601" s="17" t="s">
        <v>347</v>
      </c>
      <c r="R3601" s="18">
        <v>65</v>
      </c>
      <c r="S3601" s="10">
        <v>36</v>
      </c>
      <c r="AA3601" s="11" t="str">
        <f t="shared" si="56"/>
        <v>23. Đồng ThápThành phố Hồng Ngự</v>
      </c>
    </row>
    <row r="3602" spans="11:27" ht="15.75">
      <c r="K3602" s="21"/>
      <c r="L3602" s="17"/>
      <c r="M3602" s="17"/>
      <c r="N3602" s="17" t="s">
        <v>386</v>
      </c>
      <c r="O3602" s="17" t="s">
        <v>1058</v>
      </c>
      <c r="P3602" s="17" t="s">
        <v>2465</v>
      </c>
      <c r="Q3602" s="17" t="s">
        <v>347</v>
      </c>
      <c r="R3602" s="18">
        <v>65</v>
      </c>
      <c r="S3602" s="10">
        <v>36</v>
      </c>
      <c r="AA3602" s="11" t="str">
        <f t="shared" si="56"/>
        <v>23. Đồng ThápThành phố Sa Đéc</v>
      </c>
    </row>
    <row r="3603" spans="11:27" ht="15.75">
      <c r="K3603" s="21"/>
      <c r="L3603" s="17"/>
      <c r="M3603" s="17"/>
      <c r="N3603" s="17" t="s">
        <v>386</v>
      </c>
      <c r="O3603" s="17" t="s">
        <v>1058</v>
      </c>
      <c r="P3603" s="17" t="s">
        <v>2466</v>
      </c>
      <c r="Q3603" s="17" t="s">
        <v>347</v>
      </c>
      <c r="R3603" s="18">
        <v>65</v>
      </c>
      <c r="S3603" s="10">
        <v>36</v>
      </c>
      <c r="AA3603" s="11" t="str">
        <f t="shared" si="56"/>
        <v>23. Đồng ThápThành phố Sa Đéc</v>
      </c>
    </row>
    <row r="3604" spans="11:27" ht="15.75">
      <c r="K3604" s="21"/>
      <c r="L3604" s="17"/>
      <c r="M3604" s="17"/>
      <c r="N3604" s="17" t="s">
        <v>386</v>
      </c>
      <c r="O3604" s="17" t="s">
        <v>1058</v>
      </c>
      <c r="P3604" s="17" t="s">
        <v>2467</v>
      </c>
      <c r="Q3604" s="17" t="s">
        <v>347</v>
      </c>
      <c r="R3604" s="18">
        <v>65</v>
      </c>
      <c r="S3604" s="10">
        <v>36</v>
      </c>
      <c r="AA3604" s="11" t="str">
        <f t="shared" si="56"/>
        <v>23. Đồng ThápThành phố Sa Đéc</v>
      </c>
    </row>
    <row r="3605" spans="11:27" ht="15.75">
      <c r="K3605" s="21"/>
      <c r="L3605" s="17"/>
      <c r="M3605" s="17"/>
      <c r="N3605" s="17" t="s">
        <v>386</v>
      </c>
      <c r="O3605" s="17" t="s">
        <v>1058</v>
      </c>
      <c r="P3605" s="17" t="s">
        <v>2468</v>
      </c>
      <c r="Q3605" s="17" t="s">
        <v>347</v>
      </c>
      <c r="R3605" s="18">
        <v>65</v>
      </c>
      <c r="S3605" s="10">
        <v>36</v>
      </c>
      <c r="AA3605" s="11" t="str">
        <f t="shared" si="56"/>
        <v>23. Đồng ThápThành phố Sa Đéc</v>
      </c>
    </row>
    <row r="3606" spans="11:27" ht="15.75">
      <c r="K3606" s="21"/>
      <c r="L3606" s="17"/>
      <c r="M3606" s="17"/>
      <c r="N3606" s="17" t="s">
        <v>386</v>
      </c>
      <c r="O3606" s="17" t="s">
        <v>1058</v>
      </c>
      <c r="P3606" s="17" t="s">
        <v>4141</v>
      </c>
      <c r="Q3606" s="17" t="s">
        <v>347</v>
      </c>
      <c r="R3606" s="18">
        <v>65</v>
      </c>
      <c r="S3606" s="10">
        <v>36</v>
      </c>
      <c r="AA3606" s="11" t="str">
        <f t="shared" si="56"/>
        <v>23. Đồng ThápThành phố Sa Đéc</v>
      </c>
    </row>
    <row r="3607" spans="11:27" ht="15.75">
      <c r="K3607" s="21"/>
      <c r="L3607" s="17"/>
      <c r="M3607" s="17"/>
      <c r="N3607" s="17" t="s">
        <v>386</v>
      </c>
      <c r="O3607" s="17" t="s">
        <v>1058</v>
      </c>
      <c r="P3607" s="17" t="s">
        <v>4142</v>
      </c>
      <c r="Q3607" s="17" t="s">
        <v>347</v>
      </c>
      <c r="R3607" s="18">
        <v>65</v>
      </c>
      <c r="S3607" s="10">
        <v>36</v>
      </c>
      <c r="AA3607" s="11" t="str">
        <f t="shared" si="56"/>
        <v>23. Đồng ThápThành phố Sa Đéc</v>
      </c>
    </row>
    <row r="3608" spans="11:27" ht="15.75">
      <c r="K3608" s="21"/>
      <c r="L3608" s="17"/>
      <c r="M3608" s="17"/>
      <c r="N3608" s="17" t="s">
        <v>386</v>
      </c>
      <c r="O3608" s="17" t="s">
        <v>1058</v>
      </c>
      <c r="P3608" s="17" t="s">
        <v>4143</v>
      </c>
      <c r="Q3608" s="17" t="s">
        <v>347</v>
      </c>
      <c r="R3608" s="18">
        <v>65</v>
      </c>
      <c r="S3608" s="10">
        <v>36</v>
      </c>
      <c r="AA3608" s="11" t="str">
        <f t="shared" si="56"/>
        <v>23. Đồng ThápThành phố Sa Đéc</v>
      </c>
    </row>
    <row r="3609" spans="11:27" ht="15.75">
      <c r="K3609" s="21"/>
      <c r="L3609" s="17"/>
      <c r="M3609" s="17"/>
      <c r="N3609" s="17" t="s">
        <v>386</v>
      </c>
      <c r="O3609" s="17" t="s">
        <v>1058</v>
      </c>
      <c r="P3609" s="17" t="s">
        <v>4144</v>
      </c>
      <c r="Q3609" s="17" t="s">
        <v>347</v>
      </c>
      <c r="R3609" s="18">
        <v>65</v>
      </c>
      <c r="S3609" s="10">
        <v>36</v>
      </c>
      <c r="AA3609" s="11" t="str">
        <f t="shared" si="56"/>
        <v>23. Đồng ThápThành phố Sa Đéc</v>
      </c>
    </row>
    <row r="3610" spans="11:27" ht="15.75">
      <c r="K3610" s="21"/>
      <c r="L3610" s="17"/>
      <c r="M3610" s="17"/>
      <c r="N3610" s="17" t="s">
        <v>386</v>
      </c>
      <c r="O3610" s="17" t="s">
        <v>1058</v>
      </c>
      <c r="P3610" s="17" t="s">
        <v>4145</v>
      </c>
      <c r="Q3610" s="17" t="s">
        <v>347</v>
      </c>
      <c r="R3610" s="18">
        <v>65</v>
      </c>
      <c r="S3610" s="10">
        <v>36</v>
      </c>
      <c r="AA3610" s="11" t="str">
        <f t="shared" si="56"/>
        <v>23. Đồng ThápThành phố Sa Đéc</v>
      </c>
    </row>
    <row r="3611" spans="11:27" ht="15.75">
      <c r="K3611" s="21"/>
      <c r="L3611" s="17"/>
      <c r="M3611" s="17"/>
      <c r="N3611" s="17" t="s">
        <v>390</v>
      </c>
      <c r="O3611" s="17" t="s">
        <v>1061</v>
      </c>
      <c r="P3611" s="17" t="s">
        <v>4146</v>
      </c>
      <c r="Q3611" s="17" t="s">
        <v>347</v>
      </c>
      <c r="R3611" s="18">
        <v>65</v>
      </c>
      <c r="S3611" s="10">
        <v>36</v>
      </c>
      <c r="AA3611" s="11" t="str">
        <f t="shared" si="56"/>
        <v>24. Gia LaiHuyện Chư Păh</v>
      </c>
    </row>
    <row r="3612" spans="11:27" ht="15.75">
      <c r="K3612" s="21"/>
      <c r="L3612" s="17"/>
      <c r="M3612" s="17"/>
      <c r="N3612" s="17" t="s">
        <v>390</v>
      </c>
      <c r="O3612" s="17" t="s">
        <v>1061</v>
      </c>
      <c r="P3612" s="17" t="s">
        <v>4147</v>
      </c>
      <c r="Q3612" s="17" t="s">
        <v>347</v>
      </c>
      <c r="R3612" s="18">
        <v>65</v>
      </c>
      <c r="S3612" s="10">
        <v>36</v>
      </c>
      <c r="AA3612" s="11" t="str">
        <f t="shared" si="56"/>
        <v>24. Gia LaiHuyện Chư Păh</v>
      </c>
    </row>
    <row r="3613" spans="11:27" ht="15.75">
      <c r="K3613" s="21"/>
      <c r="L3613" s="17"/>
      <c r="M3613" s="17"/>
      <c r="N3613" s="17" t="s">
        <v>390</v>
      </c>
      <c r="O3613" s="17" t="s">
        <v>1061</v>
      </c>
      <c r="P3613" s="17" t="s">
        <v>4148</v>
      </c>
      <c r="Q3613" s="17" t="s">
        <v>347</v>
      </c>
      <c r="R3613" s="18">
        <v>65</v>
      </c>
      <c r="S3613" s="10">
        <v>36</v>
      </c>
      <c r="AA3613" s="11" t="str">
        <f t="shared" si="56"/>
        <v>24. Gia LaiHuyện Chư Păh</v>
      </c>
    </row>
    <row r="3614" spans="11:27" ht="15.75">
      <c r="K3614" s="21"/>
      <c r="L3614" s="17"/>
      <c r="M3614" s="17"/>
      <c r="N3614" s="17" t="s">
        <v>390</v>
      </c>
      <c r="O3614" s="17" t="s">
        <v>1061</v>
      </c>
      <c r="P3614" s="17" t="s">
        <v>4149</v>
      </c>
      <c r="Q3614" s="17" t="s">
        <v>347</v>
      </c>
      <c r="R3614" s="18">
        <v>65</v>
      </c>
      <c r="S3614" s="10">
        <v>36</v>
      </c>
      <c r="AA3614" s="11" t="str">
        <f t="shared" si="56"/>
        <v>24. Gia LaiHuyện Chư Păh</v>
      </c>
    </row>
    <row r="3615" spans="11:27" ht="15.75">
      <c r="K3615" s="21"/>
      <c r="L3615" s="17"/>
      <c r="M3615" s="17"/>
      <c r="N3615" s="17" t="s">
        <v>390</v>
      </c>
      <c r="O3615" s="17" t="s">
        <v>1061</v>
      </c>
      <c r="P3615" s="17" t="s">
        <v>4150</v>
      </c>
      <c r="Q3615" s="17" t="s">
        <v>347</v>
      </c>
      <c r="R3615" s="18">
        <v>65</v>
      </c>
      <c r="S3615" s="10">
        <v>36</v>
      </c>
      <c r="AA3615" s="11" t="str">
        <f t="shared" si="56"/>
        <v>24. Gia LaiHuyện Chư Păh</v>
      </c>
    </row>
    <row r="3616" spans="11:27" ht="15.75">
      <c r="K3616" s="21"/>
      <c r="L3616" s="17"/>
      <c r="M3616" s="17"/>
      <c r="N3616" s="17" t="s">
        <v>390</v>
      </c>
      <c r="O3616" s="17" t="s">
        <v>1061</v>
      </c>
      <c r="P3616" s="17" t="s">
        <v>1360</v>
      </c>
      <c r="Q3616" s="17" t="s">
        <v>347</v>
      </c>
      <c r="R3616" s="18">
        <v>65</v>
      </c>
      <c r="S3616" s="10">
        <v>36</v>
      </c>
      <c r="AA3616" s="11" t="str">
        <f t="shared" si="56"/>
        <v>24. Gia LaiHuyện Chư Păh</v>
      </c>
    </row>
    <row r="3617" spans="11:27" ht="15.75">
      <c r="K3617" s="21"/>
      <c r="L3617" s="17"/>
      <c r="M3617" s="17"/>
      <c r="N3617" s="17" t="s">
        <v>390</v>
      </c>
      <c r="O3617" s="17" t="s">
        <v>1061</v>
      </c>
      <c r="P3617" s="17" t="s">
        <v>4151</v>
      </c>
      <c r="Q3617" s="17" t="s">
        <v>347</v>
      </c>
      <c r="R3617" s="18">
        <v>65</v>
      </c>
      <c r="S3617" s="10">
        <v>36</v>
      </c>
      <c r="AA3617" s="11" t="str">
        <f t="shared" si="56"/>
        <v>24. Gia LaiHuyện Chư Păh</v>
      </c>
    </row>
    <row r="3618" spans="11:27" ht="15.75">
      <c r="K3618" s="21"/>
      <c r="L3618" s="17"/>
      <c r="M3618" s="17"/>
      <c r="N3618" s="17" t="s">
        <v>390</v>
      </c>
      <c r="O3618" s="17" t="s">
        <v>1061</v>
      </c>
      <c r="P3618" s="17" t="s">
        <v>4152</v>
      </c>
      <c r="Q3618" s="17" t="s">
        <v>347</v>
      </c>
      <c r="R3618" s="18">
        <v>65</v>
      </c>
      <c r="S3618" s="10">
        <v>36</v>
      </c>
      <c r="AA3618" s="11" t="str">
        <f t="shared" si="56"/>
        <v>24. Gia LaiHuyện Chư Păh</v>
      </c>
    </row>
    <row r="3619" spans="11:27" ht="15.75">
      <c r="K3619" s="21"/>
      <c r="L3619" s="17"/>
      <c r="M3619" s="17"/>
      <c r="N3619" s="17" t="s">
        <v>390</v>
      </c>
      <c r="O3619" s="17" t="s">
        <v>1061</v>
      </c>
      <c r="P3619" s="17" t="s">
        <v>4153</v>
      </c>
      <c r="Q3619" s="17" t="s">
        <v>347</v>
      </c>
      <c r="R3619" s="18">
        <v>65</v>
      </c>
      <c r="S3619" s="10">
        <v>36</v>
      </c>
      <c r="AA3619" s="11" t="str">
        <f t="shared" si="56"/>
        <v>24. Gia LaiHuyện Chư Păh</v>
      </c>
    </row>
    <row r="3620" spans="11:27" ht="15.75">
      <c r="K3620" s="21"/>
      <c r="L3620" s="17"/>
      <c r="M3620" s="17"/>
      <c r="N3620" s="17" t="s">
        <v>390</v>
      </c>
      <c r="O3620" s="17" t="s">
        <v>1061</v>
      </c>
      <c r="P3620" s="17" t="s">
        <v>4154</v>
      </c>
      <c r="Q3620" s="17" t="s">
        <v>347</v>
      </c>
      <c r="R3620" s="18">
        <v>65</v>
      </c>
      <c r="S3620" s="10">
        <v>36</v>
      </c>
      <c r="AA3620" s="11" t="str">
        <f t="shared" si="56"/>
        <v>24. Gia LaiHuyện Chư Păh</v>
      </c>
    </row>
    <row r="3621" spans="11:27" ht="15.75">
      <c r="K3621" s="21"/>
      <c r="L3621" s="17"/>
      <c r="M3621" s="17"/>
      <c r="N3621" s="17" t="s">
        <v>390</v>
      </c>
      <c r="O3621" s="17" t="s">
        <v>1061</v>
      </c>
      <c r="P3621" s="17" t="s">
        <v>4155</v>
      </c>
      <c r="Q3621" s="17" t="s">
        <v>347</v>
      </c>
      <c r="R3621" s="18">
        <v>65</v>
      </c>
      <c r="S3621" s="10">
        <v>36</v>
      </c>
      <c r="AA3621" s="11" t="str">
        <f t="shared" si="56"/>
        <v>24. Gia LaiHuyện Chư Păh</v>
      </c>
    </row>
    <row r="3622" spans="11:27" ht="15.75">
      <c r="K3622" s="21"/>
      <c r="L3622" s="17"/>
      <c r="M3622" s="17"/>
      <c r="N3622" s="17" t="s">
        <v>390</v>
      </c>
      <c r="O3622" s="17" t="s">
        <v>1061</v>
      </c>
      <c r="P3622" s="17" t="s">
        <v>4156</v>
      </c>
      <c r="Q3622" s="17" t="s">
        <v>347</v>
      </c>
      <c r="R3622" s="18">
        <v>65</v>
      </c>
      <c r="S3622" s="10">
        <v>36</v>
      </c>
      <c r="AA3622" s="11" t="str">
        <f t="shared" si="56"/>
        <v>24. Gia LaiHuyện Chư Păh</v>
      </c>
    </row>
    <row r="3623" spans="11:27" ht="15.75">
      <c r="K3623" s="21"/>
      <c r="L3623" s="17"/>
      <c r="M3623" s="17"/>
      <c r="N3623" s="17" t="s">
        <v>390</v>
      </c>
      <c r="O3623" s="17" t="s">
        <v>1061</v>
      </c>
      <c r="P3623" s="17" t="s">
        <v>2563</v>
      </c>
      <c r="Q3623" s="17" t="s">
        <v>347</v>
      </c>
      <c r="R3623" s="18">
        <v>65</v>
      </c>
      <c r="S3623" s="10">
        <v>36</v>
      </c>
      <c r="AA3623" s="11" t="str">
        <f t="shared" si="56"/>
        <v>24. Gia LaiHuyện Chư Păh</v>
      </c>
    </row>
    <row r="3624" spans="11:27" ht="15.75">
      <c r="K3624" s="21"/>
      <c r="L3624" s="17"/>
      <c r="M3624" s="17"/>
      <c r="N3624" s="17" t="s">
        <v>390</v>
      </c>
      <c r="O3624" s="17" t="s">
        <v>1061</v>
      </c>
      <c r="P3624" s="17" t="s">
        <v>2564</v>
      </c>
      <c r="Q3624" s="17" t="s">
        <v>347</v>
      </c>
      <c r="R3624" s="18">
        <v>65</v>
      </c>
      <c r="S3624" s="10">
        <v>36</v>
      </c>
      <c r="AA3624" s="11" t="str">
        <f t="shared" si="56"/>
        <v>24. Gia LaiHuyện Chư Păh</v>
      </c>
    </row>
    <row r="3625" spans="11:27" ht="15.75">
      <c r="K3625" s="21"/>
      <c r="L3625" s="17"/>
      <c r="M3625" s="17"/>
      <c r="N3625" s="17" t="s">
        <v>390</v>
      </c>
      <c r="O3625" s="17" t="s">
        <v>1064</v>
      </c>
      <c r="P3625" s="17" t="s">
        <v>4157</v>
      </c>
      <c r="Q3625" s="17" t="s">
        <v>347</v>
      </c>
      <c r="R3625" s="18">
        <v>65</v>
      </c>
      <c r="S3625" s="10">
        <v>36</v>
      </c>
      <c r="AA3625" s="11" t="str">
        <f t="shared" si="56"/>
        <v>24. Gia LaiHuyện Chư Prông</v>
      </c>
    </row>
    <row r="3626" spans="11:27" ht="15.75">
      <c r="K3626" s="21"/>
      <c r="L3626" s="17"/>
      <c r="M3626" s="17"/>
      <c r="N3626" s="17" t="s">
        <v>390</v>
      </c>
      <c r="O3626" s="17" t="s">
        <v>1064</v>
      </c>
      <c r="P3626" s="17" t="s">
        <v>3973</v>
      </c>
      <c r="Q3626" s="17" t="s">
        <v>347</v>
      </c>
      <c r="R3626" s="18">
        <v>65</v>
      </c>
      <c r="S3626" s="10">
        <v>36</v>
      </c>
      <c r="AA3626" s="11" t="str">
        <f t="shared" si="56"/>
        <v>24. Gia LaiHuyện Chư Prông</v>
      </c>
    </row>
    <row r="3627" spans="11:27" ht="15.75">
      <c r="K3627" s="21"/>
      <c r="L3627" s="17"/>
      <c r="M3627" s="17"/>
      <c r="N3627" s="17" t="s">
        <v>390</v>
      </c>
      <c r="O3627" s="17" t="s">
        <v>1064</v>
      </c>
      <c r="P3627" s="17" t="s">
        <v>4158</v>
      </c>
      <c r="Q3627" s="17" t="s">
        <v>347</v>
      </c>
      <c r="R3627" s="18">
        <v>65</v>
      </c>
      <c r="S3627" s="10">
        <v>36</v>
      </c>
      <c r="AA3627" s="11" t="str">
        <f t="shared" si="56"/>
        <v>24. Gia LaiHuyện Chư Prông</v>
      </c>
    </row>
    <row r="3628" spans="11:27" ht="15.75">
      <c r="K3628" s="21"/>
      <c r="L3628" s="17"/>
      <c r="M3628" s="17"/>
      <c r="N3628" s="17" t="s">
        <v>390</v>
      </c>
      <c r="O3628" s="17" t="s">
        <v>1064</v>
      </c>
      <c r="P3628" s="17" t="s">
        <v>4159</v>
      </c>
      <c r="Q3628" s="17" t="s">
        <v>347</v>
      </c>
      <c r="R3628" s="18">
        <v>65</v>
      </c>
      <c r="S3628" s="10">
        <v>36</v>
      </c>
      <c r="AA3628" s="11" t="str">
        <f t="shared" si="56"/>
        <v>24. Gia LaiHuyện Chư Prông</v>
      </c>
    </row>
    <row r="3629" spans="11:27" ht="15.75">
      <c r="K3629" s="21"/>
      <c r="L3629" s="17"/>
      <c r="M3629" s="17"/>
      <c r="N3629" s="17" t="s">
        <v>390</v>
      </c>
      <c r="O3629" s="17" t="s">
        <v>1064</v>
      </c>
      <c r="P3629" s="17" t="s">
        <v>4160</v>
      </c>
      <c r="Q3629" s="17" t="s">
        <v>347</v>
      </c>
      <c r="R3629" s="18">
        <v>65</v>
      </c>
      <c r="S3629" s="10">
        <v>36</v>
      </c>
      <c r="AA3629" s="11" t="str">
        <f t="shared" si="56"/>
        <v>24. Gia LaiHuyện Chư Prông</v>
      </c>
    </row>
    <row r="3630" spans="11:27" ht="15.75">
      <c r="K3630" s="21"/>
      <c r="L3630" s="17"/>
      <c r="M3630" s="17"/>
      <c r="N3630" s="17" t="s">
        <v>390</v>
      </c>
      <c r="O3630" s="17" t="s">
        <v>1064</v>
      </c>
      <c r="P3630" s="17" t="s">
        <v>4161</v>
      </c>
      <c r="Q3630" s="17" t="s">
        <v>347</v>
      </c>
      <c r="R3630" s="18">
        <v>65</v>
      </c>
      <c r="S3630" s="10">
        <v>36</v>
      </c>
      <c r="AA3630" s="11" t="str">
        <f t="shared" si="56"/>
        <v>24. Gia LaiHuyện Chư Prông</v>
      </c>
    </row>
    <row r="3631" spans="11:27" ht="15.75">
      <c r="K3631" s="21"/>
      <c r="L3631" s="17"/>
      <c r="M3631" s="17"/>
      <c r="N3631" s="17" t="s">
        <v>390</v>
      </c>
      <c r="O3631" s="17" t="s">
        <v>1064</v>
      </c>
      <c r="P3631" s="17" t="s">
        <v>4162</v>
      </c>
      <c r="Q3631" s="17" t="s">
        <v>347</v>
      </c>
      <c r="R3631" s="18">
        <v>65</v>
      </c>
      <c r="S3631" s="10">
        <v>36</v>
      </c>
      <c r="AA3631" s="11" t="str">
        <f t="shared" si="56"/>
        <v>24. Gia LaiHuyện Chư Prông</v>
      </c>
    </row>
    <row r="3632" spans="11:27" ht="15.75">
      <c r="K3632" s="21"/>
      <c r="L3632" s="17"/>
      <c r="M3632" s="17"/>
      <c r="N3632" s="17" t="s">
        <v>390</v>
      </c>
      <c r="O3632" s="17" t="s">
        <v>1064</v>
      </c>
      <c r="P3632" s="17" t="s">
        <v>4163</v>
      </c>
      <c r="Q3632" s="17" t="s">
        <v>347</v>
      </c>
      <c r="R3632" s="18">
        <v>65</v>
      </c>
      <c r="S3632" s="10">
        <v>36</v>
      </c>
      <c r="AA3632" s="11" t="str">
        <f t="shared" si="56"/>
        <v>24. Gia LaiHuyện Chư Prông</v>
      </c>
    </row>
    <row r="3633" spans="11:27" ht="15.75">
      <c r="K3633" s="21"/>
      <c r="L3633" s="17"/>
      <c r="M3633" s="17"/>
      <c r="N3633" s="17" t="s">
        <v>390</v>
      </c>
      <c r="O3633" s="17" t="s">
        <v>1064</v>
      </c>
      <c r="P3633" s="17" t="s">
        <v>4164</v>
      </c>
      <c r="Q3633" s="17" t="s">
        <v>347</v>
      </c>
      <c r="R3633" s="18">
        <v>65</v>
      </c>
      <c r="S3633" s="10">
        <v>36</v>
      </c>
      <c r="AA3633" s="11" t="str">
        <f t="shared" si="56"/>
        <v>24. Gia LaiHuyện Chư Prông</v>
      </c>
    </row>
    <row r="3634" spans="11:27" ht="15.75">
      <c r="K3634" s="21"/>
      <c r="L3634" s="17"/>
      <c r="M3634" s="17"/>
      <c r="N3634" s="17" t="s">
        <v>390</v>
      </c>
      <c r="O3634" s="17" t="s">
        <v>1064</v>
      </c>
      <c r="P3634" s="17" t="s">
        <v>4165</v>
      </c>
      <c r="Q3634" s="17" t="s">
        <v>347</v>
      </c>
      <c r="R3634" s="18">
        <v>65</v>
      </c>
      <c r="S3634" s="10">
        <v>36</v>
      </c>
      <c r="AA3634" s="11" t="str">
        <f t="shared" si="56"/>
        <v>24. Gia LaiHuyện Chư Prông</v>
      </c>
    </row>
    <row r="3635" spans="11:27" ht="15.75">
      <c r="K3635" s="21"/>
      <c r="L3635" s="17"/>
      <c r="M3635" s="17"/>
      <c r="N3635" s="17" t="s">
        <v>390</v>
      </c>
      <c r="O3635" s="17" t="s">
        <v>1064</v>
      </c>
      <c r="P3635" s="17" t="s">
        <v>4166</v>
      </c>
      <c r="Q3635" s="17" t="s">
        <v>347</v>
      </c>
      <c r="R3635" s="18">
        <v>65</v>
      </c>
      <c r="S3635" s="10">
        <v>36</v>
      </c>
      <c r="AA3635" s="11" t="str">
        <f t="shared" si="56"/>
        <v>24. Gia LaiHuyện Chư Prông</v>
      </c>
    </row>
    <row r="3636" spans="11:27" ht="15.75">
      <c r="K3636" s="21"/>
      <c r="L3636" s="17"/>
      <c r="M3636" s="17"/>
      <c r="N3636" s="17" t="s">
        <v>390</v>
      </c>
      <c r="O3636" s="17" t="s">
        <v>1064</v>
      </c>
      <c r="P3636" s="17" t="s">
        <v>4167</v>
      </c>
      <c r="Q3636" s="17" t="s">
        <v>347</v>
      </c>
      <c r="R3636" s="18">
        <v>65</v>
      </c>
      <c r="S3636" s="10">
        <v>36</v>
      </c>
      <c r="AA3636" s="11" t="str">
        <f t="shared" si="56"/>
        <v>24. Gia LaiHuyện Chư Prông</v>
      </c>
    </row>
    <row r="3637" spans="11:27" ht="15.75">
      <c r="K3637" s="21"/>
      <c r="L3637" s="17"/>
      <c r="M3637" s="17"/>
      <c r="N3637" s="17" t="s">
        <v>390</v>
      </c>
      <c r="O3637" s="17" t="s">
        <v>1064</v>
      </c>
      <c r="P3637" s="17" t="s">
        <v>4168</v>
      </c>
      <c r="Q3637" s="17" t="s">
        <v>347</v>
      </c>
      <c r="R3637" s="18">
        <v>65</v>
      </c>
      <c r="S3637" s="10">
        <v>36</v>
      </c>
      <c r="AA3637" s="11" t="str">
        <f t="shared" si="56"/>
        <v>24. Gia LaiHuyện Chư Prông</v>
      </c>
    </row>
    <row r="3638" spans="11:27" ht="15.75">
      <c r="K3638" s="21"/>
      <c r="L3638" s="17"/>
      <c r="M3638" s="17"/>
      <c r="N3638" s="17" t="s">
        <v>390</v>
      </c>
      <c r="O3638" s="17" t="s">
        <v>1064</v>
      </c>
      <c r="P3638" s="17" t="s">
        <v>4169</v>
      </c>
      <c r="Q3638" s="17" t="s">
        <v>347</v>
      </c>
      <c r="R3638" s="18">
        <v>65</v>
      </c>
      <c r="S3638" s="10">
        <v>36</v>
      </c>
      <c r="AA3638" s="11" t="str">
        <f t="shared" si="56"/>
        <v>24. Gia LaiHuyện Chư Prông</v>
      </c>
    </row>
    <row r="3639" spans="11:27" ht="15.75">
      <c r="K3639" s="21"/>
      <c r="L3639" s="17"/>
      <c r="M3639" s="17"/>
      <c r="N3639" s="17" t="s">
        <v>390</v>
      </c>
      <c r="O3639" s="17" t="s">
        <v>1064</v>
      </c>
      <c r="P3639" s="17" t="s">
        <v>4170</v>
      </c>
      <c r="Q3639" s="17" t="s">
        <v>347</v>
      </c>
      <c r="R3639" s="18">
        <v>65</v>
      </c>
      <c r="S3639" s="10">
        <v>36</v>
      </c>
      <c r="AA3639" s="11" t="str">
        <f t="shared" si="56"/>
        <v>24. Gia LaiHuyện Chư Prông</v>
      </c>
    </row>
    <row r="3640" spans="11:27" ht="15.75">
      <c r="K3640" s="21"/>
      <c r="L3640" s="17"/>
      <c r="M3640" s="17"/>
      <c r="N3640" s="17" t="s">
        <v>390</v>
      </c>
      <c r="O3640" s="17" t="s">
        <v>1064</v>
      </c>
      <c r="P3640" s="17" t="s">
        <v>4171</v>
      </c>
      <c r="Q3640" s="17" t="s">
        <v>347</v>
      </c>
      <c r="R3640" s="18">
        <v>65</v>
      </c>
      <c r="S3640" s="10">
        <v>36</v>
      </c>
      <c r="AA3640" s="11" t="str">
        <f t="shared" si="56"/>
        <v>24. Gia LaiHuyện Chư Prông</v>
      </c>
    </row>
    <row r="3641" spans="11:27" ht="15.75">
      <c r="K3641" s="21"/>
      <c r="L3641" s="17"/>
      <c r="M3641" s="17"/>
      <c r="N3641" s="17" t="s">
        <v>390</v>
      </c>
      <c r="O3641" s="17" t="s">
        <v>1064</v>
      </c>
      <c r="P3641" s="17" t="s">
        <v>4172</v>
      </c>
      <c r="Q3641" s="17" t="s">
        <v>347</v>
      </c>
      <c r="R3641" s="18">
        <v>65</v>
      </c>
      <c r="S3641" s="10">
        <v>36</v>
      </c>
      <c r="AA3641" s="11" t="str">
        <f t="shared" si="56"/>
        <v>24. Gia LaiHuyện Chư Prông</v>
      </c>
    </row>
    <row r="3642" spans="11:27" ht="15.75">
      <c r="K3642" s="21"/>
      <c r="L3642" s="17"/>
      <c r="M3642" s="17"/>
      <c r="N3642" s="17" t="s">
        <v>390</v>
      </c>
      <c r="O3642" s="17" t="s">
        <v>1064</v>
      </c>
      <c r="P3642" s="17" t="s">
        <v>4173</v>
      </c>
      <c r="Q3642" s="17" t="s">
        <v>347</v>
      </c>
      <c r="R3642" s="18">
        <v>65</v>
      </c>
      <c r="S3642" s="10">
        <v>36</v>
      </c>
      <c r="AA3642" s="11" t="str">
        <f t="shared" si="56"/>
        <v>24. Gia LaiHuyện Chư Prông</v>
      </c>
    </row>
    <row r="3643" spans="11:27" ht="15.75">
      <c r="K3643" s="21"/>
      <c r="L3643" s="17"/>
      <c r="M3643" s="17"/>
      <c r="N3643" s="17" t="s">
        <v>390</v>
      </c>
      <c r="O3643" s="17" t="s">
        <v>1064</v>
      </c>
      <c r="P3643" s="17" t="s">
        <v>4174</v>
      </c>
      <c r="Q3643" s="17" t="s">
        <v>347</v>
      </c>
      <c r="R3643" s="18">
        <v>65</v>
      </c>
      <c r="S3643" s="10">
        <v>36</v>
      </c>
      <c r="AA3643" s="11" t="str">
        <f t="shared" si="56"/>
        <v>24. Gia LaiHuyện Chư Prông</v>
      </c>
    </row>
    <row r="3644" spans="11:27" ht="15.75">
      <c r="K3644" s="21"/>
      <c r="L3644" s="17"/>
      <c r="M3644" s="17"/>
      <c r="N3644" s="17" t="s">
        <v>390</v>
      </c>
      <c r="O3644" s="17" t="s">
        <v>1064</v>
      </c>
      <c r="P3644" s="17" t="s">
        <v>4175</v>
      </c>
      <c r="Q3644" s="17" t="s">
        <v>347</v>
      </c>
      <c r="R3644" s="18">
        <v>65</v>
      </c>
      <c r="S3644" s="10">
        <v>36</v>
      </c>
      <c r="AA3644" s="11" t="str">
        <f t="shared" si="56"/>
        <v>24. Gia LaiHuyện Chư Prông</v>
      </c>
    </row>
    <row r="3645" spans="11:27" ht="15.75">
      <c r="K3645" s="21"/>
      <c r="L3645" s="17"/>
      <c r="M3645" s="17"/>
      <c r="N3645" s="17" t="s">
        <v>390</v>
      </c>
      <c r="O3645" s="17" t="s">
        <v>1067</v>
      </c>
      <c r="P3645" s="17" t="s">
        <v>4176</v>
      </c>
      <c r="Q3645" s="17" t="s">
        <v>347</v>
      </c>
      <c r="R3645" s="18">
        <v>65</v>
      </c>
      <c r="S3645" s="10">
        <v>36</v>
      </c>
      <c r="AA3645" s="11" t="str">
        <f t="shared" si="56"/>
        <v>24. Gia LaiHuyện Chư Pưh</v>
      </c>
    </row>
    <row r="3646" spans="11:27" ht="15.75">
      <c r="K3646" s="21"/>
      <c r="L3646" s="17"/>
      <c r="M3646" s="17"/>
      <c r="N3646" s="17" t="s">
        <v>390</v>
      </c>
      <c r="O3646" s="17" t="s">
        <v>1067</v>
      </c>
      <c r="P3646" s="17" t="s">
        <v>4177</v>
      </c>
      <c r="Q3646" s="17" t="s">
        <v>347</v>
      </c>
      <c r="R3646" s="18">
        <v>65</v>
      </c>
      <c r="S3646" s="10">
        <v>36</v>
      </c>
      <c r="AA3646" s="11" t="str">
        <f t="shared" si="56"/>
        <v>24. Gia LaiHuyện Chư Pưh</v>
      </c>
    </row>
    <row r="3647" spans="11:27" ht="15.75">
      <c r="K3647" s="21"/>
      <c r="L3647" s="17"/>
      <c r="M3647" s="17"/>
      <c r="N3647" s="17" t="s">
        <v>390</v>
      </c>
      <c r="O3647" s="17" t="s">
        <v>1067</v>
      </c>
      <c r="P3647" s="17" t="s">
        <v>4178</v>
      </c>
      <c r="Q3647" s="17" t="s">
        <v>347</v>
      </c>
      <c r="R3647" s="18">
        <v>65</v>
      </c>
      <c r="S3647" s="10">
        <v>36</v>
      </c>
      <c r="AA3647" s="11" t="str">
        <f t="shared" si="56"/>
        <v>24. Gia LaiHuyện Chư Pưh</v>
      </c>
    </row>
    <row r="3648" spans="11:27" ht="15.75">
      <c r="K3648" s="21"/>
      <c r="L3648" s="17"/>
      <c r="M3648" s="17"/>
      <c r="N3648" s="17" t="s">
        <v>390</v>
      </c>
      <c r="O3648" s="17" t="s">
        <v>1067</v>
      </c>
      <c r="P3648" s="17" t="s">
        <v>4179</v>
      </c>
      <c r="Q3648" s="17" t="s">
        <v>347</v>
      </c>
      <c r="R3648" s="18">
        <v>65</v>
      </c>
      <c r="S3648" s="10">
        <v>36</v>
      </c>
      <c r="AA3648" s="11" t="str">
        <f t="shared" si="56"/>
        <v>24. Gia LaiHuyện Chư Pưh</v>
      </c>
    </row>
    <row r="3649" spans="11:27" ht="15.75">
      <c r="K3649" s="21"/>
      <c r="L3649" s="17"/>
      <c r="M3649" s="17"/>
      <c r="N3649" s="17" t="s">
        <v>390</v>
      </c>
      <c r="O3649" s="17" t="s">
        <v>1067</v>
      </c>
      <c r="P3649" s="17" t="s">
        <v>4180</v>
      </c>
      <c r="Q3649" s="17" t="s">
        <v>347</v>
      </c>
      <c r="R3649" s="18">
        <v>65</v>
      </c>
      <c r="S3649" s="10">
        <v>36</v>
      </c>
      <c r="AA3649" s="11" t="str">
        <f t="shared" si="56"/>
        <v>24. Gia LaiHuyện Chư Pưh</v>
      </c>
    </row>
    <row r="3650" spans="11:27" ht="15.75">
      <c r="K3650" s="21"/>
      <c r="L3650" s="17"/>
      <c r="M3650" s="17"/>
      <c r="N3650" s="17" t="s">
        <v>390</v>
      </c>
      <c r="O3650" s="17" t="s">
        <v>1067</v>
      </c>
      <c r="P3650" s="17" t="s">
        <v>4181</v>
      </c>
      <c r="Q3650" s="17" t="s">
        <v>347</v>
      </c>
      <c r="R3650" s="18">
        <v>65</v>
      </c>
      <c r="S3650" s="10">
        <v>36</v>
      </c>
      <c r="AA3650" s="11" t="str">
        <f t="shared" si="56"/>
        <v>24. Gia LaiHuyện Chư Pưh</v>
      </c>
    </row>
    <row r="3651" spans="11:27" ht="15.75">
      <c r="K3651" s="21"/>
      <c r="L3651" s="17"/>
      <c r="M3651" s="17"/>
      <c r="N3651" s="17" t="s">
        <v>390</v>
      </c>
      <c r="O3651" s="17" t="s">
        <v>1067</v>
      </c>
      <c r="P3651" s="17" t="s">
        <v>4182</v>
      </c>
      <c r="Q3651" s="17" t="s">
        <v>347</v>
      </c>
      <c r="R3651" s="18">
        <v>65</v>
      </c>
      <c r="S3651" s="10">
        <v>36</v>
      </c>
      <c r="AA3651" s="11" t="str">
        <f t="shared" si="56"/>
        <v>24. Gia LaiHuyện Chư Pưh</v>
      </c>
    </row>
    <row r="3652" spans="11:27" ht="15.75">
      <c r="K3652" s="21"/>
      <c r="L3652" s="17"/>
      <c r="M3652" s="17"/>
      <c r="N3652" s="17" t="s">
        <v>390</v>
      </c>
      <c r="O3652" s="17" t="s">
        <v>1067</v>
      </c>
      <c r="P3652" s="17" t="s">
        <v>4183</v>
      </c>
      <c r="Q3652" s="17" t="s">
        <v>347</v>
      </c>
      <c r="R3652" s="18">
        <v>65</v>
      </c>
      <c r="S3652" s="10">
        <v>36</v>
      </c>
      <c r="AA3652" s="11" t="str">
        <f t="shared" si="56"/>
        <v>24. Gia LaiHuyện Chư Pưh</v>
      </c>
    </row>
    <row r="3653" spans="11:27" ht="15.75">
      <c r="K3653" s="21"/>
      <c r="L3653" s="17"/>
      <c r="M3653" s="17"/>
      <c r="N3653" s="17" t="s">
        <v>390</v>
      </c>
      <c r="O3653" s="17" t="s">
        <v>1067</v>
      </c>
      <c r="P3653" s="17" t="s">
        <v>4184</v>
      </c>
      <c r="Q3653" s="17" t="s">
        <v>347</v>
      </c>
      <c r="R3653" s="18">
        <v>65</v>
      </c>
      <c r="S3653" s="10">
        <v>36</v>
      </c>
      <c r="AA3653" s="11" t="str">
        <f t="shared" si="56"/>
        <v>24. Gia LaiHuyện Chư Pưh</v>
      </c>
    </row>
    <row r="3654" spans="11:27" ht="15.75">
      <c r="K3654" s="21"/>
      <c r="L3654" s="17"/>
      <c r="M3654" s="17"/>
      <c r="N3654" s="17" t="s">
        <v>390</v>
      </c>
      <c r="O3654" s="17" t="s">
        <v>1070</v>
      </c>
      <c r="P3654" s="17" t="s">
        <v>4185</v>
      </c>
      <c r="Q3654" s="17" t="s">
        <v>347</v>
      </c>
      <c r="R3654" s="18">
        <v>65</v>
      </c>
      <c r="S3654" s="10">
        <v>36</v>
      </c>
      <c r="AA3654" s="11" t="str">
        <f t="shared" ref="AA3654:AA3717" si="57">N3654&amp;O3654</f>
        <v>24. Gia LaiHuyện Chư Sê</v>
      </c>
    </row>
    <row r="3655" spans="11:27" ht="15.75">
      <c r="K3655" s="21"/>
      <c r="L3655" s="17"/>
      <c r="M3655" s="17"/>
      <c r="N3655" s="17" t="s">
        <v>390</v>
      </c>
      <c r="O3655" s="17" t="s">
        <v>1070</v>
      </c>
      <c r="P3655" s="17" t="s">
        <v>4186</v>
      </c>
      <c r="Q3655" s="17" t="s">
        <v>347</v>
      </c>
      <c r="R3655" s="18">
        <v>65</v>
      </c>
      <c r="S3655" s="10">
        <v>36</v>
      </c>
      <c r="AA3655" s="11" t="str">
        <f t="shared" si="57"/>
        <v>24. Gia LaiHuyện Chư Sê</v>
      </c>
    </row>
    <row r="3656" spans="11:27" ht="15.75">
      <c r="K3656" s="21"/>
      <c r="L3656" s="17"/>
      <c r="M3656" s="17"/>
      <c r="N3656" s="17" t="s">
        <v>390</v>
      </c>
      <c r="O3656" s="17" t="s">
        <v>1070</v>
      </c>
      <c r="P3656" s="17" t="s">
        <v>4187</v>
      </c>
      <c r="Q3656" s="17" t="s">
        <v>347</v>
      </c>
      <c r="R3656" s="18">
        <v>65</v>
      </c>
      <c r="S3656" s="10">
        <v>36</v>
      </c>
      <c r="AA3656" s="11" t="str">
        <f t="shared" si="57"/>
        <v>24. Gia LaiHuyện Chư Sê</v>
      </c>
    </row>
    <row r="3657" spans="11:27" ht="15.75">
      <c r="K3657" s="21"/>
      <c r="L3657" s="17"/>
      <c r="M3657" s="17"/>
      <c r="N3657" s="17" t="s">
        <v>390</v>
      </c>
      <c r="O3657" s="17" t="s">
        <v>1070</v>
      </c>
      <c r="P3657" s="17" t="s">
        <v>4188</v>
      </c>
      <c r="Q3657" s="17" t="s">
        <v>347</v>
      </c>
      <c r="R3657" s="18">
        <v>65</v>
      </c>
      <c r="S3657" s="10">
        <v>36</v>
      </c>
      <c r="AA3657" s="11" t="str">
        <f t="shared" si="57"/>
        <v>24. Gia LaiHuyện Chư Sê</v>
      </c>
    </row>
    <row r="3658" spans="11:27" ht="15.75">
      <c r="K3658" s="21"/>
      <c r="L3658" s="17"/>
      <c r="M3658" s="17"/>
      <c r="N3658" s="17" t="s">
        <v>390</v>
      </c>
      <c r="O3658" s="17" t="s">
        <v>1070</v>
      </c>
      <c r="P3658" s="17" t="s">
        <v>4189</v>
      </c>
      <c r="Q3658" s="17" t="s">
        <v>347</v>
      </c>
      <c r="R3658" s="18">
        <v>65</v>
      </c>
      <c r="S3658" s="10">
        <v>36</v>
      </c>
      <c r="AA3658" s="11" t="str">
        <f t="shared" si="57"/>
        <v>24. Gia LaiHuyện Chư Sê</v>
      </c>
    </row>
    <row r="3659" spans="11:27" ht="15.75">
      <c r="K3659" s="21"/>
      <c r="L3659" s="17"/>
      <c r="M3659" s="17"/>
      <c r="N3659" s="17" t="s">
        <v>390</v>
      </c>
      <c r="O3659" s="17" t="s">
        <v>1070</v>
      </c>
      <c r="P3659" s="17" t="s">
        <v>4190</v>
      </c>
      <c r="Q3659" s="17" t="s">
        <v>347</v>
      </c>
      <c r="R3659" s="18">
        <v>65</v>
      </c>
      <c r="S3659" s="10">
        <v>36</v>
      </c>
      <c r="AA3659" s="11" t="str">
        <f t="shared" si="57"/>
        <v>24. Gia LaiHuyện Chư Sê</v>
      </c>
    </row>
    <row r="3660" spans="11:27" ht="15.75">
      <c r="K3660" s="21"/>
      <c r="L3660" s="17"/>
      <c r="M3660" s="17"/>
      <c r="N3660" s="17" t="s">
        <v>390</v>
      </c>
      <c r="O3660" s="17" t="s">
        <v>1070</v>
      </c>
      <c r="P3660" s="17" t="s">
        <v>4191</v>
      </c>
      <c r="Q3660" s="17" t="s">
        <v>347</v>
      </c>
      <c r="R3660" s="18">
        <v>65</v>
      </c>
      <c r="S3660" s="10">
        <v>36</v>
      </c>
      <c r="AA3660" s="11" t="str">
        <f t="shared" si="57"/>
        <v>24. Gia LaiHuyện Chư Sê</v>
      </c>
    </row>
    <row r="3661" spans="11:27" ht="15.75">
      <c r="K3661" s="21"/>
      <c r="L3661" s="17"/>
      <c r="M3661" s="17"/>
      <c r="N3661" s="17" t="s">
        <v>390</v>
      </c>
      <c r="O3661" s="17" t="s">
        <v>1070</v>
      </c>
      <c r="P3661" s="17" t="s">
        <v>4192</v>
      </c>
      <c r="Q3661" s="17" t="s">
        <v>347</v>
      </c>
      <c r="R3661" s="18">
        <v>65</v>
      </c>
      <c r="S3661" s="10">
        <v>36</v>
      </c>
      <c r="AA3661" s="11" t="str">
        <f t="shared" si="57"/>
        <v>24. Gia LaiHuyện Chư Sê</v>
      </c>
    </row>
    <row r="3662" spans="11:27" ht="15.75">
      <c r="K3662" s="21"/>
      <c r="L3662" s="17"/>
      <c r="M3662" s="17"/>
      <c r="N3662" s="17" t="s">
        <v>390</v>
      </c>
      <c r="O3662" s="17" t="s">
        <v>1070</v>
      </c>
      <c r="P3662" s="17" t="s">
        <v>4193</v>
      </c>
      <c r="Q3662" s="17" t="s">
        <v>347</v>
      </c>
      <c r="R3662" s="18">
        <v>65</v>
      </c>
      <c r="S3662" s="10">
        <v>36</v>
      </c>
      <c r="AA3662" s="11" t="str">
        <f t="shared" si="57"/>
        <v>24. Gia LaiHuyện Chư Sê</v>
      </c>
    </row>
    <row r="3663" spans="11:27" ht="15.75">
      <c r="K3663" s="21"/>
      <c r="L3663" s="17"/>
      <c r="M3663" s="17"/>
      <c r="N3663" s="17" t="s">
        <v>390</v>
      </c>
      <c r="O3663" s="17" t="s">
        <v>1070</v>
      </c>
      <c r="P3663" s="17" t="s">
        <v>4194</v>
      </c>
      <c r="Q3663" s="17" t="s">
        <v>347</v>
      </c>
      <c r="R3663" s="18">
        <v>65</v>
      </c>
      <c r="S3663" s="10">
        <v>36</v>
      </c>
      <c r="AA3663" s="11" t="str">
        <f t="shared" si="57"/>
        <v>24. Gia LaiHuyện Chư Sê</v>
      </c>
    </row>
    <row r="3664" spans="11:27" ht="15.75">
      <c r="K3664" s="21"/>
      <c r="L3664" s="17"/>
      <c r="M3664" s="17"/>
      <c r="N3664" s="17" t="s">
        <v>390</v>
      </c>
      <c r="O3664" s="17" t="s">
        <v>1070</v>
      </c>
      <c r="P3664" s="17" t="s">
        <v>4195</v>
      </c>
      <c r="Q3664" s="17" t="s">
        <v>347</v>
      </c>
      <c r="R3664" s="18">
        <v>65</v>
      </c>
      <c r="S3664" s="10">
        <v>36</v>
      </c>
      <c r="AA3664" s="11" t="str">
        <f t="shared" si="57"/>
        <v>24. Gia LaiHuyện Chư Sê</v>
      </c>
    </row>
    <row r="3665" spans="11:27" ht="15.75">
      <c r="K3665" s="21"/>
      <c r="L3665" s="17"/>
      <c r="M3665" s="17"/>
      <c r="N3665" s="17" t="s">
        <v>390</v>
      </c>
      <c r="O3665" s="17" t="s">
        <v>1070</v>
      </c>
      <c r="P3665" s="17" t="s">
        <v>4196</v>
      </c>
      <c r="Q3665" s="17" t="s">
        <v>347</v>
      </c>
      <c r="R3665" s="18">
        <v>65</v>
      </c>
      <c r="S3665" s="10">
        <v>36</v>
      </c>
      <c r="AA3665" s="11" t="str">
        <f t="shared" si="57"/>
        <v>24. Gia LaiHuyện Chư Sê</v>
      </c>
    </row>
    <row r="3666" spans="11:27" ht="15.75">
      <c r="K3666" s="21"/>
      <c r="L3666" s="17"/>
      <c r="M3666" s="17"/>
      <c r="N3666" s="17" t="s">
        <v>390</v>
      </c>
      <c r="O3666" s="17" t="s">
        <v>1070</v>
      </c>
      <c r="P3666" s="17" t="s">
        <v>4197</v>
      </c>
      <c r="Q3666" s="17" t="s">
        <v>347</v>
      </c>
      <c r="R3666" s="18">
        <v>65</v>
      </c>
      <c r="S3666" s="10">
        <v>36</v>
      </c>
      <c r="AA3666" s="11" t="str">
        <f t="shared" si="57"/>
        <v>24. Gia LaiHuyện Chư Sê</v>
      </c>
    </row>
    <row r="3667" spans="11:27" ht="15.75">
      <c r="K3667" s="21"/>
      <c r="L3667" s="17"/>
      <c r="M3667" s="17"/>
      <c r="N3667" s="17" t="s">
        <v>390</v>
      </c>
      <c r="O3667" s="17" t="s">
        <v>1070</v>
      </c>
      <c r="P3667" s="17" t="s">
        <v>4198</v>
      </c>
      <c r="Q3667" s="17" t="s">
        <v>347</v>
      </c>
      <c r="R3667" s="18">
        <v>65</v>
      </c>
      <c r="S3667" s="10">
        <v>36</v>
      </c>
      <c r="AA3667" s="11" t="str">
        <f t="shared" si="57"/>
        <v>24. Gia LaiHuyện Chư Sê</v>
      </c>
    </row>
    <row r="3668" spans="11:27" ht="15.75">
      <c r="K3668" s="21"/>
      <c r="L3668" s="17"/>
      <c r="M3668" s="17"/>
      <c r="N3668" s="17" t="s">
        <v>390</v>
      </c>
      <c r="O3668" s="17" t="s">
        <v>1070</v>
      </c>
      <c r="P3668" s="17" t="s">
        <v>4199</v>
      </c>
      <c r="Q3668" s="17" t="s">
        <v>347</v>
      </c>
      <c r="R3668" s="18">
        <v>65</v>
      </c>
      <c r="S3668" s="10">
        <v>36</v>
      </c>
      <c r="AA3668" s="11" t="str">
        <f t="shared" si="57"/>
        <v>24. Gia LaiHuyện Chư Sê</v>
      </c>
    </row>
    <row r="3669" spans="11:27" ht="15.75">
      <c r="K3669" s="21"/>
      <c r="L3669" s="17"/>
      <c r="M3669" s="17"/>
      <c r="N3669" s="17" t="s">
        <v>390</v>
      </c>
      <c r="O3669" s="17" t="s">
        <v>1072</v>
      </c>
      <c r="P3669" s="17" t="s">
        <v>4200</v>
      </c>
      <c r="Q3669" s="17" t="s">
        <v>347</v>
      </c>
      <c r="R3669" s="18">
        <v>65</v>
      </c>
      <c r="S3669" s="10">
        <v>36</v>
      </c>
      <c r="AA3669" s="11" t="str">
        <f t="shared" si="57"/>
        <v>24. Gia LaiHuyện Đăk Đoa</v>
      </c>
    </row>
    <row r="3670" spans="11:27" ht="15.75">
      <c r="K3670" s="21"/>
      <c r="L3670" s="17"/>
      <c r="M3670" s="17"/>
      <c r="N3670" s="17" t="s">
        <v>390</v>
      </c>
      <c r="O3670" s="17" t="s">
        <v>1072</v>
      </c>
      <c r="P3670" s="17" t="s">
        <v>4201</v>
      </c>
      <c r="Q3670" s="17" t="s">
        <v>347</v>
      </c>
      <c r="R3670" s="18">
        <v>65</v>
      </c>
      <c r="S3670" s="10">
        <v>36</v>
      </c>
      <c r="AA3670" s="11" t="str">
        <f t="shared" si="57"/>
        <v>24. Gia LaiHuyện Đăk Đoa</v>
      </c>
    </row>
    <row r="3671" spans="11:27" ht="15.75">
      <c r="K3671" s="21"/>
      <c r="L3671" s="17"/>
      <c r="M3671" s="17"/>
      <c r="N3671" s="17" t="s">
        <v>390</v>
      </c>
      <c r="O3671" s="17" t="s">
        <v>1072</v>
      </c>
      <c r="P3671" s="17" t="s">
        <v>4202</v>
      </c>
      <c r="Q3671" s="17" t="s">
        <v>347</v>
      </c>
      <c r="R3671" s="18">
        <v>65</v>
      </c>
      <c r="S3671" s="10">
        <v>36</v>
      </c>
      <c r="AA3671" s="11" t="str">
        <f t="shared" si="57"/>
        <v>24. Gia LaiHuyện Đăk Đoa</v>
      </c>
    </row>
    <row r="3672" spans="11:27" ht="15.75">
      <c r="K3672" s="21"/>
      <c r="L3672" s="17"/>
      <c r="M3672" s="17"/>
      <c r="N3672" s="17" t="s">
        <v>390</v>
      </c>
      <c r="O3672" s="17" t="s">
        <v>1072</v>
      </c>
      <c r="P3672" s="17" t="s">
        <v>4203</v>
      </c>
      <c r="Q3672" s="17" t="s">
        <v>347</v>
      </c>
      <c r="R3672" s="18">
        <v>65</v>
      </c>
      <c r="S3672" s="10">
        <v>36</v>
      </c>
      <c r="AA3672" s="11" t="str">
        <f t="shared" si="57"/>
        <v>24. Gia LaiHuyện Đăk Đoa</v>
      </c>
    </row>
    <row r="3673" spans="11:27" ht="15.75">
      <c r="K3673" s="21"/>
      <c r="L3673" s="17"/>
      <c r="M3673" s="17"/>
      <c r="N3673" s="17" t="s">
        <v>390</v>
      </c>
      <c r="O3673" s="17" t="s">
        <v>1072</v>
      </c>
      <c r="P3673" s="17" t="s">
        <v>4204</v>
      </c>
      <c r="Q3673" s="17" t="s">
        <v>347</v>
      </c>
      <c r="R3673" s="18">
        <v>65</v>
      </c>
      <c r="S3673" s="10">
        <v>36</v>
      </c>
      <c r="AA3673" s="11" t="str">
        <f t="shared" si="57"/>
        <v>24. Gia LaiHuyện Đăk Đoa</v>
      </c>
    </row>
    <row r="3674" spans="11:27" ht="15.75">
      <c r="K3674" s="21"/>
      <c r="L3674" s="17"/>
      <c r="M3674" s="17"/>
      <c r="N3674" s="17" t="s">
        <v>390</v>
      </c>
      <c r="O3674" s="17" t="s">
        <v>1072</v>
      </c>
      <c r="P3674" s="17" t="s">
        <v>4205</v>
      </c>
      <c r="Q3674" s="17" t="s">
        <v>347</v>
      </c>
      <c r="R3674" s="18">
        <v>65</v>
      </c>
      <c r="S3674" s="10">
        <v>36</v>
      </c>
      <c r="AA3674" s="11" t="str">
        <f t="shared" si="57"/>
        <v>24. Gia LaiHuyện Đăk Đoa</v>
      </c>
    </row>
    <row r="3675" spans="11:27" ht="15.75">
      <c r="K3675" s="21"/>
      <c r="L3675" s="17"/>
      <c r="M3675" s="17"/>
      <c r="N3675" s="17" t="s">
        <v>390</v>
      </c>
      <c r="O3675" s="17" t="s">
        <v>1072</v>
      </c>
      <c r="P3675" s="17" t="s">
        <v>4206</v>
      </c>
      <c r="Q3675" s="17" t="s">
        <v>347</v>
      </c>
      <c r="R3675" s="18">
        <v>65</v>
      </c>
      <c r="S3675" s="10">
        <v>36</v>
      </c>
      <c r="AA3675" s="11" t="str">
        <f t="shared" si="57"/>
        <v>24. Gia LaiHuyện Đăk Đoa</v>
      </c>
    </row>
    <row r="3676" spans="11:27" ht="15.75">
      <c r="K3676" s="21"/>
      <c r="L3676" s="17"/>
      <c r="M3676" s="17"/>
      <c r="N3676" s="17" t="s">
        <v>390</v>
      </c>
      <c r="O3676" s="17" t="s">
        <v>1072</v>
      </c>
      <c r="P3676" s="17" t="s">
        <v>4207</v>
      </c>
      <c r="Q3676" s="17" t="s">
        <v>347</v>
      </c>
      <c r="R3676" s="18">
        <v>65</v>
      </c>
      <c r="S3676" s="10">
        <v>36</v>
      </c>
      <c r="AA3676" s="11" t="str">
        <f t="shared" si="57"/>
        <v>24. Gia LaiHuyện Đăk Đoa</v>
      </c>
    </row>
    <row r="3677" spans="11:27" ht="15.75">
      <c r="K3677" s="21"/>
      <c r="L3677" s="17"/>
      <c r="M3677" s="17"/>
      <c r="N3677" s="17" t="s">
        <v>390</v>
      </c>
      <c r="O3677" s="17" t="s">
        <v>1072</v>
      </c>
      <c r="P3677" s="17" t="s">
        <v>4208</v>
      </c>
      <c r="Q3677" s="17" t="s">
        <v>347</v>
      </c>
      <c r="R3677" s="18">
        <v>65</v>
      </c>
      <c r="S3677" s="10">
        <v>36</v>
      </c>
      <c r="AA3677" s="11" t="str">
        <f t="shared" si="57"/>
        <v>24. Gia LaiHuyện Đăk Đoa</v>
      </c>
    </row>
    <row r="3678" spans="11:27" ht="15.75">
      <c r="K3678" s="21"/>
      <c r="L3678" s="17"/>
      <c r="M3678" s="17"/>
      <c r="N3678" s="17" t="s">
        <v>390</v>
      </c>
      <c r="O3678" s="17" t="s">
        <v>1072</v>
      </c>
      <c r="P3678" s="17" t="s">
        <v>4209</v>
      </c>
      <c r="Q3678" s="17" t="s">
        <v>347</v>
      </c>
      <c r="R3678" s="18">
        <v>65</v>
      </c>
      <c r="S3678" s="10">
        <v>36</v>
      </c>
      <c r="AA3678" s="11" t="str">
        <f t="shared" si="57"/>
        <v>24. Gia LaiHuyện Đăk Đoa</v>
      </c>
    </row>
    <row r="3679" spans="11:27" ht="15.75">
      <c r="K3679" s="21"/>
      <c r="L3679" s="17"/>
      <c r="M3679" s="17"/>
      <c r="N3679" s="17" t="s">
        <v>390</v>
      </c>
      <c r="O3679" s="17" t="s">
        <v>1072</v>
      </c>
      <c r="P3679" s="17" t="s">
        <v>4160</v>
      </c>
      <c r="Q3679" s="17" t="s">
        <v>347</v>
      </c>
      <c r="R3679" s="18">
        <v>65</v>
      </c>
      <c r="S3679" s="10">
        <v>36</v>
      </c>
      <c r="AA3679" s="11" t="str">
        <f t="shared" si="57"/>
        <v>24. Gia LaiHuyện Đăk Đoa</v>
      </c>
    </row>
    <row r="3680" spans="11:27" ht="15.75">
      <c r="K3680" s="21"/>
      <c r="L3680" s="17"/>
      <c r="M3680" s="17"/>
      <c r="N3680" s="17" t="s">
        <v>390</v>
      </c>
      <c r="O3680" s="17" t="s">
        <v>1072</v>
      </c>
      <c r="P3680" s="17" t="s">
        <v>4210</v>
      </c>
      <c r="Q3680" s="17" t="s">
        <v>347</v>
      </c>
      <c r="R3680" s="18">
        <v>65</v>
      </c>
      <c r="S3680" s="10">
        <v>36</v>
      </c>
      <c r="AA3680" s="11" t="str">
        <f t="shared" si="57"/>
        <v>24. Gia LaiHuyện Đăk Đoa</v>
      </c>
    </row>
    <row r="3681" spans="11:27" ht="15.75">
      <c r="K3681" s="21"/>
      <c r="L3681" s="17"/>
      <c r="M3681" s="17"/>
      <c r="N3681" s="17" t="s">
        <v>390</v>
      </c>
      <c r="O3681" s="17" t="s">
        <v>1072</v>
      </c>
      <c r="P3681" s="17" t="s">
        <v>4211</v>
      </c>
      <c r="Q3681" s="17" t="s">
        <v>347</v>
      </c>
      <c r="R3681" s="18">
        <v>65</v>
      </c>
      <c r="S3681" s="10">
        <v>36</v>
      </c>
      <c r="AA3681" s="11" t="str">
        <f t="shared" si="57"/>
        <v>24. Gia LaiHuyện Đăk Đoa</v>
      </c>
    </row>
    <row r="3682" spans="11:27" ht="15.75">
      <c r="K3682" s="21"/>
      <c r="L3682" s="17"/>
      <c r="M3682" s="17"/>
      <c r="N3682" s="17" t="s">
        <v>390</v>
      </c>
      <c r="O3682" s="17" t="s">
        <v>1072</v>
      </c>
      <c r="P3682" s="17" t="s">
        <v>4212</v>
      </c>
      <c r="Q3682" s="17" t="s">
        <v>347</v>
      </c>
      <c r="R3682" s="18">
        <v>65</v>
      </c>
      <c r="S3682" s="10">
        <v>36</v>
      </c>
      <c r="AA3682" s="11" t="str">
        <f t="shared" si="57"/>
        <v>24. Gia LaiHuyện Đăk Đoa</v>
      </c>
    </row>
    <row r="3683" spans="11:27" ht="15.75">
      <c r="K3683" s="21"/>
      <c r="L3683" s="17"/>
      <c r="M3683" s="17"/>
      <c r="N3683" s="17" t="s">
        <v>390</v>
      </c>
      <c r="O3683" s="17" t="s">
        <v>1072</v>
      </c>
      <c r="P3683" s="17" t="s">
        <v>4213</v>
      </c>
      <c r="Q3683" s="17" t="s">
        <v>347</v>
      </c>
      <c r="R3683" s="18">
        <v>65</v>
      </c>
      <c r="S3683" s="10">
        <v>36</v>
      </c>
      <c r="AA3683" s="11" t="str">
        <f t="shared" si="57"/>
        <v>24. Gia LaiHuyện Đăk Đoa</v>
      </c>
    </row>
    <row r="3684" spans="11:27" ht="15.75">
      <c r="K3684" s="21"/>
      <c r="L3684" s="17"/>
      <c r="M3684" s="17"/>
      <c r="N3684" s="17" t="s">
        <v>390</v>
      </c>
      <c r="O3684" s="17" t="s">
        <v>1072</v>
      </c>
      <c r="P3684" s="17" t="s">
        <v>2989</v>
      </c>
      <c r="Q3684" s="17" t="s">
        <v>347</v>
      </c>
      <c r="R3684" s="18">
        <v>65</v>
      </c>
      <c r="S3684" s="10">
        <v>36</v>
      </c>
      <c r="AA3684" s="11" t="str">
        <f t="shared" si="57"/>
        <v>24. Gia LaiHuyện Đăk Đoa</v>
      </c>
    </row>
    <row r="3685" spans="11:27" ht="15.75">
      <c r="K3685" s="21"/>
      <c r="L3685" s="17"/>
      <c r="M3685" s="17"/>
      <c r="N3685" s="17" t="s">
        <v>390</v>
      </c>
      <c r="O3685" s="17" t="s">
        <v>1072</v>
      </c>
      <c r="P3685" s="17" t="s">
        <v>4214</v>
      </c>
      <c r="Q3685" s="17" t="s">
        <v>347</v>
      </c>
      <c r="R3685" s="18">
        <v>65</v>
      </c>
      <c r="S3685" s="10">
        <v>36</v>
      </c>
      <c r="AA3685" s="11" t="str">
        <f t="shared" si="57"/>
        <v>24. Gia LaiHuyện Đăk Đoa</v>
      </c>
    </row>
    <row r="3686" spans="11:27" ht="15.75">
      <c r="K3686" s="21"/>
      <c r="L3686" s="17"/>
      <c r="M3686" s="17"/>
      <c r="N3686" s="17" t="s">
        <v>390</v>
      </c>
      <c r="O3686" s="17" t="s">
        <v>1074</v>
      </c>
      <c r="P3686" s="17" t="s">
        <v>4215</v>
      </c>
      <c r="Q3686" s="17" t="s">
        <v>347</v>
      </c>
      <c r="R3686" s="18">
        <v>65</v>
      </c>
      <c r="S3686" s="10">
        <v>36</v>
      </c>
      <c r="AA3686" s="11" t="str">
        <f t="shared" si="57"/>
        <v>24. Gia LaiHuyện Đăk Pơ</v>
      </c>
    </row>
    <row r="3687" spans="11:27" ht="15.75">
      <c r="K3687" s="21"/>
      <c r="L3687" s="17"/>
      <c r="M3687" s="17"/>
      <c r="N3687" s="17" t="s">
        <v>390</v>
      </c>
      <c r="O3687" s="17" t="s">
        <v>1074</v>
      </c>
      <c r="P3687" s="17" t="s">
        <v>4216</v>
      </c>
      <c r="Q3687" s="17" t="s">
        <v>347</v>
      </c>
      <c r="R3687" s="18">
        <v>65</v>
      </c>
      <c r="S3687" s="10">
        <v>36</v>
      </c>
      <c r="AA3687" s="11" t="str">
        <f t="shared" si="57"/>
        <v>24. Gia LaiHuyện Đăk Pơ</v>
      </c>
    </row>
    <row r="3688" spans="11:27" ht="15.75">
      <c r="K3688" s="21"/>
      <c r="L3688" s="17"/>
      <c r="M3688" s="17"/>
      <c r="N3688" s="17" t="s">
        <v>390</v>
      </c>
      <c r="O3688" s="17" t="s">
        <v>1074</v>
      </c>
      <c r="P3688" s="17" t="s">
        <v>4217</v>
      </c>
      <c r="Q3688" s="17" t="s">
        <v>347</v>
      </c>
      <c r="R3688" s="18">
        <v>65</v>
      </c>
      <c r="S3688" s="10">
        <v>36</v>
      </c>
      <c r="AA3688" s="11" t="str">
        <f t="shared" si="57"/>
        <v>24. Gia LaiHuyện Đăk Pơ</v>
      </c>
    </row>
    <row r="3689" spans="11:27" ht="15.75">
      <c r="K3689" s="21"/>
      <c r="L3689" s="17"/>
      <c r="M3689" s="17"/>
      <c r="N3689" s="17" t="s">
        <v>390</v>
      </c>
      <c r="O3689" s="17" t="s">
        <v>1074</v>
      </c>
      <c r="P3689" s="17" t="s">
        <v>4218</v>
      </c>
      <c r="Q3689" s="17" t="s">
        <v>347</v>
      </c>
      <c r="R3689" s="18">
        <v>65</v>
      </c>
      <c r="S3689" s="10">
        <v>36</v>
      </c>
      <c r="AA3689" s="11" t="str">
        <f t="shared" si="57"/>
        <v>24. Gia LaiHuyện Đăk Pơ</v>
      </c>
    </row>
    <row r="3690" spans="11:27" ht="15.75">
      <c r="K3690" s="21"/>
      <c r="L3690" s="17"/>
      <c r="M3690" s="17"/>
      <c r="N3690" s="17" t="s">
        <v>390</v>
      </c>
      <c r="O3690" s="17" t="s">
        <v>1074</v>
      </c>
      <c r="P3690" s="17" t="s">
        <v>2330</v>
      </c>
      <c r="Q3690" s="17" t="s">
        <v>347</v>
      </c>
      <c r="R3690" s="18">
        <v>65</v>
      </c>
      <c r="S3690" s="10">
        <v>36</v>
      </c>
      <c r="AA3690" s="11" t="str">
        <f t="shared" si="57"/>
        <v>24. Gia LaiHuyện Đăk Pơ</v>
      </c>
    </row>
    <row r="3691" spans="11:27" ht="15.75">
      <c r="K3691" s="21"/>
      <c r="L3691" s="17"/>
      <c r="M3691" s="17"/>
      <c r="N3691" s="17" t="s">
        <v>390</v>
      </c>
      <c r="O3691" s="17" t="s">
        <v>1074</v>
      </c>
      <c r="P3691" s="17" t="s">
        <v>2411</v>
      </c>
      <c r="Q3691" s="17" t="s">
        <v>347</v>
      </c>
      <c r="R3691" s="18">
        <v>65</v>
      </c>
      <c r="S3691" s="10">
        <v>36</v>
      </c>
      <c r="AA3691" s="11" t="str">
        <f t="shared" si="57"/>
        <v>24. Gia LaiHuyện Đăk Pơ</v>
      </c>
    </row>
    <row r="3692" spans="11:27" ht="15.75">
      <c r="K3692" s="21"/>
      <c r="L3692" s="17"/>
      <c r="M3692" s="17"/>
      <c r="N3692" s="17" t="s">
        <v>390</v>
      </c>
      <c r="O3692" s="17" t="s">
        <v>1074</v>
      </c>
      <c r="P3692" s="17" t="s">
        <v>4219</v>
      </c>
      <c r="Q3692" s="17" t="s">
        <v>347</v>
      </c>
      <c r="R3692" s="18">
        <v>65</v>
      </c>
      <c r="S3692" s="10">
        <v>36</v>
      </c>
      <c r="AA3692" s="11" t="str">
        <f t="shared" si="57"/>
        <v>24. Gia LaiHuyện Đăk Pơ</v>
      </c>
    </row>
    <row r="3693" spans="11:27" ht="15.75">
      <c r="K3693" s="21"/>
      <c r="L3693" s="17"/>
      <c r="M3693" s="17"/>
      <c r="N3693" s="17" t="s">
        <v>390</v>
      </c>
      <c r="O3693" s="17" t="s">
        <v>1074</v>
      </c>
      <c r="P3693" s="17" t="s">
        <v>4220</v>
      </c>
      <c r="Q3693" s="17" t="s">
        <v>347</v>
      </c>
      <c r="R3693" s="18">
        <v>65</v>
      </c>
      <c r="S3693" s="10">
        <v>36</v>
      </c>
      <c r="AA3693" s="11" t="str">
        <f t="shared" si="57"/>
        <v>24. Gia LaiHuyện Đăk Pơ</v>
      </c>
    </row>
    <row r="3694" spans="11:27" ht="15.75">
      <c r="K3694" s="21"/>
      <c r="L3694" s="17"/>
      <c r="M3694" s="17"/>
      <c r="N3694" s="17" t="s">
        <v>390</v>
      </c>
      <c r="O3694" s="17" t="s">
        <v>1077</v>
      </c>
      <c r="P3694" s="17" t="s">
        <v>4221</v>
      </c>
      <c r="Q3694" s="17" t="s">
        <v>347</v>
      </c>
      <c r="R3694" s="18">
        <v>65</v>
      </c>
      <c r="S3694" s="10">
        <v>36</v>
      </c>
      <c r="AA3694" s="11" t="str">
        <f t="shared" si="57"/>
        <v>24. Gia LaiHuyện Đức Cơ</v>
      </c>
    </row>
    <row r="3695" spans="11:27" ht="15.75">
      <c r="K3695" s="21"/>
      <c r="L3695" s="17"/>
      <c r="M3695" s="17"/>
      <c r="N3695" s="17" t="s">
        <v>390</v>
      </c>
      <c r="O3695" s="17" t="s">
        <v>1077</v>
      </c>
      <c r="P3695" s="17" t="s">
        <v>4222</v>
      </c>
      <c r="Q3695" s="17" t="s">
        <v>347</v>
      </c>
      <c r="R3695" s="18">
        <v>65</v>
      </c>
      <c r="S3695" s="10">
        <v>36</v>
      </c>
      <c r="AA3695" s="11" t="str">
        <f t="shared" si="57"/>
        <v>24. Gia LaiHuyện Đức Cơ</v>
      </c>
    </row>
    <row r="3696" spans="11:27" ht="15.75">
      <c r="K3696" s="21"/>
      <c r="L3696" s="17"/>
      <c r="M3696" s="17"/>
      <c r="N3696" s="17" t="s">
        <v>390</v>
      </c>
      <c r="O3696" s="17" t="s">
        <v>1077</v>
      </c>
      <c r="P3696" s="17" t="s">
        <v>4223</v>
      </c>
      <c r="Q3696" s="17" t="s">
        <v>347</v>
      </c>
      <c r="R3696" s="18">
        <v>65</v>
      </c>
      <c r="S3696" s="10">
        <v>36</v>
      </c>
      <c r="AA3696" s="11" t="str">
        <f t="shared" si="57"/>
        <v>24. Gia LaiHuyện Đức Cơ</v>
      </c>
    </row>
    <row r="3697" spans="11:27" ht="15.75">
      <c r="K3697" s="21"/>
      <c r="L3697" s="17"/>
      <c r="M3697" s="17"/>
      <c r="N3697" s="17" t="s">
        <v>390</v>
      </c>
      <c r="O3697" s="17" t="s">
        <v>1077</v>
      </c>
      <c r="P3697" s="17" t="s">
        <v>4224</v>
      </c>
      <c r="Q3697" s="17" t="s">
        <v>347</v>
      </c>
      <c r="R3697" s="18">
        <v>65</v>
      </c>
      <c r="S3697" s="10">
        <v>36</v>
      </c>
      <c r="AA3697" s="11" t="str">
        <f t="shared" si="57"/>
        <v>24. Gia LaiHuyện Đức Cơ</v>
      </c>
    </row>
    <row r="3698" spans="11:27" ht="15.75">
      <c r="K3698" s="21"/>
      <c r="L3698" s="17"/>
      <c r="M3698" s="17"/>
      <c r="N3698" s="17" t="s">
        <v>390</v>
      </c>
      <c r="O3698" s="17" t="s">
        <v>1077</v>
      </c>
      <c r="P3698" s="17" t="s">
        <v>4225</v>
      </c>
      <c r="Q3698" s="17" t="s">
        <v>347</v>
      </c>
      <c r="R3698" s="18">
        <v>65</v>
      </c>
      <c r="S3698" s="10">
        <v>36</v>
      </c>
      <c r="AA3698" s="11" t="str">
        <f t="shared" si="57"/>
        <v>24. Gia LaiHuyện Đức Cơ</v>
      </c>
    </row>
    <row r="3699" spans="11:27" ht="15.75">
      <c r="K3699" s="21"/>
      <c r="L3699" s="17"/>
      <c r="M3699" s="17"/>
      <c r="N3699" s="17" t="s">
        <v>390</v>
      </c>
      <c r="O3699" s="17" t="s">
        <v>1077</v>
      </c>
      <c r="P3699" s="17" t="s">
        <v>4226</v>
      </c>
      <c r="Q3699" s="17" t="s">
        <v>347</v>
      </c>
      <c r="R3699" s="18">
        <v>65</v>
      </c>
      <c r="S3699" s="10">
        <v>36</v>
      </c>
      <c r="AA3699" s="11" t="str">
        <f t="shared" si="57"/>
        <v>24. Gia LaiHuyện Đức Cơ</v>
      </c>
    </row>
    <row r="3700" spans="11:27" ht="15.75">
      <c r="K3700" s="21"/>
      <c r="L3700" s="17"/>
      <c r="M3700" s="17"/>
      <c r="N3700" s="17" t="s">
        <v>390</v>
      </c>
      <c r="O3700" s="17" t="s">
        <v>1077</v>
      </c>
      <c r="P3700" s="17" t="s">
        <v>4227</v>
      </c>
      <c r="Q3700" s="17" t="s">
        <v>347</v>
      </c>
      <c r="R3700" s="18">
        <v>65</v>
      </c>
      <c r="S3700" s="10">
        <v>36</v>
      </c>
      <c r="AA3700" s="11" t="str">
        <f t="shared" si="57"/>
        <v>24. Gia LaiHuyện Đức Cơ</v>
      </c>
    </row>
    <row r="3701" spans="11:27" ht="15.75">
      <c r="K3701" s="21"/>
      <c r="L3701" s="17"/>
      <c r="M3701" s="17"/>
      <c r="N3701" s="17" t="s">
        <v>390</v>
      </c>
      <c r="O3701" s="17" t="s">
        <v>1077</v>
      </c>
      <c r="P3701" s="17" t="s">
        <v>4228</v>
      </c>
      <c r="Q3701" s="17" t="s">
        <v>347</v>
      </c>
      <c r="R3701" s="18">
        <v>65</v>
      </c>
      <c r="S3701" s="10">
        <v>36</v>
      </c>
      <c r="AA3701" s="11" t="str">
        <f t="shared" si="57"/>
        <v>24. Gia LaiHuyện Đức Cơ</v>
      </c>
    </row>
    <row r="3702" spans="11:27" ht="15.75">
      <c r="K3702" s="21"/>
      <c r="L3702" s="17"/>
      <c r="M3702" s="17"/>
      <c r="N3702" s="17" t="s">
        <v>390</v>
      </c>
      <c r="O3702" s="17" t="s">
        <v>1077</v>
      </c>
      <c r="P3702" s="17" t="s">
        <v>4229</v>
      </c>
      <c r="Q3702" s="17" t="s">
        <v>347</v>
      </c>
      <c r="R3702" s="18">
        <v>65</v>
      </c>
      <c r="S3702" s="10">
        <v>36</v>
      </c>
      <c r="AA3702" s="11" t="str">
        <f t="shared" si="57"/>
        <v>24. Gia LaiHuyện Đức Cơ</v>
      </c>
    </row>
    <row r="3703" spans="11:27" ht="15.75">
      <c r="K3703" s="21"/>
      <c r="L3703" s="17"/>
      <c r="M3703" s="17"/>
      <c r="N3703" s="17" t="s">
        <v>390</v>
      </c>
      <c r="O3703" s="17" t="s">
        <v>1077</v>
      </c>
      <c r="P3703" s="17" t="s">
        <v>4230</v>
      </c>
      <c r="Q3703" s="17" t="s">
        <v>347</v>
      </c>
      <c r="R3703" s="18">
        <v>65</v>
      </c>
      <c r="S3703" s="10">
        <v>36</v>
      </c>
      <c r="AA3703" s="11" t="str">
        <f t="shared" si="57"/>
        <v>24. Gia LaiHuyện Đức Cơ</v>
      </c>
    </row>
    <row r="3704" spans="11:27" ht="15.75">
      <c r="K3704" s="21"/>
      <c r="L3704" s="17"/>
      <c r="M3704" s="17"/>
      <c r="N3704" s="17" t="s">
        <v>390</v>
      </c>
      <c r="O3704" s="17" t="s">
        <v>1080</v>
      </c>
      <c r="P3704" s="17" t="s">
        <v>4231</v>
      </c>
      <c r="Q3704" s="17" t="s">
        <v>347</v>
      </c>
      <c r="R3704" s="18">
        <v>65</v>
      </c>
      <c r="S3704" s="10">
        <v>36</v>
      </c>
      <c r="AA3704" s="11" t="str">
        <f t="shared" si="57"/>
        <v>24. Gia LaiHuyện Ia Grai</v>
      </c>
    </row>
    <row r="3705" spans="11:27" ht="15.75">
      <c r="K3705" s="21"/>
      <c r="L3705" s="17"/>
      <c r="M3705" s="17"/>
      <c r="N3705" s="17" t="s">
        <v>390</v>
      </c>
      <c r="O3705" s="17" t="s">
        <v>1080</v>
      </c>
      <c r="P3705" s="17" t="s">
        <v>4232</v>
      </c>
      <c r="Q3705" s="17" t="s">
        <v>347</v>
      </c>
      <c r="R3705" s="18">
        <v>65</v>
      </c>
      <c r="S3705" s="10">
        <v>36</v>
      </c>
      <c r="AA3705" s="11" t="str">
        <f t="shared" si="57"/>
        <v>24. Gia LaiHuyện Ia Grai</v>
      </c>
    </row>
    <row r="3706" spans="11:27" ht="15.75">
      <c r="K3706" s="21"/>
      <c r="L3706" s="17"/>
      <c r="M3706" s="17"/>
      <c r="N3706" s="17" t="s">
        <v>390</v>
      </c>
      <c r="O3706" s="17" t="s">
        <v>1080</v>
      </c>
      <c r="P3706" s="17" t="s">
        <v>4233</v>
      </c>
      <c r="Q3706" s="17" t="s">
        <v>347</v>
      </c>
      <c r="R3706" s="18">
        <v>65</v>
      </c>
      <c r="S3706" s="10">
        <v>36</v>
      </c>
      <c r="AA3706" s="11" t="str">
        <f t="shared" si="57"/>
        <v>24. Gia LaiHuyện Ia Grai</v>
      </c>
    </row>
    <row r="3707" spans="11:27" ht="15.75">
      <c r="K3707" s="21"/>
      <c r="L3707" s="17"/>
      <c r="M3707" s="17"/>
      <c r="N3707" s="17" t="s">
        <v>390</v>
      </c>
      <c r="O3707" s="17" t="s">
        <v>1080</v>
      </c>
      <c r="P3707" s="17" t="s">
        <v>4234</v>
      </c>
      <c r="Q3707" s="17" t="s">
        <v>347</v>
      </c>
      <c r="R3707" s="18">
        <v>65</v>
      </c>
      <c r="S3707" s="10">
        <v>36</v>
      </c>
      <c r="AA3707" s="11" t="str">
        <f t="shared" si="57"/>
        <v>24. Gia LaiHuyện Ia Grai</v>
      </c>
    </row>
    <row r="3708" spans="11:27" ht="15.75">
      <c r="K3708" s="21"/>
      <c r="L3708" s="17"/>
      <c r="M3708" s="17"/>
      <c r="N3708" s="17" t="s">
        <v>390</v>
      </c>
      <c r="O3708" s="17" t="s">
        <v>1080</v>
      </c>
      <c r="P3708" s="17" t="s">
        <v>4235</v>
      </c>
      <c r="Q3708" s="17" t="s">
        <v>347</v>
      </c>
      <c r="R3708" s="18">
        <v>65</v>
      </c>
      <c r="S3708" s="10">
        <v>36</v>
      </c>
      <c r="AA3708" s="11" t="str">
        <f t="shared" si="57"/>
        <v>24. Gia LaiHuyện Ia Grai</v>
      </c>
    </row>
    <row r="3709" spans="11:27" ht="15.75">
      <c r="K3709" s="21"/>
      <c r="L3709" s="17"/>
      <c r="M3709" s="17"/>
      <c r="N3709" s="17" t="s">
        <v>390</v>
      </c>
      <c r="O3709" s="17" t="s">
        <v>1080</v>
      </c>
      <c r="P3709" s="17" t="s">
        <v>4236</v>
      </c>
      <c r="Q3709" s="17" t="s">
        <v>347</v>
      </c>
      <c r="R3709" s="18">
        <v>65</v>
      </c>
      <c r="S3709" s="10">
        <v>36</v>
      </c>
      <c r="AA3709" s="11" t="str">
        <f t="shared" si="57"/>
        <v>24. Gia LaiHuyện Ia Grai</v>
      </c>
    </row>
    <row r="3710" spans="11:27" ht="15.75">
      <c r="K3710" s="21"/>
      <c r="L3710" s="17"/>
      <c r="M3710" s="17"/>
      <c r="N3710" s="17" t="s">
        <v>390</v>
      </c>
      <c r="O3710" s="17" t="s">
        <v>1080</v>
      </c>
      <c r="P3710" s="17" t="s">
        <v>4237</v>
      </c>
      <c r="Q3710" s="17" t="s">
        <v>347</v>
      </c>
      <c r="R3710" s="18">
        <v>65</v>
      </c>
      <c r="S3710" s="10">
        <v>36</v>
      </c>
      <c r="AA3710" s="11" t="str">
        <f t="shared" si="57"/>
        <v>24. Gia LaiHuyện Ia Grai</v>
      </c>
    </row>
    <row r="3711" spans="11:27" ht="15.75">
      <c r="K3711" s="21"/>
      <c r="L3711" s="17"/>
      <c r="M3711" s="17"/>
      <c r="N3711" s="17" t="s">
        <v>390</v>
      </c>
      <c r="O3711" s="17" t="s">
        <v>1080</v>
      </c>
      <c r="P3711" s="17" t="s">
        <v>4238</v>
      </c>
      <c r="Q3711" s="17" t="s">
        <v>347</v>
      </c>
      <c r="R3711" s="18">
        <v>65</v>
      </c>
      <c r="S3711" s="10">
        <v>36</v>
      </c>
      <c r="AA3711" s="11" t="str">
        <f t="shared" si="57"/>
        <v>24. Gia LaiHuyện Ia Grai</v>
      </c>
    </row>
    <row r="3712" spans="11:27" ht="15.75">
      <c r="K3712" s="21"/>
      <c r="L3712" s="17"/>
      <c r="M3712" s="17"/>
      <c r="N3712" s="17" t="s">
        <v>390</v>
      </c>
      <c r="O3712" s="17" t="s">
        <v>1080</v>
      </c>
      <c r="P3712" s="17" t="s">
        <v>4168</v>
      </c>
      <c r="Q3712" s="17" t="s">
        <v>347</v>
      </c>
      <c r="R3712" s="18">
        <v>65</v>
      </c>
      <c r="S3712" s="10">
        <v>36</v>
      </c>
      <c r="AA3712" s="11" t="str">
        <f t="shared" si="57"/>
        <v>24. Gia LaiHuyện Ia Grai</v>
      </c>
    </row>
    <row r="3713" spans="11:27" ht="15.75">
      <c r="K3713" s="21"/>
      <c r="L3713" s="17"/>
      <c r="M3713" s="17"/>
      <c r="N3713" s="17" t="s">
        <v>390</v>
      </c>
      <c r="O3713" s="17" t="s">
        <v>1080</v>
      </c>
      <c r="P3713" s="17" t="s">
        <v>4239</v>
      </c>
      <c r="Q3713" s="17" t="s">
        <v>347</v>
      </c>
      <c r="R3713" s="18">
        <v>65</v>
      </c>
      <c r="S3713" s="10">
        <v>36</v>
      </c>
      <c r="AA3713" s="11" t="str">
        <f t="shared" si="57"/>
        <v>24. Gia LaiHuyện Ia Grai</v>
      </c>
    </row>
    <row r="3714" spans="11:27" ht="15.75">
      <c r="K3714" s="21"/>
      <c r="L3714" s="17"/>
      <c r="M3714" s="17"/>
      <c r="N3714" s="17" t="s">
        <v>390</v>
      </c>
      <c r="O3714" s="17" t="s">
        <v>1080</v>
      </c>
      <c r="P3714" s="17" t="s">
        <v>4240</v>
      </c>
      <c r="Q3714" s="17" t="s">
        <v>347</v>
      </c>
      <c r="R3714" s="18">
        <v>65</v>
      </c>
      <c r="S3714" s="10">
        <v>36</v>
      </c>
      <c r="AA3714" s="11" t="str">
        <f t="shared" si="57"/>
        <v>24. Gia LaiHuyện Ia Grai</v>
      </c>
    </row>
    <row r="3715" spans="11:27" ht="15.75">
      <c r="K3715" s="21"/>
      <c r="L3715" s="17"/>
      <c r="M3715" s="17"/>
      <c r="N3715" s="17" t="s">
        <v>390</v>
      </c>
      <c r="O3715" s="17" t="s">
        <v>1080</v>
      </c>
      <c r="P3715" s="17" t="s">
        <v>4241</v>
      </c>
      <c r="Q3715" s="17" t="s">
        <v>347</v>
      </c>
      <c r="R3715" s="18">
        <v>65</v>
      </c>
      <c r="S3715" s="10">
        <v>36</v>
      </c>
      <c r="AA3715" s="11" t="str">
        <f t="shared" si="57"/>
        <v>24. Gia LaiHuyện Ia Grai</v>
      </c>
    </row>
    <row r="3716" spans="11:27" ht="15.75">
      <c r="K3716" s="21"/>
      <c r="L3716" s="17"/>
      <c r="M3716" s="17"/>
      <c r="N3716" s="17" t="s">
        <v>390</v>
      </c>
      <c r="O3716" s="17" t="s">
        <v>1080</v>
      </c>
      <c r="P3716" s="17" t="s">
        <v>4242</v>
      </c>
      <c r="Q3716" s="17" t="s">
        <v>347</v>
      </c>
      <c r="R3716" s="18">
        <v>65</v>
      </c>
      <c r="S3716" s="10">
        <v>36</v>
      </c>
      <c r="AA3716" s="11" t="str">
        <f t="shared" si="57"/>
        <v>24. Gia LaiHuyện Ia Grai</v>
      </c>
    </row>
    <row r="3717" spans="11:27" ht="15.75">
      <c r="K3717" s="21"/>
      <c r="L3717" s="17"/>
      <c r="M3717" s="17"/>
      <c r="N3717" s="17" t="s">
        <v>390</v>
      </c>
      <c r="O3717" s="17" t="s">
        <v>1083</v>
      </c>
      <c r="P3717" s="17" t="s">
        <v>4243</v>
      </c>
      <c r="Q3717" s="17" t="s">
        <v>347</v>
      </c>
      <c r="R3717" s="18">
        <v>65</v>
      </c>
      <c r="S3717" s="10">
        <v>36</v>
      </c>
      <c r="AA3717" s="11" t="str">
        <f t="shared" si="57"/>
        <v>24. Gia LaiHuyện Ia Pa</v>
      </c>
    </row>
    <row r="3718" spans="11:27" ht="15.75">
      <c r="K3718" s="21"/>
      <c r="L3718" s="17"/>
      <c r="M3718" s="17"/>
      <c r="N3718" s="17" t="s">
        <v>390</v>
      </c>
      <c r="O3718" s="17" t="s">
        <v>1083</v>
      </c>
      <c r="P3718" s="17" t="s">
        <v>4244</v>
      </c>
      <c r="Q3718" s="17" t="s">
        <v>347</v>
      </c>
      <c r="R3718" s="18">
        <v>65</v>
      </c>
      <c r="S3718" s="10">
        <v>36</v>
      </c>
      <c r="AA3718" s="11" t="str">
        <f t="shared" ref="AA3718:AA3781" si="58">N3718&amp;O3718</f>
        <v>24. Gia LaiHuyện Ia Pa</v>
      </c>
    </row>
    <row r="3719" spans="11:27" ht="15.75">
      <c r="K3719" s="21"/>
      <c r="L3719" s="17"/>
      <c r="M3719" s="17"/>
      <c r="N3719" s="17" t="s">
        <v>390</v>
      </c>
      <c r="O3719" s="17" t="s">
        <v>1083</v>
      </c>
      <c r="P3719" s="17" t="s">
        <v>4245</v>
      </c>
      <c r="Q3719" s="17" t="s">
        <v>347</v>
      </c>
      <c r="R3719" s="18">
        <v>65</v>
      </c>
      <c r="S3719" s="10">
        <v>36</v>
      </c>
      <c r="AA3719" s="11" t="str">
        <f t="shared" si="58"/>
        <v>24. Gia LaiHuyện Ia Pa</v>
      </c>
    </row>
    <row r="3720" spans="11:27" ht="15.75">
      <c r="K3720" s="21"/>
      <c r="L3720" s="17"/>
      <c r="M3720" s="17"/>
      <c r="N3720" s="17" t="s">
        <v>390</v>
      </c>
      <c r="O3720" s="17" t="s">
        <v>1083</v>
      </c>
      <c r="P3720" s="17" t="s">
        <v>4246</v>
      </c>
      <c r="Q3720" s="17" t="s">
        <v>347</v>
      </c>
      <c r="R3720" s="18">
        <v>65</v>
      </c>
      <c r="S3720" s="10">
        <v>36</v>
      </c>
      <c r="AA3720" s="11" t="str">
        <f t="shared" si="58"/>
        <v>24. Gia LaiHuyện Ia Pa</v>
      </c>
    </row>
    <row r="3721" spans="11:27" ht="15.75">
      <c r="K3721" s="21"/>
      <c r="L3721" s="17"/>
      <c r="M3721" s="17"/>
      <c r="N3721" s="17" t="s">
        <v>390</v>
      </c>
      <c r="O3721" s="17" t="s">
        <v>1083</v>
      </c>
      <c r="P3721" s="17" t="s">
        <v>4247</v>
      </c>
      <c r="Q3721" s="17" t="s">
        <v>347</v>
      </c>
      <c r="R3721" s="18">
        <v>65</v>
      </c>
      <c r="S3721" s="10">
        <v>36</v>
      </c>
      <c r="AA3721" s="11" t="str">
        <f t="shared" si="58"/>
        <v>24. Gia LaiHuyện Ia Pa</v>
      </c>
    </row>
    <row r="3722" spans="11:27" ht="15.75">
      <c r="K3722" s="21"/>
      <c r="L3722" s="17"/>
      <c r="M3722" s="17"/>
      <c r="N3722" s="17" t="s">
        <v>390</v>
      </c>
      <c r="O3722" s="17" t="s">
        <v>1083</v>
      </c>
      <c r="P3722" s="17" t="s">
        <v>4248</v>
      </c>
      <c r="Q3722" s="17" t="s">
        <v>347</v>
      </c>
      <c r="R3722" s="18">
        <v>65</v>
      </c>
      <c r="S3722" s="10">
        <v>36</v>
      </c>
      <c r="AA3722" s="11" t="str">
        <f t="shared" si="58"/>
        <v>24. Gia LaiHuyện Ia Pa</v>
      </c>
    </row>
    <row r="3723" spans="11:27" ht="15.75">
      <c r="K3723" s="21"/>
      <c r="L3723" s="17"/>
      <c r="M3723" s="17"/>
      <c r="N3723" s="17" t="s">
        <v>390</v>
      </c>
      <c r="O3723" s="17" t="s">
        <v>1083</v>
      </c>
      <c r="P3723" s="17" t="s">
        <v>4249</v>
      </c>
      <c r="Q3723" s="17" t="s">
        <v>347</v>
      </c>
      <c r="R3723" s="18">
        <v>65</v>
      </c>
      <c r="S3723" s="10">
        <v>36</v>
      </c>
      <c r="AA3723" s="11" t="str">
        <f t="shared" si="58"/>
        <v>24. Gia LaiHuyện Ia Pa</v>
      </c>
    </row>
    <row r="3724" spans="11:27" ht="15.75">
      <c r="K3724" s="21"/>
      <c r="L3724" s="17"/>
      <c r="M3724" s="17"/>
      <c r="N3724" s="17" t="s">
        <v>390</v>
      </c>
      <c r="O3724" s="17" t="s">
        <v>1083</v>
      </c>
      <c r="P3724" s="17" t="s">
        <v>4250</v>
      </c>
      <c r="Q3724" s="17" t="s">
        <v>347</v>
      </c>
      <c r="R3724" s="18">
        <v>65</v>
      </c>
      <c r="S3724" s="10">
        <v>36</v>
      </c>
      <c r="AA3724" s="11" t="str">
        <f t="shared" si="58"/>
        <v>24. Gia LaiHuyện Ia Pa</v>
      </c>
    </row>
    <row r="3725" spans="11:27" ht="15.75">
      <c r="K3725" s="21"/>
      <c r="L3725" s="17"/>
      <c r="M3725" s="17"/>
      <c r="N3725" s="17" t="s">
        <v>390</v>
      </c>
      <c r="O3725" s="17" t="s">
        <v>1083</v>
      </c>
      <c r="P3725" s="17" t="s">
        <v>4251</v>
      </c>
      <c r="Q3725" s="17" t="s">
        <v>347</v>
      </c>
      <c r="R3725" s="18">
        <v>65</v>
      </c>
      <c r="S3725" s="10">
        <v>36</v>
      </c>
      <c r="AA3725" s="11" t="str">
        <f t="shared" si="58"/>
        <v>24. Gia LaiHuyện Ia Pa</v>
      </c>
    </row>
    <row r="3726" spans="11:27" ht="15.75">
      <c r="K3726" s="21"/>
      <c r="L3726" s="17"/>
      <c r="M3726" s="17"/>
      <c r="N3726" s="17" t="s">
        <v>390</v>
      </c>
      <c r="O3726" s="17" t="s">
        <v>1085</v>
      </c>
      <c r="P3726" s="17" t="s">
        <v>4252</v>
      </c>
      <c r="Q3726" s="17" t="s">
        <v>347</v>
      </c>
      <c r="R3726" s="18">
        <v>65</v>
      </c>
      <c r="S3726" s="10">
        <v>36</v>
      </c>
      <c r="AA3726" s="11" t="str">
        <f t="shared" si="58"/>
        <v>24. Gia LaiHuyện KBang</v>
      </c>
    </row>
    <row r="3727" spans="11:27" ht="15.75">
      <c r="K3727" s="21"/>
      <c r="L3727" s="17"/>
      <c r="M3727" s="17"/>
      <c r="N3727" s="17" t="s">
        <v>390</v>
      </c>
      <c r="O3727" s="17" t="s">
        <v>1085</v>
      </c>
      <c r="P3727" s="17" t="s">
        <v>4253</v>
      </c>
      <c r="Q3727" s="17" t="s">
        <v>347</v>
      </c>
      <c r="R3727" s="18">
        <v>65</v>
      </c>
      <c r="S3727" s="10">
        <v>36</v>
      </c>
      <c r="AA3727" s="11" t="str">
        <f t="shared" si="58"/>
        <v>24. Gia LaiHuyện KBang</v>
      </c>
    </row>
    <row r="3728" spans="11:27" ht="15.75">
      <c r="K3728" s="21"/>
      <c r="L3728" s="17"/>
      <c r="M3728" s="17"/>
      <c r="N3728" s="17" t="s">
        <v>390</v>
      </c>
      <c r="O3728" s="17" t="s">
        <v>1085</v>
      </c>
      <c r="P3728" s="17" t="s">
        <v>4254</v>
      </c>
      <c r="Q3728" s="17" t="s">
        <v>347</v>
      </c>
      <c r="R3728" s="18">
        <v>65</v>
      </c>
      <c r="S3728" s="10">
        <v>36</v>
      </c>
      <c r="AA3728" s="11" t="str">
        <f t="shared" si="58"/>
        <v>24. Gia LaiHuyện KBang</v>
      </c>
    </row>
    <row r="3729" spans="11:27" ht="15.75">
      <c r="K3729" s="21"/>
      <c r="L3729" s="17"/>
      <c r="M3729" s="17"/>
      <c r="N3729" s="17" t="s">
        <v>390</v>
      </c>
      <c r="O3729" s="17" t="s">
        <v>1085</v>
      </c>
      <c r="P3729" s="17" t="s">
        <v>4255</v>
      </c>
      <c r="Q3729" s="17" t="s">
        <v>347</v>
      </c>
      <c r="R3729" s="18">
        <v>65</v>
      </c>
      <c r="S3729" s="10">
        <v>36</v>
      </c>
      <c r="AA3729" s="11" t="str">
        <f t="shared" si="58"/>
        <v>24. Gia LaiHuyện KBang</v>
      </c>
    </row>
    <row r="3730" spans="11:27" ht="15.75">
      <c r="K3730" s="21"/>
      <c r="L3730" s="17"/>
      <c r="M3730" s="17"/>
      <c r="N3730" s="17" t="s">
        <v>390</v>
      </c>
      <c r="O3730" s="17" t="s">
        <v>1085</v>
      </c>
      <c r="P3730" s="17" t="s">
        <v>4256</v>
      </c>
      <c r="Q3730" s="17" t="s">
        <v>347</v>
      </c>
      <c r="R3730" s="18">
        <v>65</v>
      </c>
      <c r="S3730" s="10">
        <v>36</v>
      </c>
      <c r="AA3730" s="11" t="str">
        <f t="shared" si="58"/>
        <v>24. Gia LaiHuyện KBang</v>
      </c>
    </row>
    <row r="3731" spans="11:27" ht="15.75">
      <c r="K3731" s="21"/>
      <c r="L3731" s="17"/>
      <c r="M3731" s="17"/>
      <c r="N3731" s="17" t="s">
        <v>390</v>
      </c>
      <c r="O3731" s="17" t="s">
        <v>1085</v>
      </c>
      <c r="P3731" s="17" t="s">
        <v>4257</v>
      </c>
      <c r="Q3731" s="17" t="s">
        <v>347</v>
      </c>
      <c r="R3731" s="18">
        <v>65</v>
      </c>
      <c r="S3731" s="10">
        <v>36</v>
      </c>
      <c r="AA3731" s="11" t="str">
        <f t="shared" si="58"/>
        <v>24. Gia LaiHuyện KBang</v>
      </c>
    </row>
    <row r="3732" spans="11:27" ht="15.75">
      <c r="K3732" s="21"/>
      <c r="L3732" s="17"/>
      <c r="M3732" s="17"/>
      <c r="N3732" s="17" t="s">
        <v>390</v>
      </c>
      <c r="O3732" s="17" t="s">
        <v>1085</v>
      </c>
      <c r="P3732" s="17" t="s">
        <v>4258</v>
      </c>
      <c r="Q3732" s="17" t="s">
        <v>347</v>
      </c>
      <c r="R3732" s="18">
        <v>65</v>
      </c>
      <c r="S3732" s="10">
        <v>36</v>
      </c>
      <c r="AA3732" s="11" t="str">
        <f t="shared" si="58"/>
        <v>24. Gia LaiHuyện KBang</v>
      </c>
    </row>
    <row r="3733" spans="11:27" ht="15.75">
      <c r="K3733" s="21"/>
      <c r="L3733" s="17"/>
      <c r="M3733" s="17"/>
      <c r="N3733" s="17" t="s">
        <v>390</v>
      </c>
      <c r="O3733" s="17" t="s">
        <v>1085</v>
      </c>
      <c r="P3733" s="17" t="s">
        <v>4259</v>
      </c>
      <c r="Q3733" s="17" t="s">
        <v>347</v>
      </c>
      <c r="R3733" s="18">
        <v>65</v>
      </c>
      <c r="S3733" s="10">
        <v>36</v>
      </c>
      <c r="AA3733" s="11" t="str">
        <f t="shared" si="58"/>
        <v>24. Gia LaiHuyện KBang</v>
      </c>
    </row>
    <row r="3734" spans="11:27" ht="15.75">
      <c r="K3734" s="21"/>
      <c r="L3734" s="17"/>
      <c r="M3734" s="17"/>
      <c r="N3734" s="17" t="s">
        <v>390</v>
      </c>
      <c r="O3734" s="17" t="s">
        <v>1085</v>
      </c>
      <c r="P3734" s="17" t="s">
        <v>4260</v>
      </c>
      <c r="Q3734" s="17" t="s">
        <v>347</v>
      </c>
      <c r="R3734" s="18">
        <v>65</v>
      </c>
      <c r="S3734" s="10">
        <v>36</v>
      </c>
      <c r="AA3734" s="11" t="str">
        <f t="shared" si="58"/>
        <v>24. Gia LaiHuyện KBang</v>
      </c>
    </row>
    <row r="3735" spans="11:27" ht="15.75">
      <c r="K3735" s="21"/>
      <c r="L3735" s="17"/>
      <c r="M3735" s="17"/>
      <c r="N3735" s="17" t="s">
        <v>390</v>
      </c>
      <c r="O3735" s="17" t="s">
        <v>1085</v>
      </c>
      <c r="P3735" s="17" t="s">
        <v>4261</v>
      </c>
      <c r="Q3735" s="17" t="s">
        <v>347</v>
      </c>
      <c r="R3735" s="18">
        <v>65</v>
      </c>
      <c r="S3735" s="10">
        <v>36</v>
      </c>
      <c r="AA3735" s="11" t="str">
        <f t="shared" si="58"/>
        <v>24. Gia LaiHuyện KBang</v>
      </c>
    </row>
    <row r="3736" spans="11:27" ht="15.75">
      <c r="K3736" s="21"/>
      <c r="L3736" s="17"/>
      <c r="M3736" s="17"/>
      <c r="N3736" s="17" t="s">
        <v>390</v>
      </c>
      <c r="O3736" s="17" t="s">
        <v>1085</v>
      </c>
      <c r="P3736" s="17" t="s">
        <v>4262</v>
      </c>
      <c r="Q3736" s="17" t="s">
        <v>347</v>
      </c>
      <c r="R3736" s="18">
        <v>65</v>
      </c>
      <c r="S3736" s="10">
        <v>36</v>
      </c>
      <c r="AA3736" s="11" t="str">
        <f t="shared" si="58"/>
        <v>24. Gia LaiHuyện KBang</v>
      </c>
    </row>
    <row r="3737" spans="11:27" ht="15.75">
      <c r="K3737" s="21"/>
      <c r="L3737" s="17"/>
      <c r="M3737" s="17"/>
      <c r="N3737" s="17" t="s">
        <v>390</v>
      </c>
      <c r="O3737" s="17" t="s">
        <v>1085</v>
      </c>
      <c r="P3737" s="17" t="s">
        <v>4263</v>
      </c>
      <c r="Q3737" s="17" t="s">
        <v>347</v>
      </c>
      <c r="R3737" s="18">
        <v>65</v>
      </c>
      <c r="S3737" s="10">
        <v>36</v>
      </c>
      <c r="AA3737" s="11" t="str">
        <f t="shared" si="58"/>
        <v>24. Gia LaiHuyện KBang</v>
      </c>
    </row>
    <row r="3738" spans="11:27" ht="15.75">
      <c r="K3738" s="21"/>
      <c r="L3738" s="17"/>
      <c r="M3738" s="17"/>
      <c r="N3738" s="17" t="s">
        <v>390</v>
      </c>
      <c r="O3738" s="17" t="s">
        <v>1085</v>
      </c>
      <c r="P3738" s="17" t="s">
        <v>4264</v>
      </c>
      <c r="Q3738" s="17" t="s">
        <v>347</v>
      </c>
      <c r="R3738" s="18">
        <v>65</v>
      </c>
      <c r="S3738" s="10">
        <v>36</v>
      </c>
      <c r="AA3738" s="11" t="str">
        <f t="shared" si="58"/>
        <v>24. Gia LaiHuyện KBang</v>
      </c>
    </row>
    <row r="3739" spans="11:27" ht="15.75">
      <c r="K3739" s="21"/>
      <c r="L3739" s="17"/>
      <c r="M3739" s="17"/>
      <c r="N3739" s="17" t="s">
        <v>390</v>
      </c>
      <c r="O3739" s="17" t="s">
        <v>1085</v>
      </c>
      <c r="P3739" s="17" t="s">
        <v>4265</v>
      </c>
      <c r="Q3739" s="17" t="s">
        <v>347</v>
      </c>
      <c r="R3739" s="18">
        <v>65</v>
      </c>
      <c r="S3739" s="10">
        <v>36</v>
      </c>
      <c r="AA3739" s="11" t="str">
        <f t="shared" si="58"/>
        <v>24. Gia LaiHuyện KBang</v>
      </c>
    </row>
    <row r="3740" spans="11:27" ht="15.75">
      <c r="K3740" s="21"/>
      <c r="L3740" s="17"/>
      <c r="M3740" s="17"/>
      <c r="N3740" s="17" t="s">
        <v>390</v>
      </c>
      <c r="O3740" s="17" t="s">
        <v>1088</v>
      </c>
      <c r="P3740" s="17" t="s">
        <v>4266</v>
      </c>
      <c r="Q3740" s="17" t="s">
        <v>347</v>
      </c>
      <c r="R3740" s="18">
        <v>65</v>
      </c>
      <c r="S3740" s="10">
        <v>36</v>
      </c>
      <c r="AA3740" s="11" t="str">
        <f t="shared" si="58"/>
        <v>24. Gia LaiHuyện Kông Chro</v>
      </c>
    </row>
    <row r="3741" spans="11:27" ht="15.75">
      <c r="K3741" s="21"/>
      <c r="L3741" s="17"/>
      <c r="M3741" s="17"/>
      <c r="N3741" s="17" t="s">
        <v>390</v>
      </c>
      <c r="O3741" s="17" t="s">
        <v>1088</v>
      </c>
      <c r="P3741" s="17" t="s">
        <v>3095</v>
      </c>
      <c r="Q3741" s="17" t="s">
        <v>347</v>
      </c>
      <c r="R3741" s="18">
        <v>65</v>
      </c>
      <c r="S3741" s="10">
        <v>36</v>
      </c>
      <c r="AA3741" s="11" t="str">
        <f t="shared" si="58"/>
        <v>24. Gia LaiHuyện Kông Chro</v>
      </c>
    </row>
    <row r="3742" spans="11:27" ht="15.75">
      <c r="K3742" s="21"/>
      <c r="L3742" s="17"/>
      <c r="M3742" s="17"/>
      <c r="N3742" s="17" t="s">
        <v>390</v>
      </c>
      <c r="O3742" s="17" t="s">
        <v>1088</v>
      </c>
      <c r="P3742" s="17" t="s">
        <v>4267</v>
      </c>
      <c r="Q3742" s="17" t="s">
        <v>347</v>
      </c>
      <c r="R3742" s="18">
        <v>65</v>
      </c>
      <c r="S3742" s="10">
        <v>36</v>
      </c>
      <c r="AA3742" s="11" t="str">
        <f t="shared" si="58"/>
        <v>24. Gia LaiHuyện Kông Chro</v>
      </c>
    </row>
    <row r="3743" spans="11:27" ht="15.75">
      <c r="K3743" s="21"/>
      <c r="L3743" s="17"/>
      <c r="M3743" s="17"/>
      <c r="N3743" s="17" t="s">
        <v>390</v>
      </c>
      <c r="O3743" s="17" t="s">
        <v>1088</v>
      </c>
      <c r="P3743" s="17" t="s">
        <v>4268</v>
      </c>
      <c r="Q3743" s="17" t="s">
        <v>347</v>
      </c>
      <c r="R3743" s="18">
        <v>65</v>
      </c>
      <c r="S3743" s="10">
        <v>36</v>
      </c>
      <c r="AA3743" s="11" t="str">
        <f t="shared" si="58"/>
        <v>24. Gia LaiHuyện Kông Chro</v>
      </c>
    </row>
    <row r="3744" spans="11:27" ht="15.75">
      <c r="K3744" s="21"/>
      <c r="L3744" s="17"/>
      <c r="M3744" s="17"/>
      <c r="N3744" s="17" t="s">
        <v>390</v>
      </c>
      <c r="O3744" s="17" t="s">
        <v>1088</v>
      </c>
      <c r="P3744" s="17" t="s">
        <v>4269</v>
      </c>
      <c r="Q3744" s="17" t="s">
        <v>347</v>
      </c>
      <c r="R3744" s="18">
        <v>65</v>
      </c>
      <c r="S3744" s="10">
        <v>36</v>
      </c>
      <c r="AA3744" s="11" t="str">
        <f t="shared" si="58"/>
        <v>24. Gia LaiHuyện Kông Chro</v>
      </c>
    </row>
    <row r="3745" spans="11:27" ht="15.75">
      <c r="K3745" s="21"/>
      <c r="L3745" s="17"/>
      <c r="M3745" s="17"/>
      <c r="N3745" s="17" t="s">
        <v>390</v>
      </c>
      <c r="O3745" s="17" t="s">
        <v>1088</v>
      </c>
      <c r="P3745" s="17" t="s">
        <v>4270</v>
      </c>
      <c r="Q3745" s="17" t="s">
        <v>347</v>
      </c>
      <c r="R3745" s="18">
        <v>65</v>
      </c>
      <c r="S3745" s="10">
        <v>36</v>
      </c>
      <c r="AA3745" s="11" t="str">
        <f t="shared" si="58"/>
        <v>24. Gia LaiHuyện Kông Chro</v>
      </c>
    </row>
    <row r="3746" spans="11:27" ht="15.75">
      <c r="K3746" s="21"/>
      <c r="L3746" s="17"/>
      <c r="M3746" s="17"/>
      <c r="N3746" s="17" t="s">
        <v>390</v>
      </c>
      <c r="O3746" s="17" t="s">
        <v>1088</v>
      </c>
      <c r="P3746" s="17" t="s">
        <v>4271</v>
      </c>
      <c r="Q3746" s="17" t="s">
        <v>347</v>
      </c>
      <c r="R3746" s="18">
        <v>65</v>
      </c>
      <c r="S3746" s="10">
        <v>36</v>
      </c>
      <c r="AA3746" s="11" t="str">
        <f t="shared" si="58"/>
        <v>24. Gia LaiHuyện Kông Chro</v>
      </c>
    </row>
    <row r="3747" spans="11:27" ht="15.75">
      <c r="K3747" s="21"/>
      <c r="L3747" s="17"/>
      <c r="M3747" s="17"/>
      <c r="N3747" s="17" t="s">
        <v>390</v>
      </c>
      <c r="O3747" s="17" t="s">
        <v>1088</v>
      </c>
      <c r="P3747" s="17" t="s">
        <v>4272</v>
      </c>
      <c r="Q3747" s="17" t="s">
        <v>347</v>
      </c>
      <c r="R3747" s="18">
        <v>65</v>
      </c>
      <c r="S3747" s="10">
        <v>36</v>
      </c>
      <c r="AA3747" s="11" t="str">
        <f t="shared" si="58"/>
        <v>24. Gia LaiHuyện Kông Chro</v>
      </c>
    </row>
    <row r="3748" spans="11:27" ht="15.75">
      <c r="K3748" s="21"/>
      <c r="L3748" s="17"/>
      <c r="M3748" s="17"/>
      <c r="N3748" s="17" t="s">
        <v>390</v>
      </c>
      <c r="O3748" s="17" t="s">
        <v>1088</v>
      </c>
      <c r="P3748" s="17" t="s">
        <v>4273</v>
      </c>
      <c r="Q3748" s="17" t="s">
        <v>347</v>
      </c>
      <c r="R3748" s="18">
        <v>65</v>
      </c>
      <c r="S3748" s="10">
        <v>36</v>
      </c>
      <c r="AA3748" s="11" t="str">
        <f t="shared" si="58"/>
        <v>24. Gia LaiHuyện Kông Chro</v>
      </c>
    </row>
    <row r="3749" spans="11:27" ht="15.75">
      <c r="K3749" s="21"/>
      <c r="L3749" s="17"/>
      <c r="M3749" s="17"/>
      <c r="N3749" s="17" t="s">
        <v>390</v>
      </c>
      <c r="O3749" s="17" t="s">
        <v>1088</v>
      </c>
      <c r="P3749" s="17" t="s">
        <v>4274</v>
      </c>
      <c r="Q3749" s="17" t="s">
        <v>347</v>
      </c>
      <c r="R3749" s="18">
        <v>65</v>
      </c>
      <c r="S3749" s="10">
        <v>36</v>
      </c>
      <c r="AA3749" s="11" t="str">
        <f t="shared" si="58"/>
        <v>24. Gia LaiHuyện Kông Chro</v>
      </c>
    </row>
    <row r="3750" spans="11:27" ht="15.75">
      <c r="K3750" s="21"/>
      <c r="L3750" s="17"/>
      <c r="M3750" s="17"/>
      <c r="N3750" s="17" t="s">
        <v>390</v>
      </c>
      <c r="O3750" s="17" t="s">
        <v>1088</v>
      </c>
      <c r="P3750" s="17" t="s">
        <v>4275</v>
      </c>
      <c r="Q3750" s="17" t="s">
        <v>347</v>
      </c>
      <c r="R3750" s="18">
        <v>65</v>
      </c>
      <c r="S3750" s="10">
        <v>36</v>
      </c>
      <c r="AA3750" s="11" t="str">
        <f t="shared" si="58"/>
        <v>24. Gia LaiHuyện Kông Chro</v>
      </c>
    </row>
    <row r="3751" spans="11:27" ht="15.75">
      <c r="K3751" s="21"/>
      <c r="L3751" s="17"/>
      <c r="M3751" s="17"/>
      <c r="N3751" s="17" t="s">
        <v>390</v>
      </c>
      <c r="O3751" s="17" t="s">
        <v>1088</v>
      </c>
      <c r="P3751" s="17" t="s">
        <v>4276</v>
      </c>
      <c r="Q3751" s="17" t="s">
        <v>347</v>
      </c>
      <c r="R3751" s="18">
        <v>65</v>
      </c>
      <c r="S3751" s="10">
        <v>36</v>
      </c>
      <c r="AA3751" s="11" t="str">
        <f t="shared" si="58"/>
        <v>24. Gia LaiHuyện Kông Chro</v>
      </c>
    </row>
    <row r="3752" spans="11:27" ht="15.75">
      <c r="K3752" s="21"/>
      <c r="L3752" s="17"/>
      <c r="M3752" s="17"/>
      <c r="N3752" s="17" t="s">
        <v>390</v>
      </c>
      <c r="O3752" s="17" t="s">
        <v>1088</v>
      </c>
      <c r="P3752" s="17" t="s">
        <v>4277</v>
      </c>
      <c r="Q3752" s="17" t="s">
        <v>347</v>
      </c>
      <c r="R3752" s="18">
        <v>65</v>
      </c>
      <c r="S3752" s="10">
        <v>36</v>
      </c>
      <c r="AA3752" s="11" t="str">
        <f t="shared" si="58"/>
        <v>24. Gia LaiHuyện Kông Chro</v>
      </c>
    </row>
    <row r="3753" spans="11:27" ht="15.75">
      <c r="K3753" s="21"/>
      <c r="L3753" s="17"/>
      <c r="M3753" s="17"/>
      <c r="N3753" s="17" t="s">
        <v>390</v>
      </c>
      <c r="O3753" s="17" t="s">
        <v>1088</v>
      </c>
      <c r="P3753" s="17" t="s">
        <v>4278</v>
      </c>
      <c r="Q3753" s="17" t="s">
        <v>347</v>
      </c>
      <c r="R3753" s="18">
        <v>65</v>
      </c>
      <c r="S3753" s="10">
        <v>36</v>
      </c>
      <c r="AA3753" s="11" t="str">
        <f t="shared" si="58"/>
        <v>24. Gia LaiHuyện Kông Chro</v>
      </c>
    </row>
    <row r="3754" spans="11:27" ht="15.75">
      <c r="K3754" s="21"/>
      <c r="L3754" s="17"/>
      <c r="M3754" s="17"/>
      <c r="N3754" s="17" t="s">
        <v>390</v>
      </c>
      <c r="O3754" s="17" t="s">
        <v>1091</v>
      </c>
      <c r="P3754" s="17" t="s">
        <v>4279</v>
      </c>
      <c r="Q3754" s="17" t="s">
        <v>347</v>
      </c>
      <c r="R3754" s="18">
        <v>65</v>
      </c>
      <c r="S3754" s="10">
        <v>36</v>
      </c>
      <c r="AA3754" s="11" t="str">
        <f t="shared" si="58"/>
        <v>24. Gia LaiHuyện Krông Pa</v>
      </c>
    </row>
    <row r="3755" spans="11:27" ht="15.75">
      <c r="K3755" s="21"/>
      <c r="L3755" s="17"/>
      <c r="M3755" s="17"/>
      <c r="N3755" s="17" t="s">
        <v>390</v>
      </c>
      <c r="O3755" s="17" t="s">
        <v>1091</v>
      </c>
      <c r="P3755" s="17" t="s">
        <v>4280</v>
      </c>
      <c r="Q3755" s="17" t="s">
        <v>347</v>
      </c>
      <c r="R3755" s="18">
        <v>65</v>
      </c>
      <c r="S3755" s="10">
        <v>36</v>
      </c>
      <c r="AA3755" s="11" t="str">
        <f t="shared" si="58"/>
        <v>24. Gia LaiHuyện Krông Pa</v>
      </c>
    </row>
    <row r="3756" spans="11:27" ht="15.75">
      <c r="K3756" s="21"/>
      <c r="L3756" s="17"/>
      <c r="M3756" s="17"/>
      <c r="N3756" s="17" t="s">
        <v>390</v>
      </c>
      <c r="O3756" s="17" t="s">
        <v>1091</v>
      </c>
      <c r="P3756" s="17" t="s">
        <v>4281</v>
      </c>
      <c r="Q3756" s="17" t="s">
        <v>347</v>
      </c>
      <c r="R3756" s="18">
        <v>65</v>
      </c>
      <c r="S3756" s="10">
        <v>36</v>
      </c>
      <c r="AA3756" s="11" t="str">
        <f t="shared" si="58"/>
        <v>24. Gia LaiHuyện Krông Pa</v>
      </c>
    </row>
    <row r="3757" spans="11:27" ht="15.75">
      <c r="K3757" s="21"/>
      <c r="L3757" s="17"/>
      <c r="M3757" s="17"/>
      <c r="N3757" s="17" t="s">
        <v>390</v>
      </c>
      <c r="O3757" s="17" t="s">
        <v>1091</v>
      </c>
      <c r="P3757" s="17" t="s">
        <v>4282</v>
      </c>
      <c r="Q3757" s="17" t="s">
        <v>347</v>
      </c>
      <c r="R3757" s="18">
        <v>65</v>
      </c>
      <c r="S3757" s="10">
        <v>36</v>
      </c>
      <c r="AA3757" s="11" t="str">
        <f t="shared" si="58"/>
        <v>24. Gia LaiHuyện Krông Pa</v>
      </c>
    </row>
    <row r="3758" spans="11:27" ht="15.75">
      <c r="K3758" s="21"/>
      <c r="L3758" s="17"/>
      <c r="M3758" s="17"/>
      <c r="N3758" s="17" t="s">
        <v>390</v>
      </c>
      <c r="O3758" s="17" t="s">
        <v>1091</v>
      </c>
      <c r="P3758" s="17" t="s">
        <v>4283</v>
      </c>
      <c r="Q3758" s="17" t="s">
        <v>347</v>
      </c>
      <c r="R3758" s="18">
        <v>65</v>
      </c>
      <c r="S3758" s="10">
        <v>36</v>
      </c>
      <c r="AA3758" s="11" t="str">
        <f t="shared" si="58"/>
        <v>24. Gia LaiHuyện Krông Pa</v>
      </c>
    </row>
    <row r="3759" spans="11:27" ht="15.75">
      <c r="K3759" s="21"/>
      <c r="L3759" s="17"/>
      <c r="M3759" s="17"/>
      <c r="N3759" s="17" t="s">
        <v>390</v>
      </c>
      <c r="O3759" s="17" t="s">
        <v>1091</v>
      </c>
      <c r="P3759" s="17" t="s">
        <v>4284</v>
      </c>
      <c r="Q3759" s="17" t="s">
        <v>347</v>
      </c>
      <c r="R3759" s="18">
        <v>65</v>
      </c>
      <c r="S3759" s="10">
        <v>36</v>
      </c>
      <c r="AA3759" s="11" t="str">
        <f t="shared" si="58"/>
        <v>24. Gia LaiHuyện Krông Pa</v>
      </c>
    </row>
    <row r="3760" spans="11:27" ht="15.75">
      <c r="K3760" s="21"/>
      <c r="L3760" s="17"/>
      <c r="M3760" s="17"/>
      <c r="N3760" s="17" t="s">
        <v>390</v>
      </c>
      <c r="O3760" s="17" t="s">
        <v>1091</v>
      </c>
      <c r="P3760" s="17" t="s">
        <v>4285</v>
      </c>
      <c r="Q3760" s="17" t="s">
        <v>347</v>
      </c>
      <c r="R3760" s="18">
        <v>65</v>
      </c>
      <c r="S3760" s="10">
        <v>36</v>
      </c>
      <c r="AA3760" s="11" t="str">
        <f t="shared" si="58"/>
        <v>24. Gia LaiHuyện Krông Pa</v>
      </c>
    </row>
    <row r="3761" spans="11:27" ht="15.75">
      <c r="K3761" s="21"/>
      <c r="L3761" s="17"/>
      <c r="M3761" s="17"/>
      <c r="N3761" s="17" t="s">
        <v>390</v>
      </c>
      <c r="O3761" s="17" t="s">
        <v>1091</v>
      </c>
      <c r="P3761" s="17" t="s">
        <v>4286</v>
      </c>
      <c r="Q3761" s="17" t="s">
        <v>347</v>
      </c>
      <c r="R3761" s="18">
        <v>65</v>
      </c>
      <c r="S3761" s="10">
        <v>36</v>
      </c>
      <c r="AA3761" s="11" t="str">
        <f t="shared" si="58"/>
        <v>24. Gia LaiHuyện Krông Pa</v>
      </c>
    </row>
    <row r="3762" spans="11:27" ht="15.75">
      <c r="K3762" s="21"/>
      <c r="L3762" s="17"/>
      <c r="M3762" s="17"/>
      <c r="N3762" s="17" t="s">
        <v>390</v>
      </c>
      <c r="O3762" s="17" t="s">
        <v>1091</v>
      </c>
      <c r="P3762" s="17" t="s">
        <v>4287</v>
      </c>
      <c r="Q3762" s="17" t="s">
        <v>347</v>
      </c>
      <c r="R3762" s="18">
        <v>65</v>
      </c>
      <c r="S3762" s="10">
        <v>36</v>
      </c>
      <c r="AA3762" s="11" t="str">
        <f t="shared" si="58"/>
        <v>24. Gia LaiHuyện Krông Pa</v>
      </c>
    </row>
    <row r="3763" spans="11:27" ht="15.75">
      <c r="K3763" s="21"/>
      <c r="L3763" s="17"/>
      <c r="M3763" s="17"/>
      <c r="N3763" s="17" t="s">
        <v>390</v>
      </c>
      <c r="O3763" s="17" t="s">
        <v>1091</v>
      </c>
      <c r="P3763" s="17" t="s">
        <v>4288</v>
      </c>
      <c r="Q3763" s="17" t="s">
        <v>347</v>
      </c>
      <c r="R3763" s="18">
        <v>65</v>
      </c>
      <c r="S3763" s="10">
        <v>36</v>
      </c>
      <c r="AA3763" s="11" t="str">
        <f t="shared" si="58"/>
        <v>24. Gia LaiHuyện Krông Pa</v>
      </c>
    </row>
    <row r="3764" spans="11:27" ht="15.75">
      <c r="K3764" s="21"/>
      <c r="L3764" s="17"/>
      <c r="M3764" s="17"/>
      <c r="N3764" s="17" t="s">
        <v>390</v>
      </c>
      <c r="O3764" s="17" t="s">
        <v>1091</v>
      </c>
      <c r="P3764" s="17" t="s">
        <v>4289</v>
      </c>
      <c r="Q3764" s="17" t="s">
        <v>347</v>
      </c>
      <c r="R3764" s="18">
        <v>65</v>
      </c>
      <c r="S3764" s="10">
        <v>36</v>
      </c>
      <c r="AA3764" s="11" t="str">
        <f t="shared" si="58"/>
        <v>24. Gia LaiHuyện Krông Pa</v>
      </c>
    </row>
    <row r="3765" spans="11:27" ht="15.75">
      <c r="K3765" s="21"/>
      <c r="L3765" s="17"/>
      <c r="M3765" s="17"/>
      <c r="N3765" s="17" t="s">
        <v>390</v>
      </c>
      <c r="O3765" s="17" t="s">
        <v>1091</v>
      </c>
      <c r="P3765" s="17" t="s">
        <v>4290</v>
      </c>
      <c r="Q3765" s="17" t="s">
        <v>347</v>
      </c>
      <c r="R3765" s="18">
        <v>65</v>
      </c>
      <c r="S3765" s="10">
        <v>36</v>
      </c>
      <c r="AA3765" s="11" t="str">
        <f t="shared" si="58"/>
        <v>24. Gia LaiHuyện Krông Pa</v>
      </c>
    </row>
    <row r="3766" spans="11:27" ht="15.75">
      <c r="K3766" s="21"/>
      <c r="L3766" s="17"/>
      <c r="M3766" s="17"/>
      <c r="N3766" s="17" t="s">
        <v>390</v>
      </c>
      <c r="O3766" s="17" t="s">
        <v>1091</v>
      </c>
      <c r="P3766" s="17" t="s">
        <v>4291</v>
      </c>
      <c r="Q3766" s="17" t="s">
        <v>347</v>
      </c>
      <c r="R3766" s="18">
        <v>65</v>
      </c>
      <c r="S3766" s="10">
        <v>36</v>
      </c>
      <c r="AA3766" s="11" t="str">
        <f t="shared" si="58"/>
        <v>24. Gia LaiHuyện Krông Pa</v>
      </c>
    </row>
    <row r="3767" spans="11:27" ht="15.75">
      <c r="K3767" s="21"/>
      <c r="L3767" s="17"/>
      <c r="M3767" s="17"/>
      <c r="N3767" s="17" t="s">
        <v>390</v>
      </c>
      <c r="O3767" s="17" t="s">
        <v>1091</v>
      </c>
      <c r="P3767" s="17" t="s">
        <v>4292</v>
      </c>
      <c r="Q3767" s="17" t="s">
        <v>347</v>
      </c>
      <c r="R3767" s="18">
        <v>65</v>
      </c>
      <c r="S3767" s="10">
        <v>36</v>
      </c>
      <c r="AA3767" s="11" t="str">
        <f t="shared" si="58"/>
        <v>24. Gia LaiHuyện Krông Pa</v>
      </c>
    </row>
    <row r="3768" spans="11:27" ht="15.75">
      <c r="K3768" s="21"/>
      <c r="L3768" s="17"/>
      <c r="M3768" s="17"/>
      <c r="N3768" s="17" t="s">
        <v>390</v>
      </c>
      <c r="O3768" s="17" t="s">
        <v>1094</v>
      </c>
      <c r="P3768" s="17" t="s">
        <v>4293</v>
      </c>
      <c r="Q3768" s="17" t="s">
        <v>347</v>
      </c>
      <c r="R3768" s="18">
        <v>65</v>
      </c>
      <c r="S3768" s="10">
        <v>36</v>
      </c>
      <c r="AA3768" s="11" t="str">
        <f t="shared" si="58"/>
        <v>24. Gia LaiHuyện Mang Yang</v>
      </c>
    </row>
    <row r="3769" spans="11:27" ht="15.75">
      <c r="K3769" s="21"/>
      <c r="L3769" s="17"/>
      <c r="M3769" s="17"/>
      <c r="N3769" s="17" t="s">
        <v>390</v>
      </c>
      <c r="O3769" s="17" t="s">
        <v>1094</v>
      </c>
      <c r="P3769" s="17" t="s">
        <v>4294</v>
      </c>
      <c r="Q3769" s="17" t="s">
        <v>347</v>
      </c>
      <c r="R3769" s="18">
        <v>65</v>
      </c>
      <c r="S3769" s="10">
        <v>36</v>
      </c>
      <c r="AA3769" s="11" t="str">
        <f t="shared" si="58"/>
        <v>24. Gia LaiHuyện Mang Yang</v>
      </c>
    </row>
    <row r="3770" spans="11:27" ht="15.75">
      <c r="K3770" s="21"/>
      <c r="L3770" s="17"/>
      <c r="M3770" s="17"/>
      <c r="N3770" s="17" t="s">
        <v>390</v>
      </c>
      <c r="O3770" s="17" t="s">
        <v>1094</v>
      </c>
      <c r="P3770" s="17" t="s">
        <v>4295</v>
      </c>
      <c r="Q3770" s="17" t="s">
        <v>347</v>
      </c>
      <c r="R3770" s="18">
        <v>65</v>
      </c>
      <c r="S3770" s="10">
        <v>36</v>
      </c>
      <c r="AA3770" s="11" t="str">
        <f t="shared" si="58"/>
        <v>24. Gia LaiHuyện Mang Yang</v>
      </c>
    </row>
    <row r="3771" spans="11:27" ht="15.75">
      <c r="K3771" s="21"/>
      <c r="L3771" s="17"/>
      <c r="M3771" s="17"/>
      <c r="N3771" s="17" t="s">
        <v>390</v>
      </c>
      <c r="O3771" s="17" t="s">
        <v>1094</v>
      </c>
      <c r="P3771" s="17" t="s">
        <v>4296</v>
      </c>
      <c r="Q3771" s="17" t="s">
        <v>347</v>
      </c>
      <c r="R3771" s="18">
        <v>65</v>
      </c>
      <c r="S3771" s="10">
        <v>36</v>
      </c>
      <c r="AA3771" s="11" t="str">
        <f t="shared" si="58"/>
        <v>24. Gia LaiHuyện Mang Yang</v>
      </c>
    </row>
    <row r="3772" spans="11:27" ht="15.75">
      <c r="K3772" s="21"/>
      <c r="L3772" s="17"/>
      <c r="M3772" s="17"/>
      <c r="N3772" s="17" t="s">
        <v>390</v>
      </c>
      <c r="O3772" s="17" t="s">
        <v>1094</v>
      </c>
      <c r="P3772" s="17" t="s">
        <v>4297</v>
      </c>
      <c r="Q3772" s="17" t="s">
        <v>347</v>
      </c>
      <c r="R3772" s="18">
        <v>65</v>
      </c>
      <c r="S3772" s="10">
        <v>36</v>
      </c>
      <c r="AA3772" s="11" t="str">
        <f t="shared" si="58"/>
        <v>24. Gia LaiHuyện Mang Yang</v>
      </c>
    </row>
    <row r="3773" spans="11:27" ht="15.75">
      <c r="K3773" s="21"/>
      <c r="L3773" s="17"/>
      <c r="M3773" s="17"/>
      <c r="N3773" s="17" t="s">
        <v>390</v>
      </c>
      <c r="O3773" s="17" t="s">
        <v>1094</v>
      </c>
      <c r="P3773" s="17" t="s">
        <v>4298</v>
      </c>
      <c r="Q3773" s="17" t="s">
        <v>347</v>
      </c>
      <c r="R3773" s="18">
        <v>65</v>
      </c>
      <c r="S3773" s="10">
        <v>36</v>
      </c>
      <c r="AA3773" s="11" t="str">
        <f t="shared" si="58"/>
        <v>24. Gia LaiHuyện Mang Yang</v>
      </c>
    </row>
    <row r="3774" spans="11:27" ht="15.75">
      <c r="K3774" s="21"/>
      <c r="L3774" s="17"/>
      <c r="M3774" s="17"/>
      <c r="N3774" s="17" t="s">
        <v>390</v>
      </c>
      <c r="O3774" s="17" t="s">
        <v>1094</v>
      </c>
      <c r="P3774" s="17" t="s">
        <v>4299</v>
      </c>
      <c r="Q3774" s="17" t="s">
        <v>347</v>
      </c>
      <c r="R3774" s="18">
        <v>65</v>
      </c>
      <c r="S3774" s="10">
        <v>36</v>
      </c>
      <c r="AA3774" s="11" t="str">
        <f t="shared" si="58"/>
        <v>24. Gia LaiHuyện Mang Yang</v>
      </c>
    </row>
    <row r="3775" spans="11:27" ht="15.75">
      <c r="K3775" s="21"/>
      <c r="L3775" s="17"/>
      <c r="M3775" s="17"/>
      <c r="N3775" s="17" t="s">
        <v>390</v>
      </c>
      <c r="O3775" s="17" t="s">
        <v>1094</v>
      </c>
      <c r="P3775" s="17" t="s">
        <v>4300</v>
      </c>
      <c r="Q3775" s="17" t="s">
        <v>347</v>
      </c>
      <c r="R3775" s="18">
        <v>65</v>
      </c>
      <c r="S3775" s="10">
        <v>36</v>
      </c>
      <c r="AA3775" s="11" t="str">
        <f t="shared" si="58"/>
        <v>24. Gia LaiHuyện Mang Yang</v>
      </c>
    </row>
    <row r="3776" spans="11:27" ht="15.75">
      <c r="K3776" s="21"/>
      <c r="L3776" s="17"/>
      <c r="M3776" s="17"/>
      <c r="N3776" s="17" t="s">
        <v>390</v>
      </c>
      <c r="O3776" s="17" t="s">
        <v>1094</v>
      </c>
      <c r="P3776" s="17" t="s">
        <v>4301</v>
      </c>
      <c r="Q3776" s="17" t="s">
        <v>347</v>
      </c>
      <c r="R3776" s="18">
        <v>65</v>
      </c>
      <c r="S3776" s="10">
        <v>36</v>
      </c>
      <c r="AA3776" s="11" t="str">
        <f t="shared" si="58"/>
        <v>24. Gia LaiHuyện Mang Yang</v>
      </c>
    </row>
    <row r="3777" spans="11:27" ht="15.75">
      <c r="K3777" s="21"/>
      <c r="L3777" s="17"/>
      <c r="M3777" s="17"/>
      <c r="N3777" s="17" t="s">
        <v>390</v>
      </c>
      <c r="O3777" s="17" t="s">
        <v>1094</v>
      </c>
      <c r="P3777" s="17" t="s">
        <v>4302</v>
      </c>
      <c r="Q3777" s="17" t="s">
        <v>347</v>
      </c>
      <c r="R3777" s="18">
        <v>65</v>
      </c>
      <c r="S3777" s="10">
        <v>36</v>
      </c>
      <c r="AA3777" s="11" t="str">
        <f t="shared" si="58"/>
        <v>24. Gia LaiHuyện Mang Yang</v>
      </c>
    </row>
    <row r="3778" spans="11:27" ht="15.75">
      <c r="K3778" s="21"/>
      <c r="L3778" s="17"/>
      <c r="M3778" s="17"/>
      <c r="N3778" s="17" t="s">
        <v>390</v>
      </c>
      <c r="O3778" s="17" t="s">
        <v>1094</v>
      </c>
      <c r="P3778" s="17" t="s">
        <v>4303</v>
      </c>
      <c r="Q3778" s="17" t="s">
        <v>347</v>
      </c>
      <c r="R3778" s="18">
        <v>65</v>
      </c>
      <c r="S3778" s="10">
        <v>36</v>
      </c>
      <c r="AA3778" s="11" t="str">
        <f t="shared" si="58"/>
        <v>24. Gia LaiHuyện Mang Yang</v>
      </c>
    </row>
    <row r="3779" spans="11:27" ht="15.75">
      <c r="K3779" s="21"/>
      <c r="L3779" s="17"/>
      <c r="M3779" s="17"/>
      <c r="N3779" s="17" t="s">
        <v>390</v>
      </c>
      <c r="O3779" s="17" t="s">
        <v>1094</v>
      </c>
      <c r="P3779" s="17" t="s">
        <v>4304</v>
      </c>
      <c r="Q3779" s="17" t="s">
        <v>347</v>
      </c>
      <c r="R3779" s="18">
        <v>65</v>
      </c>
      <c r="S3779" s="10">
        <v>36</v>
      </c>
      <c r="AA3779" s="11" t="str">
        <f t="shared" si="58"/>
        <v>24. Gia LaiHuyện Mang Yang</v>
      </c>
    </row>
    <row r="3780" spans="11:27" ht="15.75">
      <c r="K3780" s="21"/>
      <c r="L3780" s="17"/>
      <c r="M3780" s="17"/>
      <c r="N3780" s="17" t="s">
        <v>390</v>
      </c>
      <c r="O3780" s="17" t="s">
        <v>1097</v>
      </c>
      <c r="P3780" s="17" t="s">
        <v>4305</v>
      </c>
      <c r="Q3780" s="17" t="s">
        <v>347</v>
      </c>
      <c r="R3780" s="18">
        <v>65</v>
      </c>
      <c r="S3780" s="10">
        <v>36</v>
      </c>
      <c r="AA3780" s="11" t="str">
        <f t="shared" si="58"/>
        <v>24. Gia LaiHuyện Phú Thiện</v>
      </c>
    </row>
    <row r="3781" spans="11:27" ht="15.75">
      <c r="K3781" s="21"/>
      <c r="L3781" s="17"/>
      <c r="M3781" s="17"/>
      <c r="N3781" s="17" t="s">
        <v>390</v>
      </c>
      <c r="O3781" s="17" t="s">
        <v>1097</v>
      </c>
      <c r="P3781" s="17" t="s">
        <v>4306</v>
      </c>
      <c r="Q3781" s="17" t="s">
        <v>347</v>
      </c>
      <c r="R3781" s="18">
        <v>65</v>
      </c>
      <c r="S3781" s="10">
        <v>36</v>
      </c>
      <c r="AA3781" s="11" t="str">
        <f t="shared" si="58"/>
        <v>24. Gia LaiHuyện Phú Thiện</v>
      </c>
    </row>
    <row r="3782" spans="11:27" ht="15.75">
      <c r="K3782" s="21"/>
      <c r="L3782" s="17"/>
      <c r="M3782" s="17"/>
      <c r="N3782" s="17" t="s">
        <v>390</v>
      </c>
      <c r="O3782" s="17" t="s">
        <v>1097</v>
      </c>
      <c r="P3782" s="17" t="s">
        <v>4307</v>
      </c>
      <c r="Q3782" s="17" t="s">
        <v>347</v>
      </c>
      <c r="R3782" s="18">
        <v>65</v>
      </c>
      <c r="S3782" s="10">
        <v>36</v>
      </c>
      <c r="AA3782" s="11" t="str">
        <f t="shared" ref="AA3782:AA3845" si="59">N3782&amp;O3782</f>
        <v>24. Gia LaiHuyện Phú Thiện</v>
      </c>
    </row>
    <row r="3783" spans="11:27" ht="15.75">
      <c r="K3783" s="21"/>
      <c r="L3783" s="17"/>
      <c r="M3783" s="17"/>
      <c r="N3783" s="17" t="s">
        <v>390</v>
      </c>
      <c r="O3783" s="17" t="s">
        <v>1097</v>
      </c>
      <c r="P3783" s="17" t="s">
        <v>4308</v>
      </c>
      <c r="Q3783" s="17" t="s">
        <v>347</v>
      </c>
      <c r="R3783" s="18">
        <v>65</v>
      </c>
      <c r="S3783" s="10">
        <v>36</v>
      </c>
      <c r="AA3783" s="11" t="str">
        <f t="shared" si="59"/>
        <v>24. Gia LaiHuyện Phú Thiện</v>
      </c>
    </row>
    <row r="3784" spans="11:27" ht="15.75">
      <c r="K3784" s="21"/>
      <c r="L3784" s="17"/>
      <c r="M3784" s="17"/>
      <c r="N3784" s="17" t="s">
        <v>390</v>
      </c>
      <c r="O3784" s="17" t="s">
        <v>1097</v>
      </c>
      <c r="P3784" s="17" t="s">
        <v>4309</v>
      </c>
      <c r="Q3784" s="17" t="s">
        <v>347</v>
      </c>
      <c r="R3784" s="18">
        <v>65</v>
      </c>
      <c r="S3784" s="10">
        <v>36</v>
      </c>
      <c r="AA3784" s="11" t="str">
        <f t="shared" si="59"/>
        <v>24. Gia LaiHuyện Phú Thiện</v>
      </c>
    </row>
    <row r="3785" spans="11:27" ht="15.75">
      <c r="K3785" s="21"/>
      <c r="L3785" s="17"/>
      <c r="M3785" s="17"/>
      <c r="N3785" s="17" t="s">
        <v>390</v>
      </c>
      <c r="O3785" s="17" t="s">
        <v>1097</v>
      </c>
      <c r="P3785" s="17" t="s">
        <v>4310</v>
      </c>
      <c r="Q3785" s="17" t="s">
        <v>347</v>
      </c>
      <c r="R3785" s="18">
        <v>65</v>
      </c>
      <c r="S3785" s="10">
        <v>36</v>
      </c>
      <c r="AA3785" s="11" t="str">
        <f t="shared" si="59"/>
        <v>24. Gia LaiHuyện Phú Thiện</v>
      </c>
    </row>
    <row r="3786" spans="11:27" ht="15.75">
      <c r="K3786" s="21"/>
      <c r="L3786" s="17"/>
      <c r="M3786" s="17"/>
      <c r="N3786" s="17" t="s">
        <v>390</v>
      </c>
      <c r="O3786" s="17" t="s">
        <v>1097</v>
      </c>
      <c r="P3786" s="17" t="s">
        <v>4311</v>
      </c>
      <c r="Q3786" s="17" t="s">
        <v>347</v>
      </c>
      <c r="R3786" s="18">
        <v>65</v>
      </c>
      <c r="S3786" s="10">
        <v>36</v>
      </c>
      <c r="AA3786" s="11" t="str">
        <f t="shared" si="59"/>
        <v>24. Gia LaiHuyện Phú Thiện</v>
      </c>
    </row>
    <row r="3787" spans="11:27" ht="15.75">
      <c r="K3787" s="21"/>
      <c r="L3787" s="17"/>
      <c r="M3787" s="17"/>
      <c r="N3787" s="17" t="s">
        <v>390</v>
      </c>
      <c r="O3787" s="17" t="s">
        <v>1097</v>
      </c>
      <c r="P3787" s="17" t="s">
        <v>4312</v>
      </c>
      <c r="Q3787" s="17" t="s">
        <v>347</v>
      </c>
      <c r="R3787" s="18">
        <v>65</v>
      </c>
      <c r="S3787" s="10">
        <v>36</v>
      </c>
      <c r="AA3787" s="11" t="str">
        <f t="shared" si="59"/>
        <v>24. Gia LaiHuyện Phú Thiện</v>
      </c>
    </row>
    <row r="3788" spans="11:27" ht="15.75">
      <c r="K3788" s="21"/>
      <c r="L3788" s="17"/>
      <c r="M3788" s="17"/>
      <c r="N3788" s="17" t="s">
        <v>390</v>
      </c>
      <c r="O3788" s="17" t="s">
        <v>1097</v>
      </c>
      <c r="P3788" s="17" t="s">
        <v>4313</v>
      </c>
      <c r="Q3788" s="17" t="s">
        <v>347</v>
      </c>
      <c r="R3788" s="18">
        <v>65</v>
      </c>
      <c r="S3788" s="10">
        <v>36</v>
      </c>
      <c r="AA3788" s="11" t="str">
        <f t="shared" si="59"/>
        <v>24. Gia LaiHuyện Phú Thiện</v>
      </c>
    </row>
    <row r="3789" spans="11:27" ht="15.75">
      <c r="K3789" s="21"/>
      <c r="L3789" s="17"/>
      <c r="M3789" s="17"/>
      <c r="N3789" s="17" t="s">
        <v>390</v>
      </c>
      <c r="O3789" s="17" t="s">
        <v>1097</v>
      </c>
      <c r="P3789" s="17" t="s">
        <v>4314</v>
      </c>
      <c r="Q3789" s="17" t="s">
        <v>347</v>
      </c>
      <c r="R3789" s="18">
        <v>65</v>
      </c>
      <c r="S3789" s="10">
        <v>36</v>
      </c>
      <c r="AA3789" s="11" t="str">
        <f t="shared" si="59"/>
        <v>24. Gia LaiHuyện Phú Thiện</v>
      </c>
    </row>
    <row r="3790" spans="11:27" ht="15.75">
      <c r="K3790" s="21"/>
      <c r="L3790" s="17"/>
      <c r="M3790" s="17"/>
      <c r="N3790" s="17" t="s">
        <v>390</v>
      </c>
      <c r="O3790" s="17" t="s">
        <v>1100</v>
      </c>
      <c r="P3790" s="17" t="s">
        <v>4315</v>
      </c>
      <c r="Q3790" s="17" t="s">
        <v>347</v>
      </c>
      <c r="R3790" s="18">
        <v>65</v>
      </c>
      <c r="S3790" s="10">
        <v>36</v>
      </c>
      <c r="AA3790" s="11" t="str">
        <f t="shared" si="59"/>
        <v>24. Gia LaiThành phố Pleiku</v>
      </c>
    </row>
    <row r="3791" spans="11:27" ht="15.75">
      <c r="K3791" s="21"/>
      <c r="L3791" s="17"/>
      <c r="M3791" s="17"/>
      <c r="N3791" s="17" t="s">
        <v>390</v>
      </c>
      <c r="O3791" s="17" t="s">
        <v>1100</v>
      </c>
      <c r="P3791" s="17" t="s">
        <v>4316</v>
      </c>
      <c r="Q3791" s="17" t="s">
        <v>347</v>
      </c>
      <c r="R3791" s="18">
        <v>65</v>
      </c>
      <c r="S3791" s="10">
        <v>36</v>
      </c>
      <c r="AA3791" s="11" t="str">
        <f t="shared" si="59"/>
        <v>24. Gia LaiThành phố Pleiku</v>
      </c>
    </row>
    <row r="3792" spans="11:27" ht="15.75">
      <c r="K3792" s="21"/>
      <c r="L3792" s="17"/>
      <c r="M3792" s="17"/>
      <c r="N3792" s="17" t="s">
        <v>390</v>
      </c>
      <c r="O3792" s="17" t="s">
        <v>1100</v>
      </c>
      <c r="P3792" s="17" t="s">
        <v>3177</v>
      </c>
      <c r="Q3792" s="17" t="s">
        <v>347</v>
      </c>
      <c r="R3792" s="18">
        <v>65</v>
      </c>
      <c r="S3792" s="10">
        <v>36</v>
      </c>
      <c r="AA3792" s="11" t="str">
        <f t="shared" si="59"/>
        <v>24. Gia LaiThành phố Pleiku</v>
      </c>
    </row>
    <row r="3793" spans="11:27" ht="15.75">
      <c r="K3793" s="21"/>
      <c r="L3793" s="17"/>
      <c r="M3793" s="17"/>
      <c r="N3793" s="17" t="s">
        <v>390</v>
      </c>
      <c r="O3793" s="17" t="s">
        <v>1100</v>
      </c>
      <c r="P3793" s="17" t="s">
        <v>4317</v>
      </c>
      <c r="Q3793" s="17" t="s">
        <v>347</v>
      </c>
      <c r="R3793" s="18">
        <v>65</v>
      </c>
      <c r="S3793" s="10">
        <v>36</v>
      </c>
      <c r="AA3793" s="11" t="str">
        <f t="shared" si="59"/>
        <v>24. Gia LaiThành phố Pleiku</v>
      </c>
    </row>
    <row r="3794" spans="11:27" ht="15.75">
      <c r="K3794" s="21"/>
      <c r="L3794" s="17"/>
      <c r="M3794" s="17"/>
      <c r="N3794" s="17" t="s">
        <v>390</v>
      </c>
      <c r="O3794" s="17" t="s">
        <v>1100</v>
      </c>
      <c r="P3794" s="17" t="s">
        <v>4318</v>
      </c>
      <c r="Q3794" s="17" t="s">
        <v>347</v>
      </c>
      <c r="R3794" s="18">
        <v>65</v>
      </c>
      <c r="S3794" s="10">
        <v>36</v>
      </c>
      <c r="AA3794" s="11" t="str">
        <f t="shared" si="59"/>
        <v>24. Gia LaiThành phố Pleiku</v>
      </c>
    </row>
    <row r="3795" spans="11:27" ht="15.75">
      <c r="K3795" s="21"/>
      <c r="L3795" s="17"/>
      <c r="M3795" s="17"/>
      <c r="N3795" s="17" t="s">
        <v>390</v>
      </c>
      <c r="O3795" s="17" t="s">
        <v>1100</v>
      </c>
      <c r="P3795" s="17" t="s">
        <v>4319</v>
      </c>
      <c r="Q3795" s="17" t="s">
        <v>347</v>
      </c>
      <c r="R3795" s="18">
        <v>65</v>
      </c>
      <c r="S3795" s="10">
        <v>36</v>
      </c>
      <c r="AA3795" s="11" t="str">
        <f t="shared" si="59"/>
        <v>24. Gia LaiThành phố Pleiku</v>
      </c>
    </row>
    <row r="3796" spans="11:27" ht="15.75">
      <c r="K3796" s="21"/>
      <c r="L3796" s="17"/>
      <c r="M3796" s="17"/>
      <c r="N3796" s="17" t="s">
        <v>390</v>
      </c>
      <c r="O3796" s="17" t="s">
        <v>1100</v>
      </c>
      <c r="P3796" s="17" t="s">
        <v>4320</v>
      </c>
      <c r="Q3796" s="17" t="s">
        <v>347</v>
      </c>
      <c r="R3796" s="18">
        <v>65</v>
      </c>
      <c r="S3796" s="10">
        <v>36</v>
      </c>
      <c r="AA3796" s="11" t="str">
        <f t="shared" si="59"/>
        <v>24. Gia LaiThành phố Pleiku</v>
      </c>
    </row>
    <row r="3797" spans="11:27" ht="15.75">
      <c r="K3797" s="21"/>
      <c r="L3797" s="17"/>
      <c r="M3797" s="17"/>
      <c r="N3797" s="17" t="s">
        <v>390</v>
      </c>
      <c r="O3797" s="17" t="s">
        <v>1100</v>
      </c>
      <c r="P3797" s="17" t="s">
        <v>4321</v>
      </c>
      <c r="Q3797" s="17" t="s">
        <v>347</v>
      </c>
      <c r="R3797" s="18">
        <v>65</v>
      </c>
      <c r="S3797" s="10">
        <v>36</v>
      </c>
      <c r="AA3797" s="11" t="str">
        <f t="shared" si="59"/>
        <v>24. Gia LaiThành phố Pleiku</v>
      </c>
    </row>
    <row r="3798" spans="11:27" ht="15.75">
      <c r="K3798" s="21"/>
      <c r="L3798" s="17"/>
      <c r="M3798" s="17"/>
      <c r="N3798" s="17" t="s">
        <v>390</v>
      </c>
      <c r="O3798" s="17" t="s">
        <v>1100</v>
      </c>
      <c r="P3798" s="17" t="s">
        <v>4322</v>
      </c>
      <c r="Q3798" s="17" t="s">
        <v>347</v>
      </c>
      <c r="R3798" s="18">
        <v>65</v>
      </c>
      <c r="S3798" s="10">
        <v>36</v>
      </c>
      <c r="AA3798" s="11" t="str">
        <f t="shared" si="59"/>
        <v>24. Gia LaiThành phố Pleiku</v>
      </c>
    </row>
    <row r="3799" spans="11:27" ht="15.75">
      <c r="K3799" s="21"/>
      <c r="L3799" s="17"/>
      <c r="M3799" s="17"/>
      <c r="N3799" s="17" t="s">
        <v>390</v>
      </c>
      <c r="O3799" s="17" t="s">
        <v>1100</v>
      </c>
      <c r="P3799" s="17" t="s">
        <v>3746</v>
      </c>
      <c r="Q3799" s="17" t="s">
        <v>347</v>
      </c>
      <c r="R3799" s="18">
        <v>65</v>
      </c>
      <c r="S3799" s="10">
        <v>36</v>
      </c>
      <c r="AA3799" s="11" t="str">
        <f t="shared" si="59"/>
        <v>24. Gia LaiThành phố Pleiku</v>
      </c>
    </row>
    <row r="3800" spans="11:27" ht="15.75">
      <c r="K3800" s="21"/>
      <c r="L3800" s="17"/>
      <c r="M3800" s="17"/>
      <c r="N3800" s="17" t="s">
        <v>390</v>
      </c>
      <c r="O3800" s="17" t="s">
        <v>1100</v>
      </c>
      <c r="P3800" s="17" t="s">
        <v>3747</v>
      </c>
      <c r="Q3800" s="17" t="s">
        <v>347</v>
      </c>
      <c r="R3800" s="18">
        <v>65</v>
      </c>
      <c r="S3800" s="10">
        <v>36</v>
      </c>
      <c r="AA3800" s="11" t="str">
        <f t="shared" si="59"/>
        <v>24. Gia LaiThành phố Pleiku</v>
      </c>
    </row>
    <row r="3801" spans="11:27" ht="15.75">
      <c r="K3801" s="21"/>
      <c r="L3801" s="17"/>
      <c r="M3801" s="17"/>
      <c r="N3801" s="17" t="s">
        <v>390</v>
      </c>
      <c r="O3801" s="17" t="s">
        <v>1100</v>
      </c>
      <c r="P3801" s="17" t="s">
        <v>4323</v>
      </c>
      <c r="Q3801" s="17" t="s">
        <v>347</v>
      </c>
      <c r="R3801" s="18">
        <v>65</v>
      </c>
      <c r="S3801" s="10">
        <v>36</v>
      </c>
      <c r="AA3801" s="11" t="str">
        <f t="shared" si="59"/>
        <v>24. Gia LaiThành phố Pleiku</v>
      </c>
    </row>
    <row r="3802" spans="11:27" ht="15.75">
      <c r="K3802" s="21"/>
      <c r="L3802" s="17"/>
      <c r="M3802" s="17"/>
      <c r="N3802" s="17" t="s">
        <v>390</v>
      </c>
      <c r="O3802" s="17" t="s">
        <v>1100</v>
      </c>
      <c r="P3802" s="17" t="s">
        <v>4324</v>
      </c>
      <c r="Q3802" s="17" t="s">
        <v>347</v>
      </c>
      <c r="R3802" s="18">
        <v>65</v>
      </c>
      <c r="S3802" s="10">
        <v>36</v>
      </c>
      <c r="AA3802" s="11" t="str">
        <f t="shared" si="59"/>
        <v>24. Gia LaiThành phố Pleiku</v>
      </c>
    </row>
    <row r="3803" spans="11:27" ht="15.75">
      <c r="K3803" s="21"/>
      <c r="L3803" s="17"/>
      <c r="M3803" s="17"/>
      <c r="N3803" s="17" t="s">
        <v>390</v>
      </c>
      <c r="O3803" s="17" t="s">
        <v>1100</v>
      </c>
      <c r="P3803" s="17" t="s">
        <v>4325</v>
      </c>
      <c r="Q3803" s="17" t="s">
        <v>347</v>
      </c>
      <c r="R3803" s="18">
        <v>65</v>
      </c>
      <c r="S3803" s="10">
        <v>36</v>
      </c>
      <c r="AA3803" s="11" t="str">
        <f t="shared" si="59"/>
        <v>24. Gia LaiThành phố Pleiku</v>
      </c>
    </row>
    <row r="3804" spans="11:27" ht="15.75">
      <c r="K3804" s="21"/>
      <c r="L3804" s="17"/>
      <c r="M3804" s="17"/>
      <c r="N3804" s="17" t="s">
        <v>390</v>
      </c>
      <c r="O3804" s="17" t="s">
        <v>1100</v>
      </c>
      <c r="P3804" s="17" t="s">
        <v>808</v>
      </c>
      <c r="Q3804" s="17" t="s">
        <v>347</v>
      </c>
      <c r="R3804" s="18">
        <v>65</v>
      </c>
      <c r="S3804" s="10">
        <v>36</v>
      </c>
      <c r="AA3804" s="11" t="str">
        <f t="shared" si="59"/>
        <v>24. Gia LaiThành phố Pleiku</v>
      </c>
    </row>
    <row r="3805" spans="11:27" ht="15.75">
      <c r="K3805" s="21"/>
      <c r="L3805" s="17"/>
      <c r="M3805" s="17"/>
      <c r="N3805" s="17" t="s">
        <v>390</v>
      </c>
      <c r="O3805" s="17" t="s">
        <v>1100</v>
      </c>
      <c r="P3805" s="17" t="s">
        <v>4326</v>
      </c>
      <c r="Q3805" s="17" t="s">
        <v>347</v>
      </c>
      <c r="R3805" s="18">
        <v>65</v>
      </c>
      <c r="S3805" s="10">
        <v>36</v>
      </c>
      <c r="AA3805" s="11" t="str">
        <f t="shared" si="59"/>
        <v>24. Gia LaiThành phố Pleiku</v>
      </c>
    </row>
    <row r="3806" spans="11:27" ht="15.75">
      <c r="K3806" s="21"/>
      <c r="L3806" s="17"/>
      <c r="M3806" s="17"/>
      <c r="N3806" s="17" t="s">
        <v>390</v>
      </c>
      <c r="O3806" s="17" t="s">
        <v>1100</v>
      </c>
      <c r="P3806" s="17" t="s">
        <v>4327</v>
      </c>
      <c r="Q3806" s="17" t="s">
        <v>347</v>
      </c>
      <c r="R3806" s="18">
        <v>65</v>
      </c>
      <c r="S3806" s="10">
        <v>36</v>
      </c>
      <c r="AA3806" s="11" t="str">
        <f t="shared" si="59"/>
        <v>24. Gia LaiThành phố Pleiku</v>
      </c>
    </row>
    <row r="3807" spans="11:27" ht="15.75">
      <c r="K3807" s="21"/>
      <c r="L3807" s="17"/>
      <c r="M3807" s="17"/>
      <c r="N3807" s="17" t="s">
        <v>390</v>
      </c>
      <c r="O3807" s="17" t="s">
        <v>1100</v>
      </c>
      <c r="P3807" s="17" t="s">
        <v>4328</v>
      </c>
      <c r="Q3807" s="17" t="s">
        <v>347</v>
      </c>
      <c r="R3807" s="18">
        <v>65</v>
      </c>
      <c r="S3807" s="10">
        <v>36</v>
      </c>
      <c r="AA3807" s="11" t="str">
        <f t="shared" si="59"/>
        <v>24. Gia LaiThành phố Pleiku</v>
      </c>
    </row>
    <row r="3808" spans="11:27" ht="15.75">
      <c r="K3808" s="21"/>
      <c r="L3808" s="17"/>
      <c r="M3808" s="17"/>
      <c r="N3808" s="17" t="s">
        <v>390</v>
      </c>
      <c r="O3808" s="17" t="s">
        <v>1100</v>
      </c>
      <c r="P3808" s="17" t="s">
        <v>4329</v>
      </c>
      <c r="Q3808" s="17" t="s">
        <v>347</v>
      </c>
      <c r="R3808" s="18">
        <v>65</v>
      </c>
      <c r="S3808" s="10">
        <v>36</v>
      </c>
      <c r="AA3808" s="11" t="str">
        <f t="shared" si="59"/>
        <v>24. Gia LaiThành phố Pleiku</v>
      </c>
    </row>
    <row r="3809" spans="11:27" ht="15.75">
      <c r="K3809" s="21"/>
      <c r="L3809" s="17"/>
      <c r="M3809" s="17"/>
      <c r="N3809" s="17" t="s">
        <v>390</v>
      </c>
      <c r="O3809" s="17" t="s">
        <v>1100</v>
      </c>
      <c r="P3809" s="17" t="s">
        <v>4330</v>
      </c>
      <c r="Q3809" s="17" t="s">
        <v>347</v>
      </c>
      <c r="R3809" s="18">
        <v>65</v>
      </c>
      <c r="S3809" s="10">
        <v>36</v>
      </c>
      <c r="AA3809" s="11" t="str">
        <f t="shared" si="59"/>
        <v>24. Gia LaiThành phố Pleiku</v>
      </c>
    </row>
    <row r="3810" spans="11:27" ht="15.75">
      <c r="K3810" s="21"/>
      <c r="L3810" s="17"/>
      <c r="M3810" s="17"/>
      <c r="N3810" s="17" t="s">
        <v>390</v>
      </c>
      <c r="O3810" s="17" t="s">
        <v>1100</v>
      </c>
      <c r="P3810" s="17" t="s">
        <v>2615</v>
      </c>
      <c r="Q3810" s="17" t="s">
        <v>347</v>
      </c>
      <c r="R3810" s="18">
        <v>65</v>
      </c>
      <c r="S3810" s="10">
        <v>36</v>
      </c>
      <c r="AA3810" s="11" t="str">
        <f t="shared" si="59"/>
        <v>24. Gia LaiThành phố Pleiku</v>
      </c>
    </row>
    <row r="3811" spans="11:27" ht="15.75">
      <c r="K3811" s="21"/>
      <c r="L3811" s="17"/>
      <c r="M3811" s="17"/>
      <c r="N3811" s="17" t="s">
        <v>390</v>
      </c>
      <c r="O3811" s="17" t="s">
        <v>1100</v>
      </c>
      <c r="P3811" s="17" t="s">
        <v>4331</v>
      </c>
      <c r="Q3811" s="17" t="s">
        <v>347</v>
      </c>
      <c r="R3811" s="18">
        <v>65</v>
      </c>
      <c r="S3811" s="10">
        <v>36</v>
      </c>
      <c r="AA3811" s="11" t="str">
        <f t="shared" si="59"/>
        <v>24. Gia LaiThành phố Pleiku</v>
      </c>
    </row>
    <row r="3812" spans="11:27" ht="15.75">
      <c r="K3812" s="21"/>
      <c r="L3812" s="17"/>
      <c r="M3812" s="17"/>
      <c r="N3812" s="17" t="s">
        <v>390</v>
      </c>
      <c r="O3812" s="17" t="s">
        <v>1103</v>
      </c>
      <c r="P3812" s="17" t="s">
        <v>2252</v>
      </c>
      <c r="Q3812" s="17" t="s">
        <v>347</v>
      </c>
      <c r="R3812" s="18">
        <v>65</v>
      </c>
      <c r="S3812" s="10">
        <v>36</v>
      </c>
      <c r="AA3812" s="11" t="str">
        <f t="shared" si="59"/>
        <v>24. Gia LaiThị xã An Khê</v>
      </c>
    </row>
    <row r="3813" spans="11:27" ht="15.75">
      <c r="K3813" s="21"/>
      <c r="L3813" s="17"/>
      <c r="M3813" s="17"/>
      <c r="N3813" s="17" t="s">
        <v>390</v>
      </c>
      <c r="O3813" s="17" t="s">
        <v>1103</v>
      </c>
      <c r="P3813" s="17" t="s">
        <v>1880</v>
      </c>
      <c r="Q3813" s="17" t="s">
        <v>347</v>
      </c>
      <c r="R3813" s="18">
        <v>65</v>
      </c>
      <c r="S3813" s="10">
        <v>36</v>
      </c>
      <c r="AA3813" s="11" t="str">
        <f t="shared" si="59"/>
        <v>24. Gia LaiThị xã An Khê</v>
      </c>
    </row>
    <row r="3814" spans="11:27" ht="15.75">
      <c r="K3814" s="21"/>
      <c r="L3814" s="17"/>
      <c r="M3814" s="17"/>
      <c r="N3814" s="17" t="s">
        <v>390</v>
      </c>
      <c r="O3814" s="17" t="s">
        <v>1103</v>
      </c>
      <c r="P3814" s="17" t="s">
        <v>4332</v>
      </c>
      <c r="Q3814" s="17" t="s">
        <v>347</v>
      </c>
      <c r="R3814" s="18">
        <v>65</v>
      </c>
      <c r="S3814" s="10">
        <v>36</v>
      </c>
      <c r="AA3814" s="11" t="str">
        <f t="shared" si="59"/>
        <v>24. Gia LaiThị xã An Khê</v>
      </c>
    </row>
    <row r="3815" spans="11:27" ht="15.75">
      <c r="K3815" s="21"/>
      <c r="L3815" s="17"/>
      <c r="M3815" s="17"/>
      <c r="N3815" s="17" t="s">
        <v>390</v>
      </c>
      <c r="O3815" s="17" t="s">
        <v>1103</v>
      </c>
      <c r="P3815" s="17" t="s">
        <v>4333</v>
      </c>
      <c r="Q3815" s="17" t="s">
        <v>347</v>
      </c>
      <c r="R3815" s="18">
        <v>65</v>
      </c>
      <c r="S3815" s="10">
        <v>36</v>
      </c>
      <c r="AA3815" s="11" t="str">
        <f t="shared" si="59"/>
        <v>24. Gia LaiThị xã An Khê</v>
      </c>
    </row>
    <row r="3816" spans="11:27" ht="15.75">
      <c r="K3816" s="21"/>
      <c r="L3816" s="17"/>
      <c r="M3816" s="17"/>
      <c r="N3816" s="17" t="s">
        <v>390</v>
      </c>
      <c r="O3816" s="17" t="s">
        <v>1103</v>
      </c>
      <c r="P3816" s="17" t="s">
        <v>3182</v>
      </c>
      <c r="Q3816" s="17" t="s">
        <v>347</v>
      </c>
      <c r="R3816" s="18">
        <v>65</v>
      </c>
      <c r="S3816" s="10">
        <v>36</v>
      </c>
      <c r="AA3816" s="11" t="str">
        <f t="shared" si="59"/>
        <v>24. Gia LaiThị xã An Khê</v>
      </c>
    </row>
    <row r="3817" spans="11:27" ht="15.75">
      <c r="K3817" s="21"/>
      <c r="L3817" s="17"/>
      <c r="M3817" s="17"/>
      <c r="N3817" s="17" t="s">
        <v>390</v>
      </c>
      <c r="O3817" s="17" t="s">
        <v>1103</v>
      </c>
      <c r="P3817" s="17" t="s">
        <v>4322</v>
      </c>
      <c r="Q3817" s="17" t="s">
        <v>347</v>
      </c>
      <c r="R3817" s="18">
        <v>65</v>
      </c>
      <c r="S3817" s="10">
        <v>36</v>
      </c>
      <c r="AA3817" s="11" t="str">
        <f t="shared" si="59"/>
        <v>24. Gia LaiThị xã An Khê</v>
      </c>
    </row>
    <row r="3818" spans="11:27" ht="15.75">
      <c r="K3818" s="21"/>
      <c r="L3818" s="17"/>
      <c r="M3818" s="17"/>
      <c r="N3818" s="17" t="s">
        <v>390</v>
      </c>
      <c r="O3818" s="17" t="s">
        <v>1103</v>
      </c>
      <c r="P3818" s="17" t="s">
        <v>4334</v>
      </c>
      <c r="Q3818" s="17" t="s">
        <v>347</v>
      </c>
      <c r="R3818" s="18">
        <v>65</v>
      </c>
      <c r="S3818" s="10">
        <v>36</v>
      </c>
      <c r="AA3818" s="11" t="str">
        <f t="shared" si="59"/>
        <v>24. Gia LaiThị xã An Khê</v>
      </c>
    </row>
    <row r="3819" spans="11:27" ht="15.75">
      <c r="K3819" s="21"/>
      <c r="L3819" s="17"/>
      <c r="M3819" s="17"/>
      <c r="N3819" s="17" t="s">
        <v>390</v>
      </c>
      <c r="O3819" s="17" t="s">
        <v>1103</v>
      </c>
      <c r="P3819" s="17" t="s">
        <v>4335</v>
      </c>
      <c r="Q3819" s="17" t="s">
        <v>347</v>
      </c>
      <c r="R3819" s="18">
        <v>65</v>
      </c>
      <c r="S3819" s="10">
        <v>36</v>
      </c>
      <c r="AA3819" s="11" t="str">
        <f t="shared" si="59"/>
        <v>24. Gia LaiThị xã An Khê</v>
      </c>
    </row>
    <row r="3820" spans="11:27" ht="15.75">
      <c r="K3820" s="21"/>
      <c r="L3820" s="17"/>
      <c r="M3820" s="17"/>
      <c r="N3820" s="17" t="s">
        <v>390</v>
      </c>
      <c r="O3820" s="17" t="s">
        <v>1103</v>
      </c>
      <c r="P3820" s="17" t="s">
        <v>4336</v>
      </c>
      <c r="Q3820" s="17" t="s">
        <v>347</v>
      </c>
      <c r="R3820" s="18">
        <v>65</v>
      </c>
      <c r="S3820" s="10">
        <v>36</v>
      </c>
      <c r="AA3820" s="11" t="str">
        <f t="shared" si="59"/>
        <v>24. Gia LaiThị xã An Khê</v>
      </c>
    </row>
    <row r="3821" spans="11:27" ht="15.75">
      <c r="K3821" s="21"/>
      <c r="L3821" s="17"/>
      <c r="M3821" s="17"/>
      <c r="N3821" s="17" t="s">
        <v>390</v>
      </c>
      <c r="O3821" s="17" t="s">
        <v>1103</v>
      </c>
      <c r="P3821" s="17" t="s">
        <v>2993</v>
      </c>
      <c r="Q3821" s="17" t="s">
        <v>347</v>
      </c>
      <c r="R3821" s="18">
        <v>65</v>
      </c>
      <c r="S3821" s="10">
        <v>36</v>
      </c>
      <c r="AA3821" s="11" t="str">
        <f t="shared" si="59"/>
        <v>24. Gia LaiThị xã An Khê</v>
      </c>
    </row>
    <row r="3822" spans="11:27" ht="15.75">
      <c r="K3822" s="21"/>
      <c r="L3822" s="17"/>
      <c r="M3822" s="17"/>
      <c r="N3822" s="17" t="s">
        <v>390</v>
      </c>
      <c r="O3822" s="17" t="s">
        <v>1103</v>
      </c>
      <c r="P3822" s="17" t="s">
        <v>4337</v>
      </c>
      <c r="Q3822" s="17" t="s">
        <v>347</v>
      </c>
      <c r="R3822" s="18">
        <v>65</v>
      </c>
      <c r="S3822" s="10">
        <v>36</v>
      </c>
      <c r="AA3822" s="11" t="str">
        <f t="shared" si="59"/>
        <v>24. Gia LaiThị xã An Khê</v>
      </c>
    </row>
    <row r="3823" spans="11:27" ht="15.75">
      <c r="K3823" s="21"/>
      <c r="L3823" s="17"/>
      <c r="M3823" s="17"/>
      <c r="N3823" s="17" t="s">
        <v>390</v>
      </c>
      <c r="O3823" s="17" t="s">
        <v>1106</v>
      </c>
      <c r="P3823" s="17" t="s">
        <v>4338</v>
      </c>
      <c r="Q3823" s="17" t="s">
        <v>347</v>
      </c>
      <c r="R3823" s="18">
        <v>65</v>
      </c>
      <c r="S3823" s="10">
        <v>36</v>
      </c>
      <c r="AA3823" s="11" t="str">
        <f t="shared" si="59"/>
        <v>24. Gia LaiThị xã Ayun Pa</v>
      </c>
    </row>
    <row r="3824" spans="11:27" ht="15.75">
      <c r="K3824" s="21"/>
      <c r="L3824" s="17"/>
      <c r="M3824" s="17"/>
      <c r="N3824" s="17" t="s">
        <v>390</v>
      </c>
      <c r="O3824" s="17" t="s">
        <v>1106</v>
      </c>
      <c r="P3824" s="17" t="s">
        <v>3755</v>
      </c>
      <c r="Q3824" s="17" t="s">
        <v>347</v>
      </c>
      <c r="R3824" s="18">
        <v>65</v>
      </c>
      <c r="S3824" s="10">
        <v>36</v>
      </c>
      <c r="AA3824" s="11" t="str">
        <f t="shared" si="59"/>
        <v>24. Gia LaiThị xã Ayun Pa</v>
      </c>
    </row>
    <row r="3825" spans="11:27" ht="15.75">
      <c r="K3825" s="21"/>
      <c r="L3825" s="17"/>
      <c r="M3825" s="17"/>
      <c r="N3825" s="17" t="s">
        <v>390</v>
      </c>
      <c r="O3825" s="17" t="s">
        <v>1106</v>
      </c>
      <c r="P3825" s="17" t="s">
        <v>4036</v>
      </c>
      <c r="Q3825" s="17" t="s">
        <v>347</v>
      </c>
      <c r="R3825" s="18">
        <v>65</v>
      </c>
      <c r="S3825" s="10">
        <v>36</v>
      </c>
      <c r="AA3825" s="11" t="str">
        <f t="shared" si="59"/>
        <v>24. Gia LaiThị xã Ayun Pa</v>
      </c>
    </row>
    <row r="3826" spans="11:27" ht="15.75">
      <c r="K3826" s="21"/>
      <c r="L3826" s="17"/>
      <c r="M3826" s="17"/>
      <c r="N3826" s="17" t="s">
        <v>390</v>
      </c>
      <c r="O3826" s="17" t="s">
        <v>1106</v>
      </c>
      <c r="P3826" s="17" t="s">
        <v>4339</v>
      </c>
      <c r="Q3826" s="17" t="s">
        <v>347</v>
      </c>
      <c r="R3826" s="18">
        <v>65</v>
      </c>
      <c r="S3826" s="10">
        <v>36</v>
      </c>
      <c r="AA3826" s="11" t="str">
        <f t="shared" si="59"/>
        <v>24. Gia LaiThị xã Ayun Pa</v>
      </c>
    </row>
    <row r="3827" spans="11:27" ht="15.75">
      <c r="K3827" s="21"/>
      <c r="L3827" s="17"/>
      <c r="M3827" s="17"/>
      <c r="N3827" s="17" t="s">
        <v>390</v>
      </c>
      <c r="O3827" s="17" t="s">
        <v>1106</v>
      </c>
      <c r="P3827" s="17" t="s">
        <v>4340</v>
      </c>
      <c r="Q3827" s="17" t="s">
        <v>347</v>
      </c>
      <c r="R3827" s="18">
        <v>65</v>
      </c>
      <c r="S3827" s="10">
        <v>36</v>
      </c>
      <c r="AA3827" s="11" t="str">
        <f t="shared" si="59"/>
        <v>24. Gia LaiThị xã Ayun Pa</v>
      </c>
    </row>
    <row r="3828" spans="11:27" ht="15.75">
      <c r="K3828" s="21"/>
      <c r="L3828" s="17"/>
      <c r="M3828" s="17"/>
      <c r="N3828" s="17" t="s">
        <v>390</v>
      </c>
      <c r="O3828" s="17" t="s">
        <v>1106</v>
      </c>
      <c r="P3828" s="17" t="s">
        <v>4341</v>
      </c>
      <c r="Q3828" s="17" t="s">
        <v>347</v>
      </c>
      <c r="R3828" s="18">
        <v>65</v>
      </c>
      <c r="S3828" s="10">
        <v>36</v>
      </c>
      <c r="AA3828" s="11" t="str">
        <f t="shared" si="59"/>
        <v>24. Gia LaiThị xã Ayun Pa</v>
      </c>
    </row>
    <row r="3829" spans="11:27" ht="15.75">
      <c r="K3829" s="21"/>
      <c r="L3829" s="17"/>
      <c r="M3829" s="17"/>
      <c r="N3829" s="17" t="s">
        <v>390</v>
      </c>
      <c r="O3829" s="17" t="s">
        <v>1106</v>
      </c>
      <c r="P3829" s="17" t="s">
        <v>4342</v>
      </c>
      <c r="Q3829" s="17" t="s">
        <v>347</v>
      </c>
      <c r="R3829" s="18">
        <v>65</v>
      </c>
      <c r="S3829" s="10">
        <v>36</v>
      </c>
      <c r="AA3829" s="11" t="str">
        <f t="shared" si="59"/>
        <v>24. Gia LaiThị xã Ayun Pa</v>
      </c>
    </row>
    <row r="3830" spans="11:27" ht="15.75">
      <c r="K3830" s="21"/>
      <c r="L3830" s="17"/>
      <c r="M3830" s="17"/>
      <c r="N3830" s="17" t="s">
        <v>390</v>
      </c>
      <c r="O3830" s="17" t="s">
        <v>1106</v>
      </c>
      <c r="P3830" s="17" t="s">
        <v>4240</v>
      </c>
      <c r="Q3830" s="17" t="s">
        <v>347</v>
      </c>
      <c r="R3830" s="18">
        <v>65</v>
      </c>
      <c r="S3830" s="10">
        <v>36</v>
      </c>
      <c r="AA3830" s="11" t="str">
        <f t="shared" si="59"/>
        <v>24. Gia LaiThị xã Ayun Pa</v>
      </c>
    </row>
    <row r="3831" spans="11:27" ht="15.75">
      <c r="K3831" s="21"/>
      <c r="L3831" s="17"/>
      <c r="M3831" s="17"/>
      <c r="N3831" s="17" t="s">
        <v>394</v>
      </c>
      <c r="O3831" s="17" t="s">
        <v>668</v>
      </c>
      <c r="P3831" s="17" t="s">
        <v>4343</v>
      </c>
      <c r="Q3831" s="17" t="s">
        <v>297</v>
      </c>
      <c r="R3831" s="18">
        <v>95</v>
      </c>
      <c r="S3831" s="10">
        <v>44</v>
      </c>
      <c r="AA3831" s="11" t="str">
        <f t="shared" si="59"/>
        <v>25. Hà GiangHuyện Bắc Mê</v>
      </c>
    </row>
    <row r="3832" spans="11:27" ht="15.75">
      <c r="K3832" s="21"/>
      <c r="L3832" s="17"/>
      <c r="M3832" s="17"/>
      <c r="N3832" s="17" t="s">
        <v>394</v>
      </c>
      <c r="O3832" s="17" t="s">
        <v>668</v>
      </c>
      <c r="P3832" s="17" t="s">
        <v>4344</v>
      </c>
      <c r="Q3832" s="17" t="s">
        <v>297</v>
      </c>
      <c r="R3832" s="18">
        <v>95</v>
      </c>
      <c r="S3832" s="10">
        <v>44</v>
      </c>
      <c r="AA3832" s="11" t="str">
        <f t="shared" si="59"/>
        <v>25. Hà GiangHuyện Bắc Mê</v>
      </c>
    </row>
    <row r="3833" spans="11:27" ht="15.75">
      <c r="K3833" s="21"/>
      <c r="L3833" s="17"/>
      <c r="M3833" s="17"/>
      <c r="N3833" s="17" t="s">
        <v>394</v>
      </c>
      <c r="O3833" s="17" t="s">
        <v>668</v>
      </c>
      <c r="P3833" s="17" t="s">
        <v>4345</v>
      </c>
      <c r="Q3833" s="17" t="s">
        <v>297</v>
      </c>
      <c r="R3833" s="18">
        <v>95</v>
      </c>
      <c r="S3833" s="10">
        <v>44</v>
      </c>
      <c r="AA3833" s="11" t="str">
        <f t="shared" si="59"/>
        <v>25. Hà GiangHuyện Bắc Mê</v>
      </c>
    </row>
    <row r="3834" spans="11:27" ht="15.75">
      <c r="K3834" s="21"/>
      <c r="L3834" s="17"/>
      <c r="M3834" s="17"/>
      <c r="N3834" s="17" t="s">
        <v>394</v>
      </c>
      <c r="O3834" s="17" t="s">
        <v>668</v>
      </c>
      <c r="P3834" s="17" t="s">
        <v>4346</v>
      </c>
      <c r="Q3834" s="17" t="s">
        <v>297</v>
      </c>
      <c r="R3834" s="18">
        <v>95</v>
      </c>
      <c r="S3834" s="10">
        <v>44</v>
      </c>
      <c r="AA3834" s="11" t="str">
        <f t="shared" si="59"/>
        <v>25. Hà GiangHuyện Bắc Mê</v>
      </c>
    </row>
    <row r="3835" spans="11:27" ht="15.75">
      <c r="K3835" s="21"/>
      <c r="L3835" s="17"/>
      <c r="M3835" s="17"/>
      <c r="N3835" s="17" t="s">
        <v>394</v>
      </c>
      <c r="O3835" s="17" t="s">
        <v>668</v>
      </c>
      <c r="P3835" s="17" t="s">
        <v>4347</v>
      </c>
      <c r="Q3835" s="17" t="s">
        <v>297</v>
      </c>
      <c r="R3835" s="18">
        <v>95</v>
      </c>
      <c r="S3835" s="10">
        <v>44</v>
      </c>
      <c r="AA3835" s="11" t="str">
        <f t="shared" si="59"/>
        <v>25. Hà GiangHuyện Bắc Mê</v>
      </c>
    </row>
    <row r="3836" spans="11:27" ht="15.75">
      <c r="K3836" s="21"/>
      <c r="L3836" s="17"/>
      <c r="M3836" s="17"/>
      <c r="N3836" s="17" t="s">
        <v>394</v>
      </c>
      <c r="O3836" s="17" t="s">
        <v>668</v>
      </c>
      <c r="P3836" s="17" t="s">
        <v>4348</v>
      </c>
      <c r="Q3836" s="17" t="s">
        <v>297</v>
      </c>
      <c r="R3836" s="18">
        <v>95</v>
      </c>
      <c r="S3836" s="10">
        <v>44</v>
      </c>
      <c r="AA3836" s="11" t="str">
        <f t="shared" si="59"/>
        <v>25. Hà GiangHuyện Bắc Mê</v>
      </c>
    </row>
    <row r="3837" spans="11:27" ht="15.75">
      <c r="K3837" s="21"/>
      <c r="L3837" s="17"/>
      <c r="M3837" s="17"/>
      <c r="N3837" s="17" t="s">
        <v>394</v>
      </c>
      <c r="O3837" s="17" t="s">
        <v>668</v>
      </c>
      <c r="P3837" s="17" t="s">
        <v>4349</v>
      </c>
      <c r="Q3837" s="17" t="s">
        <v>297</v>
      </c>
      <c r="R3837" s="18">
        <v>95</v>
      </c>
      <c r="S3837" s="10">
        <v>44</v>
      </c>
      <c r="AA3837" s="11" t="str">
        <f t="shared" si="59"/>
        <v>25. Hà GiangHuyện Bắc Mê</v>
      </c>
    </row>
    <row r="3838" spans="11:27" ht="15.75">
      <c r="K3838" s="21"/>
      <c r="L3838" s="17"/>
      <c r="M3838" s="17"/>
      <c r="N3838" s="17" t="s">
        <v>394</v>
      </c>
      <c r="O3838" s="17" t="s">
        <v>668</v>
      </c>
      <c r="P3838" s="17" t="s">
        <v>4350</v>
      </c>
      <c r="Q3838" s="17" t="s">
        <v>297</v>
      </c>
      <c r="R3838" s="18">
        <v>95</v>
      </c>
      <c r="S3838" s="10">
        <v>44</v>
      </c>
      <c r="AA3838" s="11" t="str">
        <f t="shared" si="59"/>
        <v>25. Hà GiangHuyện Bắc Mê</v>
      </c>
    </row>
    <row r="3839" spans="11:27" ht="15.75">
      <c r="K3839" s="21"/>
      <c r="L3839" s="17"/>
      <c r="M3839" s="17"/>
      <c r="N3839" s="17" t="s">
        <v>394</v>
      </c>
      <c r="O3839" s="17" t="s">
        <v>668</v>
      </c>
      <c r="P3839" s="17" t="s">
        <v>4351</v>
      </c>
      <c r="Q3839" s="17" t="s">
        <v>297</v>
      </c>
      <c r="R3839" s="18">
        <v>95</v>
      </c>
      <c r="S3839" s="10">
        <v>44</v>
      </c>
      <c r="AA3839" s="11" t="str">
        <f t="shared" si="59"/>
        <v>25. Hà GiangHuyện Bắc Mê</v>
      </c>
    </row>
    <row r="3840" spans="11:27" ht="15.75">
      <c r="K3840" s="21"/>
      <c r="L3840" s="17"/>
      <c r="M3840" s="17"/>
      <c r="N3840" s="17" t="s">
        <v>394</v>
      </c>
      <c r="O3840" s="17" t="s">
        <v>668</v>
      </c>
      <c r="P3840" s="17" t="s">
        <v>4352</v>
      </c>
      <c r="Q3840" s="17" t="s">
        <v>297</v>
      </c>
      <c r="R3840" s="18">
        <v>95</v>
      </c>
      <c r="S3840" s="10">
        <v>44</v>
      </c>
      <c r="AA3840" s="11" t="str">
        <f t="shared" si="59"/>
        <v>25. Hà GiangHuyện Bắc Mê</v>
      </c>
    </row>
    <row r="3841" spans="11:27" ht="15.75">
      <c r="K3841" s="21"/>
      <c r="L3841" s="17"/>
      <c r="M3841" s="17"/>
      <c r="N3841" s="17" t="s">
        <v>394</v>
      </c>
      <c r="O3841" s="17" t="s">
        <v>668</v>
      </c>
      <c r="P3841" s="17" t="s">
        <v>4353</v>
      </c>
      <c r="Q3841" s="17" t="s">
        <v>297</v>
      </c>
      <c r="R3841" s="18">
        <v>95</v>
      </c>
      <c r="S3841" s="10">
        <v>44</v>
      </c>
      <c r="AA3841" s="11" t="str">
        <f t="shared" si="59"/>
        <v>25. Hà GiangHuyện Bắc Mê</v>
      </c>
    </row>
    <row r="3842" spans="11:27" ht="15.75">
      <c r="K3842" s="21"/>
      <c r="L3842" s="17"/>
      <c r="M3842" s="17"/>
      <c r="N3842" s="17" t="s">
        <v>394</v>
      </c>
      <c r="O3842" s="17" t="s">
        <v>668</v>
      </c>
      <c r="P3842" s="17" t="s">
        <v>2632</v>
      </c>
      <c r="Q3842" s="17" t="s">
        <v>297</v>
      </c>
      <c r="R3842" s="18">
        <v>95</v>
      </c>
      <c r="S3842" s="10">
        <v>44</v>
      </c>
      <c r="AA3842" s="11" t="str">
        <f t="shared" si="59"/>
        <v>25. Hà GiangHuyện Bắc Mê</v>
      </c>
    </row>
    <row r="3843" spans="11:27" ht="15.75">
      <c r="K3843" s="21"/>
      <c r="L3843" s="17"/>
      <c r="M3843" s="17"/>
      <c r="N3843" s="17" t="s">
        <v>394</v>
      </c>
      <c r="O3843" s="17" t="s">
        <v>668</v>
      </c>
      <c r="P3843" s="17" t="s">
        <v>2740</v>
      </c>
      <c r="Q3843" s="17" t="s">
        <v>297</v>
      </c>
      <c r="R3843" s="18">
        <v>95</v>
      </c>
      <c r="S3843" s="10">
        <v>44</v>
      </c>
      <c r="AA3843" s="11" t="str">
        <f t="shared" si="59"/>
        <v>25. Hà GiangHuyện Bắc Mê</v>
      </c>
    </row>
    <row r="3844" spans="11:27" ht="15.75">
      <c r="K3844" s="21"/>
      <c r="L3844" s="17"/>
      <c r="M3844" s="17"/>
      <c r="N3844" s="17" t="s">
        <v>394</v>
      </c>
      <c r="O3844" s="17" t="s">
        <v>671</v>
      </c>
      <c r="P3844" s="17" t="s">
        <v>4354</v>
      </c>
      <c r="Q3844" s="17" t="s">
        <v>297</v>
      </c>
      <c r="R3844" s="18">
        <v>95</v>
      </c>
      <c r="S3844" s="10">
        <v>44</v>
      </c>
      <c r="AA3844" s="11" t="str">
        <f t="shared" si="59"/>
        <v>25. Hà GiangHuyện Bắc Quang</v>
      </c>
    </row>
    <row r="3845" spans="11:27" ht="15.75">
      <c r="K3845" s="21"/>
      <c r="L3845" s="17"/>
      <c r="M3845" s="17"/>
      <c r="N3845" s="17" t="s">
        <v>394</v>
      </c>
      <c r="O3845" s="17" t="s">
        <v>671</v>
      </c>
      <c r="P3845" s="17" t="s">
        <v>4355</v>
      </c>
      <c r="Q3845" s="17" t="s">
        <v>297</v>
      </c>
      <c r="R3845" s="18">
        <v>95</v>
      </c>
      <c r="S3845" s="10">
        <v>44</v>
      </c>
      <c r="AA3845" s="11" t="str">
        <f t="shared" si="59"/>
        <v>25. Hà GiangHuyện Bắc Quang</v>
      </c>
    </row>
    <row r="3846" spans="11:27" ht="15.75">
      <c r="K3846" s="21"/>
      <c r="L3846" s="17"/>
      <c r="M3846" s="17"/>
      <c r="N3846" s="17" t="s">
        <v>394</v>
      </c>
      <c r="O3846" s="17" t="s">
        <v>671</v>
      </c>
      <c r="P3846" s="17" t="s">
        <v>4356</v>
      </c>
      <c r="Q3846" s="17" t="s">
        <v>297</v>
      </c>
      <c r="R3846" s="18">
        <v>95</v>
      </c>
      <c r="S3846" s="10">
        <v>44</v>
      </c>
      <c r="AA3846" s="11" t="str">
        <f t="shared" ref="AA3846:AA3909" si="60">N3846&amp;O3846</f>
        <v>25. Hà GiangHuyện Bắc Quang</v>
      </c>
    </row>
    <row r="3847" spans="11:27" ht="15.75">
      <c r="K3847" s="21"/>
      <c r="L3847" s="17"/>
      <c r="M3847" s="17"/>
      <c r="N3847" s="17" t="s">
        <v>394</v>
      </c>
      <c r="O3847" s="17" t="s">
        <v>671</v>
      </c>
      <c r="P3847" s="17" t="s">
        <v>822</v>
      </c>
      <c r="Q3847" s="17" t="s">
        <v>297</v>
      </c>
      <c r="R3847" s="18">
        <v>95</v>
      </c>
      <c r="S3847" s="10">
        <v>44</v>
      </c>
      <c r="AA3847" s="11" t="str">
        <f t="shared" si="60"/>
        <v>25. Hà GiangHuyện Bắc Quang</v>
      </c>
    </row>
    <row r="3848" spans="11:27" ht="15.75">
      <c r="K3848" s="21"/>
      <c r="L3848" s="17"/>
      <c r="M3848" s="17"/>
      <c r="N3848" s="17" t="s">
        <v>394</v>
      </c>
      <c r="O3848" s="17" t="s">
        <v>671</v>
      </c>
      <c r="P3848" s="17" t="s">
        <v>1351</v>
      </c>
      <c r="Q3848" s="17" t="s">
        <v>297</v>
      </c>
      <c r="R3848" s="18">
        <v>95</v>
      </c>
      <c r="S3848" s="10">
        <v>44</v>
      </c>
      <c r="AA3848" s="11" t="str">
        <f t="shared" si="60"/>
        <v>25. Hà GiangHuyện Bắc Quang</v>
      </c>
    </row>
    <row r="3849" spans="11:27" ht="15.75">
      <c r="K3849" s="21"/>
      <c r="L3849" s="17"/>
      <c r="M3849" s="17"/>
      <c r="N3849" s="17" t="s">
        <v>394</v>
      </c>
      <c r="O3849" s="17" t="s">
        <v>671</v>
      </c>
      <c r="P3849" s="17" t="s">
        <v>4357</v>
      </c>
      <c r="Q3849" s="17" t="s">
        <v>297</v>
      </c>
      <c r="R3849" s="18">
        <v>95</v>
      </c>
      <c r="S3849" s="10">
        <v>44</v>
      </c>
      <c r="AA3849" s="11" t="str">
        <f t="shared" si="60"/>
        <v>25. Hà GiangHuyện Bắc Quang</v>
      </c>
    </row>
    <row r="3850" spans="11:27" ht="15.75">
      <c r="K3850" s="21"/>
      <c r="L3850" s="17"/>
      <c r="M3850" s="17"/>
      <c r="N3850" s="17" t="s">
        <v>394</v>
      </c>
      <c r="O3850" s="17" t="s">
        <v>671</v>
      </c>
      <c r="P3850" s="17" t="s">
        <v>4358</v>
      </c>
      <c r="Q3850" s="17" t="s">
        <v>297</v>
      </c>
      <c r="R3850" s="18">
        <v>95</v>
      </c>
      <c r="S3850" s="10">
        <v>44</v>
      </c>
      <c r="AA3850" s="11" t="str">
        <f t="shared" si="60"/>
        <v>25. Hà GiangHuyện Bắc Quang</v>
      </c>
    </row>
    <row r="3851" spans="11:27" ht="15.75">
      <c r="K3851" s="21"/>
      <c r="L3851" s="17"/>
      <c r="M3851" s="17"/>
      <c r="N3851" s="17" t="s">
        <v>394</v>
      </c>
      <c r="O3851" s="17" t="s">
        <v>671</v>
      </c>
      <c r="P3851" s="17" t="s">
        <v>3566</v>
      </c>
      <c r="Q3851" s="17" t="s">
        <v>297</v>
      </c>
      <c r="R3851" s="18">
        <v>95</v>
      </c>
      <c r="S3851" s="10">
        <v>44</v>
      </c>
      <c r="AA3851" s="11" t="str">
        <f t="shared" si="60"/>
        <v>25. Hà GiangHuyện Bắc Quang</v>
      </c>
    </row>
    <row r="3852" spans="11:27" ht="15.75">
      <c r="K3852" s="21"/>
      <c r="L3852" s="17"/>
      <c r="M3852" s="17"/>
      <c r="N3852" s="17" t="s">
        <v>394</v>
      </c>
      <c r="O3852" s="17" t="s">
        <v>671</v>
      </c>
      <c r="P3852" s="17" t="s">
        <v>4359</v>
      </c>
      <c r="Q3852" s="17" t="s">
        <v>297</v>
      </c>
      <c r="R3852" s="18">
        <v>95</v>
      </c>
      <c r="S3852" s="10">
        <v>44</v>
      </c>
      <c r="AA3852" s="11" t="str">
        <f t="shared" si="60"/>
        <v>25. Hà GiangHuyện Bắc Quang</v>
      </c>
    </row>
    <row r="3853" spans="11:27" ht="15.75">
      <c r="K3853" s="21"/>
      <c r="L3853" s="17"/>
      <c r="M3853" s="17"/>
      <c r="N3853" s="17" t="s">
        <v>394</v>
      </c>
      <c r="O3853" s="17" t="s">
        <v>671</v>
      </c>
      <c r="P3853" s="17" t="s">
        <v>2626</v>
      </c>
      <c r="Q3853" s="17" t="s">
        <v>297</v>
      </c>
      <c r="R3853" s="18">
        <v>95</v>
      </c>
      <c r="S3853" s="10">
        <v>44</v>
      </c>
      <c r="AA3853" s="11" t="str">
        <f t="shared" si="60"/>
        <v>25. Hà GiangHuyện Bắc Quang</v>
      </c>
    </row>
    <row r="3854" spans="11:27" ht="15.75">
      <c r="K3854" s="21"/>
      <c r="L3854" s="17"/>
      <c r="M3854" s="17"/>
      <c r="N3854" s="17" t="s">
        <v>394</v>
      </c>
      <c r="O3854" s="17" t="s">
        <v>671</v>
      </c>
      <c r="P3854" s="17" t="s">
        <v>4360</v>
      </c>
      <c r="Q3854" s="17" t="s">
        <v>297</v>
      </c>
      <c r="R3854" s="18">
        <v>95</v>
      </c>
      <c r="S3854" s="10">
        <v>44</v>
      </c>
      <c r="AA3854" s="11" t="str">
        <f t="shared" si="60"/>
        <v>25. Hà GiangHuyện Bắc Quang</v>
      </c>
    </row>
    <row r="3855" spans="11:27" ht="15.75">
      <c r="K3855" s="21"/>
      <c r="L3855" s="17"/>
      <c r="M3855" s="17"/>
      <c r="N3855" s="17" t="s">
        <v>394</v>
      </c>
      <c r="O3855" s="17" t="s">
        <v>671</v>
      </c>
      <c r="P3855" s="17" t="s">
        <v>937</v>
      </c>
      <c r="Q3855" s="17" t="s">
        <v>297</v>
      </c>
      <c r="R3855" s="18">
        <v>95</v>
      </c>
      <c r="S3855" s="10">
        <v>44</v>
      </c>
      <c r="AA3855" s="11" t="str">
        <f t="shared" si="60"/>
        <v>25. Hà GiangHuyện Bắc Quang</v>
      </c>
    </row>
    <row r="3856" spans="11:27" ht="15.75">
      <c r="K3856" s="21"/>
      <c r="L3856" s="17"/>
      <c r="M3856" s="17"/>
      <c r="N3856" s="17" t="s">
        <v>394</v>
      </c>
      <c r="O3856" s="17" t="s">
        <v>671</v>
      </c>
      <c r="P3856" s="17" t="s">
        <v>2550</v>
      </c>
      <c r="Q3856" s="17" t="s">
        <v>297</v>
      </c>
      <c r="R3856" s="18">
        <v>95</v>
      </c>
      <c r="S3856" s="10">
        <v>44</v>
      </c>
      <c r="AA3856" s="11" t="str">
        <f t="shared" si="60"/>
        <v>25. Hà GiangHuyện Bắc Quang</v>
      </c>
    </row>
    <row r="3857" spans="11:27" ht="15.75">
      <c r="K3857" s="21"/>
      <c r="L3857" s="17"/>
      <c r="M3857" s="17"/>
      <c r="N3857" s="17" t="s">
        <v>394</v>
      </c>
      <c r="O3857" s="17" t="s">
        <v>671</v>
      </c>
      <c r="P3857" s="17" t="s">
        <v>567</v>
      </c>
      <c r="Q3857" s="17" t="s">
        <v>297</v>
      </c>
      <c r="R3857" s="18">
        <v>95</v>
      </c>
      <c r="S3857" s="10">
        <v>44</v>
      </c>
      <c r="AA3857" s="11" t="str">
        <f t="shared" si="60"/>
        <v>25. Hà GiangHuyện Bắc Quang</v>
      </c>
    </row>
    <row r="3858" spans="11:27" ht="15.75">
      <c r="K3858" s="21"/>
      <c r="L3858" s="17"/>
      <c r="M3858" s="17"/>
      <c r="N3858" s="17" t="s">
        <v>394</v>
      </c>
      <c r="O3858" s="17" t="s">
        <v>671</v>
      </c>
      <c r="P3858" s="17" t="s">
        <v>2614</v>
      </c>
      <c r="Q3858" s="17" t="s">
        <v>297</v>
      </c>
      <c r="R3858" s="18">
        <v>95</v>
      </c>
      <c r="S3858" s="10">
        <v>44</v>
      </c>
      <c r="AA3858" s="11" t="str">
        <f t="shared" si="60"/>
        <v>25. Hà GiangHuyện Bắc Quang</v>
      </c>
    </row>
    <row r="3859" spans="11:27" ht="15.75">
      <c r="K3859" s="21"/>
      <c r="L3859" s="17"/>
      <c r="M3859" s="17"/>
      <c r="N3859" s="17" t="s">
        <v>394</v>
      </c>
      <c r="O3859" s="17" t="s">
        <v>671</v>
      </c>
      <c r="P3859" s="17" t="s">
        <v>3237</v>
      </c>
      <c r="Q3859" s="17" t="s">
        <v>297</v>
      </c>
      <c r="R3859" s="18">
        <v>95</v>
      </c>
      <c r="S3859" s="10">
        <v>44</v>
      </c>
      <c r="AA3859" s="11" t="str">
        <f t="shared" si="60"/>
        <v>25. Hà GiangHuyện Bắc Quang</v>
      </c>
    </row>
    <row r="3860" spans="11:27" ht="15.75">
      <c r="K3860" s="21"/>
      <c r="L3860" s="17"/>
      <c r="M3860" s="17"/>
      <c r="N3860" s="17" t="s">
        <v>394</v>
      </c>
      <c r="O3860" s="17" t="s">
        <v>671</v>
      </c>
      <c r="P3860" s="17" t="s">
        <v>4361</v>
      </c>
      <c r="Q3860" s="17" t="s">
        <v>297</v>
      </c>
      <c r="R3860" s="18">
        <v>95</v>
      </c>
      <c r="S3860" s="10">
        <v>44</v>
      </c>
      <c r="AA3860" s="11" t="str">
        <f t="shared" si="60"/>
        <v>25. Hà GiangHuyện Bắc Quang</v>
      </c>
    </row>
    <row r="3861" spans="11:27" ht="15.75">
      <c r="K3861" s="21"/>
      <c r="L3861" s="17"/>
      <c r="M3861" s="17"/>
      <c r="N3861" s="17" t="s">
        <v>394</v>
      </c>
      <c r="O3861" s="17" t="s">
        <v>671</v>
      </c>
      <c r="P3861" s="17" t="s">
        <v>4362</v>
      </c>
      <c r="Q3861" s="17" t="s">
        <v>297</v>
      </c>
      <c r="R3861" s="18">
        <v>95</v>
      </c>
      <c r="S3861" s="10">
        <v>44</v>
      </c>
      <c r="AA3861" s="11" t="str">
        <f t="shared" si="60"/>
        <v>25. Hà GiangHuyện Bắc Quang</v>
      </c>
    </row>
    <row r="3862" spans="11:27" ht="15.75">
      <c r="K3862" s="21"/>
      <c r="L3862" s="17"/>
      <c r="M3862" s="17"/>
      <c r="N3862" s="17" t="s">
        <v>394</v>
      </c>
      <c r="O3862" s="17" t="s">
        <v>671</v>
      </c>
      <c r="P3862" s="17" t="s">
        <v>4363</v>
      </c>
      <c r="Q3862" s="17" t="s">
        <v>297</v>
      </c>
      <c r="R3862" s="18">
        <v>95</v>
      </c>
      <c r="S3862" s="10">
        <v>44</v>
      </c>
      <c r="AA3862" s="11" t="str">
        <f t="shared" si="60"/>
        <v>25. Hà GiangHuyện Bắc Quang</v>
      </c>
    </row>
    <row r="3863" spans="11:27" ht="15.75">
      <c r="K3863" s="21"/>
      <c r="L3863" s="17"/>
      <c r="M3863" s="17"/>
      <c r="N3863" s="17" t="s">
        <v>394</v>
      </c>
      <c r="O3863" s="17" t="s">
        <v>671</v>
      </c>
      <c r="P3863" s="17" t="s">
        <v>4364</v>
      </c>
      <c r="Q3863" s="17" t="s">
        <v>297</v>
      </c>
      <c r="R3863" s="18">
        <v>95</v>
      </c>
      <c r="S3863" s="10">
        <v>44</v>
      </c>
      <c r="AA3863" s="11" t="str">
        <f t="shared" si="60"/>
        <v>25. Hà GiangHuyện Bắc Quang</v>
      </c>
    </row>
    <row r="3864" spans="11:27" ht="15.75">
      <c r="K3864" s="21"/>
      <c r="L3864" s="17"/>
      <c r="M3864" s="17"/>
      <c r="N3864" s="17" t="s">
        <v>394</v>
      </c>
      <c r="O3864" s="17" t="s">
        <v>671</v>
      </c>
      <c r="P3864" s="17" t="s">
        <v>3170</v>
      </c>
      <c r="Q3864" s="17" t="s">
        <v>297</v>
      </c>
      <c r="R3864" s="18">
        <v>95</v>
      </c>
      <c r="S3864" s="10">
        <v>44</v>
      </c>
      <c r="AA3864" s="11" t="str">
        <f t="shared" si="60"/>
        <v>25. Hà GiangHuyện Bắc Quang</v>
      </c>
    </row>
    <row r="3865" spans="11:27" ht="15.75">
      <c r="K3865" s="21"/>
      <c r="L3865" s="17"/>
      <c r="M3865" s="17"/>
      <c r="N3865" s="17" t="s">
        <v>394</v>
      </c>
      <c r="O3865" s="17" t="s">
        <v>671</v>
      </c>
      <c r="P3865" s="17" t="s">
        <v>4365</v>
      </c>
      <c r="Q3865" s="17" t="s">
        <v>297</v>
      </c>
      <c r="R3865" s="18">
        <v>95</v>
      </c>
      <c r="S3865" s="10">
        <v>44</v>
      </c>
      <c r="AA3865" s="11" t="str">
        <f t="shared" si="60"/>
        <v>25. Hà GiangHuyện Bắc Quang</v>
      </c>
    </row>
    <row r="3866" spans="11:27" ht="15.75">
      <c r="K3866" s="21"/>
      <c r="L3866" s="17"/>
      <c r="M3866" s="17"/>
      <c r="N3866" s="17" t="s">
        <v>394</v>
      </c>
      <c r="O3866" s="17" t="s">
        <v>671</v>
      </c>
      <c r="P3866" s="17" t="s">
        <v>4366</v>
      </c>
      <c r="Q3866" s="17" t="s">
        <v>297</v>
      </c>
      <c r="R3866" s="18">
        <v>95</v>
      </c>
      <c r="S3866" s="10">
        <v>44</v>
      </c>
      <c r="AA3866" s="11" t="str">
        <f t="shared" si="60"/>
        <v>25. Hà GiangHuyện Bắc Quang</v>
      </c>
    </row>
    <row r="3867" spans="11:27" ht="15.75">
      <c r="K3867" s="21"/>
      <c r="L3867" s="17"/>
      <c r="M3867" s="17"/>
      <c r="N3867" s="17" t="s">
        <v>394</v>
      </c>
      <c r="O3867" s="17" t="s">
        <v>674</v>
      </c>
      <c r="P3867" s="17" t="s">
        <v>4367</v>
      </c>
      <c r="Q3867" s="17" t="s">
        <v>347</v>
      </c>
      <c r="R3867" s="18">
        <v>65</v>
      </c>
      <c r="S3867" s="10">
        <v>36</v>
      </c>
      <c r="AA3867" s="11" t="str">
        <f t="shared" si="60"/>
        <v>25. Hà GiangHuyện Đồng Văn</v>
      </c>
    </row>
    <row r="3868" spans="11:27" ht="15.75">
      <c r="K3868" s="21"/>
      <c r="L3868" s="17"/>
      <c r="M3868" s="17"/>
      <c r="N3868" s="17" t="s">
        <v>394</v>
      </c>
      <c r="O3868" s="17" t="s">
        <v>674</v>
      </c>
      <c r="P3868" s="17" t="s">
        <v>4368</v>
      </c>
      <c r="Q3868" s="17" t="s">
        <v>347</v>
      </c>
      <c r="R3868" s="18">
        <v>65</v>
      </c>
      <c r="S3868" s="10">
        <v>36</v>
      </c>
      <c r="AA3868" s="11" t="str">
        <f t="shared" si="60"/>
        <v>25. Hà GiangHuyện Đồng Văn</v>
      </c>
    </row>
    <row r="3869" spans="11:27" ht="15.75">
      <c r="K3869" s="21"/>
      <c r="L3869" s="17"/>
      <c r="M3869" s="17"/>
      <c r="N3869" s="17" t="s">
        <v>394</v>
      </c>
      <c r="O3869" s="17" t="s">
        <v>674</v>
      </c>
      <c r="P3869" s="17" t="s">
        <v>4369</v>
      </c>
      <c r="Q3869" s="17" t="s">
        <v>347</v>
      </c>
      <c r="R3869" s="18">
        <v>65</v>
      </c>
      <c r="S3869" s="10">
        <v>36</v>
      </c>
      <c r="AA3869" s="11" t="str">
        <f t="shared" si="60"/>
        <v>25. Hà GiangHuyện Đồng Văn</v>
      </c>
    </row>
    <row r="3870" spans="11:27" ht="15.75">
      <c r="K3870" s="21"/>
      <c r="L3870" s="17"/>
      <c r="M3870" s="17"/>
      <c r="N3870" s="17" t="s">
        <v>394</v>
      </c>
      <c r="O3870" s="17" t="s">
        <v>674</v>
      </c>
      <c r="P3870" s="17" t="s">
        <v>4370</v>
      </c>
      <c r="Q3870" s="17" t="s">
        <v>347</v>
      </c>
      <c r="R3870" s="18">
        <v>65</v>
      </c>
      <c r="S3870" s="10">
        <v>36</v>
      </c>
      <c r="AA3870" s="11" t="str">
        <f t="shared" si="60"/>
        <v>25. Hà GiangHuyện Đồng Văn</v>
      </c>
    </row>
    <row r="3871" spans="11:27" ht="15.75">
      <c r="K3871" s="21"/>
      <c r="L3871" s="17"/>
      <c r="M3871" s="17"/>
      <c r="N3871" s="17" t="s">
        <v>394</v>
      </c>
      <c r="O3871" s="17" t="s">
        <v>674</v>
      </c>
      <c r="P3871" s="17" t="s">
        <v>4371</v>
      </c>
      <c r="Q3871" s="17" t="s">
        <v>347</v>
      </c>
      <c r="R3871" s="18">
        <v>65</v>
      </c>
      <c r="S3871" s="10">
        <v>36</v>
      </c>
      <c r="AA3871" s="11" t="str">
        <f t="shared" si="60"/>
        <v>25. Hà GiangHuyện Đồng Văn</v>
      </c>
    </row>
    <row r="3872" spans="11:27" ht="15.75">
      <c r="K3872" s="21"/>
      <c r="L3872" s="17"/>
      <c r="M3872" s="17"/>
      <c r="N3872" s="17" t="s">
        <v>394</v>
      </c>
      <c r="O3872" s="17" t="s">
        <v>674</v>
      </c>
      <c r="P3872" s="17" t="s">
        <v>4372</v>
      </c>
      <c r="Q3872" s="17" t="s">
        <v>347</v>
      </c>
      <c r="R3872" s="18">
        <v>65</v>
      </c>
      <c r="S3872" s="10">
        <v>36</v>
      </c>
      <c r="AA3872" s="11" t="str">
        <f t="shared" si="60"/>
        <v>25. Hà GiangHuyện Đồng Văn</v>
      </c>
    </row>
    <row r="3873" spans="11:27" ht="15.75">
      <c r="K3873" s="21"/>
      <c r="L3873" s="17"/>
      <c r="M3873" s="17"/>
      <c r="N3873" s="17" t="s">
        <v>394</v>
      </c>
      <c r="O3873" s="17" t="s">
        <v>674</v>
      </c>
      <c r="P3873" s="17" t="s">
        <v>4373</v>
      </c>
      <c r="Q3873" s="17" t="s">
        <v>347</v>
      </c>
      <c r="R3873" s="18">
        <v>65</v>
      </c>
      <c r="S3873" s="10">
        <v>36</v>
      </c>
      <c r="AA3873" s="11" t="str">
        <f t="shared" si="60"/>
        <v>25. Hà GiangHuyện Đồng Văn</v>
      </c>
    </row>
    <row r="3874" spans="11:27" ht="15.75">
      <c r="K3874" s="21"/>
      <c r="L3874" s="17"/>
      <c r="M3874" s="17"/>
      <c r="N3874" s="17" t="s">
        <v>394</v>
      </c>
      <c r="O3874" s="17" t="s">
        <v>674</v>
      </c>
      <c r="P3874" s="17" t="s">
        <v>4374</v>
      </c>
      <c r="Q3874" s="17" t="s">
        <v>347</v>
      </c>
      <c r="R3874" s="18">
        <v>65</v>
      </c>
      <c r="S3874" s="10">
        <v>36</v>
      </c>
      <c r="AA3874" s="11" t="str">
        <f t="shared" si="60"/>
        <v>25. Hà GiangHuyện Đồng Văn</v>
      </c>
    </row>
    <row r="3875" spans="11:27" ht="15.75">
      <c r="K3875" s="21"/>
      <c r="L3875" s="17"/>
      <c r="M3875" s="17"/>
      <c r="N3875" s="17" t="s">
        <v>394</v>
      </c>
      <c r="O3875" s="17" t="s">
        <v>674</v>
      </c>
      <c r="P3875" s="17" t="s">
        <v>4375</v>
      </c>
      <c r="Q3875" s="17" t="s">
        <v>347</v>
      </c>
      <c r="R3875" s="18">
        <v>65</v>
      </c>
      <c r="S3875" s="10">
        <v>36</v>
      </c>
      <c r="AA3875" s="11" t="str">
        <f t="shared" si="60"/>
        <v>25. Hà GiangHuyện Đồng Văn</v>
      </c>
    </row>
    <row r="3876" spans="11:27" ht="15.75">
      <c r="K3876" s="21"/>
      <c r="L3876" s="17"/>
      <c r="M3876" s="17"/>
      <c r="N3876" s="17" t="s">
        <v>394</v>
      </c>
      <c r="O3876" s="17" t="s">
        <v>674</v>
      </c>
      <c r="P3876" s="17" t="s">
        <v>4376</v>
      </c>
      <c r="Q3876" s="17" t="s">
        <v>347</v>
      </c>
      <c r="R3876" s="18">
        <v>65</v>
      </c>
      <c r="S3876" s="10">
        <v>36</v>
      </c>
      <c r="AA3876" s="11" t="str">
        <f t="shared" si="60"/>
        <v>25. Hà GiangHuyện Đồng Văn</v>
      </c>
    </row>
    <row r="3877" spans="11:27" ht="15.75">
      <c r="K3877" s="21"/>
      <c r="L3877" s="17"/>
      <c r="M3877" s="17"/>
      <c r="N3877" s="17" t="s">
        <v>394</v>
      </c>
      <c r="O3877" s="17" t="s">
        <v>674</v>
      </c>
      <c r="P3877" s="17" t="s">
        <v>4377</v>
      </c>
      <c r="Q3877" s="17" t="s">
        <v>347</v>
      </c>
      <c r="R3877" s="18">
        <v>65</v>
      </c>
      <c r="S3877" s="10">
        <v>36</v>
      </c>
      <c r="AA3877" s="11" t="str">
        <f t="shared" si="60"/>
        <v>25. Hà GiangHuyện Đồng Văn</v>
      </c>
    </row>
    <row r="3878" spans="11:27" ht="15.75">
      <c r="K3878" s="21"/>
      <c r="L3878" s="17"/>
      <c r="M3878" s="17"/>
      <c r="N3878" s="17" t="s">
        <v>394</v>
      </c>
      <c r="O3878" s="17" t="s">
        <v>674</v>
      </c>
      <c r="P3878" s="17" t="s">
        <v>4378</v>
      </c>
      <c r="Q3878" s="17" t="s">
        <v>347</v>
      </c>
      <c r="R3878" s="18">
        <v>65</v>
      </c>
      <c r="S3878" s="10">
        <v>36</v>
      </c>
      <c r="AA3878" s="11" t="str">
        <f t="shared" si="60"/>
        <v>25. Hà GiangHuyện Đồng Văn</v>
      </c>
    </row>
    <row r="3879" spans="11:27" ht="15.75">
      <c r="K3879" s="21"/>
      <c r="L3879" s="17"/>
      <c r="M3879" s="17"/>
      <c r="N3879" s="17" t="s">
        <v>394</v>
      </c>
      <c r="O3879" s="17" t="s">
        <v>674</v>
      </c>
      <c r="P3879" s="17" t="s">
        <v>4379</v>
      </c>
      <c r="Q3879" s="17" t="s">
        <v>347</v>
      </c>
      <c r="R3879" s="18">
        <v>65</v>
      </c>
      <c r="S3879" s="10">
        <v>36</v>
      </c>
      <c r="AA3879" s="11" t="str">
        <f t="shared" si="60"/>
        <v>25. Hà GiangHuyện Đồng Văn</v>
      </c>
    </row>
    <row r="3880" spans="11:27" ht="15.75">
      <c r="K3880" s="21"/>
      <c r="L3880" s="17"/>
      <c r="M3880" s="17"/>
      <c r="N3880" s="17" t="s">
        <v>394</v>
      </c>
      <c r="O3880" s="17" t="s">
        <v>674</v>
      </c>
      <c r="P3880" s="17" t="s">
        <v>4380</v>
      </c>
      <c r="Q3880" s="17" t="s">
        <v>347</v>
      </c>
      <c r="R3880" s="18">
        <v>65</v>
      </c>
      <c r="S3880" s="10">
        <v>36</v>
      </c>
      <c r="AA3880" s="11" t="str">
        <f t="shared" si="60"/>
        <v>25. Hà GiangHuyện Đồng Văn</v>
      </c>
    </row>
    <row r="3881" spans="11:27" ht="15.75">
      <c r="K3881" s="21"/>
      <c r="L3881" s="17"/>
      <c r="M3881" s="17"/>
      <c r="N3881" s="17" t="s">
        <v>394</v>
      </c>
      <c r="O3881" s="17" t="s">
        <v>674</v>
      </c>
      <c r="P3881" s="17" t="s">
        <v>4381</v>
      </c>
      <c r="Q3881" s="17" t="s">
        <v>347</v>
      </c>
      <c r="R3881" s="18">
        <v>65</v>
      </c>
      <c r="S3881" s="10">
        <v>36</v>
      </c>
      <c r="AA3881" s="11" t="str">
        <f t="shared" si="60"/>
        <v>25. Hà GiangHuyện Đồng Văn</v>
      </c>
    </row>
    <row r="3882" spans="11:27" ht="15.75">
      <c r="K3882" s="21"/>
      <c r="L3882" s="17"/>
      <c r="M3882" s="17"/>
      <c r="N3882" s="17" t="s">
        <v>394</v>
      </c>
      <c r="O3882" s="17" t="s">
        <v>674</v>
      </c>
      <c r="P3882" s="17" t="s">
        <v>3913</v>
      </c>
      <c r="Q3882" s="17" t="s">
        <v>347</v>
      </c>
      <c r="R3882" s="18">
        <v>65</v>
      </c>
      <c r="S3882" s="10">
        <v>36</v>
      </c>
      <c r="AA3882" s="11" t="str">
        <f t="shared" si="60"/>
        <v>25. Hà GiangHuyện Đồng Văn</v>
      </c>
    </row>
    <row r="3883" spans="11:27" ht="15.75">
      <c r="K3883" s="21"/>
      <c r="L3883" s="17"/>
      <c r="M3883" s="17"/>
      <c r="N3883" s="17" t="s">
        <v>394</v>
      </c>
      <c r="O3883" s="17" t="s">
        <v>674</v>
      </c>
      <c r="P3883" s="17" t="s">
        <v>4382</v>
      </c>
      <c r="Q3883" s="17" t="s">
        <v>347</v>
      </c>
      <c r="R3883" s="18">
        <v>65</v>
      </c>
      <c r="S3883" s="10">
        <v>36</v>
      </c>
      <c r="AA3883" s="11" t="str">
        <f t="shared" si="60"/>
        <v>25. Hà GiangHuyện Đồng Văn</v>
      </c>
    </row>
    <row r="3884" spans="11:27" ht="15.75">
      <c r="K3884" s="21"/>
      <c r="L3884" s="17"/>
      <c r="M3884" s="17"/>
      <c r="N3884" s="17" t="s">
        <v>394</v>
      </c>
      <c r="O3884" s="17" t="s">
        <v>674</v>
      </c>
      <c r="P3884" s="17" t="s">
        <v>4383</v>
      </c>
      <c r="Q3884" s="17" t="s">
        <v>347</v>
      </c>
      <c r="R3884" s="18">
        <v>65</v>
      </c>
      <c r="S3884" s="10">
        <v>36</v>
      </c>
      <c r="AA3884" s="11" t="str">
        <f t="shared" si="60"/>
        <v>25. Hà GiangHuyện Đồng Văn</v>
      </c>
    </row>
    <row r="3885" spans="11:27" ht="15.75">
      <c r="K3885" s="21"/>
      <c r="L3885" s="17"/>
      <c r="M3885" s="17"/>
      <c r="N3885" s="17" t="s">
        <v>394</v>
      </c>
      <c r="O3885" s="17" t="s">
        <v>674</v>
      </c>
      <c r="P3885" s="17" t="s">
        <v>4384</v>
      </c>
      <c r="Q3885" s="17" t="s">
        <v>347</v>
      </c>
      <c r="R3885" s="18">
        <v>65</v>
      </c>
      <c r="S3885" s="10">
        <v>36</v>
      </c>
      <c r="AA3885" s="11" t="str">
        <f t="shared" si="60"/>
        <v>25. Hà GiangHuyện Đồng Văn</v>
      </c>
    </row>
    <row r="3886" spans="11:27" ht="15.75">
      <c r="K3886" s="21"/>
      <c r="L3886" s="17"/>
      <c r="M3886" s="17"/>
      <c r="N3886" s="17" t="s">
        <v>394</v>
      </c>
      <c r="O3886" s="17" t="s">
        <v>677</v>
      </c>
      <c r="P3886" s="17" t="s">
        <v>4385</v>
      </c>
      <c r="Q3886" s="17" t="s">
        <v>297</v>
      </c>
      <c r="R3886" s="18">
        <v>95</v>
      </c>
      <c r="S3886" s="10">
        <v>44</v>
      </c>
      <c r="AA3886" s="11" t="str">
        <f t="shared" si="60"/>
        <v>25. Hà GiangHuyện Hoàng Su Phì</v>
      </c>
    </row>
    <row r="3887" spans="11:27" ht="15.75">
      <c r="K3887" s="21"/>
      <c r="L3887" s="17"/>
      <c r="M3887" s="17"/>
      <c r="N3887" s="17" t="s">
        <v>394</v>
      </c>
      <c r="O3887" s="17" t="s">
        <v>677</v>
      </c>
      <c r="P3887" s="17" t="s">
        <v>4386</v>
      </c>
      <c r="Q3887" s="17" t="s">
        <v>297</v>
      </c>
      <c r="R3887" s="18">
        <v>95</v>
      </c>
      <c r="S3887" s="10">
        <v>44</v>
      </c>
      <c r="AA3887" s="11" t="str">
        <f t="shared" si="60"/>
        <v>25. Hà GiangHuyện Hoàng Su Phì</v>
      </c>
    </row>
    <row r="3888" spans="11:27" ht="15.75">
      <c r="K3888" s="21"/>
      <c r="L3888" s="17"/>
      <c r="M3888" s="17"/>
      <c r="N3888" s="17" t="s">
        <v>394</v>
      </c>
      <c r="O3888" s="17" t="s">
        <v>677</v>
      </c>
      <c r="P3888" s="17" t="s">
        <v>4387</v>
      </c>
      <c r="Q3888" s="17" t="s">
        <v>297</v>
      </c>
      <c r="R3888" s="18">
        <v>95</v>
      </c>
      <c r="S3888" s="10">
        <v>44</v>
      </c>
      <c r="AA3888" s="11" t="str">
        <f t="shared" si="60"/>
        <v>25. Hà GiangHuyện Hoàng Su Phì</v>
      </c>
    </row>
    <row r="3889" spans="11:27" ht="15.75">
      <c r="K3889" s="21"/>
      <c r="L3889" s="17"/>
      <c r="M3889" s="17"/>
      <c r="N3889" s="17" t="s">
        <v>394</v>
      </c>
      <c r="O3889" s="17" t="s">
        <v>677</v>
      </c>
      <c r="P3889" s="17" t="s">
        <v>4388</v>
      </c>
      <c r="Q3889" s="17" t="s">
        <v>297</v>
      </c>
      <c r="R3889" s="18">
        <v>95</v>
      </c>
      <c r="S3889" s="10">
        <v>44</v>
      </c>
      <c r="AA3889" s="11" t="str">
        <f t="shared" si="60"/>
        <v>25. Hà GiangHuyện Hoàng Su Phì</v>
      </c>
    </row>
    <row r="3890" spans="11:27" ht="15.75">
      <c r="K3890" s="21"/>
      <c r="L3890" s="17"/>
      <c r="M3890" s="17"/>
      <c r="N3890" s="17" t="s">
        <v>394</v>
      </c>
      <c r="O3890" s="17" t="s">
        <v>677</v>
      </c>
      <c r="P3890" s="17" t="s">
        <v>4389</v>
      </c>
      <c r="Q3890" s="17" t="s">
        <v>297</v>
      </c>
      <c r="R3890" s="18">
        <v>95</v>
      </c>
      <c r="S3890" s="10">
        <v>44</v>
      </c>
      <c r="AA3890" s="11" t="str">
        <f t="shared" si="60"/>
        <v>25. Hà GiangHuyện Hoàng Su Phì</v>
      </c>
    </row>
    <row r="3891" spans="11:27" ht="15.75">
      <c r="K3891" s="21"/>
      <c r="L3891" s="17"/>
      <c r="M3891" s="17"/>
      <c r="N3891" s="17" t="s">
        <v>394</v>
      </c>
      <c r="O3891" s="17" t="s">
        <v>677</v>
      </c>
      <c r="P3891" s="17" t="s">
        <v>4390</v>
      </c>
      <c r="Q3891" s="17" t="s">
        <v>297</v>
      </c>
      <c r="R3891" s="18">
        <v>95</v>
      </c>
      <c r="S3891" s="10">
        <v>44</v>
      </c>
      <c r="AA3891" s="11" t="str">
        <f t="shared" si="60"/>
        <v>25. Hà GiangHuyện Hoàng Su Phì</v>
      </c>
    </row>
    <row r="3892" spans="11:27" ht="15.75">
      <c r="K3892" s="21"/>
      <c r="L3892" s="17"/>
      <c r="M3892" s="17"/>
      <c r="N3892" s="17" t="s">
        <v>394</v>
      </c>
      <c r="O3892" s="17" t="s">
        <v>677</v>
      </c>
      <c r="P3892" s="17" t="s">
        <v>4391</v>
      </c>
      <c r="Q3892" s="17" t="s">
        <v>297</v>
      </c>
      <c r="R3892" s="18">
        <v>95</v>
      </c>
      <c r="S3892" s="10">
        <v>44</v>
      </c>
      <c r="AA3892" s="11" t="str">
        <f t="shared" si="60"/>
        <v>25. Hà GiangHuyện Hoàng Su Phì</v>
      </c>
    </row>
    <row r="3893" spans="11:27" ht="15.75">
      <c r="K3893" s="21"/>
      <c r="L3893" s="17"/>
      <c r="M3893" s="17"/>
      <c r="N3893" s="17" t="s">
        <v>394</v>
      </c>
      <c r="O3893" s="17" t="s">
        <v>677</v>
      </c>
      <c r="P3893" s="17" t="s">
        <v>4392</v>
      </c>
      <c r="Q3893" s="17" t="s">
        <v>297</v>
      </c>
      <c r="R3893" s="18">
        <v>95</v>
      </c>
      <c r="S3893" s="10">
        <v>44</v>
      </c>
      <c r="AA3893" s="11" t="str">
        <f t="shared" si="60"/>
        <v>25. Hà GiangHuyện Hoàng Su Phì</v>
      </c>
    </row>
    <row r="3894" spans="11:27" ht="15.75">
      <c r="K3894" s="21"/>
      <c r="L3894" s="17"/>
      <c r="M3894" s="17"/>
      <c r="N3894" s="17" t="s">
        <v>394</v>
      </c>
      <c r="O3894" s="17" t="s">
        <v>677</v>
      </c>
      <c r="P3894" s="17" t="s">
        <v>1068</v>
      </c>
      <c r="Q3894" s="17" t="s">
        <v>297</v>
      </c>
      <c r="R3894" s="18">
        <v>95</v>
      </c>
      <c r="S3894" s="10">
        <v>44</v>
      </c>
      <c r="AA3894" s="11" t="str">
        <f t="shared" si="60"/>
        <v>25. Hà GiangHuyện Hoàng Su Phì</v>
      </c>
    </row>
    <row r="3895" spans="11:27" ht="15.75">
      <c r="K3895" s="21"/>
      <c r="L3895" s="17"/>
      <c r="M3895" s="17"/>
      <c r="N3895" s="17" t="s">
        <v>394</v>
      </c>
      <c r="O3895" s="17" t="s">
        <v>677</v>
      </c>
      <c r="P3895" s="17" t="s">
        <v>4393</v>
      </c>
      <c r="Q3895" s="17" t="s">
        <v>297</v>
      </c>
      <c r="R3895" s="18">
        <v>95</v>
      </c>
      <c r="S3895" s="10">
        <v>44</v>
      </c>
      <c r="AA3895" s="11" t="str">
        <f t="shared" si="60"/>
        <v>25. Hà GiangHuyện Hoàng Su Phì</v>
      </c>
    </row>
    <row r="3896" spans="11:27" ht="15.75">
      <c r="K3896" s="21"/>
      <c r="L3896" s="17"/>
      <c r="M3896" s="17"/>
      <c r="N3896" s="17" t="s">
        <v>394</v>
      </c>
      <c r="O3896" s="17" t="s">
        <v>677</v>
      </c>
      <c r="P3896" s="17" t="s">
        <v>4394</v>
      </c>
      <c r="Q3896" s="17" t="s">
        <v>297</v>
      </c>
      <c r="R3896" s="18">
        <v>95</v>
      </c>
      <c r="S3896" s="10">
        <v>44</v>
      </c>
      <c r="AA3896" s="11" t="str">
        <f t="shared" si="60"/>
        <v>25. Hà GiangHuyện Hoàng Su Phì</v>
      </c>
    </row>
    <row r="3897" spans="11:27" ht="15.75">
      <c r="K3897" s="21"/>
      <c r="L3897" s="17"/>
      <c r="M3897" s="17"/>
      <c r="N3897" s="17" t="s">
        <v>394</v>
      </c>
      <c r="O3897" s="17" t="s">
        <v>677</v>
      </c>
      <c r="P3897" s="17" t="s">
        <v>4395</v>
      </c>
      <c r="Q3897" s="17" t="s">
        <v>297</v>
      </c>
      <c r="R3897" s="18">
        <v>95</v>
      </c>
      <c r="S3897" s="10">
        <v>44</v>
      </c>
      <c r="AA3897" s="11" t="str">
        <f t="shared" si="60"/>
        <v>25. Hà GiangHuyện Hoàng Su Phì</v>
      </c>
    </row>
    <row r="3898" spans="11:27" ht="15.75">
      <c r="K3898" s="21"/>
      <c r="L3898" s="17"/>
      <c r="M3898" s="17"/>
      <c r="N3898" s="17" t="s">
        <v>394</v>
      </c>
      <c r="O3898" s="17" t="s">
        <v>677</v>
      </c>
      <c r="P3898" s="17" t="s">
        <v>4396</v>
      </c>
      <c r="Q3898" s="17" t="s">
        <v>297</v>
      </c>
      <c r="R3898" s="18">
        <v>95</v>
      </c>
      <c r="S3898" s="10">
        <v>44</v>
      </c>
      <c r="AA3898" s="11" t="str">
        <f t="shared" si="60"/>
        <v>25. Hà GiangHuyện Hoàng Su Phì</v>
      </c>
    </row>
    <row r="3899" spans="11:27" ht="15.75">
      <c r="K3899" s="21"/>
      <c r="L3899" s="17"/>
      <c r="M3899" s="17"/>
      <c r="N3899" s="17" t="s">
        <v>394</v>
      </c>
      <c r="O3899" s="17" t="s">
        <v>677</v>
      </c>
      <c r="P3899" s="17" t="s">
        <v>4397</v>
      </c>
      <c r="Q3899" s="17" t="s">
        <v>297</v>
      </c>
      <c r="R3899" s="18">
        <v>95</v>
      </c>
      <c r="S3899" s="10">
        <v>44</v>
      </c>
      <c r="AA3899" s="11" t="str">
        <f t="shared" si="60"/>
        <v>25. Hà GiangHuyện Hoàng Su Phì</v>
      </c>
    </row>
    <row r="3900" spans="11:27" ht="15.75">
      <c r="K3900" s="21"/>
      <c r="L3900" s="17"/>
      <c r="M3900" s="17"/>
      <c r="N3900" s="17" t="s">
        <v>394</v>
      </c>
      <c r="O3900" s="17" t="s">
        <v>677</v>
      </c>
      <c r="P3900" s="17" t="s">
        <v>4398</v>
      </c>
      <c r="Q3900" s="17" t="s">
        <v>297</v>
      </c>
      <c r="R3900" s="18">
        <v>95</v>
      </c>
      <c r="S3900" s="10">
        <v>44</v>
      </c>
      <c r="AA3900" s="11" t="str">
        <f t="shared" si="60"/>
        <v>25. Hà GiangHuyện Hoàng Su Phì</v>
      </c>
    </row>
    <row r="3901" spans="11:27" ht="15.75">
      <c r="K3901" s="21"/>
      <c r="L3901" s="17"/>
      <c r="M3901" s="17"/>
      <c r="N3901" s="17" t="s">
        <v>394</v>
      </c>
      <c r="O3901" s="17" t="s">
        <v>677</v>
      </c>
      <c r="P3901" s="17" t="s">
        <v>4399</v>
      </c>
      <c r="Q3901" s="17" t="s">
        <v>297</v>
      </c>
      <c r="R3901" s="18">
        <v>95</v>
      </c>
      <c r="S3901" s="10">
        <v>44</v>
      </c>
      <c r="AA3901" s="11" t="str">
        <f t="shared" si="60"/>
        <v>25. Hà GiangHuyện Hoàng Su Phì</v>
      </c>
    </row>
    <row r="3902" spans="11:27" ht="15.75">
      <c r="K3902" s="21"/>
      <c r="L3902" s="17"/>
      <c r="M3902" s="17"/>
      <c r="N3902" s="17" t="s">
        <v>394</v>
      </c>
      <c r="O3902" s="17" t="s">
        <v>677</v>
      </c>
      <c r="P3902" s="17" t="s">
        <v>4400</v>
      </c>
      <c r="Q3902" s="17" t="s">
        <v>297</v>
      </c>
      <c r="R3902" s="18">
        <v>95</v>
      </c>
      <c r="S3902" s="10">
        <v>44</v>
      </c>
      <c r="AA3902" s="11" t="str">
        <f t="shared" si="60"/>
        <v>25. Hà GiangHuyện Hoàng Su Phì</v>
      </c>
    </row>
    <row r="3903" spans="11:27" ht="15.75">
      <c r="K3903" s="21"/>
      <c r="L3903" s="17"/>
      <c r="M3903" s="17"/>
      <c r="N3903" s="17" t="s">
        <v>394</v>
      </c>
      <c r="O3903" s="17" t="s">
        <v>677</v>
      </c>
      <c r="P3903" s="17" t="s">
        <v>4401</v>
      </c>
      <c r="Q3903" s="17" t="s">
        <v>297</v>
      </c>
      <c r="R3903" s="18">
        <v>95</v>
      </c>
      <c r="S3903" s="10">
        <v>44</v>
      </c>
      <c r="AA3903" s="11" t="str">
        <f t="shared" si="60"/>
        <v>25. Hà GiangHuyện Hoàng Su Phì</v>
      </c>
    </row>
    <row r="3904" spans="11:27" ht="15.75">
      <c r="K3904" s="21"/>
      <c r="L3904" s="17"/>
      <c r="M3904" s="17"/>
      <c r="N3904" s="17" t="s">
        <v>394</v>
      </c>
      <c r="O3904" s="17" t="s">
        <v>677</v>
      </c>
      <c r="P3904" s="17" t="s">
        <v>495</v>
      </c>
      <c r="Q3904" s="17" t="s">
        <v>297</v>
      </c>
      <c r="R3904" s="18">
        <v>95</v>
      </c>
      <c r="S3904" s="10">
        <v>44</v>
      </c>
      <c r="AA3904" s="11" t="str">
        <f t="shared" si="60"/>
        <v>25. Hà GiangHuyện Hoàng Su Phì</v>
      </c>
    </row>
    <row r="3905" spans="11:27" ht="15.75">
      <c r="K3905" s="21"/>
      <c r="L3905" s="17"/>
      <c r="M3905" s="17"/>
      <c r="N3905" s="17" t="s">
        <v>394</v>
      </c>
      <c r="O3905" s="17" t="s">
        <v>677</v>
      </c>
      <c r="P3905" s="17" t="s">
        <v>4402</v>
      </c>
      <c r="Q3905" s="17" t="s">
        <v>297</v>
      </c>
      <c r="R3905" s="18">
        <v>95</v>
      </c>
      <c r="S3905" s="10">
        <v>44</v>
      </c>
      <c r="AA3905" s="11" t="str">
        <f t="shared" si="60"/>
        <v>25. Hà GiangHuyện Hoàng Su Phì</v>
      </c>
    </row>
    <row r="3906" spans="11:27" ht="15.75">
      <c r="K3906" s="21"/>
      <c r="L3906" s="17"/>
      <c r="M3906" s="17"/>
      <c r="N3906" s="17" t="s">
        <v>394</v>
      </c>
      <c r="O3906" s="17" t="s">
        <v>677</v>
      </c>
      <c r="P3906" s="17" t="s">
        <v>4403</v>
      </c>
      <c r="Q3906" s="17" t="s">
        <v>297</v>
      </c>
      <c r="R3906" s="18">
        <v>95</v>
      </c>
      <c r="S3906" s="10">
        <v>44</v>
      </c>
      <c r="AA3906" s="11" t="str">
        <f t="shared" si="60"/>
        <v>25. Hà GiangHuyện Hoàng Su Phì</v>
      </c>
    </row>
    <row r="3907" spans="11:27" ht="15.75">
      <c r="K3907" s="21"/>
      <c r="L3907" s="17"/>
      <c r="M3907" s="17"/>
      <c r="N3907" s="17" t="s">
        <v>394</v>
      </c>
      <c r="O3907" s="17" t="s">
        <v>677</v>
      </c>
      <c r="P3907" s="17" t="s">
        <v>4404</v>
      </c>
      <c r="Q3907" s="17" t="s">
        <v>297</v>
      </c>
      <c r="R3907" s="18">
        <v>95</v>
      </c>
      <c r="S3907" s="10">
        <v>44</v>
      </c>
      <c r="AA3907" s="11" t="str">
        <f t="shared" si="60"/>
        <v>25. Hà GiangHuyện Hoàng Su Phì</v>
      </c>
    </row>
    <row r="3908" spans="11:27" ht="15.75">
      <c r="K3908" s="21"/>
      <c r="L3908" s="17"/>
      <c r="M3908" s="17"/>
      <c r="N3908" s="17" t="s">
        <v>394</v>
      </c>
      <c r="O3908" s="17" t="s">
        <v>677</v>
      </c>
      <c r="P3908" s="17" t="s">
        <v>4405</v>
      </c>
      <c r="Q3908" s="17" t="s">
        <v>297</v>
      </c>
      <c r="R3908" s="18">
        <v>95</v>
      </c>
      <c r="S3908" s="10">
        <v>44</v>
      </c>
      <c r="AA3908" s="11" t="str">
        <f t="shared" si="60"/>
        <v>25. Hà GiangHuyện Hoàng Su Phì</v>
      </c>
    </row>
    <row r="3909" spans="11:27" ht="15.75">
      <c r="K3909" s="21"/>
      <c r="L3909" s="17"/>
      <c r="M3909" s="17"/>
      <c r="N3909" s="17" t="s">
        <v>394</v>
      </c>
      <c r="O3909" s="17" t="s">
        <v>677</v>
      </c>
      <c r="P3909" s="17" t="s">
        <v>4406</v>
      </c>
      <c r="Q3909" s="17" t="s">
        <v>297</v>
      </c>
      <c r="R3909" s="18">
        <v>95</v>
      </c>
      <c r="S3909" s="10">
        <v>44</v>
      </c>
      <c r="AA3909" s="11" t="str">
        <f t="shared" si="60"/>
        <v>25. Hà GiangHuyện Hoàng Su Phì</v>
      </c>
    </row>
    <row r="3910" spans="11:27" ht="15.75">
      <c r="K3910" s="21"/>
      <c r="L3910" s="17"/>
      <c r="M3910" s="17"/>
      <c r="N3910" s="17" t="s">
        <v>394</v>
      </c>
      <c r="O3910" s="17" t="s">
        <v>680</v>
      </c>
      <c r="P3910" s="17" t="s">
        <v>4407</v>
      </c>
      <c r="Q3910" s="17" t="s">
        <v>347</v>
      </c>
      <c r="R3910" s="18">
        <v>65</v>
      </c>
      <c r="S3910" s="10">
        <v>36</v>
      </c>
      <c r="AA3910" s="11" t="str">
        <f t="shared" ref="AA3910:AA3973" si="61">N3910&amp;O3910</f>
        <v>25. Hà GiangHuyện Mèo Vạc</v>
      </c>
    </row>
    <row r="3911" spans="11:27" ht="15.75">
      <c r="K3911" s="21"/>
      <c r="L3911" s="17"/>
      <c r="M3911" s="17"/>
      <c r="N3911" s="17" t="s">
        <v>394</v>
      </c>
      <c r="O3911" s="17" t="s">
        <v>680</v>
      </c>
      <c r="P3911" s="17" t="s">
        <v>4408</v>
      </c>
      <c r="Q3911" s="17" t="s">
        <v>347</v>
      </c>
      <c r="R3911" s="18">
        <v>65</v>
      </c>
      <c r="S3911" s="10">
        <v>36</v>
      </c>
      <c r="AA3911" s="11" t="str">
        <f t="shared" si="61"/>
        <v>25. Hà GiangHuyện Mèo Vạc</v>
      </c>
    </row>
    <row r="3912" spans="11:27" ht="15.75">
      <c r="K3912" s="21"/>
      <c r="L3912" s="17"/>
      <c r="M3912" s="17"/>
      <c r="N3912" s="17" t="s">
        <v>394</v>
      </c>
      <c r="O3912" s="17" t="s">
        <v>680</v>
      </c>
      <c r="P3912" s="17" t="s">
        <v>4409</v>
      </c>
      <c r="Q3912" s="17" t="s">
        <v>347</v>
      </c>
      <c r="R3912" s="18">
        <v>65</v>
      </c>
      <c r="S3912" s="10">
        <v>36</v>
      </c>
      <c r="AA3912" s="11" t="str">
        <f t="shared" si="61"/>
        <v>25. Hà GiangHuyện Mèo Vạc</v>
      </c>
    </row>
    <row r="3913" spans="11:27" ht="15.75">
      <c r="K3913" s="21"/>
      <c r="L3913" s="17"/>
      <c r="M3913" s="17"/>
      <c r="N3913" s="17" t="s">
        <v>394</v>
      </c>
      <c r="O3913" s="17" t="s">
        <v>680</v>
      </c>
      <c r="P3913" s="17" t="s">
        <v>4410</v>
      </c>
      <c r="Q3913" s="17" t="s">
        <v>347</v>
      </c>
      <c r="R3913" s="18">
        <v>65</v>
      </c>
      <c r="S3913" s="10">
        <v>36</v>
      </c>
      <c r="AA3913" s="11" t="str">
        <f t="shared" si="61"/>
        <v>25. Hà GiangHuyện Mèo Vạc</v>
      </c>
    </row>
    <row r="3914" spans="11:27" ht="15.75">
      <c r="K3914" s="21"/>
      <c r="L3914" s="17"/>
      <c r="M3914" s="17"/>
      <c r="N3914" s="17" t="s">
        <v>394</v>
      </c>
      <c r="O3914" s="17" t="s">
        <v>680</v>
      </c>
      <c r="P3914" s="17" t="s">
        <v>4411</v>
      </c>
      <c r="Q3914" s="17" t="s">
        <v>347</v>
      </c>
      <c r="R3914" s="18">
        <v>65</v>
      </c>
      <c r="S3914" s="10">
        <v>36</v>
      </c>
      <c r="AA3914" s="11" t="str">
        <f t="shared" si="61"/>
        <v>25. Hà GiangHuyện Mèo Vạc</v>
      </c>
    </row>
    <row r="3915" spans="11:27" ht="15.75">
      <c r="K3915" s="21"/>
      <c r="L3915" s="17"/>
      <c r="M3915" s="17"/>
      <c r="N3915" s="17" t="s">
        <v>394</v>
      </c>
      <c r="O3915" s="17" t="s">
        <v>680</v>
      </c>
      <c r="P3915" s="17" t="s">
        <v>4412</v>
      </c>
      <c r="Q3915" s="17" t="s">
        <v>347</v>
      </c>
      <c r="R3915" s="18">
        <v>65</v>
      </c>
      <c r="S3915" s="10">
        <v>36</v>
      </c>
      <c r="AA3915" s="11" t="str">
        <f t="shared" si="61"/>
        <v>25. Hà GiangHuyện Mèo Vạc</v>
      </c>
    </row>
    <row r="3916" spans="11:27" ht="15.75">
      <c r="K3916" s="21"/>
      <c r="L3916" s="17"/>
      <c r="M3916" s="17"/>
      <c r="N3916" s="17" t="s">
        <v>394</v>
      </c>
      <c r="O3916" s="17" t="s">
        <v>680</v>
      </c>
      <c r="P3916" s="17" t="s">
        <v>4413</v>
      </c>
      <c r="Q3916" s="17" t="s">
        <v>347</v>
      </c>
      <c r="R3916" s="18">
        <v>65</v>
      </c>
      <c r="S3916" s="10">
        <v>36</v>
      </c>
      <c r="AA3916" s="11" t="str">
        <f t="shared" si="61"/>
        <v>25. Hà GiangHuyện Mèo Vạc</v>
      </c>
    </row>
    <row r="3917" spans="11:27" ht="15.75">
      <c r="K3917" s="21"/>
      <c r="L3917" s="17"/>
      <c r="M3917" s="17"/>
      <c r="N3917" s="17" t="s">
        <v>394</v>
      </c>
      <c r="O3917" s="17" t="s">
        <v>680</v>
      </c>
      <c r="P3917" s="17" t="s">
        <v>4414</v>
      </c>
      <c r="Q3917" s="17" t="s">
        <v>347</v>
      </c>
      <c r="R3917" s="18">
        <v>65</v>
      </c>
      <c r="S3917" s="10">
        <v>36</v>
      </c>
      <c r="AA3917" s="11" t="str">
        <f t="shared" si="61"/>
        <v>25. Hà GiangHuyện Mèo Vạc</v>
      </c>
    </row>
    <row r="3918" spans="11:27" ht="15.75">
      <c r="K3918" s="21"/>
      <c r="L3918" s="17"/>
      <c r="M3918" s="17"/>
      <c r="N3918" s="17" t="s">
        <v>394</v>
      </c>
      <c r="O3918" s="17" t="s">
        <v>680</v>
      </c>
      <c r="P3918" s="17" t="s">
        <v>4415</v>
      </c>
      <c r="Q3918" s="17" t="s">
        <v>347</v>
      </c>
      <c r="R3918" s="18">
        <v>65</v>
      </c>
      <c r="S3918" s="10">
        <v>36</v>
      </c>
      <c r="AA3918" s="11" t="str">
        <f t="shared" si="61"/>
        <v>25. Hà GiangHuyện Mèo Vạc</v>
      </c>
    </row>
    <row r="3919" spans="11:27" ht="15.75">
      <c r="K3919" s="21"/>
      <c r="L3919" s="17"/>
      <c r="M3919" s="17"/>
      <c r="N3919" s="17" t="s">
        <v>394</v>
      </c>
      <c r="O3919" s="17" t="s">
        <v>680</v>
      </c>
      <c r="P3919" s="17" t="s">
        <v>4416</v>
      </c>
      <c r="Q3919" s="17" t="s">
        <v>347</v>
      </c>
      <c r="R3919" s="18">
        <v>65</v>
      </c>
      <c r="S3919" s="10">
        <v>36</v>
      </c>
      <c r="AA3919" s="11" t="str">
        <f t="shared" si="61"/>
        <v>25. Hà GiangHuyện Mèo Vạc</v>
      </c>
    </row>
    <row r="3920" spans="11:27" ht="15.75">
      <c r="K3920" s="21"/>
      <c r="L3920" s="17"/>
      <c r="M3920" s="17"/>
      <c r="N3920" s="17" t="s">
        <v>394</v>
      </c>
      <c r="O3920" s="17" t="s">
        <v>680</v>
      </c>
      <c r="P3920" s="17" t="s">
        <v>4417</v>
      </c>
      <c r="Q3920" s="17" t="s">
        <v>347</v>
      </c>
      <c r="R3920" s="18">
        <v>65</v>
      </c>
      <c r="S3920" s="10">
        <v>36</v>
      </c>
      <c r="AA3920" s="11" t="str">
        <f t="shared" si="61"/>
        <v>25. Hà GiangHuyện Mèo Vạc</v>
      </c>
    </row>
    <row r="3921" spans="11:27" ht="15.75">
      <c r="K3921" s="21"/>
      <c r="L3921" s="17"/>
      <c r="M3921" s="17"/>
      <c r="N3921" s="17" t="s">
        <v>394</v>
      </c>
      <c r="O3921" s="17" t="s">
        <v>680</v>
      </c>
      <c r="P3921" s="17" t="s">
        <v>4418</v>
      </c>
      <c r="Q3921" s="17" t="s">
        <v>347</v>
      </c>
      <c r="R3921" s="18">
        <v>65</v>
      </c>
      <c r="S3921" s="10">
        <v>36</v>
      </c>
      <c r="AA3921" s="11" t="str">
        <f t="shared" si="61"/>
        <v>25. Hà GiangHuyện Mèo Vạc</v>
      </c>
    </row>
    <row r="3922" spans="11:27" ht="15.75">
      <c r="K3922" s="21"/>
      <c r="L3922" s="17"/>
      <c r="M3922" s="17"/>
      <c r="N3922" s="17" t="s">
        <v>394</v>
      </c>
      <c r="O3922" s="17" t="s">
        <v>680</v>
      </c>
      <c r="P3922" s="17" t="s">
        <v>4419</v>
      </c>
      <c r="Q3922" s="17" t="s">
        <v>347</v>
      </c>
      <c r="R3922" s="18">
        <v>65</v>
      </c>
      <c r="S3922" s="10">
        <v>36</v>
      </c>
      <c r="AA3922" s="11" t="str">
        <f t="shared" si="61"/>
        <v>25. Hà GiangHuyện Mèo Vạc</v>
      </c>
    </row>
    <row r="3923" spans="11:27" ht="15.75">
      <c r="K3923" s="21"/>
      <c r="L3923" s="17"/>
      <c r="M3923" s="17"/>
      <c r="N3923" s="17" t="s">
        <v>394</v>
      </c>
      <c r="O3923" s="17" t="s">
        <v>680</v>
      </c>
      <c r="P3923" s="17" t="s">
        <v>4420</v>
      </c>
      <c r="Q3923" s="17" t="s">
        <v>347</v>
      </c>
      <c r="R3923" s="18">
        <v>65</v>
      </c>
      <c r="S3923" s="10">
        <v>36</v>
      </c>
      <c r="AA3923" s="11" t="str">
        <f t="shared" si="61"/>
        <v>25. Hà GiangHuyện Mèo Vạc</v>
      </c>
    </row>
    <row r="3924" spans="11:27" ht="15.75">
      <c r="K3924" s="21"/>
      <c r="L3924" s="17"/>
      <c r="M3924" s="17"/>
      <c r="N3924" s="17" t="s">
        <v>394</v>
      </c>
      <c r="O3924" s="17" t="s">
        <v>680</v>
      </c>
      <c r="P3924" s="17" t="s">
        <v>4381</v>
      </c>
      <c r="Q3924" s="17" t="s">
        <v>347</v>
      </c>
      <c r="R3924" s="18">
        <v>65</v>
      </c>
      <c r="S3924" s="10">
        <v>36</v>
      </c>
      <c r="AA3924" s="11" t="str">
        <f t="shared" si="61"/>
        <v>25. Hà GiangHuyện Mèo Vạc</v>
      </c>
    </row>
    <row r="3925" spans="11:27" ht="15.75">
      <c r="K3925" s="21"/>
      <c r="L3925" s="17"/>
      <c r="M3925" s="17"/>
      <c r="N3925" s="17" t="s">
        <v>394</v>
      </c>
      <c r="O3925" s="17" t="s">
        <v>680</v>
      </c>
      <c r="P3925" s="17" t="s">
        <v>4421</v>
      </c>
      <c r="Q3925" s="17" t="s">
        <v>347</v>
      </c>
      <c r="R3925" s="18">
        <v>65</v>
      </c>
      <c r="S3925" s="10">
        <v>36</v>
      </c>
      <c r="AA3925" s="11" t="str">
        <f t="shared" si="61"/>
        <v>25. Hà GiangHuyện Mèo Vạc</v>
      </c>
    </row>
    <row r="3926" spans="11:27" ht="15.75">
      <c r="K3926" s="21"/>
      <c r="L3926" s="17"/>
      <c r="M3926" s="17"/>
      <c r="N3926" s="17" t="s">
        <v>394</v>
      </c>
      <c r="O3926" s="17" t="s">
        <v>680</v>
      </c>
      <c r="P3926" s="17" t="s">
        <v>4422</v>
      </c>
      <c r="Q3926" s="17" t="s">
        <v>347</v>
      </c>
      <c r="R3926" s="18">
        <v>65</v>
      </c>
      <c r="S3926" s="10">
        <v>36</v>
      </c>
      <c r="AA3926" s="11" t="str">
        <f t="shared" si="61"/>
        <v>25. Hà GiangHuyện Mèo Vạc</v>
      </c>
    </row>
    <row r="3927" spans="11:27" ht="15.75">
      <c r="K3927" s="21"/>
      <c r="L3927" s="17"/>
      <c r="M3927" s="17"/>
      <c r="N3927" s="17" t="s">
        <v>394</v>
      </c>
      <c r="O3927" s="17" t="s">
        <v>680</v>
      </c>
      <c r="P3927" s="17" t="s">
        <v>4423</v>
      </c>
      <c r="Q3927" s="17" t="s">
        <v>347</v>
      </c>
      <c r="R3927" s="18">
        <v>65</v>
      </c>
      <c r="S3927" s="10">
        <v>36</v>
      </c>
      <c r="AA3927" s="11" t="str">
        <f t="shared" si="61"/>
        <v>25. Hà GiangHuyện Mèo Vạc</v>
      </c>
    </row>
    <row r="3928" spans="11:27" ht="15.75">
      <c r="K3928" s="21"/>
      <c r="L3928" s="17"/>
      <c r="M3928" s="17"/>
      <c r="N3928" s="17" t="s">
        <v>394</v>
      </c>
      <c r="O3928" s="17" t="s">
        <v>686</v>
      </c>
      <c r="P3928" s="17" t="s">
        <v>4424</v>
      </c>
      <c r="Q3928" s="17" t="s">
        <v>347</v>
      </c>
      <c r="R3928" s="18">
        <v>65</v>
      </c>
      <c r="S3928" s="10">
        <v>36</v>
      </c>
      <c r="AA3928" s="11" t="str">
        <f t="shared" si="61"/>
        <v>25. Hà GiangHuyện Quản Bạ</v>
      </c>
    </row>
    <row r="3929" spans="11:27" ht="15.75">
      <c r="K3929" s="21"/>
      <c r="L3929" s="17"/>
      <c r="M3929" s="17"/>
      <c r="N3929" s="17" t="s">
        <v>394</v>
      </c>
      <c r="O3929" s="17" t="s">
        <v>686</v>
      </c>
      <c r="P3929" s="17" t="s">
        <v>4425</v>
      </c>
      <c r="Q3929" s="17" t="s">
        <v>347</v>
      </c>
      <c r="R3929" s="18">
        <v>65</v>
      </c>
      <c r="S3929" s="10">
        <v>36</v>
      </c>
      <c r="AA3929" s="11" t="str">
        <f t="shared" si="61"/>
        <v>25. Hà GiangHuyện Quản Bạ</v>
      </c>
    </row>
    <row r="3930" spans="11:27" ht="15.75">
      <c r="K3930" s="21"/>
      <c r="L3930" s="17"/>
      <c r="M3930" s="17"/>
      <c r="N3930" s="17" t="s">
        <v>394</v>
      </c>
      <c r="O3930" s="17" t="s">
        <v>686</v>
      </c>
      <c r="P3930" s="17" t="s">
        <v>4426</v>
      </c>
      <c r="Q3930" s="17" t="s">
        <v>347</v>
      </c>
      <c r="R3930" s="18">
        <v>65</v>
      </c>
      <c r="S3930" s="10">
        <v>36</v>
      </c>
      <c r="AA3930" s="11" t="str">
        <f t="shared" si="61"/>
        <v>25. Hà GiangHuyện Quản Bạ</v>
      </c>
    </row>
    <row r="3931" spans="11:27" ht="15.75">
      <c r="K3931" s="21"/>
      <c r="L3931" s="17"/>
      <c r="M3931" s="17"/>
      <c r="N3931" s="17" t="s">
        <v>394</v>
      </c>
      <c r="O3931" s="17" t="s">
        <v>686</v>
      </c>
      <c r="P3931" s="17" t="s">
        <v>4427</v>
      </c>
      <c r="Q3931" s="17" t="s">
        <v>347</v>
      </c>
      <c r="R3931" s="18">
        <v>65</v>
      </c>
      <c r="S3931" s="10">
        <v>36</v>
      </c>
      <c r="AA3931" s="11" t="str">
        <f t="shared" si="61"/>
        <v>25. Hà GiangHuyện Quản Bạ</v>
      </c>
    </row>
    <row r="3932" spans="11:27" ht="15.75">
      <c r="K3932" s="21"/>
      <c r="L3932" s="17"/>
      <c r="M3932" s="17"/>
      <c r="N3932" s="17" t="s">
        <v>394</v>
      </c>
      <c r="O3932" s="17" t="s">
        <v>686</v>
      </c>
      <c r="P3932" s="17" t="s">
        <v>3313</v>
      </c>
      <c r="Q3932" s="17" t="s">
        <v>347</v>
      </c>
      <c r="R3932" s="18">
        <v>65</v>
      </c>
      <c r="S3932" s="10">
        <v>36</v>
      </c>
      <c r="AA3932" s="11" t="str">
        <f t="shared" si="61"/>
        <v>25. Hà GiangHuyện Quản Bạ</v>
      </c>
    </row>
    <row r="3933" spans="11:27" ht="15.75">
      <c r="K3933" s="21"/>
      <c r="L3933" s="17"/>
      <c r="M3933" s="17"/>
      <c r="N3933" s="17" t="s">
        <v>394</v>
      </c>
      <c r="O3933" s="17" t="s">
        <v>686</v>
      </c>
      <c r="P3933" s="17" t="s">
        <v>4428</v>
      </c>
      <c r="Q3933" s="17" t="s">
        <v>347</v>
      </c>
      <c r="R3933" s="18">
        <v>65</v>
      </c>
      <c r="S3933" s="10">
        <v>36</v>
      </c>
      <c r="AA3933" s="11" t="str">
        <f t="shared" si="61"/>
        <v>25. Hà GiangHuyện Quản Bạ</v>
      </c>
    </row>
    <row r="3934" spans="11:27" ht="15.75">
      <c r="K3934" s="21"/>
      <c r="L3934" s="17"/>
      <c r="M3934" s="17"/>
      <c r="N3934" s="17" t="s">
        <v>394</v>
      </c>
      <c r="O3934" s="17" t="s">
        <v>686</v>
      </c>
      <c r="P3934" s="17" t="s">
        <v>4429</v>
      </c>
      <c r="Q3934" s="17" t="s">
        <v>347</v>
      </c>
      <c r="R3934" s="18">
        <v>65</v>
      </c>
      <c r="S3934" s="10">
        <v>36</v>
      </c>
      <c r="AA3934" s="11" t="str">
        <f t="shared" si="61"/>
        <v>25. Hà GiangHuyện Quản Bạ</v>
      </c>
    </row>
    <row r="3935" spans="11:27" ht="15.75">
      <c r="K3935" s="21"/>
      <c r="L3935" s="17"/>
      <c r="M3935" s="17"/>
      <c r="N3935" s="17" t="s">
        <v>394</v>
      </c>
      <c r="O3935" s="17" t="s">
        <v>686</v>
      </c>
      <c r="P3935" s="17" t="s">
        <v>4430</v>
      </c>
      <c r="Q3935" s="17" t="s">
        <v>347</v>
      </c>
      <c r="R3935" s="18">
        <v>65</v>
      </c>
      <c r="S3935" s="10">
        <v>36</v>
      </c>
      <c r="AA3935" s="11" t="str">
        <f t="shared" si="61"/>
        <v>25. Hà GiangHuyện Quản Bạ</v>
      </c>
    </row>
    <row r="3936" spans="11:27" ht="15.75">
      <c r="K3936" s="21"/>
      <c r="L3936" s="17"/>
      <c r="M3936" s="17"/>
      <c r="N3936" s="17" t="s">
        <v>394</v>
      </c>
      <c r="O3936" s="17" t="s">
        <v>686</v>
      </c>
      <c r="P3936" s="17" t="s">
        <v>2019</v>
      </c>
      <c r="Q3936" s="17" t="s">
        <v>347</v>
      </c>
      <c r="R3936" s="18">
        <v>65</v>
      </c>
      <c r="S3936" s="10">
        <v>36</v>
      </c>
      <c r="AA3936" s="11" t="str">
        <f t="shared" si="61"/>
        <v>25. Hà GiangHuyện Quản Bạ</v>
      </c>
    </row>
    <row r="3937" spans="11:27" ht="15.75">
      <c r="K3937" s="21"/>
      <c r="L3937" s="17"/>
      <c r="M3937" s="17"/>
      <c r="N3937" s="17" t="s">
        <v>394</v>
      </c>
      <c r="O3937" s="17" t="s">
        <v>686</v>
      </c>
      <c r="P3937" s="17" t="s">
        <v>4431</v>
      </c>
      <c r="Q3937" s="17" t="s">
        <v>347</v>
      </c>
      <c r="R3937" s="18">
        <v>65</v>
      </c>
      <c r="S3937" s="10">
        <v>36</v>
      </c>
      <c r="AA3937" s="11" t="str">
        <f t="shared" si="61"/>
        <v>25. Hà GiangHuyện Quản Bạ</v>
      </c>
    </row>
    <row r="3938" spans="11:27" ht="15.75">
      <c r="K3938" s="21"/>
      <c r="L3938" s="17"/>
      <c r="M3938" s="17"/>
      <c r="N3938" s="17" t="s">
        <v>394</v>
      </c>
      <c r="O3938" s="17" t="s">
        <v>686</v>
      </c>
      <c r="P3938" s="17" t="s">
        <v>4432</v>
      </c>
      <c r="Q3938" s="17" t="s">
        <v>347</v>
      </c>
      <c r="R3938" s="18">
        <v>65</v>
      </c>
      <c r="S3938" s="10">
        <v>36</v>
      </c>
      <c r="AA3938" s="11" t="str">
        <f t="shared" si="61"/>
        <v>25. Hà GiangHuyện Quản Bạ</v>
      </c>
    </row>
    <row r="3939" spans="11:27" ht="15.75">
      <c r="K3939" s="21"/>
      <c r="L3939" s="17"/>
      <c r="M3939" s="17"/>
      <c r="N3939" s="17" t="s">
        <v>394</v>
      </c>
      <c r="O3939" s="17" t="s">
        <v>686</v>
      </c>
      <c r="P3939" s="17" t="s">
        <v>4433</v>
      </c>
      <c r="Q3939" s="17" t="s">
        <v>347</v>
      </c>
      <c r="R3939" s="18">
        <v>65</v>
      </c>
      <c r="S3939" s="10">
        <v>36</v>
      </c>
      <c r="AA3939" s="11" t="str">
        <f t="shared" si="61"/>
        <v>25. Hà GiangHuyện Quản Bạ</v>
      </c>
    </row>
    <row r="3940" spans="11:27" ht="15.75">
      <c r="K3940" s="21"/>
      <c r="L3940" s="17"/>
      <c r="M3940" s="17"/>
      <c r="N3940" s="17" t="s">
        <v>394</v>
      </c>
      <c r="O3940" s="17" t="s">
        <v>686</v>
      </c>
      <c r="P3940" s="17" t="s">
        <v>2551</v>
      </c>
      <c r="Q3940" s="17" t="s">
        <v>347</v>
      </c>
      <c r="R3940" s="18">
        <v>65</v>
      </c>
      <c r="S3940" s="10">
        <v>36</v>
      </c>
      <c r="AA3940" s="11" t="str">
        <f t="shared" si="61"/>
        <v>25. Hà GiangHuyện Quản Bạ</v>
      </c>
    </row>
    <row r="3941" spans="11:27" ht="15.75">
      <c r="K3941" s="21"/>
      <c r="L3941" s="17"/>
      <c r="M3941" s="17"/>
      <c r="N3941" s="17" t="s">
        <v>394</v>
      </c>
      <c r="O3941" s="17" t="s">
        <v>683</v>
      </c>
      <c r="P3941" s="17" t="s">
        <v>4434</v>
      </c>
      <c r="Q3941" s="17" t="s">
        <v>297</v>
      </c>
      <c r="R3941" s="18">
        <v>95</v>
      </c>
      <c r="S3941" s="10">
        <v>44</v>
      </c>
      <c r="AA3941" s="11" t="str">
        <f t="shared" si="61"/>
        <v>25. Hà GiangHuyện Quang Bình</v>
      </c>
    </row>
    <row r="3942" spans="11:27" ht="15.75">
      <c r="K3942" s="21"/>
      <c r="L3942" s="17"/>
      <c r="M3942" s="17"/>
      <c r="N3942" s="17" t="s">
        <v>394</v>
      </c>
      <c r="O3942" s="17" t="s">
        <v>683</v>
      </c>
      <c r="P3942" s="17" t="s">
        <v>4435</v>
      </c>
      <c r="Q3942" s="17" t="s">
        <v>297</v>
      </c>
      <c r="R3942" s="18">
        <v>95</v>
      </c>
      <c r="S3942" s="10">
        <v>44</v>
      </c>
      <c r="AA3942" s="11" t="str">
        <f t="shared" si="61"/>
        <v>25. Hà GiangHuyện Quang Bình</v>
      </c>
    </row>
    <row r="3943" spans="11:27" ht="15.75">
      <c r="K3943" s="21"/>
      <c r="L3943" s="17"/>
      <c r="M3943" s="17"/>
      <c r="N3943" s="17" t="s">
        <v>394</v>
      </c>
      <c r="O3943" s="17" t="s">
        <v>683</v>
      </c>
      <c r="P3943" s="17" t="s">
        <v>4436</v>
      </c>
      <c r="Q3943" s="17" t="s">
        <v>297</v>
      </c>
      <c r="R3943" s="18">
        <v>95</v>
      </c>
      <c r="S3943" s="10">
        <v>44</v>
      </c>
      <c r="AA3943" s="11" t="str">
        <f t="shared" si="61"/>
        <v>25. Hà GiangHuyện Quang Bình</v>
      </c>
    </row>
    <row r="3944" spans="11:27" ht="15.75">
      <c r="K3944" s="21"/>
      <c r="L3944" s="17"/>
      <c r="M3944" s="17"/>
      <c r="N3944" s="17" t="s">
        <v>394</v>
      </c>
      <c r="O3944" s="17" t="s">
        <v>683</v>
      </c>
      <c r="P3944" s="17" t="s">
        <v>833</v>
      </c>
      <c r="Q3944" s="17" t="s">
        <v>297</v>
      </c>
      <c r="R3944" s="18">
        <v>95</v>
      </c>
      <c r="S3944" s="10">
        <v>44</v>
      </c>
      <c r="AA3944" s="11" t="str">
        <f t="shared" si="61"/>
        <v>25. Hà GiangHuyện Quang Bình</v>
      </c>
    </row>
    <row r="3945" spans="11:27" ht="15.75">
      <c r="K3945" s="21"/>
      <c r="L3945" s="17"/>
      <c r="M3945" s="17"/>
      <c r="N3945" s="17" t="s">
        <v>394</v>
      </c>
      <c r="O3945" s="17" t="s">
        <v>683</v>
      </c>
      <c r="P3945" s="17" t="s">
        <v>4437</v>
      </c>
      <c r="Q3945" s="17" t="s">
        <v>297</v>
      </c>
      <c r="R3945" s="18">
        <v>95</v>
      </c>
      <c r="S3945" s="10">
        <v>44</v>
      </c>
      <c r="AA3945" s="11" t="str">
        <f t="shared" si="61"/>
        <v>25. Hà GiangHuyện Quang Bình</v>
      </c>
    </row>
    <row r="3946" spans="11:27" ht="15.75">
      <c r="K3946" s="21"/>
      <c r="L3946" s="17"/>
      <c r="M3946" s="17"/>
      <c r="N3946" s="17" t="s">
        <v>394</v>
      </c>
      <c r="O3946" s="17" t="s">
        <v>683</v>
      </c>
      <c r="P3946" s="17" t="s">
        <v>4438</v>
      </c>
      <c r="Q3946" s="17" t="s">
        <v>297</v>
      </c>
      <c r="R3946" s="18">
        <v>95</v>
      </c>
      <c r="S3946" s="10">
        <v>44</v>
      </c>
      <c r="AA3946" s="11" t="str">
        <f t="shared" si="61"/>
        <v>25. Hà GiangHuyện Quang Bình</v>
      </c>
    </row>
    <row r="3947" spans="11:27" ht="15.75">
      <c r="K3947" s="21"/>
      <c r="L3947" s="17"/>
      <c r="M3947" s="17"/>
      <c r="N3947" s="17" t="s">
        <v>394</v>
      </c>
      <c r="O3947" s="17" t="s">
        <v>683</v>
      </c>
      <c r="P3947" s="17" t="s">
        <v>4439</v>
      </c>
      <c r="Q3947" s="17" t="s">
        <v>297</v>
      </c>
      <c r="R3947" s="18">
        <v>95</v>
      </c>
      <c r="S3947" s="10">
        <v>44</v>
      </c>
      <c r="AA3947" s="11" t="str">
        <f t="shared" si="61"/>
        <v>25. Hà GiangHuyện Quang Bình</v>
      </c>
    </row>
    <row r="3948" spans="11:27" ht="15.75">
      <c r="K3948" s="21"/>
      <c r="L3948" s="17"/>
      <c r="M3948" s="17"/>
      <c r="N3948" s="17" t="s">
        <v>394</v>
      </c>
      <c r="O3948" s="17" t="s">
        <v>683</v>
      </c>
      <c r="P3948" s="17" t="s">
        <v>4440</v>
      </c>
      <c r="Q3948" s="17" t="s">
        <v>297</v>
      </c>
      <c r="R3948" s="18">
        <v>95</v>
      </c>
      <c r="S3948" s="10">
        <v>44</v>
      </c>
      <c r="AA3948" s="11" t="str">
        <f t="shared" si="61"/>
        <v>25. Hà GiangHuyện Quang Bình</v>
      </c>
    </row>
    <row r="3949" spans="11:27" ht="15.75">
      <c r="K3949" s="21"/>
      <c r="L3949" s="17"/>
      <c r="M3949" s="17"/>
      <c r="N3949" s="17" t="s">
        <v>394</v>
      </c>
      <c r="O3949" s="17" t="s">
        <v>683</v>
      </c>
      <c r="P3949" s="17" t="s">
        <v>4441</v>
      </c>
      <c r="Q3949" s="17" t="s">
        <v>297</v>
      </c>
      <c r="R3949" s="18">
        <v>95</v>
      </c>
      <c r="S3949" s="10">
        <v>44</v>
      </c>
      <c r="AA3949" s="11" t="str">
        <f t="shared" si="61"/>
        <v>25. Hà GiangHuyện Quang Bình</v>
      </c>
    </row>
    <row r="3950" spans="11:27" ht="15.75">
      <c r="K3950" s="21"/>
      <c r="L3950" s="17"/>
      <c r="M3950" s="17"/>
      <c r="N3950" s="17" t="s">
        <v>394</v>
      </c>
      <c r="O3950" s="17" t="s">
        <v>683</v>
      </c>
      <c r="P3950" s="17" t="s">
        <v>4442</v>
      </c>
      <c r="Q3950" s="17" t="s">
        <v>297</v>
      </c>
      <c r="R3950" s="18">
        <v>95</v>
      </c>
      <c r="S3950" s="10">
        <v>44</v>
      </c>
      <c r="AA3950" s="11" t="str">
        <f t="shared" si="61"/>
        <v>25. Hà GiangHuyện Quang Bình</v>
      </c>
    </row>
    <row r="3951" spans="11:27" ht="15.75">
      <c r="K3951" s="21"/>
      <c r="L3951" s="17"/>
      <c r="M3951" s="17"/>
      <c r="N3951" s="17" t="s">
        <v>394</v>
      </c>
      <c r="O3951" s="17" t="s">
        <v>683</v>
      </c>
      <c r="P3951" s="17" t="s">
        <v>4443</v>
      </c>
      <c r="Q3951" s="17" t="s">
        <v>297</v>
      </c>
      <c r="R3951" s="18">
        <v>95</v>
      </c>
      <c r="S3951" s="10">
        <v>44</v>
      </c>
      <c r="AA3951" s="11" t="str">
        <f t="shared" si="61"/>
        <v>25. Hà GiangHuyện Quang Bình</v>
      </c>
    </row>
    <row r="3952" spans="11:27" ht="15.75">
      <c r="K3952" s="21"/>
      <c r="L3952" s="17"/>
      <c r="M3952" s="17"/>
      <c r="N3952" s="17" t="s">
        <v>394</v>
      </c>
      <c r="O3952" s="17" t="s">
        <v>683</v>
      </c>
      <c r="P3952" s="17" t="s">
        <v>1104</v>
      </c>
      <c r="Q3952" s="17" t="s">
        <v>297</v>
      </c>
      <c r="R3952" s="18">
        <v>95</v>
      </c>
      <c r="S3952" s="10">
        <v>44</v>
      </c>
      <c r="AA3952" s="11" t="str">
        <f t="shared" si="61"/>
        <v>25. Hà GiangHuyện Quang Bình</v>
      </c>
    </row>
    <row r="3953" spans="11:27" ht="15.75">
      <c r="K3953" s="21"/>
      <c r="L3953" s="17"/>
      <c r="M3953" s="17"/>
      <c r="N3953" s="17" t="s">
        <v>394</v>
      </c>
      <c r="O3953" s="17" t="s">
        <v>683</v>
      </c>
      <c r="P3953" s="17" t="s">
        <v>4444</v>
      </c>
      <c r="Q3953" s="17" t="s">
        <v>297</v>
      </c>
      <c r="R3953" s="18">
        <v>95</v>
      </c>
      <c r="S3953" s="10">
        <v>44</v>
      </c>
      <c r="AA3953" s="11" t="str">
        <f t="shared" si="61"/>
        <v>25. Hà GiangHuyện Quang Bình</v>
      </c>
    </row>
    <row r="3954" spans="11:27" ht="15.75">
      <c r="K3954" s="21"/>
      <c r="L3954" s="17"/>
      <c r="M3954" s="17"/>
      <c r="N3954" s="17" t="s">
        <v>394</v>
      </c>
      <c r="O3954" s="17" t="s">
        <v>683</v>
      </c>
      <c r="P3954" s="17" t="s">
        <v>4445</v>
      </c>
      <c r="Q3954" s="17" t="s">
        <v>297</v>
      </c>
      <c r="R3954" s="18">
        <v>95</v>
      </c>
      <c r="S3954" s="10">
        <v>44</v>
      </c>
      <c r="AA3954" s="11" t="str">
        <f t="shared" si="61"/>
        <v>25. Hà GiangHuyện Quang Bình</v>
      </c>
    </row>
    <row r="3955" spans="11:27" ht="15.75">
      <c r="K3955" s="21"/>
      <c r="L3955" s="17"/>
      <c r="M3955" s="17"/>
      <c r="N3955" s="17" t="s">
        <v>394</v>
      </c>
      <c r="O3955" s="17" t="s">
        <v>683</v>
      </c>
      <c r="P3955" s="17" t="s">
        <v>4446</v>
      </c>
      <c r="Q3955" s="17" t="s">
        <v>297</v>
      </c>
      <c r="R3955" s="18">
        <v>95</v>
      </c>
      <c r="S3955" s="10">
        <v>44</v>
      </c>
      <c r="AA3955" s="11" t="str">
        <f t="shared" si="61"/>
        <v>25. Hà GiangHuyện Quang Bình</v>
      </c>
    </row>
    <row r="3956" spans="11:27" ht="15.75">
      <c r="K3956" s="21"/>
      <c r="L3956" s="17"/>
      <c r="M3956" s="17"/>
      <c r="N3956" s="17" t="s">
        <v>394</v>
      </c>
      <c r="O3956" s="17" t="s">
        <v>689</v>
      </c>
      <c r="P3956" s="17" t="s">
        <v>4447</v>
      </c>
      <c r="Q3956" s="17" t="s">
        <v>347</v>
      </c>
      <c r="R3956" s="18">
        <v>65</v>
      </c>
      <c r="S3956" s="10">
        <v>36</v>
      </c>
      <c r="AA3956" s="11" t="str">
        <f t="shared" si="61"/>
        <v>25. Hà GiangHuyện Vị Xuyên</v>
      </c>
    </row>
    <row r="3957" spans="11:27" ht="15.75">
      <c r="K3957" s="21"/>
      <c r="L3957" s="17"/>
      <c r="M3957" s="17"/>
      <c r="N3957" s="17" t="s">
        <v>394</v>
      </c>
      <c r="O3957" s="17" t="s">
        <v>689</v>
      </c>
      <c r="P3957" s="17" t="s">
        <v>4448</v>
      </c>
      <c r="Q3957" s="17" t="s">
        <v>347</v>
      </c>
      <c r="R3957" s="18">
        <v>65</v>
      </c>
      <c r="S3957" s="10">
        <v>36</v>
      </c>
      <c r="AA3957" s="11" t="str">
        <f t="shared" si="61"/>
        <v>25. Hà GiangHuyện Vị Xuyên</v>
      </c>
    </row>
    <row r="3958" spans="11:27" ht="15.75">
      <c r="K3958" s="21"/>
      <c r="L3958" s="17"/>
      <c r="M3958" s="17"/>
      <c r="N3958" s="17" t="s">
        <v>394</v>
      </c>
      <c r="O3958" s="17" t="s">
        <v>689</v>
      </c>
      <c r="P3958" s="17" t="s">
        <v>4449</v>
      </c>
      <c r="Q3958" s="17" t="s">
        <v>347</v>
      </c>
      <c r="R3958" s="18">
        <v>65</v>
      </c>
      <c r="S3958" s="10">
        <v>36</v>
      </c>
      <c r="AA3958" s="11" t="str">
        <f t="shared" si="61"/>
        <v>25. Hà GiangHuyện Vị Xuyên</v>
      </c>
    </row>
    <row r="3959" spans="11:27" ht="15.75">
      <c r="K3959" s="21"/>
      <c r="L3959" s="17"/>
      <c r="M3959" s="17"/>
      <c r="N3959" s="17" t="s">
        <v>394</v>
      </c>
      <c r="O3959" s="17" t="s">
        <v>689</v>
      </c>
      <c r="P3959" s="17" t="s">
        <v>4450</v>
      </c>
      <c r="Q3959" s="17" t="s">
        <v>347</v>
      </c>
      <c r="R3959" s="18">
        <v>65</v>
      </c>
      <c r="S3959" s="10">
        <v>36</v>
      </c>
      <c r="AA3959" s="11" t="str">
        <f t="shared" si="61"/>
        <v>25. Hà GiangHuyện Vị Xuyên</v>
      </c>
    </row>
    <row r="3960" spans="11:27" ht="15.75">
      <c r="K3960" s="21"/>
      <c r="L3960" s="17"/>
      <c r="M3960" s="17"/>
      <c r="N3960" s="17" t="s">
        <v>394</v>
      </c>
      <c r="O3960" s="17" t="s">
        <v>689</v>
      </c>
      <c r="P3960" s="17" t="s">
        <v>4451</v>
      </c>
      <c r="Q3960" s="17" t="s">
        <v>347</v>
      </c>
      <c r="R3960" s="18">
        <v>65</v>
      </c>
      <c r="S3960" s="10">
        <v>36</v>
      </c>
      <c r="AA3960" s="11" t="str">
        <f t="shared" si="61"/>
        <v>25. Hà GiangHuyện Vị Xuyên</v>
      </c>
    </row>
    <row r="3961" spans="11:27" ht="15.75">
      <c r="K3961" s="21"/>
      <c r="L3961" s="17"/>
      <c r="M3961" s="17"/>
      <c r="N3961" s="17" t="s">
        <v>394</v>
      </c>
      <c r="O3961" s="17" t="s">
        <v>689</v>
      </c>
      <c r="P3961" s="17" t="s">
        <v>4452</v>
      </c>
      <c r="Q3961" s="17" t="s">
        <v>347</v>
      </c>
      <c r="R3961" s="18">
        <v>65</v>
      </c>
      <c r="S3961" s="10">
        <v>36</v>
      </c>
      <c r="AA3961" s="11" t="str">
        <f t="shared" si="61"/>
        <v>25. Hà GiangHuyện Vị Xuyên</v>
      </c>
    </row>
    <row r="3962" spans="11:27" ht="15.75">
      <c r="K3962" s="21"/>
      <c r="L3962" s="17"/>
      <c r="M3962" s="17"/>
      <c r="N3962" s="17" t="s">
        <v>394</v>
      </c>
      <c r="O3962" s="17" t="s">
        <v>689</v>
      </c>
      <c r="P3962" s="17" t="s">
        <v>4453</v>
      </c>
      <c r="Q3962" s="17" t="s">
        <v>347</v>
      </c>
      <c r="R3962" s="18">
        <v>65</v>
      </c>
      <c r="S3962" s="10">
        <v>36</v>
      </c>
      <c r="AA3962" s="11" t="str">
        <f t="shared" si="61"/>
        <v>25. Hà GiangHuyện Vị Xuyên</v>
      </c>
    </row>
    <row r="3963" spans="11:27" ht="15.75">
      <c r="K3963" s="21"/>
      <c r="L3963" s="17"/>
      <c r="M3963" s="17"/>
      <c r="N3963" s="17" t="s">
        <v>394</v>
      </c>
      <c r="O3963" s="17" t="s">
        <v>689</v>
      </c>
      <c r="P3963" s="17" t="s">
        <v>4454</v>
      </c>
      <c r="Q3963" s="17" t="s">
        <v>347</v>
      </c>
      <c r="R3963" s="18">
        <v>65</v>
      </c>
      <c r="S3963" s="10">
        <v>36</v>
      </c>
      <c r="AA3963" s="11" t="str">
        <f t="shared" si="61"/>
        <v>25. Hà GiangHuyện Vị Xuyên</v>
      </c>
    </row>
    <row r="3964" spans="11:27" ht="15.75">
      <c r="K3964" s="21"/>
      <c r="L3964" s="17"/>
      <c r="M3964" s="17"/>
      <c r="N3964" s="17" t="s">
        <v>394</v>
      </c>
      <c r="O3964" s="17" t="s">
        <v>689</v>
      </c>
      <c r="P3964" s="17" t="s">
        <v>4455</v>
      </c>
      <c r="Q3964" s="17" t="s">
        <v>347</v>
      </c>
      <c r="R3964" s="18">
        <v>65</v>
      </c>
      <c r="S3964" s="10">
        <v>36</v>
      </c>
      <c r="AA3964" s="11" t="str">
        <f t="shared" si="61"/>
        <v>25. Hà GiangHuyện Vị Xuyên</v>
      </c>
    </row>
    <row r="3965" spans="11:27" ht="15.75">
      <c r="K3965" s="21"/>
      <c r="L3965" s="17"/>
      <c r="M3965" s="17"/>
      <c r="N3965" s="17" t="s">
        <v>394</v>
      </c>
      <c r="O3965" s="17" t="s">
        <v>689</v>
      </c>
      <c r="P3965" s="17" t="s">
        <v>883</v>
      </c>
      <c r="Q3965" s="17" t="s">
        <v>347</v>
      </c>
      <c r="R3965" s="18">
        <v>65</v>
      </c>
      <c r="S3965" s="10">
        <v>36</v>
      </c>
      <c r="AA3965" s="11" t="str">
        <f t="shared" si="61"/>
        <v>25. Hà GiangHuyện Vị Xuyên</v>
      </c>
    </row>
    <row r="3966" spans="11:27" ht="15.75">
      <c r="K3966" s="21"/>
      <c r="L3966" s="17"/>
      <c r="M3966" s="17"/>
      <c r="N3966" s="17" t="s">
        <v>394</v>
      </c>
      <c r="O3966" s="17" t="s">
        <v>689</v>
      </c>
      <c r="P3966" s="17" t="s">
        <v>4456</v>
      </c>
      <c r="Q3966" s="17" t="s">
        <v>347</v>
      </c>
      <c r="R3966" s="18">
        <v>65</v>
      </c>
      <c r="S3966" s="10">
        <v>36</v>
      </c>
      <c r="AA3966" s="11" t="str">
        <f t="shared" si="61"/>
        <v>25. Hà GiangHuyện Vị Xuyên</v>
      </c>
    </row>
    <row r="3967" spans="11:27" ht="15.75">
      <c r="K3967" s="21"/>
      <c r="L3967" s="17"/>
      <c r="M3967" s="17"/>
      <c r="N3967" s="17" t="s">
        <v>394</v>
      </c>
      <c r="O3967" s="17" t="s">
        <v>689</v>
      </c>
      <c r="P3967" s="17" t="s">
        <v>4457</v>
      </c>
      <c r="Q3967" s="17" t="s">
        <v>347</v>
      </c>
      <c r="R3967" s="18">
        <v>65</v>
      </c>
      <c r="S3967" s="10">
        <v>36</v>
      </c>
      <c r="AA3967" s="11" t="str">
        <f t="shared" si="61"/>
        <v>25. Hà GiangHuyện Vị Xuyên</v>
      </c>
    </row>
    <row r="3968" spans="11:27" ht="15.75">
      <c r="K3968" s="21"/>
      <c r="L3968" s="17"/>
      <c r="M3968" s="17"/>
      <c r="N3968" s="17" t="s">
        <v>394</v>
      </c>
      <c r="O3968" s="17" t="s">
        <v>689</v>
      </c>
      <c r="P3968" s="17" t="s">
        <v>4458</v>
      </c>
      <c r="Q3968" s="17" t="s">
        <v>347</v>
      </c>
      <c r="R3968" s="18">
        <v>65</v>
      </c>
      <c r="S3968" s="10">
        <v>36</v>
      </c>
      <c r="AA3968" s="11" t="str">
        <f t="shared" si="61"/>
        <v>25. Hà GiangHuyện Vị Xuyên</v>
      </c>
    </row>
    <row r="3969" spans="11:27" ht="15.75">
      <c r="K3969" s="21"/>
      <c r="L3969" s="17"/>
      <c r="M3969" s="17"/>
      <c r="N3969" s="17" t="s">
        <v>394</v>
      </c>
      <c r="O3969" s="17" t="s">
        <v>689</v>
      </c>
      <c r="P3969" s="17" t="s">
        <v>4459</v>
      </c>
      <c r="Q3969" s="17" t="s">
        <v>347</v>
      </c>
      <c r="R3969" s="18">
        <v>65</v>
      </c>
      <c r="S3969" s="10">
        <v>36</v>
      </c>
      <c r="AA3969" s="11" t="str">
        <f t="shared" si="61"/>
        <v>25. Hà GiangHuyện Vị Xuyên</v>
      </c>
    </row>
    <row r="3970" spans="11:27" ht="15.75">
      <c r="K3970" s="21"/>
      <c r="L3970" s="17"/>
      <c r="M3970" s="17"/>
      <c r="N3970" s="17" t="s">
        <v>394</v>
      </c>
      <c r="O3970" s="17" t="s">
        <v>689</v>
      </c>
      <c r="P3970" s="17" t="s">
        <v>4460</v>
      </c>
      <c r="Q3970" s="17" t="s">
        <v>347</v>
      </c>
      <c r="R3970" s="18">
        <v>65</v>
      </c>
      <c r="S3970" s="10">
        <v>36</v>
      </c>
      <c r="AA3970" s="11" t="str">
        <f t="shared" si="61"/>
        <v>25. Hà GiangHuyện Vị Xuyên</v>
      </c>
    </row>
    <row r="3971" spans="11:27" ht="15.75">
      <c r="K3971" s="21"/>
      <c r="L3971" s="17"/>
      <c r="M3971" s="17"/>
      <c r="N3971" s="17" t="s">
        <v>394</v>
      </c>
      <c r="O3971" s="17" t="s">
        <v>689</v>
      </c>
      <c r="P3971" s="17" t="s">
        <v>4461</v>
      </c>
      <c r="Q3971" s="17" t="s">
        <v>347</v>
      </c>
      <c r="R3971" s="18">
        <v>65</v>
      </c>
      <c r="S3971" s="10">
        <v>36</v>
      </c>
      <c r="AA3971" s="11" t="str">
        <f t="shared" si="61"/>
        <v>25. Hà GiangHuyện Vị Xuyên</v>
      </c>
    </row>
    <row r="3972" spans="11:27" ht="15.75">
      <c r="K3972" s="21"/>
      <c r="L3972" s="17"/>
      <c r="M3972" s="17"/>
      <c r="N3972" s="17" t="s">
        <v>394</v>
      </c>
      <c r="O3972" s="17" t="s">
        <v>689</v>
      </c>
      <c r="P3972" s="17" t="s">
        <v>4462</v>
      </c>
      <c r="Q3972" s="17" t="s">
        <v>347</v>
      </c>
      <c r="R3972" s="18">
        <v>65</v>
      </c>
      <c r="S3972" s="10">
        <v>36</v>
      </c>
      <c r="AA3972" s="11" t="str">
        <f t="shared" si="61"/>
        <v>25. Hà GiangHuyện Vị Xuyên</v>
      </c>
    </row>
    <row r="3973" spans="11:27" ht="15.75">
      <c r="K3973" s="21"/>
      <c r="L3973" s="17"/>
      <c r="M3973" s="17"/>
      <c r="N3973" s="17" t="s">
        <v>394</v>
      </c>
      <c r="O3973" s="17" t="s">
        <v>689</v>
      </c>
      <c r="P3973" s="17" t="s">
        <v>4463</v>
      </c>
      <c r="Q3973" s="17" t="s">
        <v>347</v>
      </c>
      <c r="R3973" s="18">
        <v>65</v>
      </c>
      <c r="S3973" s="10">
        <v>36</v>
      </c>
      <c r="AA3973" s="11" t="str">
        <f t="shared" si="61"/>
        <v>25. Hà GiangHuyện Vị Xuyên</v>
      </c>
    </row>
    <row r="3974" spans="11:27" ht="15.75">
      <c r="K3974" s="21"/>
      <c r="L3974" s="17"/>
      <c r="M3974" s="17"/>
      <c r="N3974" s="17" t="s">
        <v>394</v>
      </c>
      <c r="O3974" s="17" t="s">
        <v>689</v>
      </c>
      <c r="P3974" s="17" t="s">
        <v>4464</v>
      </c>
      <c r="Q3974" s="17" t="s">
        <v>347</v>
      </c>
      <c r="R3974" s="18">
        <v>65</v>
      </c>
      <c r="S3974" s="10">
        <v>36</v>
      </c>
      <c r="AA3974" s="11" t="str">
        <f t="shared" ref="AA3974:AA4037" si="62">N3974&amp;O3974</f>
        <v>25. Hà GiangHuyện Vị Xuyên</v>
      </c>
    </row>
    <row r="3975" spans="11:27" ht="15.75">
      <c r="K3975" s="21"/>
      <c r="L3975" s="17"/>
      <c r="M3975" s="17"/>
      <c r="N3975" s="17" t="s">
        <v>394</v>
      </c>
      <c r="O3975" s="17" t="s">
        <v>689</v>
      </c>
      <c r="P3975" s="17" t="s">
        <v>4465</v>
      </c>
      <c r="Q3975" s="17" t="s">
        <v>347</v>
      </c>
      <c r="R3975" s="18">
        <v>65</v>
      </c>
      <c r="S3975" s="10">
        <v>36</v>
      </c>
      <c r="AA3975" s="11" t="str">
        <f t="shared" si="62"/>
        <v>25. Hà GiangHuyện Vị Xuyên</v>
      </c>
    </row>
    <row r="3976" spans="11:27" ht="15.75">
      <c r="K3976" s="21"/>
      <c r="L3976" s="17"/>
      <c r="M3976" s="17"/>
      <c r="N3976" s="17" t="s">
        <v>394</v>
      </c>
      <c r="O3976" s="17" t="s">
        <v>689</v>
      </c>
      <c r="P3976" s="17" t="s">
        <v>4466</v>
      </c>
      <c r="Q3976" s="17" t="s">
        <v>347</v>
      </c>
      <c r="R3976" s="18">
        <v>65</v>
      </c>
      <c r="S3976" s="10">
        <v>36</v>
      </c>
      <c r="AA3976" s="11" t="str">
        <f t="shared" si="62"/>
        <v>25. Hà GiangHuyện Vị Xuyên</v>
      </c>
    </row>
    <row r="3977" spans="11:27" ht="15.75">
      <c r="K3977" s="21"/>
      <c r="L3977" s="17"/>
      <c r="M3977" s="17"/>
      <c r="N3977" s="17" t="s">
        <v>394</v>
      </c>
      <c r="O3977" s="17" t="s">
        <v>689</v>
      </c>
      <c r="P3977" s="17" t="s">
        <v>4467</v>
      </c>
      <c r="Q3977" s="17" t="s">
        <v>347</v>
      </c>
      <c r="R3977" s="18">
        <v>65</v>
      </c>
      <c r="S3977" s="10">
        <v>36</v>
      </c>
      <c r="AA3977" s="11" t="str">
        <f t="shared" si="62"/>
        <v>25. Hà GiangHuyện Vị Xuyên</v>
      </c>
    </row>
    <row r="3978" spans="11:27" ht="15.75">
      <c r="K3978" s="21"/>
      <c r="L3978" s="17"/>
      <c r="M3978" s="17"/>
      <c r="N3978" s="17" t="s">
        <v>394</v>
      </c>
      <c r="O3978" s="17" t="s">
        <v>689</v>
      </c>
      <c r="P3978" s="17" t="s">
        <v>4468</v>
      </c>
      <c r="Q3978" s="17" t="s">
        <v>347</v>
      </c>
      <c r="R3978" s="18">
        <v>65</v>
      </c>
      <c r="S3978" s="10">
        <v>36</v>
      </c>
      <c r="AA3978" s="11" t="str">
        <f t="shared" si="62"/>
        <v>25. Hà GiangHuyện Vị Xuyên</v>
      </c>
    </row>
    <row r="3979" spans="11:27" ht="15.75">
      <c r="K3979" s="21"/>
      <c r="L3979" s="17"/>
      <c r="M3979" s="17"/>
      <c r="N3979" s="17" t="s">
        <v>394</v>
      </c>
      <c r="O3979" s="17" t="s">
        <v>689</v>
      </c>
      <c r="P3979" s="17" t="s">
        <v>3917</v>
      </c>
      <c r="Q3979" s="17" t="s">
        <v>347</v>
      </c>
      <c r="R3979" s="18">
        <v>65</v>
      </c>
      <c r="S3979" s="10">
        <v>36</v>
      </c>
      <c r="AA3979" s="11" t="str">
        <f t="shared" si="62"/>
        <v>25. Hà GiangHuyện Vị Xuyên</v>
      </c>
    </row>
    <row r="3980" spans="11:27" ht="15.75">
      <c r="K3980" s="21"/>
      <c r="L3980" s="17"/>
      <c r="M3980" s="17"/>
      <c r="N3980" s="17" t="s">
        <v>394</v>
      </c>
      <c r="O3980" s="17" t="s">
        <v>692</v>
      </c>
      <c r="P3980" s="17" t="s">
        <v>4469</v>
      </c>
      <c r="Q3980" s="17" t="s">
        <v>347</v>
      </c>
      <c r="R3980" s="18">
        <v>65</v>
      </c>
      <c r="S3980" s="10">
        <v>36</v>
      </c>
      <c r="AA3980" s="11" t="str">
        <f t="shared" si="62"/>
        <v>25. Hà GiangHuyện Xín Mần</v>
      </c>
    </row>
    <row r="3981" spans="11:27" ht="15.75">
      <c r="K3981" s="21"/>
      <c r="L3981" s="17"/>
      <c r="M3981" s="17"/>
      <c r="N3981" s="17" t="s">
        <v>394</v>
      </c>
      <c r="O3981" s="17" t="s">
        <v>692</v>
      </c>
      <c r="P3981" s="17" t="s">
        <v>4470</v>
      </c>
      <c r="Q3981" s="17" t="s">
        <v>347</v>
      </c>
      <c r="R3981" s="18">
        <v>65</v>
      </c>
      <c r="S3981" s="10">
        <v>36</v>
      </c>
      <c r="AA3981" s="11" t="str">
        <f t="shared" si="62"/>
        <v>25. Hà GiangHuyện Xín Mần</v>
      </c>
    </row>
    <row r="3982" spans="11:27" ht="15.75">
      <c r="K3982" s="21"/>
      <c r="L3982" s="17"/>
      <c r="M3982" s="17"/>
      <c r="N3982" s="17" t="s">
        <v>394</v>
      </c>
      <c r="O3982" s="17" t="s">
        <v>692</v>
      </c>
      <c r="P3982" s="17" t="s">
        <v>4471</v>
      </c>
      <c r="Q3982" s="17" t="s">
        <v>347</v>
      </c>
      <c r="R3982" s="18">
        <v>65</v>
      </c>
      <c r="S3982" s="10">
        <v>36</v>
      </c>
      <c r="AA3982" s="11" t="str">
        <f t="shared" si="62"/>
        <v>25. Hà GiangHuyện Xín Mần</v>
      </c>
    </row>
    <row r="3983" spans="11:27" ht="15.75">
      <c r="K3983" s="21"/>
      <c r="L3983" s="17"/>
      <c r="M3983" s="17"/>
      <c r="N3983" s="17" t="s">
        <v>394</v>
      </c>
      <c r="O3983" s="17" t="s">
        <v>692</v>
      </c>
      <c r="P3983" s="17" t="s">
        <v>4472</v>
      </c>
      <c r="Q3983" s="17" t="s">
        <v>347</v>
      </c>
      <c r="R3983" s="18">
        <v>65</v>
      </c>
      <c r="S3983" s="10">
        <v>36</v>
      </c>
      <c r="AA3983" s="11" t="str">
        <f t="shared" si="62"/>
        <v>25. Hà GiangHuyện Xín Mần</v>
      </c>
    </row>
    <row r="3984" spans="11:27" ht="15.75">
      <c r="K3984" s="21"/>
      <c r="L3984" s="17"/>
      <c r="M3984" s="17"/>
      <c r="N3984" s="17" t="s">
        <v>394</v>
      </c>
      <c r="O3984" s="17" t="s">
        <v>692</v>
      </c>
      <c r="P3984" s="17" t="s">
        <v>4473</v>
      </c>
      <c r="Q3984" s="17" t="s">
        <v>347</v>
      </c>
      <c r="R3984" s="18">
        <v>65</v>
      </c>
      <c r="S3984" s="10">
        <v>36</v>
      </c>
      <c r="AA3984" s="11" t="str">
        <f t="shared" si="62"/>
        <v>25. Hà GiangHuyện Xín Mần</v>
      </c>
    </row>
    <row r="3985" spans="11:27" ht="15.75">
      <c r="K3985" s="21"/>
      <c r="L3985" s="17"/>
      <c r="M3985" s="17"/>
      <c r="N3985" s="17" t="s">
        <v>394</v>
      </c>
      <c r="O3985" s="17" t="s">
        <v>692</v>
      </c>
      <c r="P3985" s="17" t="s">
        <v>4474</v>
      </c>
      <c r="Q3985" s="17" t="s">
        <v>347</v>
      </c>
      <c r="R3985" s="18">
        <v>65</v>
      </c>
      <c r="S3985" s="10">
        <v>36</v>
      </c>
      <c r="AA3985" s="11" t="str">
        <f t="shared" si="62"/>
        <v>25. Hà GiangHuyện Xín Mần</v>
      </c>
    </row>
    <row r="3986" spans="11:27" ht="15.75">
      <c r="K3986" s="21"/>
      <c r="L3986" s="17"/>
      <c r="M3986" s="17"/>
      <c r="N3986" s="17" t="s">
        <v>394</v>
      </c>
      <c r="O3986" s="17" t="s">
        <v>692</v>
      </c>
      <c r="P3986" s="17" t="s">
        <v>4475</v>
      </c>
      <c r="Q3986" s="17" t="s">
        <v>347</v>
      </c>
      <c r="R3986" s="18">
        <v>65</v>
      </c>
      <c r="S3986" s="10">
        <v>36</v>
      </c>
      <c r="AA3986" s="11" t="str">
        <f t="shared" si="62"/>
        <v>25. Hà GiangHuyện Xín Mần</v>
      </c>
    </row>
    <row r="3987" spans="11:27" ht="15.75">
      <c r="K3987" s="21"/>
      <c r="L3987" s="17"/>
      <c r="M3987" s="17"/>
      <c r="N3987" s="17" t="s">
        <v>394</v>
      </c>
      <c r="O3987" s="17" t="s">
        <v>692</v>
      </c>
      <c r="P3987" s="17" t="s">
        <v>4476</v>
      </c>
      <c r="Q3987" s="17" t="s">
        <v>347</v>
      </c>
      <c r="R3987" s="18">
        <v>65</v>
      </c>
      <c r="S3987" s="10">
        <v>36</v>
      </c>
      <c r="AA3987" s="11" t="str">
        <f t="shared" si="62"/>
        <v>25. Hà GiangHuyện Xín Mần</v>
      </c>
    </row>
    <row r="3988" spans="11:27" ht="15.75">
      <c r="K3988" s="21"/>
      <c r="L3988" s="17"/>
      <c r="M3988" s="17"/>
      <c r="N3988" s="17" t="s">
        <v>394</v>
      </c>
      <c r="O3988" s="17" t="s">
        <v>692</v>
      </c>
      <c r="P3988" s="17" t="s">
        <v>4477</v>
      </c>
      <c r="Q3988" s="17" t="s">
        <v>347</v>
      </c>
      <c r="R3988" s="18">
        <v>65</v>
      </c>
      <c r="S3988" s="10">
        <v>36</v>
      </c>
      <c r="AA3988" s="11" t="str">
        <f t="shared" si="62"/>
        <v>25. Hà GiangHuyện Xín Mần</v>
      </c>
    </row>
    <row r="3989" spans="11:27" ht="15.75">
      <c r="K3989" s="21"/>
      <c r="L3989" s="17"/>
      <c r="M3989" s="17"/>
      <c r="N3989" s="17" t="s">
        <v>394</v>
      </c>
      <c r="O3989" s="17" t="s">
        <v>692</v>
      </c>
      <c r="P3989" s="17" t="s">
        <v>4478</v>
      </c>
      <c r="Q3989" s="17" t="s">
        <v>347</v>
      </c>
      <c r="R3989" s="18">
        <v>65</v>
      </c>
      <c r="S3989" s="10">
        <v>36</v>
      </c>
      <c r="AA3989" s="11" t="str">
        <f t="shared" si="62"/>
        <v>25. Hà GiangHuyện Xín Mần</v>
      </c>
    </row>
    <row r="3990" spans="11:27" ht="15.75">
      <c r="K3990" s="21"/>
      <c r="L3990" s="17"/>
      <c r="M3990" s="17"/>
      <c r="N3990" s="17" t="s">
        <v>394</v>
      </c>
      <c r="O3990" s="17" t="s">
        <v>692</v>
      </c>
      <c r="P3990" s="17" t="s">
        <v>4479</v>
      </c>
      <c r="Q3990" s="17" t="s">
        <v>347</v>
      </c>
      <c r="R3990" s="18">
        <v>65</v>
      </c>
      <c r="S3990" s="10">
        <v>36</v>
      </c>
      <c r="AA3990" s="11" t="str">
        <f t="shared" si="62"/>
        <v>25. Hà GiangHuyện Xín Mần</v>
      </c>
    </row>
    <row r="3991" spans="11:27" ht="15.75">
      <c r="K3991" s="21"/>
      <c r="L3991" s="17"/>
      <c r="M3991" s="17"/>
      <c r="N3991" s="17" t="s">
        <v>394</v>
      </c>
      <c r="O3991" s="17" t="s">
        <v>692</v>
      </c>
      <c r="P3991" s="17" t="s">
        <v>4480</v>
      </c>
      <c r="Q3991" s="17" t="s">
        <v>347</v>
      </c>
      <c r="R3991" s="18">
        <v>65</v>
      </c>
      <c r="S3991" s="10">
        <v>36</v>
      </c>
      <c r="AA3991" s="11" t="str">
        <f t="shared" si="62"/>
        <v>25. Hà GiangHuyện Xín Mần</v>
      </c>
    </row>
    <row r="3992" spans="11:27" ht="15.75">
      <c r="K3992" s="21"/>
      <c r="L3992" s="17"/>
      <c r="M3992" s="17"/>
      <c r="N3992" s="17" t="s">
        <v>394</v>
      </c>
      <c r="O3992" s="17" t="s">
        <v>692</v>
      </c>
      <c r="P3992" s="17" t="s">
        <v>4481</v>
      </c>
      <c r="Q3992" s="17" t="s">
        <v>347</v>
      </c>
      <c r="R3992" s="18">
        <v>65</v>
      </c>
      <c r="S3992" s="10">
        <v>36</v>
      </c>
      <c r="AA3992" s="11" t="str">
        <f t="shared" si="62"/>
        <v>25. Hà GiangHuyện Xín Mần</v>
      </c>
    </row>
    <row r="3993" spans="11:27" ht="15.75">
      <c r="K3993" s="21"/>
      <c r="L3993" s="17"/>
      <c r="M3993" s="17"/>
      <c r="N3993" s="17" t="s">
        <v>394</v>
      </c>
      <c r="O3993" s="17" t="s">
        <v>692</v>
      </c>
      <c r="P3993" s="17" t="s">
        <v>4482</v>
      </c>
      <c r="Q3993" s="17" t="s">
        <v>347</v>
      </c>
      <c r="R3993" s="18">
        <v>65</v>
      </c>
      <c r="S3993" s="10">
        <v>36</v>
      </c>
      <c r="AA3993" s="11" t="str">
        <f t="shared" si="62"/>
        <v>25. Hà GiangHuyện Xín Mần</v>
      </c>
    </row>
    <row r="3994" spans="11:27" ht="15.75">
      <c r="K3994" s="21"/>
      <c r="L3994" s="17"/>
      <c r="M3994" s="17"/>
      <c r="N3994" s="17" t="s">
        <v>394</v>
      </c>
      <c r="O3994" s="17" t="s">
        <v>692</v>
      </c>
      <c r="P3994" s="17" t="s">
        <v>4483</v>
      </c>
      <c r="Q3994" s="17" t="s">
        <v>347</v>
      </c>
      <c r="R3994" s="18">
        <v>65</v>
      </c>
      <c r="S3994" s="10">
        <v>36</v>
      </c>
      <c r="AA3994" s="11" t="str">
        <f t="shared" si="62"/>
        <v>25. Hà GiangHuyện Xín Mần</v>
      </c>
    </row>
    <row r="3995" spans="11:27" ht="15.75">
      <c r="K3995" s="21"/>
      <c r="L3995" s="17"/>
      <c r="M3995" s="17"/>
      <c r="N3995" s="17" t="s">
        <v>394</v>
      </c>
      <c r="O3995" s="17" t="s">
        <v>692</v>
      </c>
      <c r="P3995" s="17" t="s">
        <v>4484</v>
      </c>
      <c r="Q3995" s="17" t="s">
        <v>347</v>
      </c>
      <c r="R3995" s="18">
        <v>65</v>
      </c>
      <c r="S3995" s="10">
        <v>36</v>
      </c>
      <c r="AA3995" s="11" t="str">
        <f t="shared" si="62"/>
        <v>25. Hà GiangHuyện Xín Mần</v>
      </c>
    </row>
    <row r="3996" spans="11:27" ht="15.75">
      <c r="K3996" s="21"/>
      <c r="L3996" s="17"/>
      <c r="M3996" s="17"/>
      <c r="N3996" s="17" t="s">
        <v>394</v>
      </c>
      <c r="O3996" s="17" t="s">
        <v>692</v>
      </c>
      <c r="P3996" s="17" t="s">
        <v>4485</v>
      </c>
      <c r="Q3996" s="17" t="s">
        <v>347</v>
      </c>
      <c r="R3996" s="18">
        <v>65</v>
      </c>
      <c r="S3996" s="10">
        <v>36</v>
      </c>
      <c r="AA3996" s="11" t="str">
        <f t="shared" si="62"/>
        <v>25. Hà GiangHuyện Xín Mần</v>
      </c>
    </row>
    <row r="3997" spans="11:27" ht="15.75">
      <c r="K3997" s="21"/>
      <c r="L3997" s="17"/>
      <c r="M3997" s="17"/>
      <c r="N3997" s="17" t="s">
        <v>394</v>
      </c>
      <c r="O3997" s="17" t="s">
        <v>692</v>
      </c>
      <c r="P3997" s="17" t="s">
        <v>4486</v>
      </c>
      <c r="Q3997" s="17" t="s">
        <v>347</v>
      </c>
      <c r="R3997" s="18">
        <v>65</v>
      </c>
      <c r="S3997" s="10">
        <v>36</v>
      </c>
      <c r="AA3997" s="11" t="str">
        <f t="shared" si="62"/>
        <v>25. Hà GiangHuyện Xín Mần</v>
      </c>
    </row>
    <row r="3998" spans="11:27" ht="15.75">
      <c r="K3998" s="21"/>
      <c r="L3998" s="17"/>
      <c r="M3998" s="17"/>
      <c r="N3998" s="17" t="s">
        <v>394</v>
      </c>
      <c r="O3998" s="17" t="s">
        <v>695</v>
      </c>
      <c r="P3998" s="17" t="s">
        <v>4487</v>
      </c>
      <c r="Q3998" s="17" t="s">
        <v>347</v>
      </c>
      <c r="R3998" s="18">
        <v>65</v>
      </c>
      <c r="S3998" s="10">
        <v>36</v>
      </c>
      <c r="AA3998" s="11" t="str">
        <f t="shared" si="62"/>
        <v>25. Hà GiangHuyện Yên Minh</v>
      </c>
    </row>
    <row r="3999" spans="11:27" ht="15.75">
      <c r="K3999" s="21"/>
      <c r="L3999" s="17"/>
      <c r="M3999" s="17"/>
      <c r="N3999" s="17" t="s">
        <v>394</v>
      </c>
      <c r="O3999" s="17" t="s">
        <v>695</v>
      </c>
      <c r="P3999" s="17" t="s">
        <v>4488</v>
      </c>
      <c r="Q3999" s="17" t="s">
        <v>347</v>
      </c>
      <c r="R3999" s="18">
        <v>65</v>
      </c>
      <c r="S3999" s="10">
        <v>36</v>
      </c>
      <c r="AA3999" s="11" t="str">
        <f t="shared" si="62"/>
        <v>25. Hà GiangHuyện Yên Minh</v>
      </c>
    </row>
    <row r="4000" spans="11:27" ht="15.75">
      <c r="K4000" s="21"/>
      <c r="L4000" s="17"/>
      <c r="M4000" s="17"/>
      <c r="N4000" s="17" t="s">
        <v>394</v>
      </c>
      <c r="O4000" s="17" t="s">
        <v>695</v>
      </c>
      <c r="P4000" s="17" t="s">
        <v>4489</v>
      </c>
      <c r="Q4000" s="17" t="s">
        <v>347</v>
      </c>
      <c r="R4000" s="18">
        <v>65</v>
      </c>
      <c r="S4000" s="10">
        <v>36</v>
      </c>
      <c r="AA4000" s="11" t="str">
        <f t="shared" si="62"/>
        <v>25. Hà GiangHuyện Yên Minh</v>
      </c>
    </row>
    <row r="4001" spans="11:27" ht="15.75">
      <c r="K4001" s="21"/>
      <c r="L4001" s="17"/>
      <c r="M4001" s="17"/>
      <c r="N4001" s="17" t="s">
        <v>394</v>
      </c>
      <c r="O4001" s="17" t="s">
        <v>695</v>
      </c>
      <c r="P4001" s="17" t="s">
        <v>4490</v>
      </c>
      <c r="Q4001" s="17" t="s">
        <v>347</v>
      </c>
      <c r="R4001" s="18">
        <v>65</v>
      </c>
      <c r="S4001" s="10">
        <v>36</v>
      </c>
      <c r="AA4001" s="11" t="str">
        <f t="shared" si="62"/>
        <v>25. Hà GiangHuyện Yên Minh</v>
      </c>
    </row>
    <row r="4002" spans="11:27" ht="15.75">
      <c r="K4002" s="21"/>
      <c r="L4002" s="17"/>
      <c r="M4002" s="17"/>
      <c r="N4002" s="17" t="s">
        <v>394</v>
      </c>
      <c r="O4002" s="17" t="s">
        <v>695</v>
      </c>
      <c r="P4002" s="17" t="s">
        <v>4491</v>
      </c>
      <c r="Q4002" s="17" t="s">
        <v>347</v>
      </c>
      <c r="R4002" s="18">
        <v>65</v>
      </c>
      <c r="S4002" s="10">
        <v>36</v>
      </c>
      <c r="AA4002" s="11" t="str">
        <f t="shared" si="62"/>
        <v>25. Hà GiangHuyện Yên Minh</v>
      </c>
    </row>
    <row r="4003" spans="11:27" ht="15.75">
      <c r="K4003" s="21"/>
      <c r="L4003" s="17"/>
      <c r="M4003" s="17"/>
      <c r="N4003" s="17" t="s">
        <v>394</v>
      </c>
      <c r="O4003" s="17" t="s">
        <v>695</v>
      </c>
      <c r="P4003" s="17" t="s">
        <v>4492</v>
      </c>
      <c r="Q4003" s="17" t="s">
        <v>347</v>
      </c>
      <c r="R4003" s="18">
        <v>65</v>
      </c>
      <c r="S4003" s="10">
        <v>36</v>
      </c>
      <c r="AA4003" s="11" t="str">
        <f t="shared" si="62"/>
        <v>25. Hà GiangHuyện Yên Minh</v>
      </c>
    </row>
    <row r="4004" spans="11:27" ht="15.75">
      <c r="K4004" s="21"/>
      <c r="L4004" s="17"/>
      <c r="M4004" s="17"/>
      <c r="N4004" s="17" t="s">
        <v>394</v>
      </c>
      <c r="O4004" s="17" t="s">
        <v>695</v>
      </c>
      <c r="P4004" s="17" t="s">
        <v>4493</v>
      </c>
      <c r="Q4004" s="17" t="s">
        <v>347</v>
      </c>
      <c r="R4004" s="18">
        <v>65</v>
      </c>
      <c r="S4004" s="10">
        <v>36</v>
      </c>
      <c r="AA4004" s="11" t="str">
        <f t="shared" si="62"/>
        <v>25. Hà GiangHuyện Yên Minh</v>
      </c>
    </row>
    <row r="4005" spans="11:27" ht="15.75">
      <c r="K4005" s="21"/>
      <c r="L4005" s="17"/>
      <c r="M4005" s="17"/>
      <c r="N4005" s="17" t="s">
        <v>394</v>
      </c>
      <c r="O4005" s="17" t="s">
        <v>695</v>
      </c>
      <c r="P4005" s="17" t="s">
        <v>4494</v>
      </c>
      <c r="Q4005" s="17" t="s">
        <v>347</v>
      </c>
      <c r="R4005" s="18">
        <v>65</v>
      </c>
      <c r="S4005" s="10">
        <v>36</v>
      </c>
      <c r="AA4005" s="11" t="str">
        <f t="shared" si="62"/>
        <v>25. Hà GiangHuyện Yên Minh</v>
      </c>
    </row>
    <row r="4006" spans="11:27" ht="15.75">
      <c r="K4006" s="21"/>
      <c r="L4006" s="17"/>
      <c r="M4006" s="17"/>
      <c r="N4006" s="17" t="s">
        <v>394</v>
      </c>
      <c r="O4006" s="17" t="s">
        <v>695</v>
      </c>
      <c r="P4006" s="17" t="s">
        <v>4495</v>
      </c>
      <c r="Q4006" s="17" t="s">
        <v>347</v>
      </c>
      <c r="R4006" s="18">
        <v>65</v>
      </c>
      <c r="S4006" s="10">
        <v>36</v>
      </c>
      <c r="AA4006" s="11" t="str">
        <f t="shared" si="62"/>
        <v>25. Hà GiangHuyện Yên Minh</v>
      </c>
    </row>
    <row r="4007" spans="11:27" ht="15.75">
      <c r="K4007" s="21"/>
      <c r="L4007" s="17"/>
      <c r="M4007" s="17"/>
      <c r="N4007" s="17" t="s">
        <v>394</v>
      </c>
      <c r="O4007" s="17" t="s">
        <v>695</v>
      </c>
      <c r="P4007" s="17" t="s">
        <v>4496</v>
      </c>
      <c r="Q4007" s="17" t="s">
        <v>347</v>
      </c>
      <c r="R4007" s="18">
        <v>65</v>
      </c>
      <c r="S4007" s="10">
        <v>36</v>
      </c>
      <c r="AA4007" s="11" t="str">
        <f t="shared" si="62"/>
        <v>25. Hà GiangHuyện Yên Minh</v>
      </c>
    </row>
    <row r="4008" spans="11:27" ht="15.75">
      <c r="K4008" s="21"/>
      <c r="L4008" s="17"/>
      <c r="M4008" s="17"/>
      <c r="N4008" s="17" t="s">
        <v>394</v>
      </c>
      <c r="O4008" s="17" t="s">
        <v>695</v>
      </c>
      <c r="P4008" s="17" t="s">
        <v>4497</v>
      </c>
      <c r="Q4008" s="17" t="s">
        <v>347</v>
      </c>
      <c r="R4008" s="18">
        <v>65</v>
      </c>
      <c r="S4008" s="10">
        <v>36</v>
      </c>
      <c r="AA4008" s="11" t="str">
        <f t="shared" si="62"/>
        <v>25. Hà GiangHuyện Yên Minh</v>
      </c>
    </row>
    <row r="4009" spans="11:27" ht="15.75">
      <c r="K4009" s="21"/>
      <c r="L4009" s="17"/>
      <c r="M4009" s="17"/>
      <c r="N4009" s="17" t="s">
        <v>394</v>
      </c>
      <c r="O4009" s="17" t="s">
        <v>695</v>
      </c>
      <c r="P4009" s="17" t="s">
        <v>4498</v>
      </c>
      <c r="Q4009" s="17" t="s">
        <v>347</v>
      </c>
      <c r="R4009" s="18">
        <v>65</v>
      </c>
      <c r="S4009" s="10">
        <v>36</v>
      </c>
      <c r="AA4009" s="11" t="str">
        <f t="shared" si="62"/>
        <v>25. Hà GiangHuyện Yên Minh</v>
      </c>
    </row>
    <row r="4010" spans="11:27" ht="15.75">
      <c r="K4010" s="21"/>
      <c r="L4010" s="17"/>
      <c r="M4010" s="17"/>
      <c r="N4010" s="17" t="s">
        <v>394</v>
      </c>
      <c r="O4010" s="17" t="s">
        <v>695</v>
      </c>
      <c r="P4010" s="17" t="s">
        <v>4499</v>
      </c>
      <c r="Q4010" s="17" t="s">
        <v>347</v>
      </c>
      <c r="R4010" s="18">
        <v>65</v>
      </c>
      <c r="S4010" s="10">
        <v>36</v>
      </c>
      <c r="AA4010" s="11" t="str">
        <f t="shared" si="62"/>
        <v>25. Hà GiangHuyện Yên Minh</v>
      </c>
    </row>
    <row r="4011" spans="11:27" ht="15.75">
      <c r="K4011" s="21"/>
      <c r="L4011" s="17"/>
      <c r="M4011" s="17"/>
      <c r="N4011" s="17" t="s">
        <v>394</v>
      </c>
      <c r="O4011" s="17" t="s">
        <v>695</v>
      </c>
      <c r="P4011" s="17" t="s">
        <v>4500</v>
      </c>
      <c r="Q4011" s="17" t="s">
        <v>347</v>
      </c>
      <c r="R4011" s="18">
        <v>65</v>
      </c>
      <c r="S4011" s="10">
        <v>36</v>
      </c>
      <c r="AA4011" s="11" t="str">
        <f t="shared" si="62"/>
        <v>25. Hà GiangHuyện Yên Minh</v>
      </c>
    </row>
    <row r="4012" spans="11:27" ht="15.75">
      <c r="K4012" s="21"/>
      <c r="L4012" s="17"/>
      <c r="M4012" s="17"/>
      <c r="N4012" s="17" t="s">
        <v>394</v>
      </c>
      <c r="O4012" s="17" t="s">
        <v>695</v>
      </c>
      <c r="P4012" s="17" t="s">
        <v>4501</v>
      </c>
      <c r="Q4012" s="17" t="s">
        <v>347</v>
      </c>
      <c r="R4012" s="18">
        <v>65</v>
      </c>
      <c r="S4012" s="10">
        <v>36</v>
      </c>
      <c r="AA4012" s="11" t="str">
        <f t="shared" si="62"/>
        <v>25. Hà GiangHuyện Yên Minh</v>
      </c>
    </row>
    <row r="4013" spans="11:27" ht="15.75">
      <c r="K4013" s="21"/>
      <c r="L4013" s="17"/>
      <c r="M4013" s="17"/>
      <c r="N4013" s="17" t="s">
        <v>394</v>
      </c>
      <c r="O4013" s="17" t="s">
        <v>695</v>
      </c>
      <c r="P4013" s="17" t="s">
        <v>4502</v>
      </c>
      <c r="Q4013" s="17" t="s">
        <v>347</v>
      </c>
      <c r="R4013" s="18">
        <v>65</v>
      </c>
      <c r="S4013" s="10">
        <v>36</v>
      </c>
      <c r="AA4013" s="11" t="str">
        <f t="shared" si="62"/>
        <v>25. Hà GiangHuyện Yên Minh</v>
      </c>
    </row>
    <row r="4014" spans="11:27" ht="15.75">
      <c r="K4014" s="21"/>
      <c r="L4014" s="17"/>
      <c r="M4014" s="17"/>
      <c r="N4014" s="17" t="s">
        <v>394</v>
      </c>
      <c r="O4014" s="17" t="s">
        <v>695</v>
      </c>
      <c r="P4014" s="17" t="s">
        <v>4503</v>
      </c>
      <c r="Q4014" s="17" t="s">
        <v>347</v>
      </c>
      <c r="R4014" s="18">
        <v>65</v>
      </c>
      <c r="S4014" s="10">
        <v>36</v>
      </c>
      <c r="AA4014" s="11" t="str">
        <f t="shared" si="62"/>
        <v>25. Hà GiangHuyện Yên Minh</v>
      </c>
    </row>
    <row r="4015" spans="11:27" ht="15.75">
      <c r="K4015" s="21"/>
      <c r="L4015" s="17"/>
      <c r="M4015" s="17"/>
      <c r="N4015" s="17" t="s">
        <v>394</v>
      </c>
      <c r="O4015" s="17" t="s">
        <v>695</v>
      </c>
      <c r="P4015" s="17" t="s">
        <v>4504</v>
      </c>
      <c r="Q4015" s="17" t="s">
        <v>347</v>
      </c>
      <c r="R4015" s="18">
        <v>65</v>
      </c>
      <c r="S4015" s="10">
        <v>36</v>
      </c>
      <c r="AA4015" s="11" t="str">
        <f t="shared" si="62"/>
        <v>25. Hà GiangHuyện Yên Minh</v>
      </c>
    </row>
    <row r="4016" spans="11:27" ht="15.75">
      <c r="K4016" s="21"/>
      <c r="L4016" s="17"/>
      <c r="M4016" s="17"/>
      <c r="N4016" s="17" t="s">
        <v>394</v>
      </c>
      <c r="O4016" s="17" t="s">
        <v>665</v>
      </c>
      <c r="P4016" s="17" t="s">
        <v>1456</v>
      </c>
      <c r="Q4016" s="17" t="s">
        <v>297</v>
      </c>
      <c r="R4016" s="18">
        <v>95</v>
      </c>
      <c r="S4016" s="10">
        <v>44</v>
      </c>
      <c r="AA4016" s="11" t="str">
        <f t="shared" si="62"/>
        <v>25. Hà GiangThành phố Hà Giang</v>
      </c>
    </row>
    <row r="4017" spans="11:27" ht="15.75">
      <c r="K4017" s="21"/>
      <c r="L4017" s="17"/>
      <c r="M4017" s="17"/>
      <c r="N4017" s="17" t="s">
        <v>394</v>
      </c>
      <c r="O4017" s="17" t="s">
        <v>665</v>
      </c>
      <c r="P4017" s="17" t="s">
        <v>1424</v>
      </c>
      <c r="Q4017" s="17" t="s">
        <v>297</v>
      </c>
      <c r="R4017" s="18">
        <v>95</v>
      </c>
      <c r="S4017" s="10">
        <v>44</v>
      </c>
      <c r="AA4017" s="11" t="str">
        <f t="shared" si="62"/>
        <v>25. Hà GiangThành phố Hà Giang</v>
      </c>
    </row>
    <row r="4018" spans="11:27" ht="15.75">
      <c r="K4018" s="21"/>
      <c r="L4018" s="17"/>
      <c r="M4018" s="17"/>
      <c r="N4018" s="17" t="s">
        <v>394</v>
      </c>
      <c r="O4018" s="17" t="s">
        <v>665</v>
      </c>
      <c r="P4018" s="17" t="s">
        <v>1524</v>
      </c>
      <c r="Q4018" s="17" t="s">
        <v>297</v>
      </c>
      <c r="R4018" s="18">
        <v>95</v>
      </c>
      <c r="S4018" s="10">
        <v>44</v>
      </c>
      <c r="AA4018" s="11" t="str">
        <f t="shared" si="62"/>
        <v>25. Hà GiangThành phố Hà Giang</v>
      </c>
    </row>
    <row r="4019" spans="11:27" ht="15.75">
      <c r="K4019" s="21"/>
      <c r="L4019" s="17"/>
      <c r="M4019" s="17"/>
      <c r="N4019" s="17" t="s">
        <v>394</v>
      </c>
      <c r="O4019" s="17" t="s">
        <v>665</v>
      </c>
      <c r="P4019" s="17" t="s">
        <v>1500</v>
      </c>
      <c r="Q4019" s="17" t="s">
        <v>297</v>
      </c>
      <c r="R4019" s="18">
        <v>95</v>
      </c>
      <c r="S4019" s="10">
        <v>44</v>
      </c>
      <c r="AA4019" s="11" t="str">
        <f t="shared" si="62"/>
        <v>25. Hà GiangThành phố Hà Giang</v>
      </c>
    </row>
    <row r="4020" spans="11:27" ht="15.75">
      <c r="K4020" s="21"/>
      <c r="L4020" s="17"/>
      <c r="M4020" s="17"/>
      <c r="N4020" s="17" t="s">
        <v>394</v>
      </c>
      <c r="O4020" s="17" t="s">
        <v>665</v>
      </c>
      <c r="P4020" s="17" t="s">
        <v>1608</v>
      </c>
      <c r="Q4020" s="17" t="s">
        <v>297</v>
      </c>
      <c r="R4020" s="18">
        <v>95</v>
      </c>
      <c r="S4020" s="10">
        <v>44</v>
      </c>
      <c r="AA4020" s="11" t="str">
        <f t="shared" si="62"/>
        <v>25. Hà GiangThành phố Hà Giang</v>
      </c>
    </row>
    <row r="4021" spans="11:27" ht="15.75">
      <c r="K4021" s="21"/>
      <c r="L4021" s="17"/>
      <c r="M4021" s="17"/>
      <c r="N4021" s="17" t="s">
        <v>394</v>
      </c>
      <c r="O4021" s="17" t="s">
        <v>665</v>
      </c>
      <c r="P4021" s="17" t="s">
        <v>4505</v>
      </c>
      <c r="Q4021" s="17" t="s">
        <v>297</v>
      </c>
      <c r="R4021" s="18">
        <v>95</v>
      </c>
      <c r="S4021" s="10">
        <v>44</v>
      </c>
      <c r="AA4021" s="11" t="str">
        <f t="shared" si="62"/>
        <v>25. Hà GiangThành phố Hà Giang</v>
      </c>
    </row>
    <row r="4022" spans="11:27" ht="15.75">
      <c r="K4022" s="21"/>
      <c r="L4022" s="17"/>
      <c r="M4022" s="17"/>
      <c r="N4022" s="17" t="s">
        <v>394</v>
      </c>
      <c r="O4022" s="17" t="s">
        <v>665</v>
      </c>
      <c r="P4022" s="17" t="s">
        <v>4506</v>
      </c>
      <c r="Q4022" s="17" t="s">
        <v>297</v>
      </c>
      <c r="R4022" s="18">
        <v>95</v>
      </c>
      <c r="S4022" s="10">
        <v>44</v>
      </c>
      <c r="AA4022" s="11" t="str">
        <f t="shared" si="62"/>
        <v>25. Hà GiangThành phố Hà Giang</v>
      </c>
    </row>
    <row r="4023" spans="11:27" ht="15.75">
      <c r="K4023" s="21"/>
      <c r="L4023" s="17"/>
      <c r="M4023" s="17"/>
      <c r="N4023" s="17" t="s">
        <v>394</v>
      </c>
      <c r="O4023" s="17" t="s">
        <v>665</v>
      </c>
      <c r="P4023" s="17" t="s">
        <v>4507</v>
      </c>
      <c r="Q4023" s="17" t="s">
        <v>297</v>
      </c>
      <c r="R4023" s="18">
        <v>95</v>
      </c>
      <c r="S4023" s="10">
        <v>44</v>
      </c>
      <c r="AA4023" s="11" t="str">
        <f t="shared" si="62"/>
        <v>25. Hà GiangThành phố Hà Giang</v>
      </c>
    </row>
    <row r="4024" spans="11:27" ht="15.75">
      <c r="K4024" s="21"/>
      <c r="L4024" s="17"/>
      <c r="M4024" s="17"/>
      <c r="N4024" s="17" t="s">
        <v>397</v>
      </c>
      <c r="O4024" s="17" t="s">
        <v>702</v>
      </c>
      <c r="P4024" s="17" t="s">
        <v>4508</v>
      </c>
      <c r="Q4024" s="17" t="s">
        <v>356</v>
      </c>
      <c r="R4024" s="18">
        <v>155</v>
      </c>
      <c r="S4024" s="10">
        <v>56</v>
      </c>
      <c r="AA4024" s="11" t="str">
        <f t="shared" si="62"/>
        <v>26. Hà NamHuyện Bình Lục</v>
      </c>
    </row>
    <row r="4025" spans="11:27" ht="15.75">
      <c r="K4025" s="21"/>
      <c r="L4025" s="17"/>
      <c r="M4025" s="17"/>
      <c r="N4025" s="17" t="s">
        <v>397</v>
      </c>
      <c r="O4025" s="17" t="s">
        <v>702</v>
      </c>
      <c r="P4025" s="17" t="s">
        <v>4509</v>
      </c>
      <c r="Q4025" s="17" t="s">
        <v>356</v>
      </c>
      <c r="R4025" s="18">
        <v>155</v>
      </c>
      <c r="S4025" s="10">
        <v>56</v>
      </c>
      <c r="AA4025" s="11" t="str">
        <f t="shared" si="62"/>
        <v>26. Hà NamHuyện Bình Lục</v>
      </c>
    </row>
    <row r="4026" spans="11:27" ht="15.75">
      <c r="K4026" s="21"/>
      <c r="L4026" s="17"/>
      <c r="M4026" s="17"/>
      <c r="N4026" s="17" t="s">
        <v>397</v>
      </c>
      <c r="O4026" s="17" t="s">
        <v>702</v>
      </c>
      <c r="P4026" s="17" t="s">
        <v>4510</v>
      </c>
      <c r="Q4026" s="17" t="s">
        <v>356</v>
      </c>
      <c r="R4026" s="18">
        <v>155</v>
      </c>
      <c r="S4026" s="10">
        <v>56</v>
      </c>
      <c r="AA4026" s="11" t="str">
        <f t="shared" si="62"/>
        <v>26. Hà NamHuyện Bình Lục</v>
      </c>
    </row>
    <row r="4027" spans="11:27" ht="15.75">
      <c r="K4027" s="21"/>
      <c r="L4027" s="17"/>
      <c r="M4027" s="17"/>
      <c r="N4027" s="17" t="s">
        <v>397</v>
      </c>
      <c r="O4027" s="17" t="s">
        <v>702</v>
      </c>
      <c r="P4027" s="17" t="s">
        <v>4511</v>
      </c>
      <c r="Q4027" s="17" t="s">
        <v>356</v>
      </c>
      <c r="R4027" s="18">
        <v>155</v>
      </c>
      <c r="S4027" s="10">
        <v>56</v>
      </c>
      <c r="AA4027" s="11" t="str">
        <f t="shared" si="62"/>
        <v>26. Hà NamHuyện Bình Lục</v>
      </c>
    </row>
    <row r="4028" spans="11:27" ht="15.75">
      <c r="K4028" s="21"/>
      <c r="L4028" s="17"/>
      <c r="M4028" s="17"/>
      <c r="N4028" s="17" t="s">
        <v>397</v>
      </c>
      <c r="O4028" s="17" t="s">
        <v>702</v>
      </c>
      <c r="P4028" s="17" t="s">
        <v>4512</v>
      </c>
      <c r="Q4028" s="17" t="s">
        <v>356</v>
      </c>
      <c r="R4028" s="18">
        <v>155</v>
      </c>
      <c r="S4028" s="10">
        <v>56</v>
      </c>
      <c r="AA4028" s="11" t="str">
        <f t="shared" si="62"/>
        <v>26. Hà NamHuyện Bình Lục</v>
      </c>
    </row>
    <row r="4029" spans="11:27" ht="15.75">
      <c r="K4029" s="21"/>
      <c r="L4029" s="17"/>
      <c r="M4029" s="17"/>
      <c r="N4029" s="17" t="s">
        <v>397</v>
      </c>
      <c r="O4029" s="17" t="s">
        <v>702</v>
      </c>
      <c r="P4029" s="17" t="s">
        <v>4513</v>
      </c>
      <c r="Q4029" s="17" t="s">
        <v>356</v>
      </c>
      <c r="R4029" s="18">
        <v>155</v>
      </c>
      <c r="S4029" s="10">
        <v>56</v>
      </c>
      <c r="AA4029" s="11" t="str">
        <f t="shared" si="62"/>
        <v>26. Hà NamHuyện Bình Lục</v>
      </c>
    </row>
    <row r="4030" spans="11:27" ht="15.75">
      <c r="K4030" s="21"/>
      <c r="L4030" s="17"/>
      <c r="M4030" s="17"/>
      <c r="N4030" s="17" t="s">
        <v>397</v>
      </c>
      <c r="O4030" s="17" t="s">
        <v>702</v>
      </c>
      <c r="P4030" s="17" t="s">
        <v>4514</v>
      </c>
      <c r="Q4030" s="17" t="s">
        <v>356</v>
      </c>
      <c r="R4030" s="18">
        <v>155</v>
      </c>
      <c r="S4030" s="10">
        <v>56</v>
      </c>
      <c r="AA4030" s="11" t="str">
        <f t="shared" si="62"/>
        <v>26. Hà NamHuyện Bình Lục</v>
      </c>
    </row>
    <row r="4031" spans="11:27" ht="15.75">
      <c r="K4031" s="21"/>
      <c r="L4031" s="17"/>
      <c r="M4031" s="17"/>
      <c r="N4031" s="17" t="s">
        <v>397</v>
      </c>
      <c r="O4031" s="17" t="s">
        <v>702</v>
      </c>
      <c r="P4031" s="17" t="s">
        <v>4515</v>
      </c>
      <c r="Q4031" s="17" t="s">
        <v>356</v>
      </c>
      <c r="R4031" s="18">
        <v>155</v>
      </c>
      <c r="S4031" s="10">
        <v>56</v>
      </c>
      <c r="AA4031" s="11" t="str">
        <f t="shared" si="62"/>
        <v>26. Hà NamHuyện Bình Lục</v>
      </c>
    </row>
    <row r="4032" spans="11:27" ht="15.75">
      <c r="K4032" s="21"/>
      <c r="L4032" s="17"/>
      <c r="M4032" s="17"/>
      <c r="N4032" s="17" t="s">
        <v>397</v>
      </c>
      <c r="O4032" s="17" t="s">
        <v>702</v>
      </c>
      <c r="P4032" s="17" t="s">
        <v>4516</v>
      </c>
      <c r="Q4032" s="17" t="s">
        <v>356</v>
      </c>
      <c r="R4032" s="18">
        <v>155</v>
      </c>
      <c r="S4032" s="10">
        <v>56</v>
      </c>
      <c r="AA4032" s="11" t="str">
        <f t="shared" si="62"/>
        <v>26. Hà NamHuyện Bình Lục</v>
      </c>
    </row>
    <row r="4033" spans="11:27" ht="15.75">
      <c r="K4033" s="21"/>
      <c r="L4033" s="17"/>
      <c r="M4033" s="17"/>
      <c r="N4033" s="17" t="s">
        <v>397</v>
      </c>
      <c r="O4033" s="17" t="s">
        <v>702</v>
      </c>
      <c r="P4033" s="17" t="s">
        <v>4517</v>
      </c>
      <c r="Q4033" s="17" t="s">
        <v>356</v>
      </c>
      <c r="R4033" s="18">
        <v>155</v>
      </c>
      <c r="S4033" s="10">
        <v>56</v>
      </c>
      <c r="AA4033" s="11" t="str">
        <f t="shared" si="62"/>
        <v>26. Hà NamHuyện Bình Lục</v>
      </c>
    </row>
    <row r="4034" spans="11:27" ht="15.75">
      <c r="K4034" s="21"/>
      <c r="L4034" s="17"/>
      <c r="M4034" s="17"/>
      <c r="N4034" s="17" t="s">
        <v>397</v>
      </c>
      <c r="O4034" s="17" t="s">
        <v>702</v>
      </c>
      <c r="P4034" s="17" t="s">
        <v>4518</v>
      </c>
      <c r="Q4034" s="17" t="s">
        <v>356</v>
      </c>
      <c r="R4034" s="18">
        <v>155</v>
      </c>
      <c r="S4034" s="10">
        <v>56</v>
      </c>
      <c r="AA4034" s="11" t="str">
        <f t="shared" si="62"/>
        <v>26. Hà NamHuyện Bình Lục</v>
      </c>
    </row>
    <row r="4035" spans="11:27" ht="15.75">
      <c r="K4035" s="21"/>
      <c r="L4035" s="17"/>
      <c r="M4035" s="17"/>
      <c r="N4035" s="17" t="s">
        <v>397</v>
      </c>
      <c r="O4035" s="17" t="s">
        <v>702</v>
      </c>
      <c r="P4035" s="17" t="s">
        <v>4519</v>
      </c>
      <c r="Q4035" s="17" t="s">
        <v>356</v>
      </c>
      <c r="R4035" s="18">
        <v>155</v>
      </c>
      <c r="S4035" s="10">
        <v>56</v>
      </c>
      <c r="AA4035" s="11" t="str">
        <f t="shared" si="62"/>
        <v>26. Hà NamHuyện Bình Lục</v>
      </c>
    </row>
    <row r="4036" spans="11:27" ht="15.75">
      <c r="K4036" s="21"/>
      <c r="L4036" s="17"/>
      <c r="M4036" s="17"/>
      <c r="N4036" s="17" t="s">
        <v>397</v>
      </c>
      <c r="O4036" s="17" t="s">
        <v>702</v>
      </c>
      <c r="P4036" s="17" t="s">
        <v>4520</v>
      </c>
      <c r="Q4036" s="17" t="s">
        <v>356</v>
      </c>
      <c r="R4036" s="18">
        <v>155</v>
      </c>
      <c r="S4036" s="10">
        <v>56</v>
      </c>
      <c r="AA4036" s="11" t="str">
        <f t="shared" si="62"/>
        <v>26. Hà NamHuyện Bình Lục</v>
      </c>
    </row>
    <row r="4037" spans="11:27" ht="15.75">
      <c r="K4037" s="21"/>
      <c r="L4037" s="17"/>
      <c r="M4037" s="17"/>
      <c r="N4037" s="17" t="s">
        <v>397</v>
      </c>
      <c r="O4037" s="17" t="s">
        <v>702</v>
      </c>
      <c r="P4037" s="17" t="s">
        <v>4521</v>
      </c>
      <c r="Q4037" s="17" t="s">
        <v>356</v>
      </c>
      <c r="R4037" s="18">
        <v>155</v>
      </c>
      <c r="S4037" s="10">
        <v>56</v>
      </c>
      <c r="AA4037" s="11" t="str">
        <f t="shared" si="62"/>
        <v>26. Hà NamHuyện Bình Lục</v>
      </c>
    </row>
    <row r="4038" spans="11:27" ht="15.75">
      <c r="K4038" s="21"/>
      <c r="L4038" s="17"/>
      <c r="M4038" s="17"/>
      <c r="N4038" s="17" t="s">
        <v>397</v>
      </c>
      <c r="O4038" s="17" t="s">
        <v>702</v>
      </c>
      <c r="P4038" s="17" t="s">
        <v>4522</v>
      </c>
      <c r="Q4038" s="17" t="s">
        <v>356</v>
      </c>
      <c r="R4038" s="18">
        <v>155</v>
      </c>
      <c r="S4038" s="10">
        <v>56</v>
      </c>
      <c r="AA4038" s="11" t="str">
        <f t="shared" ref="AA4038:AA4101" si="63">N4038&amp;O4038</f>
        <v>26. Hà NamHuyện Bình Lục</v>
      </c>
    </row>
    <row r="4039" spans="11:27" ht="15.75">
      <c r="K4039" s="21"/>
      <c r="L4039" s="17"/>
      <c r="M4039" s="17"/>
      <c r="N4039" s="17" t="s">
        <v>397</v>
      </c>
      <c r="O4039" s="17" t="s">
        <v>702</v>
      </c>
      <c r="P4039" s="17" t="s">
        <v>4523</v>
      </c>
      <c r="Q4039" s="17" t="s">
        <v>356</v>
      </c>
      <c r="R4039" s="18">
        <v>155</v>
      </c>
      <c r="S4039" s="10">
        <v>56</v>
      </c>
      <c r="AA4039" s="11" t="str">
        <f t="shared" si="63"/>
        <v>26. Hà NamHuyện Bình Lục</v>
      </c>
    </row>
    <row r="4040" spans="11:27" ht="15.75">
      <c r="K4040" s="21"/>
      <c r="L4040" s="17"/>
      <c r="M4040" s="17"/>
      <c r="N4040" s="17" t="s">
        <v>397</v>
      </c>
      <c r="O4040" s="17" t="s">
        <v>702</v>
      </c>
      <c r="P4040" s="17" t="s">
        <v>4524</v>
      </c>
      <c r="Q4040" s="17" t="s">
        <v>356</v>
      </c>
      <c r="R4040" s="18">
        <v>155</v>
      </c>
      <c r="S4040" s="10">
        <v>56</v>
      </c>
      <c r="AA4040" s="11" t="str">
        <f t="shared" si="63"/>
        <v>26. Hà NamHuyện Bình Lục</v>
      </c>
    </row>
    <row r="4041" spans="11:27" ht="15.75">
      <c r="K4041" s="21"/>
      <c r="L4041" s="17"/>
      <c r="M4041" s="17"/>
      <c r="N4041" s="17" t="s">
        <v>397</v>
      </c>
      <c r="O4041" s="17" t="s">
        <v>1132</v>
      </c>
      <c r="P4041" s="17" t="s">
        <v>4525</v>
      </c>
      <c r="Q4041" s="17" t="s">
        <v>306</v>
      </c>
      <c r="R4041" s="18">
        <v>125</v>
      </c>
      <c r="S4041" s="10">
        <v>50</v>
      </c>
      <c r="AA4041" s="11" t="str">
        <f t="shared" si="63"/>
        <v>26. Hà NamHuyện Kim Bảng</v>
      </c>
    </row>
    <row r="4042" spans="11:27" ht="15.75">
      <c r="K4042" s="21"/>
      <c r="L4042" s="17"/>
      <c r="M4042" s="17"/>
      <c r="N4042" s="17" t="s">
        <v>397</v>
      </c>
      <c r="O4042" s="17" t="s">
        <v>1132</v>
      </c>
      <c r="P4042" s="17" t="s">
        <v>4526</v>
      </c>
      <c r="Q4042" s="17" t="s">
        <v>306</v>
      </c>
      <c r="R4042" s="18">
        <v>125</v>
      </c>
      <c r="S4042" s="10">
        <v>50</v>
      </c>
      <c r="AA4042" s="11" t="str">
        <f t="shared" si="63"/>
        <v>26. Hà NamHuyện Kim Bảng</v>
      </c>
    </row>
    <row r="4043" spans="11:27" ht="15.75">
      <c r="K4043" s="21"/>
      <c r="L4043" s="17"/>
      <c r="M4043" s="17"/>
      <c r="N4043" s="17" t="s">
        <v>397</v>
      </c>
      <c r="O4043" s="17" t="s">
        <v>1132</v>
      </c>
      <c r="P4043" s="17" t="s">
        <v>4527</v>
      </c>
      <c r="Q4043" s="17" t="s">
        <v>306</v>
      </c>
      <c r="R4043" s="18">
        <v>125</v>
      </c>
      <c r="S4043" s="10">
        <v>50</v>
      </c>
      <c r="AA4043" s="11" t="str">
        <f t="shared" si="63"/>
        <v>26. Hà NamHuyện Kim Bảng</v>
      </c>
    </row>
    <row r="4044" spans="11:27" ht="15.75">
      <c r="K4044" s="21"/>
      <c r="L4044" s="17"/>
      <c r="M4044" s="17"/>
      <c r="N4044" s="17" t="s">
        <v>397</v>
      </c>
      <c r="O4044" s="17" t="s">
        <v>1132</v>
      </c>
      <c r="P4044" s="17" t="s">
        <v>4528</v>
      </c>
      <c r="Q4044" s="17" t="s">
        <v>306</v>
      </c>
      <c r="R4044" s="18">
        <v>125</v>
      </c>
      <c r="S4044" s="10">
        <v>50</v>
      </c>
      <c r="AA4044" s="11" t="str">
        <f t="shared" si="63"/>
        <v>26. Hà NamHuyện Kim Bảng</v>
      </c>
    </row>
    <row r="4045" spans="11:27" ht="15.75">
      <c r="K4045" s="21"/>
      <c r="L4045" s="17"/>
      <c r="M4045" s="17"/>
      <c r="N4045" s="17" t="s">
        <v>397</v>
      </c>
      <c r="O4045" s="17" t="s">
        <v>1132</v>
      </c>
      <c r="P4045" s="17" t="s">
        <v>4529</v>
      </c>
      <c r="Q4045" s="17" t="s">
        <v>306</v>
      </c>
      <c r="R4045" s="18">
        <v>125</v>
      </c>
      <c r="S4045" s="10">
        <v>50</v>
      </c>
      <c r="AA4045" s="11" t="str">
        <f t="shared" si="63"/>
        <v>26. Hà NamHuyện Kim Bảng</v>
      </c>
    </row>
    <row r="4046" spans="11:27" ht="15.75">
      <c r="K4046" s="21"/>
      <c r="L4046" s="17"/>
      <c r="M4046" s="17"/>
      <c r="N4046" s="17" t="s">
        <v>397</v>
      </c>
      <c r="O4046" s="17" t="s">
        <v>1132</v>
      </c>
      <c r="P4046" s="17" t="s">
        <v>4530</v>
      </c>
      <c r="Q4046" s="17" t="s">
        <v>306</v>
      </c>
      <c r="R4046" s="18">
        <v>125</v>
      </c>
      <c r="S4046" s="10">
        <v>50</v>
      </c>
      <c r="AA4046" s="11" t="str">
        <f t="shared" si="63"/>
        <v>26. Hà NamHuyện Kim Bảng</v>
      </c>
    </row>
    <row r="4047" spans="11:27" ht="15.75">
      <c r="K4047" s="21"/>
      <c r="L4047" s="17"/>
      <c r="M4047" s="17"/>
      <c r="N4047" s="17" t="s">
        <v>397</v>
      </c>
      <c r="O4047" s="17" t="s">
        <v>1132</v>
      </c>
      <c r="P4047" s="17" t="s">
        <v>4531</v>
      </c>
      <c r="Q4047" s="17" t="s">
        <v>306</v>
      </c>
      <c r="R4047" s="18">
        <v>125</v>
      </c>
      <c r="S4047" s="10">
        <v>50</v>
      </c>
      <c r="AA4047" s="11" t="str">
        <f t="shared" si="63"/>
        <v>26. Hà NamHuyện Kim Bảng</v>
      </c>
    </row>
    <row r="4048" spans="11:27" ht="15.75">
      <c r="K4048" s="21"/>
      <c r="L4048" s="17"/>
      <c r="M4048" s="17"/>
      <c r="N4048" s="17" t="s">
        <v>397</v>
      </c>
      <c r="O4048" s="17" t="s">
        <v>1132</v>
      </c>
      <c r="P4048" s="17" t="s">
        <v>2642</v>
      </c>
      <c r="Q4048" s="17" t="s">
        <v>306</v>
      </c>
      <c r="R4048" s="18">
        <v>125</v>
      </c>
      <c r="S4048" s="10">
        <v>50</v>
      </c>
      <c r="AA4048" s="11" t="str">
        <f t="shared" si="63"/>
        <v>26. Hà NamHuyện Kim Bảng</v>
      </c>
    </row>
    <row r="4049" spans="11:27" ht="15.75">
      <c r="K4049" s="21"/>
      <c r="L4049" s="17"/>
      <c r="M4049" s="17"/>
      <c r="N4049" s="17" t="s">
        <v>397</v>
      </c>
      <c r="O4049" s="17" t="s">
        <v>1132</v>
      </c>
      <c r="P4049" s="17" t="s">
        <v>2549</v>
      </c>
      <c r="Q4049" s="17" t="s">
        <v>306</v>
      </c>
      <c r="R4049" s="18">
        <v>125</v>
      </c>
      <c r="S4049" s="10">
        <v>50</v>
      </c>
      <c r="AA4049" s="11" t="str">
        <f t="shared" si="63"/>
        <v>26. Hà NamHuyện Kim Bảng</v>
      </c>
    </row>
    <row r="4050" spans="11:27" ht="15.75">
      <c r="K4050" s="21"/>
      <c r="L4050" s="17"/>
      <c r="M4050" s="17"/>
      <c r="N4050" s="17" t="s">
        <v>397</v>
      </c>
      <c r="O4050" s="17" t="s">
        <v>1132</v>
      </c>
      <c r="P4050" s="17" t="s">
        <v>4532</v>
      </c>
      <c r="Q4050" s="17" t="s">
        <v>306</v>
      </c>
      <c r="R4050" s="18">
        <v>125</v>
      </c>
      <c r="S4050" s="10">
        <v>50</v>
      </c>
      <c r="AA4050" s="11" t="str">
        <f t="shared" si="63"/>
        <v>26. Hà NamHuyện Kim Bảng</v>
      </c>
    </row>
    <row r="4051" spans="11:27" ht="15.75">
      <c r="K4051" s="21"/>
      <c r="L4051" s="17"/>
      <c r="M4051" s="17"/>
      <c r="N4051" s="17" t="s">
        <v>397</v>
      </c>
      <c r="O4051" s="17" t="s">
        <v>1132</v>
      </c>
      <c r="P4051" s="17" t="s">
        <v>4533</v>
      </c>
      <c r="Q4051" s="17" t="s">
        <v>306</v>
      </c>
      <c r="R4051" s="18">
        <v>125</v>
      </c>
      <c r="S4051" s="10">
        <v>50</v>
      </c>
      <c r="AA4051" s="11" t="str">
        <f t="shared" si="63"/>
        <v>26. Hà NamHuyện Kim Bảng</v>
      </c>
    </row>
    <row r="4052" spans="11:27" ht="15.75">
      <c r="K4052" s="21"/>
      <c r="L4052" s="17"/>
      <c r="M4052" s="17"/>
      <c r="N4052" s="17" t="s">
        <v>397</v>
      </c>
      <c r="O4052" s="17" t="s">
        <v>1132</v>
      </c>
      <c r="P4052" s="17" t="s">
        <v>4534</v>
      </c>
      <c r="Q4052" s="17" t="s">
        <v>306</v>
      </c>
      <c r="R4052" s="18">
        <v>125</v>
      </c>
      <c r="S4052" s="10">
        <v>50</v>
      </c>
      <c r="AA4052" s="11" t="str">
        <f t="shared" si="63"/>
        <v>26. Hà NamHuyện Kim Bảng</v>
      </c>
    </row>
    <row r="4053" spans="11:27" ht="15.75">
      <c r="K4053" s="21"/>
      <c r="L4053" s="17"/>
      <c r="M4053" s="17"/>
      <c r="N4053" s="17" t="s">
        <v>397</v>
      </c>
      <c r="O4053" s="17" t="s">
        <v>1132</v>
      </c>
      <c r="P4053" s="17" t="s">
        <v>2615</v>
      </c>
      <c r="Q4053" s="17" t="s">
        <v>306</v>
      </c>
      <c r="R4053" s="18">
        <v>125</v>
      </c>
      <c r="S4053" s="10">
        <v>50</v>
      </c>
      <c r="AA4053" s="11" t="str">
        <f t="shared" si="63"/>
        <v>26. Hà NamHuyện Kim Bảng</v>
      </c>
    </row>
    <row r="4054" spans="11:27" ht="15.75">
      <c r="K4054" s="21"/>
      <c r="L4054" s="17"/>
      <c r="M4054" s="17"/>
      <c r="N4054" s="17" t="s">
        <v>397</v>
      </c>
      <c r="O4054" s="17" t="s">
        <v>1132</v>
      </c>
      <c r="P4054" s="17" t="s">
        <v>4535</v>
      </c>
      <c r="Q4054" s="17" t="s">
        <v>306</v>
      </c>
      <c r="R4054" s="18">
        <v>125</v>
      </c>
      <c r="S4054" s="10">
        <v>50</v>
      </c>
      <c r="AA4054" s="11" t="str">
        <f t="shared" si="63"/>
        <v>26. Hà NamHuyện Kim Bảng</v>
      </c>
    </row>
    <row r="4055" spans="11:27" ht="15.75">
      <c r="K4055" s="21"/>
      <c r="L4055" s="17"/>
      <c r="M4055" s="17"/>
      <c r="N4055" s="17" t="s">
        <v>397</v>
      </c>
      <c r="O4055" s="17" t="s">
        <v>1132</v>
      </c>
      <c r="P4055" s="17" t="s">
        <v>2005</v>
      </c>
      <c r="Q4055" s="17" t="s">
        <v>306</v>
      </c>
      <c r="R4055" s="18">
        <v>125</v>
      </c>
      <c r="S4055" s="10">
        <v>50</v>
      </c>
      <c r="AA4055" s="11" t="str">
        <f t="shared" si="63"/>
        <v>26. Hà NamHuyện Kim Bảng</v>
      </c>
    </row>
    <row r="4056" spans="11:27" ht="15.75">
      <c r="K4056" s="21"/>
      <c r="L4056" s="17"/>
      <c r="M4056" s="17"/>
      <c r="N4056" s="17" t="s">
        <v>397</v>
      </c>
      <c r="O4056" s="17" t="s">
        <v>1132</v>
      </c>
      <c r="P4056" s="17" t="s">
        <v>4536</v>
      </c>
      <c r="Q4056" s="17" t="s">
        <v>306</v>
      </c>
      <c r="R4056" s="18">
        <v>125</v>
      </c>
      <c r="S4056" s="10">
        <v>50</v>
      </c>
      <c r="AA4056" s="11" t="str">
        <f t="shared" si="63"/>
        <v>26. Hà NamHuyện Kim Bảng</v>
      </c>
    </row>
    <row r="4057" spans="11:27" ht="15.75">
      <c r="K4057" s="21"/>
      <c r="L4057" s="17"/>
      <c r="M4057" s="17"/>
      <c r="N4057" s="17" t="s">
        <v>397</v>
      </c>
      <c r="O4057" s="17" t="s">
        <v>1132</v>
      </c>
      <c r="P4057" s="17" t="s">
        <v>4537</v>
      </c>
      <c r="Q4057" s="17" t="s">
        <v>306</v>
      </c>
      <c r="R4057" s="18">
        <v>125</v>
      </c>
      <c r="S4057" s="10">
        <v>50</v>
      </c>
      <c r="AA4057" s="11" t="str">
        <f t="shared" si="63"/>
        <v>26. Hà NamHuyện Kim Bảng</v>
      </c>
    </row>
    <row r="4058" spans="11:27" ht="15.75">
      <c r="K4058" s="21"/>
      <c r="L4058" s="17"/>
      <c r="M4058" s="17"/>
      <c r="N4058" s="17" t="s">
        <v>397</v>
      </c>
      <c r="O4058" s="17" t="s">
        <v>1132</v>
      </c>
      <c r="P4058" s="17" t="s">
        <v>4538</v>
      </c>
      <c r="Q4058" s="17" t="s">
        <v>306</v>
      </c>
      <c r="R4058" s="18">
        <v>125</v>
      </c>
      <c r="S4058" s="10">
        <v>50</v>
      </c>
      <c r="AA4058" s="11" t="str">
        <f t="shared" si="63"/>
        <v>26. Hà NamHuyện Kim Bảng</v>
      </c>
    </row>
    <row r="4059" spans="11:27" ht="15.75">
      <c r="K4059" s="21"/>
      <c r="L4059" s="17"/>
      <c r="M4059" s="17"/>
      <c r="N4059" s="17" t="s">
        <v>397</v>
      </c>
      <c r="O4059" s="17" t="s">
        <v>1135</v>
      </c>
      <c r="P4059" s="17" t="s">
        <v>4539</v>
      </c>
      <c r="Q4059" s="17" t="s">
        <v>306</v>
      </c>
      <c r="R4059" s="18">
        <v>125</v>
      </c>
      <c r="S4059" s="10">
        <v>50</v>
      </c>
      <c r="AA4059" s="11" t="str">
        <f t="shared" si="63"/>
        <v>26. Hà NamHuyện Lý Nhân</v>
      </c>
    </row>
    <row r="4060" spans="11:27" ht="15.75">
      <c r="K4060" s="21"/>
      <c r="L4060" s="17"/>
      <c r="M4060" s="17"/>
      <c r="N4060" s="17" t="s">
        <v>397</v>
      </c>
      <c r="O4060" s="17" t="s">
        <v>1135</v>
      </c>
      <c r="P4060" s="17" t="s">
        <v>2536</v>
      </c>
      <c r="Q4060" s="17" t="s">
        <v>306</v>
      </c>
      <c r="R4060" s="18">
        <v>125</v>
      </c>
      <c r="S4060" s="10">
        <v>50</v>
      </c>
      <c r="AA4060" s="11" t="str">
        <f t="shared" si="63"/>
        <v>26. Hà NamHuyện Lý Nhân</v>
      </c>
    </row>
    <row r="4061" spans="11:27" ht="15.75">
      <c r="K4061" s="21"/>
      <c r="L4061" s="17"/>
      <c r="M4061" s="17"/>
      <c r="N4061" s="17" t="s">
        <v>397</v>
      </c>
      <c r="O4061" s="17" t="s">
        <v>1135</v>
      </c>
      <c r="P4061" s="17" t="s">
        <v>4540</v>
      </c>
      <c r="Q4061" s="17" t="s">
        <v>306</v>
      </c>
      <c r="R4061" s="18">
        <v>125</v>
      </c>
      <c r="S4061" s="10">
        <v>50</v>
      </c>
      <c r="AA4061" s="11" t="str">
        <f t="shared" si="63"/>
        <v>26. Hà NamHuyện Lý Nhân</v>
      </c>
    </row>
    <row r="4062" spans="11:27" ht="15.75">
      <c r="K4062" s="21"/>
      <c r="L4062" s="17"/>
      <c r="M4062" s="17"/>
      <c r="N4062" s="17" t="s">
        <v>397</v>
      </c>
      <c r="O4062" s="17" t="s">
        <v>1135</v>
      </c>
      <c r="P4062" s="17" t="s">
        <v>4541</v>
      </c>
      <c r="Q4062" s="17" t="s">
        <v>306</v>
      </c>
      <c r="R4062" s="18">
        <v>125</v>
      </c>
      <c r="S4062" s="10">
        <v>50</v>
      </c>
      <c r="AA4062" s="11" t="str">
        <f t="shared" si="63"/>
        <v>26. Hà NamHuyện Lý Nhân</v>
      </c>
    </row>
    <row r="4063" spans="11:27" ht="15.75">
      <c r="K4063" s="21"/>
      <c r="L4063" s="17"/>
      <c r="M4063" s="17"/>
      <c r="N4063" s="17" t="s">
        <v>397</v>
      </c>
      <c r="O4063" s="17" t="s">
        <v>1135</v>
      </c>
      <c r="P4063" s="17" t="s">
        <v>4542</v>
      </c>
      <c r="Q4063" s="17" t="s">
        <v>306</v>
      </c>
      <c r="R4063" s="18">
        <v>125</v>
      </c>
      <c r="S4063" s="10">
        <v>50</v>
      </c>
      <c r="AA4063" s="11" t="str">
        <f t="shared" si="63"/>
        <v>26. Hà NamHuyện Lý Nhân</v>
      </c>
    </row>
    <row r="4064" spans="11:27" ht="15.75">
      <c r="K4064" s="21"/>
      <c r="L4064" s="17"/>
      <c r="M4064" s="17"/>
      <c r="N4064" s="17" t="s">
        <v>397</v>
      </c>
      <c r="O4064" s="17" t="s">
        <v>1135</v>
      </c>
      <c r="P4064" s="17" t="s">
        <v>4543</v>
      </c>
      <c r="Q4064" s="17" t="s">
        <v>306</v>
      </c>
      <c r="R4064" s="18">
        <v>125</v>
      </c>
      <c r="S4064" s="10">
        <v>50</v>
      </c>
      <c r="AA4064" s="11" t="str">
        <f t="shared" si="63"/>
        <v>26. Hà NamHuyện Lý Nhân</v>
      </c>
    </row>
    <row r="4065" spans="11:27" ht="15.75">
      <c r="K4065" s="21"/>
      <c r="L4065" s="17"/>
      <c r="M4065" s="17"/>
      <c r="N4065" s="17" t="s">
        <v>397</v>
      </c>
      <c r="O4065" s="17" t="s">
        <v>1135</v>
      </c>
      <c r="P4065" s="17" t="s">
        <v>4544</v>
      </c>
      <c r="Q4065" s="17" t="s">
        <v>306</v>
      </c>
      <c r="R4065" s="18">
        <v>125</v>
      </c>
      <c r="S4065" s="10">
        <v>50</v>
      </c>
      <c r="AA4065" s="11" t="str">
        <f t="shared" si="63"/>
        <v>26. Hà NamHuyện Lý Nhân</v>
      </c>
    </row>
    <row r="4066" spans="11:27" ht="15.75">
      <c r="K4066" s="21"/>
      <c r="L4066" s="17"/>
      <c r="M4066" s="17"/>
      <c r="N4066" s="17" t="s">
        <v>397</v>
      </c>
      <c r="O4066" s="17" t="s">
        <v>1135</v>
      </c>
      <c r="P4066" s="17" t="s">
        <v>4545</v>
      </c>
      <c r="Q4066" s="17" t="s">
        <v>306</v>
      </c>
      <c r="R4066" s="18">
        <v>125</v>
      </c>
      <c r="S4066" s="10">
        <v>50</v>
      </c>
      <c r="AA4066" s="11" t="str">
        <f t="shared" si="63"/>
        <v>26. Hà NamHuyện Lý Nhân</v>
      </c>
    </row>
    <row r="4067" spans="11:27" ht="15.75">
      <c r="K4067" s="21"/>
      <c r="L4067" s="17"/>
      <c r="M4067" s="17"/>
      <c r="N4067" s="17" t="s">
        <v>397</v>
      </c>
      <c r="O4067" s="17" t="s">
        <v>1135</v>
      </c>
      <c r="P4067" s="17" t="s">
        <v>4546</v>
      </c>
      <c r="Q4067" s="17" t="s">
        <v>306</v>
      </c>
      <c r="R4067" s="18">
        <v>125</v>
      </c>
      <c r="S4067" s="10">
        <v>50</v>
      </c>
      <c r="AA4067" s="11" t="str">
        <f t="shared" si="63"/>
        <v>26. Hà NamHuyện Lý Nhân</v>
      </c>
    </row>
    <row r="4068" spans="11:27" ht="15.75">
      <c r="K4068" s="21"/>
      <c r="L4068" s="17"/>
      <c r="M4068" s="17"/>
      <c r="N4068" s="17" t="s">
        <v>397</v>
      </c>
      <c r="O4068" s="17" t="s">
        <v>1135</v>
      </c>
      <c r="P4068" s="17" t="s">
        <v>4547</v>
      </c>
      <c r="Q4068" s="17" t="s">
        <v>306</v>
      </c>
      <c r="R4068" s="18">
        <v>125</v>
      </c>
      <c r="S4068" s="10">
        <v>50</v>
      </c>
      <c r="AA4068" s="11" t="str">
        <f t="shared" si="63"/>
        <v>26. Hà NamHuyện Lý Nhân</v>
      </c>
    </row>
    <row r="4069" spans="11:27" ht="15.75">
      <c r="K4069" s="21"/>
      <c r="L4069" s="17"/>
      <c r="M4069" s="17"/>
      <c r="N4069" s="17" t="s">
        <v>397</v>
      </c>
      <c r="O4069" s="17" t="s">
        <v>1135</v>
      </c>
      <c r="P4069" s="17" t="s">
        <v>4548</v>
      </c>
      <c r="Q4069" s="17" t="s">
        <v>306</v>
      </c>
      <c r="R4069" s="18">
        <v>125</v>
      </c>
      <c r="S4069" s="10">
        <v>50</v>
      </c>
      <c r="AA4069" s="11" t="str">
        <f t="shared" si="63"/>
        <v>26. Hà NamHuyện Lý Nhân</v>
      </c>
    </row>
    <row r="4070" spans="11:27" ht="15.75">
      <c r="K4070" s="21"/>
      <c r="L4070" s="17"/>
      <c r="M4070" s="17"/>
      <c r="N4070" s="17" t="s">
        <v>397</v>
      </c>
      <c r="O4070" s="17" t="s">
        <v>1135</v>
      </c>
      <c r="P4070" s="17" t="s">
        <v>4549</v>
      </c>
      <c r="Q4070" s="17" t="s">
        <v>306</v>
      </c>
      <c r="R4070" s="18">
        <v>125</v>
      </c>
      <c r="S4070" s="10">
        <v>50</v>
      </c>
      <c r="AA4070" s="11" t="str">
        <f t="shared" si="63"/>
        <v>26. Hà NamHuyện Lý Nhân</v>
      </c>
    </row>
    <row r="4071" spans="11:27" ht="15.75">
      <c r="K4071" s="21"/>
      <c r="L4071" s="17"/>
      <c r="M4071" s="17"/>
      <c r="N4071" s="17" t="s">
        <v>397</v>
      </c>
      <c r="O4071" s="17" t="s">
        <v>1135</v>
      </c>
      <c r="P4071" s="17" t="s">
        <v>4550</v>
      </c>
      <c r="Q4071" s="17" t="s">
        <v>306</v>
      </c>
      <c r="R4071" s="18">
        <v>125</v>
      </c>
      <c r="S4071" s="10">
        <v>50</v>
      </c>
      <c r="AA4071" s="11" t="str">
        <f t="shared" si="63"/>
        <v>26. Hà NamHuyện Lý Nhân</v>
      </c>
    </row>
    <row r="4072" spans="11:27" ht="15.75">
      <c r="K4072" s="21"/>
      <c r="L4072" s="17"/>
      <c r="M4072" s="17"/>
      <c r="N4072" s="17" t="s">
        <v>397</v>
      </c>
      <c r="O4072" s="17" t="s">
        <v>1135</v>
      </c>
      <c r="P4072" s="17" t="s">
        <v>4551</v>
      </c>
      <c r="Q4072" s="17" t="s">
        <v>306</v>
      </c>
      <c r="R4072" s="18">
        <v>125</v>
      </c>
      <c r="S4072" s="10">
        <v>50</v>
      </c>
      <c r="AA4072" s="11" t="str">
        <f t="shared" si="63"/>
        <v>26. Hà NamHuyện Lý Nhân</v>
      </c>
    </row>
    <row r="4073" spans="11:27" ht="15.75">
      <c r="K4073" s="21"/>
      <c r="L4073" s="17"/>
      <c r="M4073" s="17"/>
      <c r="N4073" s="17" t="s">
        <v>397</v>
      </c>
      <c r="O4073" s="17" t="s">
        <v>1135</v>
      </c>
      <c r="P4073" s="17" t="s">
        <v>3954</v>
      </c>
      <c r="Q4073" s="17" t="s">
        <v>306</v>
      </c>
      <c r="R4073" s="18">
        <v>125</v>
      </c>
      <c r="S4073" s="10">
        <v>50</v>
      </c>
      <c r="AA4073" s="11" t="str">
        <f t="shared" si="63"/>
        <v>26. Hà NamHuyện Lý Nhân</v>
      </c>
    </row>
    <row r="4074" spans="11:27" ht="15.75">
      <c r="K4074" s="21"/>
      <c r="L4074" s="17"/>
      <c r="M4074" s="17"/>
      <c r="N4074" s="17" t="s">
        <v>397</v>
      </c>
      <c r="O4074" s="17" t="s">
        <v>1135</v>
      </c>
      <c r="P4074" s="17" t="s">
        <v>4552</v>
      </c>
      <c r="Q4074" s="17" t="s">
        <v>306</v>
      </c>
      <c r="R4074" s="18">
        <v>125</v>
      </c>
      <c r="S4074" s="10">
        <v>50</v>
      </c>
      <c r="AA4074" s="11" t="str">
        <f t="shared" si="63"/>
        <v>26. Hà NamHuyện Lý Nhân</v>
      </c>
    </row>
    <row r="4075" spans="11:27" ht="15.75">
      <c r="K4075" s="21"/>
      <c r="L4075" s="17"/>
      <c r="M4075" s="17"/>
      <c r="N4075" s="17" t="s">
        <v>397</v>
      </c>
      <c r="O4075" s="17" t="s">
        <v>1135</v>
      </c>
      <c r="P4075" s="17" t="s">
        <v>4553</v>
      </c>
      <c r="Q4075" s="17" t="s">
        <v>306</v>
      </c>
      <c r="R4075" s="18">
        <v>125</v>
      </c>
      <c r="S4075" s="10">
        <v>50</v>
      </c>
      <c r="AA4075" s="11" t="str">
        <f t="shared" si="63"/>
        <v>26. Hà NamHuyện Lý Nhân</v>
      </c>
    </row>
    <row r="4076" spans="11:27" ht="15.75">
      <c r="K4076" s="21"/>
      <c r="L4076" s="17"/>
      <c r="M4076" s="17"/>
      <c r="N4076" s="17" t="s">
        <v>397</v>
      </c>
      <c r="O4076" s="17" t="s">
        <v>1135</v>
      </c>
      <c r="P4076" s="17" t="s">
        <v>782</v>
      </c>
      <c r="Q4076" s="17" t="s">
        <v>306</v>
      </c>
      <c r="R4076" s="18">
        <v>125</v>
      </c>
      <c r="S4076" s="10">
        <v>50</v>
      </c>
      <c r="AA4076" s="11" t="str">
        <f t="shared" si="63"/>
        <v>26. Hà NamHuyện Lý Nhân</v>
      </c>
    </row>
    <row r="4077" spans="11:27" ht="15.75">
      <c r="K4077" s="21"/>
      <c r="L4077" s="17"/>
      <c r="M4077" s="17"/>
      <c r="N4077" s="17" t="s">
        <v>397</v>
      </c>
      <c r="O4077" s="17" t="s">
        <v>1135</v>
      </c>
      <c r="P4077" s="17" t="s">
        <v>4554</v>
      </c>
      <c r="Q4077" s="17" t="s">
        <v>306</v>
      </c>
      <c r="R4077" s="18">
        <v>125</v>
      </c>
      <c r="S4077" s="10">
        <v>50</v>
      </c>
      <c r="AA4077" s="11" t="str">
        <f t="shared" si="63"/>
        <v>26. Hà NamHuyện Lý Nhân</v>
      </c>
    </row>
    <row r="4078" spans="11:27" ht="15.75">
      <c r="K4078" s="21"/>
      <c r="L4078" s="17"/>
      <c r="M4078" s="17"/>
      <c r="N4078" s="17" t="s">
        <v>397</v>
      </c>
      <c r="O4078" s="17" t="s">
        <v>1135</v>
      </c>
      <c r="P4078" s="17" t="s">
        <v>4555</v>
      </c>
      <c r="Q4078" s="17" t="s">
        <v>306</v>
      </c>
      <c r="R4078" s="18">
        <v>125</v>
      </c>
      <c r="S4078" s="10">
        <v>50</v>
      </c>
      <c r="AA4078" s="11" t="str">
        <f t="shared" si="63"/>
        <v>26. Hà NamHuyện Lý Nhân</v>
      </c>
    </row>
    <row r="4079" spans="11:27" ht="15.75">
      <c r="K4079" s="21"/>
      <c r="L4079" s="17"/>
      <c r="M4079" s="17"/>
      <c r="N4079" s="17" t="s">
        <v>397</v>
      </c>
      <c r="O4079" s="17" t="s">
        <v>1135</v>
      </c>
      <c r="P4079" s="17" t="s">
        <v>4556</v>
      </c>
      <c r="Q4079" s="17" t="s">
        <v>306</v>
      </c>
      <c r="R4079" s="18">
        <v>125</v>
      </c>
      <c r="S4079" s="10">
        <v>50</v>
      </c>
      <c r="AA4079" s="11" t="str">
        <f t="shared" si="63"/>
        <v>26. Hà NamHuyện Lý Nhân</v>
      </c>
    </row>
    <row r="4080" spans="11:27" ht="15.75">
      <c r="K4080" s="21"/>
      <c r="L4080" s="17"/>
      <c r="M4080" s="17"/>
      <c r="N4080" s="17" t="s">
        <v>397</v>
      </c>
      <c r="O4080" s="17" t="s">
        <v>1138</v>
      </c>
      <c r="P4080" s="17" t="s">
        <v>4557</v>
      </c>
      <c r="Q4080" s="17" t="s">
        <v>306</v>
      </c>
      <c r="R4080" s="18">
        <v>125</v>
      </c>
      <c r="S4080" s="10">
        <v>50</v>
      </c>
      <c r="AA4080" s="11" t="str">
        <f t="shared" si="63"/>
        <v>26. Hà NamHuyện Thanh Liêm</v>
      </c>
    </row>
    <row r="4081" spans="11:27" ht="15.75">
      <c r="K4081" s="21"/>
      <c r="L4081" s="17"/>
      <c r="M4081" s="17"/>
      <c r="N4081" s="17" t="s">
        <v>397</v>
      </c>
      <c r="O4081" s="17" t="s">
        <v>1138</v>
      </c>
      <c r="P4081" s="17" t="s">
        <v>4558</v>
      </c>
      <c r="Q4081" s="17" t="s">
        <v>306</v>
      </c>
      <c r="R4081" s="18">
        <v>125</v>
      </c>
      <c r="S4081" s="10">
        <v>50</v>
      </c>
      <c r="AA4081" s="11" t="str">
        <f t="shared" si="63"/>
        <v>26. Hà NamHuyện Thanh Liêm</v>
      </c>
    </row>
    <row r="4082" spans="11:27" ht="15.75">
      <c r="K4082" s="21"/>
      <c r="L4082" s="17"/>
      <c r="M4082" s="17"/>
      <c r="N4082" s="17" t="s">
        <v>397</v>
      </c>
      <c r="O4082" s="17" t="s">
        <v>1138</v>
      </c>
      <c r="P4082" s="17" t="s">
        <v>4559</v>
      </c>
      <c r="Q4082" s="17" t="s">
        <v>306</v>
      </c>
      <c r="R4082" s="18">
        <v>125</v>
      </c>
      <c r="S4082" s="10">
        <v>50</v>
      </c>
      <c r="AA4082" s="11" t="str">
        <f t="shared" si="63"/>
        <v>26. Hà NamHuyện Thanh Liêm</v>
      </c>
    </row>
    <row r="4083" spans="11:27" ht="15.75">
      <c r="K4083" s="21"/>
      <c r="L4083" s="17"/>
      <c r="M4083" s="17"/>
      <c r="N4083" s="17" t="s">
        <v>397</v>
      </c>
      <c r="O4083" s="17" t="s">
        <v>1138</v>
      </c>
      <c r="P4083" s="17" t="s">
        <v>4560</v>
      </c>
      <c r="Q4083" s="17" t="s">
        <v>306</v>
      </c>
      <c r="R4083" s="18">
        <v>125</v>
      </c>
      <c r="S4083" s="10">
        <v>50</v>
      </c>
      <c r="AA4083" s="11" t="str">
        <f t="shared" si="63"/>
        <v>26. Hà NamHuyện Thanh Liêm</v>
      </c>
    </row>
    <row r="4084" spans="11:27" ht="15.75">
      <c r="K4084" s="21"/>
      <c r="L4084" s="17"/>
      <c r="M4084" s="17"/>
      <c r="N4084" s="17" t="s">
        <v>397</v>
      </c>
      <c r="O4084" s="17" t="s">
        <v>1138</v>
      </c>
      <c r="P4084" s="17" t="s">
        <v>4561</v>
      </c>
      <c r="Q4084" s="17" t="s">
        <v>306</v>
      </c>
      <c r="R4084" s="18">
        <v>125</v>
      </c>
      <c r="S4084" s="10">
        <v>50</v>
      </c>
      <c r="AA4084" s="11" t="str">
        <f t="shared" si="63"/>
        <v>26. Hà NamHuyện Thanh Liêm</v>
      </c>
    </row>
    <row r="4085" spans="11:27" ht="15.75">
      <c r="K4085" s="21"/>
      <c r="L4085" s="17"/>
      <c r="M4085" s="17"/>
      <c r="N4085" s="17" t="s">
        <v>397</v>
      </c>
      <c r="O4085" s="17" t="s">
        <v>1138</v>
      </c>
      <c r="P4085" s="17" t="s">
        <v>4562</v>
      </c>
      <c r="Q4085" s="17" t="s">
        <v>306</v>
      </c>
      <c r="R4085" s="18">
        <v>125</v>
      </c>
      <c r="S4085" s="10">
        <v>50</v>
      </c>
      <c r="AA4085" s="11" t="str">
        <f t="shared" si="63"/>
        <v>26. Hà NamHuyện Thanh Liêm</v>
      </c>
    </row>
    <row r="4086" spans="11:27" ht="15.75">
      <c r="K4086" s="21"/>
      <c r="L4086" s="17"/>
      <c r="M4086" s="17"/>
      <c r="N4086" s="17" t="s">
        <v>397</v>
      </c>
      <c r="O4086" s="17" t="s">
        <v>1138</v>
      </c>
      <c r="P4086" s="17" t="s">
        <v>4563</v>
      </c>
      <c r="Q4086" s="17" t="s">
        <v>306</v>
      </c>
      <c r="R4086" s="18">
        <v>125</v>
      </c>
      <c r="S4086" s="10">
        <v>50</v>
      </c>
      <c r="AA4086" s="11" t="str">
        <f t="shared" si="63"/>
        <v>26. Hà NamHuyện Thanh Liêm</v>
      </c>
    </row>
    <row r="4087" spans="11:27" ht="15.75">
      <c r="K4087" s="21"/>
      <c r="L4087" s="17"/>
      <c r="M4087" s="17"/>
      <c r="N4087" s="17" t="s">
        <v>397</v>
      </c>
      <c r="O4087" s="17" t="s">
        <v>1138</v>
      </c>
      <c r="P4087" s="17" t="s">
        <v>4564</v>
      </c>
      <c r="Q4087" s="17" t="s">
        <v>306</v>
      </c>
      <c r="R4087" s="18">
        <v>125</v>
      </c>
      <c r="S4087" s="10">
        <v>50</v>
      </c>
      <c r="AA4087" s="11" t="str">
        <f t="shared" si="63"/>
        <v>26. Hà NamHuyện Thanh Liêm</v>
      </c>
    </row>
    <row r="4088" spans="11:27" ht="15.75">
      <c r="K4088" s="21"/>
      <c r="L4088" s="17"/>
      <c r="M4088" s="17"/>
      <c r="N4088" s="17" t="s">
        <v>397</v>
      </c>
      <c r="O4088" s="17" t="s">
        <v>1138</v>
      </c>
      <c r="P4088" s="17" t="s">
        <v>2616</v>
      </c>
      <c r="Q4088" s="17" t="s">
        <v>306</v>
      </c>
      <c r="R4088" s="18">
        <v>125</v>
      </c>
      <c r="S4088" s="10">
        <v>50</v>
      </c>
      <c r="AA4088" s="11" t="str">
        <f t="shared" si="63"/>
        <v>26. Hà NamHuyện Thanh Liêm</v>
      </c>
    </row>
    <row r="4089" spans="11:27" ht="15.75">
      <c r="K4089" s="21"/>
      <c r="L4089" s="17"/>
      <c r="M4089" s="17"/>
      <c r="N4089" s="17" t="s">
        <v>397</v>
      </c>
      <c r="O4089" s="17" t="s">
        <v>1138</v>
      </c>
      <c r="P4089" s="17" t="s">
        <v>4565</v>
      </c>
      <c r="Q4089" s="17" t="s">
        <v>306</v>
      </c>
      <c r="R4089" s="18">
        <v>125</v>
      </c>
      <c r="S4089" s="10">
        <v>50</v>
      </c>
      <c r="AA4089" s="11" t="str">
        <f t="shared" si="63"/>
        <v>26. Hà NamHuyện Thanh Liêm</v>
      </c>
    </row>
    <row r="4090" spans="11:27" ht="15.75">
      <c r="K4090" s="21"/>
      <c r="L4090" s="17"/>
      <c r="M4090" s="17"/>
      <c r="N4090" s="17" t="s">
        <v>397</v>
      </c>
      <c r="O4090" s="17" t="s">
        <v>1138</v>
      </c>
      <c r="P4090" s="17" t="s">
        <v>4566</v>
      </c>
      <c r="Q4090" s="17" t="s">
        <v>306</v>
      </c>
      <c r="R4090" s="18">
        <v>125</v>
      </c>
      <c r="S4090" s="10">
        <v>50</v>
      </c>
      <c r="AA4090" s="11" t="str">
        <f t="shared" si="63"/>
        <v>26. Hà NamHuyện Thanh Liêm</v>
      </c>
    </row>
    <row r="4091" spans="11:27" ht="15.75">
      <c r="K4091" s="21"/>
      <c r="L4091" s="17"/>
      <c r="M4091" s="17"/>
      <c r="N4091" s="17" t="s">
        <v>397</v>
      </c>
      <c r="O4091" s="17" t="s">
        <v>1138</v>
      </c>
      <c r="P4091" s="17" t="s">
        <v>4567</v>
      </c>
      <c r="Q4091" s="17" t="s">
        <v>306</v>
      </c>
      <c r="R4091" s="18">
        <v>125</v>
      </c>
      <c r="S4091" s="10">
        <v>50</v>
      </c>
      <c r="AA4091" s="11" t="str">
        <f t="shared" si="63"/>
        <v>26. Hà NamHuyện Thanh Liêm</v>
      </c>
    </row>
    <row r="4092" spans="11:27" ht="15.75">
      <c r="K4092" s="21"/>
      <c r="L4092" s="17"/>
      <c r="M4092" s="17"/>
      <c r="N4092" s="17" t="s">
        <v>397</v>
      </c>
      <c r="O4092" s="17" t="s">
        <v>1138</v>
      </c>
      <c r="P4092" s="17" t="s">
        <v>4568</v>
      </c>
      <c r="Q4092" s="17" t="s">
        <v>306</v>
      </c>
      <c r="R4092" s="18">
        <v>125</v>
      </c>
      <c r="S4092" s="10">
        <v>50</v>
      </c>
      <c r="AA4092" s="11" t="str">
        <f t="shared" si="63"/>
        <v>26. Hà NamHuyện Thanh Liêm</v>
      </c>
    </row>
    <row r="4093" spans="11:27" ht="15.75">
      <c r="K4093" s="21"/>
      <c r="L4093" s="17"/>
      <c r="M4093" s="17"/>
      <c r="N4093" s="17" t="s">
        <v>397</v>
      </c>
      <c r="O4093" s="17" t="s">
        <v>1138</v>
      </c>
      <c r="P4093" s="17" t="s">
        <v>4569</v>
      </c>
      <c r="Q4093" s="17" t="s">
        <v>306</v>
      </c>
      <c r="R4093" s="18">
        <v>125</v>
      </c>
      <c r="S4093" s="10">
        <v>50</v>
      </c>
      <c r="AA4093" s="11" t="str">
        <f t="shared" si="63"/>
        <v>26. Hà NamHuyện Thanh Liêm</v>
      </c>
    </row>
    <row r="4094" spans="11:27" ht="15.75">
      <c r="K4094" s="21"/>
      <c r="L4094" s="17"/>
      <c r="M4094" s="17"/>
      <c r="N4094" s="17" t="s">
        <v>397</v>
      </c>
      <c r="O4094" s="17" t="s">
        <v>1138</v>
      </c>
      <c r="P4094" s="17" t="s">
        <v>2995</v>
      </c>
      <c r="Q4094" s="17" t="s">
        <v>306</v>
      </c>
      <c r="R4094" s="18">
        <v>125</v>
      </c>
      <c r="S4094" s="10">
        <v>50</v>
      </c>
      <c r="AA4094" s="11" t="str">
        <f t="shared" si="63"/>
        <v>26. Hà NamHuyện Thanh Liêm</v>
      </c>
    </row>
    <row r="4095" spans="11:27" ht="15.75">
      <c r="K4095" s="21"/>
      <c r="L4095" s="17"/>
      <c r="M4095" s="17"/>
      <c r="N4095" s="17" t="s">
        <v>397</v>
      </c>
      <c r="O4095" s="17" t="s">
        <v>1138</v>
      </c>
      <c r="P4095" s="17" t="s">
        <v>4464</v>
      </c>
      <c r="Q4095" s="17" t="s">
        <v>306</v>
      </c>
      <c r="R4095" s="18">
        <v>125</v>
      </c>
      <c r="S4095" s="10">
        <v>50</v>
      </c>
      <c r="AA4095" s="11" t="str">
        <f t="shared" si="63"/>
        <v>26. Hà NamHuyện Thanh Liêm</v>
      </c>
    </row>
    <row r="4096" spans="11:27" ht="15.75">
      <c r="K4096" s="21"/>
      <c r="L4096" s="17"/>
      <c r="M4096" s="17"/>
      <c r="N4096" s="17" t="s">
        <v>397</v>
      </c>
      <c r="O4096" s="17" t="s">
        <v>1141</v>
      </c>
      <c r="P4096" s="17" t="s">
        <v>4570</v>
      </c>
      <c r="Q4096" s="17" t="s">
        <v>306</v>
      </c>
      <c r="R4096" s="18">
        <v>125</v>
      </c>
      <c r="S4096" s="10">
        <v>50</v>
      </c>
      <c r="AA4096" s="11" t="str">
        <f t="shared" si="63"/>
        <v>26. Hà NamThành phố Phủ Lý</v>
      </c>
    </row>
    <row r="4097" spans="11:27" ht="15.75">
      <c r="K4097" s="21"/>
      <c r="L4097" s="17"/>
      <c r="M4097" s="17"/>
      <c r="N4097" s="17" t="s">
        <v>397</v>
      </c>
      <c r="O4097" s="17" t="s">
        <v>1141</v>
      </c>
      <c r="P4097" s="17" t="s">
        <v>4571</v>
      </c>
      <c r="Q4097" s="17" t="s">
        <v>306</v>
      </c>
      <c r="R4097" s="18">
        <v>125</v>
      </c>
      <c r="S4097" s="10">
        <v>50</v>
      </c>
      <c r="AA4097" s="11" t="str">
        <f t="shared" si="63"/>
        <v>26. Hà NamThành phố Phủ Lý</v>
      </c>
    </row>
    <row r="4098" spans="11:27" ht="15.75">
      <c r="K4098" s="21"/>
      <c r="L4098" s="17"/>
      <c r="M4098" s="17"/>
      <c r="N4098" s="17" t="s">
        <v>397</v>
      </c>
      <c r="O4098" s="17" t="s">
        <v>1141</v>
      </c>
      <c r="P4098" s="17" t="s">
        <v>4572</v>
      </c>
      <c r="Q4098" s="17" t="s">
        <v>306</v>
      </c>
      <c r="R4098" s="18">
        <v>125</v>
      </c>
      <c r="S4098" s="10">
        <v>50</v>
      </c>
      <c r="AA4098" s="11" t="str">
        <f t="shared" si="63"/>
        <v>26. Hà NamThành phố Phủ Lý</v>
      </c>
    </row>
    <row r="4099" spans="11:27" ht="15.75">
      <c r="K4099" s="21"/>
      <c r="L4099" s="17"/>
      <c r="M4099" s="17"/>
      <c r="N4099" s="17" t="s">
        <v>397</v>
      </c>
      <c r="O4099" s="17" t="s">
        <v>1141</v>
      </c>
      <c r="P4099" s="17" t="s">
        <v>3180</v>
      </c>
      <c r="Q4099" s="17" t="s">
        <v>306</v>
      </c>
      <c r="R4099" s="18">
        <v>125</v>
      </c>
      <c r="S4099" s="10">
        <v>50</v>
      </c>
      <c r="AA4099" s="11" t="str">
        <f t="shared" si="63"/>
        <v>26. Hà NamThành phố Phủ Lý</v>
      </c>
    </row>
    <row r="4100" spans="11:27" ht="15.75">
      <c r="K4100" s="21"/>
      <c r="L4100" s="17"/>
      <c r="M4100" s="17"/>
      <c r="N4100" s="17" t="s">
        <v>397</v>
      </c>
      <c r="O4100" s="17" t="s">
        <v>1141</v>
      </c>
      <c r="P4100" s="17" t="s">
        <v>4573</v>
      </c>
      <c r="Q4100" s="17" t="s">
        <v>306</v>
      </c>
      <c r="R4100" s="18">
        <v>125</v>
      </c>
      <c r="S4100" s="10">
        <v>50</v>
      </c>
      <c r="AA4100" s="11" t="str">
        <f t="shared" si="63"/>
        <v>26. Hà NamThành phố Phủ Lý</v>
      </c>
    </row>
    <row r="4101" spans="11:27" ht="15.75">
      <c r="K4101" s="21"/>
      <c r="L4101" s="17"/>
      <c r="M4101" s="17"/>
      <c r="N4101" s="17" t="s">
        <v>397</v>
      </c>
      <c r="O4101" s="17" t="s">
        <v>1141</v>
      </c>
      <c r="P4101" s="17" t="s">
        <v>4574</v>
      </c>
      <c r="Q4101" s="17" t="s">
        <v>306</v>
      </c>
      <c r="R4101" s="18">
        <v>125</v>
      </c>
      <c r="S4101" s="10">
        <v>50</v>
      </c>
      <c r="AA4101" s="11" t="str">
        <f t="shared" si="63"/>
        <v>26. Hà NamThành phố Phủ Lý</v>
      </c>
    </row>
    <row r="4102" spans="11:27" ht="15.75">
      <c r="K4102" s="21"/>
      <c r="L4102" s="17"/>
      <c r="M4102" s="17"/>
      <c r="N4102" s="17" t="s">
        <v>397</v>
      </c>
      <c r="O4102" s="17" t="s">
        <v>1141</v>
      </c>
      <c r="P4102" s="17" t="s">
        <v>1456</v>
      </c>
      <c r="Q4102" s="17" t="s">
        <v>306</v>
      </c>
      <c r="R4102" s="18">
        <v>125</v>
      </c>
      <c r="S4102" s="10">
        <v>50</v>
      </c>
      <c r="AA4102" s="11" t="str">
        <f t="shared" ref="AA4102:AA4165" si="64">N4102&amp;O4102</f>
        <v>26. Hà NamThành phố Phủ Lý</v>
      </c>
    </row>
    <row r="4103" spans="11:27" ht="15.75">
      <c r="K4103" s="21"/>
      <c r="L4103" s="17"/>
      <c r="M4103" s="17"/>
      <c r="N4103" s="17" t="s">
        <v>397</v>
      </c>
      <c r="O4103" s="17" t="s">
        <v>1141</v>
      </c>
      <c r="P4103" s="17" t="s">
        <v>1500</v>
      </c>
      <c r="Q4103" s="17" t="s">
        <v>306</v>
      </c>
      <c r="R4103" s="18">
        <v>125</v>
      </c>
      <c r="S4103" s="10">
        <v>50</v>
      </c>
      <c r="AA4103" s="11" t="str">
        <f t="shared" si="64"/>
        <v>26. Hà NamThành phố Phủ Lý</v>
      </c>
    </row>
    <row r="4104" spans="11:27" ht="15.75">
      <c r="K4104" s="21"/>
      <c r="L4104" s="17"/>
      <c r="M4104" s="17"/>
      <c r="N4104" s="17" t="s">
        <v>397</v>
      </c>
      <c r="O4104" s="17" t="s">
        <v>1141</v>
      </c>
      <c r="P4104" s="17" t="s">
        <v>4575</v>
      </c>
      <c r="Q4104" s="17" t="s">
        <v>306</v>
      </c>
      <c r="R4104" s="18">
        <v>125</v>
      </c>
      <c r="S4104" s="10">
        <v>50</v>
      </c>
      <c r="AA4104" s="11" t="str">
        <f t="shared" si="64"/>
        <v>26. Hà NamThành phố Phủ Lý</v>
      </c>
    </row>
    <row r="4105" spans="11:27" ht="15.75">
      <c r="K4105" s="21"/>
      <c r="L4105" s="17"/>
      <c r="M4105" s="17"/>
      <c r="N4105" s="17" t="s">
        <v>397</v>
      </c>
      <c r="O4105" s="17" t="s">
        <v>1141</v>
      </c>
      <c r="P4105" s="17" t="s">
        <v>4576</v>
      </c>
      <c r="Q4105" s="17" t="s">
        <v>306</v>
      </c>
      <c r="R4105" s="18">
        <v>125</v>
      </c>
      <c r="S4105" s="10">
        <v>50</v>
      </c>
      <c r="AA4105" s="11" t="str">
        <f t="shared" si="64"/>
        <v>26. Hà NamThành phố Phủ Lý</v>
      </c>
    </row>
    <row r="4106" spans="11:27" ht="15.75">
      <c r="K4106" s="21"/>
      <c r="L4106" s="17"/>
      <c r="M4106" s="17"/>
      <c r="N4106" s="17" t="s">
        <v>397</v>
      </c>
      <c r="O4106" s="17" t="s">
        <v>1141</v>
      </c>
      <c r="P4106" s="17" t="s">
        <v>1589</v>
      </c>
      <c r="Q4106" s="17" t="s">
        <v>306</v>
      </c>
      <c r="R4106" s="18">
        <v>125</v>
      </c>
      <c r="S4106" s="10">
        <v>50</v>
      </c>
      <c r="AA4106" s="11" t="str">
        <f t="shared" si="64"/>
        <v>26. Hà NamThành phố Phủ Lý</v>
      </c>
    </row>
    <row r="4107" spans="11:27" ht="15.75">
      <c r="K4107" s="21"/>
      <c r="L4107" s="17"/>
      <c r="M4107" s="17"/>
      <c r="N4107" s="17" t="s">
        <v>397</v>
      </c>
      <c r="O4107" s="17" t="s">
        <v>1141</v>
      </c>
      <c r="P4107" s="17" t="s">
        <v>4577</v>
      </c>
      <c r="Q4107" s="17" t="s">
        <v>306</v>
      </c>
      <c r="R4107" s="18">
        <v>125</v>
      </c>
      <c r="S4107" s="10">
        <v>50</v>
      </c>
      <c r="AA4107" s="11" t="str">
        <f t="shared" si="64"/>
        <v>26. Hà NamThành phố Phủ Lý</v>
      </c>
    </row>
    <row r="4108" spans="11:27" ht="15.75">
      <c r="K4108" s="21"/>
      <c r="L4108" s="17"/>
      <c r="M4108" s="17"/>
      <c r="N4108" s="17" t="s">
        <v>397</v>
      </c>
      <c r="O4108" s="17" t="s">
        <v>1141</v>
      </c>
      <c r="P4108" s="17" t="s">
        <v>4578</v>
      </c>
      <c r="Q4108" s="17" t="s">
        <v>306</v>
      </c>
      <c r="R4108" s="18">
        <v>125</v>
      </c>
      <c r="S4108" s="10">
        <v>50</v>
      </c>
      <c r="AA4108" s="11" t="str">
        <f t="shared" si="64"/>
        <v>26. Hà NamThành phố Phủ Lý</v>
      </c>
    </row>
    <row r="4109" spans="11:27" ht="15.75">
      <c r="K4109" s="21"/>
      <c r="L4109" s="17"/>
      <c r="M4109" s="17"/>
      <c r="N4109" s="17" t="s">
        <v>397</v>
      </c>
      <c r="O4109" s="17" t="s">
        <v>1141</v>
      </c>
      <c r="P4109" s="17" t="s">
        <v>4579</v>
      </c>
      <c r="Q4109" s="17" t="s">
        <v>306</v>
      </c>
      <c r="R4109" s="18">
        <v>125</v>
      </c>
      <c r="S4109" s="10">
        <v>50</v>
      </c>
      <c r="AA4109" s="11" t="str">
        <f t="shared" si="64"/>
        <v>26. Hà NamThành phố Phủ Lý</v>
      </c>
    </row>
    <row r="4110" spans="11:27" ht="15.75">
      <c r="K4110" s="21"/>
      <c r="L4110" s="17"/>
      <c r="M4110" s="17"/>
      <c r="N4110" s="17" t="s">
        <v>397</v>
      </c>
      <c r="O4110" s="17" t="s">
        <v>1141</v>
      </c>
      <c r="P4110" s="17" t="s">
        <v>4580</v>
      </c>
      <c r="Q4110" s="17" t="s">
        <v>306</v>
      </c>
      <c r="R4110" s="18">
        <v>125</v>
      </c>
      <c r="S4110" s="10">
        <v>50</v>
      </c>
      <c r="AA4110" s="11" t="str">
        <f t="shared" si="64"/>
        <v>26. Hà NamThành phố Phủ Lý</v>
      </c>
    </row>
    <row r="4111" spans="11:27" ht="15.75">
      <c r="K4111" s="21"/>
      <c r="L4111" s="17"/>
      <c r="M4111" s="17"/>
      <c r="N4111" s="17" t="s">
        <v>397</v>
      </c>
      <c r="O4111" s="17" t="s">
        <v>1141</v>
      </c>
      <c r="P4111" s="17" t="s">
        <v>4581</v>
      </c>
      <c r="Q4111" s="17" t="s">
        <v>306</v>
      </c>
      <c r="R4111" s="18">
        <v>125</v>
      </c>
      <c r="S4111" s="10">
        <v>50</v>
      </c>
      <c r="AA4111" s="11" t="str">
        <f t="shared" si="64"/>
        <v>26. Hà NamThành phố Phủ Lý</v>
      </c>
    </row>
    <row r="4112" spans="11:27" ht="15.75">
      <c r="K4112" s="21"/>
      <c r="L4112" s="17"/>
      <c r="M4112" s="17"/>
      <c r="N4112" s="17" t="s">
        <v>397</v>
      </c>
      <c r="O4112" s="17" t="s">
        <v>1141</v>
      </c>
      <c r="P4112" s="17" t="s">
        <v>4582</v>
      </c>
      <c r="Q4112" s="17" t="s">
        <v>306</v>
      </c>
      <c r="R4112" s="18">
        <v>125</v>
      </c>
      <c r="S4112" s="10">
        <v>50</v>
      </c>
      <c r="AA4112" s="11" t="str">
        <f t="shared" si="64"/>
        <v>26. Hà NamThành phố Phủ Lý</v>
      </c>
    </row>
    <row r="4113" spans="11:27" ht="15.75">
      <c r="K4113" s="21"/>
      <c r="L4113" s="17"/>
      <c r="M4113" s="17"/>
      <c r="N4113" s="17" t="s">
        <v>397</v>
      </c>
      <c r="O4113" s="17" t="s">
        <v>1141</v>
      </c>
      <c r="P4113" s="17" t="s">
        <v>4583</v>
      </c>
      <c r="Q4113" s="17" t="s">
        <v>306</v>
      </c>
      <c r="R4113" s="18">
        <v>125</v>
      </c>
      <c r="S4113" s="10">
        <v>50</v>
      </c>
      <c r="AA4113" s="11" t="str">
        <f t="shared" si="64"/>
        <v>26. Hà NamThành phố Phủ Lý</v>
      </c>
    </row>
    <row r="4114" spans="11:27" ht="15.75">
      <c r="K4114" s="21"/>
      <c r="L4114" s="17"/>
      <c r="M4114" s="17"/>
      <c r="N4114" s="17" t="s">
        <v>397</v>
      </c>
      <c r="O4114" s="17" t="s">
        <v>1141</v>
      </c>
      <c r="P4114" s="17" t="s">
        <v>4584</v>
      </c>
      <c r="Q4114" s="17" t="s">
        <v>306</v>
      </c>
      <c r="R4114" s="18">
        <v>125</v>
      </c>
      <c r="S4114" s="10">
        <v>50</v>
      </c>
      <c r="AA4114" s="11" t="str">
        <f t="shared" si="64"/>
        <v>26. Hà NamThành phố Phủ Lý</v>
      </c>
    </row>
    <row r="4115" spans="11:27" ht="15.75">
      <c r="K4115" s="21"/>
      <c r="L4115" s="17"/>
      <c r="M4115" s="17"/>
      <c r="N4115" s="17" t="s">
        <v>397</v>
      </c>
      <c r="O4115" s="17" t="s">
        <v>1141</v>
      </c>
      <c r="P4115" s="17" t="s">
        <v>4585</v>
      </c>
      <c r="Q4115" s="17" t="s">
        <v>306</v>
      </c>
      <c r="R4115" s="18">
        <v>125</v>
      </c>
      <c r="S4115" s="10">
        <v>50</v>
      </c>
      <c r="AA4115" s="11" t="str">
        <f t="shared" si="64"/>
        <v>26. Hà NamThành phố Phủ Lý</v>
      </c>
    </row>
    <row r="4116" spans="11:27" ht="15.75">
      <c r="K4116" s="21"/>
      <c r="L4116" s="17"/>
      <c r="M4116" s="17"/>
      <c r="N4116" s="17" t="s">
        <v>397</v>
      </c>
      <c r="O4116" s="17" t="s">
        <v>1141</v>
      </c>
      <c r="P4116" s="17" t="s">
        <v>4586</v>
      </c>
      <c r="Q4116" s="17" t="s">
        <v>306</v>
      </c>
      <c r="R4116" s="18">
        <v>125</v>
      </c>
      <c r="S4116" s="10">
        <v>50</v>
      </c>
      <c r="AA4116" s="11" t="str">
        <f t="shared" si="64"/>
        <v>26. Hà NamThành phố Phủ Lý</v>
      </c>
    </row>
    <row r="4117" spans="11:27" ht="15.75">
      <c r="K4117" s="21"/>
      <c r="L4117" s="17"/>
      <c r="M4117" s="17"/>
      <c r="N4117" s="17" t="s">
        <v>397</v>
      </c>
      <c r="O4117" s="17" t="s">
        <v>1144</v>
      </c>
      <c r="P4117" s="17" t="s">
        <v>4587</v>
      </c>
      <c r="Q4117" s="17" t="s">
        <v>306</v>
      </c>
      <c r="R4117" s="18">
        <v>125</v>
      </c>
      <c r="S4117" s="10">
        <v>50</v>
      </c>
      <c r="AA4117" s="11" t="str">
        <f t="shared" si="64"/>
        <v>26. Hà NamThị xã Duy Tiên</v>
      </c>
    </row>
    <row r="4118" spans="11:27" ht="15.75">
      <c r="K4118" s="21"/>
      <c r="L4118" s="17"/>
      <c r="M4118" s="17"/>
      <c r="N4118" s="17" t="s">
        <v>397</v>
      </c>
      <c r="O4118" s="17" t="s">
        <v>1144</v>
      </c>
      <c r="P4118" s="17" t="s">
        <v>4588</v>
      </c>
      <c r="Q4118" s="17" t="s">
        <v>306</v>
      </c>
      <c r="R4118" s="18">
        <v>125</v>
      </c>
      <c r="S4118" s="10">
        <v>50</v>
      </c>
      <c r="AA4118" s="11" t="str">
        <f t="shared" si="64"/>
        <v>26. Hà NamThị xã Duy Tiên</v>
      </c>
    </row>
    <row r="4119" spans="11:27" ht="15.75">
      <c r="K4119" s="21"/>
      <c r="L4119" s="17"/>
      <c r="M4119" s="17"/>
      <c r="N4119" s="17" t="s">
        <v>397</v>
      </c>
      <c r="O4119" s="17" t="s">
        <v>1144</v>
      </c>
      <c r="P4119" s="17" t="s">
        <v>4589</v>
      </c>
      <c r="Q4119" s="17" t="s">
        <v>306</v>
      </c>
      <c r="R4119" s="18">
        <v>125</v>
      </c>
      <c r="S4119" s="10">
        <v>50</v>
      </c>
      <c r="AA4119" s="11" t="str">
        <f t="shared" si="64"/>
        <v>26. Hà NamThị xã Duy Tiên</v>
      </c>
    </row>
    <row r="4120" spans="11:27" ht="15.75">
      <c r="K4120" s="21"/>
      <c r="L4120" s="17"/>
      <c r="M4120" s="17"/>
      <c r="N4120" s="17" t="s">
        <v>397</v>
      </c>
      <c r="O4120" s="17" t="s">
        <v>1144</v>
      </c>
      <c r="P4120" s="17" t="s">
        <v>4590</v>
      </c>
      <c r="Q4120" s="17" t="s">
        <v>306</v>
      </c>
      <c r="R4120" s="18">
        <v>125</v>
      </c>
      <c r="S4120" s="10">
        <v>50</v>
      </c>
      <c r="AA4120" s="11" t="str">
        <f t="shared" si="64"/>
        <v>26. Hà NamThị xã Duy Tiên</v>
      </c>
    </row>
    <row r="4121" spans="11:27" ht="15.75">
      <c r="K4121" s="21"/>
      <c r="L4121" s="17"/>
      <c r="M4121" s="17"/>
      <c r="N4121" s="17" t="s">
        <v>397</v>
      </c>
      <c r="O4121" s="17" t="s">
        <v>1144</v>
      </c>
      <c r="P4121" s="17" t="s">
        <v>4591</v>
      </c>
      <c r="Q4121" s="17" t="s">
        <v>306</v>
      </c>
      <c r="R4121" s="18">
        <v>125</v>
      </c>
      <c r="S4121" s="10">
        <v>50</v>
      </c>
      <c r="AA4121" s="11" t="str">
        <f t="shared" si="64"/>
        <v>26. Hà NamThị xã Duy Tiên</v>
      </c>
    </row>
    <row r="4122" spans="11:27" ht="15.75">
      <c r="K4122" s="21"/>
      <c r="L4122" s="17"/>
      <c r="M4122" s="17"/>
      <c r="N4122" s="17" t="s">
        <v>397</v>
      </c>
      <c r="O4122" s="17" t="s">
        <v>1144</v>
      </c>
      <c r="P4122" s="17" t="s">
        <v>4592</v>
      </c>
      <c r="Q4122" s="17" t="s">
        <v>306</v>
      </c>
      <c r="R4122" s="18">
        <v>125</v>
      </c>
      <c r="S4122" s="10">
        <v>50</v>
      </c>
      <c r="AA4122" s="11" t="str">
        <f t="shared" si="64"/>
        <v>26. Hà NamThị xã Duy Tiên</v>
      </c>
    </row>
    <row r="4123" spans="11:27" ht="15.75">
      <c r="K4123" s="21"/>
      <c r="L4123" s="17"/>
      <c r="M4123" s="17"/>
      <c r="N4123" s="17" t="s">
        <v>397</v>
      </c>
      <c r="O4123" s="17" t="s">
        <v>1144</v>
      </c>
      <c r="P4123" s="17" t="s">
        <v>4593</v>
      </c>
      <c r="Q4123" s="17" t="s">
        <v>306</v>
      </c>
      <c r="R4123" s="18">
        <v>125</v>
      </c>
      <c r="S4123" s="10">
        <v>50</v>
      </c>
      <c r="AA4123" s="11" t="str">
        <f t="shared" si="64"/>
        <v>26. Hà NamThị xã Duy Tiên</v>
      </c>
    </row>
    <row r="4124" spans="11:27" ht="15.75">
      <c r="K4124" s="21"/>
      <c r="L4124" s="17"/>
      <c r="M4124" s="17"/>
      <c r="N4124" s="17" t="s">
        <v>397</v>
      </c>
      <c r="O4124" s="17" t="s">
        <v>1144</v>
      </c>
      <c r="P4124" s="17" t="s">
        <v>4594</v>
      </c>
      <c r="Q4124" s="17" t="s">
        <v>306</v>
      </c>
      <c r="R4124" s="18">
        <v>125</v>
      </c>
      <c r="S4124" s="10">
        <v>50</v>
      </c>
      <c r="AA4124" s="11" t="str">
        <f t="shared" si="64"/>
        <v>26. Hà NamThị xã Duy Tiên</v>
      </c>
    </row>
    <row r="4125" spans="11:27" ht="15.75">
      <c r="K4125" s="21"/>
      <c r="L4125" s="17"/>
      <c r="M4125" s="17"/>
      <c r="N4125" s="17" t="s">
        <v>397</v>
      </c>
      <c r="O4125" s="17" t="s">
        <v>1144</v>
      </c>
      <c r="P4125" s="17" t="s">
        <v>4595</v>
      </c>
      <c r="Q4125" s="17" t="s">
        <v>306</v>
      </c>
      <c r="R4125" s="18">
        <v>125</v>
      </c>
      <c r="S4125" s="10">
        <v>50</v>
      </c>
      <c r="AA4125" s="11" t="str">
        <f t="shared" si="64"/>
        <v>26. Hà NamThị xã Duy Tiên</v>
      </c>
    </row>
    <row r="4126" spans="11:27" ht="15.75">
      <c r="K4126" s="21"/>
      <c r="L4126" s="17"/>
      <c r="M4126" s="17"/>
      <c r="N4126" s="17" t="s">
        <v>397</v>
      </c>
      <c r="O4126" s="17" t="s">
        <v>1144</v>
      </c>
      <c r="P4126" s="17" t="s">
        <v>4596</v>
      </c>
      <c r="Q4126" s="17" t="s">
        <v>306</v>
      </c>
      <c r="R4126" s="18">
        <v>125</v>
      </c>
      <c r="S4126" s="10">
        <v>50</v>
      </c>
      <c r="AA4126" s="11" t="str">
        <f t="shared" si="64"/>
        <v>26. Hà NamThị xã Duy Tiên</v>
      </c>
    </row>
    <row r="4127" spans="11:27" ht="15.75">
      <c r="K4127" s="21"/>
      <c r="L4127" s="17"/>
      <c r="M4127" s="17"/>
      <c r="N4127" s="17" t="s">
        <v>397</v>
      </c>
      <c r="O4127" s="17" t="s">
        <v>1144</v>
      </c>
      <c r="P4127" s="17" t="s">
        <v>4597</v>
      </c>
      <c r="Q4127" s="17" t="s">
        <v>306</v>
      </c>
      <c r="R4127" s="18">
        <v>125</v>
      </c>
      <c r="S4127" s="10">
        <v>50</v>
      </c>
      <c r="AA4127" s="11" t="str">
        <f t="shared" si="64"/>
        <v>26. Hà NamThị xã Duy Tiên</v>
      </c>
    </row>
    <row r="4128" spans="11:27" ht="15.75">
      <c r="K4128" s="21"/>
      <c r="L4128" s="17"/>
      <c r="M4128" s="17"/>
      <c r="N4128" s="17" t="s">
        <v>397</v>
      </c>
      <c r="O4128" s="17" t="s">
        <v>1144</v>
      </c>
      <c r="P4128" s="17" t="s">
        <v>4598</v>
      </c>
      <c r="Q4128" s="17" t="s">
        <v>306</v>
      </c>
      <c r="R4128" s="18">
        <v>125</v>
      </c>
      <c r="S4128" s="10">
        <v>50</v>
      </c>
      <c r="AA4128" s="11" t="str">
        <f t="shared" si="64"/>
        <v>26. Hà NamThị xã Duy Tiên</v>
      </c>
    </row>
    <row r="4129" spans="11:27" ht="15.75">
      <c r="K4129" s="21"/>
      <c r="L4129" s="17"/>
      <c r="M4129" s="17"/>
      <c r="N4129" s="17" t="s">
        <v>397</v>
      </c>
      <c r="O4129" s="17" t="s">
        <v>1144</v>
      </c>
      <c r="P4129" s="17" t="s">
        <v>4599</v>
      </c>
      <c r="Q4129" s="17" t="s">
        <v>306</v>
      </c>
      <c r="R4129" s="18">
        <v>125</v>
      </c>
      <c r="S4129" s="10">
        <v>50</v>
      </c>
      <c r="AA4129" s="11" t="str">
        <f t="shared" si="64"/>
        <v>26. Hà NamThị xã Duy Tiên</v>
      </c>
    </row>
    <row r="4130" spans="11:27" ht="15.75">
      <c r="K4130" s="21"/>
      <c r="L4130" s="17"/>
      <c r="M4130" s="17"/>
      <c r="N4130" s="17" t="s">
        <v>397</v>
      </c>
      <c r="O4130" s="17" t="s">
        <v>1144</v>
      </c>
      <c r="P4130" s="17" t="s">
        <v>2659</v>
      </c>
      <c r="Q4130" s="17" t="s">
        <v>306</v>
      </c>
      <c r="R4130" s="18">
        <v>125</v>
      </c>
      <c r="S4130" s="10">
        <v>50</v>
      </c>
      <c r="AA4130" s="11" t="str">
        <f t="shared" si="64"/>
        <v>26. Hà NamThị xã Duy Tiên</v>
      </c>
    </row>
    <row r="4131" spans="11:27" ht="15.75">
      <c r="K4131" s="21"/>
      <c r="L4131" s="17"/>
      <c r="M4131" s="17"/>
      <c r="N4131" s="17" t="s">
        <v>397</v>
      </c>
      <c r="O4131" s="17" t="s">
        <v>1144</v>
      </c>
      <c r="P4131" s="17" t="s">
        <v>4600</v>
      </c>
      <c r="Q4131" s="17" t="s">
        <v>306</v>
      </c>
      <c r="R4131" s="18">
        <v>125</v>
      </c>
      <c r="S4131" s="10">
        <v>50</v>
      </c>
      <c r="AA4131" s="11" t="str">
        <f t="shared" si="64"/>
        <v>26. Hà NamThị xã Duy Tiên</v>
      </c>
    </row>
    <row r="4132" spans="11:27" ht="15.75">
      <c r="K4132" s="21"/>
      <c r="L4132" s="17"/>
      <c r="M4132" s="17"/>
      <c r="N4132" s="17" t="s">
        <v>397</v>
      </c>
      <c r="O4132" s="17" t="s">
        <v>1144</v>
      </c>
      <c r="P4132" s="17" t="s">
        <v>4601</v>
      </c>
      <c r="Q4132" s="17" t="s">
        <v>306</v>
      </c>
      <c r="R4132" s="18">
        <v>125</v>
      </c>
      <c r="S4132" s="10">
        <v>50</v>
      </c>
      <c r="AA4132" s="11" t="str">
        <f t="shared" si="64"/>
        <v>26. Hà NamThị xã Duy Tiên</v>
      </c>
    </row>
    <row r="4133" spans="11:27" ht="15.75">
      <c r="K4133" s="21"/>
      <c r="L4133" s="17"/>
      <c r="M4133" s="17"/>
      <c r="N4133" s="17" t="s">
        <v>401</v>
      </c>
      <c r="O4133" s="17" t="s">
        <v>715</v>
      </c>
      <c r="P4133" s="17" t="s">
        <v>4602</v>
      </c>
      <c r="Q4133" s="17" t="s">
        <v>356</v>
      </c>
      <c r="R4133" s="18">
        <v>155</v>
      </c>
      <c r="S4133" s="10">
        <v>56</v>
      </c>
      <c r="AA4133" s="11" t="str">
        <f t="shared" si="64"/>
        <v>27. Hà TĩnhHuyện Can Lộc</v>
      </c>
    </row>
    <row r="4134" spans="11:27" ht="15.75">
      <c r="K4134" s="21"/>
      <c r="L4134" s="17"/>
      <c r="M4134" s="17"/>
      <c r="N4134" s="17" t="s">
        <v>401</v>
      </c>
      <c r="O4134" s="17" t="s">
        <v>715</v>
      </c>
      <c r="P4134" s="17" t="s">
        <v>4603</v>
      </c>
      <c r="Q4134" s="17" t="s">
        <v>356</v>
      </c>
      <c r="R4134" s="18">
        <v>155</v>
      </c>
      <c r="S4134" s="10">
        <v>56</v>
      </c>
      <c r="AA4134" s="11" t="str">
        <f t="shared" si="64"/>
        <v>27. Hà TĩnhHuyện Can Lộc</v>
      </c>
    </row>
    <row r="4135" spans="11:27" ht="15.75">
      <c r="K4135" s="21"/>
      <c r="L4135" s="17"/>
      <c r="M4135" s="17"/>
      <c r="N4135" s="17" t="s">
        <v>401</v>
      </c>
      <c r="O4135" s="17" t="s">
        <v>715</v>
      </c>
      <c r="P4135" s="17" t="s">
        <v>4604</v>
      </c>
      <c r="Q4135" s="17" t="s">
        <v>356</v>
      </c>
      <c r="R4135" s="18">
        <v>155</v>
      </c>
      <c r="S4135" s="10">
        <v>56</v>
      </c>
      <c r="AA4135" s="11" t="str">
        <f t="shared" si="64"/>
        <v>27. Hà TĩnhHuyện Can Lộc</v>
      </c>
    </row>
    <row r="4136" spans="11:27" ht="15.75">
      <c r="K4136" s="21"/>
      <c r="L4136" s="17"/>
      <c r="M4136" s="17"/>
      <c r="N4136" s="17" t="s">
        <v>401</v>
      </c>
      <c r="O4136" s="17" t="s">
        <v>715</v>
      </c>
      <c r="P4136" s="17" t="s">
        <v>4605</v>
      </c>
      <c r="Q4136" s="17" t="s">
        <v>356</v>
      </c>
      <c r="R4136" s="18">
        <v>155</v>
      </c>
      <c r="S4136" s="10">
        <v>56</v>
      </c>
      <c r="AA4136" s="11" t="str">
        <f t="shared" si="64"/>
        <v>27. Hà TĩnhHuyện Can Lộc</v>
      </c>
    </row>
    <row r="4137" spans="11:27" ht="15.75">
      <c r="K4137" s="21"/>
      <c r="L4137" s="17"/>
      <c r="M4137" s="17"/>
      <c r="N4137" s="17" t="s">
        <v>401</v>
      </c>
      <c r="O4137" s="17" t="s">
        <v>715</v>
      </c>
      <c r="P4137" s="17" t="s">
        <v>4606</v>
      </c>
      <c r="Q4137" s="17" t="s">
        <v>356</v>
      </c>
      <c r="R4137" s="18">
        <v>155</v>
      </c>
      <c r="S4137" s="10">
        <v>56</v>
      </c>
      <c r="AA4137" s="11" t="str">
        <f t="shared" si="64"/>
        <v>27. Hà TĩnhHuyện Can Lộc</v>
      </c>
    </row>
    <row r="4138" spans="11:27" ht="15.75">
      <c r="K4138" s="21"/>
      <c r="L4138" s="17"/>
      <c r="M4138" s="17"/>
      <c r="N4138" s="17" t="s">
        <v>401</v>
      </c>
      <c r="O4138" s="17" t="s">
        <v>715</v>
      </c>
      <c r="P4138" s="17" t="s">
        <v>3135</v>
      </c>
      <c r="Q4138" s="17" t="s">
        <v>356</v>
      </c>
      <c r="R4138" s="18">
        <v>155</v>
      </c>
      <c r="S4138" s="10">
        <v>56</v>
      </c>
      <c r="AA4138" s="11" t="str">
        <f t="shared" si="64"/>
        <v>27. Hà TĩnhHuyện Can Lộc</v>
      </c>
    </row>
    <row r="4139" spans="11:27" ht="15.75">
      <c r="K4139" s="21"/>
      <c r="L4139" s="17"/>
      <c r="M4139" s="17"/>
      <c r="N4139" s="17" t="s">
        <v>401</v>
      </c>
      <c r="O4139" s="17" t="s">
        <v>715</v>
      </c>
      <c r="P4139" s="17" t="s">
        <v>2409</v>
      </c>
      <c r="Q4139" s="17" t="s">
        <v>356</v>
      </c>
      <c r="R4139" s="18">
        <v>155</v>
      </c>
      <c r="S4139" s="10">
        <v>56</v>
      </c>
      <c r="AA4139" s="11" t="str">
        <f t="shared" si="64"/>
        <v>27. Hà TĩnhHuyện Can Lộc</v>
      </c>
    </row>
    <row r="4140" spans="11:27" ht="15.75">
      <c r="K4140" s="21"/>
      <c r="L4140" s="17"/>
      <c r="M4140" s="17"/>
      <c r="N4140" s="17" t="s">
        <v>401</v>
      </c>
      <c r="O4140" s="17" t="s">
        <v>715</v>
      </c>
      <c r="P4140" s="17" t="s">
        <v>4607</v>
      </c>
      <c r="Q4140" s="17" t="s">
        <v>356</v>
      </c>
      <c r="R4140" s="18">
        <v>155</v>
      </c>
      <c r="S4140" s="10">
        <v>56</v>
      </c>
      <c r="AA4140" s="11" t="str">
        <f t="shared" si="64"/>
        <v>27. Hà TĩnhHuyện Can Lộc</v>
      </c>
    </row>
    <row r="4141" spans="11:27" ht="15.75">
      <c r="K4141" s="21"/>
      <c r="L4141" s="17"/>
      <c r="M4141" s="17"/>
      <c r="N4141" s="17" t="s">
        <v>401</v>
      </c>
      <c r="O4141" s="17" t="s">
        <v>715</v>
      </c>
      <c r="P4141" s="17" t="s">
        <v>4608</v>
      </c>
      <c r="Q4141" s="17" t="s">
        <v>356</v>
      </c>
      <c r="R4141" s="18">
        <v>155</v>
      </c>
      <c r="S4141" s="10">
        <v>56</v>
      </c>
      <c r="AA4141" s="11" t="str">
        <f t="shared" si="64"/>
        <v>27. Hà TĩnhHuyện Can Lộc</v>
      </c>
    </row>
    <row r="4142" spans="11:27" ht="15.75">
      <c r="K4142" s="21"/>
      <c r="L4142" s="17"/>
      <c r="M4142" s="17"/>
      <c r="N4142" s="17" t="s">
        <v>401</v>
      </c>
      <c r="O4142" s="17" t="s">
        <v>715</v>
      </c>
      <c r="P4142" s="17" t="s">
        <v>4609</v>
      </c>
      <c r="Q4142" s="17" t="s">
        <v>356</v>
      </c>
      <c r="R4142" s="18">
        <v>155</v>
      </c>
      <c r="S4142" s="10">
        <v>56</v>
      </c>
      <c r="AA4142" s="11" t="str">
        <f t="shared" si="64"/>
        <v>27. Hà TĩnhHuyện Can Lộc</v>
      </c>
    </row>
    <row r="4143" spans="11:27" ht="15.75">
      <c r="K4143" s="21"/>
      <c r="L4143" s="17"/>
      <c r="M4143" s="17"/>
      <c r="N4143" s="17" t="s">
        <v>401</v>
      </c>
      <c r="O4143" s="17" t="s">
        <v>715</v>
      </c>
      <c r="P4143" s="17" t="s">
        <v>4610</v>
      </c>
      <c r="Q4143" s="17" t="s">
        <v>356</v>
      </c>
      <c r="R4143" s="18">
        <v>155</v>
      </c>
      <c r="S4143" s="10">
        <v>56</v>
      </c>
      <c r="AA4143" s="11" t="str">
        <f t="shared" si="64"/>
        <v>27. Hà TĩnhHuyện Can Lộc</v>
      </c>
    </row>
    <row r="4144" spans="11:27" ht="15.75">
      <c r="K4144" s="21"/>
      <c r="L4144" s="17"/>
      <c r="M4144" s="17"/>
      <c r="N4144" s="17" t="s">
        <v>401</v>
      </c>
      <c r="O4144" s="17" t="s">
        <v>715</v>
      </c>
      <c r="P4144" s="17" t="s">
        <v>4611</v>
      </c>
      <c r="Q4144" s="17" t="s">
        <v>356</v>
      </c>
      <c r="R4144" s="18">
        <v>155</v>
      </c>
      <c r="S4144" s="10">
        <v>56</v>
      </c>
      <c r="AA4144" s="11" t="str">
        <f t="shared" si="64"/>
        <v>27. Hà TĩnhHuyện Can Lộc</v>
      </c>
    </row>
    <row r="4145" spans="11:27" ht="15.75">
      <c r="K4145" s="21"/>
      <c r="L4145" s="17"/>
      <c r="M4145" s="17"/>
      <c r="N4145" s="17" t="s">
        <v>401</v>
      </c>
      <c r="O4145" s="17" t="s">
        <v>715</v>
      </c>
      <c r="P4145" s="17" t="s">
        <v>4612</v>
      </c>
      <c r="Q4145" s="17" t="s">
        <v>356</v>
      </c>
      <c r="R4145" s="18">
        <v>155</v>
      </c>
      <c r="S4145" s="10">
        <v>56</v>
      </c>
      <c r="AA4145" s="11" t="str">
        <f t="shared" si="64"/>
        <v>27. Hà TĩnhHuyện Can Lộc</v>
      </c>
    </row>
    <row r="4146" spans="11:27" ht="15.75">
      <c r="K4146" s="21"/>
      <c r="L4146" s="17"/>
      <c r="M4146" s="17"/>
      <c r="N4146" s="17" t="s">
        <v>401</v>
      </c>
      <c r="O4146" s="17" t="s">
        <v>715</v>
      </c>
      <c r="P4146" s="17" t="s">
        <v>4613</v>
      </c>
      <c r="Q4146" s="17" t="s">
        <v>356</v>
      </c>
      <c r="R4146" s="18">
        <v>155</v>
      </c>
      <c r="S4146" s="10">
        <v>56</v>
      </c>
      <c r="AA4146" s="11" t="str">
        <f t="shared" si="64"/>
        <v>27. Hà TĩnhHuyện Can Lộc</v>
      </c>
    </row>
    <row r="4147" spans="11:27" ht="15.75">
      <c r="K4147" s="21"/>
      <c r="L4147" s="17"/>
      <c r="M4147" s="17"/>
      <c r="N4147" s="17" t="s">
        <v>401</v>
      </c>
      <c r="O4147" s="17" t="s">
        <v>715</v>
      </c>
      <c r="P4147" s="17" t="s">
        <v>4614</v>
      </c>
      <c r="Q4147" s="17" t="s">
        <v>356</v>
      </c>
      <c r="R4147" s="18">
        <v>155</v>
      </c>
      <c r="S4147" s="10">
        <v>56</v>
      </c>
      <c r="AA4147" s="11" t="str">
        <f t="shared" si="64"/>
        <v>27. Hà TĩnhHuyện Can Lộc</v>
      </c>
    </row>
    <row r="4148" spans="11:27" ht="15.75">
      <c r="K4148" s="21"/>
      <c r="L4148" s="17"/>
      <c r="M4148" s="17"/>
      <c r="N4148" s="17" t="s">
        <v>401</v>
      </c>
      <c r="O4148" s="17" t="s">
        <v>715</v>
      </c>
      <c r="P4148" s="17" t="s">
        <v>4615</v>
      </c>
      <c r="Q4148" s="17" t="s">
        <v>356</v>
      </c>
      <c r="R4148" s="18">
        <v>155</v>
      </c>
      <c r="S4148" s="10">
        <v>56</v>
      </c>
      <c r="AA4148" s="11" t="str">
        <f t="shared" si="64"/>
        <v>27. Hà TĩnhHuyện Can Lộc</v>
      </c>
    </row>
    <row r="4149" spans="11:27" ht="15.75">
      <c r="K4149" s="21"/>
      <c r="L4149" s="17"/>
      <c r="M4149" s="17"/>
      <c r="N4149" s="17" t="s">
        <v>401</v>
      </c>
      <c r="O4149" s="17" t="s">
        <v>715</v>
      </c>
      <c r="P4149" s="17" t="s">
        <v>4616</v>
      </c>
      <c r="Q4149" s="17" t="s">
        <v>356</v>
      </c>
      <c r="R4149" s="18">
        <v>155</v>
      </c>
      <c r="S4149" s="10">
        <v>56</v>
      </c>
      <c r="AA4149" s="11" t="str">
        <f t="shared" si="64"/>
        <v>27. Hà TĩnhHuyện Can Lộc</v>
      </c>
    </row>
    <row r="4150" spans="11:27" ht="15.75">
      <c r="K4150" s="21"/>
      <c r="L4150" s="17"/>
      <c r="M4150" s="17"/>
      <c r="N4150" s="17" t="s">
        <v>401</v>
      </c>
      <c r="O4150" s="17" t="s">
        <v>715</v>
      </c>
      <c r="P4150" s="17" t="s">
        <v>4617</v>
      </c>
      <c r="Q4150" s="17" t="s">
        <v>356</v>
      </c>
      <c r="R4150" s="18">
        <v>155</v>
      </c>
      <c r="S4150" s="10">
        <v>56</v>
      </c>
      <c r="AA4150" s="11" t="str">
        <f t="shared" si="64"/>
        <v>27. Hà TĩnhHuyện Can Lộc</v>
      </c>
    </row>
    <row r="4151" spans="11:27" ht="15.75">
      <c r="K4151" s="21"/>
      <c r="L4151" s="17"/>
      <c r="M4151" s="17"/>
      <c r="N4151" s="17" t="s">
        <v>401</v>
      </c>
      <c r="O4151" s="17" t="s">
        <v>1148</v>
      </c>
      <c r="P4151" s="17" t="s">
        <v>4618</v>
      </c>
      <c r="Q4151" s="17" t="s">
        <v>306</v>
      </c>
      <c r="R4151" s="18">
        <v>125</v>
      </c>
      <c r="S4151" s="10">
        <v>50</v>
      </c>
      <c r="AA4151" s="11" t="str">
        <f t="shared" si="64"/>
        <v>27. Hà TĩnhHuyện Cẩm Xuyên</v>
      </c>
    </row>
    <row r="4152" spans="11:27" ht="15.75">
      <c r="K4152" s="21"/>
      <c r="L4152" s="17"/>
      <c r="M4152" s="17"/>
      <c r="N4152" s="17" t="s">
        <v>401</v>
      </c>
      <c r="O4152" s="17" t="s">
        <v>1148</v>
      </c>
      <c r="P4152" s="17" t="s">
        <v>4619</v>
      </c>
      <c r="Q4152" s="17" t="s">
        <v>356</v>
      </c>
      <c r="R4152" s="18">
        <v>155</v>
      </c>
      <c r="S4152" s="10">
        <v>56</v>
      </c>
      <c r="AA4152" s="11" t="str">
        <f t="shared" si="64"/>
        <v>27. Hà TĩnhHuyện Cẩm Xuyên</v>
      </c>
    </row>
    <row r="4153" spans="11:27" ht="15.75">
      <c r="K4153" s="21"/>
      <c r="L4153" s="17"/>
      <c r="M4153" s="17"/>
      <c r="N4153" s="17" t="s">
        <v>401</v>
      </c>
      <c r="O4153" s="17" t="s">
        <v>1148</v>
      </c>
      <c r="P4153" s="17" t="s">
        <v>4620</v>
      </c>
      <c r="Q4153" s="17" t="s">
        <v>306</v>
      </c>
      <c r="R4153" s="18">
        <v>125</v>
      </c>
      <c r="S4153" s="10">
        <v>50</v>
      </c>
      <c r="AA4153" s="11" t="str">
        <f t="shared" si="64"/>
        <v>27. Hà TĩnhHuyện Cẩm Xuyên</v>
      </c>
    </row>
    <row r="4154" spans="11:27" ht="15.75">
      <c r="K4154" s="21"/>
      <c r="L4154" s="17"/>
      <c r="M4154" s="17"/>
      <c r="N4154" s="17" t="s">
        <v>401</v>
      </c>
      <c r="O4154" s="17" t="s">
        <v>1148</v>
      </c>
      <c r="P4154" s="17" t="s">
        <v>4621</v>
      </c>
      <c r="Q4154" s="17" t="s">
        <v>306</v>
      </c>
      <c r="R4154" s="18">
        <v>125</v>
      </c>
      <c r="S4154" s="10">
        <v>50</v>
      </c>
      <c r="AA4154" s="11" t="str">
        <f t="shared" si="64"/>
        <v>27. Hà TĩnhHuyện Cẩm Xuyên</v>
      </c>
    </row>
    <row r="4155" spans="11:27" ht="15.75">
      <c r="K4155" s="21"/>
      <c r="L4155" s="17"/>
      <c r="M4155" s="17"/>
      <c r="N4155" s="17" t="s">
        <v>401</v>
      </c>
      <c r="O4155" s="17" t="s">
        <v>1148</v>
      </c>
      <c r="P4155" s="17" t="s">
        <v>4622</v>
      </c>
      <c r="Q4155" s="17" t="s">
        <v>356</v>
      </c>
      <c r="R4155" s="18">
        <v>155</v>
      </c>
      <c r="S4155" s="10">
        <v>56</v>
      </c>
      <c r="AA4155" s="11" t="str">
        <f t="shared" si="64"/>
        <v>27. Hà TĩnhHuyện Cẩm Xuyên</v>
      </c>
    </row>
    <row r="4156" spans="11:27" ht="15.75">
      <c r="K4156" s="21"/>
      <c r="L4156" s="17"/>
      <c r="M4156" s="17"/>
      <c r="N4156" s="17" t="s">
        <v>401</v>
      </c>
      <c r="O4156" s="17" t="s">
        <v>1148</v>
      </c>
      <c r="P4156" s="17" t="s">
        <v>4623</v>
      </c>
      <c r="Q4156" s="17" t="s">
        <v>306</v>
      </c>
      <c r="R4156" s="18">
        <v>125</v>
      </c>
      <c r="S4156" s="10">
        <v>50</v>
      </c>
      <c r="AA4156" s="11" t="str">
        <f t="shared" si="64"/>
        <v>27. Hà TĩnhHuyện Cẩm Xuyên</v>
      </c>
    </row>
    <row r="4157" spans="11:27" ht="15.75">
      <c r="K4157" s="21"/>
      <c r="L4157" s="17"/>
      <c r="M4157" s="17"/>
      <c r="N4157" s="17" t="s">
        <v>401</v>
      </c>
      <c r="O4157" s="17" t="s">
        <v>1148</v>
      </c>
      <c r="P4157" s="17" t="s">
        <v>4624</v>
      </c>
      <c r="Q4157" s="17" t="s">
        <v>306</v>
      </c>
      <c r="R4157" s="18">
        <v>125</v>
      </c>
      <c r="S4157" s="10">
        <v>50</v>
      </c>
      <c r="AA4157" s="11" t="str">
        <f t="shared" si="64"/>
        <v>27. Hà TĩnhHuyện Cẩm Xuyên</v>
      </c>
    </row>
    <row r="4158" spans="11:27" ht="15.75">
      <c r="K4158" s="21"/>
      <c r="L4158" s="17"/>
      <c r="M4158" s="17"/>
      <c r="N4158" s="17" t="s">
        <v>401</v>
      </c>
      <c r="O4158" s="17" t="s">
        <v>1148</v>
      </c>
      <c r="P4158" s="17" t="s">
        <v>4625</v>
      </c>
      <c r="Q4158" s="17" t="s">
        <v>306</v>
      </c>
      <c r="R4158" s="18">
        <v>125</v>
      </c>
      <c r="S4158" s="10">
        <v>50</v>
      </c>
      <c r="AA4158" s="11" t="str">
        <f t="shared" si="64"/>
        <v>27. Hà TĩnhHuyện Cẩm Xuyên</v>
      </c>
    </row>
    <row r="4159" spans="11:27" ht="15.75">
      <c r="K4159" s="21"/>
      <c r="L4159" s="17"/>
      <c r="M4159" s="17"/>
      <c r="N4159" s="17" t="s">
        <v>401</v>
      </c>
      <c r="O4159" s="17" t="s">
        <v>1148</v>
      </c>
      <c r="P4159" s="17" t="s">
        <v>313</v>
      </c>
      <c r="Q4159" s="17" t="s">
        <v>356</v>
      </c>
      <c r="R4159" s="18">
        <v>155</v>
      </c>
      <c r="S4159" s="10">
        <v>56</v>
      </c>
      <c r="AA4159" s="11" t="str">
        <f t="shared" si="64"/>
        <v>27. Hà TĩnhHuyện Cẩm Xuyên</v>
      </c>
    </row>
    <row r="4160" spans="11:27" ht="15.75">
      <c r="K4160" s="21"/>
      <c r="L4160" s="17"/>
      <c r="M4160" s="17"/>
      <c r="N4160" s="17" t="s">
        <v>401</v>
      </c>
      <c r="O4160" s="17" t="s">
        <v>1148</v>
      </c>
      <c r="P4160" s="17" t="s">
        <v>4626</v>
      </c>
      <c r="Q4160" s="17" t="s">
        <v>356</v>
      </c>
      <c r="R4160" s="18">
        <v>155</v>
      </c>
      <c r="S4160" s="10">
        <v>56</v>
      </c>
      <c r="AA4160" s="11" t="str">
        <f t="shared" si="64"/>
        <v>27. Hà TĩnhHuyện Cẩm Xuyên</v>
      </c>
    </row>
    <row r="4161" spans="11:27" ht="15.75">
      <c r="K4161" s="21"/>
      <c r="L4161" s="17"/>
      <c r="M4161" s="17"/>
      <c r="N4161" s="17" t="s">
        <v>401</v>
      </c>
      <c r="O4161" s="17" t="s">
        <v>1148</v>
      </c>
      <c r="P4161" s="17" t="s">
        <v>4627</v>
      </c>
      <c r="Q4161" s="17" t="s">
        <v>306</v>
      </c>
      <c r="R4161" s="18">
        <v>125</v>
      </c>
      <c r="S4161" s="10">
        <v>50</v>
      </c>
      <c r="AA4161" s="11" t="str">
        <f t="shared" si="64"/>
        <v>27. Hà TĩnhHuyện Cẩm Xuyên</v>
      </c>
    </row>
    <row r="4162" spans="11:27" ht="15.75">
      <c r="K4162" s="21"/>
      <c r="L4162" s="17"/>
      <c r="M4162" s="17"/>
      <c r="N4162" s="17" t="s">
        <v>401</v>
      </c>
      <c r="O4162" s="17" t="s">
        <v>1148</v>
      </c>
      <c r="P4162" s="17" t="s">
        <v>4628</v>
      </c>
      <c r="Q4162" s="17" t="s">
        <v>306</v>
      </c>
      <c r="R4162" s="18">
        <v>125</v>
      </c>
      <c r="S4162" s="10">
        <v>50</v>
      </c>
      <c r="AA4162" s="11" t="str">
        <f t="shared" si="64"/>
        <v>27. Hà TĩnhHuyện Cẩm Xuyên</v>
      </c>
    </row>
    <row r="4163" spans="11:27" ht="15.75">
      <c r="K4163" s="21"/>
      <c r="L4163" s="17"/>
      <c r="M4163" s="17"/>
      <c r="N4163" s="17" t="s">
        <v>401</v>
      </c>
      <c r="O4163" s="17" t="s">
        <v>1148</v>
      </c>
      <c r="P4163" s="17" t="s">
        <v>4629</v>
      </c>
      <c r="Q4163" s="17" t="s">
        <v>356</v>
      </c>
      <c r="R4163" s="18">
        <v>155</v>
      </c>
      <c r="S4163" s="10">
        <v>56</v>
      </c>
      <c r="AA4163" s="11" t="str">
        <f t="shared" si="64"/>
        <v>27. Hà TĩnhHuyện Cẩm Xuyên</v>
      </c>
    </row>
    <row r="4164" spans="11:27" ht="15.75">
      <c r="K4164" s="21"/>
      <c r="L4164" s="17"/>
      <c r="M4164" s="17"/>
      <c r="N4164" s="17" t="s">
        <v>401</v>
      </c>
      <c r="O4164" s="17" t="s">
        <v>1148</v>
      </c>
      <c r="P4164" s="17" t="s">
        <v>4630</v>
      </c>
      <c r="Q4164" s="17" t="s">
        <v>306</v>
      </c>
      <c r="R4164" s="18">
        <v>125</v>
      </c>
      <c r="S4164" s="10">
        <v>50</v>
      </c>
      <c r="AA4164" s="11" t="str">
        <f t="shared" si="64"/>
        <v>27. Hà TĩnhHuyện Cẩm Xuyên</v>
      </c>
    </row>
    <row r="4165" spans="11:27" ht="15.75">
      <c r="K4165" s="21"/>
      <c r="L4165" s="17"/>
      <c r="M4165" s="17"/>
      <c r="N4165" s="17" t="s">
        <v>401</v>
      </c>
      <c r="O4165" s="17" t="s">
        <v>1148</v>
      </c>
      <c r="P4165" s="17" t="s">
        <v>4631</v>
      </c>
      <c r="Q4165" s="17" t="s">
        <v>306</v>
      </c>
      <c r="R4165" s="18">
        <v>125</v>
      </c>
      <c r="S4165" s="10">
        <v>50</v>
      </c>
      <c r="AA4165" s="11" t="str">
        <f t="shared" si="64"/>
        <v>27. Hà TĩnhHuyện Cẩm Xuyên</v>
      </c>
    </row>
    <row r="4166" spans="11:27" ht="15.75">
      <c r="K4166" s="21"/>
      <c r="L4166" s="17"/>
      <c r="M4166" s="17"/>
      <c r="N4166" s="17" t="s">
        <v>401</v>
      </c>
      <c r="O4166" s="17" t="s">
        <v>1148</v>
      </c>
      <c r="P4166" s="17" t="s">
        <v>3001</v>
      </c>
      <c r="Q4166" s="17" t="s">
        <v>306</v>
      </c>
      <c r="R4166" s="18">
        <v>125</v>
      </c>
      <c r="S4166" s="10">
        <v>50</v>
      </c>
      <c r="AA4166" s="11" t="str">
        <f t="shared" ref="AA4166:AA4229" si="65">N4166&amp;O4166</f>
        <v>27. Hà TĩnhHuyện Cẩm Xuyên</v>
      </c>
    </row>
    <row r="4167" spans="11:27" ht="15.75">
      <c r="K4167" s="21"/>
      <c r="L4167" s="17"/>
      <c r="M4167" s="17"/>
      <c r="N4167" s="17" t="s">
        <v>401</v>
      </c>
      <c r="O4167" s="17" t="s">
        <v>1148</v>
      </c>
      <c r="P4167" s="17" t="s">
        <v>4632</v>
      </c>
      <c r="Q4167" s="17" t="s">
        <v>306</v>
      </c>
      <c r="R4167" s="18">
        <v>125</v>
      </c>
      <c r="S4167" s="10">
        <v>50</v>
      </c>
      <c r="AA4167" s="11" t="str">
        <f t="shared" si="65"/>
        <v>27. Hà TĩnhHuyện Cẩm Xuyên</v>
      </c>
    </row>
    <row r="4168" spans="11:27" ht="15.75">
      <c r="K4168" s="21"/>
      <c r="L4168" s="17"/>
      <c r="M4168" s="17"/>
      <c r="N4168" s="17" t="s">
        <v>401</v>
      </c>
      <c r="O4168" s="17" t="s">
        <v>1148</v>
      </c>
      <c r="P4168" s="17" t="s">
        <v>4633</v>
      </c>
      <c r="Q4168" s="17" t="s">
        <v>306</v>
      </c>
      <c r="R4168" s="18">
        <v>125</v>
      </c>
      <c r="S4168" s="10">
        <v>50</v>
      </c>
      <c r="AA4168" s="11" t="str">
        <f t="shared" si="65"/>
        <v>27. Hà TĩnhHuyện Cẩm Xuyên</v>
      </c>
    </row>
    <row r="4169" spans="11:27" ht="15.75">
      <c r="K4169" s="21"/>
      <c r="L4169" s="17"/>
      <c r="M4169" s="17"/>
      <c r="N4169" s="17" t="s">
        <v>401</v>
      </c>
      <c r="O4169" s="17" t="s">
        <v>1148</v>
      </c>
      <c r="P4169" s="17" t="s">
        <v>4634</v>
      </c>
      <c r="Q4169" s="17" t="s">
        <v>306</v>
      </c>
      <c r="R4169" s="18">
        <v>125</v>
      </c>
      <c r="S4169" s="10">
        <v>50</v>
      </c>
      <c r="AA4169" s="11" t="str">
        <f t="shared" si="65"/>
        <v>27. Hà TĩnhHuyện Cẩm Xuyên</v>
      </c>
    </row>
    <row r="4170" spans="11:27" ht="15.75">
      <c r="K4170" s="21"/>
      <c r="L4170" s="17"/>
      <c r="M4170" s="17"/>
      <c r="N4170" s="17" t="s">
        <v>401</v>
      </c>
      <c r="O4170" s="17" t="s">
        <v>1148</v>
      </c>
      <c r="P4170" s="17" t="s">
        <v>4635</v>
      </c>
      <c r="Q4170" s="17" t="s">
        <v>356</v>
      </c>
      <c r="R4170" s="18">
        <v>155</v>
      </c>
      <c r="S4170" s="10">
        <v>56</v>
      </c>
      <c r="AA4170" s="11" t="str">
        <f t="shared" si="65"/>
        <v>27. Hà TĩnhHuyện Cẩm Xuyên</v>
      </c>
    </row>
    <row r="4171" spans="11:27" ht="15.75">
      <c r="K4171" s="21"/>
      <c r="L4171" s="17"/>
      <c r="M4171" s="17"/>
      <c r="N4171" s="17" t="s">
        <v>401</v>
      </c>
      <c r="O4171" s="17" t="s">
        <v>1148</v>
      </c>
      <c r="P4171" s="17" t="s">
        <v>4636</v>
      </c>
      <c r="Q4171" s="17" t="s">
        <v>306</v>
      </c>
      <c r="R4171" s="18">
        <v>125</v>
      </c>
      <c r="S4171" s="10">
        <v>50</v>
      </c>
      <c r="AA4171" s="11" t="str">
        <f t="shared" si="65"/>
        <v>27. Hà TĩnhHuyện Cẩm Xuyên</v>
      </c>
    </row>
    <row r="4172" spans="11:27" ht="15.75">
      <c r="K4172" s="21"/>
      <c r="L4172" s="17"/>
      <c r="M4172" s="17"/>
      <c r="N4172" s="17" t="s">
        <v>401</v>
      </c>
      <c r="O4172" s="17" t="s">
        <v>1148</v>
      </c>
      <c r="P4172" s="17" t="s">
        <v>4637</v>
      </c>
      <c r="Q4172" s="17" t="s">
        <v>306</v>
      </c>
      <c r="R4172" s="18">
        <v>125</v>
      </c>
      <c r="S4172" s="10">
        <v>50</v>
      </c>
      <c r="AA4172" s="11" t="str">
        <f t="shared" si="65"/>
        <v>27. Hà TĩnhHuyện Cẩm Xuyên</v>
      </c>
    </row>
    <row r="4173" spans="11:27" ht="15.75">
      <c r="K4173" s="21"/>
      <c r="L4173" s="17"/>
      <c r="M4173" s="17"/>
      <c r="N4173" s="17" t="s">
        <v>401</v>
      </c>
      <c r="O4173" s="17" t="s">
        <v>1148</v>
      </c>
      <c r="P4173" s="17" t="s">
        <v>4638</v>
      </c>
      <c r="Q4173" s="17" t="s">
        <v>356</v>
      </c>
      <c r="R4173" s="18">
        <v>155</v>
      </c>
      <c r="S4173" s="10">
        <v>56</v>
      </c>
      <c r="AA4173" s="11" t="str">
        <f t="shared" si="65"/>
        <v>27. Hà TĩnhHuyện Cẩm Xuyên</v>
      </c>
    </row>
    <row r="4174" spans="11:27" ht="15.75">
      <c r="K4174" s="21"/>
      <c r="L4174" s="17"/>
      <c r="M4174" s="17"/>
      <c r="N4174" s="17" t="s">
        <v>401</v>
      </c>
      <c r="O4174" s="17" t="s">
        <v>724</v>
      </c>
      <c r="P4174" s="17" t="s">
        <v>4639</v>
      </c>
      <c r="Q4174" s="17" t="s">
        <v>297</v>
      </c>
      <c r="R4174" s="18">
        <v>95</v>
      </c>
      <c r="S4174" s="10">
        <v>44</v>
      </c>
      <c r="AA4174" s="11" t="str">
        <f t="shared" si="65"/>
        <v>27. Hà TĩnhHuyện Đức Thọ</v>
      </c>
    </row>
    <row r="4175" spans="11:27" ht="15.75">
      <c r="K4175" s="21"/>
      <c r="L4175" s="17"/>
      <c r="M4175" s="17"/>
      <c r="N4175" s="17" t="s">
        <v>401</v>
      </c>
      <c r="O4175" s="17" t="s">
        <v>724</v>
      </c>
      <c r="P4175" s="17" t="s">
        <v>3090</v>
      </c>
      <c r="Q4175" s="17" t="s">
        <v>297</v>
      </c>
      <c r="R4175" s="18">
        <v>95</v>
      </c>
      <c r="S4175" s="10">
        <v>44</v>
      </c>
      <c r="AA4175" s="11" t="str">
        <f t="shared" si="65"/>
        <v>27. Hà TĩnhHuyện Đức Thọ</v>
      </c>
    </row>
    <row r="4176" spans="11:27" ht="15.75">
      <c r="K4176" s="21"/>
      <c r="L4176" s="17"/>
      <c r="M4176" s="17"/>
      <c r="N4176" s="17" t="s">
        <v>401</v>
      </c>
      <c r="O4176" s="17" t="s">
        <v>724</v>
      </c>
      <c r="P4176" s="17" t="s">
        <v>4640</v>
      </c>
      <c r="Q4176" s="17" t="s">
        <v>297</v>
      </c>
      <c r="R4176" s="18">
        <v>95</v>
      </c>
      <c r="S4176" s="10">
        <v>44</v>
      </c>
      <c r="AA4176" s="11" t="str">
        <f t="shared" si="65"/>
        <v>27. Hà TĩnhHuyện Đức Thọ</v>
      </c>
    </row>
    <row r="4177" spans="11:27" ht="15.75">
      <c r="K4177" s="21"/>
      <c r="L4177" s="17"/>
      <c r="M4177" s="17"/>
      <c r="N4177" s="17" t="s">
        <v>401</v>
      </c>
      <c r="O4177" s="17" t="s">
        <v>724</v>
      </c>
      <c r="P4177" s="17" t="s">
        <v>4641</v>
      </c>
      <c r="Q4177" s="17" t="s">
        <v>297</v>
      </c>
      <c r="R4177" s="18">
        <v>95</v>
      </c>
      <c r="S4177" s="10">
        <v>44</v>
      </c>
      <c r="AA4177" s="11" t="str">
        <f t="shared" si="65"/>
        <v>27. Hà TĩnhHuyện Đức Thọ</v>
      </c>
    </row>
    <row r="4178" spans="11:27" ht="15.75">
      <c r="K4178" s="21"/>
      <c r="L4178" s="17"/>
      <c r="M4178" s="17"/>
      <c r="N4178" s="17" t="s">
        <v>401</v>
      </c>
      <c r="O4178" s="17" t="s">
        <v>724</v>
      </c>
      <c r="P4178" s="17" t="s">
        <v>4642</v>
      </c>
      <c r="Q4178" s="17" t="s">
        <v>297</v>
      </c>
      <c r="R4178" s="18">
        <v>95</v>
      </c>
      <c r="S4178" s="10">
        <v>44</v>
      </c>
      <c r="AA4178" s="11" t="str">
        <f t="shared" si="65"/>
        <v>27. Hà TĩnhHuyện Đức Thọ</v>
      </c>
    </row>
    <row r="4179" spans="11:27" ht="15.75">
      <c r="K4179" s="21"/>
      <c r="L4179" s="17"/>
      <c r="M4179" s="17"/>
      <c r="N4179" s="17" t="s">
        <v>401</v>
      </c>
      <c r="O4179" s="17" t="s">
        <v>724</v>
      </c>
      <c r="P4179" s="17" t="s">
        <v>4643</v>
      </c>
      <c r="Q4179" s="17" t="s">
        <v>297</v>
      </c>
      <c r="R4179" s="18">
        <v>95</v>
      </c>
      <c r="S4179" s="10">
        <v>44</v>
      </c>
      <c r="AA4179" s="11" t="str">
        <f t="shared" si="65"/>
        <v>27. Hà TĩnhHuyện Đức Thọ</v>
      </c>
    </row>
    <row r="4180" spans="11:27" ht="15.75">
      <c r="K4180" s="21"/>
      <c r="L4180" s="17"/>
      <c r="M4180" s="17"/>
      <c r="N4180" s="17" t="s">
        <v>401</v>
      </c>
      <c r="O4180" s="17" t="s">
        <v>724</v>
      </c>
      <c r="P4180" s="17" t="s">
        <v>4644</v>
      </c>
      <c r="Q4180" s="17" t="s">
        <v>297</v>
      </c>
      <c r="R4180" s="18">
        <v>95</v>
      </c>
      <c r="S4180" s="10">
        <v>44</v>
      </c>
      <c r="AA4180" s="11" t="str">
        <f t="shared" si="65"/>
        <v>27. Hà TĩnhHuyện Đức Thọ</v>
      </c>
    </row>
    <row r="4181" spans="11:27" ht="15.75">
      <c r="K4181" s="21"/>
      <c r="L4181" s="17"/>
      <c r="M4181" s="17"/>
      <c r="N4181" s="17" t="s">
        <v>401</v>
      </c>
      <c r="O4181" s="17" t="s">
        <v>724</v>
      </c>
      <c r="P4181" s="17" t="s">
        <v>4645</v>
      </c>
      <c r="Q4181" s="17" t="s">
        <v>297</v>
      </c>
      <c r="R4181" s="18">
        <v>95</v>
      </c>
      <c r="S4181" s="10">
        <v>44</v>
      </c>
      <c r="AA4181" s="11" t="str">
        <f t="shared" si="65"/>
        <v>27. Hà TĩnhHuyện Đức Thọ</v>
      </c>
    </row>
    <row r="4182" spans="11:27" ht="15.75">
      <c r="K4182" s="21"/>
      <c r="L4182" s="17"/>
      <c r="M4182" s="17"/>
      <c r="N4182" s="17" t="s">
        <v>401</v>
      </c>
      <c r="O4182" s="17" t="s">
        <v>724</v>
      </c>
      <c r="P4182" s="17" t="s">
        <v>4646</v>
      </c>
      <c r="Q4182" s="17" t="s">
        <v>297</v>
      </c>
      <c r="R4182" s="18">
        <v>95</v>
      </c>
      <c r="S4182" s="10">
        <v>44</v>
      </c>
      <c r="AA4182" s="11" t="str">
        <f t="shared" si="65"/>
        <v>27. Hà TĩnhHuyện Đức Thọ</v>
      </c>
    </row>
    <row r="4183" spans="11:27" ht="15.75">
      <c r="K4183" s="21"/>
      <c r="L4183" s="17"/>
      <c r="M4183" s="17"/>
      <c r="N4183" s="17" t="s">
        <v>401</v>
      </c>
      <c r="O4183" s="17" t="s">
        <v>724</v>
      </c>
      <c r="P4183" s="17" t="s">
        <v>915</v>
      </c>
      <c r="Q4183" s="17" t="s">
        <v>297</v>
      </c>
      <c r="R4183" s="18">
        <v>95</v>
      </c>
      <c r="S4183" s="10">
        <v>44</v>
      </c>
      <c r="AA4183" s="11" t="str">
        <f t="shared" si="65"/>
        <v>27. Hà TĩnhHuyện Đức Thọ</v>
      </c>
    </row>
    <row r="4184" spans="11:27" ht="15.75">
      <c r="K4184" s="21"/>
      <c r="L4184" s="17"/>
      <c r="M4184" s="17"/>
      <c r="N4184" s="17" t="s">
        <v>401</v>
      </c>
      <c r="O4184" s="17" t="s">
        <v>724</v>
      </c>
      <c r="P4184" s="17" t="s">
        <v>4647</v>
      </c>
      <c r="Q4184" s="17" t="s">
        <v>297</v>
      </c>
      <c r="R4184" s="18">
        <v>95</v>
      </c>
      <c r="S4184" s="10">
        <v>44</v>
      </c>
      <c r="AA4184" s="11" t="str">
        <f t="shared" si="65"/>
        <v>27. Hà TĩnhHuyện Đức Thọ</v>
      </c>
    </row>
    <row r="4185" spans="11:27" ht="15.75">
      <c r="K4185" s="21"/>
      <c r="L4185" s="17"/>
      <c r="M4185" s="17"/>
      <c r="N4185" s="17" t="s">
        <v>401</v>
      </c>
      <c r="O4185" s="17" t="s">
        <v>724</v>
      </c>
      <c r="P4185" s="17" t="s">
        <v>4648</v>
      </c>
      <c r="Q4185" s="17" t="s">
        <v>297</v>
      </c>
      <c r="R4185" s="18">
        <v>95</v>
      </c>
      <c r="S4185" s="10">
        <v>44</v>
      </c>
      <c r="AA4185" s="11" t="str">
        <f t="shared" si="65"/>
        <v>27. Hà TĩnhHuyện Đức Thọ</v>
      </c>
    </row>
    <row r="4186" spans="11:27" ht="15.75">
      <c r="K4186" s="21"/>
      <c r="L4186" s="17"/>
      <c r="M4186" s="17"/>
      <c r="N4186" s="17" t="s">
        <v>401</v>
      </c>
      <c r="O4186" s="17" t="s">
        <v>724</v>
      </c>
      <c r="P4186" s="17" t="s">
        <v>4649</v>
      </c>
      <c r="Q4186" s="17" t="s">
        <v>297</v>
      </c>
      <c r="R4186" s="18">
        <v>95</v>
      </c>
      <c r="S4186" s="10">
        <v>44</v>
      </c>
      <c r="AA4186" s="11" t="str">
        <f t="shared" si="65"/>
        <v>27. Hà TĩnhHuyện Đức Thọ</v>
      </c>
    </row>
    <row r="4187" spans="11:27" ht="15.75">
      <c r="K4187" s="21"/>
      <c r="L4187" s="17"/>
      <c r="M4187" s="17"/>
      <c r="N4187" s="17" t="s">
        <v>401</v>
      </c>
      <c r="O4187" s="17" t="s">
        <v>724</v>
      </c>
      <c r="P4187" s="17" t="s">
        <v>4650</v>
      </c>
      <c r="Q4187" s="17" t="s">
        <v>297</v>
      </c>
      <c r="R4187" s="18">
        <v>95</v>
      </c>
      <c r="S4187" s="10">
        <v>44</v>
      </c>
      <c r="AA4187" s="11" t="str">
        <f t="shared" si="65"/>
        <v>27. Hà TĩnhHuyện Đức Thọ</v>
      </c>
    </row>
    <row r="4188" spans="11:27" ht="15.75">
      <c r="K4188" s="21"/>
      <c r="L4188" s="17"/>
      <c r="M4188" s="17"/>
      <c r="N4188" s="17" t="s">
        <v>401</v>
      </c>
      <c r="O4188" s="17" t="s">
        <v>724</v>
      </c>
      <c r="P4188" s="17" t="s">
        <v>2591</v>
      </c>
      <c r="Q4188" s="17" t="s">
        <v>297</v>
      </c>
      <c r="R4188" s="18">
        <v>95</v>
      </c>
      <c r="S4188" s="10">
        <v>44</v>
      </c>
      <c r="AA4188" s="11" t="str">
        <f t="shared" si="65"/>
        <v>27. Hà TĩnhHuyện Đức Thọ</v>
      </c>
    </row>
    <row r="4189" spans="11:27" ht="15.75">
      <c r="K4189" s="21"/>
      <c r="L4189" s="17"/>
      <c r="M4189" s="17"/>
      <c r="N4189" s="17" t="s">
        <v>401</v>
      </c>
      <c r="O4189" s="17" t="s">
        <v>724</v>
      </c>
      <c r="P4189" s="17" t="s">
        <v>4651</v>
      </c>
      <c r="Q4189" s="17" t="s">
        <v>297</v>
      </c>
      <c r="R4189" s="18">
        <v>95</v>
      </c>
      <c r="S4189" s="10">
        <v>44</v>
      </c>
      <c r="AA4189" s="11" t="str">
        <f t="shared" si="65"/>
        <v>27. Hà TĩnhHuyện Đức Thọ</v>
      </c>
    </row>
    <row r="4190" spans="11:27" ht="15.75">
      <c r="K4190" s="21"/>
      <c r="L4190" s="17"/>
      <c r="M4190" s="17"/>
      <c r="N4190" s="17" t="s">
        <v>401</v>
      </c>
      <c r="O4190" s="17" t="s">
        <v>1153</v>
      </c>
      <c r="P4190" s="17" t="s">
        <v>4652</v>
      </c>
      <c r="Q4190" s="17" t="s">
        <v>297</v>
      </c>
      <c r="R4190" s="18">
        <v>95</v>
      </c>
      <c r="S4190" s="10">
        <v>44</v>
      </c>
      <c r="AA4190" s="11" t="str">
        <f t="shared" si="65"/>
        <v>27. Hà TĩnhHuyện Hương Khê</v>
      </c>
    </row>
    <row r="4191" spans="11:27" ht="15.75">
      <c r="K4191" s="21"/>
      <c r="L4191" s="17"/>
      <c r="M4191" s="17"/>
      <c r="N4191" s="17" t="s">
        <v>401</v>
      </c>
      <c r="O4191" s="17" t="s">
        <v>1153</v>
      </c>
      <c r="P4191" s="17" t="s">
        <v>4653</v>
      </c>
      <c r="Q4191" s="17" t="s">
        <v>297</v>
      </c>
      <c r="R4191" s="18">
        <v>95</v>
      </c>
      <c r="S4191" s="10">
        <v>44</v>
      </c>
      <c r="AA4191" s="11" t="str">
        <f t="shared" si="65"/>
        <v>27. Hà TĩnhHuyện Hương Khê</v>
      </c>
    </row>
    <row r="4192" spans="11:27" ht="15.75">
      <c r="K4192" s="21"/>
      <c r="L4192" s="17"/>
      <c r="M4192" s="17"/>
      <c r="N4192" s="17" t="s">
        <v>401</v>
      </c>
      <c r="O4192" s="17" t="s">
        <v>1153</v>
      </c>
      <c r="P4192" s="17" t="s">
        <v>4654</v>
      </c>
      <c r="Q4192" s="17" t="s">
        <v>297</v>
      </c>
      <c r="R4192" s="18">
        <v>95</v>
      </c>
      <c r="S4192" s="10">
        <v>44</v>
      </c>
      <c r="AA4192" s="11" t="str">
        <f t="shared" si="65"/>
        <v>27. Hà TĩnhHuyện Hương Khê</v>
      </c>
    </row>
    <row r="4193" spans="11:27" ht="15.75">
      <c r="K4193" s="21"/>
      <c r="L4193" s="17"/>
      <c r="M4193" s="17"/>
      <c r="N4193" s="17" t="s">
        <v>401</v>
      </c>
      <c r="O4193" s="17" t="s">
        <v>1153</v>
      </c>
      <c r="P4193" s="17" t="s">
        <v>4655</v>
      </c>
      <c r="Q4193" s="17" t="s">
        <v>297</v>
      </c>
      <c r="R4193" s="18">
        <v>95</v>
      </c>
      <c r="S4193" s="10">
        <v>44</v>
      </c>
      <c r="AA4193" s="11" t="str">
        <f t="shared" si="65"/>
        <v>27. Hà TĩnhHuyện Hương Khê</v>
      </c>
    </row>
    <row r="4194" spans="11:27" ht="15.75">
      <c r="K4194" s="21"/>
      <c r="L4194" s="17"/>
      <c r="M4194" s="17"/>
      <c r="N4194" s="17" t="s">
        <v>401</v>
      </c>
      <c r="O4194" s="17" t="s">
        <v>1153</v>
      </c>
      <c r="P4194" s="17" t="s">
        <v>4656</v>
      </c>
      <c r="Q4194" s="17" t="s">
        <v>297</v>
      </c>
      <c r="R4194" s="18">
        <v>95</v>
      </c>
      <c r="S4194" s="10">
        <v>44</v>
      </c>
      <c r="AA4194" s="11" t="str">
        <f t="shared" si="65"/>
        <v>27. Hà TĩnhHuyện Hương Khê</v>
      </c>
    </row>
    <row r="4195" spans="11:27" ht="15.75">
      <c r="K4195" s="21"/>
      <c r="L4195" s="17"/>
      <c r="M4195" s="17"/>
      <c r="N4195" s="17" t="s">
        <v>401</v>
      </c>
      <c r="O4195" s="17" t="s">
        <v>1153</v>
      </c>
      <c r="P4195" s="17" t="s">
        <v>4657</v>
      </c>
      <c r="Q4195" s="17" t="s">
        <v>297</v>
      </c>
      <c r="R4195" s="18">
        <v>95</v>
      </c>
      <c r="S4195" s="10">
        <v>44</v>
      </c>
      <c r="AA4195" s="11" t="str">
        <f t="shared" si="65"/>
        <v>27. Hà TĩnhHuyện Hương Khê</v>
      </c>
    </row>
    <row r="4196" spans="11:27" ht="15.75">
      <c r="K4196" s="21"/>
      <c r="L4196" s="17"/>
      <c r="M4196" s="17"/>
      <c r="N4196" s="17" t="s">
        <v>401</v>
      </c>
      <c r="O4196" s="17" t="s">
        <v>1153</v>
      </c>
      <c r="P4196" s="17" t="s">
        <v>4658</v>
      </c>
      <c r="Q4196" s="17" t="s">
        <v>297</v>
      </c>
      <c r="R4196" s="18">
        <v>95</v>
      </c>
      <c r="S4196" s="10">
        <v>44</v>
      </c>
      <c r="AA4196" s="11" t="str">
        <f t="shared" si="65"/>
        <v>27. Hà TĩnhHuyện Hương Khê</v>
      </c>
    </row>
    <row r="4197" spans="11:27" ht="15.75">
      <c r="K4197" s="21"/>
      <c r="L4197" s="17"/>
      <c r="M4197" s="17"/>
      <c r="N4197" s="17" t="s">
        <v>401</v>
      </c>
      <c r="O4197" s="17" t="s">
        <v>1153</v>
      </c>
      <c r="P4197" s="17" t="s">
        <v>4659</v>
      </c>
      <c r="Q4197" s="17" t="s">
        <v>297</v>
      </c>
      <c r="R4197" s="18">
        <v>95</v>
      </c>
      <c r="S4197" s="10">
        <v>44</v>
      </c>
      <c r="AA4197" s="11" t="str">
        <f t="shared" si="65"/>
        <v>27. Hà TĩnhHuyện Hương Khê</v>
      </c>
    </row>
    <row r="4198" spans="11:27" ht="15.75">
      <c r="K4198" s="21"/>
      <c r="L4198" s="17"/>
      <c r="M4198" s="17"/>
      <c r="N4198" s="17" t="s">
        <v>401</v>
      </c>
      <c r="O4198" s="17" t="s">
        <v>1153</v>
      </c>
      <c r="P4198" s="17" t="s">
        <v>2546</v>
      </c>
      <c r="Q4198" s="17" t="s">
        <v>347</v>
      </c>
      <c r="R4198" s="18">
        <v>65</v>
      </c>
      <c r="S4198" s="10">
        <v>36</v>
      </c>
      <c r="AA4198" s="11" t="str">
        <f t="shared" si="65"/>
        <v>27. Hà TĩnhHuyện Hương Khê</v>
      </c>
    </row>
    <row r="4199" spans="11:27" ht="15.75">
      <c r="K4199" s="21"/>
      <c r="L4199" s="17"/>
      <c r="M4199" s="17"/>
      <c r="N4199" s="17" t="s">
        <v>401</v>
      </c>
      <c r="O4199" s="17" t="s">
        <v>1153</v>
      </c>
      <c r="P4199" s="17" t="s">
        <v>4660</v>
      </c>
      <c r="Q4199" s="17" t="s">
        <v>347</v>
      </c>
      <c r="R4199" s="18">
        <v>65</v>
      </c>
      <c r="S4199" s="10">
        <v>36</v>
      </c>
      <c r="AA4199" s="11" t="str">
        <f t="shared" si="65"/>
        <v>27. Hà TĩnhHuyện Hương Khê</v>
      </c>
    </row>
    <row r="4200" spans="11:27" ht="15.75">
      <c r="K4200" s="21"/>
      <c r="L4200" s="17"/>
      <c r="M4200" s="17"/>
      <c r="N4200" s="17" t="s">
        <v>401</v>
      </c>
      <c r="O4200" s="17" t="s">
        <v>1153</v>
      </c>
      <c r="P4200" s="17" t="s">
        <v>4661</v>
      </c>
      <c r="Q4200" s="17" t="s">
        <v>297</v>
      </c>
      <c r="R4200" s="18">
        <v>95</v>
      </c>
      <c r="S4200" s="10">
        <v>44</v>
      </c>
      <c r="AA4200" s="11" t="str">
        <f t="shared" si="65"/>
        <v>27. Hà TĩnhHuyện Hương Khê</v>
      </c>
    </row>
    <row r="4201" spans="11:27" ht="15.75">
      <c r="K4201" s="21"/>
      <c r="L4201" s="17"/>
      <c r="M4201" s="17"/>
      <c r="N4201" s="17" t="s">
        <v>401</v>
      </c>
      <c r="O4201" s="17" t="s">
        <v>1153</v>
      </c>
      <c r="P4201" s="17" t="s">
        <v>4662</v>
      </c>
      <c r="Q4201" s="17" t="s">
        <v>297</v>
      </c>
      <c r="R4201" s="18">
        <v>95</v>
      </c>
      <c r="S4201" s="10">
        <v>44</v>
      </c>
      <c r="AA4201" s="11" t="str">
        <f t="shared" si="65"/>
        <v>27. Hà TĩnhHuyện Hương Khê</v>
      </c>
    </row>
    <row r="4202" spans="11:27" ht="15.75">
      <c r="K4202" s="21"/>
      <c r="L4202" s="17"/>
      <c r="M4202" s="17"/>
      <c r="N4202" s="17" t="s">
        <v>401</v>
      </c>
      <c r="O4202" s="17" t="s">
        <v>1153</v>
      </c>
      <c r="P4202" s="17" t="s">
        <v>4663</v>
      </c>
      <c r="Q4202" s="17" t="s">
        <v>347</v>
      </c>
      <c r="R4202" s="18">
        <v>65</v>
      </c>
      <c r="S4202" s="10">
        <v>36</v>
      </c>
      <c r="AA4202" s="11" t="str">
        <f t="shared" si="65"/>
        <v>27. Hà TĩnhHuyện Hương Khê</v>
      </c>
    </row>
    <row r="4203" spans="11:27" ht="15.75">
      <c r="K4203" s="21"/>
      <c r="L4203" s="17"/>
      <c r="M4203" s="17"/>
      <c r="N4203" s="17" t="s">
        <v>401</v>
      </c>
      <c r="O4203" s="17" t="s">
        <v>1153</v>
      </c>
      <c r="P4203" s="17" t="s">
        <v>4664</v>
      </c>
      <c r="Q4203" s="17" t="s">
        <v>297</v>
      </c>
      <c r="R4203" s="18">
        <v>95</v>
      </c>
      <c r="S4203" s="10">
        <v>44</v>
      </c>
      <c r="AA4203" s="11" t="str">
        <f t="shared" si="65"/>
        <v>27. Hà TĩnhHuyện Hương Khê</v>
      </c>
    </row>
    <row r="4204" spans="11:27" ht="15.75">
      <c r="K4204" s="21"/>
      <c r="L4204" s="17"/>
      <c r="M4204" s="17"/>
      <c r="N4204" s="17" t="s">
        <v>401</v>
      </c>
      <c r="O4204" s="17" t="s">
        <v>1153</v>
      </c>
      <c r="P4204" s="17" t="s">
        <v>4665</v>
      </c>
      <c r="Q4204" s="17" t="s">
        <v>347</v>
      </c>
      <c r="R4204" s="18">
        <v>65</v>
      </c>
      <c r="S4204" s="10">
        <v>36</v>
      </c>
      <c r="AA4204" s="11" t="str">
        <f t="shared" si="65"/>
        <v>27. Hà TĩnhHuyện Hương Khê</v>
      </c>
    </row>
    <row r="4205" spans="11:27" ht="15.75">
      <c r="K4205" s="21"/>
      <c r="L4205" s="17"/>
      <c r="M4205" s="17"/>
      <c r="N4205" s="17" t="s">
        <v>401</v>
      </c>
      <c r="O4205" s="17" t="s">
        <v>1153</v>
      </c>
      <c r="P4205" s="17" t="s">
        <v>4666</v>
      </c>
      <c r="Q4205" s="17" t="s">
        <v>347</v>
      </c>
      <c r="R4205" s="18">
        <v>65</v>
      </c>
      <c r="S4205" s="10">
        <v>36</v>
      </c>
      <c r="AA4205" s="11" t="str">
        <f t="shared" si="65"/>
        <v>27. Hà TĩnhHuyện Hương Khê</v>
      </c>
    </row>
    <row r="4206" spans="11:27" ht="15.75">
      <c r="K4206" s="21"/>
      <c r="L4206" s="17"/>
      <c r="M4206" s="17"/>
      <c r="N4206" s="17" t="s">
        <v>401</v>
      </c>
      <c r="O4206" s="17" t="s">
        <v>1153</v>
      </c>
      <c r="P4206" s="17" t="s">
        <v>4667</v>
      </c>
      <c r="Q4206" s="17" t="s">
        <v>297</v>
      </c>
      <c r="R4206" s="18">
        <v>95</v>
      </c>
      <c r="S4206" s="10">
        <v>44</v>
      </c>
      <c r="AA4206" s="11" t="str">
        <f t="shared" si="65"/>
        <v>27. Hà TĩnhHuyện Hương Khê</v>
      </c>
    </row>
    <row r="4207" spans="11:27" ht="15.75">
      <c r="K4207" s="21"/>
      <c r="L4207" s="17"/>
      <c r="M4207" s="17"/>
      <c r="N4207" s="17" t="s">
        <v>401</v>
      </c>
      <c r="O4207" s="17" t="s">
        <v>1153</v>
      </c>
      <c r="P4207" s="17" t="s">
        <v>4668</v>
      </c>
      <c r="Q4207" s="17" t="s">
        <v>347</v>
      </c>
      <c r="R4207" s="18">
        <v>65</v>
      </c>
      <c r="S4207" s="10">
        <v>36</v>
      </c>
      <c r="AA4207" s="11" t="str">
        <f t="shared" si="65"/>
        <v>27. Hà TĩnhHuyện Hương Khê</v>
      </c>
    </row>
    <row r="4208" spans="11:27" ht="15.75">
      <c r="K4208" s="21"/>
      <c r="L4208" s="17"/>
      <c r="M4208" s="17"/>
      <c r="N4208" s="17" t="s">
        <v>401</v>
      </c>
      <c r="O4208" s="17" t="s">
        <v>1153</v>
      </c>
      <c r="P4208" s="17" t="s">
        <v>4669</v>
      </c>
      <c r="Q4208" s="17" t="s">
        <v>347</v>
      </c>
      <c r="R4208" s="18">
        <v>65</v>
      </c>
      <c r="S4208" s="10">
        <v>36</v>
      </c>
      <c r="AA4208" s="11" t="str">
        <f t="shared" si="65"/>
        <v>27. Hà TĩnhHuyện Hương Khê</v>
      </c>
    </row>
    <row r="4209" spans="11:27" ht="15.75">
      <c r="K4209" s="21"/>
      <c r="L4209" s="17"/>
      <c r="M4209" s="17"/>
      <c r="N4209" s="17" t="s">
        <v>401</v>
      </c>
      <c r="O4209" s="17" t="s">
        <v>1153</v>
      </c>
      <c r="P4209" s="17" t="s">
        <v>4670</v>
      </c>
      <c r="Q4209" s="17" t="s">
        <v>297</v>
      </c>
      <c r="R4209" s="18">
        <v>95</v>
      </c>
      <c r="S4209" s="10">
        <v>44</v>
      </c>
      <c r="AA4209" s="11" t="str">
        <f t="shared" si="65"/>
        <v>27. Hà TĩnhHuyện Hương Khê</v>
      </c>
    </row>
    <row r="4210" spans="11:27" ht="15.75">
      <c r="K4210" s="21"/>
      <c r="L4210" s="17"/>
      <c r="M4210" s="17"/>
      <c r="N4210" s="17" t="s">
        <v>401</v>
      </c>
      <c r="O4210" s="17" t="s">
        <v>1153</v>
      </c>
      <c r="P4210" s="17" t="s">
        <v>4671</v>
      </c>
      <c r="Q4210" s="17" t="s">
        <v>297</v>
      </c>
      <c r="R4210" s="18">
        <v>95</v>
      </c>
      <c r="S4210" s="10">
        <v>44</v>
      </c>
      <c r="AA4210" s="11" t="str">
        <f t="shared" si="65"/>
        <v>27. Hà TĩnhHuyện Hương Khê</v>
      </c>
    </row>
    <row r="4211" spans="11:27" ht="15.75">
      <c r="K4211" s="21"/>
      <c r="L4211" s="17"/>
      <c r="M4211" s="17"/>
      <c r="N4211" s="17" t="s">
        <v>401</v>
      </c>
      <c r="O4211" s="17" t="s">
        <v>1156</v>
      </c>
      <c r="P4211" s="17" t="s">
        <v>4672</v>
      </c>
      <c r="Q4211" s="17" t="s">
        <v>297</v>
      </c>
      <c r="R4211" s="18">
        <v>95</v>
      </c>
      <c r="S4211" s="10">
        <v>44</v>
      </c>
      <c r="AA4211" s="11" t="str">
        <f t="shared" si="65"/>
        <v>27. Hà TĩnhHuyện Hương Sơn</v>
      </c>
    </row>
    <row r="4212" spans="11:27" ht="15.75">
      <c r="K4212" s="21"/>
      <c r="L4212" s="17"/>
      <c r="M4212" s="17"/>
      <c r="N4212" s="17" t="s">
        <v>401</v>
      </c>
      <c r="O4212" s="17" t="s">
        <v>1156</v>
      </c>
      <c r="P4212" s="17" t="s">
        <v>4673</v>
      </c>
      <c r="Q4212" s="17" t="s">
        <v>347</v>
      </c>
      <c r="R4212" s="18">
        <v>65</v>
      </c>
      <c r="S4212" s="10">
        <v>36</v>
      </c>
      <c r="AA4212" s="11" t="str">
        <f t="shared" si="65"/>
        <v>27. Hà TĩnhHuyện Hương Sơn</v>
      </c>
    </row>
    <row r="4213" spans="11:27" ht="15.75">
      <c r="K4213" s="21"/>
      <c r="L4213" s="17"/>
      <c r="M4213" s="17"/>
      <c r="N4213" s="17" t="s">
        <v>401</v>
      </c>
      <c r="O4213" s="17" t="s">
        <v>1156</v>
      </c>
      <c r="P4213" s="17" t="s">
        <v>4674</v>
      </c>
      <c r="Q4213" s="17" t="s">
        <v>297</v>
      </c>
      <c r="R4213" s="18">
        <v>95</v>
      </c>
      <c r="S4213" s="10">
        <v>44</v>
      </c>
      <c r="AA4213" s="11" t="str">
        <f t="shared" si="65"/>
        <v>27. Hà TĩnhHuyện Hương Sơn</v>
      </c>
    </row>
    <row r="4214" spans="11:27" ht="15.75">
      <c r="K4214" s="21"/>
      <c r="L4214" s="17"/>
      <c r="M4214" s="17"/>
      <c r="N4214" s="17" t="s">
        <v>401</v>
      </c>
      <c r="O4214" s="17" t="s">
        <v>1156</v>
      </c>
      <c r="P4214" s="17" t="s">
        <v>767</v>
      </c>
      <c r="Q4214" s="17" t="s">
        <v>297</v>
      </c>
      <c r="R4214" s="18">
        <v>95</v>
      </c>
      <c r="S4214" s="10">
        <v>44</v>
      </c>
      <c r="AA4214" s="11" t="str">
        <f t="shared" si="65"/>
        <v>27. Hà TĩnhHuyện Hương Sơn</v>
      </c>
    </row>
    <row r="4215" spans="11:27" ht="15.75">
      <c r="K4215" s="21"/>
      <c r="L4215" s="17"/>
      <c r="M4215" s="17"/>
      <c r="N4215" s="17" t="s">
        <v>401</v>
      </c>
      <c r="O4215" s="17" t="s">
        <v>1156</v>
      </c>
      <c r="P4215" s="17" t="s">
        <v>4675</v>
      </c>
      <c r="Q4215" s="17" t="s">
        <v>347</v>
      </c>
      <c r="R4215" s="18">
        <v>65</v>
      </c>
      <c r="S4215" s="10">
        <v>36</v>
      </c>
      <c r="AA4215" s="11" t="str">
        <f t="shared" si="65"/>
        <v>27. Hà TĩnhHuyện Hương Sơn</v>
      </c>
    </row>
    <row r="4216" spans="11:27" ht="15.75">
      <c r="K4216" s="21"/>
      <c r="L4216" s="17"/>
      <c r="M4216" s="17"/>
      <c r="N4216" s="17" t="s">
        <v>401</v>
      </c>
      <c r="O4216" s="17" t="s">
        <v>1156</v>
      </c>
      <c r="P4216" s="17" t="s">
        <v>4676</v>
      </c>
      <c r="Q4216" s="17" t="s">
        <v>297</v>
      </c>
      <c r="R4216" s="18">
        <v>95</v>
      </c>
      <c r="S4216" s="10">
        <v>44</v>
      </c>
      <c r="AA4216" s="11" t="str">
        <f t="shared" si="65"/>
        <v>27. Hà TĩnhHuyện Hương Sơn</v>
      </c>
    </row>
    <row r="4217" spans="11:27" ht="15.75">
      <c r="K4217" s="21"/>
      <c r="L4217" s="17"/>
      <c r="M4217" s="17"/>
      <c r="N4217" s="17" t="s">
        <v>401</v>
      </c>
      <c r="O4217" s="17" t="s">
        <v>1156</v>
      </c>
      <c r="P4217" s="17" t="s">
        <v>2425</v>
      </c>
      <c r="Q4217" s="17" t="s">
        <v>297</v>
      </c>
      <c r="R4217" s="18">
        <v>95</v>
      </c>
      <c r="S4217" s="10">
        <v>44</v>
      </c>
      <c r="AA4217" s="11" t="str">
        <f t="shared" si="65"/>
        <v>27. Hà TĩnhHuyện Hương Sơn</v>
      </c>
    </row>
    <row r="4218" spans="11:27" ht="15.75">
      <c r="K4218" s="21"/>
      <c r="L4218" s="17"/>
      <c r="M4218" s="17"/>
      <c r="N4218" s="17" t="s">
        <v>401</v>
      </c>
      <c r="O4218" s="17" t="s">
        <v>1156</v>
      </c>
      <c r="P4218" s="17" t="s">
        <v>4677</v>
      </c>
      <c r="Q4218" s="17" t="s">
        <v>297</v>
      </c>
      <c r="R4218" s="18">
        <v>95</v>
      </c>
      <c r="S4218" s="10">
        <v>44</v>
      </c>
      <c r="AA4218" s="11" t="str">
        <f t="shared" si="65"/>
        <v>27. Hà TĩnhHuyện Hương Sơn</v>
      </c>
    </row>
    <row r="4219" spans="11:27" ht="15.75">
      <c r="K4219" s="21"/>
      <c r="L4219" s="17"/>
      <c r="M4219" s="17"/>
      <c r="N4219" s="17" t="s">
        <v>401</v>
      </c>
      <c r="O4219" s="17" t="s">
        <v>1156</v>
      </c>
      <c r="P4219" s="17" t="s">
        <v>4678</v>
      </c>
      <c r="Q4219" s="17" t="s">
        <v>297</v>
      </c>
      <c r="R4219" s="18">
        <v>95</v>
      </c>
      <c r="S4219" s="10">
        <v>44</v>
      </c>
      <c r="AA4219" s="11" t="str">
        <f t="shared" si="65"/>
        <v>27. Hà TĩnhHuyện Hương Sơn</v>
      </c>
    </row>
    <row r="4220" spans="11:27" ht="15.75">
      <c r="K4220" s="21"/>
      <c r="L4220" s="17"/>
      <c r="M4220" s="17"/>
      <c r="N4220" s="17" t="s">
        <v>401</v>
      </c>
      <c r="O4220" s="17" t="s">
        <v>1156</v>
      </c>
      <c r="P4220" s="17" t="s">
        <v>4679</v>
      </c>
      <c r="Q4220" s="17" t="s">
        <v>347</v>
      </c>
      <c r="R4220" s="18">
        <v>65</v>
      </c>
      <c r="S4220" s="10">
        <v>36</v>
      </c>
      <c r="AA4220" s="11" t="str">
        <f t="shared" si="65"/>
        <v>27. Hà TĩnhHuyện Hương Sơn</v>
      </c>
    </row>
    <row r="4221" spans="11:27" ht="15.75">
      <c r="K4221" s="21"/>
      <c r="L4221" s="17"/>
      <c r="M4221" s="17"/>
      <c r="N4221" s="17" t="s">
        <v>401</v>
      </c>
      <c r="O4221" s="17" t="s">
        <v>1156</v>
      </c>
      <c r="P4221" s="17" t="s">
        <v>4680</v>
      </c>
      <c r="Q4221" s="17" t="s">
        <v>347</v>
      </c>
      <c r="R4221" s="18">
        <v>65</v>
      </c>
      <c r="S4221" s="10">
        <v>36</v>
      </c>
      <c r="AA4221" s="11" t="str">
        <f t="shared" si="65"/>
        <v>27. Hà TĩnhHuyện Hương Sơn</v>
      </c>
    </row>
    <row r="4222" spans="11:27" ht="15.75">
      <c r="K4222" s="21"/>
      <c r="L4222" s="17"/>
      <c r="M4222" s="17"/>
      <c r="N4222" s="17" t="s">
        <v>401</v>
      </c>
      <c r="O4222" s="17" t="s">
        <v>1156</v>
      </c>
      <c r="P4222" s="17" t="s">
        <v>4681</v>
      </c>
      <c r="Q4222" s="17" t="s">
        <v>347</v>
      </c>
      <c r="R4222" s="18">
        <v>65</v>
      </c>
      <c r="S4222" s="10">
        <v>36</v>
      </c>
      <c r="AA4222" s="11" t="str">
        <f t="shared" si="65"/>
        <v>27. Hà TĩnhHuyện Hương Sơn</v>
      </c>
    </row>
    <row r="4223" spans="11:27" ht="15.75">
      <c r="K4223" s="21"/>
      <c r="L4223" s="17"/>
      <c r="M4223" s="17"/>
      <c r="N4223" s="17" t="s">
        <v>401</v>
      </c>
      <c r="O4223" s="17" t="s">
        <v>1156</v>
      </c>
      <c r="P4223" s="17" t="s">
        <v>4682</v>
      </c>
      <c r="Q4223" s="17" t="s">
        <v>347</v>
      </c>
      <c r="R4223" s="18">
        <v>65</v>
      </c>
      <c r="S4223" s="10">
        <v>36</v>
      </c>
      <c r="AA4223" s="11" t="str">
        <f t="shared" si="65"/>
        <v>27. Hà TĩnhHuyện Hương Sơn</v>
      </c>
    </row>
    <row r="4224" spans="11:27" ht="15.75">
      <c r="K4224" s="21"/>
      <c r="L4224" s="17"/>
      <c r="M4224" s="17"/>
      <c r="N4224" s="17" t="s">
        <v>401</v>
      </c>
      <c r="O4224" s="17" t="s">
        <v>1156</v>
      </c>
      <c r="P4224" s="17" t="s">
        <v>4683</v>
      </c>
      <c r="Q4224" s="17" t="s">
        <v>297</v>
      </c>
      <c r="R4224" s="18">
        <v>95</v>
      </c>
      <c r="S4224" s="10">
        <v>44</v>
      </c>
      <c r="AA4224" s="11" t="str">
        <f t="shared" si="65"/>
        <v>27. Hà TĩnhHuyện Hương Sơn</v>
      </c>
    </row>
    <row r="4225" spans="11:27" ht="15.75">
      <c r="K4225" s="21"/>
      <c r="L4225" s="17"/>
      <c r="M4225" s="17"/>
      <c r="N4225" s="17" t="s">
        <v>401</v>
      </c>
      <c r="O4225" s="17" t="s">
        <v>1156</v>
      </c>
      <c r="P4225" s="17" t="s">
        <v>4684</v>
      </c>
      <c r="Q4225" s="17" t="s">
        <v>297</v>
      </c>
      <c r="R4225" s="18">
        <v>95</v>
      </c>
      <c r="S4225" s="10">
        <v>44</v>
      </c>
      <c r="AA4225" s="11" t="str">
        <f t="shared" si="65"/>
        <v>27. Hà TĩnhHuyện Hương Sơn</v>
      </c>
    </row>
    <row r="4226" spans="11:27" ht="15.75">
      <c r="K4226" s="21"/>
      <c r="L4226" s="17"/>
      <c r="M4226" s="17"/>
      <c r="N4226" s="17" t="s">
        <v>401</v>
      </c>
      <c r="O4226" s="17" t="s">
        <v>1156</v>
      </c>
      <c r="P4226" s="17" t="s">
        <v>4685</v>
      </c>
      <c r="Q4226" s="17" t="s">
        <v>347</v>
      </c>
      <c r="R4226" s="18">
        <v>65</v>
      </c>
      <c r="S4226" s="10">
        <v>36</v>
      </c>
      <c r="AA4226" s="11" t="str">
        <f t="shared" si="65"/>
        <v>27. Hà TĩnhHuyện Hương Sơn</v>
      </c>
    </row>
    <row r="4227" spans="11:27" ht="15.75">
      <c r="K4227" s="21"/>
      <c r="L4227" s="17"/>
      <c r="M4227" s="17"/>
      <c r="N4227" s="17" t="s">
        <v>401</v>
      </c>
      <c r="O4227" s="17" t="s">
        <v>1156</v>
      </c>
      <c r="P4227" s="17" t="s">
        <v>4686</v>
      </c>
      <c r="Q4227" s="17" t="s">
        <v>297</v>
      </c>
      <c r="R4227" s="18">
        <v>95</v>
      </c>
      <c r="S4227" s="10">
        <v>44</v>
      </c>
      <c r="AA4227" s="11" t="str">
        <f t="shared" si="65"/>
        <v>27. Hà TĩnhHuyện Hương Sơn</v>
      </c>
    </row>
    <row r="4228" spans="11:27" ht="15.75">
      <c r="K4228" s="21"/>
      <c r="L4228" s="17"/>
      <c r="M4228" s="17"/>
      <c r="N4228" s="17" t="s">
        <v>401</v>
      </c>
      <c r="O4228" s="17" t="s">
        <v>1156</v>
      </c>
      <c r="P4228" s="17" t="s">
        <v>4687</v>
      </c>
      <c r="Q4228" s="17" t="s">
        <v>297</v>
      </c>
      <c r="R4228" s="18">
        <v>95</v>
      </c>
      <c r="S4228" s="10">
        <v>44</v>
      </c>
      <c r="AA4228" s="11" t="str">
        <f t="shared" si="65"/>
        <v>27. Hà TĩnhHuyện Hương Sơn</v>
      </c>
    </row>
    <row r="4229" spans="11:27" ht="15.75">
      <c r="K4229" s="21"/>
      <c r="L4229" s="17"/>
      <c r="M4229" s="17"/>
      <c r="N4229" s="17" t="s">
        <v>401</v>
      </c>
      <c r="O4229" s="17" t="s">
        <v>1156</v>
      </c>
      <c r="P4229" s="17" t="s">
        <v>2978</v>
      </c>
      <c r="Q4229" s="17" t="s">
        <v>297</v>
      </c>
      <c r="R4229" s="18">
        <v>95</v>
      </c>
      <c r="S4229" s="10">
        <v>44</v>
      </c>
      <c r="AA4229" s="11" t="str">
        <f t="shared" si="65"/>
        <v>27. Hà TĩnhHuyện Hương Sơn</v>
      </c>
    </row>
    <row r="4230" spans="11:27" ht="15.75">
      <c r="K4230" s="21"/>
      <c r="L4230" s="17"/>
      <c r="M4230" s="17"/>
      <c r="N4230" s="17" t="s">
        <v>401</v>
      </c>
      <c r="O4230" s="17" t="s">
        <v>1156</v>
      </c>
      <c r="P4230" s="17" t="s">
        <v>4688</v>
      </c>
      <c r="Q4230" s="17" t="s">
        <v>347</v>
      </c>
      <c r="R4230" s="18">
        <v>65</v>
      </c>
      <c r="S4230" s="10">
        <v>36</v>
      </c>
      <c r="AA4230" s="11" t="str">
        <f t="shared" ref="AA4230:AA4293" si="66">N4230&amp;O4230</f>
        <v>27. Hà TĩnhHuyện Hương Sơn</v>
      </c>
    </row>
    <row r="4231" spans="11:27" ht="15.75">
      <c r="K4231" s="21"/>
      <c r="L4231" s="17"/>
      <c r="M4231" s="17"/>
      <c r="N4231" s="17" t="s">
        <v>401</v>
      </c>
      <c r="O4231" s="17" t="s">
        <v>1156</v>
      </c>
      <c r="P4231" s="17" t="s">
        <v>4689</v>
      </c>
      <c r="Q4231" s="17" t="s">
        <v>297</v>
      </c>
      <c r="R4231" s="18">
        <v>95</v>
      </c>
      <c r="S4231" s="10">
        <v>44</v>
      </c>
      <c r="AA4231" s="11" t="str">
        <f t="shared" si="66"/>
        <v>27. Hà TĩnhHuyện Hương Sơn</v>
      </c>
    </row>
    <row r="4232" spans="11:27" ht="15.75">
      <c r="K4232" s="21"/>
      <c r="L4232" s="17"/>
      <c r="M4232" s="17"/>
      <c r="N4232" s="17" t="s">
        <v>401</v>
      </c>
      <c r="O4232" s="17" t="s">
        <v>1156</v>
      </c>
      <c r="P4232" s="17" t="s">
        <v>4690</v>
      </c>
      <c r="Q4232" s="17" t="s">
        <v>297</v>
      </c>
      <c r="R4232" s="18">
        <v>95</v>
      </c>
      <c r="S4232" s="10">
        <v>44</v>
      </c>
      <c r="AA4232" s="11" t="str">
        <f t="shared" si="66"/>
        <v>27. Hà TĩnhHuyện Hương Sơn</v>
      </c>
    </row>
    <row r="4233" spans="11:27" ht="15.75">
      <c r="K4233" s="21"/>
      <c r="L4233" s="17"/>
      <c r="M4233" s="17"/>
      <c r="N4233" s="17" t="s">
        <v>401</v>
      </c>
      <c r="O4233" s="17" t="s">
        <v>1156</v>
      </c>
      <c r="P4233" s="17" t="s">
        <v>4691</v>
      </c>
      <c r="Q4233" s="17" t="s">
        <v>297</v>
      </c>
      <c r="R4233" s="18">
        <v>95</v>
      </c>
      <c r="S4233" s="10">
        <v>44</v>
      </c>
      <c r="AA4233" s="11" t="str">
        <f t="shared" si="66"/>
        <v>27. Hà TĩnhHuyện Hương Sơn</v>
      </c>
    </row>
    <row r="4234" spans="11:27" ht="15.75">
      <c r="K4234" s="21"/>
      <c r="L4234" s="17"/>
      <c r="M4234" s="17"/>
      <c r="N4234" s="17" t="s">
        <v>401</v>
      </c>
      <c r="O4234" s="17" t="s">
        <v>1156</v>
      </c>
      <c r="P4234" s="17" t="s">
        <v>4692</v>
      </c>
      <c r="Q4234" s="17" t="s">
        <v>297</v>
      </c>
      <c r="R4234" s="18">
        <v>95</v>
      </c>
      <c r="S4234" s="10">
        <v>44</v>
      </c>
      <c r="AA4234" s="11" t="str">
        <f t="shared" si="66"/>
        <v>27. Hà TĩnhHuyện Hương Sơn</v>
      </c>
    </row>
    <row r="4235" spans="11:27" ht="15.75">
      <c r="K4235" s="21"/>
      <c r="L4235" s="17"/>
      <c r="M4235" s="17"/>
      <c r="N4235" s="17" t="s">
        <v>401</v>
      </c>
      <c r="O4235" s="17" t="s">
        <v>1156</v>
      </c>
      <c r="P4235" s="17" t="s">
        <v>4693</v>
      </c>
      <c r="Q4235" s="17" t="s">
        <v>297</v>
      </c>
      <c r="R4235" s="18">
        <v>95</v>
      </c>
      <c r="S4235" s="10">
        <v>44</v>
      </c>
      <c r="AA4235" s="11" t="str">
        <f t="shared" si="66"/>
        <v>27. Hà TĩnhHuyện Hương Sơn</v>
      </c>
    </row>
    <row r="4236" spans="11:27" ht="15.75">
      <c r="K4236" s="21"/>
      <c r="L4236" s="17"/>
      <c r="M4236" s="17"/>
      <c r="N4236" s="17" t="s">
        <v>401</v>
      </c>
      <c r="O4236" s="17" t="s">
        <v>738</v>
      </c>
      <c r="P4236" s="17" t="s">
        <v>4694</v>
      </c>
      <c r="Q4236" s="17" t="s">
        <v>356</v>
      </c>
      <c r="R4236" s="18">
        <v>155</v>
      </c>
      <c r="S4236" s="10">
        <v>56</v>
      </c>
      <c r="AA4236" s="11" t="str">
        <f t="shared" si="66"/>
        <v>27. Hà TĩnhHuyện Kỳ Anh</v>
      </c>
    </row>
    <row r="4237" spans="11:27" ht="15.75">
      <c r="K4237" s="21"/>
      <c r="L4237" s="17"/>
      <c r="M4237" s="17"/>
      <c r="N4237" s="17" t="s">
        <v>401</v>
      </c>
      <c r="O4237" s="17" t="s">
        <v>738</v>
      </c>
      <c r="P4237" s="17" t="s">
        <v>4695</v>
      </c>
      <c r="Q4237" s="17" t="s">
        <v>356</v>
      </c>
      <c r="R4237" s="18">
        <v>155</v>
      </c>
      <c r="S4237" s="10">
        <v>56</v>
      </c>
      <c r="AA4237" s="11" t="str">
        <f t="shared" si="66"/>
        <v>27. Hà TĩnhHuyện Kỳ Anh</v>
      </c>
    </row>
    <row r="4238" spans="11:27" ht="15.75">
      <c r="K4238" s="21"/>
      <c r="L4238" s="17"/>
      <c r="M4238" s="17"/>
      <c r="N4238" s="17" t="s">
        <v>401</v>
      </c>
      <c r="O4238" s="17" t="s">
        <v>738</v>
      </c>
      <c r="P4238" s="17" t="s">
        <v>4696</v>
      </c>
      <c r="Q4238" s="17" t="s">
        <v>356</v>
      </c>
      <c r="R4238" s="18">
        <v>155</v>
      </c>
      <c r="S4238" s="10">
        <v>56</v>
      </c>
      <c r="AA4238" s="11" t="str">
        <f t="shared" si="66"/>
        <v>27. Hà TĩnhHuyện Kỳ Anh</v>
      </c>
    </row>
    <row r="4239" spans="11:27" ht="15.75">
      <c r="K4239" s="21"/>
      <c r="L4239" s="17"/>
      <c r="M4239" s="17"/>
      <c r="N4239" s="17" t="s">
        <v>401</v>
      </c>
      <c r="O4239" s="17" t="s">
        <v>738</v>
      </c>
      <c r="P4239" s="17" t="s">
        <v>4697</v>
      </c>
      <c r="Q4239" s="17" t="s">
        <v>356</v>
      </c>
      <c r="R4239" s="18">
        <v>155</v>
      </c>
      <c r="S4239" s="10">
        <v>56</v>
      </c>
      <c r="AA4239" s="11" t="str">
        <f t="shared" si="66"/>
        <v>27. Hà TĩnhHuyện Kỳ Anh</v>
      </c>
    </row>
    <row r="4240" spans="11:27" ht="15.75">
      <c r="K4240" s="21"/>
      <c r="L4240" s="17"/>
      <c r="M4240" s="17"/>
      <c r="N4240" s="17" t="s">
        <v>401</v>
      </c>
      <c r="O4240" s="17" t="s">
        <v>738</v>
      </c>
      <c r="P4240" s="17" t="s">
        <v>4698</v>
      </c>
      <c r="Q4240" s="17" t="s">
        <v>356</v>
      </c>
      <c r="R4240" s="18">
        <v>155</v>
      </c>
      <c r="S4240" s="10">
        <v>56</v>
      </c>
      <c r="AA4240" s="11" t="str">
        <f t="shared" si="66"/>
        <v>27. Hà TĩnhHuyện Kỳ Anh</v>
      </c>
    </row>
    <row r="4241" spans="11:27" ht="15.75">
      <c r="K4241" s="21"/>
      <c r="L4241" s="17"/>
      <c r="M4241" s="17"/>
      <c r="N4241" s="17" t="s">
        <v>401</v>
      </c>
      <c r="O4241" s="17" t="s">
        <v>738</v>
      </c>
      <c r="P4241" s="17" t="s">
        <v>4699</v>
      </c>
      <c r="Q4241" s="17" t="s">
        <v>356</v>
      </c>
      <c r="R4241" s="18">
        <v>155</v>
      </c>
      <c r="S4241" s="10">
        <v>56</v>
      </c>
      <c r="AA4241" s="11" t="str">
        <f t="shared" si="66"/>
        <v>27. Hà TĩnhHuyện Kỳ Anh</v>
      </c>
    </row>
    <row r="4242" spans="11:27" ht="15.75">
      <c r="K4242" s="21"/>
      <c r="L4242" s="17"/>
      <c r="M4242" s="17"/>
      <c r="N4242" s="17" t="s">
        <v>401</v>
      </c>
      <c r="O4242" s="17" t="s">
        <v>738</v>
      </c>
      <c r="P4242" s="17" t="s">
        <v>4700</v>
      </c>
      <c r="Q4242" s="17" t="s">
        <v>356</v>
      </c>
      <c r="R4242" s="18">
        <v>155</v>
      </c>
      <c r="S4242" s="10">
        <v>56</v>
      </c>
      <c r="AA4242" s="11" t="str">
        <f t="shared" si="66"/>
        <v>27. Hà TĩnhHuyện Kỳ Anh</v>
      </c>
    </row>
    <row r="4243" spans="11:27" ht="15.75">
      <c r="K4243" s="21"/>
      <c r="L4243" s="17"/>
      <c r="M4243" s="17"/>
      <c r="N4243" s="17" t="s">
        <v>401</v>
      </c>
      <c r="O4243" s="17" t="s">
        <v>738</v>
      </c>
      <c r="P4243" s="17" t="s">
        <v>4701</v>
      </c>
      <c r="Q4243" s="17" t="s">
        <v>356</v>
      </c>
      <c r="R4243" s="18">
        <v>155</v>
      </c>
      <c r="S4243" s="10">
        <v>56</v>
      </c>
      <c r="AA4243" s="11" t="str">
        <f t="shared" si="66"/>
        <v>27. Hà TĩnhHuyện Kỳ Anh</v>
      </c>
    </row>
    <row r="4244" spans="11:27" ht="15.75">
      <c r="K4244" s="21"/>
      <c r="L4244" s="17"/>
      <c r="M4244" s="17"/>
      <c r="N4244" s="17" t="s">
        <v>401</v>
      </c>
      <c r="O4244" s="17" t="s">
        <v>738</v>
      </c>
      <c r="P4244" s="17" t="s">
        <v>4702</v>
      </c>
      <c r="Q4244" s="17" t="s">
        <v>356</v>
      </c>
      <c r="R4244" s="18">
        <v>155</v>
      </c>
      <c r="S4244" s="10">
        <v>56</v>
      </c>
      <c r="AA4244" s="11" t="str">
        <f t="shared" si="66"/>
        <v>27. Hà TĩnhHuyện Kỳ Anh</v>
      </c>
    </row>
    <row r="4245" spans="11:27" ht="15.75">
      <c r="K4245" s="21"/>
      <c r="L4245" s="17"/>
      <c r="M4245" s="17"/>
      <c r="N4245" s="17" t="s">
        <v>401</v>
      </c>
      <c r="O4245" s="17" t="s">
        <v>738</v>
      </c>
      <c r="P4245" s="17" t="s">
        <v>2042</v>
      </c>
      <c r="Q4245" s="17" t="s">
        <v>356</v>
      </c>
      <c r="R4245" s="18">
        <v>155</v>
      </c>
      <c r="S4245" s="10">
        <v>56</v>
      </c>
      <c r="AA4245" s="11" t="str">
        <f t="shared" si="66"/>
        <v>27. Hà TĩnhHuyện Kỳ Anh</v>
      </c>
    </row>
    <row r="4246" spans="11:27" ht="15.75">
      <c r="K4246" s="21"/>
      <c r="L4246" s="17"/>
      <c r="M4246" s="17"/>
      <c r="N4246" s="17" t="s">
        <v>401</v>
      </c>
      <c r="O4246" s="17" t="s">
        <v>738</v>
      </c>
      <c r="P4246" s="17" t="s">
        <v>4703</v>
      </c>
      <c r="Q4246" s="17" t="s">
        <v>356</v>
      </c>
      <c r="R4246" s="18">
        <v>155</v>
      </c>
      <c r="S4246" s="10">
        <v>56</v>
      </c>
      <c r="AA4246" s="11" t="str">
        <f t="shared" si="66"/>
        <v>27. Hà TĩnhHuyện Kỳ Anh</v>
      </c>
    </row>
    <row r="4247" spans="11:27" ht="15.75">
      <c r="K4247" s="21"/>
      <c r="L4247" s="17"/>
      <c r="M4247" s="17"/>
      <c r="N4247" s="17" t="s">
        <v>401</v>
      </c>
      <c r="O4247" s="17" t="s">
        <v>738</v>
      </c>
      <c r="P4247" s="17" t="s">
        <v>4704</v>
      </c>
      <c r="Q4247" s="17" t="s">
        <v>356</v>
      </c>
      <c r="R4247" s="18">
        <v>155</v>
      </c>
      <c r="S4247" s="10">
        <v>56</v>
      </c>
      <c r="AA4247" s="11" t="str">
        <f t="shared" si="66"/>
        <v>27. Hà TĩnhHuyện Kỳ Anh</v>
      </c>
    </row>
    <row r="4248" spans="11:27" ht="15.75">
      <c r="K4248" s="21"/>
      <c r="L4248" s="17"/>
      <c r="M4248" s="17"/>
      <c r="N4248" s="17" t="s">
        <v>401</v>
      </c>
      <c r="O4248" s="17" t="s">
        <v>738</v>
      </c>
      <c r="P4248" s="17" t="s">
        <v>4705</v>
      </c>
      <c r="Q4248" s="17" t="s">
        <v>356</v>
      </c>
      <c r="R4248" s="18">
        <v>155</v>
      </c>
      <c r="S4248" s="10">
        <v>56</v>
      </c>
      <c r="AA4248" s="11" t="str">
        <f t="shared" si="66"/>
        <v>27. Hà TĩnhHuyện Kỳ Anh</v>
      </c>
    </row>
    <row r="4249" spans="11:27" ht="15.75">
      <c r="K4249" s="21"/>
      <c r="L4249" s="17"/>
      <c r="M4249" s="17"/>
      <c r="N4249" s="17" t="s">
        <v>401</v>
      </c>
      <c r="O4249" s="17" t="s">
        <v>738</v>
      </c>
      <c r="P4249" s="17" t="s">
        <v>4706</v>
      </c>
      <c r="Q4249" s="17" t="s">
        <v>356</v>
      </c>
      <c r="R4249" s="18">
        <v>155</v>
      </c>
      <c r="S4249" s="10">
        <v>56</v>
      </c>
      <c r="AA4249" s="11" t="str">
        <f t="shared" si="66"/>
        <v>27. Hà TĩnhHuyện Kỳ Anh</v>
      </c>
    </row>
    <row r="4250" spans="11:27" ht="15.75">
      <c r="K4250" s="21"/>
      <c r="L4250" s="17"/>
      <c r="M4250" s="17"/>
      <c r="N4250" s="17" t="s">
        <v>401</v>
      </c>
      <c r="O4250" s="17" t="s">
        <v>738</v>
      </c>
      <c r="P4250" s="17" t="s">
        <v>4707</v>
      </c>
      <c r="Q4250" s="17" t="s">
        <v>356</v>
      </c>
      <c r="R4250" s="18">
        <v>155</v>
      </c>
      <c r="S4250" s="10">
        <v>56</v>
      </c>
      <c r="AA4250" s="11" t="str">
        <f t="shared" si="66"/>
        <v>27. Hà TĩnhHuyện Kỳ Anh</v>
      </c>
    </row>
    <row r="4251" spans="11:27" ht="15.75">
      <c r="K4251" s="21"/>
      <c r="L4251" s="17"/>
      <c r="M4251" s="17"/>
      <c r="N4251" s="17" t="s">
        <v>401</v>
      </c>
      <c r="O4251" s="17" t="s">
        <v>738</v>
      </c>
      <c r="P4251" s="17" t="s">
        <v>4708</v>
      </c>
      <c r="Q4251" s="17" t="s">
        <v>356</v>
      </c>
      <c r="R4251" s="18">
        <v>155</v>
      </c>
      <c r="S4251" s="10">
        <v>56</v>
      </c>
      <c r="AA4251" s="11" t="str">
        <f t="shared" si="66"/>
        <v>27. Hà TĩnhHuyện Kỳ Anh</v>
      </c>
    </row>
    <row r="4252" spans="11:27" ht="15.75">
      <c r="K4252" s="21"/>
      <c r="L4252" s="17"/>
      <c r="M4252" s="17"/>
      <c r="N4252" s="17" t="s">
        <v>401</v>
      </c>
      <c r="O4252" s="17" t="s">
        <v>738</v>
      </c>
      <c r="P4252" s="17" t="s">
        <v>4709</v>
      </c>
      <c r="Q4252" s="17" t="s">
        <v>356</v>
      </c>
      <c r="R4252" s="18">
        <v>155</v>
      </c>
      <c r="S4252" s="10">
        <v>56</v>
      </c>
      <c r="AA4252" s="11" t="str">
        <f t="shared" si="66"/>
        <v>27. Hà TĩnhHuyện Kỳ Anh</v>
      </c>
    </row>
    <row r="4253" spans="11:27" ht="15.75">
      <c r="K4253" s="21"/>
      <c r="L4253" s="17"/>
      <c r="M4253" s="17"/>
      <c r="N4253" s="17" t="s">
        <v>401</v>
      </c>
      <c r="O4253" s="17" t="s">
        <v>738</v>
      </c>
      <c r="P4253" s="17" t="s">
        <v>4710</v>
      </c>
      <c r="Q4253" s="17" t="s">
        <v>356</v>
      </c>
      <c r="R4253" s="18">
        <v>155</v>
      </c>
      <c r="S4253" s="10">
        <v>56</v>
      </c>
      <c r="AA4253" s="11" t="str">
        <f t="shared" si="66"/>
        <v>27. Hà TĩnhHuyện Kỳ Anh</v>
      </c>
    </row>
    <row r="4254" spans="11:27" ht="15.75">
      <c r="K4254" s="21"/>
      <c r="L4254" s="17"/>
      <c r="M4254" s="17"/>
      <c r="N4254" s="17" t="s">
        <v>401</v>
      </c>
      <c r="O4254" s="17" t="s">
        <v>738</v>
      </c>
      <c r="P4254" s="17" t="s">
        <v>4711</v>
      </c>
      <c r="Q4254" s="17" t="s">
        <v>356</v>
      </c>
      <c r="R4254" s="18">
        <v>155</v>
      </c>
      <c r="S4254" s="10">
        <v>56</v>
      </c>
      <c r="AA4254" s="11" t="str">
        <f t="shared" si="66"/>
        <v>27. Hà TĩnhHuyện Kỳ Anh</v>
      </c>
    </row>
    <row r="4255" spans="11:27" ht="15.75">
      <c r="K4255" s="21"/>
      <c r="L4255" s="17"/>
      <c r="M4255" s="17"/>
      <c r="N4255" s="17" t="s">
        <v>401</v>
      </c>
      <c r="O4255" s="17" t="s">
        <v>738</v>
      </c>
      <c r="P4255" s="17" t="s">
        <v>4712</v>
      </c>
      <c r="Q4255" s="17" t="s">
        <v>356</v>
      </c>
      <c r="R4255" s="18">
        <v>155</v>
      </c>
      <c r="S4255" s="10">
        <v>56</v>
      </c>
      <c r="AA4255" s="11" t="str">
        <f t="shared" si="66"/>
        <v>27. Hà TĩnhHuyện Kỳ Anh</v>
      </c>
    </row>
    <row r="4256" spans="11:27" ht="15.75">
      <c r="K4256" s="21"/>
      <c r="L4256" s="17"/>
      <c r="M4256" s="17"/>
      <c r="N4256" s="17" t="s">
        <v>401</v>
      </c>
      <c r="O4256" s="17" t="s">
        <v>749</v>
      </c>
      <c r="P4256" s="17" t="s">
        <v>4713</v>
      </c>
      <c r="Q4256" s="17" t="s">
        <v>356</v>
      </c>
      <c r="R4256" s="18">
        <v>155</v>
      </c>
      <c r="S4256" s="10">
        <v>56</v>
      </c>
      <c r="AA4256" s="11" t="str">
        <f t="shared" si="66"/>
        <v>27. Hà TĩnhHuyện Lộc Hà</v>
      </c>
    </row>
    <row r="4257" spans="11:27" ht="15.75">
      <c r="K4257" s="21"/>
      <c r="L4257" s="17"/>
      <c r="M4257" s="17"/>
      <c r="N4257" s="17" t="s">
        <v>401</v>
      </c>
      <c r="O4257" s="17" t="s">
        <v>749</v>
      </c>
      <c r="P4257" s="17" t="s">
        <v>3297</v>
      </c>
      <c r="Q4257" s="17" t="s">
        <v>356</v>
      </c>
      <c r="R4257" s="18">
        <v>155</v>
      </c>
      <c r="S4257" s="10">
        <v>56</v>
      </c>
      <c r="AA4257" s="11" t="str">
        <f t="shared" si="66"/>
        <v>27. Hà TĩnhHuyện Lộc Hà</v>
      </c>
    </row>
    <row r="4258" spans="11:27" ht="15.75">
      <c r="K4258" s="21"/>
      <c r="L4258" s="17"/>
      <c r="M4258" s="17"/>
      <c r="N4258" s="17" t="s">
        <v>401</v>
      </c>
      <c r="O4258" s="17" t="s">
        <v>749</v>
      </c>
      <c r="P4258" s="17" t="s">
        <v>4714</v>
      </c>
      <c r="Q4258" s="17" t="s">
        <v>356</v>
      </c>
      <c r="R4258" s="18">
        <v>155</v>
      </c>
      <c r="S4258" s="10">
        <v>56</v>
      </c>
      <c r="AA4258" s="11" t="str">
        <f t="shared" si="66"/>
        <v>27. Hà TĩnhHuyện Lộc Hà</v>
      </c>
    </row>
    <row r="4259" spans="11:27" ht="15.75">
      <c r="K4259" s="21"/>
      <c r="L4259" s="17"/>
      <c r="M4259" s="17"/>
      <c r="N4259" s="17" t="s">
        <v>401</v>
      </c>
      <c r="O4259" s="17" t="s">
        <v>749</v>
      </c>
      <c r="P4259" s="17" t="s">
        <v>4715</v>
      </c>
      <c r="Q4259" s="17" t="s">
        <v>356</v>
      </c>
      <c r="R4259" s="18">
        <v>155</v>
      </c>
      <c r="S4259" s="10">
        <v>56</v>
      </c>
      <c r="AA4259" s="11" t="str">
        <f t="shared" si="66"/>
        <v>27. Hà TĩnhHuyện Lộc Hà</v>
      </c>
    </row>
    <row r="4260" spans="11:27" ht="15.75">
      <c r="K4260" s="21"/>
      <c r="L4260" s="17"/>
      <c r="M4260" s="17"/>
      <c r="N4260" s="17" t="s">
        <v>401</v>
      </c>
      <c r="O4260" s="17" t="s">
        <v>749</v>
      </c>
      <c r="P4260" s="17" t="s">
        <v>4716</v>
      </c>
      <c r="Q4260" s="17" t="s">
        <v>356</v>
      </c>
      <c r="R4260" s="18">
        <v>155</v>
      </c>
      <c r="S4260" s="10">
        <v>56</v>
      </c>
      <c r="AA4260" s="11" t="str">
        <f t="shared" si="66"/>
        <v>27. Hà TĩnhHuyện Lộc Hà</v>
      </c>
    </row>
    <row r="4261" spans="11:27" ht="15.75">
      <c r="K4261" s="21"/>
      <c r="L4261" s="17"/>
      <c r="M4261" s="17"/>
      <c r="N4261" s="17" t="s">
        <v>401</v>
      </c>
      <c r="O4261" s="17" t="s">
        <v>749</v>
      </c>
      <c r="P4261" s="17" t="s">
        <v>4717</v>
      </c>
      <c r="Q4261" s="17" t="s">
        <v>356</v>
      </c>
      <c r="R4261" s="18">
        <v>155</v>
      </c>
      <c r="S4261" s="10">
        <v>56</v>
      </c>
      <c r="AA4261" s="11" t="str">
        <f t="shared" si="66"/>
        <v>27. Hà TĩnhHuyện Lộc Hà</v>
      </c>
    </row>
    <row r="4262" spans="11:27" ht="15.75">
      <c r="K4262" s="21"/>
      <c r="L4262" s="17"/>
      <c r="M4262" s="17"/>
      <c r="N4262" s="17" t="s">
        <v>401</v>
      </c>
      <c r="O4262" s="17" t="s">
        <v>749</v>
      </c>
      <c r="P4262" s="17" t="s">
        <v>1380</v>
      </c>
      <c r="Q4262" s="17" t="s">
        <v>356</v>
      </c>
      <c r="R4262" s="18">
        <v>155</v>
      </c>
      <c r="S4262" s="10">
        <v>56</v>
      </c>
      <c r="AA4262" s="11" t="str">
        <f t="shared" si="66"/>
        <v>27. Hà TĩnhHuyện Lộc Hà</v>
      </c>
    </row>
    <row r="4263" spans="11:27" ht="15.75">
      <c r="K4263" s="21"/>
      <c r="L4263" s="17"/>
      <c r="M4263" s="17"/>
      <c r="N4263" s="17" t="s">
        <v>401</v>
      </c>
      <c r="O4263" s="17" t="s">
        <v>749</v>
      </c>
      <c r="P4263" s="17" t="s">
        <v>3439</v>
      </c>
      <c r="Q4263" s="17" t="s">
        <v>356</v>
      </c>
      <c r="R4263" s="18">
        <v>155</v>
      </c>
      <c r="S4263" s="10">
        <v>56</v>
      </c>
      <c r="AA4263" s="11" t="str">
        <f t="shared" si="66"/>
        <v>27. Hà TĩnhHuyện Lộc Hà</v>
      </c>
    </row>
    <row r="4264" spans="11:27" ht="15.75">
      <c r="K4264" s="21"/>
      <c r="L4264" s="17"/>
      <c r="M4264" s="17"/>
      <c r="N4264" s="17" t="s">
        <v>401</v>
      </c>
      <c r="O4264" s="17" t="s">
        <v>749</v>
      </c>
      <c r="P4264" s="17" t="s">
        <v>4718</v>
      </c>
      <c r="Q4264" s="17" t="s">
        <v>356</v>
      </c>
      <c r="R4264" s="18">
        <v>155</v>
      </c>
      <c r="S4264" s="10">
        <v>56</v>
      </c>
      <c r="AA4264" s="11" t="str">
        <f t="shared" si="66"/>
        <v>27. Hà TĩnhHuyện Lộc Hà</v>
      </c>
    </row>
    <row r="4265" spans="11:27" ht="15.75">
      <c r="K4265" s="21"/>
      <c r="L4265" s="17"/>
      <c r="M4265" s="17"/>
      <c r="N4265" s="17" t="s">
        <v>401</v>
      </c>
      <c r="O4265" s="17" t="s">
        <v>749</v>
      </c>
      <c r="P4265" s="17" t="s">
        <v>4719</v>
      </c>
      <c r="Q4265" s="17" t="s">
        <v>356</v>
      </c>
      <c r="R4265" s="18">
        <v>155</v>
      </c>
      <c r="S4265" s="10">
        <v>56</v>
      </c>
      <c r="AA4265" s="11" t="str">
        <f t="shared" si="66"/>
        <v>27. Hà TĩnhHuyện Lộc Hà</v>
      </c>
    </row>
    <row r="4266" spans="11:27" ht="15.75">
      <c r="K4266" s="21"/>
      <c r="L4266" s="17"/>
      <c r="M4266" s="17"/>
      <c r="N4266" s="17" t="s">
        <v>401</v>
      </c>
      <c r="O4266" s="17" t="s">
        <v>749</v>
      </c>
      <c r="P4266" s="17" t="s">
        <v>4720</v>
      </c>
      <c r="Q4266" s="17" t="s">
        <v>356</v>
      </c>
      <c r="R4266" s="18">
        <v>155</v>
      </c>
      <c r="S4266" s="10">
        <v>56</v>
      </c>
      <c r="AA4266" s="11" t="str">
        <f t="shared" si="66"/>
        <v>27. Hà TĩnhHuyện Lộc Hà</v>
      </c>
    </row>
    <row r="4267" spans="11:27" ht="15.75">
      <c r="K4267" s="21"/>
      <c r="L4267" s="17"/>
      <c r="M4267" s="17"/>
      <c r="N4267" s="17" t="s">
        <v>401</v>
      </c>
      <c r="O4267" s="17" t="s">
        <v>749</v>
      </c>
      <c r="P4267" s="17" t="s">
        <v>4721</v>
      </c>
      <c r="Q4267" s="17" t="s">
        <v>356</v>
      </c>
      <c r="R4267" s="18">
        <v>155</v>
      </c>
      <c r="S4267" s="10">
        <v>56</v>
      </c>
      <c r="AA4267" s="11" t="str">
        <f t="shared" si="66"/>
        <v>27. Hà TĩnhHuyện Lộc Hà</v>
      </c>
    </row>
    <row r="4268" spans="11:27" ht="15.75">
      <c r="K4268" s="21"/>
      <c r="L4268" s="17"/>
      <c r="M4268" s="17"/>
      <c r="N4268" s="17" t="s">
        <v>401</v>
      </c>
      <c r="O4268" s="17" t="s">
        <v>741</v>
      </c>
      <c r="P4268" s="17" t="s">
        <v>4722</v>
      </c>
      <c r="Q4268" s="17" t="s">
        <v>356</v>
      </c>
      <c r="R4268" s="18">
        <v>155</v>
      </c>
      <c r="S4268" s="10">
        <v>56</v>
      </c>
      <c r="AA4268" s="11" t="str">
        <f t="shared" si="66"/>
        <v>27. Hà TĩnhHuyện Nghi Xuân</v>
      </c>
    </row>
    <row r="4269" spans="11:27" ht="15.75">
      <c r="K4269" s="21"/>
      <c r="L4269" s="17"/>
      <c r="M4269" s="17"/>
      <c r="N4269" s="17" t="s">
        <v>401</v>
      </c>
      <c r="O4269" s="17" t="s">
        <v>741</v>
      </c>
      <c r="P4269" s="17" t="s">
        <v>4723</v>
      </c>
      <c r="Q4269" s="17" t="s">
        <v>356</v>
      </c>
      <c r="R4269" s="18">
        <v>155</v>
      </c>
      <c r="S4269" s="10">
        <v>56</v>
      </c>
      <c r="AA4269" s="11" t="str">
        <f t="shared" si="66"/>
        <v>27. Hà TĩnhHuyện Nghi Xuân</v>
      </c>
    </row>
    <row r="4270" spans="11:27" ht="15.75">
      <c r="K4270" s="21"/>
      <c r="L4270" s="17"/>
      <c r="M4270" s="17"/>
      <c r="N4270" s="17" t="s">
        <v>401</v>
      </c>
      <c r="O4270" s="17" t="s">
        <v>741</v>
      </c>
      <c r="P4270" s="17" t="s">
        <v>4724</v>
      </c>
      <c r="Q4270" s="17" t="s">
        <v>356</v>
      </c>
      <c r="R4270" s="18">
        <v>155</v>
      </c>
      <c r="S4270" s="10">
        <v>56</v>
      </c>
      <c r="AA4270" s="11" t="str">
        <f t="shared" si="66"/>
        <v>27. Hà TĩnhHuyện Nghi Xuân</v>
      </c>
    </row>
    <row r="4271" spans="11:27" ht="15.75">
      <c r="K4271" s="21"/>
      <c r="L4271" s="17"/>
      <c r="M4271" s="17"/>
      <c r="N4271" s="17" t="s">
        <v>401</v>
      </c>
      <c r="O4271" s="17" t="s">
        <v>741</v>
      </c>
      <c r="P4271" s="17" t="s">
        <v>4725</v>
      </c>
      <c r="Q4271" s="17" t="s">
        <v>356</v>
      </c>
      <c r="R4271" s="18">
        <v>155</v>
      </c>
      <c r="S4271" s="10">
        <v>56</v>
      </c>
      <c r="AA4271" s="11" t="str">
        <f t="shared" si="66"/>
        <v>27. Hà TĩnhHuyện Nghi Xuân</v>
      </c>
    </row>
    <row r="4272" spans="11:27" ht="15.75">
      <c r="K4272" s="21"/>
      <c r="L4272" s="17"/>
      <c r="M4272" s="17"/>
      <c r="N4272" s="17" t="s">
        <v>401</v>
      </c>
      <c r="O4272" s="17" t="s">
        <v>741</v>
      </c>
      <c r="P4272" s="17" t="s">
        <v>4726</v>
      </c>
      <c r="Q4272" s="17" t="s">
        <v>356</v>
      </c>
      <c r="R4272" s="18">
        <v>155</v>
      </c>
      <c r="S4272" s="10">
        <v>56</v>
      </c>
      <c r="AA4272" s="11" t="str">
        <f t="shared" si="66"/>
        <v>27. Hà TĩnhHuyện Nghi Xuân</v>
      </c>
    </row>
    <row r="4273" spans="11:27" ht="15.75">
      <c r="K4273" s="21"/>
      <c r="L4273" s="17"/>
      <c r="M4273" s="17"/>
      <c r="N4273" s="17" t="s">
        <v>401</v>
      </c>
      <c r="O4273" s="17" t="s">
        <v>741</v>
      </c>
      <c r="P4273" s="17" t="s">
        <v>1104</v>
      </c>
      <c r="Q4273" s="17" t="s">
        <v>356</v>
      </c>
      <c r="R4273" s="18">
        <v>155</v>
      </c>
      <c r="S4273" s="10">
        <v>56</v>
      </c>
      <c r="AA4273" s="11" t="str">
        <f t="shared" si="66"/>
        <v>27. Hà TĩnhHuyện Nghi Xuân</v>
      </c>
    </row>
    <row r="4274" spans="11:27" ht="15.75">
      <c r="K4274" s="21"/>
      <c r="L4274" s="17"/>
      <c r="M4274" s="17"/>
      <c r="N4274" s="17" t="s">
        <v>401</v>
      </c>
      <c r="O4274" s="17" t="s">
        <v>741</v>
      </c>
      <c r="P4274" s="17" t="s">
        <v>4727</v>
      </c>
      <c r="Q4274" s="17" t="s">
        <v>356</v>
      </c>
      <c r="R4274" s="18">
        <v>155</v>
      </c>
      <c r="S4274" s="10">
        <v>56</v>
      </c>
      <c r="AA4274" s="11" t="str">
        <f t="shared" si="66"/>
        <v>27. Hà TĩnhHuyện Nghi Xuân</v>
      </c>
    </row>
    <row r="4275" spans="11:27" ht="15.75">
      <c r="K4275" s="21"/>
      <c r="L4275" s="17"/>
      <c r="M4275" s="17"/>
      <c r="N4275" s="17" t="s">
        <v>401</v>
      </c>
      <c r="O4275" s="17" t="s">
        <v>741</v>
      </c>
      <c r="P4275" s="17" t="s">
        <v>4728</v>
      </c>
      <c r="Q4275" s="17" t="s">
        <v>356</v>
      </c>
      <c r="R4275" s="18">
        <v>155</v>
      </c>
      <c r="S4275" s="10">
        <v>56</v>
      </c>
      <c r="AA4275" s="11" t="str">
        <f t="shared" si="66"/>
        <v>27. Hà TĩnhHuyện Nghi Xuân</v>
      </c>
    </row>
    <row r="4276" spans="11:27" ht="15.75">
      <c r="K4276" s="21"/>
      <c r="L4276" s="17"/>
      <c r="M4276" s="17"/>
      <c r="N4276" s="17" t="s">
        <v>401</v>
      </c>
      <c r="O4276" s="17" t="s">
        <v>741</v>
      </c>
      <c r="P4276" s="17" t="s">
        <v>4729</v>
      </c>
      <c r="Q4276" s="17" t="s">
        <v>356</v>
      </c>
      <c r="R4276" s="18">
        <v>155</v>
      </c>
      <c r="S4276" s="10">
        <v>56</v>
      </c>
      <c r="AA4276" s="11" t="str">
        <f t="shared" si="66"/>
        <v>27. Hà TĩnhHuyện Nghi Xuân</v>
      </c>
    </row>
    <row r="4277" spans="11:27" ht="15.75">
      <c r="K4277" s="21"/>
      <c r="L4277" s="17"/>
      <c r="M4277" s="17"/>
      <c r="N4277" s="17" t="s">
        <v>401</v>
      </c>
      <c r="O4277" s="17" t="s">
        <v>741</v>
      </c>
      <c r="P4277" s="17" t="s">
        <v>4730</v>
      </c>
      <c r="Q4277" s="17" t="s">
        <v>356</v>
      </c>
      <c r="R4277" s="18">
        <v>155</v>
      </c>
      <c r="S4277" s="10">
        <v>56</v>
      </c>
      <c r="AA4277" s="11" t="str">
        <f t="shared" si="66"/>
        <v>27. Hà TĩnhHuyện Nghi Xuân</v>
      </c>
    </row>
    <row r="4278" spans="11:27" ht="15.75">
      <c r="K4278" s="21"/>
      <c r="L4278" s="17"/>
      <c r="M4278" s="17"/>
      <c r="N4278" s="17" t="s">
        <v>401</v>
      </c>
      <c r="O4278" s="17" t="s">
        <v>741</v>
      </c>
      <c r="P4278" s="17" t="s">
        <v>4731</v>
      </c>
      <c r="Q4278" s="17" t="s">
        <v>356</v>
      </c>
      <c r="R4278" s="18">
        <v>155</v>
      </c>
      <c r="S4278" s="10">
        <v>56</v>
      </c>
      <c r="AA4278" s="11" t="str">
        <f t="shared" si="66"/>
        <v>27. Hà TĩnhHuyện Nghi Xuân</v>
      </c>
    </row>
    <row r="4279" spans="11:27" ht="15.75">
      <c r="K4279" s="21"/>
      <c r="L4279" s="17"/>
      <c r="M4279" s="17"/>
      <c r="N4279" s="17" t="s">
        <v>401</v>
      </c>
      <c r="O4279" s="17" t="s">
        <v>741</v>
      </c>
      <c r="P4279" s="17" t="s">
        <v>4732</v>
      </c>
      <c r="Q4279" s="17" t="s">
        <v>356</v>
      </c>
      <c r="R4279" s="18">
        <v>155</v>
      </c>
      <c r="S4279" s="10">
        <v>56</v>
      </c>
      <c r="AA4279" s="11" t="str">
        <f t="shared" si="66"/>
        <v>27. Hà TĩnhHuyện Nghi Xuân</v>
      </c>
    </row>
    <row r="4280" spans="11:27" ht="15.75">
      <c r="K4280" s="21"/>
      <c r="L4280" s="17"/>
      <c r="M4280" s="17"/>
      <c r="N4280" s="17" t="s">
        <v>401</v>
      </c>
      <c r="O4280" s="17" t="s">
        <v>741</v>
      </c>
      <c r="P4280" s="17" t="s">
        <v>3960</v>
      </c>
      <c r="Q4280" s="17" t="s">
        <v>356</v>
      </c>
      <c r="R4280" s="18">
        <v>155</v>
      </c>
      <c r="S4280" s="10">
        <v>56</v>
      </c>
      <c r="AA4280" s="11" t="str">
        <f t="shared" si="66"/>
        <v>27. Hà TĩnhHuyện Nghi Xuân</v>
      </c>
    </row>
    <row r="4281" spans="11:27" ht="15.75">
      <c r="K4281" s="21"/>
      <c r="L4281" s="17"/>
      <c r="M4281" s="17"/>
      <c r="N4281" s="17" t="s">
        <v>401</v>
      </c>
      <c r="O4281" s="17" t="s">
        <v>741</v>
      </c>
      <c r="P4281" s="17" t="s">
        <v>4733</v>
      </c>
      <c r="Q4281" s="17" t="s">
        <v>356</v>
      </c>
      <c r="R4281" s="18">
        <v>155</v>
      </c>
      <c r="S4281" s="10">
        <v>56</v>
      </c>
      <c r="AA4281" s="11" t="str">
        <f t="shared" si="66"/>
        <v>27. Hà TĩnhHuyện Nghi Xuân</v>
      </c>
    </row>
    <row r="4282" spans="11:27" ht="15.75">
      <c r="K4282" s="21"/>
      <c r="L4282" s="17"/>
      <c r="M4282" s="17"/>
      <c r="N4282" s="17" t="s">
        <v>401</v>
      </c>
      <c r="O4282" s="17" t="s">
        <v>741</v>
      </c>
      <c r="P4282" s="17" t="s">
        <v>4029</v>
      </c>
      <c r="Q4282" s="17" t="s">
        <v>356</v>
      </c>
      <c r="R4282" s="18">
        <v>155</v>
      </c>
      <c r="S4282" s="10">
        <v>56</v>
      </c>
      <c r="AA4282" s="11" t="str">
        <f t="shared" si="66"/>
        <v>27. Hà TĩnhHuyện Nghi Xuân</v>
      </c>
    </row>
    <row r="4283" spans="11:27" ht="15.75">
      <c r="K4283" s="21"/>
      <c r="L4283" s="17"/>
      <c r="M4283" s="17"/>
      <c r="N4283" s="17" t="s">
        <v>401</v>
      </c>
      <c r="O4283" s="17" t="s">
        <v>741</v>
      </c>
      <c r="P4283" s="17" t="s">
        <v>4734</v>
      </c>
      <c r="Q4283" s="17" t="s">
        <v>356</v>
      </c>
      <c r="R4283" s="18">
        <v>155</v>
      </c>
      <c r="S4283" s="10">
        <v>56</v>
      </c>
      <c r="AA4283" s="11" t="str">
        <f t="shared" si="66"/>
        <v>27. Hà TĩnhHuyện Nghi Xuân</v>
      </c>
    </row>
    <row r="4284" spans="11:27" ht="15.75">
      <c r="K4284" s="21"/>
      <c r="L4284" s="17"/>
      <c r="M4284" s="17"/>
      <c r="N4284" s="17" t="s">
        <v>401</v>
      </c>
      <c r="O4284" s="17" t="s">
        <v>741</v>
      </c>
      <c r="P4284" s="17" t="s">
        <v>4735</v>
      </c>
      <c r="Q4284" s="17" t="s">
        <v>356</v>
      </c>
      <c r="R4284" s="18">
        <v>155</v>
      </c>
      <c r="S4284" s="10">
        <v>56</v>
      </c>
      <c r="AA4284" s="11" t="str">
        <f t="shared" si="66"/>
        <v>27. Hà TĩnhHuyện Nghi Xuân</v>
      </c>
    </row>
    <row r="4285" spans="11:27" ht="15.75">
      <c r="K4285" s="21"/>
      <c r="L4285" s="17"/>
      <c r="M4285" s="17"/>
      <c r="N4285" s="17" t="s">
        <v>401</v>
      </c>
      <c r="O4285" s="17" t="s">
        <v>743</v>
      </c>
      <c r="P4285" s="17" t="s">
        <v>4736</v>
      </c>
      <c r="Q4285" s="17" t="s">
        <v>356</v>
      </c>
      <c r="R4285" s="18">
        <v>155</v>
      </c>
      <c r="S4285" s="10">
        <v>56</v>
      </c>
      <c r="AA4285" s="11" t="str">
        <f t="shared" si="66"/>
        <v>27. Hà TĩnhHuyện Thạch Hà</v>
      </c>
    </row>
    <row r="4286" spans="11:27" ht="15.75">
      <c r="K4286" s="21"/>
      <c r="L4286" s="17"/>
      <c r="M4286" s="17"/>
      <c r="N4286" s="17" t="s">
        <v>401</v>
      </c>
      <c r="O4286" s="17" t="s">
        <v>743</v>
      </c>
      <c r="P4286" s="17" t="s">
        <v>4737</v>
      </c>
      <c r="Q4286" s="17" t="s">
        <v>356</v>
      </c>
      <c r="R4286" s="18">
        <v>155</v>
      </c>
      <c r="S4286" s="10">
        <v>56</v>
      </c>
      <c r="AA4286" s="11" t="str">
        <f t="shared" si="66"/>
        <v>27. Hà TĩnhHuyện Thạch Hà</v>
      </c>
    </row>
    <row r="4287" spans="11:27" ht="15.75">
      <c r="K4287" s="21"/>
      <c r="L4287" s="17"/>
      <c r="M4287" s="17"/>
      <c r="N4287" s="17" t="s">
        <v>401</v>
      </c>
      <c r="O4287" s="17" t="s">
        <v>743</v>
      </c>
      <c r="P4287" s="17" t="s">
        <v>4738</v>
      </c>
      <c r="Q4287" s="17" t="s">
        <v>356</v>
      </c>
      <c r="R4287" s="18">
        <v>155</v>
      </c>
      <c r="S4287" s="10">
        <v>56</v>
      </c>
      <c r="AA4287" s="11" t="str">
        <f t="shared" si="66"/>
        <v>27. Hà TĩnhHuyện Thạch Hà</v>
      </c>
    </row>
    <row r="4288" spans="11:27" ht="15.75">
      <c r="K4288" s="21"/>
      <c r="L4288" s="17"/>
      <c r="M4288" s="17"/>
      <c r="N4288" s="17" t="s">
        <v>401</v>
      </c>
      <c r="O4288" s="17" t="s">
        <v>743</v>
      </c>
      <c r="P4288" s="17" t="s">
        <v>4739</v>
      </c>
      <c r="Q4288" s="17" t="s">
        <v>356</v>
      </c>
      <c r="R4288" s="18">
        <v>155</v>
      </c>
      <c r="S4288" s="10">
        <v>56</v>
      </c>
      <c r="AA4288" s="11" t="str">
        <f t="shared" si="66"/>
        <v>27. Hà TĩnhHuyện Thạch Hà</v>
      </c>
    </row>
    <row r="4289" spans="11:27" ht="15.75">
      <c r="K4289" s="21"/>
      <c r="L4289" s="17"/>
      <c r="M4289" s="17"/>
      <c r="N4289" s="17" t="s">
        <v>401</v>
      </c>
      <c r="O4289" s="17" t="s">
        <v>743</v>
      </c>
      <c r="P4289" s="17" t="s">
        <v>2549</v>
      </c>
      <c r="Q4289" s="17" t="s">
        <v>356</v>
      </c>
      <c r="R4289" s="18">
        <v>155</v>
      </c>
      <c r="S4289" s="10">
        <v>56</v>
      </c>
      <c r="AA4289" s="11" t="str">
        <f t="shared" si="66"/>
        <v>27. Hà TĩnhHuyện Thạch Hà</v>
      </c>
    </row>
    <row r="4290" spans="11:27" ht="15.75">
      <c r="K4290" s="21"/>
      <c r="L4290" s="17"/>
      <c r="M4290" s="17"/>
      <c r="N4290" s="17" t="s">
        <v>401</v>
      </c>
      <c r="O4290" s="17" t="s">
        <v>743</v>
      </c>
      <c r="P4290" s="17" t="s">
        <v>4740</v>
      </c>
      <c r="Q4290" s="17" t="s">
        <v>356</v>
      </c>
      <c r="R4290" s="18">
        <v>155</v>
      </c>
      <c r="S4290" s="10">
        <v>56</v>
      </c>
      <c r="AA4290" s="11" t="str">
        <f t="shared" si="66"/>
        <v>27. Hà TĩnhHuyện Thạch Hà</v>
      </c>
    </row>
    <row r="4291" spans="11:27" ht="15.75">
      <c r="K4291" s="21"/>
      <c r="L4291" s="17"/>
      <c r="M4291" s="17"/>
      <c r="N4291" s="17" t="s">
        <v>401</v>
      </c>
      <c r="O4291" s="17" t="s">
        <v>743</v>
      </c>
      <c r="P4291" s="17" t="s">
        <v>4741</v>
      </c>
      <c r="Q4291" s="17" t="s">
        <v>356</v>
      </c>
      <c r="R4291" s="18">
        <v>155</v>
      </c>
      <c r="S4291" s="10">
        <v>56</v>
      </c>
      <c r="AA4291" s="11" t="str">
        <f t="shared" si="66"/>
        <v>27. Hà TĩnhHuyện Thạch Hà</v>
      </c>
    </row>
    <row r="4292" spans="11:27" ht="15.75">
      <c r="K4292" s="21"/>
      <c r="L4292" s="17"/>
      <c r="M4292" s="17"/>
      <c r="N4292" s="17" t="s">
        <v>401</v>
      </c>
      <c r="O4292" s="17" t="s">
        <v>743</v>
      </c>
      <c r="P4292" s="17" t="s">
        <v>4742</v>
      </c>
      <c r="Q4292" s="17" t="s">
        <v>356</v>
      </c>
      <c r="R4292" s="18">
        <v>155</v>
      </c>
      <c r="S4292" s="10">
        <v>56</v>
      </c>
      <c r="AA4292" s="11" t="str">
        <f t="shared" si="66"/>
        <v>27. Hà TĩnhHuyện Thạch Hà</v>
      </c>
    </row>
    <row r="4293" spans="11:27" ht="15.75">
      <c r="K4293" s="21"/>
      <c r="L4293" s="17"/>
      <c r="M4293" s="17"/>
      <c r="N4293" s="17" t="s">
        <v>401</v>
      </c>
      <c r="O4293" s="17" t="s">
        <v>743</v>
      </c>
      <c r="P4293" s="17" t="s">
        <v>4743</v>
      </c>
      <c r="Q4293" s="17" t="s">
        <v>356</v>
      </c>
      <c r="R4293" s="18">
        <v>155</v>
      </c>
      <c r="S4293" s="10">
        <v>56</v>
      </c>
      <c r="AA4293" s="11" t="str">
        <f t="shared" si="66"/>
        <v>27. Hà TĩnhHuyện Thạch Hà</v>
      </c>
    </row>
    <row r="4294" spans="11:27" ht="15.75">
      <c r="K4294" s="21"/>
      <c r="L4294" s="17"/>
      <c r="M4294" s="17"/>
      <c r="N4294" s="17" t="s">
        <v>401</v>
      </c>
      <c r="O4294" s="17" t="s">
        <v>743</v>
      </c>
      <c r="P4294" s="17" t="s">
        <v>4744</v>
      </c>
      <c r="Q4294" s="17" t="s">
        <v>356</v>
      </c>
      <c r="R4294" s="18">
        <v>155</v>
      </c>
      <c r="S4294" s="10">
        <v>56</v>
      </c>
      <c r="AA4294" s="11" t="str">
        <f t="shared" ref="AA4294:AA4357" si="67">N4294&amp;O4294</f>
        <v>27. Hà TĩnhHuyện Thạch Hà</v>
      </c>
    </row>
    <row r="4295" spans="11:27" ht="15.75">
      <c r="K4295" s="21"/>
      <c r="L4295" s="17"/>
      <c r="M4295" s="17"/>
      <c r="N4295" s="17" t="s">
        <v>401</v>
      </c>
      <c r="O4295" s="17" t="s">
        <v>743</v>
      </c>
      <c r="P4295" s="17" t="s">
        <v>4745</v>
      </c>
      <c r="Q4295" s="17" t="s">
        <v>356</v>
      </c>
      <c r="R4295" s="18">
        <v>155</v>
      </c>
      <c r="S4295" s="10">
        <v>56</v>
      </c>
      <c r="AA4295" s="11" t="str">
        <f t="shared" si="67"/>
        <v>27. Hà TĩnhHuyện Thạch Hà</v>
      </c>
    </row>
    <row r="4296" spans="11:27" ht="15.75">
      <c r="K4296" s="21"/>
      <c r="L4296" s="17"/>
      <c r="M4296" s="17"/>
      <c r="N4296" s="17" t="s">
        <v>401</v>
      </c>
      <c r="O4296" s="17" t="s">
        <v>743</v>
      </c>
      <c r="P4296" s="17" t="s">
        <v>4746</v>
      </c>
      <c r="Q4296" s="17" t="s">
        <v>356</v>
      </c>
      <c r="R4296" s="18">
        <v>155</v>
      </c>
      <c r="S4296" s="10">
        <v>56</v>
      </c>
      <c r="AA4296" s="11" t="str">
        <f t="shared" si="67"/>
        <v>27. Hà TĩnhHuyện Thạch Hà</v>
      </c>
    </row>
    <row r="4297" spans="11:27" ht="15.75">
      <c r="K4297" s="21"/>
      <c r="L4297" s="17"/>
      <c r="M4297" s="17"/>
      <c r="N4297" s="17" t="s">
        <v>401</v>
      </c>
      <c r="O4297" s="17" t="s">
        <v>743</v>
      </c>
      <c r="P4297" s="17" t="s">
        <v>4747</v>
      </c>
      <c r="Q4297" s="17" t="s">
        <v>356</v>
      </c>
      <c r="R4297" s="18">
        <v>155</v>
      </c>
      <c r="S4297" s="10">
        <v>56</v>
      </c>
      <c r="AA4297" s="11" t="str">
        <f t="shared" si="67"/>
        <v>27. Hà TĩnhHuyện Thạch Hà</v>
      </c>
    </row>
    <row r="4298" spans="11:27" ht="15.75">
      <c r="K4298" s="21"/>
      <c r="L4298" s="17"/>
      <c r="M4298" s="17"/>
      <c r="N4298" s="17" t="s">
        <v>401</v>
      </c>
      <c r="O4298" s="17" t="s">
        <v>743</v>
      </c>
      <c r="P4298" s="17" t="s">
        <v>4748</v>
      </c>
      <c r="Q4298" s="17" t="s">
        <v>356</v>
      </c>
      <c r="R4298" s="18">
        <v>155</v>
      </c>
      <c r="S4298" s="10">
        <v>56</v>
      </c>
      <c r="AA4298" s="11" t="str">
        <f t="shared" si="67"/>
        <v>27. Hà TĩnhHuyện Thạch Hà</v>
      </c>
    </row>
    <row r="4299" spans="11:27" ht="15.75">
      <c r="K4299" s="21"/>
      <c r="L4299" s="17"/>
      <c r="M4299" s="17"/>
      <c r="N4299" s="17" t="s">
        <v>401</v>
      </c>
      <c r="O4299" s="17" t="s">
        <v>743</v>
      </c>
      <c r="P4299" s="17" t="s">
        <v>4749</v>
      </c>
      <c r="Q4299" s="17" t="s">
        <v>356</v>
      </c>
      <c r="R4299" s="18">
        <v>155</v>
      </c>
      <c r="S4299" s="10">
        <v>56</v>
      </c>
      <c r="AA4299" s="11" t="str">
        <f t="shared" si="67"/>
        <v>27. Hà TĩnhHuyện Thạch Hà</v>
      </c>
    </row>
    <row r="4300" spans="11:27" ht="15.75">
      <c r="K4300" s="21"/>
      <c r="L4300" s="17"/>
      <c r="M4300" s="17"/>
      <c r="N4300" s="17" t="s">
        <v>401</v>
      </c>
      <c r="O4300" s="17" t="s">
        <v>743</v>
      </c>
      <c r="P4300" s="17" t="s">
        <v>4750</v>
      </c>
      <c r="Q4300" s="17" t="s">
        <v>356</v>
      </c>
      <c r="R4300" s="18">
        <v>155</v>
      </c>
      <c r="S4300" s="10">
        <v>56</v>
      </c>
      <c r="AA4300" s="11" t="str">
        <f t="shared" si="67"/>
        <v>27. Hà TĩnhHuyện Thạch Hà</v>
      </c>
    </row>
    <row r="4301" spans="11:27" ht="15.75">
      <c r="K4301" s="21"/>
      <c r="L4301" s="17"/>
      <c r="M4301" s="17"/>
      <c r="N4301" s="17" t="s">
        <v>401</v>
      </c>
      <c r="O4301" s="17" t="s">
        <v>743</v>
      </c>
      <c r="P4301" s="17" t="s">
        <v>4751</v>
      </c>
      <c r="Q4301" s="17" t="s">
        <v>356</v>
      </c>
      <c r="R4301" s="18">
        <v>155</v>
      </c>
      <c r="S4301" s="10">
        <v>56</v>
      </c>
      <c r="AA4301" s="11" t="str">
        <f t="shared" si="67"/>
        <v>27. Hà TĩnhHuyện Thạch Hà</v>
      </c>
    </row>
    <row r="4302" spans="11:27" ht="15.75">
      <c r="K4302" s="21"/>
      <c r="L4302" s="17"/>
      <c r="M4302" s="17"/>
      <c r="N4302" s="17" t="s">
        <v>401</v>
      </c>
      <c r="O4302" s="17" t="s">
        <v>743</v>
      </c>
      <c r="P4302" s="17" t="s">
        <v>4752</v>
      </c>
      <c r="Q4302" s="17" t="s">
        <v>356</v>
      </c>
      <c r="R4302" s="18">
        <v>155</v>
      </c>
      <c r="S4302" s="10">
        <v>56</v>
      </c>
      <c r="AA4302" s="11" t="str">
        <f t="shared" si="67"/>
        <v>27. Hà TĩnhHuyện Thạch Hà</v>
      </c>
    </row>
    <row r="4303" spans="11:27" ht="15.75">
      <c r="K4303" s="21"/>
      <c r="L4303" s="17"/>
      <c r="M4303" s="17"/>
      <c r="N4303" s="17" t="s">
        <v>401</v>
      </c>
      <c r="O4303" s="17" t="s">
        <v>743</v>
      </c>
      <c r="P4303" s="17" t="s">
        <v>4753</v>
      </c>
      <c r="Q4303" s="17" t="s">
        <v>356</v>
      </c>
      <c r="R4303" s="18">
        <v>155</v>
      </c>
      <c r="S4303" s="10">
        <v>56</v>
      </c>
      <c r="AA4303" s="11" t="str">
        <f t="shared" si="67"/>
        <v>27. Hà TĩnhHuyện Thạch Hà</v>
      </c>
    </row>
    <row r="4304" spans="11:27" ht="15.75">
      <c r="K4304" s="21"/>
      <c r="L4304" s="17"/>
      <c r="M4304" s="17"/>
      <c r="N4304" s="17" t="s">
        <v>401</v>
      </c>
      <c r="O4304" s="17" t="s">
        <v>743</v>
      </c>
      <c r="P4304" s="17" t="s">
        <v>4754</v>
      </c>
      <c r="Q4304" s="17" t="s">
        <v>356</v>
      </c>
      <c r="R4304" s="18">
        <v>155</v>
      </c>
      <c r="S4304" s="10">
        <v>56</v>
      </c>
      <c r="AA4304" s="11" t="str">
        <f t="shared" si="67"/>
        <v>27. Hà TĩnhHuyện Thạch Hà</v>
      </c>
    </row>
    <row r="4305" spans="11:27" ht="15.75">
      <c r="K4305" s="21"/>
      <c r="L4305" s="17"/>
      <c r="M4305" s="17"/>
      <c r="N4305" s="17" t="s">
        <v>401</v>
      </c>
      <c r="O4305" s="17" t="s">
        <v>743</v>
      </c>
      <c r="P4305" s="17" t="s">
        <v>4755</v>
      </c>
      <c r="Q4305" s="17" t="s">
        <v>356</v>
      </c>
      <c r="R4305" s="18">
        <v>155</v>
      </c>
      <c r="S4305" s="10">
        <v>56</v>
      </c>
      <c r="AA4305" s="11" t="str">
        <f t="shared" si="67"/>
        <v>27. Hà TĩnhHuyện Thạch Hà</v>
      </c>
    </row>
    <row r="4306" spans="11:27" ht="15.75">
      <c r="K4306" s="21"/>
      <c r="L4306" s="17"/>
      <c r="M4306" s="17"/>
      <c r="N4306" s="17" t="s">
        <v>401</v>
      </c>
      <c r="O4306" s="17" t="s">
        <v>743</v>
      </c>
      <c r="P4306" s="17" t="s">
        <v>2079</v>
      </c>
      <c r="Q4306" s="17" t="s">
        <v>356</v>
      </c>
      <c r="R4306" s="18">
        <v>155</v>
      </c>
      <c r="S4306" s="10">
        <v>56</v>
      </c>
      <c r="AA4306" s="11" t="str">
        <f t="shared" si="67"/>
        <v>27. Hà TĩnhHuyện Thạch Hà</v>
      </c>
    </row>
    <row r="4307" spans="11:27" ht="15.75">
      <c r="K4307" s="21"/>
      <c r="L4307" s="17"/>
      <c r="M4307" s="17"/>
      <c r="N4307" s="17" t="s">
        <v>401</v>
      </c>
      <c r="O4307" s="17" t="s">
        <v>746</v>
      </c>
      <c r="P4307" s="17" t="s">
        <v>4756</v>
      </c>
      <c r="Q4307" s="17" t="s">
        <v>297</v>
      </c>
      <c r="R4307" s="18">
        <v>95</v>
      </c>
      <c r="S4307" s="10">
        <v>44</v>
      </c>
      <c r="AA4307" s="11" t="str">
        <f t="shared" si="67"/>
        <v>27. Hà TĩnhHuyện Vũ Quang</v>
      </c>
    </row>
    <row r="4308" spans="11:27" ht="15.75">
      <c r="K4308" s="21"/>
      <c r="L4308" s="17"/>
      <c r="M4308" s="17"/>
      <c r="N4308" s="17" t="s">
        <v>401</v>
      </c>
      <c r="O4308" s="17" t="s">
        <v>746</v>
      </c>
      <c r="P4308" s="17" t="s">
        <v>4757</v>
      </c>
      <c r="Q4308" s="17" t="s">
        <v>297</v>
      </c>
      <c r="R4308" s="18">
        <v>95</v>
      </c>
      <c r="S4308" s="10">
        <v>44</v>
      </c>
      <c r="AA4308" s="11" t="str">
        <f t="shared" si="67"/>
        <v>27. Hà TĩnhHuyện Vũ Quang</v>
      </c>
    </row>
    <row r="4309" spans="11:27" ht="15.75">
      <c r="K4309" s="21"/>
      <c r="L4309" s="17"/>
      <c r="M4309" s="17"/>
      <c r="N4309" s="17" t="s">
        <v>401</v>
      </c>
      <c r="O4309" s="17" t="s">
        <v>746</v>
      </c>
      <c r="P4309" s="17" t="s">
        <v>4758</v>
      </c>
      <c r="Q4309" s="17" t="s">
        <v>297</v>
      </c>
      <c r="R4309" s="18">
        <v>95</v>
      </c>
      <c r="S4309" s="10">
        <v>44</v>
      </c>
      <c r="AA4309" s="11" t="str">
        <f t="shared" si="67"/>
        <v>27. Hà TĩnhHuyện Vũ Quang</v>
      </c>
    </row>
    <row r="4310" spans="11:27" ht="15.75">
      <c r="K4310" s="21"/>
      <c r="L4310" s="17"/>
      <c r="M4310" s="17"/>
      <c r="N4310" s="17" t="s">
        <v>401</v>
      </c>
      <c r="O4310" s="17" t="s">
        <v>746</v>
      </c>
      <c r="P4310" s="17" t="s">
        <v>723</v>
      </c>
      <c r="Q4310" s="17" t="s">
        <v>297</v>
      </c>
      <c r="R4310" s="18">
        <v>95</v>
      </c>
      <c r="S4310" s="10">
        <v>44</v>
      </c>
      <c r="AA4310" s="11" t="str">
        <f t="shared" si="67"/>
        <v>27. Hà TĩnhHuyện Vũ Quang</v>
      </c>
    </row>
    <row r="4311" spans="11:27" ht="15.75">
      <c r="K4311" s="21"/>
      <c r="L4311" s="17"/>
      <c r="M4311" s="17"/>
      <c r="N4311" s="17" t="s">
        <v>401</v>
      </c>
      <c r="O4311" s="17" t="s">
        <v>746</v>
      </c>
      <c r="P4311" s="17" t="s">
        <v>4759</v>
      </c>
      <c r="Q4311" s="17" t="s">
        <v>297</v>
      </c>
      <c r="R4311" s="18">
        <v>95</v>
      </c>
      <c r="S4311" s="10">
        <v>44</v>
      </c>
      <c r="AA4311" s="11" t="str">
        <f t="shared" si="67"/>
        <v>27. Hà TĩnhHuyện Vũ Quang</v>
      </c>
    </row>
    <row r="4312" spans="11:27" ht="15.75">
      <c r="K4312" s="21"/>
      <c r="L4312" s="17"/>
      <c r="M4312" s="17"/>
      <c r="N4312" s="17" t="s">
        <v>401</v>
      </c>
      <c r="O4312" s="17" t="s">
        <v>746</v>
      </c>
      <c r="P4312" s="17" t="s">
        <v>4760</v>
      </c>
      <c r="Q4312" s="17" t="s">
        <v>297</v>
      </c>
      <c r="R4312" s="18">
        <v>95</v>
      </c>
      <c r="S4312" s="10">
        <v>44</v>
      </c>
      <c r="AA4312" s="11" t="str">
        <f t="shared" si="67"/>
        <v>27. Hà TĩnhHuyện Vũ Quang</v>
      </c>
    </row>
    <row r="4313" spans="11:27" ht="15.75">
      <c r="K4313" s="21"/>
      <c r="L4313" s="17"/>
      <c r="M4313" s="17"/>
      <c r="N4313" s="17" t="s">
        <v>401</v>
      </c>
      <c r="O4313" s="17" t="s">
        <v>746</v>
      </c>
      <c r="P4313" s="17" t="s">
        <v>4761</v>
      </c>
      <c r="Q4313" s="17" t="s">
        <v>297</v>
      </c>
      <c r="R4313" s="18">
        <v>95</v>
      </c>
      <c r="S4313" s="10">
        <v>44</v>
      </c>
      <c r="AA4313" s="11" t="str">
        <f t="shared" si="67"/>
        <v>27. Hà TĩnhHuyện Vũ Quang</v>
      </c>
    </row>
    <row r="4314" spans="11:27" ht="15.75">
      <c r="K4314" s="21"/>
      <c r="L4314" s="17"/>
      <c r="M4314" s="17"/>
      <c r="N4314" s="17" t="s">
        <v>401</v>
      </c>
      <c r="O4314" s="17" t="s">
        <v>746</v>
      </c>
      <c r="P4314" s="17" t="s">
        <v>4762</v>
      </c>
      <c r="Q4314" s="17" t="s">
        <v>297</v>
      </c>
      <c r="R4314" s="18">
        <v>95</v>
      </c>
      <c r="S4314" s="10">
        <v>44</v>
      </c>
      <c r="AA4314" s="11" t="str">
        <f t="shared" si="67"/>
        <v>27. Hà TĩnhHuyện Vũ Quang</v>
      </c>
    </row>
    <row r="4315" spans="11:27" ht="15.75">
      <c r="K4315" s="21"/>
      <c r="L4315" s="17"/>
      <c r="M4315" s="17"/>
      <c r="N4315" s="17" t="s">
        <v>401</v>
      </c>
      <c r="O4315" s="17" t="s">
        <v>746</v>
      </c>
      <c r="P4315" s="17" t="s">
        <v>4763</v>
      </c>
      <c r="Q4315" s="17" t="s">
        <v>297</v>
      </c>
      <c r="R4315" s="18">
        <v>95</v>
      </c>
      <c r="S4315" s="10">
        <v>44</v>
      </c>
      <c r="AA4315" s="11" t="str">
        <f t="shared" si="67"/>
        <v>27. Hà TĩnhHuyện Vũ Quang</v>
      </c>
    </row>
    <row r="4316" spans="11:27" ht="15.75">
      <c r="K4316" s="21"/>
      <c r="L4316" s="17"/>
      <c r="M4316" s="17"/>
      <c r="N4316" s="17" t="s">
        <v>401</v>
      </c>
      <c r="O4316" s="17" t="s">
        <v>746</v>
      </c>
      <c r="P4316" s="17" t="s">
        <v>4764</v>
      </c>
      <c r="Q4316" s="17" t="s">
        <v>297</v>
      </c>
      <c r="R4316" s="18">
        <v>95</v>
      </c>
      <c r="S4316" s="10">
        <v>44</v>
      </c>
      <c r="AA4316" s="11" t="str">
        <f t="shared" si="67"/>
        <v>27. Hà TĩnhHuyện Vũ Quang</v>
      </c>
    </row>
    <row r="4317" spans="11:27" ht="15.75">
      <c r="K4317" s="21"/>
      <c r="L4317" s="17"/>
      <c r="M4317" s="17"/>
      <c r="N4317" s="17" t="s">
        <v>401</v>
      </c>
      <c r="O4317" s="17" t="s">
        <v>706</v>
      </c>
      <c r="P4317" s="17" t="s">
        <v>4765</v>
      </c>
      <c r="Q4317" s="17" t="s">
        <v>356</v>
      </c>
      <c r="R4317" s="18">
        <v>155</v>
      </c>
      <c r="S4317" s="10">
        <v>56</v>
      </c>
      <c r="AA4317" s="11" t="str">
        <f t="shared" si="67"/>
        <v>27. Hà TĩnhThành phố Hà Tĩnh</v>
      </c>
    </row>
    <row r="4318" spans="11:27" ht="15.75">
      <c r="K4318" s="21"/>
      <c r="L4318" s="17"/>
      <c r="M4318" s="17"/>
      <c r="N4318" s="17" t="s">
        <v>401</v>
      </c>
      <c r="O4318" s="17" t="s">
        <v>706</v>
      </c>
      <c r="P4318" s="17" t="s">
        <v>4766</v>
      </c>
      <c r="Q4318" s="17" t="s">
        <v>356</v>
      </c>
      <c r="R4318" s="18">
        <v>155</v>
      </c>
      <c r="S4318" s="10">
        <v>56</v>
      </c>
      <c r="AA4318" s="11" t="str">
        <f t="shared" si="67"/>
        <v>27. Hà TĩnhThành phố Hà Tĩnh</v>
      </c>
    </row>
    <row r="4319" spans="11:27" ht="15.75">
      <c r="K4319" s="21"/>
      <c r="L4319" s="17"/>
      <c r="M4319" s="17"/>
      <c r="N4319" s="17" t="s">
        <v>401</v>
      </c>
      <c r="O4319" s="17" t="s">
        <v>706</v>
      </c>
      <c r="P4319" s="17" t="s">
        <v>4767</v>
      </c>
      <c r="Q4319" s="17" t="s">
        <v>356</v>
      </c>
      <c r="R4319" s="18">
        <v>155</v>
      </c>
      <c r="S4319" s="10">
        <v>56</v>
      </c>
      <c r="AA4319" s="11" t="str">
        <f t="shared" si="67"/>
        <v>27. Hà TĩnhThành phố Hà Tĩnh</v>
      </c>
    </row>
    <row r="4320" spans="11:27" ht="15.75">
      <c r="K4320" s="21"/>
      <c r="L4320" s="17"/>
      <c r="M4320" s="17"/>
      <c r="N4320" s="17" t="s">
        <v>401</v>
      </c>
      <c r="O4320" s="17" t="s">
        <v>706</v>
      </c>
      <c r="P4320" s="17" t="s">
        <v>4768</v>
      </c>
      <c r="Q4320" s="17" t="s">
        <v>356</v>
      </c>
      <c r="R4320" s="18">
        <v>155</v>
      </c>
      <c r="S4320" s="10">
        <v>56</v>
      </c>
      <c r="AA4320" s="11" t="str">
        <f t="shared" si="67"/>
        <v>27. Hà TĩnhThành phố Hà Tĩnh</v>
      </c>
    </row>
    <row r="4321" spans="11:27" ht="15.75">
      <c r="K4321" s="21"/>
      <c r="L4321" s="17"/>
      <c r="M4321" s="17"/>
      <c r="N4321" s="17" t="s">
        <v>401</v>
      </c>
      <c r="O4321" s="17" t="s">
        <v>706</v>
      </c>
      <c r="P4321" s="17" t="s">
        <v>1542</v>
      </c>
      <c r="Q4321" s="17" t="s">
        <v>356</v>
      </c>
      <c r="R4321" s="18">
        <v>155</v>
      </c>
      <c r="S4321" s="10">
        <v>56</v>
      </c>
      <c r="AA4321" s="11" t="str">
        <f t="shared" si="67"/>
        <v>27. Hà TĩnhThành phố Hà Tĩnh</v>
      </c>
    </row>
    <row r="4322" spans="11:27" ht="15.75">
      <c r="K4322" s="21"/>
      <c r="L4322" s="17"/>
      <c r="M4322" s="17"/>
      <c r="N4322" s="17" t="s">
        <v>401</v>
      </c>
      <c r="O4322" s="17" t="s">
        <v>706</v>
      </c>
      <c r="P4322" s="17" t="s">
        <v>3600</v>
      </c>
      <c r="Q4322" s="17" t="s">
        <v>356</v>
      </c>
      <c r="R4322" s="18">
        <v>155</v>
      </c>
      <c r="S4322" s="10">
        <v>56</v>
      </c>
      <c r="AA4322" s="11" t="str">
        <f t="shared" si="67"/>
        <v>27. Hà TĩnhThành phố Hà Tĩnh</v>
      </c>
    </row>
    <row r="4323" spans="11:27" ht="15.75">
      <c r="K4323" s="21"/>
      <c r="L4323" s="17"/>
      <c r="M4323" s="17"/>
      <c r="N4323" s="17" t="s">
        <v>401</v>
      </c>
      <c r="O4323" s="17" t="s">
        <v>706</v>
      </c>
      <c r="P4323" s="17" t="s">
        <v>4769</v>
      </c>
      <c r="Q4323" s="17" t="s">
        <v>356</v>
      </c>
      <c r="R4323" s="18">
        <v>155</v>
      </c>
      <c r="S4323" s="10">
        <v>56</v>
      </c>
      <c r="AA4323" s="11" t="str">
        <f t="shared" si="67"/>
        <v>27. Hà TĩnhThành phố Hà Tĩnh</v>
      </c>
    </row>
    <row r="4324" spans="11:27" ht="15.75">
      <c r="K4324" s="21"/>
      <c r="L4324" s="17"/>
      <c r="M4324" s="17"/>
      <c r="N4324" s="17" t="s">
        <v>401</v>
      </c>
      <c r="O4324" s="17" t="s">
        <v>706</v>
      </c>
      <c r="P4324" s="17" t="s">
        <v>4770</v>
      </c>
      <c r="Q4324" s="17" t="s">
        <v>356</v>
      </c>
      <c r="R4324" s="18">
        <v>155</v>
      </c>
      <c r="S4324" s="10">
        <v>56</v>
      </c>
      <c r="AA4324" s="11" t="str">
        <f t="shared" si="67"/>
        <v>27. Hà TĩnhThành phố Hà Tĩnh</v>
      </c>
    </row>
    <row r="4325" spans="11:27" ht="15.75">
      <c r="K4325" s="21"/>
      <c r="L4325" s="17"/>
      <c r="M4325" s="17"/>
      <c r="N4325" s="17" t="s">
        <v>401</v>
      </c>
      <c r="O4325" s="17" t="s">
        <v>706</v>
      </c>
      <c r="P4325" s="17" t="s">
        <v>1608</v>
      </c>
      <c r="Q4325" s="17" t="s">
        <v>356</v>
      </c>
      <c r="R4325" s="18">
        <v>155</v>
      </c>
      <c r="S4325" s="10">
        <v>56</v>
      </c>
      <c r="AA4325" s="11" t="str">
        <f t="shared" si="67"/>
        <v>27. Hà TĩnhThành phố Hà Tĩnh</v>
      </c>
    </row>
    <row r="4326" spans="11:27" ht="15.75">
      <c r="K4326" s="21"/>
      <c r="L4326" s="17"/>
      <c r="M4326" s="17"/>
      <c r="N4326" s="17" t="s">
        <v>401</v>
      </c>
      <c r="O4326" s="17" t="s">
        <v>706</v>
      </c>
      <c r="P4326" s="17" t="s">
        <v>4771</v>
      </c>
      <c r="Q4326" s="17" t="s">
        <v>356</v>
      </c>
      <c r="R4326" s="18">
        <v>155</v>
      </c>
      <c r="S4326" s="10">
        <v>56</v>
      </c>
      <c r="AA4326" s="11" t="str">
        <f t="shared" si="67"/>
        <v>27. Hà TĩnhThành phố Hà Tĩnh</v>
      </c>
    </row>
    <row r="4327" spans="11:27" ht="15.75">
      <c r="K4327" s="21"/>
      <c r="L4327" s="17"/>
      <c r="M4327" s="17"/>
      <c r="N4327" s="17" t="s">
        <v>401</v>
      </c>
      <c r="O4327" s="17" t="s">
        <v>706</v>
      </c>
      <c r="P4327" s="17" t="s">
        <v>4772</v>
      </c>
      <c r="Q4327" s="17" t="s">
        <v>356</v>
      </c>
      <c r="R4327" s="18">
        <v>155</v>
      </c>
      <c r="S4327" s="10">
        <v>56</v>
      </c>
      <c r="AA4327" s="11" t="str">
        <f t="shared" si="67"/>
        <v>27. Hà TĩnhThành phố Hà Tĩnh</v>
      </c>
    </row>
    <row r="4328" spans="11:27" ht="15.75">
      <c r="K4328" s="21"/>
      <c r="L4328" s="17"/>
      <c r="M4328" s="17"/>
      <c r="N4328" s="17" t="s">
        <v>401</v>
      </c>
      <c r="O4328" s="17" t="s">
        <v>706</v>
      </c>
      <c r="P4328" s="17" t="s">
        <v>4773</v>
      </c>
      <c r="Q4328" s="17" t="s">
        <v>356</v>
      </c>
      <c r="R4328" s="18">
        <v>155</v>
      </c>
      <c r="S4328" s="10">
        <v>56</v>
      </c>
      <c r="AA4328" s="11" t="str">
        <f t="shared" si="67"/>
        <v>27. Hà TĩnhThành phố Hà Tĩnh</v>
      </c>
    </row>
    <row r="4329" spans="11:27" ht="15.75">
      <c r="K4329" s="21"/>
      <c r="L4329" s="17"/>
      <c r="M4329" s="17"/>
      <c r="N4329" s="17" t="s">
        <v>401</v>
      </c>
      <c r="O4329" s="17" t="s">
        <v>706</v>
      </c>
      <c r="P4329" s="17" t="s">
        <v>4774</v>
      </c>
      <c r="Q4329" s="17" t="s">
        <v>356</v>
      </c>
      <c r="R4329" s="18">
        <v>155</v>
      </c>
      <c r="S4329" s="10">
        <v>56</v>
      </c>
      <c r="AA4329" s="11" t="str">
        <f t="shared" si="67"/>
        <v>27. Hà TĩnhThành phố Hà Tĩnh</v>
      </c>
    </row>
    <row r="4330" spans="11:27" ht="15.75">
      <c r="K4330" s="21"/>
      <c r="L4330" s="17"/>
      <c r="M4330" s="17"/>
      <c r="N4330" s="17" t="s">
        <v>401</v>
      </c>
      <c r="O4330" s="17" t="s">
        <v>706</v>
      </c>
      <c r="P4330" s="17" t="s">
        <v>4775</v>
      </c>
      <c r="Q4330" s="17" t="s">
        <v>356</v>
      </c>
      <c r="R4330" s="18">
        <v>155</v>
      </c>
      <c r="S4330" s="10">
        <v>56</v>
      </c>
      <c r="AA4330" s="11" t="str">
        <f t="shared" si="67"/>
        <v>27. Hà TĩnhThành phố Hà Tĩnh</v>
      </c>
    </row>
    <row r="4331" spans="11:27" ht="15.75">
      <c r="K4331" s="21"/>
      <c r="L4331" s="17"/>
      <c r="M4331" s="17"/>
      <c r="N4331" s="17" t="s">
        <v>401</v>
      </c>
      <c r="O4331" s="17" t="s">
        <v>706</v>
      </c>
      <c r="P4331" s="17" t="s">
        <v>4776</v>
      </c>
      <c r="Q4331" s="17" t="s">
        <v>356</v>
      </c>
      <c r="R4331" s="18">
        <v>155</v>
      </c>
      <c r="S4331" s="10">
        <v>56</v>
      </c>
      <c r="AA4331" s="11" t="str">
        <f t="shared" si="67"/>
        <v>27. Hà TĩnhThành phố Hà Tĩnh</v>
      </c>
    </row>
    <row r="4332" spans="11:27" ht="15.75">
      <c r="K4332" s="21"/>
      <c r="L4332" s="17"/>
      <c r="M4332" s="17"/>
      <c r="N4332" s="17" t="s">
        <v>401</v>
      </c>
      <c r="O4332" s="17" t="s">
        <v>709</v>
      </c>
      <c r="P4332" s="17" t="s">
        <v>4777</v>
      </c>
      <c r="Q4332" s="17" t="s">
        <v>356</v>
      </c>
      <c r="R4332" s="18">
        <v>155</v>
      </c>
      <c r="S4332" s="10">
        <v>56</v>
      </c>
      <c r="AA4332" s="11" t="str">
        <f t="shared" si="67"/>
        <v>27. Hà TĩnhThị xã Hồng Lĩnh</v>
      </c>
    </row>
    <row r="4333" spans="11:27" ht="15.75">
      <c r="K4333" s="21"/>
      <c r="L4333" s="17"/>
      <c r="M4333" s="17"/>
      <c r="N4333" s="17" t="s">
        <v>401</v>
      </c>
      <c r="O4333" s="17" t="s">
        <v>709</v>
      </c>
      <c r="P4333" s="17" t="s">
        <v>4778</v>
      </c>
      <c r="Q4333" s="17" t="s">
        <v>356</v>
      </c>
      <c r="R4333" s="18">
        <v>155</v>
      </c>
      <c r="S4333" s="10">
        <v>56</v>
      </c>
      <c r="AA4333" s="11" t="str">
        <f t="shared" si="67"/>
        <v>27. Hà TĩnhThị xã Hồng Lĩnh</v>
      </c>
    </row>
    <row r="4334" spans="11:27" ht="15.75">
      <c r="K4334" s="21"/>
      <c r="L4334" s="17"/>
      <c r="M4334" s="17"/>
      <c r="N4334" s="17" t="s">
        <v>401</v>
      </c>
      <c r="O4334" s="17" t="s">
        <v>709</v>
      </c>
      <c r="P4334" s="17" t="s">
        <v>4779</v>
      </c>
      <c r="Q4334" s="17" t="s">
        <v>356</v>
      </c>
      <c r="R4334" s="18">
        <v>155</v>
      </c>
      <c r="S4334" s="10">
        <v>56</v>
      </c>
      <c r="AA4334" s="11" t="str">
        <f t="shared" si="67"/>
        <v>27. Hà TĩnhThị xã Hồng Lĩnh</v>
      </c>
    </row>
    <row r="4335" spans="11:27" ht="15.75">
      <c r="K4335" s="21"/>
      <c r="L4335" s="17"/>
      <c r="M4335" s="17"/>
      <c r="N4335" s="17" t="s">
        <v>401</v>
      </c>
      <c r="O4335" s="17" t="s">
        <v>709</v>
      </c>
      <c r="P4335" s="17" t="s">
        <v>4780</v>
      </c>
      <c r="Q4335" s="17" t="s">
        <v>356</v>
      </c>
      <c r="R4335" s="18">
        <v>155</v>
      </c>
      <c r="S4335" s="10">
        <v>56</v>
      </c>
      <c r="AA4335" s="11" t="str">
        <f t="shared" si="67"/>
        <v>27. Hà TĩnhThị xã Hồng Lĩnh</v>
      </c>
    </row>
    <row r="4336" spans="11:27" ht="15.75">
      <c r="K4336" s="21"/>
      <c r="L4336" s="17"/>
      <c r="M4336" s="17"/>
      <c r="N4336" s="17" t="s">
        <v>401</v>
      </c>
      <c r="O4336" s="17" t="s">
        <v>709</v>
      </c>
      <c r="P4336" s="17" t="s">
        <v>4781</v>
      </c>
      <c r="Q4336" s="17" t="s">
        <v>356</v>
      </c>
      <c r="R4336" s="18">
        <v>155</v>
      </c>
      <c r="S4336" s="10">
        <v>56</v>
      </c>
      <c r="AA4336" s="11" t="str">
        <f t="shared" si="67"/>
        <v>27. Hà TĩnhThị xã Hồng Lĩnh</v>
      </c>
    </row>
    <row r="4337" spans="11:27" ht="15.75">
      <c r="K4337" s="21"/>
      <c r="L4337" s="17"/>
      <c r="M4337" s="17"/>
      <c r="N4337" s="17" t="s">
        <v>401</v>
      </c>
      <c r="O4337" s="17" t="s">
        <v>709</v>
      </c>
      <c r="P4337" s="17" t="s">
        <v>4782</v>
      </c>
      <c r="Q4337" s="17" t="s">
        <v>356</v>
      </c>
      <c r="R4337" s="18">
        <v>155</v>
      </c>
      <c r="S4337" s="10">
        <v>56</v>
      </c>
      <c r="AA4337" s="11" t="str">
        <f t="shared" si="67"/>
        <v>27. Hà TĩnhThị xã Hồng Lĩnh</v>
      </c>
    </row>
    <row r="4338" spans="11:27" ht="15.75">
      <c r="K4338" s="21"/>
      <c r="L4338" s="17"/>
      <c r="M4338" s="17"/>
      <c r="N4338" s="17" t="s">
        <v>401</v>
      </c>
      <c r="O4338" s="17" t="s">
        <v>712</v>
      </c>
      <c r="P4338" s="17" t="s">
        <v>4783</v>
      </c>
      <c r="Q4338" s="17" t="s">
        <v>356</v>
      </c>
      <c r="R4338" s="18">
        <v>155</v>
      </c>
      <c r="S4338" s="10">
        <v>56</v>
      </c>
      <c r="AA4338" s="11" t="str">
        <f t="shared" si="67"/>
        <v>27. Hà TĩnhThị xã Kỳ Anh</v>
      </c>
    </row>
    <row r="4339" spans="11:27" ht="15.75">
      <c r="K4339" s="21"/>
      <c r="L4339" s="17"/>
      <c r="M4339" s="17"/>
      <c r="N4339" s="17" t="s">
        <v>401</v>
      </c>
      <c r="O4339" s="17" t="s">
        <v>712</v>
      </c>
      <c r="P4339" s="17" t="s">
        <v>4784</v>
      </c>
      <c r="Q4339" s="17" t="s">
        <v>356</v>
      </c>
      <c r="R4339" s="18">
        <v>155</v>
      </c>
      <c r="S4339" s="10">
        <v>56</v>
      </c>
      <c r="AA4339" s="11" t="str">
        <f t="shared" si="67"/>
        <v>27. Hà TĩnhThị xã Kỳ Anh</v>
      </c>
    </row>
    <row r="4340" spans="11:27" ht="15.75">
      <c r="K4340" s="21"/>
      <c r="L4340" s="17"/>
      <c r="M4340" s="17"/>
      <c r="N4340" s="17" t="s">
        <v>401</v>
      </c>
      <c r="O4340" s="17" t="s">
        <v>712</v>
      </c>
      <c r="P4340" s="17" t="s">
        <v>4785</v>
      </c>
      <c r="Q4340" s="17" t="s">
        <v>356</v>
      </c>
      <c r="R4340" s="18">
        <v>155</v>
      </c>
      <c r="S4340" s="10">
        <v>56</v>
      </c>
      <c r="AA4340" s="11" t="str">
        <f t="shared" si="67"/>
        <v>27. Hà TĩnhThị xã Kỳ Anh</v>
      </c>
    </row>
    <row r="4341" spans="11:27" ht="15.75">
      <c r="K4341" s="21"/>
      <c r="L4341" s="17"/>
      <c r="M4341" s="17"/>
      <c r="N4341" s="17" t="s">
        <v>401</v>
      </c>
      <c r="O4341" s="17" t="s">
        <v>712</v>
      </c>
      <c r="P4341" s="17" t="s">
        <v>4786</v>
      </c>
      <c r="Q4341" s="17" t="s">
        <v>356</v>
      </c>
      <c r="R4341" s="18">
        <v>155</v>
      </c>
      <c r="S4341" s="10">
        <v>56</v>
      </c>
      <c r="AA4341" s="11" t="str">
        <f t="shared" si="67"/>
        <v>27. Hà TĩnhThị xã Kỳ Anh</v>
      </c>
    </row>
    <row r="4342" spans="11:27" ht="15.75">
      <c r="K4342" s="21"/>
      <c r="L4342" s="17"/>
      <c r="M4342" s="17"/>
      <c r="N4342" s="17" t="s">
        <v>401</v>
      </c>
      <c r="O4342" s="17" t="s">
        <v>712</v>
      </c>
      <c r="P4342" s="17" t="s">
        <v>4787</v>
      </c>
      <c r="Q4342" s="17" t="s">
        <v>356</v>
      </c>
      <c r="R4342" s="18">
        <v>155</v>
      </c>
      <c r="S4342" s="10">
        <v>56</v>
      </c>
      <c r="AA4342" s="11" t="str">
        <f t="shared" si="67"/>
        <v>27. Hà TĩnhThị xã Kỳ Anh</v>
      </c>
    </row>
    <row r="4343" spans="11:27" ht="15.75">
      <c r="K4343" s="21"/>
      <c r="L4343" s="17"/>
      <c r="M4343" s="17"/>
      <c r="N4343" s="17" t="s">
        <v>401</v>
      </c>
      <c r="O4343" s="17" t="s">
        <v>712</v>
      </c>
      <c r="P4343" s="17" t="s">
        <v>4788</v>
      </c>
      <c r="Q4343" s="17" t="s">
        <v>356</v>
      </c>
      <c r="R4343" s="18">
        <v>155</v>
      </c>
      <c r="S4343" s="10">
        <v>56</v>
      </c>
      <c r="AA4343" s="11" t="str">
        <f t="shared" si="67"/>
        <v>27. Hà TĩnhThị xã Kỳ Anh</v>
      </c>
    </row>
    <row r="4344" spans="11:27" ht="15.75">
      <c r="K4344" s="21"/>
      <c r="L4344" s="17"/>
      <c r="M4344" s="17"/>
      <c r="N4344" s="17" t="s">
        <v>401</v>
      </c>
      <c r="O4344" s="17" t="s">
        <v>712</v>
      </c>
      <c r="P4344" s="17" t="s">
        <v>4789</v>
      </c>
      <c r="Q4344" s="17" t="s">
        <v>356</v>
      </c>
      <c r="R4344" s="18">
        <v>155</v>
      </c>
      <c r="S4344" s="10">
        <v>56</v>
      </c>
      <c r="AA4344" s="11" t="str">
        <f t="shared" si="67"/>
        <v>27. Hà TĩnhThị xã Kỳ Anh</v>
      </c>
    </row>
    <row r="4345" spans="11:27" ht="15.75">
      <c r="K4345" s="21"/>
      <c r="L4345" s="17"/>
      <c r="M4345" s="17"/>
      <c r="N4345" s="17" t="s">
        <v>401</v>
      </c>
      <c r="O4345" s="17" t="s">
        <v>712</v>
      </c>
      <c r="P4345" s="17" t="s">
        <v>4790</v>
      </c>
      <c r="Q4345" s="17" t="s">
        <v>356</v>
      </c>
      <c r="R4345" s="18">
        <v>155</v>
      </c>
      <c r="S4345" s="10">
        <v>56</v>
      </c>
      <c r="AA4345" s="11" t="str">
        <f t="shared" si="67"/>
        <v>27. Hà TĩnhThị xã Kỳ Anh</v>
      </c>
    </row>
    <row r="4346" spans="11:27" ht="15.75">
      <c r="K4346" s="21"/>
      <c r="L4346" s="17"/>
      <c r="M4346" s="17"/>
      <c r="N4346" s="17" t="s">
        <v>401</v>
      </c>
      <c r="O4346" s="17" t="s">
        <v>712</v>
      </c>
      <c r="P4346" s="17" t="s">
        <v>4791</v>
      </c>
      <c r="Q4346" s="17" t="s">
        <v>356</v>
      </c>
      <c r="R4346" s="18">
        <v>155</v>
      </c>
      <c r="S4346" s="10">
        <v>56</v>
      </c>
      <c r="AA4346" s="11" t="str">
        <f t="shared" si="67"/>
        <v>27. Hà TĩnhThị xã Kỳ Anh</v>
      </c>
    </row>
    <row r="4347" spans="11:27" ht="15.75">
      <c r="K4347" s="21"/>
      <c r="L4347" s="17"/>
      <c r="M4347" s="17"/>
      <c r="N4347" s="17" t="s">
        <v>401</v>
      </c>
      <c r="O4347" s="17" t="s">
        <v>712</v>
      </c>
      <c r="P4347" s="17" t="s">
        <v>4792</v>
      </c>
      <c r="Q4347" s="17" t="s">
        <v>356</v>
      </c>
      <c r="R4347" s="18">
        <v>155</v>
      </c>
      <c r="S4347" s="10">
        <v>56</v>
      </c>
      <c r="AA4347" s="11" t="str">
        <f t="shared" si="67"/>
        <v>27. Hà TĩnhThị xã Kỳ Anh</v>
      </c>
    </row>
    <row r="4348" spans="11:27" ht="15.75">
      <c r="K4348" s="21"/>
      <c r="L4348" s="17"/>
      <c r="M4348" s="17"/>
      <c r="N4348" s="17" t="s">
        <v>401</v>
      </c>
      <c r="O4348" s="17" t="s">
        <v>712</v>
      </c>
      <c r="P4348" s="17" t="s">
        <v>4793</v>
      </c>
      <c r="Q4348" s="17" t="s">
        <v>356</v>
      </c>
      <c r="R4348" s="18">
        <v>155</v>
      </c>
      <c r="S4348" s="10">
        <v>56</v>
      </c>
      <c r="AA4348" s="11" t="str">
        <f t="shared" si="67"/>
        <v>27. Hà TĩnhThị xã Kỳ Anh</v>
      </c>
    </row>
    <row r="4349" spans="11:27" ht="15.75">
      <c r="K4349" s="21"/>
      <c r="L4349" s="17"/>
      <c r="M4349" s="17"/>
      <c r="N4349" s="17" t="s">
        <v>405</v>
      </c>
      <c r="O4349" s="17" t="s">
        <v>1174</v>
      </c>
      <c r="P4349" s="17" t="s">
        <v>4794</v>
      </c>
      <c r="Q4349" s="17" t="s">
        <v>306</v>
      </c>
      <c r="R4349" s="18">
        <v>125</v>
      </c>
      <c r="S4349" s="10">
        <v>50</v>
      </c>
      <c r="AA4349" s="11" t="str">
        <f t="shared" si="67"/>
        <v>28. Hải DươngHuyện Bình Giang</v>
      </c>
    </row>
    <row r="4350" spans="11:27" ht="15.75">
      <c r="K4350" s="21"/>
      <c r="L4350" s="17"/>
      <c r="M4350" s="17"/>
      <c r="N4350" s="17" t="s">
        <v>405</v>
      </c>
      <c r="O4350" s="17" t="s">
        <v>1174</v>
      </c>
      <c r="P4350" s="17" t="s">
        <v>1165</v>
      </c>
      <c r="Q4350" s="17" t="s">
        <v>306</v>
      </c>
      <c r="R4350" s="18">
        <v>125</v>
      </c>
      <c r="S4350" s="10">
        <v>50</v>
      </c>
      <c r="AA4350" s="11" t="str">
        <f t="shared" si="67"/>
        <v>28. Hải DươngHuyện Bình Giang</v>
      </c>
    </row>
    <row r="4351" spans="11:27" ht="15.75">
      <c r="K4351" s="21"/>
      <c r="L4351" s="17"/>
      <c r="M4351" s="17"/>
      <c r="N4351" s="17" t="s">
        <v>405</v>
      </c>
      <c r="O4351" s="17" t="s">
        <v>1174</v>
      </c>
      <c r="P4351" s="17" t="s">
        <v>4795</v>
      </c>
      <c r="Q4351" s="17" t="s">
        <v>306</v>
      </c>
      <c r="R4351" s="18">
        <v>125</v>
      </c>
      <c r="S4351" s="10">
        <v>50</v>
      </c>
      <c r="AA4351" s="11" t="str">
        <f t="shared" si="67"/>
        <v>28. Hải DươngHuyện Bình Giang</v>
      </c>
    </row>
    <row r="4352" spans="11:27" ht="15.75">
      <c r="K4352" s="21"/>
      <c r="L4352" s="17"/>
      <c r="M4352" s="17"/>
      <c r="N4352" s="17" t="s">
        <v>405</v>
      </c>
      <c r="O4352" s="17" t="s">
        <v>1174</v>
      </c>
      <c r="P4352" s="17" t="s">
        <v>4796</v>
      </c>
      <c r="Q4352" s="17" t="s">
        <v>306</v>
      </c>
      <c r="R4352" s="18">
        <v>125</v>
      </c>
      <c r="S4352" s="10">
        <v>50</v>
      </c>
      <c r="AA4352" s="11" t="str">
        <f t="shared" si="67"/>
        <v>28. Hải DươngHuyện Bình Giang</v>
      </c>
    </row>
    <row r="4353" spans="11:27" ht="15.75">
      <c r="K4353" s="21"/>
      <c r="L4353" s="17"/>
      <c r="M4353" s="17"/>
      <c r="N4353" s="17" t="s">
        <v>405</v>
      </c>
      <c r="O4353" s="17" t="s">
        <v>1174</v>
      </c>
      <c r="P4353" s="17" t="s">
        <v>4797</v>
      </c>
      <c r="Q4353" s="17" t="s">
        <v>306</v>
      </c>
      <c r="R4353" s="18">
        <v>125</v>
      </c>
      <c r="S4353" s="10">
        <v>50</v>
      </c>
      <c r="AA4353" s="11" t="str">
        <f t="shared" si="67"/>
        <v>28. Hải DươngHuyện Bình Giang</v>
      </c>
    </row>
    <row r="4354" spans="11:27" ht="15.75">
      <c r="K4354" s="21"/>
      <c r="L4354" s="17"/>
      <c r="M4354" s="17"/>
      <c r="N4354" s="17" t="s">
        <v>405</v>
      </c>
      <c r="O4354" s="17" t="s">
        <v>1174</v>
      </c>
      <c r="P4354" s="17" t="s">
        <v>2014</v>
      </c>
      <c r="Q4354" s="17" t="s">
        <v>306</v>
      </c>
      <c r="R4354" s="18">
        <v>125</v>
      </c>
      <c r="S4354" s="10">
        <v>50</v>
      </c>
      <c r="AA4354" s="11" t="str">
        <f t="shared" si="67"/>
        <v>28. Hải DươngHuyện Bình Giang</v>
      </c>
    </row>
    <row r="4355" spans="11:27" ht="15.75">
      <c r="K4355" s="21"/>
      <c r="L4355" s="17"/>
      <c r="M4355" s="17"/>
      <c r="N4355" s="17" t="s">
        <v>405</v>
      </c>
      <c r="O4355" s="17" t="s">
        <v>1174</v>
      </c>
      <c r="P4355" s="17" t="s">
        <v>940</v>
      </c>
      <c r="Q4355" s="17" t="s">
        <v>306</v>
      </c>
      <c r="R4355" s="18">
        <v>125</v>
      </c>
      <c r="S4355" s="10">
        <v>50</v>
      </c>
      <c r="AA4355" s="11" t="str">
        <f t="shared" si="67"/>
        <v>28. Hải DươngHuyện Bình Giang</v>
      </c>
    </row>
    <row r="4356" spans="11:27" ht="15.75">
      <c r="K4356" s="21"/>
      <c r="L4356" s="17"/>
      <c r="M4356" s="17"/>
      <c r="N4356" s="17" t="s">
        <v>405</v>
      </c>
      <c r="O4356" s="17" t="s">
        <v>1174</v>
      </c>
      <c r="P4356" s="17" t="s">
        <v>4798</v>
      </c>
      <c r="Q4356" s="17" t="s">
        <v>306</v>
      </c>
      <c r="R4356" s="18">
        <v>125</v>
      </c>
      <c r="S4356" s="10">
        <v>50</v>
      </c>
      <c r="AA4356" s="11" t="str">
        <f t="shared" si="67"/>
        <v>28. Hải DươngHuyện Bình Giang</v>
      </c>
    </row>
    <row r="4357" spans="11:27" ht="15.75">
      <c r="K4357" s="21"/>
      <c r="L4357" s="17"/>
      <c r="M4357" s="17"/>
      <c r="N4357" s="17" t="s">
        <v>405</v>
      </c>
      <c r="O4357" s="17" t="s">
        <v>1174</v>
      </c>
      <c r="P4357" s="17" t="s">
        <v>4799</v>
      </c>
      <c r="Q4357" s="17" t="s">
        <v>306</v>
      </c>
      <c r="R4357" s="18">
        <v>125</v>
      </c>
      <c r="S4357" s="10">
        <v>50</v>
      </c>
      <c r="AA4357" s="11" t="str">
        <f t="shared" si="67"/>
        <v>28. Hải DươngHuyện Bình Giang</v>
      </c>
    </row>
    <row r="4358" spans="11:27" ht="15.75">
      <c r="K4358" s="21"/>
      <c r="L4358" s="17"/>
      <c r="M4358" s="17"/>
      <c r="N4358" s="17" t="s">
        <v>405</v>
      </c>
      <c r="O4358" s="17" t="s">
        <v>1174</v>
      </c>
      <c r="P4358" s="17" t="s">
        <v>4800</v>
      </c>
      <c r="Q4358" s="17" t="s">
        <v>306</v>
      </c>
      <c r="R4358" s="18">
        <v>125</v>
      </c>
      <c r="S4358" s="10">
        <v>50</v>
      </c>
      <c r="AA4358" s="11" t="str">
        <f t="shared" ref="AA4358:AA4421" si="68">N4358&amp;O4358</f>
        <v>28. Hải DươngHuyện Bình Giang</v>
      </c>
    </row>
    <row r="4359" spans="11:27" ht="15.75">
      <c r="K4359" s="21"/>
      <c r="L4359" s="17"/>
      <c r="M4359" s="17"/>
      <c r="N4359" s="17" t="s">
        <v>405</v>
      </c>
      <c r="O4359" s="17" t="s">
        <v>1174</v>
      </c>
      <c r="P4359" s="17" t="s">
        <v>4801</v>
      </c>
      <c r="Q4359" s="17" t="s">
        <v>306</v>
      </c>
      <c r="R4359" s="18">
        <v>125</v>
      </c>
      <c r="S4359" s="10">
        <v>50</v>
      </c>
      <c r="AA4359" s="11" t="str">
        <f t="shared" si="68"/>
        <v>28. Hải DươngHuyện Bình Giang</v>
      </c>
    </row>
    <row r="4360" spans="11:27" ht="15.75">
      <c r="K4360" s="21"/>
      <c r="L4360" s="17"/>
      <c r="M4360" s="17"/>
      <c r="N4360" s="17" t="s">
        <v>405</v>
      </c>
      <c r="O4360" s="17" t="s">
        <v>1174</v>
      </c>
      <c r="P4360" s="17" t="s">
        <v>396</v>
      </c>
      <c r="Q4360" s="17" t="s">
        <v>306</v>
      </c>
      <c r="R4360" s="18">
        <v>125</v>
      </c>
      <c r="S4360" s="10">
        <v>50</v>
      </c>
      <c r="AA4360" s="11" t="str">
        <f t="shared" si="68"/>
        <v>28. Hải DươngHuyện Bình Giang</v>
      </c>
    </row>
    <row r="4361" spans="11:27" ht="15.75">
      <c r="K4361" s="21"/>
      <c r="L4361" s="17"/>
      <c r="M4361" s="17"/>
      <c r="N4361" s="17" t="s">
        <v>405</v>
      </c>
      <c r="O4361" s="17" t="s">
        <v>1174</v>
      </c>
      <c r="P4361" s="17" t="s">
        <v>3493</v>
      </c>
      <c r="Q4361" s="17" t="s">
        <v>306</v>
      </c>
      <c r="R4361" s="18">
        <v>125</v>
      </c>
      <c r="S4361" s="10">
        <v>50</v>
      </c>
      <c r="AA4361" s="11" t="str">
        <f t="shared" si="68"/>
        <v>28. Hải DươngHuyện Bình Giang</v>
      </c>
    </row>
    <row r="4362" spans="11:27" ht="15.75">
      <c r="K4362" s="21"/>
      <c r="L4362" s="17"/>
      <c r="M4362" s="17"/>
      <c r="N4362" s="17" t="s">
        <v>405</v>
      </c>
      <c r="O4362" s="17" t="s">
        <v>1174</v>
      </c>
      <c r="P4362" s="17" t="s">
        <v>4802</v>
      </c>
      <c r="Q4362" s="17" t="s">
        <v>306</v>
      </c>
      <c r="R4362" s="18">
        <v>125</v>
      </c>
      <c r="S4362" s="10">
        <v>50</v>
      </c>
      <c r="AA4362" s="11" t="str">
        <f t="shared" si="68"/>
        <v>28. Hải DươngHuyện Bình Giang</v>
      </c>
    </row>
    <row r="4363" spans="11:27" ht="15.75">
      <c r="K4363" s="21"/>
      <c r="L4363" s="17"/>
      <c r="M4363" s="17"/>
      <c r="N4363" s="17" t="s">
        <v>405</v>
      </c>
      <c r="O4363" s="17" t="s">
        <v>1174</v>
      </c>
      <c r="P4363" s="17" t="s">
        <v>4803</v>
      </c>
      <c r="Q4363" s="17" t="s">
        <v>306</v>
      </c>
      <c r="R4363" s="18">
        <v>125</v>
      </c>
      <c r="S4363" s="10">
        <v>50</v>
      </c>
      <c r="AA4363" s="11" t="str">
        <f t="shared" si="68"/>
        <v>28. Hải DươngHuyện Bình Giang</v>
      </c>
    </row>
    <row r="4364" spans="11:27" ht="15.75">
      <c r="K4364" s="21"/>
      <c r="L4364" s="17"/>
      <c r="M4364" s="17"/>
      <c r="N4364" s="17" t="s">
        <v>405</v>
      </c>
      <c r="O4364" s="17" t="s">
        <v>1174</v>
      </c>
      <c r="P4364" s="17" t="s">
        <v>2523</v>
      </c>
      <c r="Q4364" s="17" t="s">
        <v>306</v>
      </c>
      <c r="R4364" s="18">
        <v>125</v>
      </c>
      <c r="S4364" s="10">
        <v>50</v>
      </c>
      <c r="AA4364" s="11" t="str">
        <f t="shared" si="68"/>
        <v>28. Hải DươngHuyện Bình Giang</v>
      </c>
    </row>
    <row r="4365" spans="11:27" ht="15.75">
      <c r="K4365" s="21"/>
      <c r="L4365" s="17"/>
      <c r="M4365" s="17"/>
      <c r="N4365" s="17" t="s">
        <v>405</v>
      </c>
      <c r="O4365" s="17" t="s">
        <v>1177</v>
      </c>
      <c r="P4365" s="17" t="s">
        <v>4804</v>
      </c>
      <c r="Q4365" s="17" t="s">
        <v>306</v>
      </c>
      <c r="R4365" s="18">
        <v>125</v>
      </c>
      <c r="S4365" s="10">
        <v>50</v>
      </c>
      <c r="AA4365" s="11" t="str">
        <f t="shared" si="68"/>
        <v>28. Hải DươngHuyện Cẩm Giàng</v>
      </c>
    </row>
    <row r="4366" spans="11:27" ht="15.75">
      <c r="K4366" s="21"/>
      <c r="L4366" s="17"/>
      <c r="M4366" s="17"/>
      <c r="N4366" s="17" t="s">
        <v>405</v>
      </c>
      <c r="O4366" s="17" t="s">
        <v>1177</v>
      </c>
      <c r="P4366" s="17" t="s">
        <v>4805</v>
      </c>
      <c r="Q4366" s="17" t="s">
        <v>306</v>
      </c>
      <c r="R4366" s="18">
        <v>125</v>
      </c>
      <c r="S4366" s="10">
        <v>50</v>
      </c>
      <c r="AA4366" s="11" t="str">
        <f t="shared" si="68"/>
        <v>28. Hải DươngHuyện Cẩm Giàng</v>
      </c>
    </row>
    <row r="4367" spans="11:27" ht="15.75">
      <c r="K4367" s="21"/>
      <c r="L4367" s="17"/>
      <c r="M4367" s="17"/>
      <c r="N4367" s="17" t="s">
        <v>405</v>
      </c>
      <c r="O4367" s="17" t="s">
        <v>1177</v>
      </c>
      <c r="P4367" s="17" t="s">
        <v>4806</v>
      </c>
      <c r="Q4367" s="17" t="s">
        <v>306</v>
      </c>
      <c r="R4367" s="18">
        <v>125</v>
      </c>
      <c r="S4367" s="10">
        <v>50</v>
      </c>
      <c r="AA4367" s="11" t="str">
        <f t="shared" si="68"/>
        <v>28. Hải DươngHuyện Cẩm Giàng</v>
      </c>
    </row>
    <row r="4368" spans="11:27" ht="15.75">
      <c r="K4368" s="21"/>
      <c r="L4368" s="17"/>
      <c r="M4368" s="17"/>
      <c r="N4368" s="17" t="s">
        <v>405</v>
      </c>
      <c r="O4368" s="17" t="s">
        <v>1177</v>
      </c>
      <c r="P4368" s="17" t="s">
        <v>4807</v>
      </c>
      <c r="Q4368" s="17" t="s">
        <v>306</v>
      </c>
      <c r="R4368" s="18">
        <v>125</v>
      </c>
      <c r="S4368" s="10">
        <v>50</v>
      </c>
      <c r="AA4368" s="11" t="str">
        <f t="shared" si="68"/>
        <v>28. Hải DươngHuyện Cẩm Giàng</v>
      </c>
    </row>
    <row r="4369" spans="11:27" ht="15.75">
      <c r="K4369" s="21"/>
      <c r="L4369" s="17"/>
      <c r="M4369" s="17"/>
      <c r="N4369" s="17" t="s">
        <v>405</v>
      </c>
      <c r="O4369" s="17" t="s">
        <v>1177</v>
      </c>
      <c r="P4369" s="17" t="s">
        <v>4808</v>
      </c>
      <c r="Q4369" s="17" t="s">
        <v>306</v>
      </c>
      <c r="R4369" s="18">
        <v>125</v>
      </c>
      <c r="S4369" s="10">
        <v>50</v>
      </c>
      <c r="AA4369" s="11" t="str">
        <f t="shared" si="68"/>
        <v>28. Hải DươngHuyện Cẩm Giàng</v>
      </c>
    </row>
    <row r="4370" spans="11:27" ht="15.75">
      <c r="K4370" s="21"/>
      <c r="L4370" s="17"/>
      <c r="M4370" s="17"/>
      <c r="N4370" s="17" t="s">
        <v>405</v>
      </c>
      <c r="O4370" s="17" t="s">
        <v>1177</v>
      </c>
      <c r="P4370" s="17" t="s">
        <v>4809</v>
      </c>
      <c r="Q4370" s="17" t="s">
        <v>306</v>
      </c>
      <c r="R4370" s="18">
        <v>125</v>
      </c>
      <c r="S4370" s="10">
        <v>50</v>
      </c>
      <c r="AA4370" s="11" t="str">
        <f t="shared" si="68"/>
        <v>28. Hải DươngHuyện Cẩm Giàng</v>
      </c>
    </row>
    <row r="4371" spans="11:27" ht="15.75">
      <c r="K4371" s="21"/>
      <c r="L4371" s="17"/>
      <c r="M4371" s="17"/>
      <c r="N4371" s="17" t="s">
        <v>405</v>
      </c>
      <c r="O4371" s="17" t="s">
        <v>1177</v>
      </c>
      <c r="P4371" s="17" t="s">
        <v>4810</v>
      </c>
      <c r="Q4371" s="17" t="s">
        <v>306</v>
      </c>
      <c r="R4371" s="18">
        <v>125</v>
      </c>
      <c r="S4371" s="10">
        <v>50</v>
      </c>
      <c r="AA4371" s="11" t="str">
        <f t="shared" si="68"/>
        <v>28. Hải DươngHuyện Cẩm Giàng</v>
      </c>
    </row>
    <row r="4372" spans="11:27" ht="15.75">
      <c r="K4372" s="21"/>
      <c r="L4372" s="17"/>
      <c r="M4372" s="17"/>
      <c r="N4372" s="17" t="s">
        <v>405</v>
      </c>
      <c r="O4372" s="17" t="s">
        <v>1177</v>
      </c>
      <c r="P4372" s="17" t="s">
        <v>4624</v>
      </c>
      <c r="Q4372" s="17" t="s">
        <v>306</v>
      </c>
      <c r="R4372" s="18">
        <v>125</v>
      </c>
      <c r="S4372" s="10">
        <v>50</v>
      </c>
      <c r="AA4372" s="11" t="str">
        <f t="shared" si="68"/>
        <v>28. Hải DươngHuyện Cẩm Giàng</v>
      </c>
    </row>
    <row r="4373" spans="11:27" ht="15.75">
      <c r="K4373" s="21"/>
      <c r="L4373" s="17"/>
      <c r="M4373" s="17"/>
      <c r="N4373" s="17" t="s">
        <v>405</v>
      </c>
      <c r="O4373" s="17" t="s">
        <v>1177</v>
      </c>
      <c r="P4373" s="17" t="s">
        <v>4811</v>
      </c>
      <c r="Q4373" s="17" t="s">
        <v>306</v>
      </c>
      <c r="R4373" s="18">
        <v>125</v>
      </c>
      <c r="S4373" s="10">
        <v>50</v>
      </c>
      <c r="AA4373" s="11" t="str">
        <f t="shared" si="68"/>
        <v>28. Hải DươngHuyện Cẩm Giàng</v>
      </c>
    </row>
    <row r="4374" spans="11:27" ht="15.75">
      <c r="K4374" s="21"/>
      <c r="L4374" s="17"/>
      <c r="M4374" s="17"/>
      <c r="N4374" s="17" t="s">
        <v>405</v>
      </c>
      <c r="O4374" s="17" t="s">
        <v>1177</v>
      </c>
      <c r="P4374" s="17" t="s">
        <v>4812</v>
      </c>
      <c r="Q4374" s="17" t="s">
        <v>306</v>
      </c>
      <c r="R4374" s="18">
        <v>125</v>
      </c>
      <c r="S4374" s="10">
        <v>50</v>
      </c>
      <c r="AA4374" s="11" t="str">
        <f t="shared" si="68"/>
        <v>28. Hải DươngHuyện Cẩm Giàng</v>
      </c>
    </row>
    <row r="4375" spans="11:27" ht="15.75">
      <c r="K4375" s="21"/>
      <c r="L4375" s="17"/>
      <c r="M4375" s="17"/>
      <c r="N4375" s="17" t="s">
        <v>405</v>
      </c>
      <c r="O4375" s="17" t="s">
        <v>1177</v>
      </c>
      <c r="P4375" s="17" t="s">
        <v>4813</v>
      </c>
      <c r="Q4375" s="17" t="s">
        <v>306</v>
      </c>
      <c r="R4375" s="18">
        <v>125</v>
      </c>
      <c r="S4375" s="10">
        <v>50</v>
      </c>
      <c r="AA4375" s="11" t="str">
        <f t="shared" si="68"/>
        <v>28. Hải DươngHuyện Cẩm Giàng</v>
      </c>
    </row>
    <row r="4376" spans="11:27" ht="15.75">
      <c r="K4376" s="21"/>
      <c r="L4376" s="17"/>
      <c r="M4376" s="17"/>
      <c r="N4376" s="17" t="s">
        <v>405</v>
      </c>
      <c r="O4376" s="17" t="s">
        <v>1177</v>
      </c>
      <c r="P4376" s="17" t="s">
        <v>4814</v>
      </c>
      <c r="Q4376" s="17" t="s">
        <v>306</v>
      </c>
      <c r="R4376" s="18">
        <v>125</v>
      </c>
      <c r="S4376" s="10">
        <v>50</v>
      </c>
      <c r="AA4376" s="11" t="str">
        <f t="shared" si="68"/>
        <v>28. Hải DươngHuyện Cẩm Giàng</v>
      </c>
    </row>
    <row r="4377" spans="11:27" ht="15.75">
      <c r="K4377" s="21"/>
      <c r="L4377" s="17"/>
      <c r="M4377" s="17"/>
      <c r="N4377" s="17" t="s">
        <v>405</v>
      </c>
      <c r="O4377" s="17" t="s">
        <v>1177</v>
      </c>
      <c r="P4377" s="17" t="s">
        <v>4815</v>
      </c>
      <c r="Q4377" s="17" t="s">
        <v>306</v>
      </c>
      <c r="R4377" s="18">
        <v>125</v>
      </c>
      <c r="S4377" s="10">
        <v>50</v>
      </c>
      <c r="AA4377" s="11" t="str">
        <f t="shared" si="68"/>
        <v>28. Hải DươngHuyện Cẩm Giàng</v>
      </c>
    </row>
    <row r="4378" spans="11:27" ht="15.75">
      <c r="K4378" s="21"/>
      <c r="L4378" s="17"/>
      <c r="M4378" s="17"/>
      <c r="N4378" s="17" t="s">
        <v>405</v>
      </c>
      <c r="O4378" s="17" t="s">
        <v>1177</v>
      </c>
      <c r="P4378" s="17" t="s">
        <v>4816</v>
      </c>
      <c r="Q4378" s="17" t="s">
        <v>306</v>
      </c>
      <c r="R4378" s="18">
        <v>125</v>
      </c>
      <c r="S4378" s="10">
        <v>50</v>
      </c>
      <c r="AA4378" s="11" t="str">
        <f t="shared" si="68"/>
        <v>28. Hải DươngHuyện Cẩm Giàng</v>
      </c>
    </row>
    <row r="4379" spans="11:27" ht="15.75">
      <c r="K4379" s="21"/>
      <c r="L4379" s="17"/>
      <c r="M4379" s="17"/>
      <c r="N4379" s="17" t="s">
        <v>405</v>
      </c>
      <c r="O4379" s="17" t="s">
        <v>1177</v>
      </c>
      <c r="P4379" s="17" t="s">
        <v>4817</v>
      </c>
      <c r="Q4379" s="17" t="s">
        <v>306</v>
      </c>
      <c r="R4379" s="18">
        <v>125</v>
      </c>
      <c r="S4379" s="10">
        <v>50</v>
      </c>
      <c r="AA4379" s="11" t="str">
        <f t="shared" si="68"/>
        <v>28. Hải DươngHuyện Cẩm Giàng</v>
      </c>
    </row>
    <row r="4380" spans="11:27" ht="15.75">
      <c r="K4380" s="21"/>
      <c r="L4380" s="17"/>
      <c r="M4380" s="17"/>
      <c r="N4380" s="17" t="s">
        <v>405</v>
      </c>
      <c r="O4380" s="17" t="s">
        <v>1177</v>
      </c>
      <c r="P4380" s="17" t="s">
        <v>4818</v>
      </c>
      <c r="Q4380" s="17" t="s">
        <v>306</v>
      </c>
      <c r="R4380" s="18">
        <v>125</v>
      </c>
      <c r="S4380" s="10">
        <v>50</v>
      </c>
      <c r="AA4380" s="11" t="str">
        <f t="shared" si="68"/>
        <v>28. Hải DươngHuyện Cẩm Giàng</v>
      </c>
    </row>
    <row r="4381" spans="11:27" ht="15.75">
      <c r="K4381" s="21"/>
      <c r="L4381" s="17"/>
      <c r="M4381" s="17"/>
      <c r="N4381" s="17" t="s">
        <v>405</v>
      </c>
      <c r="O4381" s="17" t="s">
        <v>1177</v>
      </c>
      <c r="P4381" s="17" t="s">
        <v>4819</v>
      </c>
      <c r="Q4381" s="17" t="s">
        <v>306</v>
      </c>
      <c r="R4381" s="18">
        <v>125</v>
      </c>
      <c r="S4381" s="10">
        <v>50</v>
      </c>
      <c r="AA4381" s="11" t="str">
        <f t="shared" si="68"/>
        <v>28. Hải DươngHuyện Cẩm Giàng</v>
      </c>
    </row>
    <row r="4382" spans="11:27" ht="15.75">
      <c r="K4382" s="21"/>
      <c r="L4382" s="17"/>
      <c r="M4382" s="17"/>
      <c r="N4382" s="17" t="s">
        <v>405</v>
      </c>
      <c r="O4382" s="17" t="s">
        <v>1180</v>
      </c>
      <c r="P4382" s="17" t="s">
        <v>4820</v>
      </c>
      <c r="Q4382" s="17" t="s">
        <v>306</v>
      </c>
      <c r="R4382" s="18">
        <v>125</v>
      </c>
      <c r="S4382" s="10">
        <v>50</v>
      </c>
      <c r="AA4382" s="11" t="str">
        <f t="shared" si="68"/>
        <v>28. Hải DươngHuyện Gia Lộc</v>
      </c>
    </row>
    <row r="4383" spans="11:27" ht="15.75">
      <c r="K4383" s="21"/>
      <c r="L4383" s="17"/>
      <c r="M4383" s="17"/>
      <c r="N4383" s="17" t="s">
        <v>405</v>
      </c>
      <c r="O4383" s="17" t="s">
        <v>1180</v>
      </c>
      <c r="P4383" s="17" t="s">
        <v>4821</v>
      </c>
      <c r="Q4383" s="17" t="s">
        <v>306</v>
      </c>
      <c r="R4383" s="18">
        <v>125</v>
      </c>
      <c r="S4383" s="10">
        <v>50</v>
      </c>
      <c r="AA4383" s="11" t="str">
        <f t="shared" si="68"/>
        <v>28. Hải DươngHuyện Gia Lộc</v>
      </c>
    </row>
    <row r="4384" spans="11:27" ht="15.75">
      <c r="K4384" s="21"/>
      <c r="L4384" s="17"/>
      <c r="M4384" s="17"/>
      <c r="N4384" s="17" t="s">
        <v>405</v>
      </c>
      <c r="O4384" s="17" t="s">
        <v>1180</v>
      </c>
      <c r="P4384" s="17" t="s">
        <v>1002</v>
      </c>
      <c r="Q4384" s="17" t="s">
        <v>306</v>
      </c>
      <c r="R4384" s="18">
        <v>125</v>
      </c>
      <c r="S4384" s="10">
        <v>50</v>
      </c>
      <c r="AA4384" s="11" t="str">
        <f t="shared" si="68"/>
        <v>28. Hải DươngHuyện Gia Lộc</v>
      </c>
    </row>
    <row r="4385" spans="11:27" ht="15.75">
      <c r="K4385" s="21"/>
      <c r="L4385" s="17"/>
      <c r="M4385" s="17"/>
      <c r="N4385" s="17" t="s">
        <v>405</v>
      </c>
      <c r="O4385" s="17" t="s">
        <v>1180</v>
      </c>
      <c r="P4385" s="17" t="s">
        <v>4822</v>
      </c>
      <c r="Q4385" s="17" t="s">
        <v>306</v>
      </c>
      <c r="R4385" s="18">
        <v>125</v>
      </c>
      <c r="S4385" s="10">
        <v>50</v>
      </c>
      <c r="AA4385" s="11" t="str">
        <f t="shared" si="68"/>
        <v>28. Hải DươngHuyện Gia Lộc</v>
      </c>
    </row>
    <row r="4386" spans="11:27" ht="15.75">
      <c r="K4386" s="21"/>
      <c r="L4386" s="17"/>
      <c r="M4386" s="17"/>
      <c r="N4386" s="17" t="s">
        <v>405</v>
      </c>
      <c r="O4386" s="17" t="s">
        <v>1180</v>
      </c>
      <c r="P4386" s="17" t="s">
        <v>4823</v>
      </c>
      <c r="Q4386" s="17" t="s">
        <v>306</v>
      </c>
      <c r="R4386" s="18">
        <v>125</v>
      </c>
      <c r="S4386" s="10">
        <v>50</v>
      </c>
      <c r="AA4386" s="11" t="str">
        <f t="shared" si="68"/>
        <v>28. Hải DươngHuyện Gia Lộc</v>
      </c>
    </row>
    <row r="4387" spans="11:27" ht="15.75">
      <c r="K4387" s="21"/>
      <c r="L4387" s="17"/>
      <c r="M4387" s="17"/>
      <c r="N4387" s="17" t="s">
        <v>405</v>
      </c>
      <c r="O4387" s="17" t="s">
        <v>1180</v>
      </c>
      <c r="P4387" s="17" t="s">
        <v>4824</v>
      </c>
      <c r="Q4387" s="17" t="s">
        <v>306</v>
      </c>
      <c r="R4387" s="18">
        <v>125</v>
      </c>
      <c r="S4387" s="10">
        <v>50</v>
      </c>
      <c r="AA4387" s="11" t="str">
        <f t="shared" si="68"/>
        <v>28. Hải DươngHuyện Gia Lộc</v>
      </c>
    </row>
    <row r="4388" spans="11:27" ht="15.75">
      <c r="K4388" s="21"/>
      <c r="L4388" s="17"/>
      <c r="M4388" s="17"/>
      <c r="N4388" s="17" t="s">
        <v>405</v>
      </c>
      <c r="O4388" s="17" t="s">
        <v>1180</v>
      </c>
      <c r="P4388" s="17" t="s">
        <v>4825</v>
      </c>
      <c r="Q4388" s="17" t="s">
        <v>306</v>
      </c>
      <c r="R4388" s="18">
        <v>125</v>
      </c>
      <c r="S4388" s="10">
        <v>50</v>
      </c>
      <c r="AA4388" s="11" t="str">
        <f t="shared" si="68"/>
        <v>28. Hải DươngHuyện Gia Lộc</v>
      </c>
    </row>
    <row r="4389" spans="11:27" ht="15.75">
      <c r="K4389" s="21"/>
      <c r="L4389" s="17"/>
      <c r="M4389" s="17"/>
      <c r="N4389" s="17" t="s">
        <v>405</v>
      </c>
      <c r="O4389" s="17" t="s">
        <v>1180</v>
      </c>
      <c r="P4389" s="17" t="s">
        <v>450</v>
      </c>
      <c r="Q4389" s="17" t="s">
        <v>306</v>
      </c>
      <c r="R4389" s="18">
        <v>125</v>
      </c>
      <c r="S4389" s="10">
        <v>50</v>
      </c>
      <c r="AA4389" s="11" t="str">
        <f t="shared" si="68"/>
        <v>28. Hải DươngHuyện Gia Lộc</v>
      </c>
    </row>
    <row r="4390" spans="11:27" ht="15.75">
      <c r="K4390" s="21"/>
      <c r="L4390" s="17"/>
      <c r="M4390" s="17"/>
      <c r="N4390" s="17" t="s">
        <v>405</v>
      </c>
      <c r="O4390" s="17" t="s">
        <v>1180</v>
      </c>
      <c r="P4390" s="17" t="s">
        <v>4826</v>
      </c>
      <c r="Q4390" s="17" t="s">
        <v>306</v>
      </c>
      <c r="R4390" s="18">
        <v>125</v>
      </c>
      <c r="S4390" s="10">
        <v>50</v>
      </c>
      <c r="AA4390" s="11" t="str">
        <f t="shared" si="68"/>
        <v>28. Hải DươngHuyện Gia Lộc</v>
      </c>
    </row>
    <row r="4391" spans="11:27" ht="15.75">
      <c r="K4391" s="21"/>
      <c r="L4391" s="17"/>
      <c r="M4391" s="17"/>
      <c r="N4391" s="17" t="s">
        <v>405</v>
      </c>
      <c r="O4391" s="17" t="s">
        <v>1180</v>
      </c>
      <c r="P4391" s="17" t="s">
        <v>1276</v>
      </c>
      <c r="Q4391" s="17" t="s">
        <v>306</v>
      </c>
      <c r="R4391" s="18">
        <v>125</v>
      </c>
      <c r="S4391" s="10">
        <v>50</v>
      </c>
      <c r="AA4391" s="11" t="str">
        <f t="shared" si="68"/>
        <v>28. Hải DươngHuyện Gia Lộc</v>
      </c>
    </row>
    <row r="4392" spans="11:27" ht="15.75">
      <c r="K4392" s="21"/>
      <c r="L4392" s="17"/>
      <c r="M4392" s="17"/>
      <c r="N4392" s="17" t="s">
        <v>405</v>
      </c>
      <c r="O4392" s="17" t="s">
        <v>1180</v>
      </c>
      <c r="P4392" s="17" t="s">
        <v>4533</v>
      </c>
      <c r="Q4392" s="17" t="s">
        <v>306</v>
      </c>
      <c r="R4392" s="18">
        <v>125</v>
      </c>
      <c r="S4392" s="10">
        <v>50</v>
      </c>
      <c r="AA4392" s="11" t="str">
        <f t="shared" si="68"/>
        <v>28. Hải DươngHuyện Gia Lộc</v>
      </c>
    </row>
    <row r="4393" spans="11:27" ht="15.75">
      <c r="K4393" s="21"/>
      <c r="L4393" s="17"/>
      <c r="M4393" s="17"/>
      <c r="N4393" s="17" t="s">
        <v>405</v>
      </c>
      <c r="O4393" s="17" t="s">
        <v>1180</v>
      </c>
      <c r="P4393" s="17" t="s">
        <v>4827</v>
      </c>
      <c r="Q4393" s="17" t="s">
        <v>306</v>
      </c>
      <c r="R4393" s="18">
        <v>125</v>
      </c>
      <c r="S4393" s="10">
        <v>50</v>
      </c>
      <c r="AA4393" s="11" t="str">
        <f t="shared" si="68"/>
        <v>28. Hải DươngHuyện Gia Lộc</v>
      </c>
    </row>
    <row r="4394" spans="11:27" ht="15.75">
      <c r="K4394" s="21"/>
      <c r="L4394" s="17"/>
      <c r="M4394" s="17"/>
      <c r="N4394" s="17" t="s">
        <v>405</v>
      </c>
      <c r="O4394" s="17" t="s">
        <v>1180</v>
      </c>
      <c r="P4394" s="17" t="s">
        <v>2550</v>
      </c>
      <c r="Q4394" s="17" t="s">
        <v>306</v>
      </c>
      <c r="R4394" s="18">
        <v>125</v>
      </c>
      <c r="S4394" s="10">
        <v>50</v>
      </c>
      <c r="AA4394" s="11" t="str">
        <f t="shared" si="68"/>
        <v>28. Hải DươngHuyện Gia Lộc</v>
      </c>
    </row>
    <row r="4395" spans="11:27" ht="15.75">
      <c r="K4395" s="21"/>
      <c r="L4395" s="17"/>
      <c r="M4395" s="17"/>
      <c r="N4395" s="17" t="s">
        <v>405</v>
      </c>
      <c r="O4395" s="17" t="s">
        <v>1180</v>
      </c>
      <c r="P4395" s="17" t="s">
        <v>495</v>
      </c>
      <c r="Q4395" s="17" t="s">
        <v>306</v>
      </c>
      <c r="R4395" s="18">
        <v>125</v>
      </c>
      <c r="S4395" s="10">
        <v>50</v>
      </c>
      <c r="AA4395" s="11" t="str">
        <f t="shared" si="68"/>
        <v>28. Hải DươngHuyện Gia Lộc</v>
      </c>
    </row>
    <row r="4396" spans="11:27" ht="15.75">
      <c r="K4396" s="21"/>
      <c r="L4396" s="17"/>
      <c r="M4396" s="17"/>
      <c r="N4396" s="17" t="s">
        <v>405</v>
      </c>
      <c r="O4396" s="17" t="s">
        <v>1180</v>
      </c>
      <c r="P4396" s="17" t="s">
        <v>2025</v>
      </c>
      <c r="Q4396" s="17" t="s">
        <v>306</v>
      </c>
      <c r="R4396" s="18">
        <v>125</v>
      </c>
      <c r="S4396" s="10">
        <v>50</v>
      </c>
      <c r="AA4396" s="11" t="str">
        <f t="shared" si="68"/>
        <v>28. Hải DươngHuyện Gia Lộc</v>
      </c>
    </row>
    <row r="4397" spans="11:27" ht="15.75">
      <c r="K4397" s="21"/>
      <c r="L4397" s="17"/>
      <c r="M4397" s="17"/>
      <c r="N4397" s="17" t="s">
        <v>405</v>
      </c>
      <c r="O4397" s="17" t="s">
        <v>1180</v>
      </c>
      <c r="P4397" s="17" t="s">
        <v>4828</v>
      </c>
      <c r="Q4397" s="17" t="s">
        <v>306</v>
      </c>
      <c r="R4397" s="18">
        <v>125</v>
      </c>
      <c r="S4397" s="10">
        <v>50</v>
      </c>
      <c r="AA4397" s="11" t="str">
        <f t="shared" si="68"/>
        <v>28. Hải DươngHuyện Gia Lộc</v>
      </c>
    </row>
    <row r="4398" spans="11:27" ht="15.75">
      <c r="K4398" s="21"/>
      <c r="L4398" s="17"/>
      <c r="M4398" s="17"/>
      <c r="N4398" s="17" t="s">
        <v>405</v>
      </c>
      <c r="O4398" s="17" t="s">
        <v>1180</v>
      </c>
      <c r="P4398" s="17" t="s">
        <v>1310</v>
      </c>
      <c r="Q4398" s="17" t="s">
        <v>306</v>
      </c>
      <c r="R4398" s="18">
        <v>125</v>
      </c>
      <c r="S4398" s="10">
        <v>50</v>
      </c>
      <c r="AA4398" s="11" t="str">
        <f t="shared" si="68"/>
        <v>28. Hải DươngHuyện Gia Lộc</v>
      </c>
    </row>
    <row r="4399" spans="11:27" ht="15.75">
      <c r="K4399" s="21"/>
      <c r="L4399" s="17"/>
      <c r="M4399" s="17"/>
      <c r="N4399" s="17" t="s">
        <v>405</v>
      </c>
      <c r="O4399" s="17" t="s">
        <v>1180</v>
      </c>
      <c r="P4399" s="17" t="s">
        <v>4829</v>
      </c>
      <c r="Q4399" s="17" t="s">
        <v>306</v>
      </c>
      <c r="R4399" s="18">
        <v>125</v>
      </c>
      <c r="S4399" s="10">
        <v>50</v>
      </c>
      <c r="AA4399" s="11" t="str">
        <f t="shared" si="68"/>
        <v>28. Hải DươngHuyện Gia Lộc</v>
      </c>
    </row>
    <row r="4400" spans="11:27" ht="15.75">
      <c r="K4400" s="21"/>
      <c r="L4400" s="17"/>
      <c r="M4400" s="17"/>
      <c r="N4400" s="17" t="s">
        <v>405</v>
      </c>
      <c r="O4400" s="17" t="s">
        <v>1183</v>
      </c>
      <c r="P4400" s="17" t="s">
        <v>4830</v>
      </c>
      <c r="Q4400" s="17" t="s">
        <v>306</v>
      </c>
      <c r="R4400" s="18">
        <v>125</v>
      </c>
      <c r="S4400" s="10">
        <v>50</v>
      </c>
      <c r="AA4400" s="11" t="str">
        <f t="shared" si="68"/>
        <v>28. Hải DươngHuyện Kim Thành</v>
      </c>
    </row>
    <row r="4401" spans="11:27" ht="15.75">
      <c r="K4401" s="21"/>
      <c r="L4401" s="17"/>
      <c r="M4401" s="17"/>
      <c r="N4401" s="17" t="s">
        <v>405</v>
      </c>
      <c r="O4401" s="17" t="s">
        <v>1183</v>
      </c>
      <c r="P4401" s="17" t="s">
        <v>4831</v>
      </c>
      <c r="Q4401" s="17" t="s">
        <v>306</v>
      </c>
      <c r="R4401" s="18">
        <v>125</v>
      </c>
      <c r="S4401" s="10">
        <v>50</v>
      </c>
      <c r="AA4401" s="11" t="str">
        <f t="shared" si="68"/>
        <v>28. Hải DươngHuyện Kim Thành</v>
      </c>
    </row>
    <row r="4402" spans="11:27" ht="15.75">
      <c r="K4402" s="21"/>
      <c r="L4402" s="17"/>
      <c r="M4402" s="17"/>
      <c r="N4402" s="17" t="s">
        <v>405</v>
      </c>
      <c r="O4402" s="17" t="s">
        <v>1183</v>
      </c>
      <c r="P4402" s="17" t="s">
        <v>4832</v>
      </c>
      <c r="Q4402" s="17" t="s">
        <v>306</v>
      </c>
      <c r="R4402" s="18">
        <v>125</v>
      </c>
      <c r="S4402" s="10">
        <v>50</v>
      </c>
      <c r="AA4402" s="11" t="str">
        <f t="shared" si="68"/>
        <v>28. Hải DươngHuyện Kim Thành</v>
      </c>
    </row>
    <row r="4403" spans="11:27" ht="15.75">
      <c r="K4403" s="21"/>
      <c r="L4403" s="17"/>
      <c r="M4403" s="17"/>
      <c r="N4403" s="17" t="s">
        <v>405</v>
      </c>
      <c r="O4403" s="17" t="s">
        <v>1183</v>
      </c>
      <c r="P4403" s="17" t="s">
        <v>996</v>
      </c>
      <c r="Q4403" s="17" t="s">
        <v>306</v>
      </c>
      <c r="R4403" s="18">
        <v>125</v>
      </c>
      <c r="S4403" s="10">
        <v>50</v>
      </c>
      <c r="AA4403" s="11" t="str">
        <f t="shared" si="68"/>
        <v>28. Hải DươngHuyện Kim Thành</v>
      </c>
    </row>
    <row r="4404" spans="11:27" ht="15.75">
      <c r="K4404" s="21"/>
      <c r="L4404" s="17"/>
      <c r="M4404" s="17"/>
      <c r="N4404" s="17" t="s">
        <v>405</v>
      </c>
      <c r="O4404" s="17" t="s">
        <v>1183</v>
      </c>
      <c r="P4404" s="17" t="s">
        <v>4833</v>
      </c>
      <c r="Q4404" s="17" t="s">
        <v>306</v>
      </c>
      <c r="R4404" s="18">
        <v>125</v>
      </c>
      <c r="S4404" s="10">
        <v>50</v>
      </c>
      <c r="AA4404" s="11" t="str">
        <f t="shared" si="68"/>
        <v>28. Hải DươngHuyện Kim Thành</v>
      </c>
    </row>
    <row r="4405" spans="11:27" ht="15.75">
      <c r="K4405" s="21"/>
      <c r="L4405" s="17"/>
      <c r="M4405" s="17"/>
      <c r="N4405" s="17" t="s">
        <v>405</v>
      </c>
      <c r="O4405" s="17" t="s">
        <v>1183</v>
      </c>
      <c r="P4405" s="17" t="s">
        <v>4834</v>
      </c>
      <c r="Q4405" s="17" t="s">
        <v>306</v>
      </c>
      <c r="R4405" s="18">
        <v>125</v>
      </c>
      <c r="S4405" s="10">
        <v>50</v>
      </c>
      <c r="AA4405" s="11" t="str">
        <f t="shared" si="68"/>
        <v>28. Hải DươngHuyện Kim Thành</v>
      </c>
    </row>
    <row r="4406" spans="11:27" ht="15.75">
      <c r="K4406" s="21"/>
      <c r="L4406" s="17"/>
      <c r="M4406" s="17"/>
      <c r="N4406" s="17" t="s">
        <v>405</v>
      </c>
      <c r="O4406" s="17" t="s">
        <v>1183</v>
      </c>
      <c r="P4406" s="17" t="s">
        <v>4835</v>
      </c>
      <c r="Q4406" s="17" t="s">
        <v>306</v>
      </c>
      <c r="R4406" s="18">
        <v>125</v>
      </c>
      <c r="S4406" s="10">
        <v>50</v>
      </c>
      <c r="AA4406" s="11" t="str">
        <f t="shared" si="68"/>
        <v>28. Hải DươngHuyện Kim Thành</v>
      </c>
    </row>
    <row r="4407" spans="11:27" ht="15.75">
      <c r="K4407" s="21"/>
      <c r="L4407" s="17"/>
      <c r="M4407" s="17"/>
      <c r="N4407" s="17" t="s">
        <v>405</v>
      </c>
      <c r="O4407" s="17" t="s">
        <v>1183</v>
      </c>
      <c r="P4407" s="17" t="s">
        <v>4836</v>
      </c>
      <c r="Q4407" s="17" t="s">
        <v>306</v>
      </c>
      <c r="R4407" s="18">
        <v>125</v>
      </c>
      <c r="S4407" s="10">
        <v>50</v>
      </c>
      <c r="AA4407" s="11" t="str">
        <f t="shared" si="68"/>
        <v>28. Hải DươngHuyện Kim Thành</v>
      </c>
    </row>
    <row r="4408" spans="11:27" ht="15.75">
      <c r="K4408" s="21"/>
      <c r="L4408" s="17"/>
      <c r="M4408" s="17"/>
      <c r="N4408" s="17" t="s">
        <v>405</v>
      </c>
      <c r="O4408" s="17" t="s">
        <v>1183</v>
      </c>
      <c r="P4408" s="17" t="s">
        <v>4837</v>
      </c>
      <c r="Q4408" s="17" t="s">
        <v>306</v>
      </c>
      <c r="R4408" s="18">
        <v>125</v>
      </c>
      <c r="S4408" s="10">
        <v>50</v>
      </c>
      <c r="AA4408" s="11" t="str">
        <f t="shared" si="68"/>
        <v>28. Hải DươngHuyện Kim Thành</v>
      </c>
    </row>
    <row r="4409" spans="11:27" ht="15.75">
      <c r="K4409" s="21"/>
      <c r="L4409" s="17"/>
      <c r="M4409" s="17"/>
      <c r="N4409" s="17" t="s">
        <v>405</v>
      </c>
      <c r="O4409" s="17" t="s">
        <v>1183</v>
      </c>
      <c r="P4409" s="17" t="s">
        <v>4250</v>
      </c>
      <c r="Q4409" s="17" t="s">
        <v>306</v>
      </c>
      <c r="R4409" s="18">
        <v>125</v>
      </c>
      <c r="S4409" s="10">
        <v>50</v>
      </c>
      <c r="AA4409" s="11" t="str">
        <f t="shared" si="68"/>
        <v>28. Hải DươngHuyện Kim Thành</v>
      </c>
    </row>
    <row r="4410" spans="11:27" ht="15.75">
      <c r="K4410" s="21"/>
      <c r="L4410" s="17"/>
      <c r="M4410" s="17"/>
      <c r="N4410" s="17" t="s">
        <v>405</v>
      </c>
      <c r="O4410" s="17" t="s">
        <v>1183</v>
      </c>
      <c r="P4410" s="17" t="s">
        <v>4838</v>
      </c>
      <c r="Q4410" s="17" t="s">
        <v>306</v>
      </c>
      <c r="R4410" s="18">
        <v>125</v>
      </c>
      <c r="S4410" s="10">
        <v>50</v>
      </c>
      <c r="AA4410" s="11" t="str">
        <f t="shared" si="68"/>
        <v>28. Hải DươngHuyện Kim Thành</v>
      </c>
    </row>
    <row r="4411" spans="11:27" ht="15.75">
      <c r="K4411" s="21"/>
      <c r="L4411" s="17"/>
      <c r="M4411" s="17"/>
      <c r="N4411" s="17" t="s">
        <v>405</v>
      </c>
      <c r="O4411" s="17" t="s">
        <v>1183</v>
      </c>
      <c r="P4411" s="17" t="s">
        <v>4839</v>
      </c>
      <c r="Q4411" s="17" t="s">
        <v>306</v>
      </c>
      <c r="R4411" s="18">
        <v>125</v>
      </c>
      <c r="S4411" s="10">
        <v>50</v>
      </c>
      <c r="AA4411" s="11" t="str">
        <f t="shared" si="68"/>
        <v>28. Hải DươngHuyện Kim Thành</v>
      </c>
    </row>
    <row r="4412" spans="11:27" ht="15.75">
      <c r="K4412" s="21"/>
      <c r="L4412" s="17"/>
      <c r="M4412" s="17"/>
      <c r="N4412" s="17" t="s">
        <v>405</v>
      </c>
      <c r="O4412" s="17" t="s">
        <v>1183</v>
      </c>
      <c r="P4412" s="17" t="s">
        <v>4840</v>
      </c>
      <c r="Q4412" s="17" t="s">
        <v>306</v>
      </c>
      <c r="R4412" s="18">
        <v>125</v>
      </c>
      <c r="S4412" s="10">
        <v>50</v>
      </c>
      <c r="AA4412" s="11" t="str">
        <f t="shared" si="68"/>
        <v>28. Hải DươngHuyện Kim Thành</v>
      </c>
    </row>
    <row r="4413" spans="11:27" ht="15.75">
      <c r="K4413" s="21"/>
      <c r="L4413" s="17"/>
      <c r="M4413" s="17"/>
      <c r="N4413" s="17" t="s">
        <v>405</v>
      </c>
      <c r="O4413" s="17" t="s">
        <v>1183</v>
      </c>
      <c r="P4413" s="17" t="s">
        <v>2001</v>
      </c>
      <c r="Q4413" s="17" t="s">
        <v>306</v>
      </c>
      <c r="R4413" s="18">
        <v>125</v>
      </c>
      <c r="S4413" s="10">
        <v>50</v>
      </c>
      <c r="AA4413" s="11" t="str">
        <f t="shared" si="68"/>
        <v>28. Hải DươngHuyện Kim Thành</v>
      </c>
    </row>
    <row r="4414" spans="11:27" ht="15.75">
      <c r="K4414" s="21"/>
      <c r="L4414" s="17"/>
      <c r="M4414" s="17"/>
      <c r="N4414" s="17" t="s">
        <v>405</v>
      </c>
      <c r="O4414" s="17" t="s">
        <v>1183</v>
      </c>
      <c r="P4414" s="17" t="s">
        <v>4841</v>
      </c>
      <c r="Q4414" s="17" t="s">
        <v>306</v>
      </c>
      <c r="R4414" s="18">
        <v>125</v>
      </c>
      <c r="S4414" s="10">
        <v>50</v>
      </c>
      <c r="AA4414" s="11" t="str">
        <f t="shared" si="68"/>
        <v>28. Hải DươngHuyện Kim Thành</v>
      </c>
    </row>
    <row r="4415" spans="11:27" ht="15.75">
      <c r="K4415" s="21"/>
      <c r="L4415" s="17"/>
      <c r="M4415" s="17"/>
      <c r="N4415" s="17" t="s">
        <v>405</v>
      </c>
      <c r="O4415" s="17" t="s">
        <v>1183</v>
      </c>
      <c r="P4415" s="17" t="s">
        <v>4842</v>
      </c>
      <c r="Q4415" s="17" t="s">
        <v>306</v>
      </c>
      <c r="R4415" s="18">
        <v>125</v>
      </c>
      <c r="S4415" s="10">
        <v>50</v>
      </c>
      <c r="AA4415" s="11" t="str">
        <f t="shared" si="68"/>
        <v>28. Hải DươngHuyện Kim Thành</v>
      </c>
    </row>
    <row r="4416" spans="11:27" ht="15.75">
      <c r="K4416" s="21"/>
      <c r="L4416" s="17"/>
      <c r="M4416" s="17"/>
      <c r="N4416" s="17" t="s">
        <v>405</v>
      </c>
      <c r="O4416" s="17" t="s">
        <v>1183</v>
      </c>
      <c r="P4416" s="17" t="s">
        <v>4843</v>
      </c>
      <c r="Q4416" s="17" t="s">
        <v>306</v>
      </c>
      <c r="R4416" s="18">
        <v>125</v>
      </c>
      <c r="S4416" s="10">
        <v>50</v>
      </c>
      <c r="AA4416" s="11" t="str">
        <f t="shared" si="68"/>
        <v>28. Hải DươngHuyện Kim Thành</v>
      </c>
    </row>
    <row r="4417" spans="11:27" ht="15.75">
      <c r="K4417" s="21"/>
      <c r="L4417" s="17"/>
      <c r="M4417" s="17"/>
      <c r="N4417" s="17" t="s">
        <v>405</v>
      </c>
      <c r="O4417" s="17" t="s">
        <v>1183</v>
      </c>
      <c r="P4417" s="17" t="s">
        <v>4844</v>
      </c>
      <c r="Q4417" s="17" t="s">
        <v>306</v>
      </c>
      <c r="R4417" s="18">
        <v>125</v>
      </c>
      <c r="S4417" s="10">
        <v>50</v>
      </c>
      <c r="AA4417" s="11" t="str">
        <f t="shared" si="68"/>
        <v>28. Hải DươngHuyện Kim Thành</v>
      </c>
    </row>
    <row r="4418" spans="11:27" ht="15.75">
      <c r="K4418" s="21"/>
      <c r="L4418" s="17"/>
      <c r="M4418" s="17"/>
      <c r="N4418" s="17" t="s">
        <v>405</v>
      </c>
      <c r="O4418" s="17" t="s">
        <v>1185</v>
      </c>
      <c r="P4418" s="17" t="s">
        <v>4845</v>
      </c>
      <c r="Q4418" s="17" t="s">
        <v>306</v>
      </c>
      <c r="R4418" s="18">
        <v>125</v>
      </c>
      <c r="S4418" s="10">
        <v>50</v>
      </c>
      <c r="AA4418" s="11" t="str">
        <f t="shared" si="68"/>
        <v>28. Hải DươngHuyện Nam Sách</v>
      </c>
    </row>
    <row r="4419" spans="11:27" ht="15.75">
      <c r="K4419" s="21"/>
      <c r="L4419" s="17"/>
      <c r="M4419" s="17"/>
      <c r="N4419" s="17" t="s">
        <v>405</v>
      </c>
      <c r="O4419" s="17" t="s">
        <v>1185</v>
      </c>
      <c r="P4419" s="17" t="s">
        <v>2355</v>
      </c>
      <c r="Q4419" s="17" t="s">
        <v>306</v>
      </c>
      <c r="R4419" s="18">
        <v>125</v>
      </c>
      <c r="S4419" s="10">
        <v>50</v>
      </c>
      <c r="AA4419" s="11" t="str">
        <f t="shared" si="68"/>
        <v>28. Hải DươngHuyện Nam Sách</v>
      </c>
    </row>
    <row r="4420" spans="11:27" ht="15.75">
      <c r="K4420" s="21"/>
      <c r="L4420" s="17"/>
      <c r="M4420" s="17"/>
      <c r="N4420" s="17" t="s">
        <v>405</v>
      </c>
      <c r="O4420" s="17" t="s">
        <v>1185</v>
      </c>
      <c r="P4420" s="17" t="s">
        <v>4846</v>
      </c>
      <c r="Q4420" s="17" t="s">
        <v>306</v>
      </c>
      <c r="R4420" s="18">
        <v>125</v>
      </c>
      <c r="S4420" s="10">
        <v>50</v>
      </c>
      <c r="AA4420" s="11" t="str">
        <f t="shared" si="68"/>
        <v>28. Hải DươngHuyện Nam Sách</v>
      </c>
    </row>
    <row r="4421" spans="11:27" ht="15.75">
      <c r="K4421" s="21"/>
      <c r="L4421" s="17"/>
      <c r="M4421" s="17"/>
      <c r="N4421" s="17" t="s">
        <v>405</v>
      </c>
      <c r="O4421" s="17" t="s">
        <v>1185</v>
      </c>
      <c r="P4421" s="17" t="s">
        <v>2031</v>
      </c>
      <c r="Q4421" s="17" t="s">
        <v>306</v>
      </c>
      <c r="R4421" s="18">
        <v>125</v>
      </c>
      <c r="S4421" s="10">
        <v>50</v>
      </c>
      <c r="AA4421" s="11" t="str">
        <f t="shared" si="68"/>
        <v>28. Hải DươngHuyện Nam Sách</v>
      </c>
    </row>
    <row r="4422" spans="11:27" ht="15.75">
      <c r="K4422" s="21"/>
      <c r="L4422" s="17"/>
      <c r="M4422" s="17"/>
      <c r="N4422" s="17" t="s">
        <v>405</v>
      </c>
      <c r="O4422" s="17" t="s">
        <v>1185</v>
      </c>
      <c r="P4422" s="17" t="s">
        <v>996</v>
      </c>
      <c r="Q4422" s="17" t="s">
        <v>306</v>
      </c>
      <c r="R4422" s="18">
        <v>125</v>
      </c>
      <c r="S4422" s="10">
        <v>50</v>
      </c>
      <c r="AA4422" s="11" t="str">
        <f t="shared" ref="AA4422:AA4485" si="69">N4422&amp;O4422</f>
        <v>28. Hải DươngHuyện Nam Sách</v>
      </c>
    </row>
    <row r="4423" spans="11:27" ht="15.75">
      <c r="K4423" s="21"/>
      <c r="L4423" s="17"/>
      <c r="M4423" s="17"/>
      <c r="N4423" s="17" t="s">
        <v>405</v>
      </c>
      <c r="O4423" s="17" t="s">
        <v>1185</v>
      </c>
      <c r="P4423" s="17" t="s">
        <v>431</v>
      </c>
      <c r="Q4423" s="17" t="s">
        <v>306</v>
      </c>
      <c r="R4423" s="18">
        <v>125</v>
      </c>
      <c r="S4423" s="10">
        <v>50</v>
      </c>
      <c r="AA4423" s="11" t="str">
        <f t="shared" si="69"/>
        <v>28. Hải DươngHuyện Nam Sách</v>
      </c>
    </row>
    <row r="4424" spans="11:27" ht="15.75">
      <c r="K4424" s="21"/>
      <c r="L4424" s="17"/>
      <c r="M4424" s="17"/>
      <c r="N4424" s="17" t="s">
        <v>405</v>
      </c>
      <c r="O4424" s="17" t="s">
        <v>1185</v>
      </c>
      <c r="P4424" s="17" t="s">
        <v>4847</v>
      </c>
      <c r="Q4424" s="17" t="s">
        <v>306</v>
      </c>
      <c r="R4424" s="18">
        <v>125</v>
      </c>
      <c r="S4424" s="10">
        <v>50</v>
      </c>
      <c r="AA4424" s="11" t="str">
        <f t="shared" si="69"/>
        <v>28. Hải DươngHuyện Nam Sách</v>
      </c>
    </row>
    <row r="4425" spans="11:27" ht="15.75">
      <c r="K4425" s="21"/>
      <c r="L4425" s="17"/>
      <c r="M4425" s="17"/>
      <c r="N4425" s="17" t="s">
        <v>405</v>
      </c>
      <c r="O4425" s="17" t="s">
        <v>1185</v>
      </c>
      <c r="P4425" s="17" t="s">
        <v>457</v>
      </c>
      <c r="Q4425" s="17" t="s">
        <v>306</v>
      </c>
      <c r="R4425" s="18">
        <v>125</v>
      </c>
      <c r="S4425" s="10">
        <v>50</v>
      </c>
      <c r="AA4425" s="11" t="str">
        <f t="shared" si="69"/>
        <v>28. Hải DươngHuyện Nam Sách</v>
      </c>
    </row>
    <row r="4426" spans="11:27" ht="15.75">
      <c r="K4426" s="21"/>
      <c r="L4426" s="17"/>
      <c r="M4426" s="17"/>
      <c r="N4426" s="17" t="s">
        <v>405</v>
      </c>
      <c r="O4426" s="17" t="s">
        <v>1185</v>
      </c>
      <c r="P4426" s="17" t="s">
        <v>827</v>
      </c>
      <c r="Q4426" s="17" t="s">
        <v>306</v>
      </c>
      <c r="R4426" s="18">
        <v>125</v>
      </c>
      <c r="S4426" s="10">
        <v>50</v>
      </c>
      <c r="AA4426" s="11" t="str">
        <f t="shared" si="69"/>
        <v>28. Hải DươngHuyện Nam Sách</v>
      </c>
    </row>
    <row r="4427" spans="11:27" ht="15.75">
      <c r="K4427" s="21"/>
      <c r="L4427" s="17"/>
      <c r="M4427" s="17"/>
      <c r="N4427" s="17" t="s">
        <v>405</v>
      </c>
      <c r="O4427" s="17" t="s">
        <v>1185</v>
      </c>
      <c r="P4427" s="17" t="s">
        <v>883</v>
      </c>
      <c r="Q4427" s="17" t="s">
        <v>306</v>
      </c>
      <c r="R4427" s="18">
        <v>125</v>
      </c>
      <c r="S4427" s="10">
        <v>50</v>
      </c>
      <c r="AA4427" s="11" t="str">
        <f t="shared" si="69"/>
        <v>28. Hải DươngHuyện Nam Sách</v>
      </c>
    </row>
    <row r="4428" spans="11:27" ht="15.75">
      <c r="K4428" s="21"/>
      <c r="L4428" s="17"/>
      <c r="M4428" s="17"/>
      <c r="N4428" s="17" t="s">
        <v>405</v>
      </c>
      <c r="O4428" s="17" t="s">
        <v>1185</v>
      </c>
      <c r="P4428" s="17" t="s">
        <v>3316</v>
      </c>
      <c r="Q4428" s="17" t="s">
        <v>306</v>
      </c>
      <c r="R4428" s="18">
        <v>125</v>
      </c>
      <c r="S4428" s="10">
        <v>50</v>
      </c>
      <c r="AA4428" s="11" t="str">
        <f t="shared" si="69"/>
        <v>28. Hải DươngHuyện Nam Sách</v>
      </c>
    </row>
    <row r="4429" spans="11:27" ht="15.75">
      <c r="K4429" s="21"/>
      <c r="L4429" s="17"/>
      <c r="M4429" s="17"/>
      <c r="N4429" s="17" t="s">
        <v>405</v>
      </c>
      <c r="O4429" s="17" t="s">
        <v>1185</v>
      </c>
      <c r="P4429" s="17" t="s">
        <v>605</v>
      </c>
      <c r="Q4429" s="17" t="s">
        <v>306</v>
      </c>
      <c r="R4429" s="18">
        <v>125</v>
      </c>
      <c r="S4429" s="10">
        <v>50</v>
      </c>
      <c r="AA4429" s="11" t="str">
        <f t="shared" si="69"/>
        <v>28. Hải DươngHuyện Nam Sách</v>
      </c>
    </row>
    <row r="4430" spans="11:27" ht="15.75">
      <c r="K4430" s="21"/>
      <c r="L4430" s="17"/>
      <c r="M4430" s="17"/>
      <c r="N4430" s="17" t="s">
        <v>405</v>
      </c>
      <c r="O4430" s="17" t="s">
        <v>1185</v>
      </c>
      <c r="P4430" s="17" t="s">
        <v>2017</v>
      </c>
      <c r="Q4430" s="17" t="s">
        <v>306</v>
      </c>
      <c r="R4430" s="18">
        <v>125</v>
      </c>
      <c r="S4430" s="10">
        <v>50</v>
      </c>
      <c r="AA4430" s="11" t="str">
        <f t="shared" si="69"/>
        <v>28. Hải DươngHuyện Nam Sách</v>
      </c>
    </row>
    <row r="4431" spans="11:27" ht="15.75">
      <c r="K4431" s="21"/>
      <c r="L4431" s="17"/>
      <c r="M4431" s="17"/>
      <c r="N4431" s="17" t="s">
        <v>405</v>
      </c>
      <c r="O4431" s="17" t="s">
        <v>1185</v>
      </c>
      <c r="P4431" s="17" t="s">
        <v>4848</v>
      </c>
      <c r="Q4431" s="17" t="s">
        <v>306</v>
      </c>
      <c r="R4431" s="18">
        <v>125</v>
      </c>
      <c r="S4431" s="10">
        <v>50</v>
      </c>
      <c r="AA4431" s="11" t="str">
        <f t="shared" si="69"/>
        <v>28. Hải DươngHuyện Nam Sách</v>
      </c>
    </row>
    <row r="4432" spans="11:27" ht="15.75">
      <c r="K4432" s="21"/>
      <c r="L4432" s="17"/>
      <c r="M4432" s="17"/>
      <c r="N4432" s="17" t="s">
        <v>405</v>
      </c>
      <c r="O4432" s="17" t="s">
        <v>1185</v>
      </c>
      <c r="P4432" s="17" t="s">
        <v>4849</v>
      </c>
      <c r="Q4432" s="17" t="s">
        <v>306</v>
      </c>
      <c r="R4432" s="18">
        <v>125</v>
      </c>
      <c r="S4432" s="10">
        <v>50</v>
      </c>
      <c r="AA4432" s="11" t="str">
        <f t="shared" si="69"/>
        <v>28. Hải DươngHuyện Nam Sách</v>
      </c>
    </row>
    <row r="4433" spans="11:27" ht="15.75">
      <c r="K4433" s="21"/>
      <c r="L4433" s="17"/>
      <c r="M4433" s="17"/>
      <c r="N4433" s="17" t="s">
        <v>405</v>
      </c>
      <c r="O4433" s="17" t="s">
        <v>1185</v>
      </c>
      <c r="P4433" s="17" t="s">
        <v>3987</v>
      </c>
      <c r="Q4433" s="17" t="s">
        <v>306</v>
      </c>
      <c r="R4433" s="18">
        <v>125</v>
      </c>
      <c r="S4433" s="10">
        <v>50</v>
      </c>
      <c r="AA4433" s="11" t="str">
        <f t="shared" si="69"/>
        <v>28. Hải DươngHuyện Nam Sách</v>
      </c>
    </row>
    <row r="4434" spans="11:27" ht="15.75">
      <c r="K4434" s="21"/>
      <c r="L4434" s="17"/>
      <c r="M4434" s="17"/>
      <c r="N4434" s="17" t="s">
        <v>405</v>
      </c>
      <c r="O4434" s="17" t="s">
        <v>1185</v>
      </c>
      <c r="P4434" s="17" t="s">
        <v>1967</v>
      </c>
      <c r="Q4434" s="17" t="s">
        <v>306</v>
      </c>
      <c r="R4434" s="18">
        <v>125</v>
      </c>
      <c r="S4434" s="10">
        <v>50</v>
      </c>
      <c r="AA4434" s="11" t="str">
        <f t="shared" si="69"/>
        <v>28. Hải DươngHuyện Nam Sách</v>
      </c>
    </row>
    <row r="4435" spans="11:27" ht="15.75">
      <c r="K4435" s="21"/>
      <c r="L4435" s="17"/>
      <c r="M4435" s="17"/>
      <c r="N4435" s="17" t="s">
        <v>405</v>
      </c>
      <c r="O4435" s="17" t="s">
        <v>1185</v>
      </c>
      <c r="P4435" s="17" t="s">
        <v>4850</v>
      </c>
      <c r="Q4435" s="17" t="s">
        <v>306</v>
      </c>
      <c r="R4435" s="18">
        <v>125</v>
      </c>
      <c r="S4435" s="10">
        <v>50</v>
      </c>
      <c r="AA4435" s="11" t="str">
        <f t="shared" si="69"/>
        <v>28. Hải DươngHuyện Nam Sách</v>
      </c>
    </row>
    <row r="4436" spans="11:27" ht="15.75">
      <c r="K4436" s="21"/>
      <c r="L4436" s="17"/>
      <c r="M4436" s="17"/>
      <c r="N4436" s="17" t="s">
        <v>405</v>
      </c>
      <c r="O4436" s="17" t="s">
        <v>1185</v>
      </c>
      <c r="P4436" s="17" t="s">
        <v>4851</v>
      </c>
      <c r="Q4436" s="17" t="s">
        <v>306</v>
      </c>
      <c r="R4436" s="18">
        <v>125</v>
      </c>
      <c r="S4436" s="10">
        <v>50</v>
      </c>
      <c r="AA4436" s="11" t="str">
        <f t="shared" si="69"/>
        <v>28. Hải DươngHuyện Nam Sách</v>
      </c>
    </row>
    <row r="4437" spans="11:27" ht="15.75">
      <c r="K4437" s="21"/>
      <c r="L4437" s="17"/>
      <c r="M4437" s="17"/>
      <c r="N4437" s="17" t="s">
        <v>405</v>
      </c>
      <c r="O4437" s="17" t="s">
        <v>1188</v>
      </c>
      <c r="P4437" s="17" t="s">
        <v>4852</v>
      </c>
      <c r="Q4437" s="17" t="s">
        <v>306</v>
      </c>
      <c r="R4437" s="18">
        <v>125</v>
      </c>
      <c r="S4437" s="10">
        <v>50</v>
      </c>
      <c r="AA4437" s="11" t="str">
        <f t="shared" si="69"/>
        <v>28. Hải DươngHuyện Ninh Giang</v>
      </c>
    </row>
    <row r="4438" spans="11:27" ht="15.75">
      <c r="K4438" s="21"/>
      <c r="L4438" s="17"/>
      <c r="M4438" s="17"/>
      <c r="N4438" s="17" t="s">
        <v>405</v>
      </c>
      <c r="O4438" s="17" t="s">
        <v>1188</v>
      </c>
      <c r="P4438" s="17" t="s">
        <v>2914</v>
      </c>
      <c r="Q4438" s="17" t="s">
        <v>306</v>
      </c>
      <c r="R4438" s="18">
        <v>125</v>
      </c>
      <c r="S4438" s="10">
        <v>50</v>
      </c>
      <c r="AA4438" s="11" t="str">
        <f t="shared" si="69"/>
        <v>28. Hải DươngHuyện Ninh Giang</v>
      </c>
    </row>
    <row r="4439" spans="11:27" ht="15.75">
      <c r="K4439" s="21"/>
      <c r="L4439" s="17"/>
      <c r="M4439" s="17"/>
      <c r="N4439" s="17" t="s">
        <v>405</v>
      </c>
      <c r="O4439" s="17" t="s">
        <v>1188</v>
      </c>
      <c r="P4439" s="17" t="s">
        <v>822</v>
      </c>
      <c r="Q4439" s="17" t="s">
        <v>306</v>
      </c>
      <c r="R4439" s="18">
        <v>125</v>
      </c>
      <c r="S4439" s="10">
        <v>50</v>
      </c>
      <c r="AA4439" s="11" t="str">
        <f t="shared" si="69"/>
        <v>28. Hải DươngHuyện Ninh Giang</v>
      </c>
    </row>
    <row r="4440" spans="11:27" ht="15.75">
      <c r="K4440" s="21"/>
      <c r="L4440" s="17"/>
      <c r="M4440" s="17"/>
      <c r="N4440" s="17" t="s">
        <v>405</v>
      </c>
      <c r="O4440" s="17" t="s">
        <v>1188</v>
      </c>
      <c r="P4440" s="17" t="s">
        <v>4853</v>
      </c>
      <c r="Q4440" s="17" t="s">
        <v>306</v>
      </c>
      <c r="R4440" s="18">
        <v>125</v>
      </c>
      <c r="S4440" s="10">
        <v>50</v>
      </c>
      <c r="AA4440" s="11" t="str">
        <f t="shared" si="69"/>
        <v>28. Hải DươngHuyện Ninh Giang</v>
      </c>
    </row>
    <row r="4441" spans="11:27" ht="15.75">
      <c r="K4441" s="21"/>
      <c r="L4441" s="17"/>
      <c r="M4441" s="17"/>
      <c r="N4441" s="17" t="s">
        <v>405</v>
      </c>
      <c r="O4441" s="17" t="s">
        <v>1188</v>
      </c>
      <c r="P4441" s="17" t="s">
        <v>2774</v>
      </c>
      <c r="Q4441" s="17" t="s">
        <v>306</v>
      </c>
      <c r="R4441" s="18">
        <v>125</v>
      </c>
      <c r="S4441" s="10">
        <v>50</v>
      </c>
      <c r="AA4441" s="11" t="str">
        <f t="shared" si="69"/>
        <v>28. Hải DươngHuyện Ninh Giang</v>
      </c>
    </row>
    <row r="4442" spans="11:27" ht="15.75">
      <c r="K4442" s="21"/>
      <c r="L4442" s="17"/>
      <c r="M4442" s="17"/>
      <c r="N4442" s="17" t="s">
        <v>405</v>
      </c>
      <c r="O4442" s="17" t="s">
        <v>1188</v>
      </c>
      <c r="P4442" s="17" t="s">
        <v>4854</v>
      </c>
      <c r="Q4442" s="17" t="s">
        <v>306</v>
      </c>
      <c r="R4442" s="18">
        <v>125</v>
      </c>
      <c r="S4442" s="10">
        <v>50</v>
      </c>
      <c r="AA4442" s="11" t="str">
        <f t="shared" si="69"/>
        <v>28. Hải DươngHuyện Ninh Giang</v>
      </c>
    </row>
    <row r="4443" spans="11:27" ht="15.75">
      <c r="K4443" s="21"/>
      <c r="L4443" s="17"/>
      <c r="M4443" s="17"/>
      <c r="N4443" s="17" t="s">
        <v>405</v>
      </c>
      <c r="O4443" s="17" t="s">
        <v>1188</v>
      </c>
      <c r="P4443" s="17" t="s">
        <v>4855</v>
      </c>
      <c r="Q4443" s="17" t="s">
        <v>306</v>
      </c>
      <c r="R4443" s="18">
        <v>125</v>
      </c>
      <c r="S4443" s="10">
        <v>50</v>
      </c>
      <c r="AA4443" s="11" t="str">
        <f t="shared" si="69"/>
        <v>28. Hải DươngHuyện Ninh Giang</v>
      </c>
    </row>
    <row r="4444" spans="11:27" ht="15.75">
      <c r="K4444" s="21"/>
      <c r="L4444" s="17"/>
      <c r="M4444" s="17"/>
      <c r="N4444" s="17" t="s">
        <v>405</v>
      </c>
      <c r="O4444" s="17" t="s">
        <v>1188</v>
      </c>
      <c r="P4444" s="17" t="s">
        <v>457</v>
      </c>
      <c r="Q4444" s="17" t="s">
        <v>306</v>
      </c>
      <c r="R4444" s="18">
        <v>125</v>
      </c>
      <c r="S4444" s="10">
        <v>50</v>
      </c>
      <c r="AA4444" s="11" t="str">
        <f t="shared" si="69"/>
        <v>28. Hải DươngHuyện Ninh Giang</v>
      </c>
    </row>
    <row r="4445" spans="11:27" ht="15.75">
      <c r="K4445" s="21"/>
      <c r="L4445" s="17"/>
      <c r="M4445" s="17"/>
      <c r="N4445" s="17" t="s">
        <v>405</v>
      </c>
      <c r="O4445" s="17" t="s">
        <v>1188</v>
      </c>
      <c r="P4445" s="17" t="s">
        <v>4856</v>
      </c>
      <c r="Q4445" s="17" t="s">
        <v>306</v>
      </c>
      <c r="R4445" s="18">
        <v>125</v>
      </c>
      <c r="S4445" s="10">
        <v>50</v>
      </c>
      <c r="AA4445" s="11" t="str">
        <f t="shared" si="69"/>
        <v>28. Hải DươngHuyện Ninh Giang</v>
      </c>
    </row>
    <row r="4446" spans="11:27" ht="15.75">
      <c r="K4446" s="21"/>
      <c r="L4446" s="17"/>
      <c r="M4446" s="17"/>
      <c r="N4446" s="17" t="s">
        <v>405</v>
      </c>
      <c r="O4446" s="17" t="s">
        <v>1188</v>
      </c>
      <c r="P4446" s="17" t="s">
        <v>1715</v>
      </c>
      <c r="Q4446" s="17" t="s">
        <v>306</v>
      </c>
      <c r="R4446" s="18">
        <v>125</v>
      </c>
      <c r="S4446" s="10">
        <v>50</v>
      </c>
      <c r="AA4446" s="11" t="str">
        <f t="shared" si="69"/>
        <v>28. Hải DươngHuyện Ninh Giang</v>
      </c>
    </row>
    <row r="4447" spans="11:27" ht="15.75">
      <c r="K4447" s="21"/>
      <c r="L4447" s="17"/>
      <c r="M4447" s="17"/>
      <c r="N4447" s="17" t="s">
        <v>405</v>
      </c>
      <c r="O4447" s="17" t="s">
        <v>1188</v>
      </c>
      <c r="P4447" s="17" t="s">
        <v>1999</v>
      </c>
      <c r="Q4447" s="17" t="s">
        <v>306</v>
      </c>
      <c r="R4447" s="18">
        <v>125</v>
      </c>
      <c r="S4447" s="10">
        <v>50</v>
      </c>
      <c r="AA4447" s="11" t="str">
        <f t="shared" si="69"/>
        <v>28. Hải DươngHuyện Ninh Giang</v>
      </c>
    </row>
    <row r="4448" spans="11:27" ht="15.75">
      <c r="K4448" s="21"/>
      <c r="L4448" s="17"/>
      <c r="M4448" s="17"/>
      <c r="N4448" s="17" t="s">
        <v>405</v>
      </c>
      <c r="O4448" s="17" t="s">
        <v>1188</v>
      </c>
      <c r="P4448" s="17" t="s">
        <v>4857</v>
      </c>
      <c r="Q4448" s="17" t="s">
        <v>306</v>
      </c>
      <c r="R4448" s="18">
        <v>125</v>
      </c>
      <c r="S4448" s="10">
        <v>50</v>
      </c>
      <c r="AA4448" s="11" t="str">
        <f t="shared" si="69"/>
        <v>28. Hải DươngHuyện Ninh Giang</v>
      </c>
    </row>
    <row r="4449" spans="11:27" ht="15.75">
      <c r="K4449" s="21"/>
      <c r="L4449" s="17"/>
      <c r="M4449" s="17"/>
      <c r="N4449" s="17" t="s">
        <v>405</v>
      </c>
      <c r="O4449" s="17" t="s">
        <v>1188</v>
      </c>
      <c r="P4449" s="17" t="s">
        <v>4262</v>
      </c>
      <c r="Q4449" s="17" t="s">
        <v>306</v>
      </c>
      <c r="R4449" s="18">
        <v>125</v>
      </c>
      <c r="S4449" s="10">
        <v>50</v>
      </c>
      <c r="AA4449" s="11" t="str">
        <f t="shared" si="69"/>
        <v>28. Hải DươngHuyện Ninh Giang</v>
      </c>
    </row>
    <row r="4450" spans="11:27" ht="15.75">
      <c r="K4450" s="21"/>
      <c r="L4450" s="17"/>
      <c r="M4450" s="17"/>
      <c r="N4450" s="17" t="s">
        <v>405</v>
      </c>
      <c r="O4450" s="17" t="s">
        <v>1188</v>
      </c>
      <c r="P4450" s="17" t="s">
        <v>4647</v>
      </c>
      <c r="Q4450" s="17" t="s">
        <v>306</v>
      </c>
      <c r="R4450" s="18">
        <v>125</v>
      </c>
      <c r="S4450" s="10">
        <v>50</v>
      </c>
      <c r="AA4450" s="11" t="str">
        <f t="shared" si="69"/>
        <v>28. Hải DươngHuyện Ninh Giang</v>
      </c>
    </row>
    <row r="4451" spans="11:27" ht="15.75">
      <c r="K4451" s="21"/>
      <c r="L4451" s="17"/>
      <c r="M4451" s="17"/>
      <c r="N4451" s="17" t="s">
        <v>405</v>
      </c>
      <c r="O4451" s="17" t="s">
        <v>1188</v>
      </c>
      <c r="P4451" s="17" t="s">
        <v>2002</v>
      </c>
      <c r="Q4451" s="17" t="s">
        <v>306</v>
      </c>
      <c r="R4451" s="18">
        <v>125</v>
      </c>
      <c r="S4451" s="10">
        <v>50</v>
      </c>
      <c r="AA4451" s="11" t="str">
        <f t="shared" si="69"/>
        <v>28. Hải DươngHuyện Ninh Giang</v>
      </c>
    </row>
    <row r="4452" spans="11:27" ht="15.75">
      <c r="K4452" s="21"/>
      <c r="L4452" s="17"/>
      <c r="M4452" s="17"/>
      <c r="N4452" s="17" t="s">
        <v>405</v>
      </c>
      <c r="O4452" s="17" t="s">
        <v>1188</v>
      </c>
      <c r="P4452" s="17" t="s">
        <v>2614</v>
      </c>
      <c r="Q4452" s="17" t="s">
        <v>306</v>
      </c>
      <c r="R4452" s="18">
        <v>125</v>
      </c>
      <c r="S4452" s="10">
        <v>50</v>
      </c>
      <c r="AA4452" s="11" t="str">
        <f t="shared" si="69"/>
        <v>28. Hải DươngHuyện Ninh Giang</v>
      </c>
    </row>
    <row r="4453" spans="11:27" ht="15.75">
      <c r="K4453" s="21"/>
      <c r="L4453" s="17"/>
      <c r="M4453" s="17"/>
      <c r="N4453" s="17" t="s">
        <v>405</v>
      </c>
      <c r="O4453" s="17" t="s">
        <v>1188</v>
      </c>
      <c r="P4453" s="17" t="s">
        <v>4858</v>
      </c>
      <c r="Q4453" s="17" t="s">
        <v>306</v>
      </c>
      <c r="R4453" s="18">
        <v>125</v>
      </c>
      <c r="S4453" s="10">
        <v>50</v>
      </c>
      <c r="AA4453" s="11" t="str">
        <f t="shared" si="69"/>
        <v>28. Hải DươngHuyện Ninh Giang</v>
      </c>
    </row>
    <row r="4454" spans="11:27" ht="15.75">
      <c r="K4454" s="21"/>
      <c r="L4454" s="17"/>
      <c r="M4454" s="17"/>
      <c r="N4454" s="17" t="s">
        <v>405</v>
      </c>
      <c r="O4454" s="17" t="s">
        <v>1188</v>
      </c>
      <c r="P4454" s="17" t="s">
        <v>1243</v>
      </c>
      <c r="Q4454" s="17" t="s">
        <v>306</v>
      </c>
      <c r="R4454" s="18">
        <v>125</v>
      </c>
      <c r="S4454" s="10">
        <v>50</v>
      </c>
      <c r="AA4454" s="11" t="str">
        <f t="shared" si="69"/>
        <v>28. Hải DươngHuyện Ninh Giang</v>
      </c>
    </row>
    <row r="4455" spans="11:27" ht="15.75">
      <c r="K4455" s="21"/>
      <c r="L4455" s="17"/>
      <c r="M4455" s="17"/>
      <c r="N4455" s="17" t="s">
        <v>405</v>
      </c>
      <c r="O4455" s="17" t="s">
        <v>1188</v>
      </c>
      <c r="P4455" s="17" t="s">
        <v>4859</v>
      </c>
      <c r="Q4455" s="17" t="s">
        <v>306</v>
      </c>
      <c r="R4455" s="18">
        <v>125</v>
      </c>
      <c r="S4455" s="10">
        <v>50</v>
      </c>
      <c r="AA4455" s="11" t="str">
        <f t="shared" si="69"/>
        <v>28. Hải DươngHuyện Ninh Giang</v>
      </c>
    </row>
    <row r="4456" spans="11:27" ht="15.75">
      <c r="K4456" s="21"/>
      <c r="L4456" s="17"/>
      <c r="M4456" s="17"/>
      <c r="N4456" s="17" t="s">
        <v>405</v>
      </c>
      <c r="O4456" s="17" t="s">
        <v>1188</v>
      </c>
      <c r="P4456" s="17" t="s">
        <v>2412</v>
      </c>
      <c r="Q4456" s="17" t="s">
        <v>306</v>
      </c>
      <c r="R4456" s="18">
        <v>125</v>
      </c>
      <c r="S4456" s="10">
        <v>50</v>
      </c>
      <c r="AA4456" s="11" t="str">
        <f t="shared" si="69"/>
        <v>28. Hải DươngHuyện Ninh Giang</v>
      </c>
    </row>
    <row r="4457" spans="11:27" ht="15.75">
      <c r="K4457" s="21"/>
      <c r="L4457" s="17"/>
      <c r="M4457" s="17"/>
      <c r="N4457" s="17" t="s">
        <v>405</v>
      </c>
      <c r="O4457" s="17" t="s">
        <v>757</v>
      </c>
      <c r="P4457" s="17" t="s">
        <v>4860</v>
      </c>
      <c r="Q4457" s="17" t="s">
        <v>356</v>
      </c>
      <c r="R4457" s="18">
        <v>155</v>
      </c>
      <c r="S4457" s="10">
        <v>56</v>
      </c>
      <c r="AA4457" s="11" t="str">
        <f t="shared" si="69"/>
        <v>28. Hải DươngHuyện Tứ Kỳ</v>
      </c>
    </row>
    <row r="4458" spans="11:27" ht="15.75">
      <c r="K4458" s="21"/>
      <c r="L4458" s="17"/>
      <c r="M4458" s="17"/>
      <c r="N4458" s="17" t="s">
        <v>405</v>
      </c>
      <c r="O4458" s="17" t="s">
        <v>757</v>
      </c>
      <c r="P4458" s="17" t="s">
        <v>4861</v>
      </c>
      <c r="Q4458" s="17" t="s">
        <v>356</v>
      </c>
      <c r="R4458" s="18">
        <v>155</v>
      </c>
      <c r="S4458" s="10">
        <v>56</v>
      </c>
      <c r="AA4458" s="11" t="str">
        <f t="shared" si="69"/>
        <v>28. Hải DươngHuyện Tứ Kỳ</v>
      </c>
    </row>
    <row r="4459" spans="11:27" ht="15.75">
      <c r="K4459" s="21"/>
      <c r="L4459" s="17"/>
      <c r="M4459" s="17"/>
      <c r="N4459" s="17" t="s">
        <v>405</v>
      </c>
      <c r="O4459" s="17" t="s">
        <v>757</v>
      </c>
      <c r="P4459" s="17" t="s">
        <v>4862</v>
      </c>
      <c r="Q4459" s="17" t="s">
        <v>356</v>
      </c>
      <c r="R4459" s="18">
        <v>155</v>
      </c>
      <c r="S4459" s="10">
        <v>56</v>
      </c>
      <c r="AA4459" s="11" t="str">
        <f t="shared" si="69"/>
        <v>28. Hải DươngHuyện Tứ Kỳ</v>
      </c>
    </row>
    <row r="4460" spans="11:27" ht="15.75">
      <c r="K4460" s="21"/>
      <c r="L4460" s="17"/>
      <c r="M4460" s="17"/>
      <c r="N4460" s="17" t="s">
        <v>405</v>
      </c>
      <c r="O4460" s="17" t="s">
        <v>757</v>
      </c>
      <c r="P4460" s="17" t="s">
        <v>4863</v>
      </c>
      <c r="Q4460" s="17" t="s">
        <v>356</v>
      </c>
      <c r="R4460" s="18">
        <v>155</v>
      </c>
      <c r="S4460" s="10">
        <v>56</v>
      </c>
      <c r="AA4460" s="11" t="str">
        <f t="shared" si="69"/>
        <v>28. Hải DươngHuyện Tứ Kỳ</v>
      </c>
    </row>
    <row r="4461" spans="11:27" ht="15.75">
      <c r="K4461" s="21"/>
      <c r="L4461" s="17"/>
      <c r="M4461" s="17"/>
      <c r="N4461" s="17" t="s">
        <v>405</v>
      </c>
      <c r="O4461" s="17" t="s">
        <v>757</v>
      </c>
      <c r="P4461" s="17" t="s">
        <v>4864</v>
      </c>
      <c r="Q4461" s="17" t="s">
        <v>356</v>
      </c>
      <c r="R4461" s="18">
        <v>155</v>
      </c>
      <c r="S4461" s="10">
        <v>56</v>
      </c>
      <c r="AA4461" s="11" t="str">
        <f t="shared" si="69"/>
        <v>28. Hải DươngHuyện Tứ Kỳ</v>
      </c>
    </row>
    <row r="4462" spans="11:27" ht="15.75">
      <c r="K4462" s="21"/>
      <c r="L4462" s="17"/>
      <c r="M4462" s="17"/>
      <c r="N4462" s="17" t="s">
        <v>405</v>
      </c>
      <c r="O4462" s="17" t="s">
        <v>757</v>
      </c>
      <c r="P4462" s="17" t="s">
        <v>3525</v>
      </c>
      <c r="Q4462" s="17" t="s">
        <v>356</v>
      </c>
      <c r="R4462" s="18">
        <v>155</v>
      </c>
      <c r="S4462" s="10">
        <v>56</v>
      </c>
      <c r="AA4462" s="11" t="str">
        <f t="shared" si="69"/>
        <v>28. Hải DươngHuyện Tứ Kỳ</v>
      </c>
    </row>
    <row r="4463" spans="11:27" ht="15.75">
      <c r="K4463" s="21"/>
      <c r="L4463" s="17"/>
      <c r="M4463" s="17"/>
      <c r="N4463" s="17" t="s">
        <v>405</v>
      </c>
      <c r="O4463" s="17" t="s">
        <v>757</v>
      </c>
      <c r="P4463" s="17" t="s">
        <v>1996</v>
      </c>
      <c r="Q4463" s="17" t="s">
        <v>356</v>
      </c>
      <c r="R4463" s="18">
        <v>155</v>
      </c>
      <c r="S4463" s="10">
        <v>56</v>
      </c>
      <c r="AA4463" s="11" t="str">
        <f t="shared" si="69"/>
        <v>28. Hải DươngHuyện Tứ Kỳ</v>
      </c>
    </row>
    <row r="4464" spans="11:27" ht="15.75">
      <c r="K4464" s="21"/>
      <c r="L4464" s="17"/>
      <c r="M4464" s="17"/>
      <c r="N4464" s="17" t="s">
        <v>405</v>
      </c>
      <c r="O4464" s="17" t="s">
        <v>757</v>
      </c>
      <c r="P4464" s="17" t="s">
        <v>2624</v>
      </c>
      <c r="Q4464" s="17" t="s">
        <v>356</v>
      </c>
      <c r="R4464" s="18">
        <v>155</v>
      </c>
      <c r="S4464" s="10">
        <v>56</v>
      </c>
      <c r="AA4464" s="11" t="str">
        <f t="shared" si="69"/>
        <v>28. Hải DươngHuyện Tứ Kỳ</v>
      </c>
    </row>
    <row r="4465" spans="11:27" ht="15.75">
      <c r="K4465" s="21"/>
      <c r="L4465" s="17"/>
      <c r="M4465" s="17"/>
      <c r="N4465" s="17" t="s">
        <v>405</v>
      </c>
      <c r="O4465" s="17" t="s">
        <v>757</v>
      </c>
      <c r="P4465" s="17" t="s">
        <v>4865</v>
      </c>
      <c r="Q4465" s="17" t="s">
        <v>356</v>
      </c>
      <c r="R4465" s="18">
        <v>155</v>
      </c>
      <c r="S4465" s="10">
        <v>56</v>
      </c>
      <c r="AA4465" s="11" t="str">
        <f t="shared" si="69"/>
        <v>28. Hải DươngHuyện Tứ Kỳ</v>
      </c>
    </row>
    <row r="4466" spans="11:27" ht="15.75">
      <c r="K4466" s="21"/>
      <c r="L4466" s="17"/>
      <c r="M4466" s="17"/>
      <c r="N4466" s="17" t="s">
        <v>405</v>
      </c>
      <c r="O4466" s="17" t="s">
        <v>757</v>
      </c>
      <c r="P4466" s="17" t="s">
        <v>4866</v>
      </c>
      <c r="Q4466" s="17" t="s">
        <v>356</v>
      </c>
      <c r="R4466" s="18">
        <v>155</v>
      </c>
      <c r="S4466" s="10">
        <v>56</v>
      </c>
      <c r="AA4466" s="11" t="str">
        <f t="shared" si="69"/>
        <v>28. Hải DươngHuyện Tứ Kỳ</v>
      </c>
    </row>
    <row r="4467" spans="11:27" ht="15.75">
      <c r="K4467" s="21"/>
      <c r="L4467" s="17"/>
      <c r="M4467" s="17"/>
      <c r="N4467" s="17" t="s">
        <v>405</v>
      </c>
      <c r="O4467" s="17" t="s">
        <v>757</v>
      </c>
      <c r="P4467" s="17" t="s">
        <v>3478</v>
      </c>
      <c r="Q4467" s="17" t="s">
        <v>356</v>
      </c>
      <c r="R4467" s="18">
        <v>155</v>
      </c>
      <c r="S4467" s="10">
        <v>56</v>
      </c>
      <c r="AA4467" s="11" t="str">
        <f t="shared" si="69"/>
        <v>28. Hải DươngHuyện Tứ Kỳ</v>
      </c>
    </row>
    <row r="4468" spans="11:27" ht="15.75">
      <c r="K4468" s="21"/>
      <c r="L4468" s="17"/>
      <c r="M4468" s="17"/>
      <c r="N4468" s="17" t="s">
        <v>405</v>
      </c>
      <c r="O4468" s="17" t="s">
        <v>757</v>
      </c>
      <c r="P4468" s="17" t="s">
        <v>1378</v>
      </c>
      <c r="Q4468" s="17" t="s">
        <v>356</v>
      </c>
      <c r="R4468" s="18">
        <v>155</v>
      </c>
      <c r="S4468" s="10">
        <v>56</v>
      </c>
      <c r="AA4468" s="11" t="str">
        <f t="shared" si="69"/>
        <v>28. Hải DươngHuyện Tứ Kỳ</v>
      </c>
    </row>
    <row r="4469" spans="11:27" ht="15.75">
      <c r="K4469" s="21"/>
      <c r="L4469" s="17"/>
      <c r="M4469" s="17"/>
      <c r="N4469" s="17" t="s">
        <v>405</v>
      </c>
      <c r="O4469" s="17" t="s">
        <v>757</v>
      </c>
      <c r="P4469" s="17" t="s">
        <v>4867</v>
      </c>
      <c r="Q4469" s="17" t="s">
        <v>356</v>
      </c>
      <c r="R4469" s="18">
        <v>155</v>
      </c>
      <c r="S4469" s="10">
        <v>56</v>
      </c>
      <c r="AA4469" s="11" t="str">
        <f t="shared" si="69"/>
        <v>28. Hải DươngHuyện Tứ Kỳ</v>
      </c>
    </row>
    <row r="4470" spans="11:27" ht="15.75">
      <c r="K4470" s="21"/>
      <c r="L4470" s="17"/>
      <c r="M4470" s="17"/>
      <c r="N4470" s="17" t="s">
        <v>405</v>
      </c>
      <c r="O4470" s="17" t="s">
        <v>757</v>
      </c>
      <c r="P4470" s="17" t="s">
        <v>4868</v>
      </c>
      <c r="Q4470" s="17" t="s">
        <v>356</v>
      </c>
      <c r="R4470" s="18">
        <v>155</v>
      </c>
      <c r="S4470" s="10">
        <v>56</v>
      </c>
      <c r="AA4470" s="11" t="str">
        <f t="shared" si="69"/>
        <v>28. Hải DươngHuyện Tứ Kỳ</v>
      </c>
    </row>
    <row r="4471" spans="11:27" ht="15.75">
      <c r="K4471" s="21"/>
      <c r="L4471" s="17"/>
      <c r="M4471" s="17"/>
      <c r="N4471" s="17" t="s">
        <v>405</v>
      </c>
      <c r="O4471" s="17" t="s">
        <v>757</v>
      </c>
      <c r="P4471" s="17" t="s">
        <v>4869</v>
      </c>
      <c r="Q4471" s="17" t="s">
        <v>356</v>
      </c>
      <c r="R4471" s="18">
        <v>155</v>
      </c>
      <c r="S4471" s="10">
        <v>56</v>
      </c>
      <c r="AA4471" s="11" t="str">
        <f t="shared" si="69"/>
        <v>28. Hải DươngHuyện Tứ Kỳ</v>
      </c>
    </row>
    <row r="4472" spans="11:27" ht="15.75">
      <c r="K4472" s="21"/>
      <c r="L4472" s="17"/>
      <c r="M4472" s="17"/>
      <c r="N4472" s="17" t="s">
        <v>405</v>
      </c>
      <c r="O4472" s="17" t="s">
        <v>757</v>
      </c>
      <c r="P4472" s="17" t="s">
        <v>4870</v>
      </c>
      <c r="Q4472" s="17" t="s">
        <v>356</v>
      </c>
      <c r="R4472" s="18">
        <v>155</v>
      </c>
      <c r="S4472" s="10">
        <v>56</v>
      </c>
      <c r="AA4472" s="11" t="str">
        <f t="shared" si="69"/>
        <v>28. Hải DươngHuyện Tứ Kỳ</v>
      </c>
    </row>
    <row r="4473" spans="11:27" ht="15.75">
      <c r="K4473" s="21"/>
      <c r="L4473" s="17"/>
      <c r="M4473" s="17"/>
      <c r="N4473" s="17" t="s">
        <v>405</v>
      </c>
      <c r="O4473" s="17" t="s">
        <v>757</v>
      </c>
      <c r="P4473" s="17" t="s">
        <v>4871</v>
      </c>
      <c r="Q4473" s="17" t="s">
        <v>356</v>
      </c>
      <c r="R4473" s="18">
        <v>155</v>
      </c>
      <c r="S4473" s="10">
        <v>56</v>
      </c>
      <c r="AA4473" s="11" t="str">
        <f t="shared" si="69"/>
        <v>28. Hải DươngHuyện Tứ Kỳ</v>
      </c>
    </row>
    <row r="4474" spans="11:27" ht="15.75">
      <c r="K4474" s="21"/>
      <c r="L4474" s="17"/>
      <c r="M4474" s="17"/>
      <c r="N4474" s="17" t="s">
        <v>405</v>
      </c>
      <c r="O4474" s="17" t="s">
        <v>757</v>
      </c>
      <c r="P4474" s="17" t="s">
        <v>2018</v>
      </c>
      <c r="Q4474" s="17" t="s">
        <v>356</v>
      </c>
      <c r="R4474" s="18">
        <v>155</v>
      </c>
      <c r="S4474" s="10">
        <v>56</v>
      </c>
      <c r="AA4474" s="11" t="str">
        <f t="shared" si="69"/>
        <v>28. Hải DươngHuyện Tứ Kỳ</v>
      </c>
    </row>
    <row r="4475" spans="11:27" ht="15.75">
      <c r="K4475" s="21"/>
      <c r="L4475" s="17"/>
      <c r="M4475" s="17"/>
      <c r="N4475" s="17" t="s">
        <v>405</v>
      </c>
      <c r="O4475" s="17" t="s">
        <v>757</v>
      </c>
      <c r="P4475" s="17" t="s">
        <v>910</v>
      </c>
      <c r="Q4475" s="17" t="s">
        <v>356</v>
      </c>
      <c r="R4475" s="18">
        <v>155</v>
      </c>
      <c r="S4475" s="10">
        <v>56</v>
      </c>
      <c r="AA4475" s="11" t="str">
        <f t="shared" si="69"/>
        <v>28. Hải DươngHuyện Tứ Kỳ</v>
      </c>
    </row>
    <row r="4476" spans="11:27" ht="15.75">
      <c r="K4476" s="21"/>
      <c r="L4476" s="17"/>
      <c r="M4476" s="17"/>
      <c r="N4476" s="17" t="s">
        <v>405</v>
      </c>
      <c r="O4476" s="17" t="s">
        <v>757</v>
      </c>
      <c r="P4476" s="17" t="s">
        <v>4872</v>
      </c>
      <c r="Q4476" s="17" t="s">
        <v>356</v>
      </c>
      <c r="R4476" s="18">
        <v>155</v>
      </c>
      <c r="S4476" s="10">
        <v>56</v>
      </c>
      <c r="AA4476" s="11" t="str">
        <f t="shared" si="69"/>
        <v>28. Hải DươngHuyện Tứ Kỳ</v>
      </c>
    </row>
    <row r="4477" spans="11:27" ht="15.75">
      <c r="K4477" s="21"/>
      <c r="L4477" s="17"/>
      <c r="M4477" s="17"/>
      <c r="N4477" s="17" t="s">
        <v>405</v>
      </c>
      <c r="O4477" s="17" t="s">
        <v>757</v>
      </c>
      <c r="P4477" s="17" t="s">
        <v>4873</v>
      </c>
      <c r="Q4477" s="17" t="s">
        <v>356</v>
      </c>
      <c r="R4477" s="18">
        <v>155</v>
      </c>
      <c r="S4477" s="10">
        <v>56</v>
      </c>
      <c r="AA4477" s="11" t="str">
        <f t="shared" si="69"/>
        <v>28. Hải DươngHuyện Tứ Kỳ</v>
      </c>
    </row>
    <row r="4478" spans="11:27" ht="15.75">
      <c r="K4478" s="21"/>
      <c r="L4478" s="17"/>
      <c r="M4478" s="17"/>
      <c r="N4478" s="17" t="s">
        <v>405</v>
      </c>
      <c r="O4478" s="17" t="s">
        <v>757</v>
      </c>
      <c r="P4478" s="17" t="s">
        <v>4874</v>
      </c>
      <c r="Q4478" s="17" t="s">
        <v>356</v>
      </c>
      <c r="R4478" s="18">
        <v>155</v>
      </c>
      <c r="S4478" s="10">
        <v>56</v>
      </c>
      <c r="AA4478" s="11" t="str">
        <f t="shared" si="69"/>
        <v>28. Hải DươngHuyện Tứ Kỳ</v>
      </c>
    </row>
    <row r="4479" spans="11:27" ht="15.75">
      <c r="K4479" s="21"/>
      <c r="L4479" s="17"/>
      <c r="M4479" s="17"/>
      <c r="N4479" s="17" t="s">
        <v>405</v>
      </c>
      <c r="O4479" s="17" t="s">
        <v>757</v>
      </c>
      <c r="P4479" s="17" t="s">
        <v>4875</v>
      </c>
      <c r="Q4479" s="17" t="s">
        <v>356</v>
      </c>
      <c r="R4479" s="18">
        <v>155</v>
      </c>
      <c r="S4479" s="10">
        <v>56</v>
      </c>
      <c r="AA4479" s="11" t="str">
        <f t="shared" si="69"/>
        <v>28. Hải DươngHuyện Tứ Kỳ</v>
      </c>
    </row>
    <row r="4480" spans="11:27" ht="15.75">
      <c r="K4480" s="21"/>
      <c r="L4480" s="17"/>
      <c r="M4480" s="17"/>
      <c r="N4480" s="17" t="s">
        <v>405</v>
      </c>
      <c r="O4480" s="17" t="s">
        <v>1193</v>
      </c>
      <c r="P4480" s="17" t="s">
        <v>4876</v>
      </c>
      <c r="Q4480" s="17" t="s">
        <v>306</v>
      </c>
      <c r="R4480" s="18">
        <v>125</v>
      </c>
      <c r="S4480" s="10">
        <v>50</v>
      </c>
      <c r="AA4480" s="11" t="str">
        <f t="shared" si="69"/>
        <v>28. Hải DươngHuyện Thanh Hà</v>
      </c>
    </row>
    <row r="4481" spans="11:27" ht="15.75">
      <c r="K4481" s="21"/>
      <c r="L4481" s="17"/>
      <c r="M4481" s="17"/>
      <c r="N4481" s="17" t="s">
        <v>405</v>
      </c>
      <c r="O4481" s="17" t="s">
        <v>1193</v>
      </c>
      <c r="P4481" s="17" t="s">
        <v>4877</v>
      </c>
      <c r="Q4481" s="17" t="s">
        <v>306</v>
      </c>
      <c r="R4481" s="18">
        <v>125</v>
      </c>
      <c r="S4481" s="10">
        <v>50</v>
      </c>
      <c r="AA4481" s="11" t="str">
        <f t="shared" si="69"/>
        <v>28. Hải DươngHuyện Thanh Hà</v>
      </c>
    </row>
    <row r="4482" spans="11:27" ht="15.75">
      <c r="K4482" s="21"/>
      <c r="L4482" s="17"/>
      <c r="M4482" s="17"/>
      <c r="N4482" s="17" t="s">
        <v>405</v>
      </c>
      <c r="O4482" s="17" t="s">
        <v>1193</v>
      </c>
      <c r="P4482" s="17" t="s">
        <v>4878</v>
      </c>
      <c r="Q4482" s="17" t="s">
        <v>306</v>
      </c>
      <c r="R4482" s="18">
        <v>125</v>
      </c>
      <c r="S4482" s="10">
        <v>50</v>
      </c>
      <c r="AA4482" s="11" t="str">
        <f t="shared" si="69"/>
        <v>28. Hải DươngHuyện Thanh Hà</v>
      </c>
    </row>
    <row r="4483" spans="11:27" ht="15.75">
      <c r="K4483" s="21"/>
      <c r="L4483" s="17"/>
      <c r="M4483" s="17"/>
      <c r="N4483" s="17" t="s">
        <v>405</v>
      </c>
      <c r="O4483" s="17" t="s">
        <v>1193</v>
      </c>
      <c r="P4483" s="17" t="s">
        <v>4879</v>
      </c>
      <c r="Q4483" s="17" t="s">
        <v>306</v>
      </c>
      <c r="R4483" s="18">
        <v>125</v>
      </c>
      <c r="S4483" s="10">
        <v>50</v>
      </c>
      <c r="AA4483" s="11" t="str">
        <f t="shared" si="69"/>
        <v>28. Hải DươngHuyện Thanh Hà</v>
      </c>
    </row>
    <row r="4484" spans="11:27" ht="15.75">
      <c r="K4484" s="21"/>
      <c r="L4484" s="17"/>
      <c r="M4484" s="17"/>
      <c r="N4484" s="17" t="s">
        <v>405</v>
      </c>
      <c r="O4484" s="17" t="s">
        <v>1193</v>
      </c>
      <c r="P4484" s="17" t="s">
        <v>770</v>
      </c>
      <c r="Q4484" s="17" t="s">
        <v>306</v>
      </c>
      <c r="R4484" s="18">
        <v>125</v>
      </c>
      <c r="S4484" s="10">
        <v>50</v>
      </c>
      <c r="AA4484" s="11" t="str">
        <f t="shared" si="69"/>
        <v>28. Hải DươngHuyện Thanh Hà</v>
      </c>
    </row>
    <row r="4485" spans="11:27" ht="15.75">
      <c r="K4485" s="21"/>
      <c r="L4485" s="17"/>
      <c r="M4485" s="17"/>
      <c r="N4485" s="17" t="s">
        <v>405</v>
      </c>
      <c r="O4485" s="17" t="s">
        <v>1193</v>
      </c>
      <c r="P4485" s="17" t="s">
        <v>2411</v>
      </c>
      <c r="Q4485" s="17" t="s">
        <v>306</v>
      </c>
      <c r="R4485" s="18">
        <v>125</v>
      </c>
      <c r="S4485" s="10">
        <v>50</v>
      </c>
      <c r="AA4485" s="11" t="str">
        <f t="shared" si="69"/>
        <v>28. Hải DươngHuyện Thanh Hà</v>
      </c>
    </row>
    <row r="4486" spans="11:27" ht="15.75">
      <c r="K4486" s="21"/>
      <c r="L4486" s="17"/>
      <c r="M4486" s="17"/>
      <c r="N4486" s="17" t="s">
        <v>405</v>
      </c>
      <c r="O4486" s="17" t="s">
        <v>1193</v>
      </c>
      <c r="P4486" s="17" t="s">
        <v>4800</v>
      </c>
      <c r="Q4486" s="17" t="s">
        <v>306</v>
      </c>
      <c r="R4486" s="18">
        <v>125</v>
      </c>
      <c r="S4486" s="10">
        <v>50</v>
      </c>
      <c r="AA4486" s="11" t="str">
        <f t="shared" ref="AA4486:AA4549" si="70">N4486&amp;O4486</f>
        <v>28. Hải DươngHuyện Thanh Hà</v>
      </c>
    </row>
    <row r="4487" spans="11:27" ht="15.75">
      <c r="K4487" s="21"/>
      <c r="L4487" s="17"/>
      <c r="M4487" s="17"/>
      <c r="N4487" s="17" t="s">
        <v>405</v>
      </c>
      <c r="O4487" s="17" t="s">
        <v>1193</v>
      </c>
      <c r="P4487" s="17" t="s">
        <v>3043</v>
      </c>
      <c r="Q4487" s="17" t="s">
        <v>306</v>
      </c>
      <c r="R4487" s="18">
        <v>125</v>
      </c>
      <c r="S4487" s="10">
        <v>50</v>
      </c>
      <c r="AA4487" s="11" t="str">
        <f t="shared" si="70"/>
        <v>28. Hải DươngHuyện Thanh Hà</v>
      </c>
    </row>
    <row r="4488" spans="11:27" ht="15.75">
      <c r="K4488" s="21"/>
      <c r="L4488" s="17"/>
      <c r="M4488" s="17"/>
      <c r="N4488" s="17" t="s">
        <v>405</v>
      </c>
      <c r="O4488" s="17" t="s">
        <v>1193</v>
      </c>
      <c r="P4488" s="17" t="s">
        <v>4880</v>
      </c>
      <c r="Q4488" s="17" t="s">
        <v>306</v>
      </c>
      <c r="R4488" s="18">
        <v>125</v>
      </c>
      <c r="S4488" s="10">
        <v>50</v>
      </c>
      <c r="AA4488" s="11" t="str">
        <f t="shared" si="70"/>
        <v>28. Hải DươngHuyện Thanh Hà</v>
      </c>
    </row>
    <row r="4489" spans="11:27" ht="15.75">
      <c r="K4489" s="21"/>
      <c r="L4489" s="17"/>
      <c r="M4489" s="17"/>
      <c r="N4489" s="17" t="s">
        <v>405</v>
      </c>
      <c r="O4489" s="17" t="s">
        <v>1193</v>
      </c>
      <c r="P4489" s="17" t="s">
        <v>2616</v>
      </c>
      <c r="Q4489" s="17" t="s">
        <v>306</v>
      </c>
      <c r="R4489" s="18">
        <v>125</v>
      </c>
      <c r="S4489" s="10">
        <v>50</v>
      </c>
      <c r="AA4489" s="11" t="str">
        <f t="shared" si="70"/>
        <v>28. Hải DươngHuyện Thanh Hà</v>
      </c>
    </row>
    <row r="4490" spans="11:27" ht="15.75">
      <c r="K4490" s="21"/>
      <c r="L4490" s="17"/>
      <c r="M4490" s="17"/>
      <c r="N4490" s="17" t="s">
        <v>405</v>
      </c>
      <c r="O4490" s="17" t="s">
        <v>1193</v>
      </c>
      <c r="P4490" s="17" t="s">
        <v>4881</v>
      </c>
      <c r="Q4490" s="17" t="s">
        <v>306</v>
      </c>
      <c r="R4490" s="18">
        <v>125</v>
      </c>
      <c r="S4490" s="10">
        <v>50</v>
      </c>
      <c r="AA4490" s="11" t="str">
        <f t="shared" si="70"/>
        <v>28. Hải DươngHuyện Thanh Hà</v>
      </c>
    </row>
    <row r="4491" spans="11:27" ht="15.75">
      <c r="K4491" s="21"/>
      <c r="L4491" s="17"/>
      <c r="M4491" s="17"/>
      <c r="N4491" s="17" t="s">
        <v>405</v>
      </c>
      <c r="O4491" s="17" t="s">
        <v>1193</v>
      </c>
      <c r="P4491" s="17" t="s">
        <v>4882</v>
      </c>
      <c r="Q4491" s="17" t="s">
        <v>306</v>
      </c>
      <c r="R4491" s="18">
        <v>125</v>
      </c>
      <c r="S4491" s="10">
        <v>50</v>
      </c>
      <c r="AA4491" s="11" t="str">
        <f t="shared" si="70"/>
        <v>28. Hải DươngHuyện Thanh Hà</v>
      </c>
    </row>
    <row r="4492" spans="11:27" ht="15.75">
      <c r="K4492" s="21"/>
      <c r="L4492" s="17"/>
      <c r="M4492" s="17"/>
      <c r="N4492" s="17" t="s">
        <v>405</v>
      </c>
      <c r="O4492" s="17" t="s">
        <v>1193</v>
      </c>
      <c r="P4492" s="17" t="s">
        <v>4883</v>
      </c>
      <c r="Q4492" s="17" t="s">
        <v>306</v>
      </c>
      <c r="R4492" s="18">
        <v>125</v>
      </c>
      <c r="S4492" s="10">
        <v>50</v>
      </c>
      <c r="AA4492" s="11" t="str">
        <f t="shared" si="70"/>
        <v>28. Hải DươngHuyện Thanh Hà</v>
      </c>
    </row>
    <row r="4493" spans="11:27" ht="15.75">
      <c r="K4493" s="21"/>
      <c r="L4493" s="17"/>
      <c r="M4493" s="17"/>
      <c r="N4493" s="17" t="s">
        <v>405</v>
      </c>
      <c r="O4493" s="17" t="s">
        <v>1193</v>
      </c>
      <c r="P4493" s="17" t="s">
        <v>4851</v>
      </c>
      <c r="Q4493" s="17" t="s">
        <v>306</v>
      </c>
      <c r="R4493" s="18">
        <v>125</v>
      </c>
      <c r="S4493" s="10">
        <v>50</v>
      </c>
      <c r="AA4493" s="11" t="str">
        <f t="shared" si="70"/>
        <v>28. Hải DươngHuyện Thanh Hà</v>
      </c>
    </row>
    <row r="4494" spans="11:27" ht="15.75">
      <c r="K4494" s="21"/>
      <c r="L4494" s="17"/>
      <c r="M4494" s="17"/>
      <c r="N4494" s="17" t="s">
        <v>405</v>
      </c>
      <c r="O4494" s="17" t="s">
        <v>1193</v>
      </c>
      <c r="P4494" s="17" t="s">
        <v>2005</v>
      </c>
      <c r="Q4494" s="17" t="s">
        <v>306</v>
      </c>
      <c r="R4494" s="18">
        <v>125</v>
      </c>
      <c r="S4494" s="10">
        <v>50</v>
      </c>
      <c r="AA4494" s="11" t="str">
        <f t="shared" si="70"/>
        <v>28. Hải DươngHuyện Thanh Hà</v>
      </c>
    </row>
    <row r="4495" spans="11:27" ht="15.75">
      <c r="K4495" s="21"/>
      <c r="L4495" s="17"/>
      <c r="M4495" s="17"/>
      <c r="N4495" s="17" t="s">
        <v>405</v>
      </c>
      <c r="O4495" s="17" t="s">
        <v>1193</v>
      </c>
      <c r="P4495" s="17" t="s">
        <v>4464</v>
      </c>
      <c r="Q4495" s="17" t="s">
        <v>306</v>
      </c>
      <c r="R4495" s="18">
        <v>125</v>
      </c>
      <c r="S4495" s="10">
        <v>50</v>
      </c>
      <c r="AA4495" s="11" t="str">
        <f t="shared" si="70"/>
        <v>28. Hải DươngHuyện Thanh Hà</v>
      </c>
    </row>
    <row r="4496" spans="11:27" ht="15.75">
      <c r="K4496" s="21"/>
      <c r="L4496" s="17"/>
      <c r="M4496" s="17"/>
      <c r="N4496" s="17" t="s">
        <v>405</v>
      </c>
      <c r="O4496" s="17" t="s">
        <v>1193</v>
      </c>
      <c r="P4496" s="17" t="s">
        <v>4884</v>
      </c>
      <c r="Q4496" s="17" t="s">
        <v>306</v>
      </c>
      <c r="R4496" s="18">
        <v>125</v>
      </c>
      <c r="S4496" s="10">
        <v>50</v>
      </c>
      <c r="AA4496" s="11" t="str">
        <f t="shared" si="70"/>
        <v>28. Hải DươngHuyện Thanh Hà</v>
      </c>
    </row>
    <row r="4497" spans="11:27" ht="15.75">
      <c r="K4497" s="21"/>
      <c r="L4497" s="17"/>
      <c r="M4497" s="17"/>
      <c r="N4497" s="17" t="s">
        <v>405</v>
      </c>
      <c r="O4497" s="17" t="s">
        <v>1193</v>
      </c>
      <c r="P4497" s="17" t="s">
        <v>1095</v>
      </c>
      <c r="Q4497" s="17" t="s">
        <v>306</v>
      </c>
      <c r="R4497" s="18">
        <v>125</v>
      </c>
      <c r="S4497" s="10">
        <v>50</v>
      </c>
      <c r="AA4497" s="11" t="str">
        <f t="shared" si="70"/>
        <v>28. Hải DươngHuyện Thanh Hà</v>
      </c>
    </row>
    <row r="4498" spans="11:27" ht="15.75">
      <c r="K4498" s="21"/>
      <c r="L4498" s="17"/>
      <c r="M4498" s="17"/>
      <c r="N4498" s="17" t="s">
        <v>405</v>
      </c>
      <c r="O4498" s="17" t="s">
        <v>1193</v>
      </c>
      <c r="P4498" s="17" t="s">
        <v>4363</v>
      </c>
      <c r="Q4498" s="17" t="s">
        <v>306</v>
      </c>
      <c r="R4498" s="18">
        <v>125</v>
      </c>
      <c r="S4498" s="10">
        <v>50</v>
      </c>
      <c r="AA4498" s="11" t="str">
        <f t="shared" si="70"/>
        <v>28. Hải DươngHuyện Thanh Hà</v>
      </c>
    </row>
    <row r="4499" spans="11:27" ht="15.75">
      <c r="K4499" s="21"/>
      <c r="L4499" s="17"/>
      <c r="M4499" s="17"/>
      <c r="N4499" s="17" t="s">
        <v>405</v>
      </c>
      <c r="O4499" s="17" t="s">
        <v>1193</v>
      </c>
      <c r="P4499" s="17" t="s">
        <v>4885</v>
      </c>
      <c r="Q4499" s="17" t="s">
        <v>306</v>
      </c>
      <c r="R4499" s="18">
        <v>125</v>
      </c>
      <c r="S4499" s="10">
        <v>50</v>
      </c>
      <c r="AA4499" s="11" t="str">
        <f t="shared" si="70"/>
        <v>28. Hải DươngHuyện Thanh Hà</v>
      </c>
    </row>
    <row r="4500" spans="11:27" ht="15.75">
      <c r="K4500" s="21"/>
      <c r="L4500" s="17"/>
      <c r="M4500" s="17"/>
      <c r="N4500" s="17" t="s">
        <v>405</v>
      </c>
      <c r="O4500" s="17" t="s">
        <v>1196</v>
      </c>
      <c r="P4500" s="17" t="s">
        <v>4886</v>
      </c>
      <c r="Q4500" s="17" t="s">
        <v>306</v>
      </c>
      <c r="R4500" s="18">
        <v>125</v>
      </c>
      <c r="S4500" s="10">
        <v>50</v>
      </c>
      <c r="AA4500" s="11" t="str">
        <f t="shared" si="70"/>
        <v>28. Hải DươngHuyện Thanh Miện</v>
      </c>
    </row>
    <row r="4501" spans="11:27" ht="15.75">
      <c r="K4501" s="21"/>
      <c r="L4501" s="17"/>
      <c r="M4501" s="17"/>
      <c r="N4501" s="17" t="s">
        <v>405</v>
      </c>
      <c r="O4501" s="17" t="s">
        <v>1196</v>
      </c>
      <c r="P4501" s="17" t="s">
        <v>4887</v>
      </c>
      <c r="Q4501" s="17" t="s">
        <v>306</v>
      </c>
      <c r="R4501" s="18">
        <v>125</v>
      </c>
      <c r="S4501" s="10">
        <v>50</v>
      </c>
      <c r="AA4501" s="11" t="str">
        <f t="shared" si="70"/>
        <v>28. Hải DươngHuyện Thanh Miện</v>
      </c>
    </row>
    <row r="4502" spans="11:27" ht="15.75">
      <c r="K4502" s="21"/>
      <c r="L4502" s="17"/>
      <c r="M4502" s="17"/>
      <c r="N4502" s="17" t="s">
        <v>405</v>
      </c>
      <c r="O4502" s="17" t="s">
        <v>1196</v>
      </c>
      <c r="P4502" s="17" t="s">
        <v>4888</v>
      </c>
      <c r="Q4502" s="17" t="s">
        <v>306</v>
      </c>
      <c r="R4502" s="18">
        <v>125</v>
      </c>
      <c r="S4502" s="10">
        <v>50</v>
      </c>
      <c r="AA4502" s="11" t="str">
        <f t="shared" si="70"/>
        <v>28. Hải DươngHuyện Thanh Miện</v>
      </c>
    </row>
    <row r="4503" spans="11:27" ht="15.75">
      <c r="K4503" s="21"/>
      <c r="L4503" s="17"/>
      <c r="M4503" s="17"/>
      <c r="N4503" s="17" t="s">
        <v>405</v>
      </c>
      <c r="O4503" s="17" t="s">
        <v>1196</v>
      </c>
      <c r="P4503" s="17" t="s">
        <v>4889</v>
      </c>
      <c r="Q4503" s="17" t="s">
        <v>306</v>
      </c>
      <c r="R4503" s="18">
        <v>125</v>
      </c>
      <c r="S4503" s="10">
        <v>50</v>
      </c>
      <c r="AA4503" s="11" t="str">
        <f t="shared" si="70"/>
        <v>28. Hải DươngHuyện Thanh Miện</v>
      </c>
    </row>
    <row r="4504" spans="11:27" ht="15.75">
      <c r="K4504" s="21"/>
      <c r="L4504" s="17"/>
      <c r="M4504" s="17"/>
      <c r="N4504" s="17" t="s">
        <v>405</v>
      </c>
      <c r="O4504" s="17" t="s">
        <v>1196</v>
      </c>
      <c r="P4504" s="17" t="s">
        <v>3227</v>
      </c>
      <c r="Q4504" s="17" t="s">
        <v>306</v>
      </c>
      <c r="R4504" s="18">
        <v>125</v>
      </c>
      <c r="S4504" s="10">
        <v>50</v>
      </c>
      <c r="AA4504" s="11" t="str">
        <f t="shared" si="70"/>
        <v>28. Hải DươngHuyện Thanh Miện</v>
      </c>
    </row>
    <row r="4505" spans="11:27" ht="15.75">
      <c r="K4505" s="21"/>
      <c r="L4505" s="17"/>
      <c r="M4505" s="17"/>
      <c r="N4505" s="17" t="s">
        <v>405</v>
      </c>
      <c r="O4505" s="17" t="s">
        <v>1196</v>
      </c>
      <c r="P4505" s="17" t="s">
        <v>4890</v>
      </c>
      <c r="Q4505" s="17" t="s">
        <v>306</v>
      </c>
      <c r="R4505" s="18">
        <v>125</v>
      </c>
      <c r="S4505" s="10">
        <v>50</v>
      </c>
      <c r="AA4505" s="11" t="str">
        <f t="shared" si="70"/>
        <v>28. Hải DươngHuyện Thanh Miện</v>
      </c>
    </row>
    <row r="4506" spans="11:27" ht="15.75">
      <c r="K4506" s="21"/>
      <c r="L4506" s="17"/>
      <c r="M4506" s="17"/>
      <c r="N4506" s="17" t="s">
        <v>405</v>
      </c>
      <c r="O4506" s="17" t="s">
        <v>1196</v>
      </c>
      <c r="P4506" s="17" t="s">
        <v>457</v>
      </c>
      <c r="Q4506" s="17" t="s">
        <v>306</v>
      </c>
      <c r="R4506" s="18">
        <v>125</v>
      </c>
      <c r="S4506" s="10">
        <v>50</v>
      </c>
      <c r="AA4506" s="11" t="str">
        <f t="shared" si="70"/>
        <v>28. Hải DươngHuyện Thanh Miện</v>
      </c>
    </row>
    <row r="4507" spans="11:27" ht="15.75">
      <c r="K4507" s="21"/>
      <c r="L4507" s="17"/>
      <c r="M4507" s="17"/>
      <c r="N4507" s="17" t="s">
        <v>405</v>
      </c>
      <c r="O4507" s="17" t="s">
        <v>1196</v>
      </c>
      <c r="P4507" s="17" t="s">
        <v>1369</v>
      </c>
      <c r="Q4507" s="17" t="s">
        <v>306</v>
      </c>
      <c r="R4507" s="18">
        <v>125</v>
      </c>
      <c r="S4507" s="10">
        <v>50</v>
      </c>
      <c r="AA4507" s="11" t="str">
        <f t="shared" si="70"/>
        <v>28. Hải DươngHuyện Thanh Miện</v>
      </c>
    </row>
    <row r="4508" spans="11:27" ht="15.75">
      <c r="K4508" s="21"/>
      <c r="L4508" s="17"/>
      <c r="M4508" s="17"/>
      <c r="N4508" s="17" t="s">
        <v>405</v>
      </c>
      <c r="O4508" s="17" t="s">
        <v>1196</v>
      </c>
      <c r="P4508" s="17" t="s">
        <v>4891</v>
      </c>
      <c r="Q4508" s="17" t="s">
        <v>306</v>
      </c>
      <c r="R4508" s="18">
        <v>125</v>
      </c>
      <c r="S4508" s="10">
        <v>50</v>
      </c>
      <c r="AA4508" s="11" t="str">
        <f t="shared" si="70"/>
        <v>28. Hải DươngHuyện Thanh Miện</v>
      </c>
    </row>
    <row r="4509" spans="11:27" ht="15.75">
      <c r="K4509" s="21"/>
      <c r="L4509" s="17"/>
      <c r="M4509" s="17"/>
      <c r="N4509" s="17" t="s">
        <v>405</v>
      </c>
      <c r="O4509" s="17" t="s">
        <v>1196</v>
      </c>
      <c r="P4509" s="17" t="s">
        <v>4892</v>
      </c>
      <c r="Q4509" s="17" t="s">
        <v>306</v>
      </c>
      <c r="R4509" s="18">
        <v>125</v>
      </c>
      <c r="S4509" s="10">
        <v>50</v>
      </c>
      <c r="AA4509" s="11" t="str">
        <f t="shared" si="70"/>
        <v>28. Hải DươngHuyện Thanh Miện</v>
      </c>
    </row>
    <row r="4510" spans="11:27" ht="15.75">
      <c r="K4510" s="21"/>
      <c r="L4510" s="17"/>
      <c r="M4510" s="17"/>
      <c r="N4510" s="17" t="s">
        <v>405</v>
      </c>
      <c r="O4510" s="17" t="s">
        <v>1196</v>
      </c>
      <c r="P4510" s="17" t="s">
        <v>4893</v>
      </c>
      <c r="Q4510" s="17" t="s">
        <v>306</v>
      </c>
      <c r="R4510" s="18">
        <v>125</v>
      </c>
      <c r="S4510" s="10">
        <v>50</v>
      </c>
      <c r="AA4510" s="11" t="str">
        <f t="shared" si="70"/>
        <v>28. Hải DươngHuyện Thanh Miện</v>
      </c>
    </row>
    <row r="4511" spans="11:27" ht="15.75">
      <c r="K4511" s="21"/>
      <c r="L4511" s="17"/>
      <c r="M4511" s="17"/>
      <c r="N4511" s="17" t="s">
        <v>405</v>
      </c>
      <c r="O4511" s="17" t="s">
        <v>1196</v>
      </c>
      <c r="P4511" s="17" t="s">
        <v>4894</v>
      </c>
      <c r="Q4511" s="17" t="s">
        <v>306</v>
      </c>
      <c r="R4511" s="18">
        <v>125</v>
      </c>
      <c r="S4511" s="10">
        <v>50</v>
      </c>
      <c r="AA4511" s="11" t="str">
        <f t="shared" si="70"/>
        <v>28. Hải DươngHuyện Thanh Miện</v>
      </c>
    </row>
    <row r="4512" spans="11:27" ht="15.75">
      <c r="K4512" s="21"/>
      <c r="L4512" s="17"/>
      <c r="M4512" s="17"/>
      <c r="N4512" s="17" t="s">
        <v>405</v>
      </c>
      <c r="O4512" s="17" t="s">
        <v>1196</v>
      </c>
      <c r="P4512" s="17" t="s">
        <v>4895</v>
      </c>
      <c r="Q4512" s="17" t="s">
        <v>306</v>
      </c>
      <c r="R4512" s="18">
        <v>125</v>
      </c>
      <c r="S4512" s="10">
        <v>50</v>
      </c>
      <c r="AA4512" s="11" t="str">
        <f t="shared" si="70"/>
        <v>28. Hải DươngHuyện Thanh Miện</v>
      </c>
    </row>
    <row r="4513" spans="11:27" ht="15.75">
      <c r="K4513" s="21"/>
      <c r="L4513" s="17"/>
      <c r="M4513" s="17"/>
      <c r="N4513" s="17" t="s">
        <v>405</v>
      </c>
      <c r="O4513" s="17" t="s">
        <v>1196</v>
      </c>
      <c r="P4513" s="17" t="s">
        <v>2003</v>
      </c>
      <c r="Q4513" s="17" t="s">
        <v>306</v>
      </c>
      <c r="R4513" s="18">
        <v>125</v>
      </c>
      <c r="S4513" s="10">
        <v>50</v>
      </c>
      <c r="AA4513" s="11" t="str">
        <f t="shared" si="70"/>
        <v>28. Hải DươngHuyện Thanh Miện</v>
      </c>
    </row>
    <row r="4514" spans="11:27" ht="15.75">
      <c r="K4514" s="21"/>
      <c r="L4514" s="17"/>
      <c r="M4514" s="17"/>
      <c r="N4514" s="17" t="s">
        <v>405</v>
      </c>
      <c r="O4514" s="17" t="s">
        <v>1196</v>
      </c>
      <c r="P4514" s="17" t="s">
        <v>4896</v>
      </c>
      <c r="Q4514" s="17" t="s">
        <v>306</v>
      </c>
      <c r="R4514" s="18">
        <v>125</v>
      </c>
      <c r="S4514" s="10">
        <v>50</v>
      </c>
      <c r="AA4514" s="11" t="str">
        <f t="shared" si="70"/>
        <v>28. Hải DươngHuyện Thanh Miện</v>
      </c>
    </row>
    <row r="4515" spans="11:27" ht="15.75">
      <c r="K4515" s="21"/>
      <c r="L4515" s="17"/>
      <c r="M4515" s="17"/>
      <c r="N4515" s="17" t="s">
        <v>405</v>
      </c>
      <c r="O4515" s="17" t="s">
        <v>1196</v>
      </c>
      <c r="P4515" s="17" t="s">
        <v>4897</v>
      </c>
      <c r="Q4515" s="17" t="s">
        <v>306</v>
      </c>
      <c r="R4515" s="18">
        <v>125</v>
      </c>
      <c r="S4515" s="10">
        <v>50</v>
      </c>
      <c r="AA4515" s="11" t="str">
        <f t="shared" si="70"/>
        <v>28. Hải DươngHuyện Thanh Miện</v>
      </c>
    </row>
    <row r="4516" spans="11:27" ht="15.75">
      <c r="K4516" s="21"/>
      <c r="L4516" s="17"/>
      <c r="M4516" s="17"/>
      <c r="N4516" s="17" t="s">
        <v>405</v>
      </c>
      <c r="O4516" s="17" t="s">
        <v>1196</v>
      </c>
      <c r="P4516" s="17" t="s">
        <v>3413</v>
      </c>
      <c r="Q4516" s="17" t="s">
        <v>306</v>
      </c>
      <c r="R4516" s="18">
        <v>125</v>
      </c>
      <c r="S4516" s="10">
        <v>50</v>
      </c>
      <c r="AA4516" s="11" t="str">
        <f t="shared" si="70"/>
        <v>28. Hải DươngHuyện Thanh Miện</v>
      </c>
    </row>
    <row r="4517" spans="11:27" ht="15.75">
      <c r="K4517" s="21"/>
      <c r="L4517" s="17"/>
      <c r="M4517" s="17"/>
      <c r="N4517" s="17" t="s">
        <v>405</v>
      </c>
      <c r="O4517" s="17" t="s">
        <v>1199</v>
      </c>
      <c r="P4517" s="17" t="s">
        <v>1914</v>
      </c>
      <c r="Q4517" s="17" t="s">
        <v>306</v>
      </c>
      <c r="R4517" s="18">
        <v>125</v>
      </c>
      <c r="S4517" s="10">
        <v>50</v>
      </c>
      <c r="AA4517" s="11" t="str">
        <f t="shared" si="70"/>
        <v>28. Hải DươngThành phố Chí Linh</v>
      </c>
    </row>
    <row r="4518" spans="11:27" ht="15.75">
      <c r="K4518" s="21"/>
      <c r="L4518" s="17"/>
      <c r="M4518" s="17"/>
      <c r="N4518" s="17" t="s">
        <v>405</v>
      </c>
      <c r="O4518" s="17" t="s">
        <v>1199</v>
      </c>
      <c r="P4518" s="17" t="s">
        <v>4898</v>
      </c>
      <c r="Q4518" s="17" t="s">
        <v>306</v>
      </c>
      <c r="R4518" s="18">
        <v>125</v>
      </c>
      <c r="S4518" s="10">
        <v>50</v>
      </c>
      <c r="AA4518" s="11" t="str">
        <f t="shared" si="70"/>
        <v>28. Hải DươngThành phố Chí Linh</v>
      </c>
    </row>
    <row r="4519" spans="11:27" ht="15.75">
      <c r="K4519" s="21"/>
      <c r="L4519" s="17"/>
      <c r="M4519" s="17"/>
      <c r="N4519" s="17" t="s">
        <v>405</v>
      </c>
      <c r="O4519" s="17" t="s">
        <v>1199</v>
      </c>
      <c r="P4519" s="17" t="s">
        <v>4899</v>
      </c>
      <c r="Q4519" s="17" t="s">
        <v>306</v>
      </c>
      <c r="R4519" s="18">
        <v>125</v>
      </c>
      <c r="S4519" s="10">
        <v>50</v>
      </c>
      <c r="AA4519" s="11" t="str">
        <f t="shared" si="70"/>
        <v>28. Hải DươngThành phố Chí Linh</v>
      </c>
    </row>
    <row r="4520" spans="11:27" ht="15.75">
      <c r="K4520" s="21"/>
      <c r="L4520" s="17"/>
      <c r="M4520" s="17"/>
      <c r="N4520" s="17" t="s">
        <v>405</v>
      </c>
      <c r="O4520" s="17" t="s">
        <v>1199</v>
      </c>
      <c r="P4520" s="17" t="s">
        <v>4900</v>
      </c>
      <c r="Q4520" s="17" t="s">
        <v>306</v>
      </c>
      <c r="R4520" s="18">
        <v>125</v>
      </c>
      <c r="S4520" s="10">
        <v>50</v>
      </c>
      <c r="AA4520" s="11" t="str">
        <f t="shared" si="70"/>
        <v>28. Hải DươngThành phố Chí Linh</v>
      </c>
    </row>
    <row r="4521" spans="11:27" ht="15.75">
      <c r="K4521" s="21"/>
      <c r="L4521" s="17"/>
      <c r="M4521" s="17"/>
      <c r="N4521" s="17" t="s">
        <v>405</v>
      </c>
      <c r="O4521" s="17" t="s">
        <v>1199</v>
      </c>
      <c r="P4521" s="17" t="s">
        <v>4901</v>
      </c>
      <c r="Q4521" s="17" t="s">
        <v>306</v>
      </c>
      <c r="R4521" s="18">
        <v>125</v>
      </c>
      <c r="S4521" s="10">
        <v>50</v>
      </c>
      <c r="AA4521" s="11" t="str">
        <f t="shared" si="70"/>
        <v>28. Hải DươngThành phố Chí Linh</v>
      </c>
    </row>
    <row r="4522" spans="11:27" ht="15.75">
      <c r="K4522" s="21"/>
      <c r="L4522" s="17"/>
      <c r="M4522" s="17"/>
      <c r="N4522" s="17" t="s">
        <v>405</v>
      </c>
      <c r="O4522" s="17" t="s">
        <v>1199</v>
      </c>
      <c r="P4522" s="17" t="s">
        <v>4902</v>
      </c>
      <c r="Q4522" s="17" t="s">
        <v>306</v>
      </c>
      <c r="R4522" s="18">
        <v>125</v>
      </c>
      <c r="S4522" s="10">
        <v>50</v>
      </c>
      <c r="AA4522" s="11" t="str">
        <f t="shared" si="70"/>
        <v>28. Hải DươngThành phố Chí Linh</v>
      </c>
    </row>
    <row r="4523" spans="11:27" ht="15.75">
      <c r="K4523" s="21"/>
      <c r="L4523" s="17"/>
      <c r="M4523" s="17"/>
      <c r="N4523" s="17" t="s">
        <v>405</v>
      </c>
      <c r="O4523" s="17" t="s">
        <v>1199</v>
      </c>
      <c r="P4523" s="17" t="s">
        <v>4903</v>
      </c>
      <c r="Q4523" s="17" t="s">
        <v>306</v>
      </c>
      <c r="R4523" s="18">
        <v>125</v>
      </c>
      <c r="S4523" s="10">
        <v>50</v>
      </c>
      <c r="AA4523" s="11" t="str">
        <f t="shared" si="70"/>
        <v>28. Hải DươngThành phố Chí Linh</v>
      </c>
    </row>
    <row r="4524" spans="11:27" ht="15.75">
      <c r="K4524" s="21"/>
      <c r="L4524" s="17"/>
      <c r="M4524" s="17"/>
      <c r="N4524" s="17" t="s">
        <v>405</v>
      </c>
      <c r="O4524" s="17" t="s">
        <v>1199</v>
      </c>
      <c r="P4524" s="17" t="s">
        <v>4904</v>
      </c>
      <c r="Q4524" s="17" t="s">
        <v>306</v>
      </c>
      <c r="R4524" s="18">
        <v>125</v>
      </c>
      <c r="S4524" s="10">
        <v>50</v>
      </c>
      <c r="AA4524" s="11" t="str">
        <f t="shared" si="70"/>
        <v>28. Hải DươngThành phố Chí Linh</v>
      </c>
    </row>
    <row r="4525" spans="11:27" ht="15.75">
      <c r="K4525" s="21"/>
      <c r="L4525" s="17"/>
      <c r="M4525" s="17"/>
      <c r="N4525" s="17" t="s">
        <v>405</v>
      </c>
      <c r="O4525" s="17" t="s">
        <v>1199</v>
      </c>
      <c r="P4525" s="17" t="s">
        <v>4905</v>
      </c>
      <c r="Q4525" s="17" t="s">
        <v>306</v>
      </c>
      <c r="R4525" s="18">
        <v>125</v>
      </c>
      <c r="S4525" s="10">
        <v>50</v>
      </c>
      <c r="AA4525" s="11" t="str">
        <f t="shared" si="70"/>
        <v>28. Hải DươngThành phố Chí Linh</v>
      </c>
    </row>
    <row r="4526" spans="11:27" ht="15.75">
      <c r="K4526" s="21"/>
      <c r="L4526" s="17"/>
      <c r="M4526" s="17"/>
      <c r="N4526" s="17" t="s">
        <v>405</v>
      </c>
      <c r="O4526" s="17" t="s">
        <v>1199</v>
      </c>
      <c r="P4526" s="17" t="s">
        <v>4906</v>
      </c>
      <c r="Q4526" s="17" t="s">
        <v>306</v>
      </c>
      <c r="R4526" s="18">
        <v>125</v>
      </c>
      <c r="S4526" s="10">
        <v>50</v>
      </c>
      <c r="AA4526" s="11" t="str">
        <f t="shared" si="70"/>
        <v>28. Hải DươngThành phố Chí Linh</v>
      </c>
    </row>
    <row r="4527" spans="11:27" ht="15.75">
      <c r="K4527" s="21"/>
      <c r="L4527" s="17"/>
      <c r="M4527" s="17"/>
      <c r="N4527" s="17" t="s">
        <v>405</v>
      </c>
      <c r="O4527" s="17" t="s">
        <v>1199</v>
      </c>
      <c r="P4527" s="17" t="s">
        <v>4907</v>
      </c>
      <c r="Q4527" s="17" t="s">
        <v>306</v>
      </c>
      <c r="R4527" s="18">
        <v>125</v>
      </c>
      <c r="S4527" s="10">
        <v>50</v>
      </c>
      <c r="AA4527" s="11" t="str">
        <f t="shared" si="70"/>
        <v>28. Hải DươngThành phố Chí Linh</v>
      </c>
    </row>
    <row r="4528" spans="11:27" ht="15.75">
      <c r="K4528" s="21"/>
      <c r="L4528" s="17"/>
      <c r="M4528" s="17"/>
      <c r="N4528" s="17" t="s">
        <v>405</v>
      </c>
      <c r="O4528" s="17" t="s">
        <v>1199</v>
      </c>
      <c r="P4528" s="17" t="s">
        <v>4908</v>
      </c>
      <c r="Q4528" s="17" t="s">
        <v>306</v>
      </c>
      <c r="R4528" s="18">
        <v>125</v>
      </c>
      <c r="S4528" s="10">
        <v>50</v>
      </c>
      <c r="AA4528" s="11" t="str">
        <f t="shared" si="70"/>
        <v>28. Hải DươngThành phố Chí Linh</v>
      </c>
    </row>
    <row r="4529" spans="11:27" ht="15.75">
      <c r="K4529" s="21"/>
      <c r="L4529" s="17"/>
      <c r="M4529" s="17"/>
      <c r="N4529" s="17" t="s">
        <v>405</v>
      </c>
      <c r="O4529" s="17" t="s">
        <v>1199</v>
      </c>
      <c r="P4529" s="17" t="s">
        <v>4909</v>
      </c>
      <c r="Q4529" s="17" t="s">
        <v>306</v>
      </c>
      <c r="R4529" s="18">
        <v>125</v>
      </c>
      <c r="S4529" s="10">
        <v>50</v>
      </c>
      <c r="AA4529" s="11" t="str">
        <f t="shared" si="70"/>
        <v>28. Hải DươngThành phố Chí Linh</v>
      </c>
    </row>
    <row r="4530" spans="11:27" ht="15.75">
      <c r="K4530" s="21"/>
      <c r="L4530" s="17"/>
      <c r="M4530" s="17"/>
      <c r="N4530" s="17" t="s">
        <v>405</v>
      </c>
      <c r="O4530" s="17" t="s">
        <v>1199</v>
      </c>
      <c r="P4530" s="17" t="s">
        <v>4910</v>
      </c>
      <c r="Q4530" s="17" t="s">
        <v>306</v>
      </c>
      <c r="R4530" s="18">
        <v>125</v>
      </c>
      <c r="S4530" s="10">
        <v>50</v>
      </c>
      <c r="AA4530" s="11" t="str">
        <f t="shared" si="70"/>
        <v>28. Hải DươngThành phố Chí Linh</v>
      </c>
    </row>
    <row r="4531" spans="11:27" ht="15.75">
      <c r="K4531" s="21"/>
      <c r="L4531" s="17"/>
      <c r="M4531" s="17"/>
      <c r="N4531" s="17" t="s">
        <v>405</v>
      </c>
      <c r="O4531" s="17" t="s">
        <v>1199</v>
      </c>
      <c r="P4531" s="17" t="s">
        <v>4911</v>
      </c>
      <c r="Q4531" s="17" t="s">
        <v>306</v>
      </c>
      <c r="R4531" s="18">
        <v>125</v>
      </c>
      <c r="S4531" s="10">
        <v>50</v>
      </c>
      <c r="AA4531" s="11" t="str">
        <f t="shared" si="70"/>
        <v>28. Hải DươngThành phố Chí Linh</v>
      </c>
    </row>
    <row r="4532" spans="11:27" ht="15.75">
      <c r="K4532" s="21"/>
      <c r="L4532" s="17"/>
      <c r="M4532" s="17"/>
      <c r="N4532" s="17" t="s">
        <v>405</v>
      </c>
      <c r="O4532" s="17" t="s">
        <v>1199</v>
      </c>
      <c r="P4532" s="17" t="s">
        <v>4912</v>
      </c>
      <c r="Q4532" s="17" t="s">
        <v>306</v>
      </c>
      <c r="R4532" s="18">
        <v>125</v>
      </c>
      <c r="S4532" s="10">
        <v>50</v>
      </c>
      <c r="AA4532" s="11" t="str">
        <f t="shared" si="70"/>
        <v>28. Hải DươngThành phố Chí Linh</v>
      </c>
    </row>
    <row r="4533" spans="11:27" ht="15.75">
      <c r="K4533" s="21"/>
      <c r="L4533" s="17"/>
      <c r="M4533" s="17"/>
      <c r="N4533" s="17" t="s">
        <v>405</v>
      </c>
      <c r="O4533" s="17" t="s">
        <v>1199</v>
      </c>
      <c r="P4533" s="17" t="s">
        <v>3478</v>
      </c>
      <c r="Q4533" s="17" t="s">
        <v>306</v>
      </c>
      <c r="R4533" s="18">
        <v>125</v>
      </c>
      <c r="S4533" s="10">
        <v>50</v>
      </c>
      <c r="AA4533" s="11" t="str">
        <f t="shared" si="70"/>
        <v>28. Hải DươngThành phố Chí Linh</v>
      </c>
    </row>
    <row r="4534" spans="11:27" ht="15.75">
      <c r="K4534" s="21"/>
      <c r="L4534" s="17"/>
      <c r="M4534" s="17"/>
      <c r="N4534" s="17" t="s">
        <v>405</v>
      </c>
      <c r="O4534" s="17" t="s">
        <v>1199</v>
      </c>
      <c r="P4534" s="17" t="s">
        <v>1276</v>
      </c>
      <c r="Q4534" s="17" t="s">
        <v>306</v>
      </c>
      <c r="R4534" s="18">
        <v>125</v>
      </c>
      <c r="S4534" s="10">
        <v>50</v>
      </c>
      <c r="AA4534" s="11" t="str">
        <f t="shared" si="70"/>
        <v>28. Hải DươngThành phố Chí Linh</v>
      </c>
    </row>
    <row r="4535" spans="11:27" ht="15.75">
      <c r="K4535" s="21"/>
      <c r="L4535" s="17"/>
      <c r="M4535" s="17"/>
      <c r="N4535" s="17" t="s">
        <v>405</v>
      </c>
      <c r="O4535" s="17" t="s">
        <v>1199</v>
      </c>
      <c r="P4535" s="17" t="s">
        <v>4913</v>
      </c>
      <c r="Q4535" s="17" t="s">
        <v>306</v>
      </c>
      <c r="R4535" s="18">
        <v>125</v>
      </c>
      <c r="S4535" s="10">
        <v>50</v>
      </c>
      <c r="AA4535" s="11" t="str">
        <f t="shared" si="70"/>
        <v>28. Hải DươngThành phố Chí Linh</v>
      </c>
    </row>
    <row r="4536" spans="11:27" ht="15.75">
      <c r="K4536" s="21"/>
      <c r="L4536" s="17"/>
      <c r="M4536" s="17"/>
      <c r="N4536" s="17" t="s">
        <v>405</v>
      </c>
      <c r="O4536" s="17" t="s">
        <v>1201</v>
      </c>
      <c r="P4536" s="17" t="s">
        <v>4914</v>
      </c>
      <c r="Q4536" s="17" t="s">
        <v>306</v>
      </c>
      <c r="R4536" s="18">
        <v>125</v>
      </c>
      <c r="S4536" s="10">
        <v>50</v>
      </c>
      <c r="AA4536" s="11" t="str">
        <f t="shared" si="70"/>
        <v>28. Hải DươngThành phố Hải Dương</v>
      </c>
    </row>
    <row r="4537" spans="11:27" ht="15.75">
      <c r="K4537" s="21"/>
      <c r="L4537" s="17"/>
      <c r="M4537" s="17"/>
      <c r="N4537" s="17" t="s">
        <v>405</v>
      </c>
      <c r="O4537" s="17" t="s">
        <v>1201</v>
      </c>
      <c r="P4537" s="17" t="s">
        <v>4915</v>
      </c>
      <c r="Q4537" s="17" t="s">
        <v>306</v>
      </c>
      <c r="R4537" s="18">
        <v>125</v>
      </c>
      <c r="S4537" s="10">
        <v>50</v>
      </c>
      <c r="AA4537" s="11" t="str">
        <f t="shared" si="70"/>
        <v>28. Hải DươngThành phố Hải Dương</v>
      </c>
    </row>
    <row r="4538" spans="11:27" ht="15.75">
      <c r="K4538" s="21"/>
      <c r="L4538" s="17"/>
      <c r="M4538" s="17"/>
      <c r="N4538" s="17" t="s">
        <v>405</v>
      </c>
      <c r="O4538" s="17" t="s">
        <v>1201</v>
      </c>
      <c r="P4538" s="17" t="s">
        <v>4916</v>
      </c>
      <c r="Q4538" s="17" t="s">
        <v>306</v>
      </c>
      <c r="R4538" s="18">
        <v>125</v>
      </c>
      <c r="S4538" s="10">
        <v>50</v>
      </c>
      <c r="AA4538" s="11" t="str">
        <f t="shared" si="70"/>
        <v>28. Hải DươngThành phố Hải Dương</v>
      </c>
    </row>
    <row r="4539" spans="11:27" ht="15.75">
      <c r="K4539" s="21"/>
      <c r="L4539" s="17"/>
      <c r="M4539" s="17"/>
      <c r="N4539" s="17" t="s">
        <v>405</v>
      </c>
      <c r="O4539" s="17" t="s">
        <v>1201</v>
      </c>
      <c r="P4539" s="17" t="s">
        <v>4917</v>
      </c>
      <c r="Q4539" s="17" t="s">
        <v>306</v>
      </c>
      <c r="R4539" s="18">
        <v>125</v>
      </c>
      <c r="S4539" s="10">
        <v>50</v>
      </c>
      <c r="AA4539" s="11" t="str">
        <f t="shared" si="70"/>
        <v>28. Hải DươngThành phố Hải Dương</v>
      </c>
    </row>
    <row r="4540" spans="11:27" ht="15.75">
      <c r="K4540" s="21"/>
      <c r="L4540" s="17"/>
      <c r="M4540" s="17"/>
      <c r="N4540" s="17" t="s">
        <v>405</v>
      </c>
      <c r="O4540" s="17" t="s">
        <v>1201</v>
      </c>
      <c r="P4540" s="17" t="s">
        <v>4918</v>
      </c>
      <c r="Q4540" s="17" t="s">
        <v>306</v>
      </c>
      <c r="R4540" s="18">
        <v>125</v>
      </c>
      <c r="S4540" s="10">
        <v>50</v>
      </c>
      <c r="AA4540" s="11" t="str">
        <f t="shared" si="70"/>
        <v>28. Hải DươngThành phố Hải Dương</v>
      </c>
    </row>
    <row r="4541" spans="11:27" ht="15.75">
      <c r="K4541" s="21"/>
      <c r="L4541" s="17"/>
      <c r="M4541" s="17"/>
      <c r="N4541" s="17" t="s">
        <v>405</v>
      </c>
      <c r="O4541" s="17" t="s">
        <v>1201</v>
      </c>
      <c r="P4541" s="17" t="s">
        <v>1490</v>
      </c>
      <c r="Q4541" s="17" t="s">
        <v>306</v>
      </c>
      <c r="R4541" s="18">
        <v>125</v>
      </c>
      <c r="S4541" s="10">
        <v>50</v>
      </c>
      <c r="AA4541" s="11" t="str">
        <f t="shared" si="70"/>
        <v>28. Hải DươngThành phố Hải Dương</v>
      </c>
    </row>
    <row r="4542" spans="11:27" ht="15.75">
      <c r="K4542" s="21"/>
      <c r="L4542" s="17"/>
      <c r="M4542" s="17"/>
      <c r="N4542" s="17" t="s">
        <v>405</v>
      </c>
      <c r="O4542" s="17" t="s">
        <v>1201</v>
      </c>
      <c r="P4542" s="17" t="s">
        <v>4919</v>
      </c>
      <c r="Q4542" s="17" t="s">
        <v>306</v>
      </c>
      <c r="R4542" s="18">
        <v>125</v>
      </c>
      <c r="S4542" s="10">
        <v>50</v>
      </c>
      <c r="AA4542" s="11" t="str">
        <f t="shared" si="70"/>
        <v>28. Hải DươngThành phố Hải Dương</v>
      </c>
    </row>
    <row r="4543" spans="11:27" ht="15.75">
      <c r="K4543" s="21"/>
      <c r="L4543" s="17"/>
      <c r="M4543" s="17"/>
      <c r="N4543" s="17" t="s">
        <v>405</v>
      </c>
      <c r="O4543" s="17" t="s">
        <v>1201</v>
      </c>
      <c r="P4543" s="17" t="s">
        <v>1524</v>
      </c>
      <c r="Q4543" s="17" t="s">
        <v>306</v>
      </c>
      <c r="R4543" s="18">
        <v>125</v>
      </c>
      <c r="S4543" s="10">
        <v>50</v>
      </c>
      <c r="AA4543" s="11" t="str">
        <f t="shared" si="70"/>
        <v>28. Hải DươngThành phố Hải Dương</v>
      </c>
    </row>
    <row r="4544" spans="11:27" ht="15.75">
      <c r="K4544" s="21"/>
      <c r="L4544" s="17"/>
      <c r="M4544" s="17"/>
      <c r="N4544" s="17" t="s">
        <v>405</v>
      </c>
      <c r="O4544" s="17" t="s">
        <v>1201</v>
      </c>
      <c r="P4544" s="17" t="s">
        <v>4920</v>
      </c>
      <c r="Q4544" s="17" t="s">
        <v>306</v>
      </c>
      <c r="R4544" s="18">
        <v>125</v>
      </c>
      <c r="S4544" s="10">
        <v>50</v>
      </c>
      <c r="AA4544" s="11" t="str">
        <f t="shared" si="70"/>
        <v>28. Hải DươngThành phố Hải Dương</v>
      </c>
    </row>
    <row r="4545" spans="11:27" ht="15.75">
      <c r="K4545" s="21"/>
      <c r="L4545" s="17"/>
      <c r="M4545" s="17"/>
      <c r="N4545" s="17" t="s">
        <v>405</v>
      </c>
      <c r="O4545" s="17" t="s">
        <v>1201</v>
      </c>
      <c r="P4545" s="17" t="s">
        <v>1814</v>
      </c>
      <c r="Q4545" s="17" t="s">
        <v>306</v>
      </c>
      <c r="R4545" s="18">
        <v>125</v>
      </c>
      <c r="S4545" s="10">
        <v>50</v>
      </c>
      <c r="AA4545" s="11" t="str">
        <f t="shared" si="70"/>
        <v>28. Hải DươngThành phố Hải Dương</v>
      </c>
    </row>
    <row r="4546" spans="11:27" ht="15.75">
      <c r="K4546" s="21"/>
      <c r="L4546" s="17"/>
      <c r="M4546" s="17"/>
      <c r="N4546" s="17" t="s">
        <v>405</v>
      </c>
      <c r="O4546" s="17" t="s">
        <v>1201</v>
      </c>
      <c r="P4546" s="17" t="s">
        <v>1500</v>
      </c>
      <c r="Q4546" s="17" t="s">
        <v>306</v>
      </c>
      <c r="R4546" s="18">
        <v>125</v>
      </c>
      <c r="S4546" s="10">
        <v>50</v>
      </c>
      <c r="AA4546" s="11" t="str">
        <f t="shared" si="70"/>
        <v>28. Hải DươngThành phố Hải Dương</v>
      </c>
    </row>
    <row r="4547" spans="11:27" ht="15.75">
      <c r="K4547" s="21"/>
      <c r="L4547" s="17"/>
      <c r="M4547" s="17"/>
      <c r="N4547" s="17" t="s">
        <v>405</v>
      </c>
      <c r="O4547" s="17" t="s">
        <v>1201</v>
      </c>
      <c r="P4547" s="17" t="s">
        <v>3056</v>
      </c>
      <c r="Q4547" s="17" t="s">
        <v>306</v>
      </c>
      <c r="R4547" s="18">
        <v>125</v>
      </c>
      <c r="S4547" s="10">
        <v>50</v>
      </c>
      <c r="AA4547" s="11" t="str">
        <f t="shared" si="70"/>
        <v>28. Hải DươngThành phố Hải Dương</v>
      </c>
    </row>
    <row r="4548" spans="11:27" ht="15.75">
      <c r="K4548" s="21"/>
      <c r="L4548" s="17"/>
      <c r="M4548" s="17"/>
      <c r="N4548" s="17" t="s">
        <v>405</v>
      </c>
      <c r="O4548" s="17" t="s">
        <v>1201</v>
      </c>
      <c r="P4548" s="17" t="s">
        <v>1895</v>
      </c>
      <c r="Q4548" s="17" t="s">
        <v>306</v>
      </c>
      <c r="R4548" s="18">
        <v>125</v>
      </c>
      <c r="S4548" s="10">
        <v>50</v>
      </c>
      <c r="AA4548" s="11" t="str">
        <f t="shared" si="70"/>
        <v>28. Hải DươngThành phố Hải Dương</v>
      </c>
    </row>
    <row r="4549" spans="11:27" ht="15.75">
      <c r="K4549" s="21"/>
      <c r="L4549" s="17"/>
      <c r="M4549" s="17"/>
      <c r="N4549" s="17" t="s">
        <v>405</v>
      </c>
      <c r="O4549" s="17" t="s">
        <v>1201</v>
      </c>
      <c r="P4549" s="17" t="s">
        <v>4921</v>
      </c>
      <c r="Q4549" s="17" t="s">
        <v>306</v>
      </c>
      <c r="R4549" s="18">
        <v>125</v>
      </c>
      <c r="S4549" s="10">
        <v>50</v>
      </c>
      <c r="AA4549" s="11" t="str">
        <f t="shared" si="70"/>
        <v>28. Hải DươngThành phố Hải Dương</v>
      </c>
    </row>
    <row r="4550" spans="11:27" ht="15.75">
      <c r="K4550" s="21"/>
      <c r="L4550" s="17"/>
      <c r="M4550" s="17"/>
      <c r="N4550" s="17" t="s">
        <v>405</v>
      </c>
      <c r="O4550" s="17" t="s">
        <v>1201</v>
      </c>
      <c r="P4550" s="17" t="s">
        <v>4922</v>
      </c>
      <c r="Q4550" s="17" t="s">
        <v>306</v>
      </c>
      <c r="R4550" s="18">
        <v>125</v>
      </c>
      <c r="S4550" s="10">
        <v>50</v>
      </c>
      <c r="AA4550" s="11" t="str">
        <f t="shared" ref="AA4550:AA4613" si="71">N4550&amp;O4550</f>
        <v>28. Hải DươngThành phố Hải Dương</v>
      </c>
    </row>
    <row r="4551" spans="11:27" ht="15.75">
      <c r="K4551" s="21"/>
      <c r="L4551" s="17"/>
      <c r="M4551" s="17"/>
      <c r="N4551" s="17" t="s">
        <v>405</v>
      </c>
      <c r="O4551" s="17" t="s">
        <v>1201</v>
      </c>
      <c r="P4551" s="17" t="s">
        <v>2172</v>
      </c>
      <c r="Q4551" s="17" t="s">
        <v>306</v>
      </c>
      <c r="R4551" s="18">
        <v>125</v>
      </c>
      <c r="S4551" s="10">
        <v>50</v>
      </c>
      <c r="AA4551" s="11" t="str">
        <f t="shared" si="71"/>
        <v>28. Hải DươngThành phố Hải Dương</v>
      </c>
    </row>
    <row r="4552" spans="11:27" ht="15.75">
      <c r="K4552" s="21"/>
      <c r="L4552" s="17"/>
      <c r="M4552" s="17"/>
      <c r="N4552" s="17" t="s">
        <v>405</v>
      </c>
      <c r="O4552" s="17" t="s">
        <v>1201</v>
      </c>
      <c r="P4552" s="17" t="s">
        <v>1589</v>
      </c>
      <c r="Q4552" s="17" t="s">
        <v>306</v>
      </c>
      <c r="R4552" s="18">
        <v>125</v>
      </c>
      <c r="S4552" s="10">
        <v>50</v>
      </c>
      <c r="AA4552" s="11" t="str">
        <f t="shared" si="71"/>
        <v>28. Hải DươngThành phố Hải Dương</v>
      </c>
    </row>
    <row r="4553" spans="11:27" ht="15.75">
      <c r="K4553" s="21"/>
      <c r="L4553" s="17"/>
      <c r="M4553" s="17"/>
      <c r="N4553" s="17" t="s">
        <v>405</v>
      </c>
      <c r="O4553" s="17" t="s">
        <v>1201</v>
      </c>
      <c r="P4553" s="17" t="s">
        <v>1608</v>
      </c>
      <c r="Q4553" s="17" t="s">
        <v>306</v>
      </c>
      <c r="R4553" s="18">
        <v>125</v>
      </c>
      <c r="S4553" s="10">
        <v>50</v>
      </c>
      <c r="AA4553" s="11" t="str">
        <f t="shared" si="71"/>
        <v>28. Hải DươngThành phố Hải Dương</v>
      </c>
    </row>
    <row r="4554" spans="11:27" ht="15.75">
      <c r="K4554" s="21"/>
      <c r="L4554" s="17"/>
      <c r="M4554" s="17"/>
      <c r="N4554" s="17" t="s">
        <v>405</v>
      </c>
      <c r="O4554" s="17" t="s">
        <v>1201</v>
      </c>
      <c r="P4554" s="17" t="s">
        <v>4923</v>
      </c>
      <c r="Q4554" s="17" t="s">
        <v>306</v>
      </c>
      <c r="R4554" s="18">
        <v>125</v>
      </c>
      <c r="S4554" s="10">
        <v>50</v>
      </c>
      <c r="AA4554" s="11" t="str">
        <f t="shared" si="71"/>
        <v>28. Hải DươngThành phố Hải Dương</v>
      </c>
    </row>
    <row r="4555" spans="11:27" ht="15.75">
      <c r="K4555" s="21"/>
      <c r="L4555" s="17"/>
      <c r="M4555" s="17"/>
      <c r="N4555" s="17" t="s">
        <v>405</v>
      </c>
      <c r="O4555" s="17" t="s">
        <v>1201</v>
      </c>
      <c r="P4555" s="17" t="s">
        <v>705</v>
      </c>
      <c r="Q4555" s="17" t="s">
        <v>306</v>
      </c>
      <c r="R4555" s="18">
        <v>125</v>
      </c>
      <c r="S4555" s="10">
        <v>50</v>
      </c>
      <c r="AA4555" s="11" t="str">
        <f t="shared" si="71"/>
        <v>28. Hải DươngThành phố Hải Dương</v>
      </c>
    </row>
    <row r="4556" spans="11:27" ht="15.75">
      <c r="K4556" s="21"/>
      <c r="L4556" s="17"/>
      <c r="M4556" s="17"/>
      <c r="N4556" s="17" t="s">
        <v>405</v>
      </c>
      <c r="O4556" s="17" t="s">
        <v>1201</v>
      </c>
      <c r="P4556" s="17" t="s">
        <v>4924</v>
      </c>
      <c r="Q4556" s="17" t="s">
        <v>306</v>
      </c>
      <c r="R4556" s="18">
        <v>125</v>
      </c>
      <c r="S4556" s="10">
        <v>50</v>
      </c>
      <c r="AA4556" s="11" t="str">
        <f t="shared" si="71"/>
        <v>28. Hải DươngThành phố Hải Dương</v>
      </c>
    </row>
    <row r="4557" spans="11:27" ht="15.75">
      <c r="K4557" s="21"/>
      <c r="L4557" s="17"/>
      <c r="M4557" s="17"/>
      <c r="N4557" s="17" t="s">
        <v>405</v>
      </c>
      <c r="O4557" s="17" t="s">
        <v>1201</v>
      </c>
      <c r="P4557" s="17" t="s">
        <v>552</v>
      </c>
      <c r="Q4557" s="17" t="s">
        <v>306</v>
      </c>
      <c r="R4557" s="18">
        <v>125</v>
      </c>
      <c r="S4557" s="10">
        <v>50</v>
      </c>
      <c r="AA4557" s="11" t="str">
        <f t="shared" si="71"/>
        <v>28. Hải DươngThành phố Hải Dương</v>
      </c>
    </row>
    <row r="4558" spans="11:27" ht="15.75">
      <c r="K4558" s="21"/>
      <c r="L4558" s="17"/>
      <c r="M4558" s="17"/>
      <c r="N4558" s="17" t="s">
        <v>405</v>
      </c>
      <c r="O4558" s="17" t="s">
        <v>1201</v>
      </c>
      <c r="P4558" s="17" t="s">
        <v>2549</v>
      </c>
      <c r="Q4558" s="17" t="s">
        <v>306</v>
      </c>
      <c r="R4558" s="18">
        <v>125</v>
      </c>
      <c r="S4558" s="10">
        <v>50</v>
      </c>
      <c r="AA4558" s="11" t="str">
        <f t="shared" si="71"/>
        <v>28. Hải DươngThành phố Hải Dương</v>
      </c>
    </row>
    <row r="4559" spans="11:27" ht="15.75">
      <c r="K4559" s="21"/>
      <c r="L4559" s="17"/>
      <c r="M4559" s="17"/>
      <c r="N4559" s="17" t="s">
        <v>405</v>
      </c>
      <c r="O4559" s="17" t="s">
        <v>1201</v>
      </c>
      <c r="P4559" s="17" t="s">
        <v>4925</v>
      </c>
      <c r="Q4559" s="17" t="s">
        <v>306</v>
      </c>
      <c r="R4559" s="18">
        <v>125</v>
      </c>
      <c r="S4559" s="10">
        <v>50</v>
      </c>
      <c r="AA4559" s="11" t="str">
        <f t="shared" si="71"/>
        <v>28. Hải DươngThành phố Hải Dương</v>
      </c>
    </row>
    <row r="4560" spans="11:27" ht="15.75">
      <c r="K4560" s="21"/>
      <c r="L4560" s="17"/>
      <c r="M4560" s="17"/>
      <c r="N4560" s="17" t="s">
        <v>405</v>
      </c>
      <c r="O4560" s="17" t="s">
        <v>1201</v>
      </c>
      <c r="P4560" s="17" t="s">
        <v>4926</v>
      </c>
      <c r="Q4560" s="17" t="s">
        <v>306</v>
      </c>
      <c r="R4560" s="18">
        <v>125</v>
      </c>
      <c r="S4560" s="10">
        <v>50</v>
      </c>
      <c r="AA4560" s="11" t="str">
        <f t="shared" si="71"/>
        <v>28. Hải DươngThành phố Hải Dương</v>
      </c>
    </row>
    <row r="4561" spans="11:27" ht="15.75">
      <c r="K4561" s="21"/>
      <c r="L4561" s="17"/>
      <c r="M4561" s="17"/>
      <c r="N4561" s="17" t="s">
        <v>405</v>
      </c>
      <c r="O4561" s="17" t="s">
        <v>1204</v>
      </c>
      <c r="P4561" s="17" t="s">
        <v>4927</v>
      </c>
      <c r="Q4561" s="17" t="s">
        <v>306</v>
      </c>
      <c r="R4561" s="18">
        <v>125</v>
      </c>
      <c r="S4561" s="10">
        <v>50</v>
      </c>
      <c r="AA4561" s="11" t="str">
        <f t="shared" si="71"/>
        <v>28. Hải DươngThị xã Kinh Môn</v>
      </c>
    </row>
    <row r="4562" spans="11:27" ht="15.75">
      <c r="K4562" s="21"/>
      <c r="L4562" s="17"/>
      <c r="M4562" s="17"/>
      <c r="N4562" s="17" t="s">
        <v>405</v>
      </c>
      <c r="O4562" s="17" t="s">
        <v>1204</v>
      </c>
      <c r="P4562" s="17" t="s">
        <v>4928</v>
      </c>
      <c r="Q4562" s="17" t="s">
        <v>306</v>
      </c>
      <c r="R4562" s="18">
        <v>125</v>
      </c>
      <c r="S4562" s="10">
        <v>50</v>
      </c>
      <c r="AA4562" s="11" t="str">
        <f t="shared" si="71"/>
        <v>28. Hải DươngThị xã Kinh Môn</v>
      </c>
    </row>
    <row r="4563" spans="11:27" ht="15.75">
      <c r="K4563" s="21"/>
      <c r="L4563" s="17"/>
      <c r="M4563" s="17"/>
      <c r="N4563" s="17" t="s">
        <v>405</v>
      </c>
      <c r="O4563" s="17" t="s">
        <v>1204</v>
      </c>
      <c r="P4563" s="17" t="s">
        <v>4929</v>
      </c>
      <c r="Q4563" s="17" t="s">
        <v>306</v>
      </c>
      <c r="R4563" s="18">
        <v>125</v>
      </c>
      <c r="S4563" s="10">
        <v>50</v>
      </c>
      <c r="AA4563" s="11" t="str">
        <f t="shared" si="71"/>
        <v>28. Hải DươngThị xã Kinh Môn</v>
      </c>
    </row>
    <row r="4564" spans="11:27" ht="15.75">
      <c r="K4564" s="21"/>
      <c r="L4564" s="17"/>
      <c r="M4564" s="17"/>
      <c r="N4564" s="17" t="s">
        <v>405</v>
      </c>
      <c r="O4564" s="17" t="s">
        <v>1204</v>
      </c>
      <c r="P4564" s="17" t="s">
        <v>4930</v>
      </c>
      <c r="Q4564" s="17" t="s">
        <v>306</v>
      </c>
      <c r="R4564" s="18">
        <v>125</v>
      </c>
      <c r="S4564" s="10">
        <v>50</v>
      </c>
      <c r="AA4564" s="11" t="str">
        <f t="shared" si="71"/>
        <v>28. Hải DươngThị xã Kinh Môn</v>
      </c>
    </row>
    <row r="4565" spans="11:27" ht="15.75">
      <c r="K4565" s="21"/>
      <c r="L4565" s="17"/>
      <c r="M4565" s="17"/>
      <c r="N4565" s="17" t="s">
        <v>405</v>
      </c>
      <c r="O4565" s="17" t="s">
        <v>1204</v>
      </c>
      <c r="P4565" s="17" t="s">
        <v>4931</v>
      </c>
      <c r="Q4565" s="17" t="s">
        <v>306</v>
      </c>
      <c r="R4565" s="18">
        <v>125</v>
      </c>
      <c r="S4565" s="10">
        <v>50</v>
      </c>
      <c r="AA4565" s="11" t="str">
        <f t="shared" si="71"/>
        <v>28. Hải DươngThị xã Kinh Môn</v>
      </c>
    </row>
    <row r="4566" spans="11:27" ht="15.75">
      <c r="K4566" s="21"/>
      <c r="L4566" s="17"/>
      <c r="M4566" s="17"/>
      <c r="N4566" s="17" t="s">
        <v>405</v>
      </c>
      <c r="O4566" s="17" t="s">
        <v>1204</v>
      </c>
      <c r="P4566" s="17" t="s">
        <v>3061</v>
      </c>
      <c r="Q4566" s="17" t="s">
        <v>306</v>
      </c>
      <c r="R4566" s="18">
        <v>125</v>
      </c>
      <c r="S4566" s="10">
        <v>50</v>
      </c>
      <c r="AA4566" s="11" t="str">
        <f t="shared" si="71"/>
        <v>28. Hải DươngThị xã Kinh Môn</v>
      </c>
    </row>
    <row r="4567" spans="11:27" ht="15.75">
      <c r="K4567" s="21"/>
      <c r="L4567" s="17"/>
      <c r="M4567" s="17"/>
      <c r="N4567" s="17" t="s">
        <v>405</v>
      </c>
      <c r="O4567" s="17" t="s">
        <v>1204</v>
      </c>
      <c r="P4567" s="17" t="s">
        <v>4932</v>
      </c>
      <c r="Q4567" s="17" t="s">
        <v>306</v>
      </c>
      <c r="R4567" s="18">
        <v>125</v>
      </c>
      <c r="S4567" s="10">
        <v>50</v>
      </c>
      <c r="AA4567" s="11" t="str">
        <f t="shared" si="71"/>
        <v>28. Hải DươngThị xã Kinh Môn</v>
      </c>
    </row>
    <row r="4568" spans="11:27" ht="15.75">
      <c r="K4568" s="21"/>
      <c r="L4568" s="17"/>
      <c r="M4568" s="17"/>
      <c r="N4568" s="17" t="s">
        <v>405</v>
      </c>
      <c r="O4568" s="17" t="s">
        <v>1204</v>
      </c>
      <c r="P4568" s="17" t="s">
        <v>4933</v>
      </c>
      <c r="Q4568" s="17" t="s">
        <v>306</v>
      </c>
      <c r="R4568" s="18">
        <v>125</v>
      </c>
      <c r="S4568" s="10">
        <v>50</v>
      </c>
      <c r="AA4568" s="11" t="str">
        <f t="shared" si="71"/>
        <v>28. Hải DươngThị xã Kinh Môn</v>
      </c>
    </row>
    <row r="4569" spans="11:27" ht="15.75">
      <c r="K4569" s="21"/>
      <c r="L4569" s="17"/>
      <c r="M4569" s="17"/>
      <c r="N4569" s="17" t="s">
        <v>405</v>
      </c>
      <c r="O4569" s="17" t="s">
        <v>1204</v>
      </c>
      <c r="P4569" s="17" t="s">
        <v>4934</v>
      </c>
      <c r="Q4569" s="17" t="s">
        <v>306</v>
      </c>
      <c r="R4569" s="18">
        <v>125</v>
      </c>
      <c r="S4569" s="10">
        <v>50</v>
      </c>
      <c r="AA4569" s="11" t="str">
        <f t="shared" si="71"/>
        <v>28. Hải DươngThị xã Kinh Môn</v>
      </c>
    </row>
    <row r="4570" spans="11:27" ht="15.75">
      <c r="K4570" s="21"/>
      <c r="L4570" s="17"/>
      <c r="M4570" s="17"/>
      <c r="N4570" s="17" t="s">
        <v>405</v>
      </c>
      <c r="O4570" s="17" t="s">
        <v>1204</v>
      </c>
      <c r="P4570" s="17" t="s">
        <v>4935</v>
      </c>
      <c r="Q4570" s="17" t="s">
        <v>306</v>
      </c>
      <c r="R4570" s="18">
        <v>125</v>
      </c>
      <c r="S4570" s="10">
        <v>50</v>
      </c>
      <c r="AA4570" s="11" t="str">
        <f t="shared" si="71"/>
        <v>28. Hải DươngThị xã Kinh Môn</v>
      </c>
    </row>
    <row r="4571" spans="11:27" ht="15.75">
      <c r="K4571" s="21"/>
      <c r="L4571" s="17"/>
      <c r="M4571" s="17"/>
      <c r="N4571" s="17" t="s">
        <v>405</v>
      </c>
      <c r="O4571" s="17" t="s">
        <v>1204</v>
      </c>
      <c r="P4571" s="17" t="s">
        <v>2250</v>
      </c>
      <c r="Q4571" s="17" t="s">
        <v>306</v>
      </c>
      <c r="R4571" s="18">
        <v>125</v>
      </c>
      <c r="S4571" s="10">
        <v>50</v>
      </c>
      <c r="AA4571" s="11" t="str">
        <f t="shared" si="71"/>
        <v>28. Hải DươngThị xã Kinh Môn</v>
      </c>
    </row>
    <row r="4572" spans="11:27" ht="15.75">
      <c r="K4572" s="21"/>
      <c r="L4572" s="17"/>
      <c r="M4572" s="17"/>
      <c r="N4572" s="17" t="s">
        <v>405</v>
      </c>
      <c r="O4572" s="17" t="s">
        <v>1204</v>
      </c>
      <c r="P4572" s="17" t="s">
        <v>4907</v>
      </c>
      <c r="Q4572" s="17" t="s">
        <v>306</v>
      </c>
      <c r="R4572" s="18">
        <v>125</v>
      </c>
      <c r="S4572" s="10">
        <v>50</v>
      </c>
      <c r="AA4572" s="11" t="str">
        <f t="shared" si="71"/>
        <v>28. Hải DươngThị xã Kinh Môn</v>
      </c>
    </row>
    <row r="4573" spans="11:27" ht="15.75">
      <c r="K4573" s="21"/>
      <c r="L4573" s="17"/>
      <c r="M4573" s="17"/>
      <c r="N4573" s="17" t="s">
        <v>405</v>
      </c>
      <c r="O4573" s="17" t="s">
        <v>1204</v>
      </c>
      <c r="P4573" s="17" t="s">
        <v>4936</v>
      </c>
      <c r="Q4573" s="17" t="s">
        <v>306</v>
      </c>
      <c r="R4573" s="18">
        <v>125</v>
      </c>
      <c r="S4573" s="10">
        <v>50</v>
      </c>
      <c r="AA4573" s="11" t="str">
        <f t="shared" si="71"/>
        <v>28. Hải DươngThị xã Kinh Môn</v>
      </c>
    </row>
    <row r="4574" spans="11:27" ht="15.75">
      <c r="K4574" s="21"/>
      <c r="L4574" s="17"/>
      <c r="M4574" s="17"/>
      <c r="N4574" s="17" t="s">
        <v>405</v>
      </c>
      <c r="O4574" s="17" t="s">
        <v>1204</v>
      </c>
      <c r="P4574" s="17" t="s">
        <v>4937</v>
      </c>
      <c r="Q4574" s="17" t="s">
        <v>306</v>
      </c>
      <c r="R4574" s="18">
        <v>125</v>
      </c>
      <c r="S4574" s="10">
        <v>50</v>
      </c>
      <c r="AA4574" s="11" t="str">
        <f t="shared" si="71"/>
        <v>28. Hải DươngThị xã Kinh Môn</v>
      </c>
    </row>
    <row r="4575" spans="11:27" ht="15.75">
      <c r="K4575" s="21"/>
      <c r="L4575" s="17"/>
      <c r="M4575" s="17"/>
      <c r="N4575" s="17" t="s">
        <v>405</v>
      </c>
      <c r="O4575" s="17" t="s">
        <v>1204</v>
      </c>
      <c r="P4575" s="17" t="s">
        <v>2009</v>
      </c>
      <c r="Q4575" s="17" t="s">
        <v>306</v>
      </c>
      <c r="R4575" s="18">
        <v>125</v>
      </c>
      <c r="S4575" s="10">
        <v>50</v>
      </c>
      <c r="AA4575" s="11" t="str">
        <f t="shared" si="71"/>
        <v>28. Hải DươngThị xã Kinh Môn</v>
      </c>
    </row>
    <row r="4576" spans="11:27" ht="15.75">
      <c r="K4576" s="21"/>
      <c r="L4576" s="17"/>
      <c r="M4576" s="17"/>
      <c r="N4576" s="17" t="s">
        <v>405</v>
      </c>
      <c r="O4576" s="17" t="s">
        <v>1204</v>
      </c>
      <c r="P4576" s="17" t="s">
        <v>4938</v>
      </c>
      <c r="Q4576" s="17" t="s">
        <v>306</v>
      </c>
      <c r="R4576" s="18">
        <v>125</v>
      </c>
      <c r="S4576" s="10">
        <v>50</v>
      </c>
      <c r="AA4576" s="11" t="str">
        <f t="shared" si="71"/>
        <v>28. Hải DươngThị xã Kinh Môn</v>
      </c>
    </row>
    <row r="4577" spans="11:27" ht="15.75">
      <c r="K4577" s="21"/>
      <c r="L4577" s="17"/>
      <c r="M4577" s="17"/>
      <c r="N4577" s="17" t="s">
        <v>405</v>
      </c>
      <c r="O4577" s="17" t="s">
        <v>1204</v>
      </c>
      <c r="P4577" s="17" t="s">
        <v>4939</v>
      </c>
      <c r="Q4577" s="17" t="s">
        <v>306</v>
      </c>
      <c r="R4577" s="18">
        <v>125</v>
      </c>
      <c r="S4577" s="10">
        <v>50</v>
      </c>
      <c r="AA4577" s="11" t="str">
        <f t="shared" si="71"/>
        <v>28. Hải DươngThị xã Kinh Môn</v>
      </c>
    </row>
    <row r="4578" spans="11:27" ht="15.75">
      <c r="K4578" s="21"/>
      <c r="L4578" s="17"/>
      <c r="M4578" s="17"/>
      <c r="N4578" s="17" t="s">
        <v>405</v>
      </c>
      <c r="O4578" s="17" t="s">
        <v>1204</v>
      </c>
      <c r="P4578" s="17" t="s">
        <v>4940</v>
      </c>
      <c r="Q4578" s="17" t="s">
        <v>306</v>
      </c>
      <c r="R4578" s="18">
        <v>125</v>
      </c>
      <c r="S4578" s="10">
        <v>50</v>
      </c>
      <c r="AA4578" s="11" t="str">
        <f t="shared" si="71"/>
        <v>28. Hải DươngThị xã Kinh Môn</v>
      </c>
    </row>
    <row r="4579" spans="11:27" ht="15.75">
      <c r="K4579" s="21"/>
      <c r="L4579" s="17"/>
      <c r="M4579" s="17"/>
      <c r="N4579" s="17" t="s">
        <v>405</v>
      </c>
      <c r="O4579" s="17" t="s">
        <v>1204</v>
      </c>
      <c r="P4579" s="17" t="s">
        <v>4941</v>
      </c>
      <c r="Q4579" s="17" t="s">
        <v>306</v>
      </c>
      <c r="R4579" s="18">
        <v>125</v>
      </c>
      <c r="S4579" s="10">
        <v>50</v>
      </c>
      <c r="AA4579" s="11" t="str">
        <f t="shared" si="71"/>
        <v>28. Hải DươngThị xã Kinh Môn</v>
      </c>
    </row>
    <row r="4580" spans="11:27" ht="15.75">
      <c r="K4580" s="21"/>
      <c r="L4580" s="17"/>
      <c r="M4580" s="17"/>
      <c r="N4580" s="17" t="s">
        <v>405</v>
      </c>
      <c r="O4580" s="17" t="s">
        <v>1204</v>
      </c>
      <c r="P4580" s="17" t="s">
        <v>4942</v>
      </c>
      <c r="Q4580" s="17" t="s">
        <v>306</v>
      </c>
      <c r="R4580" s="18">
        <v>125</v>
      </c>
      <c r="S4580" s="10">
        <v>50</v>
      </c>
      <c r="AA4580" s="11" t="str">
        <f t="shared" si="71"/>
        <v>28. Hải DươngThị xã Kinh Môn</v>
      </c>
    </row>
    <row r="4581" spans="11:27" ht="15.75">
      <c r="K4581" s="21"/>
      <c r="L4581" s="17"/>
      <c r="M4581" s="17"/>
      <c r="N4581" s="17" t="s">
        <v>405</v>
      </c>
      <c r="O4581" s="17" t="s">
        <v>1204</v>
      </c>
      <c r="P4581" s="17" t="s">
        <v>3539</v>
      </c>
      <c r="Q4581" s="17" t="s">
        <v>306</v>
      </c>
      <c r="R4581" s="18">
        <v>125</v>
      </c>
      <c r="S4581" s="10">
        <v>50</v>
      </c>
      <c r="AA4581" s="11" t="str">
        <f t="shared" si="71"/>
        <v>28. Hải DươngThị xã Kinh Môn</v>
      </c>
    </row>
    <row r="4582" spans="11:27" ht="15.75">
      <c r="K4582" s="21"/>
      <c r="L4582" s="17"/>
      <c r="M4582" s="17"/>
      <c r="N4582" s="17" t="s">
        <v>405</v>
      </c>
      <c r="O4582" s="17" t="s">
        <v>1204</v>
      </c>
      <c r="P4582" s="17" t="s">
        <v>4943</v>
      </c>
      <c r="Q4582" s="17" t="s">
        <v>306</v>
      </c>
      <c r="R4582" s="18">
        <v>125</v>
      </c>
      <c r="S4582" s="10">
        <v>50</v>
      </c>
      <c r="AA4582" s="11" t="str">
        <f t="shared" si="71"/>
        <v>28. Hải DươngThị xã Kinh Môn</v>
      </c>
    </row>
    <row r="4583" spans="11:27" ht="15.75">
      <c r="K4583" s="21"/>
      <c r="L4583" s="17"/>
      <c r="M4583" s="17"/>
      <c r="N4583" s="17" t="s">
        <v>405</v>
      </c>
      <c r="O4583" s="17" t="s">
        <v>1204</v>
      </c>
      <c r="P4583" s="17" t="s">
        <v>4944</v>
      </c>
      <c r="Q4583" s="17" t="s">
        <v>306</v>
      </c>
      <c r="R4583" s="18">
        <v>125</v>
      </c>
      <c r="S4583" s="10">
        <v>50</v>
      </c>
      <c r="AA4583" s="11" t="str">
        <f t="shared" si="71"/>
        <v>28. Hải DươngThị xã Kinh Môn</v>
      </c>
    </row>
    <row r="4584" spans="11:27" ht="15.75">
      <c r="K4584" s="21"/>
      <c r="L4584" s="17"/>
      <c r="M4584" s="17"/>
      <c r="N4584" s="17" t="s">
        <v>409</v>
      </c>
      <c r="O4584" s="17" t="s">
        <v>601</v>
      </c>
      <c r="P4584" s="17" t="s">
        <v>4945</v>
      </c>
      <c r="Q4584" s="17" t="s">
        <v>297</v>
      </c>
      <c r="R4584" s="18">
        <v>95</v>
      </c>
      <c r="S4584" s="10">
        <v>44</v>
      </c>
      <c r="AA4584" s="11" t="str">
        <f t="shared" si="71"/>
        <v>29. Hậu GiangHuyện Châu Thành</v>
      </c>
    </row>
    <row r="4585" spans="11:27" ht="15.75">
      <c r="K4585" s="21"/>
      <c r="L4585" s="17"/>
      <c r="M4585" s="17"/>
      <c r="N4585" s="17" t="s">
        <v>409</v>
      </c>
      <c r="O4585" s="17" t="s">
        <v>601</v>
      </c>
      <c r="P4585" s="17" t="s">
        <v>4946</v>
      </c>
      <c r="Q4585" s="17" t="s">
        <v>297</v>
      </c>
      <c r="R4585" s="18">
        <v>95</v>
      </c>
      <c r="S4585" s="10">
        <v>44</v>
      </c>
      <c r="AA4585" s="11" t="str">
        <f t="shared" si="71"/>
        <v>29. Hậu GiangHuyện Châu Thành</v>
      </c>
    </row>
    <row r="4586" spans="11:27" ht="15.75">
      <c r="K4586" s="21"/>
      <c r="L4586" s="17"/>
      <c r="M4586" s="17"/>
      <c r="N4586" s="17" t="s">
        <v>409</v>
      </c>
      <c r="O4586" s="17" t="s">
        <v>601</v>
      </c>
      <c r="P4586" s="17" t="s">
        <v>2581</v>
      </c>
      <c r="Q4586" s="17" t="s">
        <v>297</v>
      </c>
      <c r="R4586" s="18">
        <v>95</v>
      </c>
      <c r="S4586" s="10">
        <v>44</v>
      </c>
      <c r="AA4586" s="11" t="str">
        <f t="shared" si="71"/>
        <v>29. Hậu GiangHuyện Châu Thành</v>
      </c>
    </row>
    <row r="4587" spans="11:27" ht="15.75">
      <c r="K4587" s="21"/>
      <c r="L4587" s="17"/>
      <c r="M4587" s="17"/>
      <c r="N4587" s="17" t="s">
        <v>409</v>
      </c>
      <c r="O4587" s="17" t="s">
        <v>601</v>
      </c>
      <c r="P4587" s="17" t="s">
        <v>4947</v>
      </c>
      <c r="Q4587" s="17" t="s">
        <v>297</v>
      </c>
      <c r="R4587" s="18">
        <v>95</v>
      </c>
      <c r="S4587" s="10">
        <v>44</v>
      </c>
      <c r="AA4587" s="11" t="str">
        <f t="shared" si="71"/>
        <v>29. Hậu GiangHuyện Châu Thành</v>
      </c>
    </row>
    <row r="4588" spans="11:27" ht="15.75">
      <c r="K4588" s="21"/>
      <c r="L4588" s="17"/>
      <c r="M4588" s="17"/>
      <c r="N4588" s="17" t="s">
        <v>409</v>
      </c>
      <c r="O4588" s="17" t="s">
        <v>601</v>
      </c>
      <c r="P4588" s="17" t="s">
        <v>4948</v>
      </c>
      <c r="Q4588" s="17" t="s">
        <v>297</v>
      </c>
      <c r="R4588" s="18">
        <v>95</v>
      </c>
      <c r="S4588" s="10">
        <v>44</v>
      </c>
      <c r="AA4588" s="11" t="str">
        <f t="shared" si="71"/>
        <v>29. Hậu GiangHuyện Châu Thành</v>
      </c>
    </row>
    <row r="4589" spans="11:27" ht="15.75">
      <c r="K4589" s="21"/>
      <c r="L4589" s="17"/>
      <c r="M4589" s="17"/>
      <c r="N4589" s="17" t="s">
        <v>409</v>
      </c>
      <c r="O4589" s="17" t="s">
        <v>601</v>
      </c>
      <c r="P4589" s="17" t="s">
        <v>1784</v>
      </c>
      <c r="Q4589" s="17" t="s">
        <v>297</v>
      </c>
      <c r="R4589" s="18">
        <v>95</v>
      </c>
      <c r="S4589" s="10">
        <v>44</v>
      </c>
      <c r="AA4589" s="11" t="str">
        <f t="shared" si="71"/>
        <v>29. Hậu GiangHuyện Châu Thành</v>
      </c>
    </row>
    <row r="4590" spans="11:27" ht="15.75">
      <c r="K4590" s="21"/>
      <c r="L4590" s="17"/>
      <c r="M4590" s="17"/>
      <c r="N4590" s="17" t="s">
        <v>409</v>
      </c>
      <c r="O4590" s="17" t="s">
        <v>601</v>
      </c>
      <c r="P4590" s="17" t="s">
        <v>2281</v>
      </c>
      <c r="Q4590" s="17" t="s">
        <v>297</v>
      </c>
      <c r="R4590" s="18">
        <v>95</v>
      </c>
      <c r="S4590" s="10">
        <v>44</v>
      </c>
      <c r="AA4590" s="11" t="str">
        <f t="shared" si="71"/>
        <v>29. Hậu GiangHuyện Châu Thành</v>
      </c>
    </row>
    <row r="4591" spans="11:27" ht="15.75">
      <c r="K4591" s="21"/>
      <c r="L4591" s="17"/>
      <c r="M4591" s="17"/>
      <c r="N4591" s="17" t="s">
        <v>409</v>
      </c>
      <c r="O4591" s="17" t="s">
        <v>601</v>
      </c>
      <c r="P4591" s="17" t="s">
        <v>3430</v>
      </c>
      <c r="Q4591" s="17" t="s">
        <v>297</v>
      </c>
      <c r="R4591" s="18">
        <v>95</v>
      </c>
      <c r="S4591" s="10">
        <v>44</v>
      </c>
      <c r="AA4591" s="11" t="str">
        <f t="shared" si="71"/>
        <v>29. Hậu GiangHuyện Châu Thành</v>
      </c>
    </row>
    <row r="4592" spans="11:27" ht="15.75">
      <c r="K4592" s="21"/>
      <c r="L4592" s="17"/>
      <c r="M4592" s="17"/>
      <c r="N4592" s="17" t="s">
        <v>409</v>
      </c>
      <c r="O4592" s="17" t="s">
        <v>1209</v>
      </c>
      <c r="P4592" s="17" t="s">
        <v>4949</v>
      </c>
      <c r="Q4592" s="17" t="s">
        <v>297</v>
      </c>
      <c r="R4592" s="18">
        <v>95</v>
      </c>
      <c r="S4592" s="10">
        <v>44</v>
      </c>
      <c r="AA4592" s="11" t="str">
        <f t="shared" si="71"/>
        <v>29. Hậu GiangHuyện Châu Thành A</v>
      </c>
    </row>
    <row r="4593" spans="11:27" ht="15.75">
      <c r="K4593" s="21"/>
      <c r="L4593" s="17"/>
      <c r="M4593" s="17"/>
      <c r="N4593" s="17" t="s">
        <v>409</v>
      </c>
      <c r="O4593" s="17" t="s">
        <v>1209</v>
      </c>
      <c r="P4593" s="17" t="s">
        <v>4950</v>
      </c>
      <c r="Q4593" s="17" t="s">
        <v>297</v>
      </c>
      <c r="R4593" s="18">
        <v>95</v>
      </c>
      <c r="S4593" s="10">
        <v>44</v>
      </c>
      <c r="AA4593" s="11" t="str">
        <f t="shared" si="71"/>
        <v>29. Hậu GiangHuyện Châu Thành A</v>
      </c>
    </row>
    <row r="4594" spans="11:27" ht="15.75">
      <c r="K4594" s="21"/>
      <c r="L4594" s="17"/>
      <c r="M4594" s="17"/>
      <c r="N4594" s="17" t="s">
        <v>409</v>
      </c>
      <c r="O4594" s="17" t="s">
        <v>1209</v>
      </c>
      <c r="P4594" s="17" t="s">
        <v>4951</v>
      </c>
      <c r="Q4594" s="17" t="s">
        <v>297</v>
      </c>
      <c r="R4594" s="18">
        <v>95</v>
      </c>
      <c r="S4594" s="10">
        <v>44</v>
      </c>
      <c r="AA4594" s="11" t="str">
        <f t="shared" si="71"/>
        <v>29. Hậu GiangHuyện Châu Thành A</v>
      </c>
    </row>
    <row r="4595" spans="11:27" ht="15.75">
      <c r="K4595" s="21"/>
      <c r="L4595" s="17"/>
      <c r="M4595" s="17"/>
      <c r="N4595" s="17" t="s">
        <v>409</v>
      </c>
      <c r="O4595" s="17" t="s">
        <v>1209</v>
      </c>
      <c r="P4595" s="17" t="s">
        <v>4952</v>
      </c>
      <c r="Q4595" s="17" t="s">
        <v>297</v>
      </c>
      <c r="R4595" s="18">
        <v>95</v>
      </c>
      <c r="S4595" s="10">
        <v>44</v>
      </c>
      <c r="AA4595" s="11" t="str">
        <f t="shared" si="71"/>
        <v>29. Hậu GiangHuyện Châu Thành A</v>
      </c>
    </row>
    <row r="4596" spans="11:27" ht="15.75">
      <c r="K4596" s="21"/>
      <c r="L4596" s="17"/>
      <c r="M4596" s="17"/>
      <c r="N4596" s="17" t="s">
        <v>409</v>
      </c>
      <c r="O4596" s="17" t="s">
        <v>1209</v>
      </c>
      <c r="P4596" s="17" t="s">
        <v>4953</v>
      </c>
      <c r="Q4596" s="17" t="s">
        <v>297</v>
      </c>
      <c r="R4596" s="18">
        <v>95</v>
      </c>
      <c r="S4596" s="10">
        <v>44</v>
      </c>
      <c r="AA4596" s="11" t="str">
        <f t="shared" si="71"/>
        <v>29. Hậu GiangHuyện Châu Thành A</v>
      </c>
    </row>
    <row r="4597" spans="11:27" ht="15.75">
      <c r="K4597" s="21"/>
      <c r="L4597" s="17"/>
      <c r="M4597" s="17"/>
      <c r="N4597" s="17" t="s">
        <v>409</v>
      </c>
      <c r="O4597" s="17" t="s">
        <v>1209</v>
      </c>
      <c r="P4597" s="17" t="s">
        <v>2484</v>
      </c>
      <c r="Q4597" s="17" t="s">
        <v>297</v>
      </c>
      <c r="R4597" s="18">
        <v>95</v>
      </c>
      <c r="S4597" s="10">
        <v>44</v>
      </c>
      <c r="AA4597" s="11" t="str">
        <f t="shared" si="71"/>
        <v>29. Hậu GiangHuyện Châu Thành A</v>
      </c>
    </row>
    <row r="4598" spans="11:27" ht="15.75">
      <c r="K4598" s="21"/>
      <c r="L4598" s="17"/>
      <c r="M4598" s="17"/>
      <c r="N4598" s="17" t="s">
        <v>409</v>
      </c>
      <c r="O4598" s="17" t="s">
        <v>1209</v>
      </c>
      <c r="P4598" s="17" t="s">
        <v>4954</v>
      </c>
      <c r="Q4598" s="17" t="s">
        <v>297</v>
      </c>
      <c r="R4598" s="18">
        <v>95</v>
      </c>
      <c r="S4598" s="10">
        <v>44</v>
      </c>
      <c r="AA4598" s="11" t="str">
        <f t="shared" si="71"/>
        <v>29. Hậu GiangHuyện Châu Thành A</v>
      </c>
    </row>
    <row r="4599" spans="11:27" ht="15.75">
      <c r="K4599" s="21"/>
      <c r="L4599" s="17"/>
      <c r="M4599" s="17"/>
      <c r="N4599" s="17" t="s">
        <v>409</v>
      </c>
      <c r="O4599" s="17" t="s">
        <v>1209</v>
      </c>
      <c r="P4599" s="17" t="s">
        <v>4955</v>
      </c>
      <c r="Q4599" s="17" t="s">
        <v>297</v>
      </c>
      <c r="R4599" s="18">
        <v>95</v>
      </c>
      <c r="S4599" s="10">
        <v>44</v>
      </c>
      <c r="AA4599" s="11" t="str">
        <f t="shared" si="71"/>
        <v>29. Hậu GiangHuyện Châu Thành A</v>
      </c>
    </row>
    <row r="4600" spans="11:27" ht="15.75">
      <c r="K4600" s="21"/>
      <c r="L4600" s="17"/>
      <c r="M4600" s="17"/>
      <c r="N4600" s="17" t="s">
        <v>409</v>
      </c>
      <c r="O4600" s="17" t="s">
        <v>1209</v>
      </c>
      <c r="P4600" s="17" t="s">
        <v>4956</v>
      </c>
      <c r="Q4600" s="17" t="s">
        <v>297</v>
      </c>
      <c r="R4600" s="18">
        <v>95</v>
      </c>
      <c r="S4600" s="10">
        <v>44</v>
      </c>
      <c r="AA4600" s="11" t="str">
        <f t="shared" si="71"/>
        <v>29. Hậu GiangHuyện Châu Thành A</v>
      </c>
    </row>
    <row r="4601" spans="11:27" ht="15.75">
      <c r="K4601" s="21"/>
      <c r="L4601" s="17"/>
      <c r="M4601" s="17"/>
      <c r="N4601" s="17" t="s">
        <v>409</v>
      </c>
      <c r="O4601" s="17" t="s">
        <v>1209</v>
      </c>
      <c r="P4601" s="17" t="s">
        <v>4957</v>
      </c>
      <c r="Q4601" s="17" t="s">
        <v>297</v>
      </c>
      <c r="R4601" s="18">
        <v>95</v>
      </c>
      <c r="S4601" s="10">
        <v>44</v>
      </c>
      <c r="AA4601" s="11" t="str">
        <f t="shared" si="71"/>
        <v>29. Hậu GiangHuyện Châu Thành A</v>
      </c>
    </row>
    <row r="4602" spans="11:27" ht="15.75">
      <c r="K4602" s="21"/>
      <c r="L4602" s="17"/>
      <c r="M4602" s="17"/>
      <c r="N4602" s="17" t="s">
        <v>409</v>
      </c>
      <c r="O4602" s="17" t="s">
        <v>1212</v>
      </c>
      <c r="P4602" s="17" t="s">
        <v>4958</v>
      </c>
      <c r="Q4602" s="17" t="s">
        <v>297</v>
      </c>
      <c r="R4602" s="18">
        <v>95</v>
      </c>
      <c r="S4602" s="10">
        <v>44</v>
      </c>
      <c r="AA4602" s="11" t="str">
        <f t="shared" si="71"/>
        <v>29. Hậu GiangHuyện Long Mỹ</v>
      </c>
    </row>
    <row r="4603" spans="11:27" ht="15.75">
      <c r="K4603" s="21"/>
      <c r="L4603" s="17"/>
      <c r="M4603" s="17"/>
      <c r="N4603" s="17" t="s">
        <v>409</v>
      </c>
      <c r="O4603" s="17" t="s">
        <v>1212</v>
      </c>
      <c r="P4603" s="17" t="s">
        <v>4959</v>
      </c>
      <c r="Q4603" s="17" t="s">
        <v>297</v>
      </c>
      <c r="R4603" s="18">
        <v>95</v>
      </c>
      <c r="S4603" s="10">
        <v>44</v>
      </c>
      <c r="AA4603" s="11" t="str">
        <f t="shared" si="71"/>
        <v>29. Hậu GiangHuyện Long Mỹ</v>
      </c>
    </row>
    <row r="4604" spans="11:27" ht="15.75">
      <c r="K4604" s="21"/>
      <c r="L4604" s="17"/>
      <c r="M4604" s="17"/>
      <c r="N4604" s="17" t="s">
        <v>409</v>
      </c>
      <c r="O4604" s="17" t="s">
        <v>1212</v>
      </c>
      <c r="P4604" s="17" t="s">
        <v>4960</v>
      </c>
      <c r="Q4604" s="17" t="s">
        <v>297</v>
      </c>
      <c r="R4604" s="18">
        <v>95</v>
      </c>
      <c r="S4604" s="10">
        <v>44</v>
      </c>
      <c r="AA4604" s="11" t="str">
        <f t="shared" si="71"/>
        <v>29. Hậu GiangHuyện Long Mỹ</v>
      </c>
    </row>
    <row r="4605" spans="11:27" ht="15.75">
      <c r="K4605" s="21"/>
      <c r="L4605" s="17"/>
      <c r="M4605" s="17"/>
      <c r="N4605" s="17" t="s">
        <v>409</v>
      </c>
      <c r="O4605" s="17" t="s">
        <v>1212</v>
      </c>
      <c r="P4605" s="17" t="s">
        <v>3342</v>
      </c>
      <c r="Q4605" s="17" t="s">
        <v>297</v>
      </c>
      <c r="R4605" s="18">
        <v>95</v>
      </c>
      <c r="S4605" s="10">
        <v>44</v>
      </c>
      <c r="AA4605" s="11" t="str">
        <f t="shared" si="71"/>
        <v>29. Hậu GiangHuyện Long Mỹ</v>
      </c>
    </row>
    <row r="4606" spans="11:27" ht="15.75">
      <c r="K4606" s="21"/>
      <c r="L4606" s="17"/>
      <c r="M4606" s="17"/>
      <c r="N4606" s="17" t="s">
        <v>409</v>
      </c>
      <c r="O4606" s="17" t="s">
        <v>1212</v>
      </c>
      <c r="P4606" s="17" t="s">
        <v>4961</v>
      </c>
      <c r="Q4606" s="17" t="s">
        <v>297</v>
      </c>
      <c r="R4606" s="18">
        <v>95</v>
      </c>
      <c r="S4606" s="10">
        <v>44</v>
      </c>
      <c r="AA4606" s="11" t="str">
        <f t="shared" si="71"/>
        <v>29. Hậu GiangHuyện Long Mỹ</v>
      </c>
    </row>
    <row r="4607" spans="11:27" ht="15.75">
      <c r="K4607" s="21"/>
      <c r="L4607" s="17"/>
      <c r="M4607" s="17"/>
      <c r="N4607" s="17" t="s">
        <v>409</v>
      </c>
      <c r="O4607" s="17" t="s">
        <v>1212</v>
      </c>
      <c r="P4607" s="17" t="s">
        <v>4962</v>
      </c>
      <c r="Q4607" s="17" t="s">
        <v>297</v>
      </c>
      <c r="R4607" s="18">
        <v>95</v>
      </c>
      <c r="S4607" s="10">
        <v>44</v>
      </c>
      <c r="AA4607" s="11" t="str">
        <f t="shared" si="71"/>
        <v>29. Hậu GiangHuyện Long Mỹ</v>
      </c>
    </row>
    <row r="4608" spans="11:27" ht="15.75">
      <c r="K4608" s="21"/>
      <c r="L4608" s="17"/>
      <c r="M4608" s="17"/>
      <c r="N4608" s="17" t="s">
        <v>409</v>
      </c>
      <c r="O4608" s="17" t="s">
        <v>1212</v>
      </c>
      <c r="P4608" s="17" t="s">
        <v>4963</v>
      </c>
      <c r="Q4608" s="17" t="s">
        <v>297</v>
      </c>
      <c r="R4608" s="18">
        <v>95</v>
      </c>
      <c r="S4608" s="10">
        <v>44</v>
      </c>
      <c r="AA4608" s="11" t="str">
        <f t="shared" si="71"/>
        <v>29. Hậu GiangHuyện Long Mỹ</v>
      </c>
    </row>
    <row r="4609" spans="11:27" ht="15.75">
      <c r="K4609" s="21"/>
      <c r="L4609" s="17"/>
      <c r="M4609" s="17"/>
      <c r="N4609" s="17" t="s">
        <v>409</v>
      </c>
      <c r="O4609" s="17" t="s">
        <v>1212</v>
      </c>
      <c r="P4609" s="17" t="s">
        <v>4964</v>
      </c>
      <c r="Q4609" s="17" t="s">
        <v>297</v>
      </c>
      <c r="R4609" s="18">
        <v>95</v>
      </c>
      <c r="S4609" s="10">
        <v>44</v>
      </c>
      <c r="AA4609" s="11" t="str">
        <f t="shared" si="71"/>
        <v>29. Hậu GiangHuyện Long Mỹ</v>
      </c>
    </row>
    <row r="4610" spans="11:27" ht="15.75">
      <c r="K4610" s="21"/>
      <c r="L4610" s="17"/>
      <c r="M4610" s="17"/>
      <c r="N4610" s="17" t="s">
        <v>409</v>
      </c>
      <c r="O4610" s="17" t="s">
        <v>1215</v>
      </c>
      <c r="P4610" s="17" t="s">
        <v>4965</v>
      </c>
      <c r="Q4610" s="17" t="s">
        <v>297</v>
      </c>
      <c r="R4610" s="18">
        <v>95</v>
      </c>
      <c r="S4610" s="10">
        <v>44</v>
      </c>
      <c r="AA4610" s="11" t="str">
        <f t="shared" si="71"/>
        <v>29. Hậu GiangHuyện Phụng Hiệp</v>
      </c>
    </row>
    <row r="4611" spans="11:27" ht="15.75">
      <c r="K4611" s="21"/>
      <c r="L4611" s="17"/>
      <c r="M4611" s="17"/>
      <c r="N4611" s="17" t="s">
        <v>409</v>
      </c>
      <c r="O4611" s="17" t="s">
        <v>1215</v>
      </c>
      <c r="P4611" s="17" t="s">
        <v>4966</v>
      </c>
      <c r="Q4611" s="17" t="s">
        <v>297</v>
      </c>
      <c r="R4611" s="18">
        <v>95</v>
      </c>
      <c r="S4611" s="10">
        <v>44</v>
      </c>
      <c r="AA4611" s="11" t="str">
        <f t="shared" si="71"/>
        <v>29. Hậu GiangHuyện Phụng Hiệp</v>
      </c>
    </row>
    <row r="4612" spans="11:27" ht="15.75">
      <c r="K4612" s="21"/>
      <c r="L4612" s="17"/>
      <c r="M4612" s="17"/>
      <c r="N4612" s="17" t="s">
        <v>409</v>
      </c>
      <c r="O4612" s="17" t="s">
        <v>1215</v>
      </c>
      <c r="P4612" s="17" t="s">
        <v>4967</v>
      </c>
      <c r="Q4612" s="17" t="s">
        <v>297</v>
      </c>
      <c r="R4612" s="18">
        <v>95</v>
      </c>
      <c r="S4612" s="10">
        <v>44</v>
      </c>
      <c r="AA4612" s="11" t="str">
        <f t="shared" si="71"/>
        <v>29. Hậu GiangHuyện Phụng Hiệp</v>
      </c>
    </row>
    <row r="4613" spans="11:27" ht="15.75">
      <c r="K4613" s="21"/>
      <c r="L4613" s="17"/>
      <c r="M4613" s="17"/>
      <c r="N4613" s="17" t="s">
        <v>409</v>
      </c>
      <c r="O4613" s="17" t="s">
        <v>1215</v>
      </c>
      <c r="P4613" s="17" t="s">
        <v>2356</v>
      </c>
      <c r="Q4613" s="17" t="s">
        <v>297</v>
      </c>
      <c r="R4613" s="18">
        <v>95</v>
      </c>
      <c r="S4613" s="10">
        <v>44</v>
      </c>
      <c r="AA4613" s="11" t="str">
        <f t="shared" si="71"/>
        <v>29. Hậu GiangHuyện Phụng Hiệp</v>
      </c>
    </row>
    <row r="4614" spans="11:27" ht="15.75">
      <c r="K4614" s="21"/>
      <c r="L4614" s="17"/>
      <c r="M4614" s="17"/>
      <c r="N4614" s="17" t="s">
        <v>409</v>
      </c>
      <c r="O4614" s="17" t="s">
        <v>1215</v>
      </c>
      <c r="P4614" s="17" t="s">
        <v>4968</v>
      </c>
      <c r="Q4614" s="17" t="s">
        <v>297</v>
      </c>
      <c r="R4614" s="18">
        <v>95</v>
      </c>
      <c r="S4614" s="10">
        <v>44</v>
      </c>
      <c r="AA4614" s="11" t="str">
        <f t="shared" ref="AA4614:AA4677" si="72">N4614&amp;O4614</f>
        <v>29. Hậu GiangHuyện Phụng Hiệp</v>
      </c>
    </row>
    <row r="4615" spans="11:27" ht="15.75">
      <c r="K4615" s="21"/>
      <c r="L4615" s="17"/>
      <c r="M4615" s="17"/>
      <c r="N4615" s="17" t="s">
        <v>409</v>
      </c>
      <c r="O4615" s="17" t="s">
        <v>1215</v>
      </c>
      <c r="P4615" s="17" t="s">
        <v>2311</v>
      </c>
      <c r="Q4615" s="17" t="s">
        <v>297</v>
      </c>
      <c r="R4615" s="18">
        <v>95</v>
      </c>
      <c r="S4615" s="10">
        <v>44</v>
      </c>
      <c r="AA4615" s="11" t="str">
        <f t="shared" si="72"/>
        <v>29. Hậu GiangHuyện Phụng Hiệp</v>
      </c>
    </row>
    <row r="4616" spans="11:27" ht="15.75">
      <c r="K4616" s="21"/>
      <c r="L4616" s="17"/>
      <c r="M4616" s="17"/>
      <c r="N4616" s="17" t="s">
        <v>409</v>
      </c>
      <c r="O4616" s="17" t="s">
        <v>1215</v>
      </c>
      <c r="P4616" s="17" t="s">
        <v>4969</v>
      </c>
      <c r="Q4616" s="17" t="s">
        <v>297</v>
      </c>
      <c r="R4616" s="18">
        <v>95</v>
      </c>
      <c r="S4616" s="10">
        <v>44</v>
      </c>
      <c r="AA4616" s="11" t="str">
        <f t="shared" si="72"/>
        <v>29. Hậu GiangHuyện Phụng Hiệp</v>
      </c>
    </row>
    <row r="4617" spans="11:27" ht="15.75">
      <c r="K4617" s="21"/>
      <c r="L4617" s="17"/>
      <c r="M4617" s="17"/>
      <c r="N4617" s="17" t="s">
        <v>409</v>
      </c>
      <c r="O4617" s="17" t="s">
        <v>1215</v>
      </c>
      <c r="P4617" s="17" t="s">
        <v>2522</v>
      </c>
      <c r="Q4617" s="17" t="s">
        <v>297</v>
      </c>
      <c r="R4617" s="18">
        <v>95</v>
      </c>
      <c r="S4617" s="10">
        <v>44</v>
      </c>
      <c r="AA4617" s="11" t="str">
        <f t="shared" si="72"/>
        <v>29. Hậu GiangHuyện Phụng Hiệp</v>
      </c>
    </row>
    <row r="4618" spans="11:27" ht="15.75">
      <c r="K4618" s="21"/>
      <c r="L4618" s="17"/>
      <c r="M4618" s="17"/>
      <c r="N4618" s="17" t="s">
        <v>409</v>
      </c>
      <c r="O4618" s="17" t="s">
        <v>1215</v>
      </c>
      <c r="P4618" s="17" t="s">
        <v>4970</v>
      </c>
      <c r="Q4618" s="17" t="s">
        <v>297</v>
      </c>
      <c r="R4618" s="18">
        <v>95</v>
      </c>
      <c r="S4618" s="10">
        <v>44</v>
      </c>
      <c r="AA4618" s="11" t="str">
        <f t="shared" si="72"/>
        <v>29. Hậu GiangHuyện Phụng Hiệp</v>
      </c>
    </row>
    <row r="4619" spans="11:27" ht="15.75">
      <c r="K4619" s="21"/>
      <c r="L4619" s="17"/>
      <c r="M4619" s="17"/>
      <c r="N4619" s="17" t="s">
        <v>409</v>
      </c>
      <c r="O4619" s="17" t="s">
        <v>1215</v>
      </c>
      <c r="P4619" s="17" t="s">
        <v>4971</v>
      </c>
      <c r="Q4619" s="17" t="s">
        <v>297</v>
      </c>
      <c r="R4619" s="18">
        <v>95</v>
      </c>
      <c r="S4619" s="10">
        <v>44</v>
      </c>
      <c r="AA4619" s="11" t="str">
        <f t="shared" si="72"/>
        <v>29. Hậu GiangHuyện Phụng Hiệp</v>
      </c>
    </row>
    <row r="4620" spans="11:27" ht="15.75">
      <c r="K4620" s="21"/>
      <c r="L4620" s="17"/>
      <c r="M4620" s="17"/>
      <c r="N4620" s="17" t="s">
        <v>409</v>
      </c>
      <c r="O4620" s="17" t="s">
        <v>1215</v>
      </c>
      <c r="P4620" s="17" t="s">
        <v>4972</v>
      </c>
      <c r="Q4620" s="17" t="s">
        <v>297</v>
      </c>
      <c r="R4620" s="18">
        <v>95</v>
      </c>
      <c r="S4620" s="10">
        <v>44</v>
      </c>
      <c r="AA4620" s="11" t="str">
        <f t="shared" si="72"/>
        <v>29. Hậu GiangHuyện Phụng Hiệp</v>
      </c>
    </row>
    <row r="4621" spans="11:27" ht="15.75">
      <c r="K4621" s="21"/>
      <c r="L4621" s="17"/>
      <c r="M4621" s="17"/>
      <c r="N4621" s="17" t="s">
        <v>409</v>
      </c>
      <c r="O4621" s="17" t="s">
        <v>1215</v>
      </c>
      <c r="P4621" s="17" t="s">
        <v>2989</v>
      </c>
      <c r="Q4621" s="17" t="s">
        <v>297</v>
      </c>
      <c r="R4621" s="18">
        <v>95</v>
      </c>
      <c r="S4621" s="10">
        <v>44</v>
      </c>
      <c r="AA4621" s="11" t="str">
        <f t="shared" si="72"/>
        <v>29. Hậu GiangHuyện Phụng Hiệp</v>
      </c>
    </row>
    <row r="4622" spans="11:27" ht="15.75">
      <c r="K4622" s="21"/>
      <c r="L4622" s="17"/>
      <c r="M4622" s="17"/>
      <c r="N4622" s="17" t="s">
        <v>409</v>
      </c>
      <c r="O4622" s="17" t="s">
        <v>1215</v>
      </c>
      <c r="P4622" s="17" t="s">
        <v>3051</v>
      </c>
      <c r="Q4622" s="17" t="s">
        <v>297</v>
      </c>
      <c r="R4622" s="18">
        <v>95</v>
      </c>
      <c r="S4622" s="10">
        <v>44</v>
      </c>
      <c r="AA4622" s="11" t="str">
        <f t="shared" si="72"/>
        <v>29. Hậu GiangHuyện Phụng Hiệp</v>
      </c>
    </row>
    <row r="4623" spans="11:27" ht="15.75">
      <c r="K4623" s="21"/>
      <c r="L4623" s="17"/>
      <c r="M4623" s="17"/>
      <c r="N4623" s="17" t="s">
        <v>409</v>
      </c>
      <c r="O4623" s="17" t="s">
        <v>1215</v>
      </c>
      <c r="P4623" s="17" t="s">
        <v>4973</v>
      </c>
      <c r="Q4623" s="17" t="s">
        <v>297</v>
      </c>
      <c r="R4623" s="18">
        <v>95</v>
      </c>
      <c r="S4623" s="10">
        <v>44</v>
      </c>
      <c r="AA4623" s="11" t="str">
        <f t="shared" si="72"/>
        <v>29. Hậu GiangHuyện Phụng Hiệp</v>
      </c>
    </row>
    <row r="4624" spans="11:27" ht="15.75">
      <c r="K4624" s="21"/>
      <c r="L4624" s="17"/>
      <c r="M4624" s="17"/>
      <c r="N4624" s="17" t="s">
        <v>409</v>
      </c>
      <c r="O4624" s="17" t="s">
        <v>1215</v>
      </c>
      <c r="P4624" s="17" t="s">
        <v>4974</v>
      </c>
      <c r="Q4624" s="17" t="s">
        <v>297</v>
      </c>
      <c r="R4624" s="18">
        <v>95</v>
      </c>
      <c r="S4624" s="10">
        <v>44</v>
      </c>
      <c r="AA4624" s="11" t="str">
        <f t="shared" si="72"/>
        <v>29. Hậu GiangHuyện Phụng Hiệp</v>
      </c>
    </row>
    <row r="4625" spans="11:27" ht="15.75">
      <c r="K4625" s="21"/>
      <c r="L4625" s="17"/>
      <c r="M4625" s="17"/>
      <c r="N4625" s="17" t="s">
        <v>409</v>
      </c>
      <c r="O4625" s="17" t="s">
        <v>1218</v>
      </c>
      <c r="P4625" s="17" t="s">
        <v>4975</v>
      </c>
      <c r="Q4625" s="17" t="s">
        <v>297</v>
      </c>
      <c r="R4625" s="18">
        <v>95</v>
      </c>
      <c r="S4625" s="10">
        <v>44</v>
      </c>
      <c r="AA4625" s="11" t="str">
        <f t="shared" si="72"/>
        <v>29. Hậu GiangHuyện Vị Thuỷ</v>
      </c>
    </row>
    <row r="4626" spans="11:27" ht="15.75">
      <c r="K4626" s="21"/>
      <c r="L4626" s="17"/>
      <c r="M4626" s="17"/>
      <c r="N4626" s="17" t="s">
        <v>409</v>
      </c>
      <c r="O4626" s="17" t="s">
        <v>1218</v>
      </c>
      <c r="P4626" s="17" t="s">
        <v>4976</v>
      </c>
      <c r="Q4626" s="17" t="s">
        <v>297</v>
      </c>
      <c r="R4626" s="18">
        <v>95</v>
      </c>
      <c r="S4626" s="10">
        <v>44</v>
      </c>
      <c r="AA4626" s="11" t="str">
        <f t="shared" si="72"/>
        <v>29. Hậu GiangHuyện Vị Thuỷ</v>
      </c>
    </row>
    <row r="4627" spans="11:27" ht="15.75">
      <c r="K4627" s="21"/>
      <c r="L4627" s="17"/>
      <c r="M4627" s="17"/>
      <c r="N4627" s="17" t="s">
        <v>409</v>
      </c>
      <c r="O4627" s="17" t="s">
        <v>1218</v>
      </c>
      <c r="P4627" s="17" t="s">
        <v>4977</v>
      </c>
      <c r="Q4627" s="17" t="s">
        <v>297</v>
      </c>
      <c r="R4627" s="18">
        <v>95</v>
      </c>
      <c r="S4627" s="10">
        <v>44</v>
      </c>
      <c r="AA4627" s="11" t="str">
        <f t="shared" si="72"/>
        <v>29. Hậu GiangHuyện Vị Thuỷ</v>
      </c>
    </row>
    <row r="4628" spans="11:27" ht="15.75">
      <c r="K4628" s="21"/>
      <c r="L4628" s="17"/>
      <c r="M4628" s="17"/>
      <c r="N4628" s="17" t="s">
        <v>409</v>
      </c>
      <c r="O4628" s="17" t="s">
        <v>1218</v>
      </c>
      <c r="P4628" s="17" t="s">
        <v>4978</v>
      </c>
      <c r="Q4628" s="17" t="s">
        <v>297</v>
      </c>
      <c r="R4628" s="18">
        <v>95</v>
      </c>
      <c r="S4628" s="10">
        <v>44</v>
      </c>
      <c r="AA4628" s="11" t="str">
        <f t="shared" si="72"/>
        <v>29. Hậu GiangHuyện Vị Thuỷ</v>
      </c>
    </row>
    <row r="4629" spans="11:27" ht="15.75">
      <c r="K4629" s="21"/>
      <c r="L4629" s="17"/>
      <c r="M4629" s="17"/>
      <c r="N4629" s="17" t="s">
        <v>409</v>
      </c>
      <c r="O4629" s="17" t="s">
        <v>1218</v>
      </c>
      <c r="P4629" s="17" t="s">
        <v>4979</v>
      </c>
      <c r="Q4629" s="17" t="s">
        <v>297</v>
      </c>
      <c r="R4629" s="18">
        <v>95</v>
      </c>
      <c r="S4629" s="10">
        <v>44</v>
      </c>
      <c r="AA4629" s="11" t="str">
        <f t="shared" si="72"/>
        <v>29. Hậu GiangHuyện Vị Thuỷ</v>
      </c>
    </row>
    <row r="4630" spans="11:27" ht="15.75">
      <c r="K4630" s="21"/>
      <c r="L4630" s="17"/>
      <c r="M4630" s="17"/>
      <c r="N4630" s="17" t="s">
        <v>409</v>
      </c>
      <c r="O4630" s="17" t="s">
        <v>1218</v>
      </c>
      <c r="P4630" s="17" t="s">
        <v>4980</v>
      </c>
      <c r="Q4630" s="17" t="s">
        <v>297</v>
      </c>
      <c r="R4630" s="18">
        <v>95</v>
      </c>
      <c r="S4630" s="10">
        <v>44</v>
      </c>
      <c r="AA4630" s="11" t="str">
        <f t="shared" si="72"/>
        <v>29. Hậu GiangHuyện Vị Thuỷ</v>
      </c>
    </row>
    <row r="4631" spans="11:27" ht="15.75">
      <c r="K4631" s="21"/>
      <c r="L4631" s="17"/>
      <c r="M4631" s="17"/>
      <c r="N4631" s="17" t="s">
        <v>409</v>
      </c>
      <c r="O4631" s="17" t="s">
        <v>1218</v>
      </c>
      <c r="P4631" s="17" t="s">
        <v>4981</v>
      </c>
      <c r="Q4631" s="17" t="s">
        <v>297</v>
      </c>
      <c r="R4631" s="18">
        <v>95</v>
      </c>
      <c r="S4631" s="10">
        <v>44</v>
      </c>
      <c r="AA4631" s="11" t="str">
        <f t="shared" si="72"/>
        <v>29. Hậu GiangHuyện Vị Thuỷ</v>
      </c>
    </row>
    <row r="4632" spans="11:27" ht="15.75">
      <c r="K4632" s="21"/>
      <c r="L4632" s="17"/>
      <c r="M4632" s="17"/>
      <c r="N4632" s="17" t="s">
        <v>409</v>
      </c>
      <c r="O4632" s="17" t="s">
        <v>1218</v>
      </c>
      <c r="P4632" s="17" t="s">
        <v>4982</v>
      </c>
      <c r="Q4632" s="17" t="s">
        <v>297</v>
      </c>
      <c r="R4632" s="18">
        <v>95</v>
      </c>
      <c r="S4632" s="10">
        <v>44</v>
      </c>
      <c r="AA4632" s="11" t="str">
        <f t="shared" si="72"/>
        <v>29. Hậu GiangHuyện Vị Thuỷ</v>
      </c>
    </row>
    <row r="4633" spans="11:27" ht="15.75">
      <c r="K4633" s="21"/>
      <c r="L4633" s="17"/>
      <c r="M4633" s="17"/>
      <c r="N4633" s="17" t="s">
        <v>409</v>
      </c>
      <c r="O4633" s="17" t="s">
        <v>1218</v>
      </c>
      <c r="P4633" s="17" t="s">
        <v>4983</v>
      </c>
      <c r="Q4633" s="17" t="s">
        <v>297</v>
      </c>
      <c r="R4633" s="18">
        <v>95</v>
      </c>
      <c r="S4633" s="10">
        <v>44</v>
      </c>
      <c r="AA4633" s="11" t="str">
        <f t="shared" si="72"/>
        <v>29. Hậu GiangHuyện Vị Thuỷ</v>
      </c>
    </row>
    <row r="4634" spans="11:27" ht="15.75">
      <c r="K4634" s="21"/>
      <c r="L4634" s="17"/>
      <c r="M4634" s="17"/>
      <c r="N4634" s="17" t="s">
        <v>409</v>
      </c>
      <c r="O4634" s="17" t="s">
        <v>1218</v>
      </c>
      <c r="P4634" s="17" t="s">
        <v>2351</v>
      </c>
      <c r="Q4634" s="17" t="s">
        <v>297</v>
      </c>
      <c r="R4634" s="18">
        <v>95</v>
      </c>
      <c r="S4634" s="10">
        <v>44</v>
      </c>
      <c r="AA4634" s="11" t="str">
        <f t="shared" si="72"/>
        <v>29. Hậu GiangHuyện Vị Thuỷ</v>
      </c>
    </row>
    <row r="4635" spans="11:27" ht="15.75">
      <c r="K4635" s="21"/>
      <c r="L4635" s="17"/>
      <c r="M4635" s="17"/>
      <c r="N4635" s="17" t="s">
        <v>409</v>
      </c>
      <c r="O4635" s="17" t="s">
        <v>1220</v>
      </c>
      <c r="P4635" s="17" t="s">
        <v>4984</v>
      </c>
      <c r="Q4635" s="17" t="s">
        <v>297</v>
      </c>
      <c r="R4635" s="18">
        <v>95</v>
      </c>
      <c r="S4635" s="10">
        <v>44</v>
      </c>
      <c r="AA4635" s="11" t="str">
        <f t="shared" si="72"/>
        <v>29. Hậu GiangThành phố Ngã Bảy</v>
      </c>
    </row>
    <row r="4636" spans="11:27" ht="15.75">
      <c r="K4636" s="21"/>
      <c r="L4636" s="17"/>
      <c r="M4636" s="17"/>
      <c r="N4636" s="17" t="s">
        <v>409</v>
      </c>
      <c r="O4636" s="17" t="s">
        <v>1220</v>
      </c>
      <c r="P4636" s="17" t="s">
        <v>1858</v>
      </c>
      <c r="Q4636" s="17" t="s">
        <v>297</v>
      </c>
      <c r="R4636" s="18">
        <v>95</v>
      </c>
      <c r="S4636" s="10">
        <v>44</v>
      </c>
      <c r="AA4636" s="11" t="str">
        <f t="shared" si="72"/>
        <v>29. Hậu GiangThành phố Ngã Bảy</v>
      </c>
    </row>
    <row r="4637" spans="11:27" ht="15.75">
      <c r="K4637" s="21"/>
      <c r="L4637" s="17"/>
      <c r="M4637" s="17"/>
      <c r="N4637" s="17" t="s">
        <v>409</v>
      </c>
      <c r="O4637" s="17" t="s">
        <v>1220</v>
      </c>
      <c r="P4637" s="17" t="s">
        <v>4985</v>
      </c>
      <c r="Q4637" s="17" t="s">
        <v>297</v>
      </c>
      <c r="R4637" s="18">
        <v>95</v>
      </c>
      <c r="S4637" s="10">
        <v>44</v>
      </c>
      <c r="AA4637" s="11" t="str">
        <f t="shared" si="72"/>
        <v>29. Hậu GiangThành phố Ngã Bảy</v>
      </c>
    </row>
    <row r="4638" spans="11:27" ht="15.75">
      <c r="K4638" s="21"/>
      <c r="L4638" s="17"/>
      <c r="M4638" s="17"/>
      <c r="N4638" s="17" t="s">
        <v>409</v>
      </c>
      <c r="O4638" s="17" t="s">
        <v>1220</v>
      </c>
      <c r="P4638" s="17" t="s">
        <v>4986</v>
      </c>
      <c r="Q4638" s="17" t="s">
        <v>297</v>
      </c>
      <c r="R4638" s="18">
        <v>95</v>
      </c>
      <c r="S4638" s="10">
        <v>44</v>
      </c>
      <c r="AA4638" s="11" t="str">
        <f t="shared" si="72"/>
        <v>29. Hậu GiangThành phố Ngã Bảy</v>
      </c>
    </row>
    <row r="4639" spans="11:27" ht="15.75">
      <c r="K4639" s="21"/>
      <c r="L4639" s="17"/>
      <c r="M4639" s="17"/>
      <c r="N4639" s="17" t="s">
        <v>409</v>
      </c>
      <c r="O4639" s="17" t="s">
        <v>1220</v>
      </c>
      <c r="P4639" s="17" t="s">
        <v>999</v>
      </c>
      <c r="Q4639" s="17" t="s">
        <v>297</v>
      </c>
      <c r="R4639" s="18">
        <v>95</v>
      </c>
      <c r="S4639" s="10">
        <v>44</v>
      </c>
      <c r="AA4639" s="11" t="str">
        <f t="shared" si="72"/>
        <v>29. Hậu GiangThành phố Ngã Bảy</v>
      </c>
    </row>
    <row r="4640" spans="11:27" ht="15.75">
      <c r="K4640" s="21"/>
      <c r="L4640" s="17"/>
      <c r="M4640" s="17"/>
      <c r="N4640" s="17" t="s">
        <v>409</v>
      </c>
      <c r="O4640" s="17" t="s">
        <v>1220</v>
      </c>
      <c r="P4640" s="17" t="s">
        <v>3237</v>
      </c>
      <c r="Q4640" s="17" t="s">
        <v>297</v>
      </c>
      <c r="R4640" s="18">
        <v>95</v>
      </c>
      <c r="S4640" s="10">
        <v>44</v>
      </c>
      <c r="AA4640" s="11" t="str">
        <f t="shared" si="72"/>
        <v>29. Hậu GiangThành phố Ngã Bảy</v>
      </c>
    </row>
    <row r="4641" spans="11:27" ht="15.75">
      <c r="K4641" s="21"/>
      <c r="L4641" s="17"/>
      <c r="M4641" s="17"/>
      <c r="N4641" s="17" t="s">
        <v>409</v>
      </c>
      <c r="O4641" s="17" t="s">
        <v>1223</v>
      </c>
      <c r="P4641" s="17" t="s">
        <v>4987</v>
      </c>
      <c r="Q4641" s="17" t="s">
        <v>297</v>
      </c>
      <c r="R4641" s="18">
        <v>95</v>
      </c>
      <c r="S4641" s="10">
        <v>44</v>
      </c>
      <c r="AA4641" s="11" t="str">
        <f t="shared" si="72"/>
        <v>29. Hậu GiangThành phố Vị Thanh</v>
      </c>
    </row>
    <row r="4642" spans="11:27" ht="15.75">
      <c r="K4642" s="21"/>
      <c r="L4642" s="17"/>
      <c r="M4642" s="17"/>
      <c r="N4642" s="17" t="s">
        <v>409</v>
      </c>
      <c r="O4642" s="17" t="s">
        <v>1223</v>
      </c>
      <c r="P4642" s="17" t="s">
        <v>4988</v>
      </c>
      <c r="Q4642" s="17" t="s">
        <v>297</v>
      </c>
      <c r="R4642" s="18">
        <v>95</v>
      </c>
      <c r="S4642" s="10">
        <v>44</v>
      </c>
      <c r="AA4642" s="11" t="str">
        <f t="shared" si="72"/>
        <v>29. Hậu GiangThành phố Vị Thanh</v>
      </c>
    </row>
    <row r="4643" spans="11:27" ht="15.75">
      <c r="K4643" s="21"/>
      <c r="L4643" s="17"/>
      <c r="M4643" s="17"/>
      <c r="N4643" s="17" t="s">
        <v>409</v>
      </c>
      <c r="O4643" s="17" t="s">
        <v>1223</v>
      </c>
      <c r="P4643" s="17" t="s">
        <v>4989</v>
      </c>
      <c r="Q4643" s="17" t="s">
        <v>297</v>
      </c>
      <c r="R4643" s="18">
        <v>95</v>
      </c>
      <c r="S4643" s="10">
        <v>44</v>
      </c>
      <c r="AA4643" s="11" t="str">
        <f t="shared" si="72"/>
        <v>29. Hậu GiangThành phố Vị Thanh</v>
      </c>
    </row>
    <row r="4644" spans="11:27" ht="15.75">
      <c r="K4644" s="21"/>
      <c r="L4644" s="17"/>
      <c r="M4644" s="17"/>
      <c r="N4644" s="17" t="s">
        <v>409</v>
      </c>
      <c r="O4644" s="17" t="s">
        <v>1223</v>
      </c>
      <c r="P4644" s="17" t="s">
        <v>4990</v>
      </c>
      <c r="Q4644" s="17" t="s">
        <v>297</v>
      </c>
      <c r="R4644" s="18">
        <v>95</v>
      </c>
      <c r="S4644" s="10">
        <v>44</v>
      </c>
      <c r="AA4644" s="11" t="str">
        <f t="shared" si="72"/>
        <v>29. Hậu GiangThành phố Vị Thanh</v>
      </c>
    </row>
    <row r="4645" spans="11:27" ht="15.75">
      <c r="K4645" s="21"/>
      <c r="L4645" s="17"/>
      <c r="M4645" s="17"/>
      <c r="N4645" s="17" t="s">
        <v>409</v>
      </c>
      <c r="O4645" s="17" t="s">
        <v>1223</v>
      </c>
      <c r="P4645" s="17" t="s">
        <v>4991</v>
      </c>
      <c r="Q4645" s="17" t="s">
        <v>297</v>
      </c>
      <c r="R4645" s="18">
        <v>95</v>
      </c>
      <c r="S4645" s="10">
        <v>44</v>
      </c>
      <c r="AA4645" s="11" t="str">
        <f t="shared" si="72"/>
        <v>29. Hậu GiangThành phố Vị Thanh</v>
      </c>
    </row>
    <row r="4646" spans="11:27" ht="15.75">
      <c r="K4646" s="21"/>
      <c r="L4646" s="17"/>
      <c r="M4646" s="17"/>
      <c r="N4646" s="17" t="s">
        <v>409</v>
      </c>
      <c r="O4646" s="17" t="s">
        <v>1223</v>
      </c>
      <c r="P4646" s="17" t="s">
        <v>4992</v>
      </c>
      <c r="Q4646" s="17" t="s">
        <v>297</v>
      </c>
      <c r="R4646" s="18">
        <v>95</v>
      </c>
      <c r="S4646" s="10">
        <v>44</v>
      </c>
      <c r="AA4646" s="11" t="str">
        <f t="shared" si="72"/>
        <v>29. Hậu GiangThành phố Vị Thanh</v>
      </c>
    </row>
    <row r="4647" spans="11:27" ht="15.75">
      <c r="K4647" s="21"/>
      <c r="L4647" s="17"/>
      <c r="M4647" s="17"/>
      <c r="N4647" s="17" t="s">
        <v>409</v>
      </c>
      <c r="O4647" s="17" t="s">
        <v>1223</v>
      </c>
      <c r="P4647" s="17" t="s">
        <v>4993</v>
      </c>
      <c r="Q4647" s="17" t="s">
        <v>297</v>
      </c>
      <c r="R4647" s="18">
        <v>95</v>
      </c>
      <c r="S4647" s="10">
        <v>44</v>
      </c>
      <c r="AA4647" s="11" t="str">
        <f t="shared" si="72"/>
        <v>29. Hậu GiangThành phố Vị Thanh</v>
      </c>
    </row>
    <row r="4648" spans="11:27" ht="15.75">
      <c r="K4648" s="21"/>
      <c r="L4648" s="17"/>
      <c r="M4648" s="17"/>
      <c r="N4648" s="17" t="s">
        <v>409</v>
      </c>
      <c r="O4648" s="17" t="s">
        <v>1223</v>
      </c>
      <c r="P4648" s="17" t="s">
        <v>495</v>
      </c>
      <c r="Q4648" s="17" t="s">
        <v>297</v>
      </c>
      <c r="R4648" s="18">
        <v>95</v>
      </c>
      <c r="S4648" s="10">
        <v>44</v>
      </c>
      <c r="AA4648" s="11" t="str">
        <f t="shared" si="72"/>
        <v>29. Hậu GiangThành phố Vị Thanh</v>
      </c>
    </row>
    <row r="4649" spans="11:27" ht="15.75">
      <c r="K4649" s="21"/>
      <c r="L4649" s="17"/>
      <c r="M4649" s="17"/>
      <c r="N4649" s="17" t="s">
        <v>409</v>
      </c>
      <c r="O4649" s="17" t="s">
        <v>1223</v>
      </c>
      <c r="P4649" s="17" t="s">
        <v>4994</v>
      </c>
      <c r="Q4649" s="17" t="s">
        <v>297</v>
      </c>
      <c r="R4649" s="18">
        <v>95</v>
      </c>
      <c r="S4649" s="10">
        <v>44</v>
      </c>
      <c r="AA4649" s="11" t="str">
        <f t="shared" si="72"/>
        <v>29. Hậu GiangThành phố Vị Thanh</v>
      </c>
    </row>
    <row r="4650" spans="11:27" ht="15.75">
      <c r="K4650" s="21"/>
      <c r="L4650" s="17"/>
      <c r="M4650" s="17"/>
      <c r="N4650" s="17" t="s">
        <v>409</v>
      </c>
      <c r="O4650" s="17" t="s">
        <v>1225</v>
      </c>
      <c r="P4650" s="17" t="s">
        <v>4995</v>
      </c>
      <c r="Q4650" s="17" t="s">
        <v>297</v>
      </c>
      <c r="R4650" s="18">
        <v>95</v>
      </c>
      <c r="S4650" s="10">
        <v>44</v>
      </c>
      <c r="AA4650" s="11" t="str">
        <f t="shared" si="72"/>
        <v>29. Hậu GiangThị xã Long Mỹ</v>
      </c>
    </row>
    <row r="4651" spans="11:27" ht="15.75">
      <c r="K4651" s="21"/>
      <c r="L4651" s="17"/>
      <c r="M4651" s="17"/>
      <c r="N4651" s="17" t="s">
        <v>409</v>
      </c>
      <c r="O4651" s="17" t="s">
        <v>1225</v>
      </c>
      <c r="P4651" s="17" t="s">
        <v>2271</v>
      </c>
      <c r="Q4651" s="17" t="s">
        <v>297</v>
      </c>
      <c r="R4651" s="18">
        <v>95</v>
      </c>
      <c r="S4651" s="10">
        <v>44</v>
      </c>
      <c r="AA4651" s="11" t="str">
        <f t="shared" si="72"/>
        <v>29. Hậu GiangThị xã Long Mỹ</v>
      </c>
    </row>
    <row r="4652" spans="11:27" ht="15.75">
      <c r="K4652" s="21"/>
      <c r="L4652" s="17"/>
      <c r="M4652" s="17"/>
      <c r="N4652" s="17" t="s">
        <v>409</v>
      </c>
      <c r="O4652" s="17" t="s">
        <v>1225</v>
      </c>
      <c r="P4652" s="17" t="s">
        <v>4996</v>
      </c>
      <c r="Q4652" s="17" t="s">
        <v>297</v>
      </c>
      <c r="R4652" s="18">
        <v>95</v>
      </c>
      <c r="S4652" s="10">
        <v>44</v>
      </c>
      <c r="AA4652" s="11" t="str">
        <f t="shared" si="72"/>
        <v>29. Hậu GiangThị xã Long Mỹ</v>
      </c>
    </row>
    <row r="4653" spans="11:27" ht="15.75">
      <c r="K4653" s="21"/>
      <c r="L4653" s="17"/>
      <c r="M4653" s="17"/>
      <c r="N4653" s="17" t="s">
        <v>409</v>
      </c>
      <c r="O4653" s="17" t="s">
        <v>1225</v>
      </c>
      <c r="P4653" s="17" t="s">
        <v>4997</v>
      </c>
      <c r="Q4653" s="17" t="s">
        <v>297</v>
      </c>
      <c r="R4653" s="18">
        <v>95</v>
      </c>
      <c r="S4653" s="10">
        <v>44</v>
      </c>
      <c r="AA4653" s="11" t="str">
        <f t="shared" si="72"/>
        <v>29. Hậu GiangThị xã Long Mỹ</v>
      </c>
    </row>
    <row r="4654" spans="11:27" ht="15.75">
      <c r="K4654" s="21"/>
      <c r="L4654" s="17"/>
      <c r="M4654" s="17"/>
      <c r="N4654" s="17" t="s">
        <v>409</v>
      </c>
      <c r="O4654" s="17" t="s">
        <v>1225</v>
      </c>
      <c r="P4654" s="17" t="s">
        <v>3277</v>
      </c>
      <c r="Q4654" s="17" t="s">
        <v>297</v>
      </c>
      <c r="R4654" s="18">
        <v>95</v>
      </c>
      <c r="S4654" s="10">
        <v>44</v>
      </c>
      <c r="AA4654" s="11" t="str">
        <f t="shared" si="72"/>
        <v>29. Hậu GiangThị xã Long Mỹ</v>
      </c>
    </row>
    <row r="4655" spans="11:27" ht="15.75">
      <c r="K4655" s="21"/>
      <c r="L4655" s="17"/>
      <c r="M4655" s="17"/>
      <c r="N4655" s="17" t="s">
        <v>409</v>
      </c>
      <c r="O4655" s="17" t="s">
        <v>1225</v>
      </c>
      <c r="P4655" s="17" t="s">
        <v>4998</v>
      </c>
      <c r="Q4655" s="17" t="s">
        <v>297</v>
      </c>
      <c r="R4655" s="18">
        <v>95</v>
      </c>
      <c r="S4655" s="10">
        <v>44</v>
      </c>
      <c r="AA4655" s="11" t="str">
        <f t="shared" si="72"/>
        <v>29. Hậu GiangThị xã Long Mỹ</v>
      </c>
    </row>
    <row r="4656" spans="11:27" ht="15.75">
      <c r="K4656" s="21"/>
      <c r="L4656" s="17"/>
      <c r="M4656" s="17"/>
      <c r="N4656" s="17" t="s">
        <v>409</v>
      </c>
      <c r="O4656" s="17" t="s">
        <v>1225</v>
      </c>
      <c r="P4656" s="17" t="s">
        <v>4999</v>
      </c>
      <c r="Q4656" s="17" t="s">
        <v>297</v>
      </c>
      <c r="R4656" s="18">
        <v>95</v>
      </c>
      <c r="S4656" s="10">
        <v>44</v>
      </c>
      <c r="AA4656" s="11" t="str">
        <f t="shared" si="72"/>
        <v>29. Hậu GiangThị xã Long Mỹ</v>
      </c>
    </row>
    <row r="4657" spans="11:27" ht="15.75">
      <c r="K4657" s="21"/>
      <c r="L4657" s="17"/>
      <c r="M4657" s="17"/>
      <c r="N4657" s="17" t="s">
        <v>409</v>
      </c>
      <c r="O4657" s="17" t="s">
        <v>1225</v>
      </c>
      <c r="P4657" s="17" t="s">
        <v>5000</v>
      </c>
      <c r="Q4657" s="17" t="s">
        <v>297</v>
      </c>
      <c r="R4657" s="18">
        <v>95</v>
      </c>
      <c r="S4657" s="10">
        <v>44</v>
      </c>
      <c r="AA4657" s="11" t="str">
        <f t="shared" si="72"/>
        <v>29. Hậu GiangThị xã Long Mỹ</v>
      </c>
    </row>
    <row r="4658" spans="11:27" ht="15.75">
      <c r="K4658" s="21"/>
      <c r="L4658" s="17"/>
      <c r="M4658" s="17"/>
      <c r="N4658" s="17" t="s">
        <v>409</v>
      </c>
      <c r="O4658" s="17" t="s">
        <v>1225</v>
      </c>
      <c r="P4658" s="17" t="s">
        <v>1028</v>
      </c>
      <c r="Q4658" s="17" t="s">
        <v>297</v>
      </c>
      <c r="R4658" s="18">
        <v>95</v>
      </c>
      <c r="S4658" s="10">
        <v>44</v>
      </c>
      <c r="AA4658" s="11" t="str">
        <f t="shared" si="72"/>
        <v>29. Hậu GiangThị xã Long Mỹ</v>
      </c>
    </row>
    <row r="4659" spans="11:27" ht="15.75">
      <c r="K4659" s="21"/>
      <c r="L4659" s="17"/>
      <c r="M4659" s="17"/>
      <c r="N4659" s="17" t="s">
        <v>413</v>
      </c>
      <c r="O4659" s="17" t="s">
        <v>1227</v>
      </c>
      <c r="P4659" s="17" t="s">
        <v>5001</v>
      </c>
      <c r="Q4659" s="17" t="s">
        <v>297</v>
      </c>
      <c r="R4659" s="18">
        <v>95</v>
      </c>
      <c r="S4659" s="10">
        <v>44</v>
      </c>
      <c r="AA4659" s="11" t="str">
        <f t="shared" si="72"/>
        <v>30. Hòa BìnhHuyện Cao Phong</v>
      </c>
    </row>
    <row r="4660" spans="11:27" ht="15.75">
      <c r="K4660" s="21"/>
      <c r="L4660" s="17"/>
      <c r="M4660" s="17"/>
      <c r="N4660" s="17" t="s">
        <v>413</v>
      </c>
      <c r="O4660" s="17" t="s">
        <v>1227</v>
      </c>
      <c r="P4660" s="17" t="s">
        <v>5002</v>
      </c>
      <c r="Q4660" s="17" t="s">
        <v>297</v>
      </c>
      <c r="R4660" s="18">
        <v>95</v>
      </c>
      <c r="S4660" s="10">
        <v>44</v>
      </c>
      <c r="AA4660" s="11" t="str">
        <f t="shared" si="72"/>
        <v>30. Hòa BìnhHuyện Cao Phong</v>
      </c>
    </row>
    <row r="4661" spans="11:27" ht="15.75">
      <c r="K4661" s="21"/>
      <c r="L4661" s="17"/>
      <c r="M4661" s="17"/>
      <c r="N4661" s="17" t="s">
        <v>413</v>
      </c>
      <c r="O4661" s="17" t="s">
        <v>1227</v>
      </c>
      <c r="P4661" s="17" t="s">
        <v>5003</v>
      </c>
      <c r="Q4661" s="17" t="s">
        <v>297</v>
      </c>
      <c r="R4661" s="18">
        <v>95</v>
      </c>
      <c r="S4661" s="10">
        <v>44</v>
      </c>
      <c r="AA4661" s="11" t="str">
        <f t="shared" si="72"/>
        <v>30. Hòa BìnhHuyện Cao Phong</v>
      </c>
    </row>
    <row r="4662" spans="11:27" ht="15.75">
      <c r="K4662" s="21"/>
      <c r="L4662" s="17"/>
      <c r="M4662" s="17"/>
      <c r="N4662" s="17" t="s">
        <v>413</v>
      </c>
      <c r="O4662" s="17" t="s">
        <v>1227</v>
      </c>
      <c r="P4662" s="17" t="s">
        <v>5004</v>
      </c>
      <c r="Q4662" s="17" t="s">
        <v>297</v>
      </c>
      <c r="R4662" s="18">
        <v>95</v>
      </c>
      <c r="S4662" s="10">
        <v>44</v>
      </c>
      <c r="AA4662" s="11" t="str">
        <f t="shared" si="72"/>
        <v>30. Hòa BìnhHuyện Cao Phong</v>
      </c>
    </row>
    <row r="4663" spans="11:27" ht="15.75">
      <c r="K4663" s="21"/>
      <c r="L4663" s="17"/>
      <c r="M4663" s="17"/>
      <c r="N4663" s="17" t="s">
        <v>413</v>
      </c>
      <c r="O4663" s="17" t="s">
        <v>1227</v>
      </c>
      <c r="P4663" s="17" t="s">
        <v>5005</v>
      </c>
      <c r="Q4663" s="17" t="s">
        <v>297</v>
      </c>
      <c r="R4663" s="18">
        <v>95</v>
      </c>
      <c r="S4663" s="10">
        <v>44</v>
      </c>
      <c r="AA4663" s="11" t="str">
        <f t="shared" si="72"/>
        <v>30. Hòa BìnhHuyện Cao Phong</v>
      </c>
    </row>
    <row r="4664" spans="11:27" ht="15.75">
      <c r="K4664" s="21"/>
      <c r="L4664" s="17"/>
      <c r="M4664" s="17"/>
      <c r="N4664" s="17" t="s">
        <v>413</v>
      </c>
      <c r="O4664" s="17" t="s">
        <v>1227</v>
      </c>
      <c r="P4664" s="17" t="s">
        <v>886</v>
      </c>
      <c r="Q4664" s="17" t="s">
        <v>297</v>
      </c>
      <c r="R4664" s="18">
        <v>95</v>
      </c>
      <c r="S4664" s="10">
        <v>44</v>
      </c>
      <c r="AA4664" s="11" t="str">
        <f t="shared" si="72"/>
        <v>30. Hòa BìnhHuyện Cao Phong</v>
      </c>
    </row>
    <row r="4665" spans="11:27" ht="15.75">
      <c r="K4665" s="21"/>
      <c r="L4665" s="17"/>
      <c r="M4665" s="17"/>
      <c r="N4665" s="17" t="s">
        <v>413</v>
      </c>
      <c r="O4665" s="17" t="s">
        <v>1227</v>
      </c>
      <c r="P4665" s="17" t="s">
        <v>5006</v>
      </c>
      <c r="Q4665" s="17" t="s">
        <v>297</v>
      </c>
      <c r="R4665" s="18">
        <v>95</v>
      </c>
      <c r="S4665" s="10">
        <v>44</v>
      </c>
      <c r="AA4665" s="11" t="str">
        <f t="shared" si="72"/>
        <v>30. Hòa BìnhHuyện Cao Phong</v>
      </c>
    </row>
    <row r="4666" spans="11:27" ht="15.75">
      <c r="K4666" s="21"/>
      <c r="L4666" s="17"/>
      <c r="M4666" s="17"/>
      <c r="N4666" s="17" t="s">
        <v>413</v>
      </c>
      <c r="O4666" s="17" t="s">
        <v>1227</v>
      </c>
      <c r="P4666" s="17" t="s">
        <v>5007</v>
      </c>
      <c r="Q4666" s="17" t="s">
        <v>297</v>
      </c>
      <c r="R4666" s="18">
        <v>95</v>
      </c>
      <c r="S4666" s="10">
        <v>44</v>
      </c>
      <c r="AA4666" s="11" t="str">
        <f t="shared" si="72"/>
        <v>30. Hòa BìnhHuyện Cao Phong</v>
      </c>
    </row>
    <row r="4667" spans="11:27" ht="15.75">
      <c r="K4667" s="21"/>
      <c r="L4667" s="17"/>
      <c r="M4667" s="17"/>
      <c r="N4667" s="17" t="s">
        <v>413</v>
      </c>
      <c r="O4667" s="17" t="s">
        <v>1227</v>
      </c>
      <c r="P4667" s="17" t="s">
        <v>5008</v>
      </c>
      <c r="Q4667" s="17" t="s">
        <v>297</v>
      </c>
      <c r="R4667" s="18">
        <v>95</v>
      </c>
      <c r="S4667" s="10">
        <v>44</v>
      </c>
      <c r="AA4667" s="11" t="str">
        <f t="shared" si="72"/>
        <v>30. Hòa BìnhHuyện Cao Phong</v>
      </c>
    </row>
    <row r="4668" spans="11:27" ht="15.75">
      <c r="K4668" s="21"/>
      <c r="L4668" s="17"/>
      <c r="M4668" s="17"/>
      <c r="N4668" s="17" t="s">
        <v>413</v>
      </c>
      <c r="O4668" s="17" t="s">
        <v>1227</v>
      </c>
      <c r="P4668" s="17" t="s">
        <v>5009</v>
      </c>
      <c r="Q4668" s="17" t="s">
        <v>297</v>
      </c>
      <c r="R4668" s="18">
        <v>95</v>
      </c>
      <c r="S4668" s="10">
        <v>44</v>
      </c>
      <c r="AA4668" s="11" t="str">
        <f t="shared" si="72"/>
        <v>30. Hòa BìnhHuyện Cao Phong</v>
      </c>
    </row>
    <row r="4669" spans="11:27" ht="15.75">
      <c r="K4669" s="21"/>
      <c r="L4669" s="17"/>
      <c r="M4669" s="17"/>
      <c r="N4669" s="17" t="s">
        <v>413</v>
      </c>
      <c r="O4669" s="17" t="s">
        <v>1229</v>
      </c>
      <c r="P4669" s="17" t="s">
        <v>5010</v>
      </c>
      <c r="Q4669" s="17" t="s">
        <v>297</v>
      </c>
      <c r="R4669" s="18">
        <v>95</v>
      </c>
      <c r="S4669" s="10">
        <v>44</v>
      </c>
      <c r="AA4669" s="11" t="str">
        <f t="shared" si="72"/>
        <v>30. Hòa BìnhHuyện Đà Bắc</v>
      </c>
    </row>
    <row r="4670" spans="11:27" ht="15.75">
      <c r="K4670" s="21"/>
      <c r="L4670" s="17"/>
      <c r="M4670" s="17"/>
      <c r="N4670" s="17" t="s">
        <v>413</v>
      </c>
      <c r="O4670" s="17" t="s">
        <v>1229</v>
      </c>
      <c r="P4670" s="17" t="s">
        <v>2714</v>
      </c>
      <c r="Q4670" s="17" t="s">
        <v>297</v>
      </c>
      <c r="R4670" s="18">
        <v>95</v>
      </c>
      <c r="S4670" s="10">
        <v>44</v>
      </c>
      <c r="AA4670" s="11" t="str">
        <f t="shared" si="72"/>
        <v>30. Hòa BìnhHuyện Đà Bắc</v>
      </c>
    </row>
    <row r="4671" spans="11:27" ht="15.75">
      <c r="K4671" s="21"/>
      <c r="L4671" s="17"/>
      <c r="M4671" s="17"/>
      <c r="N4671" s="17" t="s">
        <v>413</v>
      </c>
      <c r="O4671" s="17" t="s">
        <v>1229</v>
      </c>
      <c r="P4671" s="17" t="s">
        <v>3227</v>
      </c>
      <c r="Q4671" s="17" t="s">
        <v>347</v>
      </c>
      <c r="R4671" s="18">
        <v>65</v>
      </c>
      <c r="S4671" s="10">
        <v>36</v>
      </c>
      <c r="AA4671" s="11" t="str">
        <f t="shared" si="72"/>
        <v>30. Hòa BìnhHuyện Đà Bắc</v>
      </c>
    </row>
    <row r="4672" spans="11:27" ht="15.75">
      <c r="K4672" s="21"/>
      <c r="L4672" s="17"/>
      <c r="M4672" s="17"/>
      <c r="N4672" s="17" t="s">
        <v>413</v>
      </c>
      <c r="O4672" s="17" t="s">
        <v>1229</v>
      </c>
      <c r="P4672" s="17" t="s">
        <v>5011</v>
      </c>
      <c r="Q4672" s="17" t="s">
        <v>347</v>
      </c>
      <c r="R4672" s="18">
        <v>65</v>
      </c>
      <c r="S4672" s="10">
        <v>36</v>
      </c>
      <c r="AA4672" s="11" t="str">
        <f t="shared" si="72"/>
        <v>30. Hòa BìnhHuyện Đà Bắc</v>
      </c>
    </row>
    <row r="4673" spans="11:27" ht="15.75">
      <c r="K4673" s="21"/>
      <c r="L4673" s="17"/>
      <c r="M4673" s="17"/>
      <c r="N4673" s="17" t="s">
        <v>413</v>
      </c>
      <c r="O4673" s="17" t="s">
        <v>1229</v>
      </c>
      <c r="P4673" s="17" t="s">
        <v>5012</v>
      </c>
      <c r="Q4673" s="17" t="s">
        <v>347</v>
      </c>
      <c r="R4673" s="18">
        <v>65</v>
      </c>
      <c r="S4673" s="10">
        <v>36</v>
      </c>
      <c r="AA4673" s="11" t="str">
        <f t="shared" si="72"/>
        <v>30. Hòa BìnhHuyện Đà Bắc</v>
      </c>
    </row>
    <row r="4674" spans="11:27" ht="15.75">
      <c r="K4674" s="21"/>
      <c r="L4674" s="17"/>
      <c r="M4674" s="17"/>
      <c r="N4674" s="17" t="s">
        <v>413</v>
      </c>
      <c r="O4674" s="17" t="s">
        <v>1229</v>
      </c>
      <c r="P4674" s="17" t="s">
        <v>5013</v>
      </c>
      <c r="Q4674" s="17" t="s">
        <v>347</v>
      </c>
      <c r="R4674" s="18">
        <v>65</v>
      </c>
      <c r="S4674" s="10">
        <v>36</v>
      </c>
      <c r="AA4674" s="11" t="str">
        <f t="shared" si="72"/>
        <v>30. Hòa BìnhHuyện Đà Bắc</v>
      </c>
    </row>
    <row r="4675" spans="11:27" ht="15.75">
      <c r="K4675" s="21"/>
      <c r="L4675" s="17"/>
      <c r="M4675" s="17"/>
      <c r="N4675" s="17" t="s">
        <v>413</v>
      </c>
      <c r="O4675" s="17" t="s">
        <v>1229</v>
      </c>
      <c r="P4675" s="17" t="s">
        <v>5014</v>
      </c>
      <c r="Q4675" s="17" t="s">
        <v>297</v>
      </c>
      <c r="R4675" s="18">
        <v>95</v>
      </c>
      <c r="S4675" s="10">
        <v>44</v>
      </c>
      <c r="AA4675" s="11" t="str">
        <f t="shared" si="72"/>
        <v>30. Hòa BìnhHuyện Đà Bắc</v>
      </c>
    </row>
    <row r="4676" spans="11:27" ht="15.75">
      <c r="K4676" s="21"/>
      <c r="L4676" s="17"/>
      <c r="M4676" s="17"/>
      <c r="N4676" s="17" t="s">
        <v>413</v>
      </c>
      <c r="O4676" s="17" t="s">
        <v>1229</v>
      </c>
      <c r="P4676" s="17" t="s">
        <v>5015</v>
      </c>
      <c r="Q4676" s="17" t="s">
        <v>347</v>
      </c>
      <c r="R4676" s="18">
        <v>65</v>
      </c>
      <c r="S4676" s="10">
        <v>36</v>
      </c>
      <c r="AA4676" s="11" t="str">
        <f t="shared" si="72"/>
        <v>30. Hòa BìnhHuyện Đà Bắc</v>
      </c>
    </row>
    <row r="4677" spans="11:27" ht="15.75">
      <c r="K4677" s="21"/>
      <c r="L4677" s="17"/>
      <c r="M4677" s="17"/>
      <c r="N4677" s="17" t="s">
        <v>413</v>
      </c>
      <c r="O4677" s="17" t="s">
        <v>1229</v>
      </c>
      <c r="P4677" s="17" t="s">
        <v>5016</v>
      </c>
      <c r="Q4677" s="17" t="s">
        <v>347</v>
      </c>
      <c r="R4677" s="18">
        <v>65</v>
      </c>
      <c r="S4677" s="10">
        <v>36</v>
      </c>
      <c r="AA4677" s="11" t="str">
        <f t="shared" si="72"/>
        <v>30. Hòa BìnhHuyện Đà Bắc</v>
      </c>
    </row>
    <row r="4678" spans="11:27" ht="15.75">
      <c r="K4678" s="21"/>
      <c r="L4678" s="17"/>
      <c r="M4678" s="17"/>
      <c r="N4678" s="17" t="s">
        <v>413</v>
      </c>
      <c r="O4678" s="17" t="s">
        <v>1229</v>
      </c>
      <c r="P4678" s="17" t="s">
        <v>1089</v>
      </c>
      <c r="Q4678" s="17" t="s">
        <v>297</v>
      </c>
      <c r="R4678" s="18">
        <v>95</v>
      </c>
      <c r="S4678" s="10">
        <v>44</v>
      </c>
      <c r="AA4678" s="11" t="str">
        <f t="shared" ref="AA4678:AA4741" si="73">N4678&amp;O4678</f>
        <v>30. Hòa BìnhHuyện Đà Bắc</v>
      </c>
    </row>
    <row r="4679" spans="11:27" ht="15.75">
      <c r="K4679" s="21"/>
      <c r="L4679" s="17"/>
      <c r="M4679" s="17"/>
      <c r="N4679" s="17" t="s">
        <v>413</v>
      </c>
      <c r="O4679" s="17" t="s">
        <v>1229</v>
      </c>
      <c r="P4679" s="17" t="s">
        <v>5017</v>
      </c>
      <c r="Q4679" s="17" t="s">
        <v>347</v>
      </c>
      <c r="R4679" s="18">
        <v>65</v>
      </c>
      <c r="S4679" s="10">
        <v>36</v>
      </c>
      <c r="AA4679" s="11" t="str">
        <f t="shared" si="73"/>
        <v>30. Hòa BìnhHuyện Đà Bắc</v>
      </c>
    </row>
    <row r="4680" spans="11:27" ht="15.75">
      <c r="K4680" s="21"/>
      <c r="L4680" s="17"/>
      <c r="M4680" s="17"/>
      <c r="N4680" s="17" t="s">
        <v>413</v>
      </c>
      <c r="O4680" s="17" t="s">
        <v>1229</v>
      </c>
      <c r="P4680" s="17" t="s">
        <v>779</v>
      </c>
      <c r="Q4680" s="17" t="s">
        <v>347</v>
      </c>
      <c r="R4680" s="18">
        <v>65</v>
      </c>
      <c r="S4680" s="10">
        <v>36</v>
      </c>
      <c r="AA4680" s="11" t="str">
        <f t="shared" si="73"/>
        <v>30. Hòa BìnhHuyện Đà Bắc</v>
      </c>
    </row>
    <row r="4681" spans="11:27" ht="15.75">
      <c r="K4681" s="21"/>
      <c r="L4681" s="17"/>
      <c r="M4681" s="17"/>
      <c r="N4681" s="17" t="s">
        <v>413</v>
      </c>
      <c r="O4681" s="17" t="s">
        <v>1229</v>
      </c>
      <c r="P4681" s="17" t="s">
        <v>5018</v>
      </c>
      <c r="Q4681" s="17" t="s">
        <v>297</v>
      </c>
      <c r="R4681" s="18">
        <v>95</v>
      </c>
      <c r="S4681" s="10">
        <v>44</v>
      </c>
      <c r="AA4681" s="11" t="str">
        <f t="shared" si="73"/>
        <v>30. Hòa BìnhHuyện Đà Bắc</v>
      </c>
    </row>
    <row r="4682" spans="11:27" ht="15.75">
      <c r="K4682" s="21"/>
      <c r="L4682" s="17"/>
      <c r="M4682" s="17"/>
      <c r="N4682" s="17" t="s">
        <v>413</v>
      </c>
      <c r="O4682" s="17" t="s">
        <v>1229</v>
      </c>
      <c r="P4682" s="17" t="s">
        <v>5019</v>
      </c>
      <c r="Q4682" s="17" t="s">
        <v>297</v>
      </c>
      <c r="R4682" s="18">
        <v>95</v>
      </c>
      <c r="S4682" s="10">
        <v>44</v>
      </c>
      <c r="AA4682" s="11" t="str">
        <f t="shared" si="73"/>
        <v>30. Hòa BìnhHuyện Đà Bắc</v>
      </c>
    </row>
    <row r="4683" spans="11:27" ht="15.75">
      <c r="K4683" s="21"/>
      <c r="L4683" s="17"/>
      <c r="M4683" s="17"/>
      <c r="N4683" s="17" t="s">
        <v>413</v>
      </c>
      <c r="O4683" s="17" t="s">
        <v>1229</v>
      </c>
      <c r="P4683" s="17" t="s">
        <v>4467</v>
      </c>
      <c r="Q4683" s="17" t="s">
        <v>347</v>
      </c>
      <c r="R4683" s="18">
        <v>65</v>
      </c>
      <c r="S4683" s="10">
        <v>36</v>
      </c>
      <c r="AA4683" s="11" t="str">
        <f t="shared" si="73"/>
        <v>30. Hòa BìnhHuyện Đà Bắc</v>
      </c>
    </row>
    <row r="4684" spans="11:27" ht="15.75">
      <c r="K4684" s="21"/>
      <c r="L4684" s="17"/>
      <c r="M4684" s="17"/>
      <c r="N4684" s="17" t="s">
        <v>413</v>
      </c>
      <c r="O4684" s="17" t="s">
        <v>1229</v>
      </c>
      <c r="P4684" s="17" t="s">
        <v>5020</v>
      </c>
      <c r="Q4684" s="17" t="s">
        <v>297</v>
      </c>
      <c r="R4684" s="18">
        <v>95</v>
      </c>
      <c r="S4684" s="10">
        <v>44</v>
      </c>
      <c r="AA4684" s="11" t="str">
        <f t="shared" si="73"/>
        <v>30. Hòa BìnhHuyện Đà Bắc</v>
      </c>
    </row>
    <row r="4685" spans="11:27" ht="15.75">
      <c r="K4685" s="21"/>
      <c r="L4685" s="17"/>
      <c r="M4685" s="17"/>
      <c r="N4685" s="17" t="s">
        <v>413</v>
      </c>
      <c r="O4685" s="17" t="s">
        <v>1229</v>
      </c>
      <c r="P4685" s="17" t="s">
        <v>4638</v>
      </c>
      <c r="Q4685" s="17" t="s">
        <v>347</v>
      </c>
      <c r="R4685" s="18">
        <v>65</v>
      </c>
      <c r="S4685" s="10">
        <v>36</v>
      </c>
      <c r="AA4685" s="11" t="str">
        <f t="shared" si="73"/>
        <v>30. Hòa BìnhHuyện Đà Bắc</v>
      </c>
    </row>
    <row r="4686" spans="11:27" ht="15.75">
      <c r="K4686" s="21"/>
      <c r="L4686" s="17"/>
      <c r="M4686" s="17"/>
      <c r="N4686" s="17" t="s">
        <v>413</v>
      </c>
      <c r="O4686" s="17" t="s">
        <v>1231</v>
      </c>
      <c r="P4686" s="17" t="s">
        <v>5021</v>
      </c>
      <c r="Q4686" s="17" t="s">
        <v>297</v>
      </c>
      <c r="R4686" s="18">
        <v>95</v>
      </c>
      <c r="S4686" s="10">
        <v>44</v>
      </c>
      <c r="AA4686" s="11" t="str">
        <f t="shared" si="73"/>
        <v>30. Hòa BìnhHuyện Kim Bôi</v>
      </c>
    </row>
    <row r="4687" spans="11:27" ht="15.75">
      <c r="K4687" s="21"/>
      <c r="L4687" s="17"/>
      <c r="M4687" s="17"/>
      <c r="N4687" s="17" t="s">
        <v>413</v>
      </c>
      <c r="O4687" s="17" t="s">
        <v>1231</v>
      </c>
      <c r="P4687" s="17" t="s">
        <v>2576</v>
      </c>
      <c r="Q4687" s="17" t="s">
        <v>297</v>
      </c>
      <c r="R4687" s="18">
        <v>95</v>
      </c>
      <c r="S4687" s="10">
        <v>44</v>
      </c>
      <c r="AA4687" s="11" t="str">
        <f t="shared" si="73"/>
        <v>30. Hòa BìnhHuyện Kim Bôi</v>
      </c>
    </row>
    <row r="4688" spans="11:27" ht="15.75">
      <c r="K4688" s="21"/>
      <c r="L4688" s="17"/>
      <c r="M4688" s="17"/>
      <c r="N4688" s="17" t="s">
        <v>413</v>
      </c>
      <c r="O4688" s="17" t="s">
        <v>1231</v>
      </c>
      <c r="P4688" s="17" t="s">
        <v>5022</v>
      </c>
      <c r="Q4688" s="17" t="s">
        <v>297</v>
      </c>
      <c r="R4688" s="18">
        <v>95</v>
      </c>
      <c r="S4688" s="10">
        <v>44</v>
      </c>
      <c r="AA4688" s="11" t="str">
        <f t="shared" si="73"/>
        <v>30. Hòa BìnhHuyện Kim Bôi</v>
      </c>
    </row>
    <row r="4689" spans="11:27" ht="15.75">
      <c r="K4689" s="21"/>
      <c r="L4689" s="17"/>
      <c r="M4689" s="17"/>
      <c r="N4689" s="17" t="s">
        <v>413</v>
      </c>
      <c r="O4689" s="17" t="s">
        <v>1231</v>
      </c>
      <c r="P4689" s="17" t="s">
        <v>5023</v>
      </c>
      <c r="Q4689" s="17" t="s">
        <v>297</v>
      </c>
      <c r="R4689" s="18">
        <v>95</v>
      </c>
      <c r="S4689" s="10">
        <v>44</v>
      </c>
      <c r="AA4689" s="11" t="str">
        <f t="shared" si="73"/>
        <v>30. Hòa BìnhHuyện Kim Bôi</v>
      </c>
    </row>
    <row r="4690" spans="11:27" ht="15.75">
      <c r="K4690" s="21"/>
      <c r="L4690" s="17"/>
      <c r="M4690" s="17"/>
      <c r="N4690" s="17" t="s">
        <v>413</v>
      </c>
      <c r="O4690" s="17" t="s">
        <v>1231</v>
      </c>
      <c r="P4690" s="17" t="s">
        <v>5024</v>
      </c>
      <c r="Q4690" s="17" t="s">
        <v>297</v>
      </c>
      <c r="R4690" s="18">
        <v>95</v>
      </c>
      <c r="S4690" s="10">
        <v>44</v>
      </c>
      <c r="AA4690" s="11" t="str">
        <f t="shared" si="73"/>
        <v>30. Hòa BìnhHuyện Kim Bôi</v>
      </c>
    </row>
    <row r="4691" spans="11:27" ht="15.75">
      <c r="K4691" s="21"/>
      <c r="L4691" s="17"/>
      <c r="M4691" s="17"/>
      <c r="N4691" s="17" t="s">
        <v>413</v>
      </c>
      <c r="O4691" s="17" t="s">
        <v>1231</v>
      </c>
      <c r="P4691" s="17" t="s">
        <v>827</v>
      </c>
      <c r="Q4691" s="17" t="s">
        <v>297</v>
      </c>
      <c r="R4691" s="18">
        <v>95</v>
      </c>
      <c r="S4691" s="10">
        <v>44</v>
      </c>
      <c r="AA4691" s="11" t="str">
        <f t="shared" si="73"/>
        <v>30. Hòa BìnhHuyện Kim Bôi</v>
      </c>
    </row>
    <row r="4692" spans="11:27" ht="15.75">
      <c r="K4692" s="21"/>
      <c r="L4692" s="17"/>
      <c r="M4692" s="17"/>
      <c r="N4692" s="17" t="s">
        <v>413</v>
      </c>
      <c r="O4692" s="17" t="s">
        <v>1231</v>
      </c>
      <c r="P4692" s="17" t="s">
        <v>2545</v>
      </c>
      <c r="Q4692" s="17" t="s">
        <v>297</v>
      </c>
      <c r="R4692" s="18">
        <v>95</v>
      </c>
      <c r="S4692" s="10">
        <v>44</v>
      </c>
      <c r="AA4692" s="11" t="str">
        <f t="shared" si="73"/>
        <v>30. Hòa BìnhHuyện Kim Bôi</v>
      </c>
    </row>
    <row r="4693" spans="11:27" ht="15.75">
      <c r="K4693" s="21"/>
      <c r="L4693" s="17"/>
      <c r="M4693" s="17"/>
      <c r="N4693" s="17" t="s">
        <v>413</v>
      </c>
      <c r="O4693" s="17" t="s">
        <v>1231</v>
      </c>
      <c r="P4693" s="17" t="s">
        <v>5025</v>
      </c>
      <c r="Q4693" s="17" t="s">
        <v>297</v>
      </c>
      <c r="R4693" s="18">
        <v>95</v>
      </c>
      <c r="S4693" s="10">
        <v>44</v>
      </c>
      <c r="AA4693" s="11" t="str">
        <f t="shared" si="73"/>
        <v>30. Hòa BìnhHuyện Kim Bôi</v>
      </c>
    </row>
    <row r="4694" spans="11:27" ht="15.75">
      <c r="K4694" s="21"/>
      <c r="L4694" s="17"/>
      <c r="M4694" s="17"/>
      <c r="N4694" s="17" t="s">
        <v>413</v>
      </c>
      <c r="O4694" s="17" t="s">
        <v>1231</v>
      </c>
      <c r="P4694" s="17" t="s">
        <v>5026</v>
      </c>
      <c r="Q4694" s="17" t="s">
        <v>297</v>
      </c>
      <c r="R4694" s="18">
        <v>95</v>
      </c>
      <c r="S4694" s="10">
        <v>44</v>
      </c>
      <c r="AA4694" s="11" t="str">
        <f t="shared" si="73"/>
        <v>30. Hòa BìnhHuyện Kim Bôi</v>
      </c>
    </row>
    <row r="4695" spans="11:27" ht="15.75">
      <c r="K4695" s="21"/>
      <c r="L4695" s="17"/>
      <c r="M4695" s="17"/>
      <c r="N4695" s="17" t="s">
        <v>413</v>
      </c>
      <c r="O4695" s="17" t="s">
        <v>1231</v>
      </c>
      <c r="P4695" s="17" t="s">
        <v>5027</v>
      </c>
      <c r="Q4695" s="17" t="s">
        <v>297</v>
      </c>
      <c r="R4695" s="18">
        <v>95</v>
      </c>
      <c r="S4695" s="10">
        <v>44</v>
      </c>
      <c r="AA4695" s="11" t="str">
        <f t="shared" si="73"/>
        <v>30. Hòa BìnhHuyện Kim Bôi</v>
      </c>
    </row>
    <row r="4696" spans="11:27" ht="15.75">
      <c r="K4696" s="21"/>
      <c r="L4696" s="17"/>
      <c r="M4696" s="17"/>
      <c r="N4696" s="17" t="s">
        <v>413</v>
      </c>
      <c r="O4696" s="17" t="s">
        <v>1231</v>
      </c>
      <c r="P4696" s="17" t="s">
        <v>5028</v>
      </c>
      <c r="Q4696" s="17" t="s">
        <v>297</v>
      </c>
      <c r="R4696" s="18">
        <v>95</v>
      </c>
      <c r="S4696" s="10">
        <v>44</v>
      </c>
      <c r="AA4696" s="11" t="str">
        <f t="shared" si="73"/>
        <v>30. Hòa BìnhHuyện Kim Bôi</v>
      </c>
    </row>
    <row r="4697" spans="11:27" ht="15.75">
      <c r="K4697" s="21"/>
      <c r="L4697" s="17"/>
      <c r="M4697" s="17"/>
      <c r="N4697" s="17" t="s">
        <v>413</v>
      </c>
      <c r="O4697" s="17" t="s">
        <v>1231</v>
      </c>
      <c r="P4697" s="17" t="s">
        <v>5029</v>
      </c>
      <c r="Q4697" s="17" t="s">
        <v>297</v>
      </c>
      <c r="R4697" s="18">
        <v>95</v>
      </c>
      <c r="S4697" s="10">
        <v>44</v>
      </c>
      <c r="AA4697" s="11" t="str">
        <f t="shared" si="73"/>
        <v>30. Hòa BìnhHuyện Kim Bôi</v>
      </c>
    </row>
    <row r="4698" spans="11:27" ht="15.75">
      <c r="K4698" s="21"/>
      <c r="L4698" s="17"/>
      <c r="M4698" s="17"/>
      <c r="N4698" s="17" t="s">
        <v>413</v>
      </c>
      <c r="O4698" s="17" t="s">
        <v>1231</v>
      </c>
      <c r="P4698" s="17" t="s">
        <v>5030</v>
      </c>
      <c r="Q4698" s="17" t="s">
        <v>297</v>
      </c>
      <c r="R4698" s="18">
        <v>95</v>
      </c>
      <c r="S4698" s="10">
        <v>44</v>
      </c>
      <c r="AA4698" s="11" t="str">
        <f t="shared" si="73"/>
        <v>30. Hòa BìnhHuyện Kim Bôi</v>
      </c>
    </row>
    <row r="4699" spans="11:27" ht="15.75">
      <c r="K4699" s="21"/>
      <c r="L4699" s="17"/>
      <c r="M4699" s="17"/>
      <c r="N4699" s="17" t="s">
        <v>413</v>
      </c>
      <c r="O4699" s="17" t="s">
        <v>1231</v>
      </c>
      <c r="P4699" s="17" t="s">
        <v>2004</v>
      </c>
      <c r="Q4699" s="17" t="s">
        <v>297</v>
      </c>
      <c r="R4699" s="18">
        <v>95</v>
      </c>
      <c r="S4699" s="10">
        <v>44</v>
      </c>
      <c r="AA4699" s="11" t="str">
        <f t="shared" si="73"/>
        <v>30. Hòa BìnhHuyện Kim Bôi</v>
      </c>
    </row>
    <row r="4700" spans="11:27" ht="15.75">
      <c r="K4700" s="21"/>
      <c r="L4700" s="17"/>
      <c r="M4700" s="17"/>
      <c r="N4700" s="17" t="s">
        <v>413</v>
      </c>
      <c r="O4700" s="17" t="s">
        <v>1231</v>
      </c>
      <c r="P4700" s="17" t="s">
        <v>5031</v>
      </c>
      <c r="Q4700" s="17" t="s">
        <v>297</v>
      </c>
      <c r="R4700" s="18">
        <v>95</v>
      </c>
      <c r="S4700" s="10">
        <v>44</v>
      </c>
      <c r="AA4700" s="11" t="str">
        <f t="shared" si="73"/>
        <v>30. Hòa BìnhHuyện Kim Bôi</v>
      </c>
    </row>
    <row r="4701" spans="11:27" ht="15.75">
      <c r="K4701" s="21"/>
      <c r="L4701" s="17"/>
      <c r="M4701" s="17"/>
      <c r="N4701" s="17" t="s">
        <v>413</v>
      </c>
      <c r="O4701" s="17" t="s">
        <v>1231</v>
      </c>
      <c r="P4701" s="17" t="s">
        <v>2083</v>
      </c>
      <c r="Q4701" s="17" t="s">
        <v>297</v>
      </c>
      <c r="R4701" s="18">
        <v>95</v>
      </c>
      <c r="S4701" s="10">
        <v>44</v>
      </c>
      <c r="AA4701" s="11" t="str">
        <f t="shared" si="73"/>
        <v>30. Hòa BìnhHuyện Kim Bôi</v>
      </c>
    </row>
    <row r="4702" spans="11:27" ht="15.75">
      <c r="K4702" s="21"/>
      <c r="L4702" s="17"/>
      <c r="M4702" s="17"/>
      <c r="N4702" s="17" t="s">
        <v>413</v>
      </c>
      <c r="O4702" s="17" t="s">
        <v>1231</v>
      </c>
      <c r="P4702" s="17" t="s">
        <v>5032</v>
      </c>
      <c r="Q4702" s="17" t="s">
        <v>297</v>
      </c>
      <c r="R4702" s="18">
        <v>95</v>
      </c>
      <c r="S4702" s="10">
        <v>44</v>
      </c>
      <c r="AA4702" s="11" t="str">
        <f t="shared" si="73"/>
        <v>30. Hòa BìnhHuyện Kim Bôi</v>
      </c>
    </row>
    <row r="4703" spans="11:27" ht="15.75">
      <c r="K4703" s="21"/>
      <c r="L4703" s="17"/>
      <c r="M4703" s="17"/>
      <c r="N4703" s="17" t="s">
        <v>413</v>
      </c>
      <c r="O4703" s="17" t="s">
        <v>1233</v>
      </c>
      <c r="P4703" s="17" t="s">
        <v>5033</v>
      </c>
      <c r="Q4703" s="17" t="s">
        <v>297</v>
      </c>
      <c r="R4703" s="18">
        <v>95</v>
      </c>
      <c r="S4703" s="10">
        <v>44</v>
      </c>
      <c r="AA4703" s="11" t="str">
        <f t="shared" si="73"/>
        <v>30. Hòa BìnhHuyện Lạc Sơn</v>
      </c>
    </row>
    <row r="4704" spans="11:27" ht="15.75">
      <c r="K4704" s="21"/>
      <c r="L4704" s="17"/>
      <c r="M4704" s="17"/>
      <c r="N4704" s="17" t="s">
        <v>413</v>
      </c>
      <c r="O4704" s="17" t="s">
        <v>1233</v>
      </c>
      <c r="P4704" s="17" t="s">
        <v>3103</v>
      </c>
      <c r="Q4704" s="17" t="s">
        <v>297</v>
      </c>
      <c r="R4704" s="18">
        <v>95</v>
      </c>
      <c r="S4704" s="10">
        <v>44</v>
      </c>
      <c r="AA4704" s="11" t="str">
        <f t="shared" si="73"/>
        <v>30. Hòa BìnhHuyện Lạc Sơn</v>
      </c>
    </row>
    <row r="4705" spans="11:27" ht="15.75">
      <c r="K4705" s="21"/>
      <c r="L4705" s="17"/>
      <c r="M4705" s="17"/>
      <c r="N4705" s="17" t="s">
        <v>413</v>
      </c>
      <c r="O4705" s="17" t="s">
        <v>1233</v>
      </c>
      <c r="P4705" s="17" t="s">
        <v>5034</v>
      </c>
      <c r="Q4705" s="17" t="s">
        <v>297</v>
      </c>
      <c r="R4705" s="18">
        <v>95</v>
      </c>
      <c r="S4705" s="10">
        <v>44</v>
      </c>
      <c r="AA4705" s="11" t="str">
        <f t="shared" si="73"/>
        <v>30. Hòa BìnhHuyện Lạc Sơn</v>
      </c>
    </row>
    <row r="4706" spans="11:27" ht="15.75">
      <c r="K4706" s="21"/>
      <c r="L4706" s="17"/>
      <c r="M4706" s="17"/>
      <c r="N4706" s="17" t="s">
        <v>413</v>
      </c>
      <c r="O4706" s="17" t="s">
        <v>1233</v>
      </c>
      <c r="P4706" s="17" t="s">
        <v>5035</v>
      </c>
      <c r="Q4706" s="17" t="s">
        <v>297</v>
      </c>
      <c r="R4706" s="18">
        <v>95</v>
      </c>
      <c r="S4706" s="10">
        <v>44</v>
      </c>
      <c r="AA4706" s="11" t="str">
        <f t="shared" si="73"/>
        <v>30. Hòa BìnhHuyện Lạc Sơn</v>
      </c>
    </row>
    <row r="4707" spans="11:27" ht="15.75">
      <c r="K4707" s="21"/>
      <c r="L4707" s="17"/>
      <c r="M4707" s="17"/>
      <c r="N4707" s="17" t="s">
        <v>413</v>
      </c>
      <c r="O4707" s="17" t="s">
        <v>1233</v>
      </c>
      <c r="P4707" s="17" t="s">
        <v>5036</v>
      </c>
      <c r="Q4707" s="17" t="s">
        <v>297</v>
      </c>
      <c r="R4707" s="18">
        <v>95</v>
      </c>
      <c r="S4707" s="10">
        <v>44</v>
      </c>
      <c r="AA4707" s="11" t="str">
        <f t="shared" si="73"/>
        <v>30. Hòa BìnhHuyện Lạc Sơn</v>
      </c>
    </row>
    <row r="4708" spans="11:27" ht="15.75">
      <c r="K4708" s="21"/>
      <c r="L4708" s="17"/>
      <c r="M4708" s="17"/>
      <c r="N4708" s="17" t="s">
        <v>413</v>
      </c>
      <c r="O4708" s="17" t="s">
        <v>1233</v>
      </c>
      <c r="P4708" s="17" t="s">
        <v>5037</v>
      </c>
      <c r="Q4708" s="17" t="s">
        <v>297</v>
      </c>
      <c r="R4708" s="18">
        <v>95</v>
      </c>
      <c r="S4708" s="10">
        <v>44</v>
      </c>
      <c r="AA4708" s="11" t="str">
        <f t="shared" si="73"/>
        <v>30. Hòa BìnhHuyện Lạc Sơn</v>
      </c>
    </row>
    <row r="4709" spans="11:27" ht="15.75">
      <c r="K4709" s="21"/>
      <c r="L4709" s="17"/>
      <c r="M4709" s="17"/>
      <c r="N4709" s="17" t="s">
        <v>413</v>
      </c>
      <c r="O4709" s="17" t="s">
        <v>1233</v>
      </c>
      <c r="P4709" s="17" t="s">
        <v>5038</v>
      </c>
      <c r="Q4709" s="17" t="s">
        <v>297</v>
      </c>
      <c r="R4709" s="18">
        <v>95</v>
      </c>
      <c r="S4709" s="10">
        <v>44</v>
      </c>
      <c r="AA4709" s="11" t="str">
        <f t="shared" si="73"/>
        <v>30. Hòa BìnhHuyện Lạc Sơn</v>
      </c>
    </row>
    <row r="4710" spans="11:27" ht="15.75">
      <c r="K4710" s="21"/>
      <c r="L4710" s="17"/>
      <c r="M4710" s="17"/>
      <c r="N4710" s="17" t="s">
        <v>413</v>
      </c>
      <c r="O4710" s="17" t="s">
        <v>1233</v>
      </c>
      <c r="P4710" s="17" t="s">
        <v>838</v>
      </c>
      <c r="Q4710" s="17" t="s">
        <v>297</v>
      </c>
      <c r="R4710" s="18">
        <v>95</v>
      </c>
      <c r="S4710" s="10">
        <v>44</v>
      </c>
      <c r="AA4710" s="11" t="str">
        <f t="shared" si="73"/>
        <v>30. Hòa BìnhHuyện Lạc Sơn</v>
      </c>
    </row>
    <row r="4711" spans="11:27" ht="15.75">
      <c r="K4711" s="21"/>
      <c r="L4711" s="17"/>
      <c r="M4711" s="17"/>
      <c r="N4711" s="17" t="s">
        <v>413</v>
      </c>
      <c r="O4711" s="17" t="s">
        <v>1233</v>
      </c>
      <c r="P4711" s="17" t="s">
        <v>5039</v>
      </c>
      <c r="Q4711" s="17" t="s">
        <v>297</v>
      </c>
      <c r="R4711" s="18">
        <v>95</v>
      </c>
      <c r="S4711" s="10">
        <v>44</v>
      </c>
      <c r="AA4711" s="11" t="str">
        <f t="shared" si="73"/>
        <v>30. Hòa BìnhHuyện Lạc Sơn</v>
      </c>
    </row>
    <row r="4712" spans="11:27" ht="15.75">
      <c r="K4712" s="21"/>
      <c r="L4712" s="17"/>
      <c r="M4712" s="17"/>
      <c r="N4712" s="17" t="s">
        <v>413</v>
      </c>
      <c r="O4712" s="17" t="s">
        <v>1233</v>
      </c>
      <c r="P4712" s="17" t="s">
        <v>2549</v>
      </c>
      <c r="Q4712" s="17" t="s">
        <v>297</v>
      </c>
      <c r="R4712" s="18">
        <v>95</v>
      </c>
      <c r="S4712" s="10">
        <v>44</v>
      </c>
      <c r="AA4712" s="11" t="str">
        <f t="shared" si="73"/>
        <v>30. Hòa BìnhHuyện Lạc Sơn</v>
      </c>
    </row>
    <row r="4713" spans="11:27" ht="15.75">
      <c r="K4713" s="21"/>
      <c r="L4713" s="17"/>
      <c r="M4713" s="17"/>
      <c r="N4713" s="17" t="s">
        <v>413</v>
      </c>
      <c r="O4713" s="17" t="s">
        <v>1233</v>
      </c>
      <c r="P4713" s="17" t="s">
        <v>3954</v>
      </c>
      <c r="Q4713" s="17" t="s">
        <v>297</v>
      </c>
      <c r="R4713" s="18">
        <v>95</v>
      </c>
      <c r="S4713" s="10">
        <v>44</v>
      </c>
      <c r="AA4713" s="11" t="str">
        <f t="shared" si="73"/>
        <v>30. Hòa BìnhHuyện Lạc Sơn</v>
      </c>
    </row>
    <row r="4714" spans="11:27" ht="15.75">
      <c r="K4714" s="21"/>
      <c r="L4714" s="17"/>
      <c r="M4714" s="17"/>
      <c r="N4714" s="17" t="s">
        <v>413</v>
      </c>
      <c r="O4714" s="17" t="s">
        <v>1233</v>
      </c>
      <c r="P4714" s="17" t="s">
        <v>5040</v>
      </c>
      <c r="Q4714" s="17" t="s">
        <v>297</v>
      </c>
      <c r="R4714" s="18">
        <v>95</v>
      </c>
      <c r="S4714" s="10">
        <v>44</v>
      </c>
      <c r="AA4714" s="11" t="str">
        <f t="shared" si="73"/>
        <v>30. Hòa BìnhHuyện Lạc Sơn</v>
      </c>
    </row>
    <row r="4715" spans="11:27" ht="15.75">
      <c r="K4715" s="21"/>
      <c r="L4715" s="17"/>
      <c r="M4715" s="17"/>
      <c r="N4715" s="17" t="s">
        <v>413</v>
      </c>
      <c r="O4715" s="17" t="s">
        <v>1233</v>
      </c>
      <c r="P4715" s="17" t="s">
        <v>4925</v>
      </c>
      <c r="Q4715" s="17" t="s">
        <v>297</v>
      </c>
      <c r="R4715" s="18">
        <v>95</v>
      </c>
      <c r="S4715" s="10">
        <v>44</v>
      </c>
      <c r="AA4715" s="11" t="str">
        <f t="shared" si="73"/>
        <v>30. Hòa BìnhHuyện Lạc Sơn</v>
      </c>
    </row>
    <row r="4716" spans="11:27" ht="15.75">
      <c r="K4716" s="21"/>
      <c r="L4716" s="17"/>
      <c r="M4716" s="17"/>
      <c r="N4716" s="17" t="s">
        <v>413</v>
      </c>
      <c r="O4716" s="17" t="s">
        <v>1233</v>
      </c>
      <c r="P4716" s="17" t="s">
        <v>567</v>
      </c>
      <c r="Q4716" s="17" t="s">
        <v>297</v>
      </c>
      <c r="R4716" s="18">
        <v>95</v>
      </c>
      <c r="S4716" s="10">
        <v>44</v>
      </c>
      <c r="AA4716" s="11" t="str">
        <f t="shared" si="73"/>
        <v>30. Hòa BìnhHuyện Lạc Sơn</v>
      </c>
    </row>
    <row r="4717" spans="11:27" ht="15.75">
      <c r="K4717" s="21"/>
      <c r="L4717" s="17"/>
      <c r="M4717" s="17"/>
      <c r="N4717" s="17" t="s">
        <v>413</v>
      </c>
      <c r="O4717" s="17" t="s">
        <v>1233</v>
      </c>
      <c r="P4717" s="17" t="s">
        <v>2698</v>
      </c>
      <c r="Q4717" s="17" t="s">
        <v>297</v>
      </c>
      <c r="R4717" s="18">
        <v>95</v>
      </c>
      <c r="S4717" s="10">
        <v>44</v>
      </c>
      <c r="AA4717" s="11" t="str">
        <f t="shared" si="73"/>
        <v>30. Hòa BìnhHuyện Lạc Sơn</v>
      </c>
    </row>
    <row r="4718" spans="11:27" ht="15.75">
      <c r="K4718" s="21"/>
      <c r="L4718" s="17"/>
      <c r="M4718" s="17"/>
      <c r="N4718" s="17" t="s">
        <v>413</v>
      </c>
      <c r="O4718" s="17" t="s">
        <v>1233</v>
      </c>
      <c r="P4718" s="17" t="s">
        <v>5041</v>
      </c>
      <c r="Q4718" s="17" t="s">
        <v>297</v>
      </c>
      <c r="R4718" s="18">
        <v>95</v>
      </c>
      <c r="S4718" s="10">
        <v>44</v>
      </c>
      <c r="AA4718" s="11" t="str">
        <f t="shared" si="73"/>
        <v>30. Hòa BìnhHuyện Lạc Sơn</v>
      </c>
    </row>
    <row r="4719" spans="11:27" ht="15.75">
      <c r="K4719" s="21"/>
      <c r="L4719" s="17"/>
      <c r="M4719" s="17"/>
      <c r="N4719" s="17" t="s">
        <v>413</v>
      </c>
      <c r="O4719" s="17" t="s">
        <v>1233</v>
      </c>
      <c r="P4719" s="17" t="s">
        <v>3562</v>
      </c>
      <c r="Q4719" s="17" t="s">
        <v>297</v>
      </c>
      <c r="R4719" s="18">
        <v>95</v>
      </c>
      <c r="S4719" s="10">
        <v>44</v>
      </c>
      <c r="AA4719" s="11" t="str">
        <f t="shared" si="73"/>
        <v>30. Hòa BìnhHuyện Lạc Sơn</v>
      </c>
    </row>
    <row r="4720" spans="11:27" ht="15.75">
      <c r="K4720" s="21"/>
      <c r="L4720" s="17"/>
      <c r="M4720" s="17"/>
      <c r="N4720" s="17" t="s">
        <v>413</v>
      </c>
      <c r="O4720" s="17" t="s">
        <v>1233</v>
      </c>
      <c r="P4720" s="17" t="s">
        <v>970</v>
      </c>
      <c r="Q4720" s="17" t="s">
        <v>297</v>
      </c>
      <c r="R4720" s="18">
        <v>95</v>
      </c>
      <c r="S4720" s="10">
        <v>44</v>
      </c>
      <c r="AA4720" s="11" t="str">
        <f t="shared" si="73"/>
        <v>30. Hòa BìnhHuyện Lạc Sơn</v>
      </c>
    </row>
    <row r="4721" spans="11:27" ht="15.75">
      <c r="K4721" s="21"/>
      <c r="L4721" s="17"/>
      <c r="M4721" s="17"/>
      <c r="N4721" s="17" t="s">
        <v>413</v>
      </c>
      <c r="O4721" s="17" t="s">
        <v>1233</v>
      </c>
      <c r="P4721" s="17" t="s">
        <v>5042</v>
      </c>
      <c r="Q4721" s="17" t="s">
        <v>297</v>
      </c>
      <c r="R4721" s="18">
        <v>95</v>
      </c>
      <c r="S4721" s="10">
        <v>44</v>
      </c>
      <c r="AA4721" s="11" t="str">
        <f t="shared" si="73"/>
        <v>30. Hòa BìnhHuyện Lạc Sơn</v>
      </c>
    </row>
    <row r="4722" spans="11:27" ht="15.75">
      <c r="K4722" s="21"/>
      <c r="L4722" s="17"/>
      <c r="M4722" s="17"/>
      <c r="N4722" s="17" t="s">
        <v>413</v>
      </c>
      <c r="O4722" s="17" t="s">
        <v>1233</v>
      </c>
      <c r="P4722" s="17" t="s">
        <v>5043</v>
      </c>
      <c r="Q4722" s="17" t="s">
        <v>297</v>
      </c>
      <c r="R4722" s="18">
        <v>95</v>
      </c>
      <c r="S4722" s="10">
        <v>44</v>
      </c>
      <c r="AA4722" s="11" t="str">
        <f t="shared" si="73"/>
        <v>30. Hòa BìnhHuyện Lạc Sơn</v>
      </c>
    </row>
    <row r="4723" spans="11:27" ht="15.75">
      <c r="K4723" s="21"/>
      <c r="L4723" s="17"/>
      <c r="M4723" s="17"/>
      <c r="N4723" s="17" t="s">
        <v>413</v>
      </c>
      <c r="O4723" s="17" t="s">
        <v>1233</v>
      </c>
      <c r="P4723" s="17" t="s">
        <v>5044</v>
      </c>
      <c r="Q4723" s="17" t="s">
        <v>297</v>
      </c>
      <c r="R4723" s="18">
        <v>95</v>
      </c>
      <c r="S4723" s="10">
        <v>44</v>
      </c>
      <c r="AA4723" s="11" t="str">
        <f t="shared" si="73"/>
        <v>30. Hòa BìnhHuyện Lạc Sơn</v>
      </c>
    </row>
    <row r="4724" spans="11:27" ht="15.75">
      <c r="K4724" s="21"/>
      <c r="L4724" s="17"/>
      <c r="M4724" s="17"/>
      <c r="N4724" s="17" t="s">
        <v>413</v>
      </c>
      <c r="O4724" s="17" t="s">
        <v>1233</v>
      </c>
      <c r="P4724" s="17" t="s">
        <v>5045</v>
      </c>
      <c r="Q4724" s="17" t="s">
        <v>297</v>
      </c>
      <c r="R4724" s="18">
        <v>95</v>
      </c>
      <c r="S4724" s="10">
        <v>44</v>
      </c>
      <c r="AA4724" s="11" t="str">
        <f t="shared" si="73"/>
        <v>30. Hòa BìnhHuyện Lạc Sơn</v>
      </c>
    </row>
    <row r="4725" spans="11:27" ht="15.75">
      <c r="K4725" s="21"/>
      <c r="L4725" s="17"/>
      <c r="M4725" s="17"/>
      <c r="N4725" s="17" t="s">
        <v>413</v>
      </c>
      <c r="O4725" s="17" t="s">
        <v>1233</v>
      </c>
      <c r="P4725" s="17" t="s">
        <v>5046</v>
      </c>
      <c r="Q4725" s="17" t="s">
        <v>297</v>
      </c>
      <c r="R4725" s="18">
        <v>95</v>
      </c>
      <c r="S4725" s="10">
        <v>44</v>
      </c>
      <c r="AA4725" s="11" t="str">
        <f t="shared" si="73"/>
        <v>30. Hòa BìnhHuyện Lạc Sơn</v>
      </c>
    </row>
    <row r="4726" spans="11:27" ht="15.75">
      <c r="K4726" s="21"/>
      <c r="L4726" s="17"/>
      <c r="M4726" s="17"/>
      <c r="N4726" s="17" t="s">
        <v>413</v>
      </c>
      <c r="O4726" s="17" t="s">
        <v>1233</v>
      </c>
      <c r="P4726" s="17" t="s">
        <v>5047</v>
      </c>
      <c r="Q4726" s="17" t="s">
        <v>297</v>
      </c>
      <c r="R4726" s="18">
        <v>95</v>
      </c>
      <c r="S4726" s="10">
        <v>44</v>
      </c>
      <c r="AA4726" s="11" t="str">
        <f t="shared" si="73"/>
        <v>30. Hòa BìnhHuyện Lạc Sơn</v>
      </c>
    </row>
    <row r="4727" spans="11:27" ht="15.75">
      <c r="K4727" s="21"/>
      <c r="L4727" s="17"/>
      <c r="M4727" s="17"/>
      <c r="N4727" s="17" t="s">
        <v>413</v>
      </c>
      <c r="O4727" s="17" t="s">
        <v>1234</v>
      </c>
      <c r="P4727" s="17" t="s">
        <v>5048</v>
      </c>
      <c r="Q4727" s="17" t="s">
        <v>297</v>
      </c>
      <c r="R4727" s="18">
        <v>95</v>
      </c>
      <c r="S4727" s="10">
        <v>44</v>
      </c>
      <c r="AA4727" s="11" t="str">
        <f t="shared" si="73"/>
        <v>30. Hòa BìnhHuyện Lạc Thủy</v>
      </c>
    </row>
    <row r="4728" spans="11:27" ht="15.75">
      <c r="K4728" s="21"/>
      <c r="L4728" s="17"/>
      <c r="M4728" s="17"/>
      <c r="N4728" s="17" t="s">
        <v>413</v>
      </c>
      <c r="O4728" s="17" t="s">
        <v>1234</v>
      </c>
      <c r="P4728" s="17" t="s">
        <v>5049</v>
      </c>
      <c r="Q4728" s="17" t="s">
        <v>306</v>
      </c>
      <c r="R4728" s="18">
        <v>125</v>
      </c>
      <c r="S4728" s="10">
        <v>50</v>
      </c>
      <c r="AA4728" s="11" t="str">
        <f t="shared" si="73"/>
        <v>30. Hòa BìnhHuyện Lạc Thủy</v>
      </c>
    </row>
    <row r="4729" spans="11:27" ht="15.75">
      <c r="K4729" s="21"/>
      <c r="L4729" s="17"/>
      <c r="M4729" s="17"/>
      <c r="N4729" s="17" t="s">
        <v>413</v>
      </c>
      <c r="O4729" s="17" t="s">
        <v>1234</v>
      </c>
      <c r="P4729" s="17" t="s">
        <v>2355</v>
      </c>
      <c r="Q4729" s="17" t="s">
        <v>306</v>
      </c>
      <c r="R4729" s="18">
        <v>125</v>
      </c>
      <c r="S4729" s="10">
        <v>50</v>
      </c>
      <c r="AA4729" s="11" t="str">
        <f t="shared" si="73"/>
        <v>30. Hòa BìnhHuyện Lạc Thủy</v>
      </c>
    </row>
    <row r="4730" spans="11:27" ht="15.75">
      <c r="K4730" s="21"/>
      <c r="L4730" s="17"/>
      <c r="M4730" s="17"/>
      <c r="N4730" s="17" t="s">
        <v>413</v>
      </c>
      <c r="O4730" s="17" t="s">
        <v>1234</v>
      </c>
      <c r="P4730" s="17" t="s">
        <v>822</v>
      </c>
      <c r="Q4730" s="17" t="s">
        <v>306</v>
      </c>
      <c r="R4730" s="18">
        <v>125</v>
      </c>
      <c r="S4730" s="10">
        <v>50</v>
      </c>
      <c r="AA4730" s="11" t="str">
        <f t="shared" si="73"/>
        <v>30. Hòa BìnhHuyện Lạc Thủy</v>
      </c>
    </row>
    <row r="4731" spans="11:27" ht="15.75">
      <c r="K4731" s="21"/>
      <c r="L4731" s="17"/>
      <c r="M4731" s="17"/>
      <c r="N4731" s="17" t="s">
        <v>413</v>
      </c>
      <c r="O4731" s="17" t="s">
        <v>1234</v>
      </c>
      <c r="P4731" s="17" t="s">
        <v>5050</v>
      </c>
      <c r="Q4731" s="17" t="s">
        <v>297</v>
      </c>
      <c r="R4731" s="18">
        <v>95</v>
      </c>
      <c r="S4731" s="10">
        <v>44</v>
      </c>
      <c r="AA4731" s="11" t="str">
        <f t="shared" si="73"/>
        <v>30. Hòa BìnhHuyện Lạc Thủy</v>
      </c>
    </row>
    <row r="4732" spans="11:27" ht="15.75">
      <c r="K4732" s="21"/>
      <c r="L4732" s="17"/>
      <c r="M4732" s="17"/>
      <c r="N4732" s="17" t="s">
        <v>413</v>
      </c>
      <c r="O4732" s="17" t="s">
        <v>1234</v>
      </c>
      <c r="P4732" s="17" t="s">
        <v>5051</v>
      </c>
      <c r="Q4732" s="17" t="s">
        <v>306</v>
      </c>
      <c r="R4732" s="18">
        <v>125</v>
      </c>
      <c r="S4732" s="10">
        <v>50</v>
      </c>
      <c r="AA4732" s="11" t="str">
        <f t="shared" si="73"/>
        <v>30. Hòa BìnhHuyện Lạc Thủy</v>
      </c>
    </row>
    <row r="4733" spans="11:27" ht="15.75">
      <c r="K4733" s="21"/>
      <c r="L4733" s="17"/>
      <c r="M4733" s="17"/>
      <c r="N4733" s="17" t="s">
        <v>413</v>
      </c>
      <c r="O4733" s="17" t="s">
        <v>1234</v>
      </c>
      <c r="P4733" s="17" t="s">
        <v>486</v>
      </c>
      <c r="Q4733" s="17" t="s">
        <v>306</v>
      </c>
      <c r="R4733" s="18">
        <v>125</v>
      </c>
      <c r="S4733" s="10">
        <v>50</v>
      </c>
      <c r="AA4733" s="11" t="str">
        <f t="shared" si="73"/>
        <v>30. Hòa BìnhHuyện Lạc Thủy</v>
      </c>
    </row>
    <row r="4734" spans="11:27" ht="15.75">
      <c r="K4734" s="21"/>
      <c r="L4734" s="17"/>
      <c r="M4734" s="17"/>
      <c r="N4734" s="17" t="s">
        <v>413</v>
      </c>
      <c r="O4734" s="17" t="s">
        <v>1234</v>
      </c>
      <c r="P4734" s="17" t="s">
        <v>2336</v>
      </c>
      <c r="Q4734" s="17" t="s">
        <v>297</v>
      </c>
      <c r="R4734" s="18">
        <v>95</v>
      </c>
      <c r="S4734" s="10">
        <v>44</v>
      </c>
      <c r="AA4734" s="11" t="str">
        <f t="shared" si="73"/>
        <v>30. Hòa BìnhHuyện Lạc Thủy</v>
      </c>
    </row>
    <row r="4735" spans="11:27" ht="15.75">
      <c r="K4735" s="21"/>
      <c r="L4735" s="17"/>
      <c r="M4735" s="17"/>
      <c r="N4735" s="17" t="s">
        <v>413</v>
      </c>
      <c r="O4735" s="17" t="s">
        <v>1234</v>
      </c>
      <c r="P4735" s="17" t="s">
        <v>1310</v>
      </c>
      <c r="Q4735" s="17" t="s">
        <v>297</v>
      </c>
      <c r="R4735" s="18">
        <v>95</v>
      </c>
      <c r="S4735" s="10">
        <v>44</v>
      </c>
      <c r="AA4735" s="11" t="str">
        <f t="shared" si="73"/>
        <v>30. Hòa BìnhHuyện Lạc Thủy</v>
      </c>
    </row>
    <row r="4736" spans="11:27" ht="15.75">
      <c r="K4736" s="21"/>
      <c r="L4736" s="17"/>
      <c r="M4736" s="17"/>
      <c r="N4736" s="17" t="s">
        <v>413</v>
      </c>
      <c r="O4736" s="17" t="s">
        <v>1234</v>
      </c>
      <c r="P4736" s="17" t="s">
        <v>5052</v>
      </c>
      <c r="Q4736" s="17" t="s">
        <v>306</v>
      </c>
      <c r="R4736" s="18">
        <v>125</v>
      </c>
      <c r="S4736" s="10">
        <v>50</v>
      </c>
      <c r="AA4736" s="11" t="str">
        <f t="shared" si="73"/>
        <v>30. Hòa BìnhHuyện Lạc Thủy</v>
      </c>
    </row>
    <row r="4737" spans="11:27" ht="15.75">
      <c r="K4737" s="21"/>
      <c r="L4737" s="17"/>
      <c r="M4737" s="17"/>
      <c r="N4737" s="17" t="s">
        <v>413</v>
      </c>
      <c r="O4737" s="17" t="s">
        <v>1236</v>
      </c>
      <c r="P4737" s="17" t="s">
        <v>3296</v>
      </c>
      <c r="Q4737" s="17" t="s">
        <v>297</v>
      </c>
      <c r="R4737" s="18">
        <v>95</v>
      </c>
      <c r="S4737" s="10">
        <v>44</v>
      </c>
      <c r="AA4737" s="11" t="str">
        <f t="shared" si="73"/>
        <v>30. Hòa BìnhHuyện Lương Sơn</v>
      </c>
    </row>
    <row r="4738" spans="11:27" ht="15.75">
      <c r="K4738" s="21"/>
      <c r="L4738" s="17"/>
      <c r="M4738" s="17"/>
      <c r="N4738" s="17" t="s">
        <v>413</v>
      </c>
      <c r="O4738" s="17" t="s">
        <v>1236</v>
      </c>
      <c r="P4738" s="17" t="s">
        <v>1166</v>
      </c>
      <c r="Q4738" s="17" t="s">
        <v>297</v>
      </c>
      <c r="R4738" s="18">
        <v>95</v>
      </c>
      <c r="S4738" s="10">
        <v>44</v>
      </c>
      <c r="AA4738" s="11" t="str">
        <f t="shared" si="73"/>
        <v>30. Hòa BìnhHuyện Lương Sơn</v>
      </c>
    </row>
    <row r="4739" spans="11:27" ht="15.75">
      <c r="K4739" s="21"/>
      <c r="L4739" s="17"/>
      <c r="M4739" s="17"/>
      <c r="N4739" s="17" t="s">
        <v>413</v>
      </c>
      <c r="O4739" s="17" t="s">
        <v>1236</v>
      </c>
      <c r="P4739" s="17" t="s">
        <v>2714</v>
      </c>
      <c r="Q4739" s="17" t="s">
        <v>297</v>
      </c>
      <c r="R4739" s="18">
        <v>95</v>
      </c>
      <c r="S4739" s="10">
        <v>44</v>
      </c>
      <c r="AA4739" s="11" t="str">
        <f t="shared" si="73"/>
        <v>30. Hòa BìnhHuyện Lương Sơn</v>
      </c>
    </row>
    <row r="4740" spans="11:27" ht="15.75">
      <c r="K4740" s="21"/>
      <c r="L4740" s="17"/>
      <c r="M4740" s="17"/>
      <c r="N4740" s="17" t="s">
        <v>413</v>
      </c>
      <c r="O4740" s="17" t="s">
        <v>1236</v>
      </c>
      <c r="P4740" s="17" t="s">
        <v>5053</v>
      </c>
      <c r="Q4740" s="17" t="s">
        <v>297</v>
      </c>
      <c r="R4740" s="18">
        <v>95</v>
      </c>
      <c r="S4740" s="10">
        <v>44</v>
      </c>
      <c r="AA4740" s="11" t="str">
        <f t="shared" si="73"/>
        <v>30. Hòa BìnhHuyện Lương Sơn</v>
      </c>
    </row>
    <row r="4741" spans="11:27" ht="15.75">
      <c r="K4741" s="21"/>
      <c r="L4741" s="17"/>
      <c r="M4741" s="17"/>
      <c r="N4741" s="17" t="s">
        <v>413</v>
      </c>
      <c r="O4741" s="17" t="s">
        <v>1236</v>
      </c>
      <c r="P4741" s="17" t="s">
        <v>2154</v>
      </c>
      <c r="Q4741" s="17" t="s">
        <v>297</v>
      </c>
      <c r="R4741" s="18">
        <v>95</v>
      </c>
      <c r="S4741" s="10">
        <v>44</v>
      </c>
      <c r="AA4741" s="11" t="str">
        <f t="shared" si="73"/>
        <v>30. Hòa BìnhHuyện Lương Sơn</v>
      </c>
    </row>
    <row r="4742" spans="11:27" ht="15.75">
      <c r="K4742" s="21"/>
      <c r="L4742" s="17"/>
      <c r="M4742" s="17"/>
      <c r="N4742" s="17" t="s">
        <v>413</v>
      </c>
      <c r="O4742" s="17" t="s">
        <v>1236</v>
      </c>
      <c r="P4742" s="17" t="s">
        <v>5054</v>
      </c>
      <c r="Q4742" s="17" t="s">
        <v>297</v>
      </c>
      <c r="R4742" s="18">
        <v>95</v>
      </c>
      <c r="S4742" s="10">
        <v>44</v>
      </c>
      <c r="AA4742" s="11" t="str">
        <f t="shared" ref="AA4742:AA4805" si="74">N4742&amp;O4742</f>
        <v>30. Hòa BìnhHuyện Lương Sơn</v>
      </c>
    </row>
    <row r="4743" spans="11:27" ht="15.75">
      <c r="K4743" s="21"/>
      <c r="L4743" s="17"/>
      <c r="M4743" s="17"/>
      <c r="N4743" s="17" t="s">
        <v>413</v>
      </c>
      <c r="O4743" s="17" t="s">
        <v>1236</v>
      </c>
      <c r="P4743" s="17" t="s">
        <v>2642</v>
      </c>
      <c r="Q4743" s="17" t="s">
        <v>297</v>
      </c>
      <c r="R4743" s="18">
        <v>95</v>
      </c>
      <c r="S4743" s="10">
        <v>44</v>
      </c>
      <c r="AA4743" s="11" t="str">
        <f t="shared" si="74"/>
        <v>30. Hòa BìnhHuyện Lương Sơn</v>
      </c>
    </row>
    <row r="4744" spans="11:27" ht="15.75">
      <c r="K4744" s="21"/>
      <c r="L4744" s="17"/>
      <c r="M4744" s="17"/>
      <c r="N4744" s="17" t="s">
        <v>413</v>
      </c>
      <c r="O4744" s="17" t="s">
        <v>1236</v>
      </c>
      <c r="P4744" s="17" t="s">
        <v>5055</v>
      </c>
      <c r="Q4744" s="17" t="s">
        <v>297</v>
      </c>
      <c r="R4744" s="18">
        <v>95</v>
      </c>
      <c r="S4744" s="10">
        <v>44</v>
      </c>
      <c r="AA4744" s="11" t="str">
        <f t="shared" si="74"/>
        <v>30. Hòa BìnhHuyện Lương Sơn</v>
      </c>
    </row>
    <row r="4745" spans="11:27" ht="15.75">
      <c r="K4745" s="21"/>
      <c r="L4745" s="17"/>
      <c r="M4745" s="17"/>
      <c r="N4745" s="17" t="s">
        <v>413</v>
      </c>
      <c r="O4745" s="17" t="s">
        <v>1236</v>
      </c>
      <c r="P4745" s="17" t="s">
        <v>5056</v>
      </c>
      <c r="Q4745" s="17" t="s">
        <v>297</v>
      </c>
      <c r="R4745" s="18">
        <v>95</v>
      </c>
      <c r="S4745" s="10">
        <v>44</v>
      </c>
      <c r="AA4745" s="11" t="str">
        <f t="shared" si="74"/>
        <v>30. Hòa BìnhHuyện Lương Sơn</v>
      </c>
    </row>
    <row r="4746" spans="11:27" ht="15.75">
      <c r="K4746" s="21"/>
      <c r="L4746" s="17"/>
      <c r="M4746" s="17"/>
      <c r="N4746" s="17" t="s">
        <v>413</v>
      </c>
      <c r="O4746" s="17" t="s">
        <v>1236</v>
      </c>
      <c r="P4746" s="17" t="s">
        <v>1200</v>
      </c>
      <c r="Q4746" s="17" t="s">
        <v>297</v>
      </c>
      <c r="R4746" s="18">
        <v>95</v>
      </c>
      <c r="S4746" s="10">
        <v>44</v>
      </c>
      <c r="AA4746" s="11" t="str">
        <f t="shared" si="74"/>
        <v>30. Hòa BìnhHuyện Lương Sơn</v>
      </c>
    </row>
    <row r="4747" spans="11:27" ht="15.75">
      <c r="K4747" s="21"/>
      <c r="L4747" s="17"/>
      <c r="M4747" s="17"/>
      <c r="N4747" s="17" t="s">
        <v>413</v>
      </c>
      <c r="O4747" s="17" t="s">
        <v>1236</v>
      </c>
      <c r="P4747" s="17" t="s">
        <v>2005</v>
      </c>
      <c r="Q4747" s="17" t="s">
        <v>297</v>
      </c>
      <c r="R4747" s="18">
        <v>95</v>
      </c>
      <c r="S4747" s="10">
        <v>44</v>
      </c>
      <c r="AA4747" s="11" t="str">
        <f t="shared" si="74"/>
        <v>30. Hòa BìnhHuyện Lương Sơn</v>
      </c>
    </row>
    <row r="4748" spans="11:27" ht="15.75">
      <c r="K4748" s="21"/>
      <c r="L4748" s="17"/>
      <c r="M4748" s="17"/>
      <c r="N4748" s="17" t="s">
        <v>413</v>
      </c>
      <c r="O4748" s="17" t="s">
        <v>1239</v>
      </c>
      <c r="P4748" s="17" t="s">
        <v>5057</v>
      </c>
      <c r="Q4748" s="17" t="s">
        <v>347</v>
      </c>
      <c r="R4748" s="18">
        <v>65</v>
      </c>
      <c r="S4748" s="10">
        <v>36</v>
      </c>
      <c r="AA4748" s="11" t="str">
        <f t="shared" si="74"/>
        <v>30. Hòa BìnhHuyện Mai Châu</v>
      </c>
    </row>
    <row r="4749" spans="11:27" ht="15.75">
      <c r="K4749" s="21"/>
      <c r="L4749" s="17"/>
      <c r="M4749" s="17"/>
      <c r="N4749" s="17" t="s">
        <v>413</v>
      </c>
      <c r="O4749" s="17" t="s">
        <v>1239</v>
      </c>
      <c r="P4749" s="17" t="s">
        <v>5058</v>
      </c>
      <c r="Q4749" s="17" t="s">
        <v>297</v>
      </c>
      <c r="R4749" s="18">
        <v>95</v>
      </c>
      <c r="S4749" s="10">
        <v>44</v>
      </c>
      <c r="AA4749" s="11" t="str">
        <f t="shared" si="74"/>
        <v>30. Hòa BìnhHuyện Mai Châu</v>
      </c>
    </row>
    <row r="4750" spans="11:27" ht="15.75">
      <c r="K4750" s="21"/>
      <c r="L4750" s="17"/>
      <c r="M4750" s="17"/>
      <c r="N4750" s="17" t="s">
        <v>413</v>
      </c>
      <c r="O4750" s="17" t="s">
        <v>1239</v>
      </c>
      <c r="P4750" s="17" t="s">
        <v>5059</v>
      </c>
      <c r="Q4750" s="17" t="s">
        <v>297</v>
      </c>
      <c r="R4750" s="18">
        <v>95</v>
      </c>
      <c r="S4750" s="10">
        <v>44</v>
      </c>
      <c r="AA4750" s="11" t="str">
        <f t="shared" si="74"/>
        <v>30. Hòa BìnhHuyện Mai Châu</v>
      </c>
    </row>
    <row r="4751" spans="11:27" ht="15.75">
      <c r="K4751" s="21"/>
      <c r="L4751" s="17"/>
      <c r="M4751" s="17"/>
      <c r="N4751" s="17" t="s">
        <v>413</v>
      </c>
      <c r="O4751" s="17" t="s">
        <v>1239</v>
      </c>
      <c r="P4751" s="17" t="s">
        <v>5060</v>
      </c>
      <c r="Q4751" s="17" t="s">
        <v>297</v>
      </c>
      <c r="R4751" s="18">
        <v>95</v>
      </c>
      <c r="S4751" s="10">
        <v>44</v>
      </c>
      <c r="AA4751" s="11" t="str">
        <f t="shared" si="74"/>
        <v>30. Hòa BìnhHuyện Mai Châu</v>
      </c>
    </row>
    <row r="4752" spans="11:27" ht="15.75">
      <c r="K4752" s="21"/>
      <c r="L4752" s="17"/>
      <c r="M4752" s="17"/>
      <c r="N4752" s="17" t="s">
        <v>413</v>
      </c>
      <c r="O4752" s="17" t="s">
        <v>1239</v>
      </c>
      <c r="P4752" s="17" t="s">
        <v>1348</v>
      </c>
      <c r="Q4752" s="17" t="s">
        <v>347</v>
      </c>
      <c r="R4752" s="18">
        <v>65</v>
      </c>
      <c r="S4752" s="10">
        <v>36</v>
      </c>
      <c r="AA4752" s="11" t="str">
        <f t="shared" si="74"/>
        <v>30. Hòa BìnhHuyện Mai Châu</v>
      </c>
    </row>
    <row r="4753" spans="11:27" ht="15.75">
      <c r="K4753" s="21"/>
      <c r="L4753" s="17"/>
      <c r="M4753" s="17"/>
      <c r="N4753" s="17" t="s">
        <v>413</v>
      </c>
      <c r="O4753" s="17" t="s">
        <v>1239</v>
      </c>
      <c r="P4753" s="17" t="s">
        <v>5061</v>
      </c>
      <c r="Q4753" s="17" t="s">
        <v>297</v>
      </c>
      <c r="R4753" s="18">
        <v>95</v>
      </c>
      <c r="S4753" s="10">
        <v>44</v>
      </c>
      <c r="AA4753" s="11" t="str">
        <f t="shared" si="74"/>
        <v>30. Hòa BìnhHuyện Mai Châu</v>
      </c>
    </row>
    <row r="4754" spans="11:27" ht="15.75">
      <c r="K4754" s="21"/>
      <c r="L4754" s="17"/>
      <c r="M4754" s="17"/>
      <c r="N4754" s="17" t="s">
        <v>413</v>
      </c>
      <c r="O4754" s="17" t="s">
        <v>1239</v>
      </c>
      <c r="P4754" s="17" t="s">
        <v>5062</v>
      </c>
      <c r="Q4754" s="17" t="s">
        <v>347</v>
      </c>
      <c r="R4754" s="18">
        <v>65</v>
      </c>
      <c r="S4754" s="10">
        <v>36</v>
      </c>
      <c r="AA4754" s="11" t="str">
        <f t="shared" si="74"/>
        <v>30. Hòa BìnhHuyện Mai Châu</v>
      </c>
    </row>
    <row r="4755" spans="11:27" ht="15.75">
      <c r="K4755" s="21"/>
      <c r="L4755" s="17"/>
      <c r="M4755" s="17"/>
      <c r="N4755" s="17" t="s">
        <v>413</v>
      </c>
      <c r="O4755" s="17" t="s">
        <v>1239</v>
      </c>
      <c r="P4755" s="17" t="s">
        <v>5063</v>
      </c>
      <c r="Q4755" s="17" t="s">
        <v>347</v>
      </c>
      <c r="R4755" s="18">
        <v>65</v>
      </c>
      <c r="S4755" s="10">
        <v>36</v>
      </c>
      <c r="AA4755" s="11" t="str">
        <f t="shared" si="74"/>
        <v>30. Hòa BìnhHuyện Mai Châu</v>
      </c>
    </row>
    <row r="4756" spans="11:27" ht="15.75">
      <c r="K4756" s="21"/>
      <c r="L4756" s="17"/>
      <c r="M4756" s="17"/>
      <c r="N4756" s="17" t="s">
        <v>413</v>
      </c>
      <c r="O4756" s="17" t="s">
        <v>1239</v>
      </c>
      <c r="P4756" s="17" t="s">
        <v>5064</v>
      </c>
      <c r="Q4756" s="17" t="s">
        <v>347</v>
      </c>
      <c r="R4756" s="18">
        <v>65</v>
      </c>
      <c r="S4756" s="10">
        <v>36</v>
      </c>
      <c r="AA4756" s="11" t="str">
        <f t="shared" si="74"/>
        <v>30. Hòa BìnhHuyện Mai Châu</v>
      </c>
    </row>
    <row r="4757" spans="11:27" ht="15.75">
      <c r="K4757" s="21"/>
      <c r="L4757" s="17"/>
      <c r="M4757" s="17"/>
      <c r="N4757" s="17" t="s">
        <v>413</v>
      </c>
      <c r="O4757" s="17" t="s">
        <v>1239</v>
      </c>
      <c r="P4757" s="17" t="s">
        <v>5065</v>
      </c>
      <c r="Q4757" s="17" t="s">
        <v>297</v>
      </c>
      <c r="R4757" s="18">
        <v>95</v>
      </c>
      <c r="S4757" s="10">
        <v>44</v>
      </c>
      <c r="AA4757" s="11" t="str">
        <f t="shared" si="74"/>
        <v>30. Hòa BìnhHuyện Mai Châu</v>
      </c>
    </row>
    <row r="4758" spans="11:27" ht="15.75">
      <c r="K4758" s="21"/>
      <c r="L4758" s="17"/>
      <c r="M4758" s="17"/>
      <c r="N4758" s="17" t="s">
        <v>413</v>
      </c>
      <c r="O4758" s="17" t="s">
        <v>1239</v>
      </c>
      <c r="P4758" s="17" t="s">
        <v>5066</v>
      </c>
      <c r="Q4758" s="17" t="s">
        <v>297</v>
      </c>
      <c r="R4758" s="18">
        <v>95</v>
      </c>
      <c r="S4758" s="10">
        <v>44</v>
      </c>
      <c r="AA4758" s="11" t="str">
        <f t="shared" si="74"/>
        <v>30. Hòa BìnhHuyện Mai Châu</v>
      </c>
    </row>
    <row r="4759" spans="11:27" ht="15.75">
      <c r="K4759" s="21"/>
      <c r="L4759" s="17"/>
      <c r="M4759" s="17"/>
      <c r="N4759" s="17" t="s">
        <v>413</v>
      </c>
      <c r="O4759" s="17" t="s">
        <v>1239</v>
      </c>
      <c r="P4759" s="17" t="s">
        <v>5067</v>
      </c>
      <c r="Q4759" s="17" t="s">
        <v>347</v>
      </c>
      <c r="R4759" s="18">
        <v>65</v>
      </c>
      <c r="S4759" s="10">
        <v>36</v>
      </c>
      <c r="AA4759" s="11" t="str">
        <f t="shared" si="74"/>
        <v>30. Hòa BìnhHuyện Mai Châu</v>
      </c>
    </row>
    <row r="4760" spans="11:27" ht="15.75">
      <c r="K4760" s="21"/>
      <c r="L4760" s="17"/>
      <c r="M4760" s="17"/>
      <c r="N4760" s="17" t="s">
        <v>413</v>
      </c>
      <c r="O4760" s="17" t="s">
        <v>1239</v>
      </c>
      <c r="P4760" s="17" t="s">
        <v>3237</v>
      </c>
      <c r="Q4760" s="17" t="s">
        <v>347</v>
      </c>
      <c r="R4760" s="18">
        <v>65</v>
      </c>
      <c r="S4760" s="10">
        <v>36</v>
      </c>
      <c r="AA4760" s="11" t="str">
        <f t="shared" si="74"/>
        <v>30. Hòa BìnhHuyện Mai Châu</v>
      </c>
    </row>
    <row r="4761" spans="11:27" ht="15.75">
      <c r="K4761" s="21"/>
      <c r="L4761" s="17"/>
      <c r="M4761" s="17"/>
      <c r="N4761" s="17" t="s">
        <v>413</v>
      </c>
      <c r="O4761" s="17" t="s">
        <v>1239</v>
      </c>
      <c r="P4761" s="17" t="s">
        <v>5068</v>
      </c>
      <c r="Q4761" s="17" t="s">
        <v>297</v>
      </c>
      <c r="R4761" s="18">
        <v>95</v>
      </c>
      <c r="S4761" s="10">
        <v>44</v>
      </c>
      <c r="AA4761" s="11" t="str">
        <f t="shared" si="74"/>
        <v>30. Hòa BìnhHuyện Mai Châu</v>
      </c>
    </row>
    <row r="4762" spans="11:27" ht="15.75">
      <c r="K4762" s="21"/>
      <c r="L4762" s="17"/>
      <c r="M4762" s="17"/>
      <c r="N4762" s="17" t="s">
        <v>413</v>
      </c>
      <c r="O4762" s="17" t="s">
        <v>1239</v>
      </c>
      <c r="P4762" s="17" t="s">
        <v>5069</v>
      </c>
      <c r="Q4762" s="17" t="s">
        <v>347</v>
      </c>
      <c r="R4762" s="18">
        <v>65</v>
      </c>
      <c r="S4762" s="10">
        <v>36</v>
      </c>
      <c r="AA4762" s="11" t="str">
        <f t="shared" si="74"/>
        <v>30. Hòa BìnhHuyện Mai Châu</v>
      </c>
    </row>
    <row r="4763" spans="11:27" ht="15.75">
      <c r="K4763" s="21"/>
      <c r="L4763" s="17"/>
      <c r="M4763" s="17"/>
      <c r="N4763" s="17" t="s">
        <v>413</v>
      </c>
      <c r="O4763" s="17" t="s">
        <v>1239</v>
      </c>
      <c r="P4763" s="17" t="s">
        <v>5070</v>
      </c>
      <c r="Q4763" s="17" t="s">
        <v>347</v>
      </c>
      <c r="R4763" s="18">
        <v>65</v>
      </c>
      <c r="S4763" s="10">
        <v>36</v>
      </c>
      <c r="AA4763" s="11" t="str">
        <f t="shared" si="74"/>
        <v>30. Hòa BìnhHuyện Mai Châu</v>
      </c>
    </row>
    <row r="4764" spans="11:27" ht="15.75">
      <c r="K4764" s="21"/>
      <c r="L4764" s="17"/>
      <c r="M4764" s="17"/>
      <c r="N4764" s="17" t="s">
        <v>413</v>
      </c>
      <c r="O4764" s="17" t="s">
        <v>1242</v>
      </c>
      <c r="P4764" s="17" t="s">
        <v>5071</v>
      </c>
      <c r="Q4764" s="17" t="s">
        <v>297</v>
      </c>
      <c r="R4764" s="18">
        <v>95</v>
      </c>
      <c r="S4764" s="10">
        <v>44</v>
      </c>
      <c r="AA4764" s="11" t="str">
        <f t="shared" si="74"/>
        <v>30. Hòa BìnhHuyện Tân Lạc</v>
      </c>
    </row>
    <row r="4765" spans="11:27" ht="15.75">
      <c r="K4765" s="21"/>
      <c r="L4765" s="17"/>
      <c r="M4765" s="17"/>
      <c r="N4765" s="17" t="s">
        <v>413</v>
      </c>
      <c r="O4765" s="17" t="s">
        <v>1242</v>
      </c>
      <c r="P4765" s="17" t="s">
        <v>5072</v>
      </c>
      <c r="Q4765" s="17" t="s">
        <v>297</v>
      </c>
      <c r="R4765" s="18">
        <v>95</v>
      </c>
      <c r="S4765" s="10">
        <v>44</v>
      </c>
      <c r="AA4765" s="11" t="str">
        <f t="shared" si="74"/>
        <v>30. Hòa BìnhHuyện Tân Lạc</v>
      </c>
    </row>
    <row r="4766" spans="11:27" ht="15.75">
      <c r="K4766" s="21"/>
      <c r="L4766" s="17"/>
      <c r="M4766" s="17"/>
      <c r="N4766" s="17" t="s">
        <v>413</v>
      </c>
      <c r="O4766" s="17" t="s">
        <v>1242</v>
      </c>
      <c r="P4766" s="17" t="s">
        <v>5073</v>
      </c>
      <c r="Q4766" s="17" t="s">
        <v>297</v>
      </c>
      <c r="R4766" s="18">
        <v>95</v>
      </c>
      <c r="S4766" s="10">
        <v>44</v>
      </c>
      <c r="AA4766" s="11" t="str">
        <f t="shared" si="74"/>
        <v>30. Hòa BìnhHuyện Tân Lạc</v>
      </c>
    </row>
    <row r="4767" spans="11:27" ht="15.75">
      <c r="K4767" s="21"/>
      <c r="L4767" s="17"/>
      <c r="M4767" s="17"/>
      <c r="N4767" s="17" t="s">
        <v>413</v>
      </c>
      <c r="O4767" s="17" t="s">
        <v>1242</v>
      </c>
      <c r="P4767" s="17" t="s">
        <v>5074</v>
      </c>
      <c r="Q4767" s="17" t="s">
        <v>297</v>
      </c>
      <c r="R4767" s="18">
        <v>95</v>
      </c>
      <c r="S4767" s="10">
        <v>44</v>
      </c>
      <c r="AA4767" s="11" t="str">
        <f t="shared" si="74"/>
        <v>30. Hòa BìnhHuyện Tân Lạc</v>
      </c>
    </row>
    <row r="4768" spans="11:27" ht="15.75">
      <c r="K4768" s="21"/>
      <c r="L4768" s="17"/>
      <c r="M4768" s="17"/>
      <c r="N4768" s="17" t="s">
        <v>413</v>
      </c>
      <c r="O4768" s="17" t="s">
        <v>1242</v>
      </c>
      <c r="P4768" s="17" t="s">
        <v>2924</v>
      </c>
      <c r="Q4768" s="17" t="s">
        <v>297</v>
      </c>
      <c r="R4768" s="18">
        <v>95</v>
      </c>
      <c r="S4768" s="10">
        <v>44</v>
      </c>
      <c r="AA4768" s="11" t="str">
        <f t="shared" si="74"/>
        <v>30. Hòa BìnhHuyện Tân Lạc</v>
      </c>
    </row>
    <row r="4769" spans="11:27" ht="15.75">
      <c r="K4769" s="21"/>
      <c r="L4769" s="17"/>
      <c r="M4769" s="17"/>
      <c r="N4769" s="17" t="s">
        <v>413</v>
      </c>
      <c r="O4769" s="17" t="s">
        <v>1242</v>
      </c>
      <c r="P4769" s="17" t="s">
        <v>1017</v>
      </c>
      <c r="Q4769" s="17" t="s">
        <v>297</v>
      </c>
      <c r="R4769" s="18">
        <v>95</v>
      </c>
      <c r="S4769" s="10">
        <v>44</v>
      </c>
      <c r="AA4769" s="11" t="str">
        <f t="shared" si="74"/>
        <v>30. Hòa BìnhHuyện Tân Lạc</v>
      </c>
    </row>
    <row r="4770" spans="11:27" ht="15.75">
      <c r="K4770" s="21"/>
      <c r="L4770" s="17"/>
      <c r="M4770" s="17"/>
      <c r="N4770" s="17" t="s">
        <v>413</v>
      </c>
      <c r="O4770" s="17" t="s">
        <v>1242</v>
      </c>
      <c r="P4770" s="17" t="s">
        <v>5075</v>
      </c>
      <c r="Q4770" s="17" t="s">
        <v>297</v>
      </c>
      <c r="R4770" s="18">
        <v>95</v>
      </c>
      <c r="S4770" s="10">
        <v>44</v>
      </c>
      <c r="AA4770" s="11" t="str">
        <f t="shared" si="74"/>
        <v>30. Hòa BìnhHuyện Tân Lạc</v>
      </c>
    </row>
    <row r="4771" spans="11:27" ht="15.75">
      <c r="K4771" s="21"/>
      <c r="L4771" s="17"/>
      <c r="M4771" s="17"/>
      <c r="N4771" s="17" t="s">
        <v>413</v>
      </c>
      <c r="O4771" s="17" t="s">
        <v>1242</v>
      </c>
      <c r="P4771" s="17" t="s">
        <v>4551</v>
      </c>
      <c r="Q4771" s="17" t="s">
        <v>297</v>
      </c>
      <c r="R4771" s="18">
        <v>95</v>
      </c>
      <c r="S4771" s="10">
        <v>44</v>
      </c>
      <c r="AA4771" s="11" t="str">
        <f t="shared" si="74"/>
        <v>30. Hòa BìnhHuyện Tân Lạc</v>
      </c>
    </row>
    <row r="4772" spans="11:27" ht="15.75">
      <c r="K4772" s="21"/>
      <c r="L4772" s="17"/>
      <c r="M4772" s="17"/>
      <c r="N4772" s="17" t="s">
        <v>413</v>
      </c>
      <c r="O4772" s="17" t="s">
        <v>1242</v>
      </c>
      <c r="P4772" s="17" t="s">
        <v>1721</v>
      </c>
      <c r="Q4772" s="17" t="s">
        <v>297</v>
      </c>
      <c r="R4772" s="18">
        <v>95</v>
      </c>
      <c r="S4772" s="10">
        <v>44</v>
      </c>
      <c r="AA4772" s="11" t="str">
        <f t="shared" si="74"/>
        <v>30. Hòa BìnhHuyện Tân Lạc</v>
      </c>
    </row>
    <row r="4773" spans="11:27" ht="15.75">
      <c r="K4773" s="21"/>
      <c r="L4773" s="17"/>
      <c r="M4773" s="17"/>
      <c r="N4773" s="17" t="s">
        <v>413</v>
      </c>
      <c r="O4773" s="17" t="s">
        <v>1242</v>
      </c>
      <c r="P4773" s="17" t="s">
        <v>354</v>
      </c>
      <c r="Q4773" s="17" t="s">
        <v>297</v>
      </c>
      <c r="R4773" s="18">
        <v>95</v>
      </c>
      <c r="S4773" s="10">
        <v>44</v>
      </c>
      <c r="AA4773" s="11" t="str">
        <f t="shared" si="74"/>
        <v>30. Hòa BìnhHuyện Tân Lạc</v>
      </c>
    </row>
    <row r="4774" spans="11:27" ht="15.75">
      <c r="K4774" s="21"/>
      <c r="L4774" s="17"/>
      <c r="M4774" s="17"/>
      <c r="N4774" s="17" t="s">
        <v>413</v>
      </c>
      <c r="O4774" s="17" t="s">
        <v>1242</v>
      </c>
      <c r="P4774" s="17" t="s">
        <v>3969</v>
      </c>
      <c r="Q4774" s="17" t="s">
        <v>297</v>
      </c>
      <c r="R4774" s="18">
        <v>95</v>
      </c>
      <c r="S4774" s="10">
        <v>44</v>
      </c>
      <c r="AA4774" s="11" t="str">
        <f t="shared" si="74"/>
        <v>30. Hòa BìnhHuyện Tân Lạc</v>
      </c>
    </row>
    <row r="4775" spans="11:27" ht="15.75">
      <c r="K4775" s="21"/>
      <c r="L4775" s="17"/>
      <c r="M4775" s="17"/>
      <c r="N4775" s="17" t="s">
        <v>413</v>
      </c>
      <c r="O4775" s="17" t="s">
        <v>1242</v>
      </c>
      <c r="P4775" s="17" t="s">
        <v>5076</v>
      </c>
      <c r="Q4775" s="17" t="s">
        <v>297</v>
      </c>
      <c r="R4775" s="18">
        <v>95</v>
      </c>
      <c r="S4775" s="10">
        <v>44</v>
      </c>
      <c r="AA4775" s="11" t="str">
        <f t="shared" si="74"/>
        <v>30. Hòa BìnhHuyện Tân Lạc</v>
      </c>
    </row>
    <row r="4776" spans="11:27" ht="15.75">
      <c r="K4776" s="21"/>
      <c r="L4776" s="17"/>
      <c r="M4776" s="17"/>
      <c r="N4776" s="17" t="s">
        <v>413</v>
      </c>
      <c r="O4776" s="17" t="s">
        <v>1242</v>
      </c>
      <c r="P4776" s="17" t="s">
        <v>5077</v>
      </c>
      <c r="Q4776" s="17" t="s">
        <v>297</v>
      </c>
      <c r="R4776" s="18">
        <v>95</v>
      </c>
      <c r="S4776" s="10">
        <v>44</v>
      </c>
      <c r="AA4776" s="11" t="str">
        <f t="shared" si="74"/>
        <v>30. Hòa BìnhHuyện Tân Lạc</v>
      </c>
    </row>
    <row r="4777" spans="11:27" ht="15.75">
      <c r="K4777" s="21"/>
      <c r="L4777" s="17"/>
      <c r="M4777" s="17"/>
      <c r="N4777" s="17" t="s">
        <v>413</v>
      </c>
      <c r="O4777" s="17" t="s">
        <v>1242</v>
      </c>
      <c r="P4777" s="17" t="s">
        <v>5078</v>
      </c>
      <c r="Q4777" s="17" t="s">
        <v>297</v>
      </c>
      <c r="R4777" s="18">
        <v>95</v>
      </c>
      <c r="S4777" s="10">
        <v>44</v>
      </c>
      <c r="AA4777" s="11" t="str">
        <f t="shared" si="74"/>
        <v>30. Hòa BìnhHuyện Tân Lạc</v>
      </c>
    </row>
    <row r="4778" spans="11:27" ht="15.75">
      <c r="K4778" s="21"/>
      <c r="L4778" s="17"/>
      <c r="M4778" s="17"/>
      <c r="N4778" s="17" t="s">
        <v>413</v>
      </c>
      <c r="O4778" s="17" t="s">
        <v>1242</v>
      </c>
      <c r="P4778" s="17" t="s">
        <v>5079</v>
      </c>
      <c r="Q4778" s="17" t="s">
        <v>297</v>
      </c>
      <c r="R4778" s="18">
        <v>95</v>
      </c>
      <c r="S4778" s="10">
        <v>44</v>
      </c>
      <c r="AA4778" s="11" t="str">
        <f t="shared" si="74"/>
        <v>30. Hòa BìnhHuyện Tân Lạc</v>
      </c>
    </row>
    <row r="4779" spans="11:27" ht="15.75">
      <c r="K4779" s="21"/>
      <c r="L4779" s="17"/>
      <c r="M4779" s="17"/>
      <c r="N4779" s="17" t="s">
        <v>413</v>
      </c>
      <c r="O4779" s="17" t="s">
        <v>1242</v>
      </c>
      <c r="P4779" s="17" t="s">
        <v>2631</v>
      </c>
      <c r="Q4779" s="17" t="s">
        <v>297</v>
      </c>
      <c r="R4779" s="18">
        <v>95</v>
      </c>
      <c r="S4779" s="10">
        <v>44</v>
      </c>
      <c r="AA4779" s="11" t="str">
        <f t="shared" si="74"/>
        <v>30. Hòa BìnhHuyện Tân Lạc</v>
      </c>
    </row>
    <row r="4780" spans="11:27" ht="15.75">
      <c r="K4780" s="21"/>
      <c r="L4780" s="17"/>
      <c r="M4780" s="17"/>
      <c r="N4780" s="17" t="s">
        <v>413</v>
      </c>
      <c r="O4780" s="17" t="s">
        <v>1245</v>
      </c>
      <c r="P4780" s="17" t="s">
        <v>5080</v>
      </c>
      <c r="Q4780" s="17" t="s">
        <v>306</v>
      </c>
      <c r="R4780" s="18">
        <v>125</v>
      </c>
      <c r="S4780" s="10">
        <v>50</v>
      </c>
      <c r="AA4780" s="11" t="str">
        <f t="shared" si="74"/>
        <v>30. Hòa BìnhHuyện Yên Thủy</v>
      </c>
    </row>
    <row r="4781" spans="11:27" ht="15.75">
      <c r="K4781" s="21"/>
      <c r="L4781" s="17"/>
      <c r="M4781" s="17"/>
      <c r="N4781" s="17" t="s">
        <v>413</v>
      </c>
      <c r="O4781" s="17" t="s">
        <v>1245</v>
      </c>
      <c r="P4781" s="17" t="s">
        <v>5081</v>
      </c>
      <c r="Q4781" s="17" t="s">
        <v>306</v>
      </c>
      <c r="R4781" s="18">
        <v>125</v>
      </c>
      <c r="S4781" s="10">
        <v>50</v>
      </c>
      <c r="AA4781" s="11" t="str">
        <f t="shared" si="74"/>
        <v>30. Hòa BìnhHuyện Yên Thủy</v>
      </c>
    </row>
    <row r="4782" spans="11:27" ht="15.75">
      <c r="K4782" s="21"/>
      <c r="L4782" s="17"/>
      <c r="M4782" s="17"/>
      <c r="N4782" s="17" t="s">
        <v>413</v>
      </c>
      <c r="O4782" s="17" t="s">
        <v>1245</v>
      </c>
      <c r="P4782" s="17" t="s">
        <v>5082</v>
      </c>
      <c r="Q4782" s="17" t="s">
        <v>297</v>
      </c>
      <c r="R4782" s="18">
        <v>95</v>
      </c>
      <c r="S4782" s="10">
        <v>44</v>
      </c>
      <c r="AA4782" s="11" t="str">
        <f t="shared" si="74"/>
        <v>30. Hòa BìnhHuyện Yên Thủy</v>
      </c>
    </row>
    <row r="4783" spans="11:27" ht="15.75">
      <c r="K4783" s="21"/>
      <c r="L4783" s="17"/>
      <c r="M4783" s="17"/>
      <c r="N4783" s="17" t="s">
        <v>413</v>
      </c>
      <c r="O4783" s="17" t="s">
        <v>1245</v>
      </c>
      <c r="P4783" s="17" t="s">
        <v>3227</v>
      </c>
      <c r="Q4783" s="17" t="s">
        <v>306</v>
      </c>
      <c r="R4783" s="18">
        <v>125</v>
      </c>
      <c r="S4783" s="10">
        <v>50</v>
      </c>
      <c r="AA4783" s="11" t="str">
        <f t="shared" si="74"/>
        <v>30. Hòa BìnhHuyện Yên Thủy</v>
      </c>
    </row>
    <row r="4784" spans="11:27" ht="15.75">
      <c r="K4784" s="21"/>
      <c r="L4784" s="17"/>
      <c r="M4784" s="17"/>
      <c r="N4784" s="17" t="s">
        <v>413</v>
      </c>
      <c r="O4784" s="17" t="s">
        <v>1245</v>
      </c>
      <c r="P4784" s="17" t="s">
        <v>5083</v>
      </c>
      <c r="Q4784" s="17" t="s">
        <v>306</v>
      </c>
      <c r="R4784" s="18">
        <v>125</v>
      </c>
      <c r="S4784" s="10">
        <v>50</v>
      </c>
      <c r="AA4784" s="11" t="str">
        <f t="shared" si="74"/>
        <v>30. Hòa BìnhHuyện Yên Thủy</v>
      </c>
    </row>
    <row r="4785" spans="11:27" ht="15.75">
      <c r="K4785" s="21"/>
      <c r="L4785" s="17"/>
      <c r="M4785" s="17"/>
      <c r="N4785" s="17" t="s">
        <v>413</v>
      </c>
      <c r="O4785" s="17" t="s">
        <v>1245</v>
      </c>
      <c r="P4785" s="17" t="s">
        <v>5084</v>
      </c>
      <c r="Q4785" s="17" t="s">
        <v>297</v>
      </c>
      <c r="R4785" s="18">
        <v>95</v>
      </c>
      <c r="S4785" s="10">
        <v>44</v>
      </c>
      <c r="AA4785" s="11" t="str">
        <f t="shared" si="74"/>
        <v>30. Hòa BìnhHuyện Yên Thủy</v>
      </c>
    </row>
    <row r="4786" spans="11:27" ht="15.75">
      <c r="K4786" s="21"/>
      <c r="L4786" s="17"/>
      <c r="M4786" s="17"/>
      <c r="N4786" s="17" t="s">
        <v>413</v>
      </c>
      <c r="O4786" s="17" t="s">
        <v>1245</v>
      </c>
      <c r="P4786" s="17" t="s">
        <v>5085</v>
      </c>
      <c r="Q4786" s="17" t="s">
        <v>297</v>
      </c>
      <c r="R4786" s="18">
        <v>95</v>
      </c>
      <c r="S4786" s="10">
        <v>44</v>
      </c>
      <c r="AA4786" s="11" t="str">
        <f t="shared" si="74"/>
        <v>30. Hòa BìnhHuyện Yên Thủy</v>
      </c>
    </row>
    <row r="4787" spans="11:27" ht="15.75">
      <c r="K4787" s="21"/>
      <c r="L4787" s="17"/>
      <c r="M4787" s="17"/>
      <c r="N4787" s="17" t="s">
        <v>413</v>
      </c>
      <c r="O4787" s="17" t="s">
        <v>1245</v>
      </c>
      <c r="P4787" s="17" t="s">
        <v>5086</v>
      </c>
      <c r="Q4787" s="17" t="s">
        <v>297</v>
      </c>
      <c r="R4787" s="18">
        <v>95</v>
      </c>
      <c r="S4787" s="10">
        <v>44</v>
      </c>
      <c r="AA4787" s="11" t="str">
        <f t="shared" si="74"/>
        <v>30. Hòa BìnhHuyện Yên Thủy</v>
      </c>
    </row>
    <row r="4788" spans="11:27" ht="15.75">
      <c r="K4788" s="21"/>
      <c r="L4788" s="17"/>
      <c r="M4788" s="17"/>
      <c r="N4788" s="17" t="s">
        <v>413</v>
      </c>
      <c r="O4788" s="17" t="s">
        <v>1245</v>
      </c>
      <c r="P4788" s="17" t="s">
        <v>5087</v>
      </c>
      <c r="Q4788" s="17" t="s">
        <v>306</v>
      </c>
      <c r="R4788" s="18">
        <v>125</v>
      </c>
      <c r="S4788" s="10">
        <v>50</v>
      </c>
      <c r="AA4788" s="11" t="str">
        <f t="shared" si="74"/>
        <v>30. Hòa BìnhHuyện Yên Thủy</v>
      </c>
    </row>
    <row r="4789" spans="11:27" ht="15.75">
      <c r="K4789" s="21"/>
      <c r="L4789" s="17"/>
      <c r="M4789" s="17"/>
      <c r="N4789" s="17" t="s">
        <v>413</v>
      </c>
      <c r="O4789" s="17" t="s">
        <v>1245</v>
      </c>
      <c r="P4789" s="17" t="s">
        <v>5088</v>
      </c>
      <c r="Q4789" s="17" t="s">
        <v>306</v>
      </c>
      <c r="R4789" s="18">
        <v>125</v>
      </c>
      <c r="S4789" s="10">
        <v>50</v>
      </c>
      <c r="AA4789" s="11" t="str">
        <f t="shared" si="74"/>
        <v>30. Hòa BìnhHuyện Yên Thủy</v>
      </c>
    </row>
    <row r="4790" spans="11:27" ht="15.75">
      <c r="K4790" s="21"/>
      <c r="L4790" s="17"/>
      <c r="M4790" s="17"/>
      <c r="N4790" s="17" t="s">
        <v>413</v>
      </c>
      <c r="O4790" s="17" t="s">
        <v>1245</v>
      </c>
      <c r="P4790" s="17" t="s">
        <v>5089</v>
      </c>
      <c r="Q4790" s="17" t="s">
        <v>306</v>
      </c>
      <c r="R4790" s="18">
        <v>125</v>
      </c>
      <c r="S4790" s="10">
        <v>50</v>
      </c>
      <c r="AA4790" s="11" t="str">
        <f t="shared" si="74"/>
        <v>30. Hòa BìnhHuyện Yên Thủy</v>
      </c>
    </row>
    <row r="4791" spans="11:27" ht="15.75">
      <c r="K4791" s="21"/>
      <c r="L4791" s="17"/>
      <c r="M4791" s="17"/>
      <c r="N4791" s="17" t="s">
        <v>413</v>
      </c>
      <c r="O4791" s="17" t="s">
        <v>1248</v>
      </c>
      <c r="P4791" s="17" t="s">
        <v>5090</v>
      </c>
      <c r="Q4791" s="17" t="s">
        <v>297</v>
      </c>
      <c r="R4791" s="18">
        <v>95</v>
      </c>
      <c r="S4791" s="10">
        <v>44</v>
      </c>
      <c r="AA4791" s="11" t="str">
        <f t="shared" si="74"/>
        <v>30. Hòa BìnhThành phố Hòa Bình</v>
      </c>
    </row>
    <row r="4792" spans="11:27" ht="15.75">
      <c r="K4792" s="21"/>
      <c r="L4792" s="17"/>
      <c r="M4792" s="17"/>
      <c r="N4792" s="17" t="s">
        <v>413</v>
      </c>
      <c r="O4792" s="17" t="s">
        <v>1248</v>
      </c>
      <c r="P4792" s="17" t="s">
        <v>5091</v>
      </c>
      <c r="Q4792" s="17" t="s">
        <v>297</v>
      </c>
      <c r="R4792" s="18">
        <v>95</v>
      </c>
      <c r="S4792" s="10">
        <v>44</v>
      </c>
      <c r="AA4792" s="11" t="str">
        <f t="shared" si="74"/>
        <v>30. Hòa BìnhThành phố Hòa Bình</v>
      </c>
    </row>
    <row r="4793" spans="11:27" ht="15.75">
      <c r="K4793" s="21"/>
      <c r="L4793" s="17"/>
      <c r="M4793" s="17"/>
      <c r="N4793" s="17" t="s">
        <v>413</v>
      </c>
      <c r="O4793" s="17" t="s">
        <v>1248</v>
      </c>
      <c r="P4793" s="17" t="s">
        <v>5092</v>
      </c>
      <c r="Q4793" s="17" t="s">
        <v>297</v>
      </c>
      <c r="R4793" s="18">
        <v>95</v>
      </c>
      <c r="S4793" s="10">
        <v>44</v>
      </c>
      <c r="AA4793" s="11" t="str">
        <f t="shared" si="74"/>
        <v>30. Hòa BìnhThành phố Hòa Bình</v>
      </c>
    </row>
    <row r="4794" spans="11:27" ht="15.75">
      <c r="K4794" s="21"/>
      <c r="L4794" s="17"/>
      <c r="M4794" s="17"/>
      <c r="N4794" s="17" t="s">
        <v>413</v>
      </c>
      <c r="O4794" s="17" t="s">
        <v>1248</v>
      </c>
      <c r="P4794" s="17" t="s">
        <v>5093</v>
      </c>
      <c r="Q4794" s="17" t="s">
        <v>297</v>
      </c>
      <c r="R4794" s="18">
        <v>95</v>
      </c>
      <c r="S4794" s="10">
        <v>44</v>
      </c>
      <c r="AA4794" s="11" t="str">
        <f t="shared" si="74"/>
        <v>30. Hòa BìnhThành phố Hòa Bình</v>
      </c>
    </row>
    <row r="4795" spans="11:27" ht="15.75">
      <c r="K4795" s="21"/>
      <c r="L4795" s="17"/>
      <c r="M4795" s="17"/>
      <c r="N4795" s="17" t="s">
        <v>413</v>
      </c>
      <c r="O4795" s="17" t="s">
        <v>1248</v>
      </c>
      <c r="P4795" s="17" t="s">
        <v>5094</v>
      </c>
      <c r="Q4795" s="17" t="s">
        <v>297</v>
      </c>
      <c r="R4795" s="18">
        <v>95</v>
      </c>
      <c r="S4795" s="10">
        <v>44</v>
      </c>
      <c r="AA4795" s="11" t="str">
        <f t="shared" si="74"/>
        <v>30. Hòa BìnhThành phố Hòa Bình</v>
      </c>
    </row>
    <row r="4796" spans="11:27" ht="15.75">
      <c r="K4796" s="21"/>
      <c r="L4796" s="17"/>
      <c r="M4796" s="17"/>
      <c r="N4796" s="17" t="s">
        <v>413</v>
      </c>
      <c r="O4796" s="17" t="s">
        <v>1248</v>
      </c>
      <c r="P4796" s="17" t="s">
        <v>3740</v>
      </c>
      <c r="Q4796" s="17" t="s">
        <v>297</v>
      </c>
      <c r="R4796" s="18">
        <v>95</v>
      </c>
      <c r="S4796" s="10">
        <v>44</v>
      </c>
      <c r="AA4796" s="11" t="str">
        <f t="shared" si="74"/>
        <v>30. Hòa BìnhThành phố Hòa Bình</v>
      </c>
    </row>
    <row r="4797" spans="11:27" ht="15.75">
      <c r="K4797" s="21"/>
      <c r="L4797" s="17"/>
      <c r="M4797" s="17"/>
      <c r="N4797" s="17" t="s">
        <v>413</v>
      </c>
      <c r="O4797" s="17" t="s">
        <v>1248</v>
      </c>
      <c r="P4797" s="17" t="s">
        <v>5095</v>
      </c>
      <c r="Q4797" s="17" t="s">
        <v>297</v>
      </c>
      <c r="R4797" s="18">
        <v>95</v>
      </c>
      <c r="S4797" s="10">
        <v>44</v>
      </c>
      <c r="AA4797" s="11" t="str">
        <f t="shared" si="74"/>
        <v>30. Hòa BìnhThành phố Hòa Bình</v>
      </c>
    </row>
    <row r="4798" spans="11:27" ht="15.75">
      <c r="K4798" s="21"/>
      <c r="L4798" s="17"/>
      <c r="M4798" s="17"/>
      <c r="N4798" s="17" t="s">
        <v>413</v>
      </c>
      <c r="O4798" s="17" t="s">
        <v>1248</v>
      </c>
      <c r="P4798" s="17" t="s">
        <v>5096</v>
      </c>
      <c r="Q4798" s="17" t="s">
        <v>297</v>
      </c>
      <c r="R4798" s="18">
        <v>95</v>
      </c>
      <c r="S4798" s="10">
        <v>44</v>
      </c>
      <c r="AA4798" s="11" t="str">
        <f t="shared" si="74"/>
        <v>30. Hòa BìnhThành phố Hòa Bình</v>
      </c>
    </row>
    <row r="4799" spans="11:27" ht="15.75">
      <c r="K4799" s="21"/>
      <c r="L4799" s="17"/>
      <c r="M4799" s="17"/>
      <c r="N4799" s="17" t="s">
        <v>413</v>
      </c>
      <c r="O4799" s="17" t="s">
        <v>1248</v>
      </c>
      <c r="P4799" s="17" t="s">
        <v>5097</v>
      </c>
      <c r="Q4799" s="17" t="s">
        <v>297</v>
      </c>
      <c r="R4799" s="18">
        <v>95</v>
      </c>
      <c r="S4799" s="10">
        <v>44</v>
      </c>
      <c r="AA4799" s="11" t="str">
        <f t="shared" si="74"/>
        <v>30. Hòa BìnhThành phố Hòa Bình</v>
      </c>
    </row>
    <row r="4800" spans="11:27" ht="15.75">
      <c r="K4800" s="21"/>
      <c r="L4800" s="17"/>
      <c r="M4800" s="17"/>
      <c r="N4800" s="17" t="s">
        <v>413</v>
      </c>
      <c r="O4800" s="17" t="s">
        <v>1248</v>
      </c>
      <c r="P4800" s="17" t="s">
        <v>3747</v>
      </c>
      <c r="Q4800" s="17" t="s">
        <v>297</v>
      </c>
      <c r="R4800" s="18">
        <v>95</v>
      </c>
      <c r="S4800" s="10">
        <v>44</v>
      </c>
      <c r="AA4800" s="11" t="str">
        <f t="shared" si="74"/>
        <v>30. Hòa BìnhThành phố Hòa Bình</v>
      </c>
    </row>
    <row r="4801" spans="11:27" ht="15.75">
      <c r="K4801" s="21"/>
      <c r="L4801" s="17"/>
      <c r="M4801" s="17"/>
      <c r="N4801" s="17" t="s">
        <v>413</v>
      </c>
      <c r="O4801" s="17" t="s">
        <v>1248</v>
      </c>
      <c r="P4801" s="17" t="s">
        <v>3555</v>
      </c>
      <c r="Q4801" s="17" t="s">
        <v>297</v>
      </c>
      <c r="R4801" s="18">
        <v>95</v>
      </c>
      <c r="S4801" s="10">
        <v>44</v>
      </c>
      <c r="AA4801" s="11" t="str">
        <f t="shared" si="74"/>
        <v>30. Hòa BìnhThành phố Hòa Bình</v>
      </c>
    </row>
    <row r="4802" spans="11:27" ht="15.75">
      <c r="K4802" s="21"/>
      <c r="L4802" s="17"/>
      <c r="M4802" s="17"/>
      <c r="N4802" s="17" t="s">
        <v>413</v>
      </c>
      <c r="O4802" s="17" t="s">
        <v>1248</v>
      </c>
      <c r="P4802" s="17" t="s">
        <v>1267</v>
      </c>
      <c r="Q4802" s="17" t="s">
        <v>297</v>
      </c>
      <c r="R4802" s="18">
        <v>95</v>
      </c>
      <c r="S4802" s="10">
        <v>44</v>
      </c>
      <c r="AA4802" s="11" t="str">
        <f t="shared" si="74"/>
        <v>30. Hòa BìnhThành phố Hòa Bình</v>
      </c>
    </row>
    <row r="4803" spans="11:27" ht="15.75">
      <c r="K4803" s="21"/>
      <c r="L4803" s="17"/>
      <c r="M4803" s="17"/>
      <c r="N4803" s="17" t="s">
        <v>413</v>
      </c>
      <c r="O4803" s="17" t="s">
        <v>1248</v>
      </c>
      <c r="P4803" s="17" t="s">
        <v>2039</v>
      </c>
      <c r="Q4803" s="17" t="s">
        <v>297</v>
      </c>
      <c r="R4803" s="18">
        <v>95</v>
      </c>
      <c r="S4803" s="10">
        <v>44</v>
      </c>
      <c r="AA4803" s="11" t="str">
        <f t="shared" si="74"/>
        <v>30. Hòa BìnhThành phố Hòa Bình</v>
      </c>
    </row>
    <row r="4804" spans="11:27" ht="15.75">
      <c r="K4804" s="21"/>
      <c r="L4804" s="17"/>
      <c r="M4804" s="17"/>
      <c r="N4804" s="17" t="s">
        <v>413</v>
      </c>
      <c r="O4804" s="17" t="s">
        <v>1248</v>
      </c>
      <c r="P4804" s="17" t="s">
        <v>5098</v>
      </c>
      <c r="Q4804" s="17" t="s">
        <v>297</v>
      </c>
      <c r="R4804" s="18">
        <v>95</v>
      </c>
      <c r="S4804" s="10">
        <v>44</v>
      </c>
      <c r="AA4804" s="11" t="str">
        <f t="shared" si="74"/>
        <v>30. Hòa BìnhThành phố Hòa Bình</v>
      </c>
    </row>
    <row r="4805" spans="11:27" ht="15.75">
      <c r="K4805" s="21"/>
      <c r="L4805" s="17"/>
      <c r="M4805" s="17"/>
      <c r="N4805" s="17" t="s">
        <v>413</v>
      </c>
      <c r="O4805" s="17" t="s">
        <v>1248</v>
      </c>
      <c r="P4805" s="17" t="s">
        <v>1081</v>
      </c>
      <c r="Q4805" s="17" t="s">
        <v>297</v>
      </c>
      <c r="R4805" s="18">
        <v>95</v>
      </c>
      <c r="S4805" s="10">
        <v>44</v>
      </c>
      <c r="AA4805" s="11" t="str">
        <f t="shared" si="74"/>
        <v>30. Hòa BìnhThành phố Hòa Bình</v>
      </c>
    </row>
    <row r="4806" spans="11:27" ht="15.75">
      <c r="K4806" s="21"/>
      <c r="L4806" s="17"/>
      <c r="M4806" s="17"/>
      <c r="N4806" s="17" t="s">
        <v>413</v>
      </c>
      <c r="O4806" s="17" t="s">
        <v>1248</v>
      </c>
      <c r="P4806" s="17" t="s">
        <v>5099</v>
      </c>
      <c r="Q4806" s="17" t="s">
        <v>297</v>
      </c>
      <c r="R4806" s="18">
        <v>95</v>
      </c>
      <c r="S4806" s="10">
        <v>44</v>
      </c>
      <c r="AA4806" s="11" t="str">
        <f t="shared" ref="AA4806:AA4869" si="75">N4806&amp;O4806</f>
        <v>30. Hòa BìnhThành phố Hòa Bình</v>
      </c>
    </row>
    <row r="4807" spans="11:27" ht="15.75">
      <c r="K4807" s="21"/>
      <c r="L4807" s="17"/>
      <c r="M4807" s="17"/>
      <c r="N4807" s="17" t="s">
        <v>413</v>
      </c>
      <c r="O4807" s="17" t="s">
        <v>1248</v>
      </c>
      <c r="P4807" s="17" t="s">
        <v>5100</v>
      </c>
      <c r="Q4807" s="17" t="s">
        <v>297</v>
      </c>
      <c r="R4807" s="18">
        <v>95</v>
      </c>
      <c r="S4807" s="10">
        <v>44</v>
      </c>
      <c r="AA4807" s="11" t="str">
        <f t="shared" si="75"/>
        <v>30. Hòa BìnhThành phố Hòa Bình</v>
      </c>
    </row>
    <row r="4808" spans="11:27" ht="15.75">
      <c r="K4808" s="21"/>
      <c r="L4808" s="17"/>
      <c r="M4808" s="17"/>
      <c r="N4808" s="17" t="s">
        <v>413</v>
      </c>
      <c r="O4808" s="17" t="s">
        <v>1248</v>
      </c>
      <c r="P4808" s="17" t="s">
        <v>5101</v>
      </c>
      <c r="Q4808" s="17" t="s">
        <v>297</v>
      </c>
      <c r="R4808" s="18">
        <v>95</v>
      </c>
      <c r="S4808" s="10">
        <v>44</v>
      </c>
      <c r="AA4808" s="11" t="str">
        <f t="shared" si="75"/>
        <v>30. Hòa BìnhThành phố Hòa Bình</v>
      </c>
    </row>
    <row r="4809" spans="11:27" ht="15.75">
      <c r="K4809" s="21"/>
      <c r="L4809" s="17"/>
      <c r="M4809" s="17"/>
      <c r="N4809" s="17" t="s">
        <v>413</v>
      </c>
      <c r="O4809" s="17" t="s">
        <v>1248</v>
      </c>
      <c r="P4809" s="17" t="s">
        <v>5102</v>
      </c>
      <c r="Q4809" s="17" t="s">
        <v>297</v>
      </c>
      <c r="R4809" s="18">
        <v>95</v>
      </c>
      <c r="S4809" s="10">
        <v>44</v>
      </c>
      <c r="AA4809" s="11" t="str">
        <f t="shared" si="75"/>
        <v>30. Hòa BìnhThành phố Hòa Bình</v>
      </c>
    </row>
    <row r="4810" spans="11:27" ht="15.75">
      <c r="K4810" s="21"/>
      <c r="L4810" s="17"/>
      <c r="M4810" s="17"/>
      <c r="N4810" s="17" t="s">
        <v>417</v>
      </c>
      <c r="O4810" s="17" t="s">
        <v>1251</v>
      </c>
      <c r="P4810" s="17" t="s">
        <v>5103</v>
      </c>
      <c r="Q4810" s="17" t="s">
        <v>306</v>
      </c>
      <c r="R4810" s="18">
        <v>125</v>
      </c>
      <c r="S4810" s="10">
        <v>50</v>
      </c>
      <c r="AA4810" s="11" t="str">
        <f t="shared" si="75"/>
        <v>31. Hưng YênHuyện Ân Thi</v>
      </c>
    </row>
    <row r="4811" spans="11:27" ht="15.75">
      <c r="K4811" s="21"/>
      <c r="L4811" s="17"/>
      <c r="M4811" s="17"/>
      <c r="N4811" s="17" t="s">
        <v>417</v>
      </c>
      <c r="O4811" s="17" t="s">
        <v>1251</v>
      </c>
      <c r="P4811" s="17" t="s">
        <v>5104</v>
      </c>
      <c r="Q4811" s="17" t="s">
        <v>306</v>
      </c>
      <c r="R4811" s="18">
        <v>125</v>
      </c>
      <c r="S4811" s="10">
        <v>50</v>
      </c>
      <c r="AA4811" s="11" t="str">
        <f t="shared" si="75"/>
        <v>31. Hưng YênHuyện Ân Thi</v>
      </c>
    </row>
    <row r="4812" spans="11:27" ht="15.75">
      <c r="K4812" s="21"/>
      <c r="L4812" s="17"/>
      <c r="M4812" s="17"/>
      <c r="N4812" s="17" t="s">
        <v>417</v>
      </c>
      <c r="O4812" s="17" t="s">
        <v>1251</v>
      </c>
      <c r="P4812" s="17" t="s">
        <v>1045</v>
      </c>
      <c r="Q4812" s="17" t="s">
        <v>306</v>
      </c>
      <c r="R4812" s="18">
        <v>125</v>
      </c>
      <c r="S4812" s="10">
        <v>50</v>
      </c>
      <c r="AA4812" s="11" t="str">
        <f t="shared" si="75"/>
        <v>31. Hưng YênHuyện Ân Thi</v>
      </c>
    </row>
    <row r="4813" spans="11:27" ht="15.75">
      <c r="K4813" s="21"/>
      <c r="L4813" s="17"/>
      <c r="M4813" s="17"/>
      <c r="N4813" s="17" t="s">
        <v>417</v>
      </c>
      <c r="O4813" s="17" t="s">
        <v>1251</v>
      </c>
      <c r="P4813" s="17" t="s">
        <v>5105</v>
      </c>
      <c r="Q4813" s="17" t="s">
        <v>306</v>
      </c>
      <c r="R4813" s="18">
        <v>125</v>
      </c>
      <c r="S4813" s="10">
        <v>50</v>
      </c>
      <c r="AA4813" s="11" t="str">
        <f t="shared" si="75"/>
        <v>31. Hưng YênHuyện Ân Thi</v>
      </c>
    </row>
    <row r="4814" spans="11:27" ht="15.75">
      <c r="K4814" s="21"/>
      <c r="L4814" s="17"/>
      <c r="M4814" s="17"/>
      <c r="N4814" s="17" t="s">
        <v>417</v>
      </c>
      <c r="O4814" s="17" t="s">
        <v>1251</v>
      </c>
      <c r="P4814" s="17" t="s">
        <v>5106</v>
      </c>
      <c r="Q4814" s="17" t="s">
        <v>306</v>
      </c>
      <c r="R4814" s="18">
        <v>125</v>
      </c>
      <c r="S4814" s="10">
        <v>50</v>
      </c>
      <c r="AA4814" s="11" t="str">
        <f t="shared" si="75"/>
        <v>31. Hưng YênHuyện Ân Thi</v>
      </c>
    </row>
    <row r="4815" spans="11:27" ht="15.75">
      <c r="K4815" s="21"/>
      <c r="L4815" s="17"/>
      <c r="M4815" s="17"/>
      <c r="N4815" s="17" t="s">
        <v>417</v>
      </c>
      <c r="O4815" s="17" t="s">
        <v>1251</v>
      </c>
      <c r="P4815" s="17" t="s">
        <v>5107</v>
      </c>
      <c r="Q4815" s="17" t="s">
        <v>306</v>
      </c>
      <c r="R4815" s="18">
        <v>125</v>
      </c>
      <c r="S4815" s="10">
        <v>50</v>
      </c>
      <c r="AA4815" s="11" t="str">
        <f t="shared" si="75"/>
        <v>31. Hưng YênHuyện Ân Thi</v>
      </c>
    </row>
    <row r="4816" spans="11:27" ht="15.75">
      <c r="K4816" s="21"/>
      <c r="L4816" s="17"/>
      <c r="M4816" s="17"/>
      <c r="N4816" s="17" t="s">
        <v>417</v>
      </c>
      <c r="O4816" s="17" t="s">
        <v>1251</v>
      </c>
      <c r="P4816" s="17" t="s">
        <v>5108</v>
      </c>
      <c r="Q4816" s="17" t="s">
        <v>306</v>
      </c>
      <c r="R4816" s="18">
        <v>125</v>
      </c>
      <c r="S4816" s="10">
        <v>50</v>
      </c>
      <c r="AA4816" s="11" t="str">
        <f t="shared" si="75"/>
        <v>31. Hưng YênHuyện Ân Thi</v>
      </c>
    </row>
    <row r="4817" spans="11:27" ht="15.75">
      <c r="K4817" s="21"/>
      <c r="L4817" s="17"/>
      <c r="M4817" s="17"/>
      <c r="N4817" s="17" t="s">
        <v>417</v>
      </c>
      <c r="O4817" s="17" t="s">
        <v>1251</v>
      </c>
      <c r="P4817" s="17" t="s">
        <v>5109</v>
      </c>
      <c r="Q4817" s="17" t="s">
        <v>306</v>
      </c>
      <c r="R4817" s="18">
        <v>125</v>
      </c>
      <c r="S4817" s="10">
        <v>50</v>
      </c>
      <c r="AA4817" s="11" t="str">
        <f t="shared" si="75"/>
        <v>31. Hưng YênHuyện Ân Thi</v>
      </c>
    </row>
    <row r="4818" spans="11:27" ht="15.75">
      <c r="K4818" s="21"/>
      <c r="L4818" s="17"/>
      <c r="M4818" s="17"/>
      <c r="N4818" s="17" t="s">
        <v>417</v>
      </c>
      <c r="O4818" s="17" t="s">
        <v>1251</v>
      </c>
      <c r="P4818" s="17" t="s">
        <v>4912</v>
      </c>
      <c r="Q4818" s="17" t="s">
        <v>306</v>
      </c>
      <c r="R4818" s="18">
        <v>125</v>
      </c>
      <c r="S4818" s="10">
        <v>50</v>
      </c>
      <c r="AA4818" s="11" t="str">
        <f t="shared" si="75"/>
        <v>31. Hưng YênHuyện Ân Thi</v>
      </c>
    </row>
    <row r="4819" spans="11:27" ht="15.75">
      <c r="K4819" s="21"/>
      <c r="L4819" s="17"/>
      <c r="M4819" s="17"/>
      <c r="N4819" s="17" t="s">
        <v>417</v>
      </c>
      <c r="O4819" s="17" t="s">
        <v>1251</v>
      </c>
      <c r="P4819" s="17" t="s">
        <v>5110</v>
      </c>
      <c r="Q4819" s="17" t="s">
        <v>306</v>
      </c>
      <c r="R4819" s="18">
        <v>125</v>
      </c>
      <c r="S4819" s="10">
        <v>50</v>
      </c>
      <c r="AA4819" s="11" t="str">
        <f t="shared" si="75"/>
        <v>31. Hưng YênHuyện Ân Thi</v>
      </c>
    </row>
    <row r="4820" spans="11:27" ht="15.75">
      <c r="K4820" s="21"/>
      <c r="L4820" s="17"/>
      <c r="M4820" s="17"/>
      <c r="N4820" s="17" t="s">
        <v>417</v>
      </c>
      <c r="O4820" s="17" t="s">
        <v>1251</v>
      </c>
      <c r="P4820" s="17" t="s">
        <v>1369</v>
      </c>
      <c r="Q4820" s="17" t="s">
        <v>306</v>
      </c>
      <c r="R4820" s="18">
        <v>125</v>
      </c>
      <c r="S4820" s="10">
        <v>50</v>
      </c>
      <c r="AA4820" s="11" t="str">
        <f t="shared" si="75"/>
        <v>31. Hưng YênHuyện Ân Thi</v>
      </c>
    </row>
    <row r="4821" spans="11:27" ht="15.75">
      <c r="K4821" s="21"/>
      <c r="L4821" s="17"/>
      <c r="M4821" s="17"/>
      <c r="N4821" s="17" t="s">
        <v>417</v>
      </c>
      <c r="O4821" s="17" t="s">
        <v>1251</v>
      </c>
      <c r="P4821" s="17" t="s">
        <v>1270</v>
      </c>
      <c r="Q4821" s="17" t="s">
        <v>306</v>
      </c>
      <c r="R4821" s="18">
        <v>125</v>
      </c>
      <c r="S4821" s="10">
        <v>50</v>
      </c>
      <c r="AA4821" s="11" t="str">
        <f t="shared" si="75"/>
        <v>31. Hưng YênHuyện Ân Thi</v>
      </c>
    </row>
    <row r="4822" spans="11:27" ht="15.75">
      <c r="K4822" s="21"/>
      <c r="L4822" s="17"/>
      <c r="M4822" s="17"/>
      <c r="N4822" s="17" t="s">
        <v>417</v>
      </c>
      <c r="O4822" s="17" t="s">
        <v>1251</v>
      </c>
      <c r="P4822" s="17" t="s">
        <v>1289</v>
      </c>
      <c r="Q4822" s="17" t="s">
        <v>306</v>
      </c>
      <c r="R4822" s="18">
        <v>125</v>
      </c>
      <c r="S4822" s="10">
        <v>50</v>
      </c>
      <c r="AA4822" s="11" t="str">
        <f t="shared" si="75"/>
        <v>31. Hưng YênHuyện Ân Thi</v>
      </c>
    </row>
    <row r="4823" spans="11:27" ht="15.75">
      <c r="K4823" s="21"/>
      <c r="L4823" s="17"/>
      <c r="M4823" s="17"/>
      <c r="N4823" s="17" t="s">
        <v>417</v>
      </c>
      <c r="O4823" s="17" t="s">
        <v>1251</v>
      </c>
      <c r="P4823" s="17" t="s">
        <v>5111</v>
      </c>
      <c r="Q4823" s="17" t="s">
        <v>306</v>
      </c>
      <c r="R4823" s="18">
        <v>125</v>
      </c>
      <c r="S4823" s="10">
        <v>50</v>
      </c>
      <c r="AA4823" s="11" t="str">
        <f t="shared" si="75"/>
        <v>31. Hưng YênHuyện Ân Thi</v>
      </c>
    </row>
    <row r="4824" spans="11:27" ht="15.75">
      <c r="K4824" s="21"/>
      <c r="L4824" s="17"/>
      <c r="M4824" s="17"/>
      <c r="N4824" s="17" t="s">
        <v>417</v>
      </c>
      <c r="O4824" s="17" t="s">
        <v>1251</v>
      </c>
      <c r="P4824" s="17" t="s">
        <v>5112</v>
      </c>
      <c r="Q4824" s="17" t="s">
        <v>306</v>
      </c>
      <c r="R4824" s="18">
        <v>125</v>
      </c>
      <c r="S4824" s="10">
        <v>50</v>
      </c>
      <c r="AA4824" s="11" t="str">
        <f t="shared" si="75"/>
        <v>31. Hưng YênHuyện Ân Thi</v>
      </c>
    </row>
    <row r="4825" spans="11:27" ht="15.75">
      <c r="K4825" s="21"/>
      <c r="L4825" s="17"/>
      <c r="M4825" s="17"/>
      <c r="N4825" s="17" t="s">
        <v>417</v>
      </c>
      <c r="O4825" s="17" t="s">
        <v>1251</v>
      </c>
      <c r="P4825" s="17" t="s">
        <v>3590</v>
      </c>
      <c r="Q4825" s="17" t="s">
        <v>306</v>
      </c>
      <c r="R4825" s="18">
        <v>125</v>
      </c>
      <c r="S4825" s="10">
        <v>50</v>
      </c>
      <c r="AA4825" s="11" t="str">
        <f t="shared" si="75"/>
        <v>31. Hưng YênHuyện Ân Thi</v>
      </c>
    </row>
    <row r="4826" spans="11:27" ht="15.75">
      <c r="K4826" s="21"/>
      <c r="L4826" s="17"/>
      <c r="M4826" s="17"/>
      <c r="N4826" s="17" t="s">
        <v>417</v>
      </c>
      <c r="O4826" s="17" t="s">
        <v>1251</v>
      </c>
      <c r="P4826" s="17" t="s">
        <v>3326</v>
      </c>
      <c r="Q4826" s="17" t="s">
        <v>306</v>
      </c>
      <c r="R4826" s="18">
        <v>125</v>
      </c>
      <c r="S4826" s="10">
        <v>50</v>
      </c>
      <c r="AA4826" s="11" t="str">
        <f t="shared" si="75"/>
        <v>31. Hưng YênHuyện Ân Thi</v>
      </c>
    </row>
    <row r="4827" spans="11:27" ht="15.75">
      <c r="K4827" s="21"/>
      <c r="L4827" s="17"/>
      <c r="M4827" s="17"/>
      <c r="N4827" s="17" t="s">
        <v>417</v>
      </c>
      <c r="O4827" s="17" t="s">
        <v>1251</v>
      </c>
      <c r="P4827" s="17" t="s">
        <v>779</v>
      </c>
      <c r="Q4827" s="17" t="s">
        <v>306</v>
      </c>
      <c r="R4827" s="18">
        <v>125</v>
      </c>
      <c r="S4827" s="10">
        <v>50</v>
      </c>
      <c r="AA4827" s="11" t="str">
        <f t="shared" si="75"/>
        <v>31. Hưng YênHuyện Ân Thi</v>
      </c>
    </row>
    <row r="4828" spans="11:27" ht="15.75">
      <c r="K4828" s="21"/>
      <c r="L4828" s="17"/>
      <c r="M4828" s="17"/>
      <c r="N4828" s="17" t="s">
        <v>417</v>
      </c>
      <c r="O4828" s="17" t="s">
        <v>1251</v>
      </c>
      <c r="P4828" s="17" t="s">
        <v>5113</v>
      </c>
      <c r="Q4828" s="17" t="s">
        <v>306</v>
      </c>
      <c r="R4828" s="18">
        <v>125</v>
      </c>
      <c r="S4828" s="10">
        <v>50</v>
      </c>
      <c r="AA4828" s="11" t="str">
        <f t="shared" si="75"/>
        <v>31. Hưng YênHuyện Ân Thi</v>
      </c>
    </row>
    <row r="4829" spans="11:27" ht="15.75">
      <c r="K4829" s="21"/>
      <c r="L4829" s="17"/>
      <c r="M4829" s="17"/>
      <c r="N4829" s="17" t="s">
        <v>417</v>
      </c>
      <c r="O4829" s="17" t="s">
        <v>1251</v>
      </c>
      <c r="P4829" s="17" t="s">
        <v>5114</v>
      </c>
      <c r="Q4829" s="17" t="s">
        <v>306</v>
      </c>
      <c r="R4829" s="18">
        <v>125</v>
      </c>
      <c r="S4829" s="10">
        <v>50</v>
      </c>
      <c r="AA4829" s="11" t="str">
        <f t="shared" si="75"/>
        <v>31. Hưng YênHuyện Ân Thi</v>
      </c>
    </row>
    <row r="4830" spans="11:27" ht="15.75">
      <c r="K4830" s="21"/>
      <c r="L4830" s="17"/>
      <c r="M4830" s="17"/>
      <c r="N4830" s="17" t="s">
        <v>417</v>
      </c>
      <c r="O4830" s="17" t="s">
        <v>1251</v>
      </c>
      <c r="P4830" s="17" t="s">
        <v>5115</v>
      </c>
      <c r="Q4830" s="17" t="s">
        <v>306</v>
      </c>
      <c r="R4830" s="18">
        <v>125</v>
      </c>
      <c r="S4830" s="10">
        <v>50</v>
      </c>
      <c r="AA4830" s="11" t="str">
        <f t="shared" si="75"/>
        <v>31. Hưng YênHuyện Ân Thi</v>
      </c>
    </row>
    <row r="4831" spans="11:27" ht="15.75">
      <c r="K4831" s="21"/>
      <c r="L4831" s="17"/>
      <c r="M4831" s="17"/>
      <c r="N4831" s="17" t="s">
        <v>417</v>
      </c>
      <c r="O4831" s="17" t="s">
        <v>1254</v>
      </c>
      <c r="P4831" s="17" t="s">
        <v>5116</v>
      </c>
      <c r="Q4831" s="17" t="s">
        <v>306</v>
      </c>
      <c r="R4831" s="18">
        <v>125</v>
      </c>
      <c r="S4831" s="10">
        <v>50</v>
      </c>
      <c r="AA4831" s="11" t="str">
        <f t="shared" si="75"/>
        <v>31. Hưng YênHuyện Kim Động</v>
      </c>
    </row>
    <row r="4832" spans="11:27" ht="15.75">
      <c r="K4832" s="21"/>
      <c r="L4832" s="17"/>
      <c r="M4832" s="17"/>
      <c r="N4832" s="17" t="s">
        <v>417</v>
      </c>
      <c r="O4832" s="17" t="s">
        <v>1254</v>
      </c>
      <c r="P4832" s="17" t="s">
        <v>5117</v>
      </c>
      <c r="Q4832" s="17" t="s">
        <v>306</v>
      </c>
      <c r="R4832" s="18">
        <v>125</v>
      </c>
      <c r="S4832" s="10">
        <v>50</v>
      </c>
      <c r="AA4832" s="11" t="str">
        <f t="shared" si="75"/>
        <v>31. Hưng YênHuyện Kim Động</v>
      </c>
    </row>
    <row r="4833" spans="11:27" ht="15.75">
      <c r="K4833" s="21"/>
      <c r="L4833" s="17"/>
      <c r="M4833" s="17"/>
      <c r="N4833" s="17" t="s">
        <v>417</v>
      </c>
      <c r="O4833" s="17" t="s">
        <v>1254</v>
      </c>
      <c r="P4833" s="17" t="s">
        <v>5118</v>
      </c>
      <c r="Q4833" s="17" t="s">
        <v>306</v>
      </c>
      <c r="R4833" s="18">
        <v>125</v>
      </c>
      <c r="S4833" s="10">
        <v>50</v>
      </c>
      <c r="AA4833" s="11" t="str">
        <f t="shared" si="75"/>
        <v>31. Hưng YênHuyện Kim Động</v>
      </c>
    </row>
    <row r="4834" spans="11:27" ht="15.75">
      <c r="K4834" s="21"/>
      <c r="L4834" s="17"/>
      <c r="M4834" s="17"/>
      <c r="N4834" s="17" t="s">
        <v>417</v>
      </c>
      <c r="O4834" s="17" t="s">
        <v>1254</v>
      </c>
      <c r="P4834" s="17" t="s">
        <v>5119</v>
      </c>
      <c r="Q4834" s="17" t="s">
        <v>306</v>
      </c>
      <c r="R4834" s="18">
        <v>125</v>
      </c>
      <c r="S4834" s="10">
        <v>50</v>
      </c>
      <c r="AA4834" s="11" t="str">
        <f t="shared" si="75"/>
        <v>31. Hưng YênHuyện Kim Động</v>
      </c>
    </row>
    <row r="4835" spans="11:27" ht="15.75">
      <c r="K4835" s="21"/>
      <c r="L4835" s="17"/>
      <c r="M4835" s="17"/>
      <c r="N4835" s="17" t="s">
        <v>417</v>
      </c>
      <c r="O4835" s="17" t="s">
        <v>1254</v>
      </c>
      <c r="P4835" s="17" t="s">
        <v>5120</v>
      </c>
      <c r="Q4835" s="17" t="s">
        <v>306</v>
      </c>
      <c r="R4835" s="18">
        <v>125</v>
      </c>
      <c r="S4835" s="10">
        <v>50</v>
      </c>
      <c r="AA4835" s="11" t="str">
        <f t="shared" si="75"/>
        <v>31. Hưng YênHuyện Kim Động</v>
      </c>
    </row>
    <row r="4836" spans="11:27" ht="15.75">
      <c r="K4836" s="21"/>
      <c r="L4836" s="17"/>
      <c r="M4836" s="17"/>
      <c r="N4836" s="17" t="s">
        <v>417</v>
      </c>
      <c r="O4836" s="17" t="s">
        <v>1254</v>
      </c>
      <c r="P4836" s="17" t="s">
        <v>4359</v>
      </c>
      <c r="Q4836" s="17" t="s">
        <v>306</v>
      </c>
      <c r="R4836" s="18">
        <v>125</v>
      </c>
      <c r="S4836" s="10">
        <v>50</v>
      </c>
      <c r="AA4836" s="11" t="str">
        <f t="shared" si="75"/>
        <v>31. Hưng YênHuyện Kim Động</v>
      </c>
    </row>
    <row r="4837" spans="11:27" ht="15.75">
      <c r="K4837" s="21"/>
      <c r="L4837" s="17"/>
      <c r="M4837" s="17"/>
      <c r="N4837" s="17" t="s">
        <v>417</v>
      </c>
      <c r="O4837" s="17" t="s">
        <v>1254</v>
      </c>
      <c r="P4837" s="17" t="s">
        <v>5121</v>
      </c>
      <c r="Q4837" s="17" t="s">
        <v>306</v>
      </c>
      <c r="R4837" s="18">
        <v>125</v>
      </c>
      <c r="S4837" s="10">
        <v>50</v>
      </c>
      <c r="AA4837" s="11" t="str">
        <f t="shared" si="75"/>
        <v>31. Hưng YênHuyện Kim Động</v>
      </c>
    </row>
    <row r="4838" spans="11:27" ht="15.75">
      <c r="K4838" s="21"/>
      <c r="L4838" s="17"/>
      <c r="M4838" s="17"/>
      <c r="N4838" s="17" t="s">
        <v>417</v>
      </c>
      <c r="O4838" s="17" t="s">
        <v>1254</v>
      </c>
      <c r="P4838" s="17" t="s">
        <v>5122</v>
      </c>
      <c r="Q4838" s="17" t="s">
        <v>306</v>
      </c>
      <c r="R4838" s="18">
        <v>125</v>
      </c>
      <c r="S4838" s="10">
        <v>50</v>
      </c>
      <c r="AA4838" s="11" t="str">
        <f t="shared" si="75"/>
        <v>31. Hưng YênHuyện Kim Động</v>
      </c>
    </row>
    <row r="4839" spans="11:27" ht="15.75">
      <c r="K4839" s="21"/>
      <c r="L4839" s="17"/>
      <c r="M4839" s="17"/>
      <c r="N4839" s="17" t="s">
        <v>417</v>
      </c>
      <c r="O4839" s="17" t="s">
        <v>1254</v>
      </c>
      <c r="P4839" s="17" t="s">
        <v>5123</v>
      </c>
      <c r="Q4839" s="17" t="s">
        <v>306</v>
      </c>
      <c r="R4839" s="18">
        <v>125</v>
      </c>
      <c r="S4839" s="10">
        <v>50</v>
      </c>
      <c r="AA4839" s="11" t="str">
        <f t="shared" si="75"/>
        <v>31. Hưng YênHuyện Kim Động</v>
      </c>
    </row>
    <row r="4840" spans="11:27" ht="15.75">
      <c r="K4840" s="21"/>
      <c r="L4840" s="17"/>
      <c r="M4840" s="17"/>
      <c r="N4840" s="17" t="s">
        <v>417</v>
      </c>
      <c r="O4840" s="17" t="s">
        <v>1254</v>
      </c>
      <c r="P4840" s="17" t="s">
        <v>5124</v>
      </c>
      <c r="Q4840" s="17" t="s">
        <v>306</v>
      </c>
      <c r="R4840" s="18">
        <v>125</v>
      </c>
      <c r="S4840" s="10">
        <v>50</v>
      </c>
      <c r="AA4840" s="11" t="str">
        <f t="shared" si="75"/>
        <v>31. Hưng YênHuyện Kim Động</v>
      </c>
    </row>
    <row r="4841" spans="11:27" ht="15.75">
      <c r="K4841" s="21"/>
      <c r="L4841" s="17"/>
      <c r="M4841" s="17"/>
      <c r="N4841" s="17" t="s">
        <v>417</v>
      </c>
      <c r="O4841" s="17" t="s">
        <v>1254</v>
      </c>
      <c r="P4841" s="17" t="s">
        <v>5125</v>
      </c>
      <c r="Q4841" s="17" t="s">
        <v>306</v>
      </c>
      <c r="R4841" s="18">
        <v>125</v>
      </c>
      <c r="S4841" s="10">
        <v>50</v>
      </c>
      <c r="AA4841" s="11" t="str">
        <f t="shared" si="75"/>
        <v>31. Hưng YênHuyện Kim Động</v>
      </c>
    </row>
    <row r="4842" spans="11:27" ht="15.75">
      <c r="K4842" s="21"/>
      <c r="L4842" s="17"/>
      <c r="M4842" s="17"/>
      <c r="N4842" s="17" t="s">
        <v>417</v>
      </c>
      <c r="O4842" s="17" t="s">
        <v>1254</v>
      </c>
      <c r="P4842" s="17" t="s">
        <v>3990</v>
      </c>
      <c r="Q4842" s="17" t="s">
        <v>306</v>
      </c>
      <c r="R4842" s="18">
        <v>125</v>
      </c>
      <c r="S4842" s="10">
        <v>50</v>
      </c>
      <c r="AA4842" s="11" t="str">
        <f t="shared" si="75"/>
        <v>31. Hưng YênHuyện Kim Động</v>
      </c>
    </row>
    <row r="4843" spans="11:27" ht="15.75">
      <c r="K4843" s="21"/>
      <c r="L4843" s="17"/>
      <c r="M4843" s="17"/>
      <c r="N4843" s="17" t="s">
        <v>417</v>
      </c>
      <c r="O4843" s="17" t="s">
        <v>1254</v>
      </c>
      <c r="P4843" s="17" t="s">
        <v>2697</v>
      </c>
      <c r="Q4843" s="17" t="s">
        <v>306</v>
      </c>
      <c r="R4843" s="18">
        <v>125</v>
      </c>
      <c r="S4843" s="10">
        <v>50</v>
      </c>
      <c r="AA4843" s="11" t="str">
        <f t="shared" si="75"/>
        <v>31. Hưng YênHuyện Kim Động</v>
      </c>
    </row>
    <row r="4844" spans="11:27" ht="15.75">
      <c r="K4844" s="21"/>
      <c r="L4844" s="17"/>
      <c r="M4844" s="17"/>
      <c r="N4844" s="17" t="s">
        <v>417</v>
      </c>
      <c r="O4844" s="17" t="s">
        <v>1254</v>
      </c>
      <c r="P4844" s="17" t="s">
        <v>2025</v>
      </c>
      <c r="Q4844" s="17" t="s">
        <v>306</v>
      </c>
      <c r="R4844" s="18">
        <v>125</v>
      </c>
      <c r="S4844" s="10">
        <v>50</v>
      </c>
      <c r="AA4844" s="11" t="str">
        <f t="shared" si="75"/>
        <v>31. Hưng YênHuyện Kim Động</v>
      </c>
    </row>
    <row r="4845" spans="11:27" ht="15.75">
      <c r="K4845" s="21"/>
      <c r="L4845" s="17"/>
      <c r="M4845" s="17"/>
      <c r="N4845" s="17" t="s">
        <v>417</v>
      </c>
      <c r="O4845" s="17" t="s">
        <v>1254</v>
      </c>
      <c r="P4845" s="17" t="s">
        <v>5126</v>
      </c>
      <c r="Q4845" s="17" t="s">
        <v>306</v>
      </c>
      <c r="R4845" s="18">
        <v>125</v>
      </c>
      <c r="S4845" s="10">
        <v>50</v>
      </c>
      <c r="AA4845" s="11" t="str">
        <f t="shared" si="75"/>
        <v>31. Hưng YênHuyện Kim Động</v>
      </c>
    </row>
    <row r="4846" spans="11:27" ht="15.75">
      <c r="K4846" s="21"/>
      <c r="L4846" s="17"/>
      <c r="M4846" s="17"/>
      <c r="N4846" s="17" t="s">
        <v>417</v>
      </c>
      <c r="O4846" s="17" t="s">
        <v>1254</v>
      </c>
      <c r="P4846" s="17" t="s">
        <v>5127</v>
      </c>
      <c r="Q4846" s="17" t="s">
        <v>306</v>
      </c>
      <c r="R4846" s="18">
        <v>125</v>
      </c>
      <c r="S4846" s="10">
        <v>50</v>
      </c>
      <c r="AA4846" s="11" t="str">
        <f t="shared" si="75"/>
        <v>31. Hưng YênHuyện Kim Động</v>
      </c>
    </row>
    <row r="4847" spans="11:27" ht="15.75">
      <c r="K4847" s="21"/>
      <c r="L4847" s="17"/>
      <c r="M4847" s="17"/>
      <c r="N4847" s="17" t="s">
        <v>417</v>
      </c>
      <c r="O4847" s="17" t="s">
        <v>1254</v>
      </c>
      <c r="P4847" s="17" t="s">
        <v>2593</v>
      </c>
      <c r="Q4847" s="17" t="s">
        <v>306</v>
      </c>
      <c r="R4847" s="18">
        <v>125</v>
      </c>
      <c r="S4847" s="10">
        <v>50</v>
      </c>
      <c r="AA4847" s="11" t="str">
        <f t="shared" si="75"/>
        <v>31. Hưng YênHuyện Kim Động</v>
      </c>
    </row>
    <row r="4848" spans="11:27" ht="15.75">
      <c r="K4848" s="21"/>
      <c r="L4848" s="17"/>
      <c r="M4848" s="17"/>
      <c r="N4848" s="17" t="s">
        <v>417</v>
      </c>
      <c r="O4848" s="17" t="s">
        <v>1256</v>
      </c>
      <c r="P4848" s="17" t="s">
        <v>5128</v>
      </c>
      <c r="Q4848" s="17" t="s">
        <v>306</v>
      </c>
      <c r="R4848" s="18">
        <v>125</v>
      </c>
      <c r="S4848" s="10">
        <v>50</v>
      </c>
      <c r="AA4848" s="11" t="str">
        <f t="shared" si="75"/>
        <v>31. Hưng YênHuyện Khoái Châu</v>
      </c>
    </row>
    <row r="4849" spans="11:27" ht="15.75">
      <c r="K4849" s="21"/>
      <c r="L4849" s="17"/>
      <c r="M4849" s="17"/>
      <c r="N4849" s="17" t="s">
        <v>417</v>
      </c>
      <c r="O4849" s="17" t="s">
        <v>1256</v>
      </c>
      <c r="P4849" s="17" t="s">
        <v>5129</v>
      </c>
      <c r="Q4849" s="17" t="s">
        <v>306</v>
      </c>
      <c r="R4849" s="18">
        <v>125</v>
      </c>
      <c r="S4849" s="10">
        <v>50</v>
      </c>
      <c r="AA4849" s="11" t="str">
        <f t="shared" si="75"/>
        <v>31. Hưng YênHuyện Khoái Châu</v>
      </c>
    </row>
    <row r="4850" spans="11:27" ht="15.75">
      <c r="K4850" s="21"/>
      <c r="L4850" s="17"/>
      <c r="M4850" s="17"/>
      <c r="N4850" s="17" t="s">
        <v>417</v>
      </c>
      <c r="O4850" s="17" t="s">
        <v>1256</v>
      </c>
      <c r="P4850" s="17" t="s">
        <v>5130</v>
      </c>
      <c r="Q4850" s="17" t="s">
        <v>306</v>
      </c>
      <c r="R4850" s="18">
        <v>125</v>
      </c>
      <c r="S4850" s="10">
        <v>50</v>
      </c>
      <c r="AA4850" s="11" t="str">
        <f t="shared" si="75"/>
        <v>31. Hưng YênHuyện Khoái Châu</v>
      </c>
    </row>
    <row r="4851" spans="11:27" ht="15.75">
      <c r="K4851" s="21"/>
      <c r="L4851" s="17"/>
      <c r="M4851" s="17"/>
      <c r="N4851" s="17" t="s">
        <v>417</v>
      </c>
      <c r="O4851" s="17" t="s">
        <v>1256</v>
      </c>
      <c r="P4851" s="17" t="s">
        <v>1165</v>
      </c>
      <c r="Q4851" s="17" t="s">
        <v>306</v>
      </c>
      <c r="R4851" s="18">
        <v>125</v>
      </c>
      <c r="S4851" s="10">
        <v>50</v>
      </c>
      <c r="AA4851" s="11" t="str">
        <f t="shared" si="75"/>
        <v>31. Hưng YênHuyện Khoái Châu</v>
      </c>
    </row>
    <row r="4852" spans="11:27" ht="15.75">
      <c r="K4852" s="21"/>
      <c r="L4852" s="17"/>
      <c r="M4852" s="17"/>
      <c r="N4852" s="17" t="s">
        <v>417</v>
      </c>
      <c r="O4852" s="17" t="s">
        <v>1256</v>
      </c>
      <c r="P4852" s="17" t="s">
        <v>5131</v>
      </c>
      <c r="Q4852" s="17" t="s">
        <v>306</v>
      </c>
      <c r="R4852" s="18">
        <v>125</v>
      </c>
      <c r="S4852" s="10">
        <v>50</v>
      </c>
      <c r="AA4852" s="11" t="str">
        <f t="shared" si="75"/>
        <v>31. Hưng YênHuyện Khoái Châu</v>
      </c>
    </row>
    <row r="4853" spans="11:27" ht="15.75">
      <c r="K4853" s="21"/>
      <c r="L4853" s="17"/>
      <c r="M4853" s="17"/>
      <c r="N4853" s="17" t="s">
        <v>417</v>
      </c>
      <c r="O4853" s="17" t="s">
        <v>1256</v>
      </c>
      <c r="P4853" s="17" t="s">
        <v>5132</v>
      </c>
      <c r="Q4853" s="17" t="s">
        <v>306</v>
      </c>
      <c r="R4853" s="18">
        <v>125</v>
      </c>
      <c r="S4853" s="10">
        <v>50</v>
      </c>
      <c r="AA4853" s="11" t="str">
        <f t="shared" si="75"/>
        <v>31. Hưng YênHuyện Khoái Châu</v>
      </c>
    </row>
    <row r="4854" spans="11:27" ht="15.75">
      <c r="K4854" s="21"/>
      <c r="L4854" s="17"/>
      <c r="M4854" s="17"/>
      <c r="N4854" s="17" t="s">
        <v>417</v>
      </c>
      <c r="O4854" s="17" t="s">
        <v>1256</v>
      </c>
      <c r="P4854" s="17" t="s">
        <v>5133</v>
      </c>
      <c r="Q4854" s="17" t="s">
        <v>306</v>
      </c>
      <c r="R4854" s="18">
        <v>125</v>
      </c>
      <c r="S4854" s="10">
        <v>50</v>
      </c>
      <c r="AA4854" s="11" t="str">
        <f t="shared" si="75"/>
        <v>31. Hưng YênHuyện Khoái Châu</v>
      </c>
    </row>
    <row r="4855" spans="11:27" ht="15.75">
      <c r="K4855" s="21"/>
      <c r="L4855" s="17"/>
      <c r="M4855" s="17"/>
      <c r="N4855" s="17" t="s">
        <v>417</v>
      </c>
      <c r="O4855" s="17" t="s">
        <v>1256</v>
      </c>
      <c r="P4855" s="17" t="s">
        <v>817</v>
      </c>
      <c r="Q4855" s="17" t="s">
        <v>306</v>
      </c>
      <c r="R4855" s="18">
        <v>125</v>
      </c>
      <c r="S4855" s="10">
        <v>50</v>
      </c>
      <c r="AA4855" s="11" t="str">
        <f t="shared" si="75"/>
        <v>31. Hưng YênHuyện Khoái Châu</v>
      </c>
    </row>
    <row r="4856" spans="11:27" ht="15.75">
      <c r="K4856" s="21"/>
      <c r="L4856" s="17"/>
      <c r="M4856" s="17"/>
      <c r="N4856" s="17" t="s">
        <v>417</v>
      </c>
      <c r="O4856" s="17" t="s">
        <v>1256</v>
      </c>
      <c r="P4856" s="17" t="s">
        <v>5134</v>
      </c>
      <c r="Q4856" s="17" t="s">
        <v>306</v>
      </c>
      <c r="R4856" s="18">
        <v>125</v>
      </c>
      <c r="S4856" s="10">
        <v>50</v>
      </c>
      <c r="AA4856" s="11" t="str">
        <f t="shared" si="75"/>
        <v>31. Hưng YênHuyện Khoái Châu</v>
      </c>
    </row>
    <row r="4857" spans="11:27" ht="15.75">
      <c r="K4857" s="21"/>
      <c r="L4857" s="17"/>
      <c r="M4857" s="17"/>
      <c r="N4857" s="17" t="s">
        <v>417</v>
      </c>
      <c r="O4857" s="17" t="s">
        <v>1256</v>
      </c>
      <c r="P4857" s="17" t="s">
        <v>5135</v>
      </c>
      <c r="Q4857" s="17" t="s">
        <v>306</v>
      </c>
      <c r="R4857" s="18">
        <v>125</v>
      </c>
      <c r="S4857" s="10">
        <v>50</v>
      </c>
      <c r="AA4857" s="11" t="str">
        <f t="shared" si="75"/>
        <v>31. Hưng YênHuyện Khoái Châu</v>
      </c>
    </row>
    <row r="4858" spans="11:27" ht="15.75">
      <c r="K4858" s="21"/>
      <c r="L4858" s="17"/>
      <c r="M4858" s="17"/>
      <c r="N4858" s="17" t="s">
        <v>417</v>
      </c>
      <c r="O4858" s="17" t="s">
        <v>1256</v>
      </c>
      <c r="P4858" s="17" t="s">
        <v>5136</v>
      </c>
      <c r="Q4858" s="17" t="s">
        <v>306</v>
      </c>
      <c r="R4858" s="18">
        <v>125</v>
      </c>
      <c r="S4858" s="10">
        <v>50</v>
      </c>
      <c r="AA4858" s="11" t="str">
        <f t="shared" si="75"/>
        <v>31. Hưng YênHuyện Khoái Châu</v>
      </c>
    </row>
    <row r="4859" spans="11:27" ht="15.75">
      <c r="K4859" s="21"/>
      <c r="L4859" s="17"/>
      <c r="M4859" s="17"/>
      <c r="N4859" s="17" t="s">
        <v>417</v>
      </c>
      <c r="O4859" s="17" t="s">
        <v>1256</v>
      </c>
      <c r="P4859" s="17" t="s">
        <v>5137</v>
      </c>
      <c r="Q4859" s="17" t="s">
        <v>306</v>
      </c>
      <c r="R4859" s="18">
        <v>125</v>
      </c>
      <c r="S4859" s="10">
        <v>50</v>
      </c>
      <c r="AA4859" s="11" t="str">
        <f t="shared" si="75"/>
        <v>31. Hưng YênHuyện Khoái Châu</v>
      </c>
    </row>
    <row r="4860" spans="11:27" ht="15.75">
      <c r="K4860" s="21"/>
      <c r="L4860" s="17"/>
      <c r="M4860" s="17"/>
      <c r="N4860" s="17" t="s">
        <v>417</v>
      </c>
      <c r="O4860" s="17" t="s">
        <v>1256</v>
      </c>
      <c r="P4860" s="17" t="s">
        <v>1351</v>
      </c>
      <c r="Q4860" s="17" t="s">
        <v>306</v>
      </c>
      <c r="R4860" s="18">
        <v>125</v>
      </c>
      <c r="S4860" s="10">
        <v>50</v>
      </c>
      <c r="AA4860" s="11" t="str">
        <f t="shared" si="75"/>
        <v>31. Hưng YênHuyện Khoái Châu</v>
      </c>
    </row>
    <row r="4861" spans="11:27" ht="15.75">
      <c r="K4861" s="21"/>
      <c r="L4861" s="17"/>
      <c r="M4861" s="17"/>
      <c r="N4861" s="17" t="s">
        <v>417</v>
      </c>
      <c r="O4861" s="17" t="s">
        <v>1256</v>
      </c>
      <c r="P4861" s="17" t="s">
        <v>5138</v>
      </c>
      <c r="Q4861" s="17" t="s">
        <v>306</v>
      </c>
      <c r="R4861" s="18">
        <v>125</v>
      </c>
      <c r="S4861" s="10">
        <v>50</v>
      </c>
      <c r="AA4861" s="11" t="str">
        <f t="shared" si="75"/>
        <v>31. Hưng YênHuyện Khoái Châu</v>
      </c>
    </row>
    <row r="4862" spans="11:27" ht="15.75">
      <c r="K4862" s="21"/>
      <c r="L4862" s="17"/>
      <c r="M4862" s="17"/>
      <c r="N4862" s="17" t="s">
        <v>417</v>
      </c>
      <c r="O4862" s="17" t="s">
        <v>1256</v>
      </c>
      <c r="P4862" s="17" t="s">
        <v>5139</v>
      </c>
      <c r="Q4862" s="17" t="s">
        <v>306</v>
      </c>
      <c r="R4862" s="18">
        <v>125</v>
      </c>
      <c r="S4862" s="10">
        <v>50</v>
      </c>
      <c r="AA4862" s="11" t="str">
        <f t="shared" si="75"/>
        <v>31. Hưng YênHuyện Khoái Châu</v>
      </c>
    </row>
    <row r="4863" spans="11:27" ht="15.75">
      <c r="K4863" s="21"/>
      <c r="L4863" s="17"/>
      <c r="M4863" s="17"/>
      <c r="N4863" s="17" t="s">
        <v>417</v>
      </c>
      <c r="O4863" s="17" t="s">
        <v>1256</v>
      </c>
      <c r="P4863" s="17" t="s">
        <v>2046</v>
      </c>
      <c r="Q4863" s="17" t="s">
        <v>306</v>
      </c>
      <c r="R4863" s="18">
        <v>125</v>
      </c>
      <c r="S4863" s="10">
        <v>50</v>
      </c>
      <c r="AA4863" s="11" t="str">
        <f t="shared" si="75"/>
        <v>31. Hưng YênHuyện Khoái Châu</v>
      </c>
    </row>
    <row r="4864" spans="11:27" ht="15.75">
      <c r="K4864" s="21"/>
      <c r="L4864" s="17"/>
      <c r="M4864" s="17"/>
      <c r="N4864" s="17" t="s">
        <v>417</v>
      </c>
      <c r="O4864" s="17" t="s">
        <v>1256</v>
      </c>
      <c r="P4864" s="17" t="s">
        <v>5140</v>
      </c>
      <c r="Q4864" s="17" t="s">
        <v>306</v>
      </c>
      <c r="R4864" s="18">
        <v>125</v>
      </c>
      <c r="S4864" s="10">
        <v>50</v>
      </c>
      <c r="AA4864" s="11" t="str">
        <f t="shared" si="75"/>
        <v>31. Hưng YênHuyện Khoái Châu</v>
      </c>
    </row>
    <row r="4865" spans="11:27" ht="15.75">
      <c r="K4865" s="21"/>
      <c r="L4865" s="17"/>
      <c r="M4865" s="17"/>
      <c r="N4865" s="17" t="s">
        <v>417</v>
      </c>
      <c r="O4865" s="17" t="s">
        <v>1256</v>
      </c>
      <c r="P4865" s="17" t="s">
        <v>5141</v>
      </c>
      <c r="Q4865" s="17" t="s">
        <v>306</v>
      </c>
      <c r="R4865" s="18">
        <v>125</v>
      </c>
      <c r="S4865" s="10">
        <v>50</v>
      </c>
      <c r="AA4865" s="11" t="str">
        <f t="shared" si="75"/>
        <v>31. Hưng YênHuyện Khoái Châu</v>
      </c>
    </row>
    <row r="4866" spans="11:27" ht="15.75">
      <c r="K4866" s="21"/>
      <c r="L4866" s="17"/>
      <c r="M4866" s="17"/>
      <c r="N4866" s="17" t="s">
        <v>417</v>
      </c>
      <c r="O4866" s="17" t="s">
        <v>1256</v>
      </c>
      <c r="P4866" s="17" t="s">
        <v>5142</v>
      </c>
      <c r="Q4866" s="17" t="s">
        <v>306</v>
      </c>
      <c r="R4866" s="18">
        <v>125</v>
      </c>
      <c r="S4866" s="10">
        <v>50</v>
      </c>
      <c r="AA4866" s="11" t="str">
        <f t="shared" si="75"/>
        <v>31. Hưng YênHuyện Khoái Châu</v>
      </c>
    </row>
    <row r="4867" spans="11:27" ht="15.75">
      <c r="K4867" s="21"/>
      <c r="L4867" s="17"/>
      <c r="M4867" s="17"/>
      <c r="N4867" s="17" t="s">
        <v>417</v>
      </c>
      <c r="O4867" s="17" t="s">
        <v>1256</v>
      </c>
      <c r="P4867" s="17" t="s">
        <v>5143</v>
      </c>
      <c r="Q4867" s="17" t="s">
        <v>306</v>
      </c>
      <c r="R4867" s="18">
        <v>125</v>
      </c>
      <c r="S4867" s="10">
        <v>50</v>
      </c>
      <c r="AA4867" s="11" t="str">
        <f t="shared" si="75"/>
        <v>31. Hưng YênHuyện Khoái Châu</v>
      </c>
    </row>
    <row r="4868" spans="11:27" ht="15.75">
      <c r="K4868" s="21"/>
      <c r="L4868" s="17"/>
      <c r="M4868" s="17"/>
      <c r="N4868" s="17" t="s">
        <v>417</v>
      </c>
      <c r="O4868" s="17" t="s">
        <v>1256</v>
      </c>
      <c r="P4868" s="17" t="s">
        <v>915</v>
      </c>
      <c r="Q4868" s="17" t="s">
        <v>306</v>
      </c>
      <c r="R4868" s="18">
        <v>125</v>
      </c>
      <c r="S4868" s="10">
        <v>50</v>
      </c>
      <c r="AA4868" s="11" t="str">
        <f t="shared" si="75"/>
        <v>31. Hưng YênHuyện Khoái Châu</v>
      </c>
    </row>
    <row r="4869" spans="11:27" ht="15.75">
      <c r="K4869" s="21"/>
      <c r="L4869" s="17"/>
      <c r="M4869" s="17"/>
      <c r="N4869" s="17" t="s">
        <v>417</v>
      </c>
      <c r="O4869" s="17" t="s">
        <v>1256</v>
      </c>
      <c r="P4869" s="17" t="s">
        <v>5144</v>
      </c>
      <c r="Q4869" s="17" t="s">
        <v>306</v>
      </c>
      <c r="R4869" s="18">
        <v>125</v>
      </c>
      <c r="S4869" s="10">
        <v>50</v>
      </c>
      <c r="AA4869" s="11" t="str">
        <f t="shared" si="75"/>
        <v>31. Hưng YênHuyện Khoái Châu</v>
      </c>
    </row>
    <row r="4870" spans="11:27" ht="15.75">
      <c r="K4870" s="21"/>
      <c r="L4870" s="17"/>
      <c r="M4870" s="17"/>
      <c r="N4870" s="17" t="s">
        <v>417</v>
      </c>
      <c r="O4870" s="17" t="s">
        <v>1256</v>
      </c>
      <c r="P4870" s="17" t="s">
        <v>3541</v>
      </c>
      <c r="Q4870" s="17" t="s">
        <v>306</v>
      </c>
      <c r="R4870" s="18">
        <v>125</v>
      </c>
      <c r="S4870" s="10">
        <v>50</v>
      </c>
      <c r="AA4870" s="11" t="str">
        <f t="shared" ref="AA4870:AA4933" si="76">N4870&amp;O4870</f>
        <v>31. Hưng YênHuyện Khoái Châu</v>
      </c>
    </row>
    <row r="4871" spans="11:27" ht="15.75">
      <c r="K4871" s="21"/>
      <c r="L4871" s="17"/>
      <c r="M4871" s="17"/>
      <c r="N4871" s="17" t="s">
        <v>417</v>
      </c>
      <c r="O4871" s="17" t="s">
        <v>1256</v>
      </c>
      <c r="P4871" s="17" t="s">
        <v>5145</v>
      </c>
      <c r="Q4871" s="17" t="s">
        <v>306</v>
      </c>
      <c r="R4871" s="18">
        <v>125</v>
      </c>
      <c r="S4871" s="10">
        <v>50</v>
      </c>
      <c r="AA4871" s="11" t="str">
        <f t="shared" si="76"/>
        <v>31. Hưng YênHuyện Khoái Châu</v>
      </c>
    </row>
    <row r="4872" spans="11:27" ht="15.75">
      <c r="K4872" s="21"/>
      <c r="L4872" s="17"/>
      <c r="M4872" s="17"/>
      <c r="N4872" s="17" t="s">
        <v>417</v>
      </c>
      <c r="O4872" s="17" t="s">
        <v>1256</v>
      </c>
      <c r="P4872" s="17" t="s">
        <v>5146</v>
      </c>
      <c r="Q4872" s="17" t="s">
        <v>306</v>
      </c>
      <c r="R4872" s="18">
        <v>125</v>
      </c>
      <c r="S4872" s="10">
        <v>50</v>
      </c>
      <c r="AA4872" s="11" t="str">
        <f t="shared" si="76"/>
        <v>31. Hưng YênHuyện Khoái Châu</v>
      </c>
    </row>
    <row r="4873" spans="11:27" ht="15.75">
      <c r="K4873" s="21"/>
      <c r="L4873" s="17"/>
      <c r="M4873" s="17"/>
      <c r="N4873" s="17" t="s">
        <v>417</v>
      </c>
      <c r="O4873" s="17" t="s">
        <v>1259</v>
      </c>
      <c r="P4873" s="17" t="s">
        <v>5147</v>
      </c>
      <c r="Q4873" s="17" t="s">
        <v>306</v>
      </c>
      <c r="R4873" s="18">
        <v>125</v>
      </c>
      <c r="S4873" s="10">
        <v>50</v>
      </c>
      <c r="AA4873" s="11" t="str">
        <f t="shared" si="76"/>
        <v>31. Hưng YênHuyện Phù Cừ</v>
      </c>
    </row>
    <row r="4874" spans="11:27" ht="15.75">
      <c r="K4874" s="21"/>
      <c r="L4874" s="17"/>
      <c r="M4874" s="17"/>
      <c r="N4874" s="17" t="s">
        <v>417</v>
      </c>
      <c r="O4874" s="17" t="s">
        <v>1259</v>
      </c>
      <c r="P4874" s="17" t="s">
        <v>5148</v>
      </c>
      <c r="Q4874" s="17" t="s">
        <v>306</v>
      </c>
      <c r="R4874" s="18">
        <v>125</v>
      </c>
      <c r="S4874" s="10">
        <v>50</v>
      </c>
      <c r="AA4874" s="11" t="str">
        <f t="shared" si="76"/>
        <v>31. Hưng YênHuyện Phù Cừ</v>
      </c>
    </row>
    <row r="4875" spans="11:27" ht="15.75">
      <c r="K4875" s="21"/>
      <c r="L4875" s="17"/>
      <c r="M4875" s="17"/>
      <c r="N4875" s="17" t="s">
        <v>417</v>
      </c>
      <c r="O4875" s="17" t="s">
        <v>1259</v>
      </c>
      <c r="P4875" s="17" t="s">
        <v>5149</v>
      </c>
      <c r="Q4875" s="17" t="s">
        <v>306</v>
      </c>
      <c r="R4875" s="18">
        <v>125</v>
      </c>
      <c r="S4875" s="10">
        <v>50</v>
      </c>
      <c r="AA4875" s="11" t="str">
        <f t="shared" si="76"/>
        <v>31. Hưng YênHuyện Phù Cừ</v>
      </c>
    </row>
    <row r="4876" spans="11:27" ht="15.75">
      <c r="K4876" s="21"/>
      <c r="L4876" s="17"/>
      <c r="M4876" s="17"/>
      <c r="N4876" s="17" t="s">
        <v>417</v>
      </c>
      <c r="O4876" s="17" t="s">
        <v>1259</v>
      </c>
      <c r="P4876" s="17" t="s">
        <v>5150</v>
      </c>
      <c r="Q4876" s="17" t="s">
        <v>306</v>
      </c>
      <c r="R4876" s="18">
        <v>125</v>
      </c>
      <c r="S4876" s="10">
        <v>50</v>
      </c>
      <c r="AA4876" s="11" t="str">
        <f t="shared" si="76"/>
        <v>31. Hưng YênHuyện Phù Cừ</v>
      </c>
    </row>
    <row r="4877" spans="11:27" ht="15.75">
      <c r="K4877" s="21"/>
      <c r="L4877" s="17"/>
      <c r="M4877" s="17"/>
      <c r="N4877" s="17" t="s">
        <v>417</v>
      </c>
      <c r="O4877" s="17" t="s">
        <v>1259</v>
      </c>
      <c r="P4877" s="17" t="s">
        <v>883</v>
      </c>
      <c r="Q4877" s="17" t="s">
        <v>306</v>
      </c>
      <c r="R4877" s="18">
        <v>125</v>
      </c>
      <c r="S4877" s="10">
        <v>50</v>
      </c>
      <c r="AA4877" s="11" t="str">
        <f t="shared" si="76"/>
        <v>31. Hưng YênHuyện Phù Cừ</v>
      </c>
    </row>
    <row r="4878" spans="11:27" ht="15.75">
      <c r="K4878" s="21"/>
      <c r="L4878" s="17"/>
      <c r="M4878" s="17"/>
      <c r="N4878" s="17" t="s">
        <v>417</v>
      </c>
      <c r="O4878" s="17" t="s">
        <v>1259</v>
      </c>
      <c r="P4878" s="17" t="s">
        <v>5151</v>
      </c>
      <c r="Q4878" s="17" t="s">
        <v>306</v>
      </c>
      <c r="R4878" s="18">
        <v>125</v>
      </c>
      <c r="S4878" s="10">
        <v>50</v>
      </c>
      <c r="AA4878" s="11" t="str">
        <f t="shared" si="76"/>
        <v>31. Hưng YênHuyện Phù Cừ</v>
      </c>
    </row>
    <row r="4879" spans="11:27" ht="15.75">
      <c r="K4879" s="21"/>
      <c r="L4879" s="17"/>
      <c r="M4879" s="17"/>
      <c r="N4879" s="17" t="s">
        <v>417</v>
      </c>
      <c r="O4879" s="17" t="s">
        <v>1259</v>
      </c>
      <c r="P4879" s="17" t="s">
        <v>5152</v>
      </c>
      <c r="Q4879" s="17" t="s">
        <v>306</v>
      </c>
      <c r="R4879" s="18">
        <v>125</v>
      </c>
      <c r="S4879" s="10">
        <v>50</v>
      </c>
      <c r="AA4879" s="11" t="str">
        <f t="shared" si="76"/>
        <v>31. Hưng YênHuyện Phù Cừ</v>
      </c>
    </row>
    <row r="4880" spans="11:27" ht="15.75">
      <c r="K4880" s="21"/>
      <c r="L4880" s="17"/>
      <c r="M4880" s="17"/>
      <c r="N4880" s="17" t="s">
        <v>417</v>
      </c>
      <c r="O4880" s="17" t="s">
        <v>1259</v>
      </c>
      <c r="P4880" s="17" t="s">
        <v>5153</v>
      </c>
      <c r="Q4880" s="17" t="s">
        <v>306</v>
      </c>
      <c r="R4880" s="18">
        <v>125</v>
      </c>
      <c r="S4880" s="10">
        <v>50</v>
      </c>
      <c r="AA4880" s="11" t="str">
        <f t="shared" si="76"/>
        <v>31. Hưng YênHuyện Phù Cừ</v>
      </c>
    </row>
    <row r="4881" spans="11:27" ht="15.75">
      <c r="K4881" s="21"/>
      <c r="L4881" s="17"/>
      <c r="M4881" s="17"/>
      <c r="N4881" s="17" t="s">
        <v>417</v>
      </c>
      <c r="O4881" s="17" t="s">
        <v>1259</v>
      </c>
      <c r="P4881" s="17" t="s">
        <v>5154</v>
      </c>
      <c r="Q4881" s="17" t="s">
        <v>306</v>
      </c>
      <c r="R4881" s="18">
        <v>125</v>
      </c>
      <c r="S4881" s="10">
        <v>50</v>
      </c>
      <c r="AA4881" s="11" t="str">
        <f t="shared" si="76"/>
        <v>31. Hưng YênHuyện Phù Cừ</v>
      </c>
    </row>
    <row r="4882" spans="11:27" ht="15.75">
      <c r="K4882" s="21"/>
      <c r="L4882" s="17"/>
      <c r="M4882" s="17"/>
      <c r="N4882" s="17" t="s">
        <v>417</v>
      </c>
      <c r="O4882" s="17" t="s">
        <v>1259</v>
      </c>
      <c r="P4882" s="17" t="s">
        <v>1976</v>
      </c>
      <c r="Q4882" s="17" t="s">
        <v>306</v>
      </c>
      <c r="R4882" s="18">
        <v>125</v>
      </c>
      <c r="S4882" s="10">
        <v>50</v>
      </c>
      <c r="AA4882" s="11" t="str">
        <f t="shared" si="76"/>
        <v>31. Hưng YênHuyện Phù Cừ</v>
      </c>
    </row>
    <row r="4883" spans="11:27" ht="15.75">
      <c r="K4883" s="21"/>
      <c r="L4883" s="17"/>
      <c r="M4883" s="17"/>
      <c r="N4883" s="17" t="s">
        <v>417</v>
      </c>
      <c r="O4883" s="17" t="s">
        <v>1259</v>
      </c>
      <c r="P4883" s="17" t="s">
        <v>2073</v>
      </c>
      <c r="Q4883" s="17" t="s">
        <v>306</v>
      </c>
      <c r="R4883" s="18">
        <v>125</v>
      </c>
      <c r="S4883" s="10">
        <v>50</v>
      </c>
      <c r="AA4883" s="11" t="str">
        <f t="shared" si="76"/>
        <v>31. Hưng YênHuyện Phù Cừ</v>
      </c>
    </row>
    <row r="4884" spans="11:27" ht="15.75">
      <c r="K4884" s="21"/>
      <c r="L4884" s="17"/>
      <c r="M4884" s="17"/>
      <c r="N4884" s="17" t="s">
        <v>417</v>
      </c>
      <c r="O4884" s="17" t="s">
        <v>1259</v>
      </c>
      <c r="P4884" s="17" t="s">
        <v>4926</v>
      </c>
      <c r="Q4884" s="17" t="s">
        <v>306</v>
      </c>
      <c r="R4884" s="18">
        <v>125</v>
      </c>
      <c r="S4884" s="10">
        <v>50</v>
      </c>
      <c r="AA4884" s="11" t="str">
        <f t="shared" si="76"/>
        <v>31. Hưng YênHuyện Phù Cừ</v>
      </c>
    </row>
    <row r="4885" spans="11:27" ht="15.75">
      <c r="K4885" s="21"/>
      <c r="L4885" s="17"/>
      <c r="M4885" s="17"/>
      <c r="N4885" s="17" t="s">
        <v>417</v>
      </c>
      <c r="O4885" s="17" t="s">
        <v>1259</v>
      </c>
      <c r="P4885" s="17" t="s">
        <v>5155</v>
      </c>
      <c r="Q4885" s="17" t="s">
        <v>306</v>
      </c>
      <c r="R4885" s="18">
        <v>125</v>
      </c>
      <c r="S4885" s="10">
        <v>50</v>
      </c>
      <c r="AA4885" s="11" t="str">
        <f t="shared" si="76"/>
        <v>31. Hưng YênHuyện Phù Cừ</v>
      </c>
    </row>
    <row r="4886" spans="11:27" ht="15.75">
      <c r="K4886" s="21"/>
      <c r="L4886" s="17"/>
      <c r="M4886" s="17"/>
      <c r="N4886" s="17" t="s">
        <v>417</v>
      </c>
      <c r="O4886" s="17" t="s">
        <v>1259</v>
      </c>
      <c r="P4886" s="17" t="s">
        <v>5156</v>
      </c>
      <c r="Q4886" s="17" t="s">
        <v>306</v>
      </c>
      <c r="R4886" s="18">
        <v>125</v>
      </c>
      <c r="S4886" s="10">
        <v>50</v>
      </c>
      <c r="AA4886" s="11" t="str">
        <f t="shared" si="76"/>
        <v>31. Hưng YênHuyện Phù Cừ</v>
      </c>
    </row>
    <row r="4887" spans="11:27" ht="15.75">
      <c r="K4887" s="21"/>
      <c r="L4887" s="17"/>
      <c r="M4887" s="17"/>
      <c r="N4887" s="17" t="s">
        <v>417</v>
      </c>
      <c r="O4887" s="17" t="s">
        <v>1262</v>
      </c>
      <c r="P4887" s="17" t="s">
        <v>5157</v>
      </c>
      <c r="Q4887" s="17" t="s">
        <v>306</v>
      </c>
      <c r="R4887" s="18">
        <v>125</v>
      </c>
      <c r="S4887" s="10">
        <v>50</v>
      </c>
      <c r="AA4887" s="11" t="str">
        <f t="shared" si="76"/>
        <v>31. Hưng YênHuyện Tiên Lữ</v>
      </c>
    </row>
    <row r="4888" spans="11:27" ht="15.75">
      <c r="K4888" s="21"/>
      <c r="L4888" s="17"/>
      <c r="M4888" s="17"/>
      <c r="N4888" s="17" t="s">
        <v>417</v>
      </c>
      <c r="O4888" s="17" t="s">
        <v>1262</v>
      </c>
      <c r="P4888" s="17" t="s">
        <v>5158</v>
      </c>
      <c r="Q4888" s="17" t="s">
        <v>306</v>
      </c>
      <c r="R4888" s="18">
        <v>125</v>
      </c>
      <c r="S4888" s="10">
        <v>50</v>
      </c>
      <c r="AA4888" s="11" t="str">
        <f t="shared" si="76"/>
        <v>31. Hưng YênHuyện Tiên Lữ</v>
      </c>
    </row>
    <row r="4889" spans="11:27" ht="15.75">
      <c r="K4889" s="21"/>
      <c r="L4889" s="17"/>
      <c r="M4889" s="17"/>
      <c r="N4889" s="17" t="s">
        <v>417</v>
      </c>
      <c r="O4889" s="17" t="s">
        <v>1262</v>
      </c>
      <c r="P4889" s="17" t="s">
        <v>5159</v>
      </c>
      <c r="Q4889" s="17" t="s">
        <v>306</v>
      </c>
      <c r="R4889" s="18">
        <v>125</v>
      </c>
      <c r="S4889" s="10">
        <v>50</v>
      </c>
      <c r="AA4889" s="11" t="str">
        <f t="shared" si="76"/>
        <v>31. Hưng YênHuyện Tiên Lữ</v>
      </c>
    </row>
    <row r="4890" spans="11:27" ht="15.75">
      <c r="K4890" s="21"/>
      <c r="L4890" s="17"/>
      <c r="M4890" s="17"/>
      <c r="N4890" s="17" t="s">
        <v>417</v>
      </c>
      <c r="O4890" s="17" t="s">
        <v>1262</v>
      </c>
      <c r="P4890" s="17" t="s">
        <v>5160</v>
      </c>
      <c r="Q4890" s="17" t="s">
        <v>306</v>
      </c>
      <c r="R4890" s="18">
        <v>125</v>
      </c>
      <c r="S4890" s="10">
        <v>50</v>
      </c>
      <c r="AA4890" s="11" t="str">
        <f t="shared" si="76"/>
        <v>31. Hưng YênHuyện Tiên Lữ</v>
      </c>
    </row>
    <row r="4891" spans="11:27" ht="15.75">
      <c r="K4891" s="21"/>
      <c r="L4891" s="17"/>
      <c r="M4891" s="17"/>
      <c r="N4891" s="17" t="s">
        <v>417</v>
      </c>
      <c r="O4891" s="17" t="s">
        <v>1262</v>
      </c>
      <c r="P4891" s="17" t="s">
        <v>5161</v>
      </c>
      <c r="Q4891" s="17" t="s">
        <v>306</v>
      </c>
      <c r="R4891" s="18">
        <v>125</v>
      </c>
      <c r="S4891" s="10">
        <v>50</v>
      </c>
      <c r="AA4891" s="11" t="str">
        <f t="shared" si="76"/>
        <v>31. Hưng YênHuyện Tiên Lữ</v>
      </c>
    </row>
    <row r="4892" spans="11:27" ht="15.75">
      <c r="K4892" s="21"/>
      <c r="L4892" s="17"/>
      <c r="M4892" s="17"/>
      <c r="N4892" s="17" t="s">
        <v>417</v>
      </c>
      <c r="O4892" s="17" t="s">
        <v>1262</v>
      </c>
      <c r="P4892" s="17" t="s">
        <v>5162</v>
      </c>
      <c r="Q4892" s="17" t="s">
        <v>306</v>
      </c>
      <c r="R4892" s="18">
        <v>125</v>
      </c>
      <c r="S4892" s="10">
        <v>50</v>
      </c>
      <c r="AA4892" s="11" t="str">
        <f t="shared" si="76"/>
        <v>31. Hưng YênHuyện Tiên Lữ</v>
      </c>
    </row>
    <row r="4893" spans="11:27" ht="15.75">
      <c r="K4893" s="21"/>
      <c r="L4893" s="17"/>
      <c r="M4893" s="17"/>
      <c r="N4893" s="17" t="s">
        <v>417</v>
      </c>
      <c r="O4893" s="17" t="s">
        <v>1262</v>
      </c>
      <c r="P4893" s="17" t="s">
        <v>3478</v>
      </c>
      <c r="Q4893" s="17" t="s">
        <v>306</v>
      </c>
      <c r="R4893" s="18">
        <v>125</v>
      </c>
      <c r="S4893" s="10">
        <v>50</v>
      </c>
      <c r="AA4893" s="11" t="str">
        <f t="shared" si="76"/>
        <v>31. Hưng YênHuyện Tiên Lữ</v>
      </c>
    </row>
    <row r="4894" spans="11:27" ht="15.75">
      <c r="K4894" s="21"/>
      <c r="L4894" s="17"/>
      <c r="M4894" s="17"/>
      <c r="N4894" s="17" t="s">
        <v>417</v>
      </c>
      <c r="O4894" s="17" t="s">
        <v>1262</v>
      </c>
      <c r="P4894" s="17" t="s">
        <v>5163</v>
      </c>
      <c r="Q4894" s="17" t="s">
        <v>306</v>
      </c>
      <c r="R4894" s="18">
        <v>125</v>
      </c>
      <c r="S4894" s="10">
        <v>50</v>
      </c>
      <c r="AA4894" s="11" t="str">
        <f t="shared" si="76"/>
        <v>31. Hưng YênHuyện Tiên Lữ</v>
      </c>
    </row>
    <row r="4895" spans="11:27" ht="15.75">
      <c r="K4895" s="21"/>
      <c r="L4895" s="17"/>
      <c r="M4895" s="17"/>
      <c r="N4895" s="17" t="s">
        <v>417</v>
      </c>
      <c r="O4895" s="17" t="s">
        <v>1262</v>
      </c>
      <c r="P4895" s="17" t="s">
        <v>5164</v>
      </c>
      <c r="Q4895" s="17" t="s">
        <v>306</v>
      </c>
      <c r="R4895" s="18">
        <v>125</v>
      </c>
      <c r="S4895" s="10">
        <v>50</v>
      </c>
      <c r="AA4895" s="11" t="str">
        <f t="shared" si="76"/>
        <v>31. Hưng YênHuyện Tiên Lữ</v>
      </c>
    </row>
    <row r="4896" spans="11:27" ht="15.75">
      <c r="K4896" s="21"/>
      <c r="L4896" s="17"/>
      <c r="M4896" s="17"/>
      <c r="N4896" s="17" t="s">
        <v>417</v>
      </c>
      <c r="O4896" s="17" t="s">
        <v>1262</v>
      </c>
      <c r="P4896" s="17" t="s">
        <v>4893</v>
      </c>
      <c r="Q4896" s="17" t="s">
        <v>306</v>
      </c>
      <c r="R4896" s="18">
        <v>125</v>
      </c>
      <c r="S4896" s="10">
        <v>50</v>
      </c>
      <c r="AA4896" s="11" t="str">
        <f t="shared" si="76"/>
        <v>31. Hưng YênHuyện Tiên Lữ</v>
      </c>
    </row>
    <row r="4897" spans="11:27" ht="15.75">
      <c r="K4897" s="21"/>
      <c r="L4897" s="17"/>
      <c r="M4897" s="17"/>
      <c r="N4897" s="17" t="s">
        <v>417</v>
      </c>
      <c r="O4897" s="17" t="s">
        <v>1262</v>
      </c>
      <c r="P4897" s="17" t="s">
        <v>4533</v>
      </c>
      <c r="Q4897" s="17" t="s">
        <v>306</v>
      </c>
      <c r="R4897" s="18">
        <v>125</v>
      </c>
      <c r="S4897" s="10">
        <v>50</v>
      </c>
      <c r="AA4897" s="11" t="str">
        <f t="shared" si="76"/>
        <v>31. Hưng YênHuyện Tiên Lữ</v>
      </c>
    </row>
    <row r="4898" spans="11:27" ht="15.75">
      <c r="K4898" s="21"/>
      <c r="L4898" s="17"/>
      <c r="M4898" s="17"/>
      <c r="N4898" s="17" t="s">
        <v>417</v>
      </c>
      <c r="O4898" s="17" t="s">
        <v>1262</v>
      </c>
      <c r="P4898" s="17" t="s">
        <v>5165</v>
      </c>
      <c r="Q4898" s="17" t="s">
        <v>306</v>
      </c>
      <c r="R4898" s="18">
        <v>125</v>
      </c>
      <c r="S4898" s="10">
        <v>50</v>
      </c>
      <c r="AA4898" s="11" t="str">
        <f t="shared" si="76"/>
        <v>31. Hưng YênHuyện Tiên Lữ</v>
      </c>
    </row>
    <row r="4899" spans="11:27" ht="15.75">
      <c r="K4899" s="21"/>
      <c r="L4899" s="17"/>
      <c r="M4899" s="17"/>
      <c r="N4899" s="17" t="s">
        <v>417</v>
      </c>
      <c r="O4899" s="17" t="s">
        <v>1262</v>
      </c>
      <c r="P4899" s="17" t="s">
        <v>5166</v>
      </c>
      <c r="Q4899" s="17" t="s">
        <v>306</v>
      </c>
      <c r="R4899" s="18">
        <v>125</v>
      </c>
      <c r="S4899" s="10">
        <v>50</v>
      </c>
      <c r="AA4899" s="11" t="str">
        <f t="shared" si="76"/>
        <v>31. Hưng YênHuyện Tiên Lữ</v>
      </c>
    </row>
    <row r="4900" spans="11:27" ht="15.75">
      <c r="K4900" s="21"/>
      <c r="L4900" s="17"/>
      <c r="M4900" s="17"/>
      <c r="N4900" s="17" t="s">
        <v>417</v>
      </c>
      <c r="O4900" s="17" t="s">
        <v>1262</v>
      </c>
      <c r="P4900" s="17" t="s">
        <v>4537</v>
      </c>
      <c r="Q4900" s="17" t="s">
        <v>306</v>
      </c>
      <c r="R4900" s="18">
        <v>125</v>
      </c>
      <c r="S4900" s="10">
        <v>50</v>
      </c>
      <c r="AA4900" s="11" t="str">
        <f t="shared" si="76"/>
        <v>31. Hưng YênHuyện Tiên Lữ</v>
      </c>
    </row>
    <row r="4901" spans="11:27" ht="15.75">
      <c r="K4901" s="21"/>
      <c r="L4901" s="17"/>
      <c r="M4901" s="17"/>
      <c r="N4901" s="17" t="s">
        <v>417</v>
      </c>
      <c r="O4901" s="17" t="s">
        <v>1262</v>
      </c>
      <c r="P4901" s="17" t="s">
        <v>5167</v>
      </c>
      <c r="Q4901" s="17" t="s">
        <v>306</v>
      </c>
      <c r="R4901" s="18">
        <v>125</v>
      </c>
      <c r="S4901" s="10">
        <v>50</v>
      </c>
      <c r="AA4901" s="11" t="str">
        <f t="shared" si="76"/>
        <v>31. Hưng YênHuyện Tiên Lữ</v>
      </c>
    </row>
    <row r="4902" spans="11:27" ht="15.75">
      <c r="K4902" s="21"/>
      <c r="L4902" s="17"/>
      <c r="M4902" s="17"/>
      <c r="N4902" s="17" t="s">
        <v>417</v>
      </c>
      <c r="O4902" s="17" t="s">
        <v>799</v>
      </c>
      <c r="P4902" s="17" t="s">
        <v>5168</v>
      </c>
      <c r="Q4902" s="17" t="s">
        <v>297</v>
      </c>
      <c r="R4902" s="18">
        <v>95</v>
      </c>
      <c r="S4902" s="10">
        <v>44</v>
      </c>
      <c r="AA4902" s="11" t="str">
        <f t="shared" si="76"/>
        <v>31. Hưng YênHuyện Văn Giang</v>
      </c>
    </row>
    <row r="4903" spans="11:27" ht="15.75">
      <c r="K4903" s="21"/>
      <c r="L4903" s="17"/>
      <c r="M4903" s="17"/>
      <c r="N4903" s="17" t="s">
        <v>417</v>
      </c>
      <c r="O4903" s="17" t="s">
        <v>799</v>
      </c>
      <c r="P4903" s="17" t="s">
        <v>5169</v>
      </c>
      <c r="Q4903" s="17" t="s">
        <v>297</v>
      </c>
      <c r="R4903" s="18">
        <v>95</v>
      </c>
      <c r="S4903" s="10">
        <v>44</v>
      </c>
      <c r="AA4903" s="11" t="str">
        <f t="shared" si="76"/>
        <v>31. Hưng YênHuyện Văn Giang</v>
      </c>
    </row>
    <row r="4904" spans="11:27" ht="15.75">
      <c r="K4904" s="21"/>
      <c r="L4904" s="17"/>
      <c r="M4904" s="17"/>
      <c r="N4904" s="17" t="s">
        <v>417</v>
      </c>
      <c r="O4904" s="17" t="s">
        <v>799</v>
      </c>
      <c r="P4904" s="17" t="s">
        <v>5170</v>
      </c>
      <c r="Q4904" s="17" t="s">
        <v>297</v>
      </c>
      <c r="R4904" s="18">
        <v>95</v>
      </c>
      <c r="S4904" s="10">
        <v>44</v>
      </c>
      <c r="AA4904" s="11" t="str">
        <f t="shared" si="76"/>
        <v>31. Hưng YênHuyện Văn Giang</v>
      </c>
    </row>
    <row r="4905" spans="11:27" ht="15.75">
      <c r="K4905" s="21"/>
      <c r="L4905" s="17"/>
      <c r="M4905" s="17"/>
      <c r="N4905" s="17" t="s">
        <v>417</v>
      </c>
      <c r="O4905" s="17" t="s">
        <v>799</v>
      </c>
      <c r="P4905" s="17" t="s">
        <v>3279</v>
      </c>
      <c r="Q4905" s="17" t="s">
        <v>297</v>
      </c>
      <c r="R4905" s="18">
        <v>95</v>
      </c>
      <c r="S4905" s="10">
        <v>44</v>
      </c>
      <c r="AA4905" s="11" t="str">
        <f t="shared" si="76"/>
        <v>31. Hưng YênHuyện Văn Giang</v>
      </c>
    </row>
    <row r="4906" spans="11:27" ht="15.75">
      <c r="K4906" s="21"/>
      <c r="L4906" s="17"/>
      <c r="M4906" s="17"/>
      <c r="N4906" s="17" t="s">
        <v>417</v>
      </c>
      <c r="O4906" s="17" t="s">
        <v>799</v>
      </c>
      <c r="P4906" s="17" t="s">
        <v>5171</v>
      </c>
      <c r="Q4906" s="17" t="s">
        <v>297</v>
      </c>
      <c r="R4906" s="18">
        <v>95</v>
      </c>
      <c r="S4906" s="10">
        <v>44</v>
      </c>
      <c r="AA4906" s="11" t="str">
        <f t="shared" si="76"/>
        <v>31. Hưng YênHuyện Văn Giang</v>
      </c>
    </row>
    <row r="4907" spans="11:27" ht="15.75">
      <c r="K4907" s="21"/>
      <c r="L4907" s="17"/>
      <c r="M4907" s="17"/>
      <c r="N4907" s="17" t="s">
        <v>417</v>
      </c>
      <c r="O4907" s="17" t="s">
        <v>799</v>
      </c>
      <c r="P4907" s="17" t="s">
        <v>5172</v>
      </c>
      <c r="Q4907" s="17" t="s">
        <v>297</v>
      </c>
      <c r="R4907" s="18">
        <v>95</v>
      </c>
      <c r="S4907" s="10">
        <v>44</v>
      </c>
      <c r="AA4907" s="11" t="str">
        <f t="shared" si="76"/>
        <v>31. Hưng YênHuyện Văn Giang</v>
      </c>
    </row>
    <row r="4908" spans="11:27" ht="15.75">
      <c r="K4908" s="21"/>
      <c r="L4908" s="17"/>
      <c r="M4908" s="17"/>
      <c r="N4908" s="17" t="s">
        <v>417</v>
      </c>
      <c r="O4908" s="17" t="s">
        <v>799</v>
      </c>
      <c r="P4908" s="17" t="s">
        <v>5173</v>
      </c>
      <c r="Q4908" s="17" t="s">
        <v>297</v>
      </c>
      <c r="R4908" s="18">
        <v>95</v>
      </c>
      <c r="S4908" s="10">
        <v>44</v>
      </c>
      <c r="AA4908" s="11" t="str">
        <f t="shared" si="76"/>
        <v>31. Hưng YênHuyện Văn Giang</v>
      </c>
    </row>
    <row r="4909" spans="11:27" ht="15.75">
      <c r="K4909" s="21"/>
      <c r="L4909" s="17"/>
      <c r="M4909" s="17"/>
      <c r="N4909" s="17" t="s">
        <v>417</v>
      </c>
      <c r="O4909" s="17" t="s">
        <v>799</v>
      </c>
      <c r="P4909" s="17" t="s">
        <v>495</v>
      </c>
      <c r="Q4909" s="17" t="s">
        <v>297</v>
      </c>
      <c r="R4909" s="18">
        <v>95</v>
      </c>
      <c r="S4909" s="10">
        <v>44</v>
      </c>
      <c r="AA4909" s="11" t="str">
        <f t="shared" si="76"/>
        <v>31. Hưng YênHuyện Văn Giang</v>
      </c>
    </row>
    <row r="4910" spans="11:27" ht="15.75">
      <c r="K4910" s="21"/>
      <c r="L4910" s="17"/>
      <c r="M4910" s="17"/>
      <c r="N4910" s="17" t="s">
        <v>417</v>
      </c>
      <c r="O4910" s="17" t="s">
        <v>799</v>
      </c>
      <c r="P4910" s="17" t="s">
        <v>1307</v>
      </c>
      <c r="Q4910" s="17" t="s">
        <v>297</v>
      </c>
      <c r="R4910" s="18">
        <v>95</v>
      </c>
      <c r="S4910" s="10">
        <v>44</v>
      </c>
      <c r="AA4910" s="11" t="str">
        <f t="shared" si="76"/>
        <v>31. Hưng YênHuyện Văn Giang</v>
      </c>
    </row>
    <row r="4911" spans="11:27" ht="15.75">
      <c r="K4911" s="21"/>
      <c r="L4911" s="17"/>
      <c r="M4911" s="17"/>
      <c r="N4911" s="17" t="s">
        <v>417</v>
      </c>
      <c r="O4911" s="17" t="s">
        <v>799</v>
      </c>
      <c r="P4911" s="17" t="s">
        <v>5174</v>
      </c>
      <c r="Q4911" s="17" t="s">
        <v>297</v>
      </c>
      <c r="R4911" s="18">
        <v>95</v>
      </c>
      <c r="S4911" s="10">
        <v>44</v>
      </c>
      <c r="AA4911" s="11" t="str">
        <f t="shared" si="76"/>
        <v>31. Hưng YênHuyện Văn Giang</v>
      </c>
    </row>
    <row r="4912" spans="11:27" ht="15.75">
      <c r="K4912" s="21"/>
      <c r="L4912" s="17"/>
      <c r="M4912" s="17"/>
      <c r="N4912" s="17" t="s">
        <v>417</v>
      </c>
      <c r="O4912" s="17" t="s">
        <v>799</v>
      </c>
      <c r="P4912" s="17" t="s">
        <v>5175</v>
      </c>
      <c r="Q4912" s="17" t="s">
        <v>297</v>
      </c>
      <c r="R4912" s="18">
        <v>95</v>
      </c>
      <c r="S4912" s="10">
        <v>44</v>
      </c>
      <c r="AA4912" s="11" t="str">
        <f t="shared" si="76"/>
        <v>31. Hưng YênHuyện Văn Giang</v>
      </c>
    </row>
    <row r="4913" spans="11:27" ht="15.75">
      <c r="K4913" s="21"/>
      <c r="L4913" s="17"/>
      <c r="M4913" s="17"/>
      <c r="N4913" s="17" t="s">
        <v>417</v>
      </c>
      <c r="O4913" s="17" t="s">
        <v>802</v>
      </c>
      <c r="P4913" s="17" t="s">
        <v>5176</v>
      </c>
      <c r="Q4913" s="17" t="s">
        <v>297</v>
      </c>
      <c r="R4913" s="18">
        <v>95</v>
      </c>
      <c r="S4913" s="10">
        <v>44</v>
      </c>
      <c r="AA4913" s="11" t="str">
        <f t="shared" si="76"/>
        <v>31. Hưng YênHuyện Văn Lâm</v>
      </c>
    </row>
    <row r="4914" spans="11:27" ht="15.75">
      <c r="K4914" s="21"/>
      <c r="L4914" s="17"/>
      <c r="M4914" s="17"/>
      <c r="N4914" s="17" t="s">
        <v>417</v>
      </c>
      <c r="O4914" s="17" t="s">
        <v>802</v>
      </c>
      <c r="P4914" s="17" t="s">
        <v>5177</v>
      </c>
      <c r="Q4914" s="17" t="s">
        <v>297</v>
      </c>
      <c r="R4914" s="18">
        <v>95</v>
      </c>
      <c r="S4914" s="10">
        <v>44</v>
      </c>
      <c r="AA4914" s="11" t="str">
        <f t="shared" si="76"/>
        <v>31. Hưng YênHuyện Văn Lâm</v>
      </c>
    </row>
    <row r="4915" spans="11:27" ht="15.75">
      <c r="K4915" s="21"/>
      <c r="L4915" s="17"/>
      <c r="M4915" s="17"/>
      <c r="N4915" s="17" t="s">
        <v>417</v>
      </c>
      <c r="O4915" s="17" t="s">
        <v>802</v>
      </c>
      <c r="P4915" s="17" t="s">
        <v>1124</v>
      </c>
      <c r="Q4915" s="17" t="s">
        <v>297</v>
      </c>
      <c r="R4915" s="18">
        <v>95</v>
      </c>
      <c r="S4915" s="10">
        <v>44</v>
      </c>
      <c r="AA4915" s="11" t="str">
        <f t="shared" si="76"/>
        <v>31. Hưng YênHuyện Văn Lâm</v>
      </c>
    </row>
    <row r="4916" spans="11:27" ht="15.75">
      <c r="K4916" s="21"/>
      <c r="L4916" s="17"/>
      <c r="M4916" s="17"/>
      <c r="N4916" s="17" t="s">
        <v>417</v>
      </c>
      <c r="O4916" s="17" t="s">
        <v>802</v>
      </c>
      <c r="P4916" s="17" t="s">
        <v>5178</v>
      </c>
      <c r="Q4916" s="17" t="s">
        <v>297</v>
      </c>
      <c r="R4916" s="18">
        <v>95</v>
      </c>
      <c r="S4916" s="10">
        <v>44</v>
      </c>
      <c r="AA4916" s="11" t="str">
        <f t="shared" si="76"/>
        <v>31. Hưng YênHuyện Văn Lâm</v>
      </c>
    </row>
    <row r="4917" spans="11:27" ht="15.75">
      <c r="K4917" s="21"/>
      <c r="L4917" s="17"/>
      <c r="M4917" s="17"/>
      <c r="N4917" s="17" t="s">
        <v>417</v>
      </c>
      <c r="O4917" s="17" t="s">
        <v>802</v>
      </c>
      <c r="P4917" s="17" t="s">
        <v>5179</v>
      </c>
      <c r="Q4917" s="17" t="s">
        <v>297</v>
      </c>
      <c r="R4917" s="18">
        <v>95</v>
      </c>
      <c r="S4917" s="10">
        <v>44</v>
      </c>
      <c r="AA4917" s="11" t="str">
        <f t="shared" si="76"/>
        <v>31. Hưng YênHuyện Văn Lâm</v>
      </c>
    </row>
    <row r="4918" spans="11:27" ht="15.75">
      <c r="K4918" s="21"/>
      <c r="L4918" s="17"/>
      <c r="M4918" s="17"/>
      <c r="N4918" s="17" t="s">
        <v>417</v>
      </c>
      <c r="O4918" s="17" t="s">
        <v>802</v>
      </c>
      <c r="P4918" s="17" t="s">
        <v>5180</v>
      </c>
      <c r="Q4918" s="17" t="s">
        <v>297</v>
      </c>
      <c r="R4918" s="18">
        <v>95</v>
      </c>
      <c r="S4918" s="10">
        <v>44</v>
      </c>
      <c r="AA4918" s="11" t="str">
        <f t="shared" si="76"/>
        <v>31. Hưng YênHuyện Văn Lâm</v>
      </c>
    </row>
    <row r="4919" spans="11:27" ht="15.75">
      <c r="K4919" s="21"/>
      <c r="L4919" s="17"/>
      <c r="M4919" s="17"/>
      <c r="N4919" s="17" t="s">
        <v>417</v>
      </c>
      <c r="O4919" s="17" t="s">
        <v>802</v>
      </c>
      <c r="P4919" s="17" t="s">
        <v>5181</v>
      </c>
      <c r="Q4919" s="17" t="s">
        <v>297</v>
      </c>
      <c r="R4919" s="18">
        <v>95</v>
      </c>
      <c r="S4919" s="10">
        <v>44</v>
      </c>
      <c r="AA4919" s="11" t="str">
        <f t="shared" si="76"/>
        <v>31. Hưng YênHuyện Văn Lâm</v>
      </c>
    </row>
    <row r="4920" spans="11:27" ht="15.75">
      <c r="K4920" s="21"/>
      <c r="L4920" s="17"/>
      <c r="M4920" s="17"/>
      <c r="N4920" s="17" t="s">
        <v>417</v>
      </c>
      <c r="O4920" s="17" t="s">
        <v>802</v>
      </c>
      <c r="P4920" s="17" t="s">
        <v>5182</v>
      </c>
      <c r="Q4920" s="17" t="s">
        <v>297</v>
      </c>
      <c r="R4920" s="18">
        <v>95</v>
      </c>
      <c r="S4920" s="10">
        <v>44</v>
      </c>
      <c r="AA4920" s="11" t="str">
        <f t="shared" si="76"/>
        <v>31. Hưng YênHuyện Văn Lâm</v>
      </c>
    </row>
    <row r="4921" spans="11:27" ht="15.75">
      <c r="K4921" s="21"/>
      <c r="L4921" s="17"/>
      <c r="M4921" s="17"/>
      <c r="N4921" s="17" t="s">
        <v>417</v>
      </c>
      <c r="O4921" s="17" t="s">
        <v>802</v>
      </c>
      <c r="P4921" s="17" t="s">
        <v>2614</v>
      </c>
      <c r="Q4921" s="17" t="s">
        <v>297</v>
      </c>
      <c r="R4921" s="18">
        <v>95</v>
      </c>
      <c r="S4921" s="10">
        <v>44</v>
      </c>
      <c r="AA4921" s="11" t="str">
        <f t="shared" si="76"/>
        <v>31. Hưng YênHuyện Văn Lâm</v>
      </c>
    </row>
    <row r="4922" spans="11:27" ht="15.75">
      <c r="K4922" s="21"/>
      <c r="L4922" s="17"/>
      <c r="M4922" s="17"/>
      <c r="N4922" s="17" t="s">
        <v>417</v>
      </c>
      <c r="O4922" s="17" t="s">
        <v>802</v>
      </c>
      <c r="P4922" s="17" t="s">
        <v>5183</v>
      </c>
      <c r="Q4922" s="17" t="s">
        <v>297</v>
      </c>
      <c r="R4922" s="18">
        <v>95</v>
      </c>
      <c r="S4922" s="10">
        <v>44</v>
      </c>
      <c r="AA4922" s="11" t="str">
        <f t="shared" si="76"/>
        <v>31. Hưng YênHuyện Văn Lâm</v>
      </c>
    </row>
    <row r="4923" spans="11:27" ht="15.75">
      <c r="K4923" s="21"/>
      <c r="L4923" s="17"/>
      <c r="M4923" s="17"/>
      <c r="N4923" s="17" t="s">
        <v>417</v>
      </c>
      <c r="O4923" s="17" t="s">
        <v>802</v>
      </c>
      <c r="P4923" s="17" t="s">
        <v>5184</v>
      </c>
      <c r="Q4923" s="17" t="s">
        <v>297</v>
      </c>
      <c r="R4923" s="18">
        <v>95</v>
      </c>
      <c r="S4923" s="10">
        <v>44</v>
      </c>
      <c r="AA4923" s="11" t="str">
        <f t="shared" si="76"/>
        <v>31. Hưng YênHuyện Văn Lâm</v>
      </c>
    </row>
    <row r="4924" spans="11:27" ht="15.75">
      <c r="K4924" s="21"/>
      <c r="L4924" s="17"/>
      <c r="M4924" s="17"/>
      <c r="N4924" s="17" t="s">
        <v>417</v>
      </c>
      <c r="O4924" s="17" t="s">
        <v>1269</v>
      </c>
      <c r="P4924" s="17" t="s">
        <v>5185</v>
      </c>
      <c r="Q4924" s="17" t="s">
        <v>306</v>
      </c>
      <c r="R4924" s="18">
        <v>125</v>
      </c>
      <c r="S4924" s="10">
        <v>50</v>
      </c>
      <c r="AA4924" s="11" t="str">
        <f t="shared" si="76"/>
        <v>31. Hưng YênHuyện Yên Mỹ</v>
      </c>
    </row>
    <row r="4925" spans="11:27" ht="15.75">
      <c r="K4925" s="21"/>
      <c r="L4925" s="17"/>
      <c r="M4925" s="17"/>
      <c r="N4925" s="17" t="s">
        <v>417</v>
      </c>
      <c r="O4925" s="17" t="s">
        <v>1269</v>
      </c>
      <c r="P4925" s="17" t="s">
        <v>5186</v>
      </c>
      <c r="Q4925" s="17" t="s">
        <v>306</v>
      </c>
      <c r="R4925" s="18">
        <v>125</v>
      </c>
      <c r="S4925" s="10">
        <v>50</v>
      </c>
      <c r="AA4925" s="11" t="str">
        <f t="shared" si="76"/>
        <v>31. Hưng YênHuyện Yên Mỹ</v>
      </c>
    </row>
    <row r="4926" spans="11:27" ht="15.75">
      <c r="K4926" s="21"/>
      <c r="L4926" s="17"/>
      <c r="M4926" s="17"/>
      <c r="N4926" s="17" t="s">
        <v>417</v>
      </c>
      <c r="O4926" s="17" t="s">
        <v>1269</v>
      </c>
      <c r="P4926" s="17" t="s">
        <v>5187</v>
      </c>
      <c r="Q4926" s="17" t="s">
        <v>306</v>
      </c>
      <c r="R4926" s="18">
        <v>125</v>
      </c>
      <c r="S4926" s="10">
        <v>50</v>
      </c>
      <c r="AA4926" s="11" t="str">
        <f t="shared" si="76"/>
        <v>31. Hưng YênHuyện Yên Mỹ</v>
      </c>
    </row>
    <row r="4927" spans="11:27" ht="15.75">
      <c r="K4927" s="21"/>
      <c r="L4927" s="17"/>
      <c r="M4927" s="17"/>
      <c r="N4927" s="17" t="s">
        <v>417</v>
      </c>
      <c r="O4927" s="17" t="s">
        <v>1269</v>
      </c>
      <c r="P4927" s="17" t="s">
        <v>5188</v>
      </c>
      <c r="Q4927" s="17" t="s">
        <v>306</v>
      </c>
      <c r="R4927" s="18">
        <v>125</v>
      </c>
      <c r="S4927" s="10">
        <v>50</v>
      </c>
      <c r="AA4927" s="11" t="str">
        <f t="shared" si="76"/>
        <v>31. Hưng YênHuyện Yên Mỹ</v>
      </c>
    </row>
    <row r="4928" spans="11:27" ht="15.75">
      <c r="K4928" s="21"/>
      <c r="L4928" s="17"/>
      <c r="M4928" s="17"/>
      <c r="N4928" s="17" t="s">
        <v>417</v>
      </c>
      <c r="O4928" s="17" t="s">
        <v>1269</v>
      </c>
      <c r="P4928" s="17" t="s">
        <v>5189</v>
      </c>
      <c r="Q4928" s="17" t="s">
        <v>306</v>
      </c>
      <c r="R4928" s="18">
        <v>125</v>
      </c>
      <c r="S4928" s="10">
        <v>50</v>
      </c>
      <c r="AA4928" s="11" t="str">
        <f t="shared" si="76"/>
        <v>31. Hưng YênHuyện Yên Mỹ</v>
      </c>
    </row>
    <row r="4929" spans="11:27" ht="15.75">
      <c r="K4929" s="21"/>
      <c r="L4929" s="17"/>
      <c r="M4929" s="17"/>
      <c r="N4929" s="17" t="s">
        <v>417</v>
      </c>
      <c r="O4929" s="17" t="s">
        <v>1269</v>
      </c>
      <c r="P4929" s="17" t="s">
        <v>5190</v>
      </c>
      <c r="Q4929" s="17" t="s">
        <v>306</v>
      </c>
      <c r="R4929" s="18">
        <v>125</v>
      </c>
      <c r="S4929" s="10">
        <v>50</v>
      </c>
      <c r="AA4929" s="11" t="str">
        <f t="shared" si="76"/>
        <v>31. Hưng YênHuyện Yên Mỹ</v>
      </c>
    </row>
    <row r="4930" spans="11:27" ht="15.75">
      <c r="K4930" s="21"/>
      <c r="L4930" s="17"/>
      <c r="M4930" s="17"/>
      <c r="N4930" s="17" t="s">
        <v>417</v>
      </c>
      <c r="O4930" s="17" t="s">
        <v>1269</v>
      </c>
      <c r="P4930" s="17" t="s">
        <v>341</v>
      </c>
      <c r="Q4930" s="17" t="s">
        <v>306</v>
      </c>
      <c r="R4930" s="18">
        <v>125</v>
      </c>
      <c r="S4930" s="10">
        <v>50</v>
      </c>
      <c r="AA4930" s="11" t="str">
        <f t="shared" si="76"/>
        <v>31. Hưng YênHuyện Yên Mỹ</v>
      </c>
    </row>
    <row r="4931" spans="11:27" ht="15.75">
      <c r="K4931" s="21"/>
      <c r="L4931" s="17"/>
      <c r="M4931" s="17"/>
      <c r="N4931" s="17" t="s">
        <v>417</v>
      </c>
      <c r="O4931" s="17" t="s">
        <v>1269</v>
      </c>
      <c r="P4931" s="17" t="s">
        <v>5191</v>
      </c>
      <c r="Q4931" s="17" t="s">
        <v>306</v>
      </c>
      <c r="R4931" s="18">
        <v>125</v>
      </c>
      <c r="S4931" s="10">
        <v>50</v>
      </c>
      <c r="AA4931" s="11" t="str">
        <f t="shared" si="76"/>
        <v>31. Hưng YênHuyện Yên Mỹ</v>
      </c>
    </row>
    <row r="4932" spans="11:27" ht="15.75">
      <c r="K4932" s="21"/>
      <c r="L4932" s="17"/>
      <c r="M4932" s="17"/>
      <c r="N4932" s="17" t="s">
        <v>417</v>
      </c>
      <c r="O4932" s="17" t="s">
        <v>1269</v>
      </c>
      <c r="P4932" s="17" t="s">
        <v>4500</v>
      </c>
      <c r="Q4932" s="17" t="s">
        <v>306</v>
      </c>
      <c r="R4932" s="18">
        <v>125</v>
      </c>
      <c r="S4932" s="10">
        <v>50</v>
      </c>
      <c r="AA4932" s="11" t="str">
        <f t="shared" si="76"/>
        <v>31. Hưng YênHuyện Yên Mỹ</v>
      </c>
    </row>
    <row r="4933" spans="11:27" ht="15.75">
      <c r="K4933" s="21"/>
      <c r="L4933" s="17"/>
      <c r="M4933" s="17"/>
      <c r="N4933" s="17" t="s">
        <v>417</v>
      </c>
      <c r="O4933" s="17" t="s">
        <v>1269</v>
      </c>
      <c r="P4933" s="17" t="s">
        <v>567</v>
      </c>
      <c r="Q4933" s="17" t="s">
        <v>306</v>
      </c>
      <c r="R4933" s="18">
        <v>125</v>
      </c>
      <c r="S4933" s="10">
        <v>50</v>
      </c>
      <c r="AA4933" s="11" t="str">
        <f t="shared" si="76"/>
        <v>31. Hưng YênHuyện Yên Mỹ</v>
      </c>
    </row>
    <row r="4934" spans="11:27" ht="15.75">
      <c r="K4934" s="21"/>
      <c r="L4934" s="17"/>
      <c r="M4934" s="17"/>
      <c r="N4934" s="17" t="s">
        <v>417</v>
      </c>
      <c r="O4934" s="17" t="s">
        <v>1269</v>
      </c>
      <c r="P4934" s="17" t="s">
        <v>4800</v>
      </c>
      <c r="Q4934" s="17" t="s">
        <v>306</v>
      </c>
      <c r="R4934" s="18">
        <v>125</v>
      </c>
      <c r="S4934" s="10">
        <v>50</v>
      </c>
      <c r="AA4934" s="11" t="str">
        <f t="shared" ref="AA4934:AA4997" si="77">N4934&amp;O4934</f>
        <v>31. Hưng YênHuyện Yên Mỹ</v>
      </c>
    </row>
    <row r="4935" spans="11:27" ht="15.75">
      <c r="K4935" s="21"/>
      <c r="L4935" s="17"/>
      <c r="M4935" s="17"/>
      <c r="N4935" s="17" t="s">
        <v>417</v>
      </c>
      <c r="O4935" s="17" t="s">
        <v>1269</v>
      </c>
      <c r="P4935" s="17" t="s">
        <v>3521</v>
      </c>
      <c r="Q4935" s="17" t="s">
        <v>306</v>
      </c>
      <c r="R4935" s="18">
        <v>125</v>
      </c>
      <c r="S4935" s="10">
        <v>50</v>
      </c>
      <c r="AA4935" s="11" t="str">
        <f t="shared" si="77"/>
        <v>31. Hưng YênHuyện Yên Mỹ</v>
      </c>
    </row>
    <row r="4936" spans="11:27" ht="15.75">
      <c r="K4936" s="21"/>
      <c r="L4936" s="17"/>
      <c r="M4936" s="17"/>
      <c r="N4936" s="17" t="s">
        <v>417</v>
      </c>
      <c r="O4936" s="17" t="s">
        <v>1269</v>
      </c>
      <c r="P4936" s="17" t="s">
        <v>526</v>
      </c>
      <c r="Q4936" s="17" t="s">
        <v>306</v>
      </c>
      <c r="R4936" s="18">
        <v>125</v>
      </c>
      <c r="S4936" s="10">
        <v>50</v>
      </c>
      <c r="AA4936" s="11" t="str">
        <f t="shared" si="77"/>
        <v>31. Hưng YênHuyện Yên Mỹ</v>
      </c>
    </row>
    <row r="4937" spans="11:27" ht="15.75">
      <c r="K4937" s="21"/>
      <c r="L4937" s="17"/>
      <c r="M4937" s="17"/>
      <c r="N4937" s="17" t="s">
        <v>417</v>
      </c>
      <c r="O4937" s="17" t="s">
        <v>1269</v>
      </c>
      <c r="P4937" s="17" t="s">
        <v>2207</v>
      </c>
      <c r="Q4937" s="17" t="s">
        <v>306</v>
      </c>
      <c r="R4937" s="18">
        <v>125</v>
      </c>
      <c r="S4937" s="10">
        <v>50</v>
      </c>
      <c r="AA4937" s="11" t="str">
        <f t="shared" si="77"/>
        <v>31. Hưng YênHuyện Yên Mỹ</v>
      </c>
    </row>
    <row r="4938" spans="11:27" ht="15.75">
      <c r="K4938" s="21"/>
      <c r="L4938" s="17"/>
      <c r="M4938" s="17"/>
      <c r="N4938" s="17" t="s">
        <v>417</v>
      </c>
      <c r="O4938" s="17" t="s">
        <v>1269</v>
      </c>
      <c r="P4938" s="17" t="s">
        <v>5192</v>
      </c>
      <c r="Q4938" s="17" t="s">
        <v>306</v>
      </c>
      <c r="R4938" s="18">
        <v>125</v>
      </c>
      <c r="S4938" s="10">
        <v>50</v>
      </c>
      <c r="AA4938" s="11" t="str">
        <f t="shared" si="77"/>
        <v>31. Hưng YênHuyện Yên Mỹ</v>
      </c>
    </row>
    <row r="4939" spans="11:27" ht="15.75">
      <c r="K4939" s="21"/>
      <c r="L4939" s="17"/>
      <c r="M4939" s="17"/>
      <c r="N4939" s="17" t="s">
        <v>417</v>
      </c>
      <c r="O4939" s="17" t="s">
        <v>1269</v>
      </c>
      <c r="P4939" s="17" t="s">
        <v>4638</v>
      </c>
      <c r="Q4939" s="17" t="s">
        <v>306</v>
      </c>
      <c r="R4939" s="18">
        <v>125</v>
      </c>
      <c r="S4939" s="10">
        <v>50</v>
      </c>
      <c r="AA4939" s="11" t="str">
        <f t="shared" si="77"/>
        <v>31. Hưng YênHuyện Yên Mỹ</v>
      </c>
    </row>
    <row r="4940" spans="11:27" ht="15.75">
      <c r="K4940" s="21"/>
      <c r="L4940" s="17"/>
      <c r="M4940" s="17"/>
      <c r="N4940" s="17" t="s">
        <v>417</v>
      </c>
      <c r="O4940" s="17" t="s">
        <v>1269</v>
      </c>
      <c r="P4940" s="17" t="s">
        <v>5047</v>
      </c>
      <c r="Q4940" s="17" t="s">
        <v>306</v>
      </c>
      <c r="R4940" s="18">
        <v>125</v>
      </c>
      <c r="S4940" s="10">
        <v>50</v>
      </c>
      <c r="AA4940" s="11" t="str">
        <f t="shared" si="77"/>
        <v>31. Hưng YênHuyện Yên Mỹ</v>
      </c>
    </row>
    <row r="4941" spans="11:27" ht="15.75">
      <c r="K4941" s="21"/>
      <c r="L4941" s="17"/>
      <c r="M4941" s="17"/>
      <c r="N4941" s="17" t="s">
        <v>417</v>
      </c>
      <c r="O4941" s="17" t="s">
        <v>1272</v>
      </c>
      <c r="P4941" s="17" t="s">
        <v>5193</v>
      </c>
      <c r="Q4941" s="17" t="s">
        <v>306</v>
      </c>
      <c r="R4941" s="18">
        <v>125</v>
      </c>
      <c r="S4941" s="10">
        <v>50</v>
      </c>
      <c r="AA4941" s="11" t="str">
        <f t="shared" si="77"/>
        <v>31. Hưng YênThành phố Hưng Yên</v>
      </c>
    </row>
    <row r="4942" spans="11:27" ht="15.75">
      <c r="K4942" s="21"/>
      <c r="L4942" s="17"/>
      <c r="M4942" s="17"/>
      <c r="N4942" s="17" t="s">
        <v>417</v>
      </c>
      <c r="O4942" s="17" t="s">
        <v>1272</v>
      </c>
      <c r="P4942" s="17" t="s">
        <v>5194</v>
      </c>
      <c r="Q4942" s="17" t="s">
        <v>306</v>
      </c>
      <c r="R4942" s="18">
        <v>125</v>
      </c>
      <c r="S4942" s="10">
        <v>50</v>
      </c>
      <c r="AA4942" s="11" t="str">
        <f t="shared" si="77"/>
        <v>31. Hưng YênThành phố Hưng Yên</v>
      </c>
    </row>
    <row r="4943" spans="11:27" ht="15.75">
      <c r="K4943" s="21"/>
      <c r="L4943" s="17"/>
      <c r="M4943" s="17"/>
      <c r="N4943" s="17" t="s">
        <v>417</v>
      </c>
      <c r="O4943" s="17" t="s">
        <v>1272</v>
      </c>
      <c r="P4943" s="17" t="s">
        <v>5195</v>
      </c>
      <c r="Q4943" s="17" t="s">
        <v>306</v>
      </c>
      <c r="R4943" s="18">
        <v>125</v>
      </c>
      <c r="S4943" s="10">
        <v>50</v>
      </c>
      <c r="AA4943" s="11" t="str">
        <f t="shared" si="77"/>
        <v>31. Hưng YênThành phố Hưng Yên</v>
      </c>
    </row>
    <row r="4944" spans="11:27" ht="15.75">
      <c r="K4944" s="21"/>
      <c r="L4944" s="17"/>
      <c r="M4944" s="17"/>
      <c r="N4944" s="17" t="s">
        <v>417</v>
      </c>
      <c r="O4944" s="17" t="s">
        <v>1272</v>
      </c>
      <c r="P4944" s="17" t="s">
        <v>2129</v>
      </c>
      <c r="Q4944" s="17" t="s">
        <v>306</v>
      </c>
      <c r="R4944" s="18">
        <v>125</v>
      </c>
      <c r="S4944" s="10">
        <v>50</v>
      </c>
      <c r="AA4944" s="11" t="str">
        <f t="shared" si="77"/>
        <v>31. Hưng YênThành phố Hưng Yên</v>
      </c>
    </row>
    <row r="4945" spans="11:27" ht="15.75">
      <c r="K4945" s="21"/>
      <c r="L4945" s="17"/>
      <c r="M4945" s="17"/>
      <c r="N4945" s="17" t="s">
        <v>417</v>
      </c>
      <c r="O4945" s="17" t="s">
        <v>1272</v>
      </c>
      <c r="P4945" s="17" t="s">
        <v>1678</v>
      </c>
      <c r="Q4945" s="17" t="s">
        <v>306</v>
      </c>
      <c r="R4945" s="18">
        <v>125</v>
      </c>
      <c r="S4945" s="10">
        <v>50</v>
      </c>
      <c r="AA4945" s="11" t="str">
        <f t="shared" si="77"/>
        <v>31. Hưng YênThành phố Hưng Yên</v>
      </c>
    </row>
    <row r="4946" spans="11:27" ht="15.75">
      <c r="K4946" s="21"/>
      <c r="L4946" s="17"/>
      <c r="M4946" s="17"/>
      <c r="N4946" s="17" t="s">
        <v>417</v>
      </c>
      <c r="O4946" s="17" t="s">
        <v>1272</v>
      </c>
      <c r="P4946" s="17" t="s">
        <v>1456</v>
      </c>
      <c r="Q4946" s="17" t="s">
        <v>306</v>
      </c>
      <c r="R4946" s="18">
        <v>125</v>
      </c>
      <c r="S4946" s="10">
        <v>50</v>
      </c>
      <c r="AA4946" s="11" t="str">
        <f t="shared" si="77"/>
        <v>31. Hưng YênThành phố Hưng Yên</v>
      </c>
    </row>
    <row r="4947" spans="11:27" ht="15.75">
      <c r="K4947" s="21"/>
      <c r="L4947" s="17"/>
      <c r="M4947" s="17"/>
      <c r="N4947" s="17" t="s">
        <v>417</v>
      </c>
      <c r="O4947" s="17" t="s">
        <v>1272</v>
      </c>
      <c r="P4947" s="17" t="s">
        <v>1500</v>
      </c>
      <c r="Q4947" s="17" t="s">
        <v>306</v>
      </c>
      <c r="R4947" s="18">
        <v>125</v>
      </c>
      <c r="S4947" s="10">
        <v>50</v>
      </c>
      <c r="AA4947" s="11" t="str">
        <f t="shared" si="77"/>
        <v>31. Hưng YênThành phố Hưng Yên</v>
      </c>
    </row>
    <row r="4948" spans="11:27" ht="15.75">
      <c r="K4948" s="21"/>
      <c r="L4948" s="17"/>
      <c r="M4948" s="17"/>
      <c r="N4948" s="17" t="s">
        <v>417</v>
      </c>
      <c r="O4948" s="17" t="s">
        <v>1272</v>
      </c>
      <c r="P4948" s="17" t="s">
        <v>5196</v>
      </c>
      <c r="Q4948" s="17" t="s">
        <v>306</v>
      </c>
      <c r="R4948" s="18">
        <v>125</v>
      </c>
      <c r="S4948" s="10">
        <v>50</v>
      </c>
      <c r="AA4948" s="11" t="str">
        <f t="shared" si="77"/>
        <v>31. Hưng YênThành phố Hưng Yên</v>
      </c>
    </row>
    <row r="4949" spans="11:27" ht="15.75">
      <c r="K4949" s="21"/>
      <c r="L4949" s="17"/>
      <c r="M4949" s="17"/>
      <c r="N4949" s="17" t="s">
        <v>417</v>
      </c>
      <c r="O4949" s="17" t="s">
        <v>1272</v>
      </c>
      <c r="P4949" s="17" t="s">
        <v>5197</v>
      </c>
      <c r="Q4949" s="17" t="s">
        <v>306</v>
      </c>
      <c r="R4949" s="18">
        <v>125</v>
      </c>
      <c r="S4949" s="10">
        <v>50</v>
      </c>
      <c r="AA4949" s="11" t="str">
        <f t="shared" si="77"/>
        <v>31. Hưng YênThành phố Hưng Yên</v>
      </c>
    </row>
    <row r="4950" spans="11:27" ht="15.75">
      <c r="K4950" s="21"/>
      <c r="L4950" s="17"/>
      <c r="M4950" s="17"/>
      <c r="N4950" s="17" t="s">
        <v>417</v>
      </c>
      <c r="O4950" s="17" t="s">
        <v>1272</v>
      </c>
      <c r="P4950" s="17" t="s">
        <v>3528</v>
      </c>
      <c r="Q4950" s="17" t="s">
        <v>306</v>
      </c>
      <c r="R4950" s="18">
        <v>125</v>
      </c>
      <c r="S4950" s="10">
        <v>50</v>
      </c>
      <c r="AA4950" s="11" t="str">
        <f t="shared" si="77"/>
        <v>31. Hưng YênThành phố Hưng Yên</v>
      </c>
    </row>
    <row r="4951" spans="11:27" ht="15.75">
      <c r="K4951" s="21"/>
      <c r="L4951" s="17"/>
      <c r="M4951" s="17"/>
      <c r="N4951" s="17" t="s">
        <v>417</v>
      </c>
      <c r="O4951" s="17" t="s">
        <v>1272</v>
      </c>
      <c r="P4951" s="17" t="s">
        <v>5198</v>
      </c>
      <c r="Q4951" s="17" t="s">
        <v>306</v>
      </c>
      <c r="R4951" s="18">
        <v>125</v>
      </c>
      <c r="S4951" s="10">
        <v>50</v>
      </c>
      <c r="AA4951" s="11" t="str">
        <f t="shared" si="77"/>
        <v>31. Hưng YênThành phố Hưng Yên</v>
      </c>
    </row>
    <row r="4952" spans="11:27" ht="15.75">
      <c r="K4952" s="21"/>
      <c r="L4952" s="17"/>
      <c r="M4952" s="17"/>
      <c r="N4952" s="17" t="s">
        <v>417</v>
      </c>
      <c r="O4952" s="17" t="s">
        <v>1272</v>
      </c>
      <c r="P4952" s="17" t="s">
        <v>1279</v>
      </c>
      <c r="Q4952" s="17" t="s">
        <v>306</v>
      </c>
      <c r="R4952" s="18">
        <v>125</v>
      </c>
      <c r="S4952" s="10">
        <v>50</v>
      </c>
      <c r="AA4952" s="11" t="str">
        <f t="shared" si="77"/>
        <v>31. Hưng YênThành phố Hưng Yên</v>
      </c>
    </row>
    <row r="4953" spans="11:27" ht="15.75">
      <c r="K4953" s="21"/>
      <c r="L4953" s="17"/>
      <c r="M4953" s="17"/>
      <c r="N4953" s="17" t="s">
        <v>417</v>
      </c>
      <c r="O4953" s="17" t="s">
        <v>1272</v>
      </c>
      <c r="P4953" s="17" t="s">
        <v>354</v>
      </c>
      <c r="Q4953" s="17" t="s">
        <v>306</v>
      </c>
      <c r="R4953" s="18">
        <v>125</v>
      </c>
      <c r="S4953" s="10">
        <v>50</v>
      </c>
      <c r="AA4953" s="11" t="str">
        <f t="shared" si="77"/>
        <v>31. Hưng YênThành phố Hưng Yên</v>
      </c>
    </row>
    <row r="4954" spans="11:27" ht="15.75">
      <c r="K4954" s="21"/>
      <c r="L4954" s="17"/>
      <c r="M4954" s="17"/>
      <c r="N4954" s="17" t="s">
        <v>417</v>
      </c>
      <c r="O4954" s="17" t="s">
        <v>1272</v>
      </c>
      <c r="P4954" s="17" t="s">
        <v>5199</v>
      </c>
      <c r="Q4954" s="17" t="s">
        <v>306</v>
      </c>
      <c r="R4954" s="18">
        <v>125</v>
      </c>
      <c r="S4954" s="10">
        <v>50</v>
      </c>
      <c r="AA4954" s="11" t="str">
        <f t="shared" si="77"/>
        <v>31. Hưng YênThành phố Hưng Yên</v>
      </c>
    </row>
    <row r="4955" spans="11:27" ht="15.75">
      <c r="K4955" s="21"/>
      <c r="L4955" s="17"/>
      <c r="M4955" s="17"/>
      <c r="N4955" s="17" t="s">
        <v>417</v>
      </c>
      <c r="O4955" s="17" t="s">
        <v>1272</v>
      </c>
      <c r="P4955" s="17" t="s">
        <v>5200</v>
      </c>
      <c r="Q4955" s="17" t="s">
        <v>306</v>
      </c>
      <c r="R4955" s="18">
        <v>125</v>
      </c>
      <c r="S4955" s="10">
        <v>50</v>
      </c>
      <c r="AA4955" s="11" t="str">
        <f t="shared" si="77"/>
        <v>31. Hưng YênThành phố Hưng Yên</v>
      </c>
    </row>
    <row r="4956" spans="11:27" ht="15.75">
      <c r="K4956" s="21"/>
      <c r="L4956" s="17"/>
      <c r="M4956" s="17"/>
      <c r="N4956" s="17" t="s">
        <v>417</v>
      </c>
      <c r="O4956" s="17" t="s">
        <v>1272</v>
      </c>
      <c r="P4956" s="17" t="s">
        <v>1086</v>
      </c>
      <c r="Q4956" s="17" t="s">
        <v>306</v>
      </c>
      <c r="R4956" s="18">
        <v>125</v>
      </c>
      <c r="S4956" s="10">
        <v>50</v>
      </c>
      <c r="AA4956" s="11" t="str">
        <f t="shared" si="77"/>
        <v>31. Hưng YênThành phố Hưng Yên</v>
      </c>
    </row>
    <row r="4957" spans="11:27" ht="15.75">
      <c r="K4957" s="21"/>
      <c r="L4957" s="17"/>
      <c r="M4957" s="17"/>
      <c r="N4957" s="17" t="s">
        <v>417</v>
      </c>
      <c r="O4957" s="17" t="s">
        <v>1272</v>
      </c>
      <c r="P4957" s="17" t="s">
        <v>2879</v>
      </c>
      <c r="Q4957" s="17" t="s">
        <v>306</v>
      </c>
      <c r="R4957" s="18">
        <v>125</v>
      </c>
      <c r="S4957" s="10">
        <v>50</v>
      </c>
      <c r="AA4957" s="11" t="str">
        <f t="shared" si="77"/>
        <v>31. Hưng YênThành phố Hưng Yên</v>
      </c>
    </row>
    <row r="4958" spans="11:27" ht="15.75">
      <c r="K4958" s="21"/>
      <c r="L4958" s="17"/>
      <c r="M4958" s="17"/>
      <c r="N4958" s="17" t="s">
        <v>417</v>
      </c>
      <c r="O4958" s="17" t="s">
        <v>1275</v>
      </c>
      <c r="P4958" s="17" t="s">
        <v>5201</v>
      </c>
      <c r="Q4958" s="17" t="s">
        <v>306</v>
      </c>
      <c r="R4958" s="18">
        <v>125</v>
      </c>
      <c r="S4958" s="10">
        <v>50</v>
      </c>
      <c r="AA4958" s="11" t="str">
        <f t="shared" si="77"/>
        <v>31. Hưng YênThị xã Mỹ Hào</v>
      </c>
    </row>
    <row r="4959" spans="11:27" ht="15.75">
      <c r="K4959" s="21"/>
      <c r="L4959" s="17"/>
      <c r="M4959" s="17"/>
      <c r="N4959" s="17" t="s">
        <v>417</v>
      </c>
      <c r="O4959" s="17" t="s">
        <v>1275</v>
      </c>
      <c r="P4959" s="17" t="s">
        <v>5202</v>
      </c>
      <c r="Q4959" s="17" t="s">
        <v>306</v>
      </c>
      <c r="R4959" s="18">
        <v>125</v>
      </c>
      <c r="S4959" s="10">
        <v>50</v>
      </c>
      <c r="AA4959" s="11" t="str">
        <f t="shared" si="77"/>
        <v>31. Hưng YênThị xã Mỹ Hào</v>
      </c>
    </row>
    <row r="4960" spans="11:27" ht="15.75">
      <c r="K4960" s="21"/>
      <c r="L4960" s="17"/>
      <c r="M4960" s="17"/>
      <c r="N4960" s="17" t="s">
        <v>417</v>
      </c>
      <c r="O4960" s="17" t="s">
        <v>1275</v>
      </c>
      <c r="P4960" s="17" t="s">
        <v>5203</v>
      </c>
      <c r="Q4960" s="17" t="s">
        <v>306</v>
      </c>
      <c r="R4960" s="18">
        <v>125</v>
      </c>
      <c r="S4960" s="10">
        <v>50</v>
      </c>
      <c r="AA4960" s="11" t="str">
        <f t="shared" si="77"/>
        <v>31. Hưng YênThị xã Mỹ Hào</v>
      </c>
    </row>
    <row r="4961" spans="11:27" ht="15.75">
      <c r="K4961" s="21"/>
      <c r="L4961" s="17"/>
      <c r="M4961" s="17"/>
      <c r="N4961" s="17" t="s">
        <v>417</v>
      </c>
      <c r="O4961" s="17" t="s">
        <v>1275</v>
      </c>
      <c r="P4961" s="17" t="s">
        <v>2092</v>
      </c>
      <c r="Q4961" s="17" t="s">
        <v>306</v>
      </c>
      <c r="R4961" s="18">
        <v>125</v>
      </c>
      <c r="S4961" s="10">
        <v>50</v>
      </c>
      <c r="AA4961" s="11" t="str">
        <f t="shared" si="77"/>
        <v>31. Hưng YênThị xã Mỹ Hào</v>
      </c>
    </row>
    <row r="4962" spans="11:27" ht="15.75">
      <c r="K4962" s="21"/>
      <c r="L4962" s="17"/>
      <c r="M4962" s="17"/>
      <c r="N4962" s="17" t="s">
        <v>417</v>
      </c>
      <c r="O4962" s="17" t="s">
        <v>1275</v>
      </c>
      <c r="P4962" s="17" t="s">
        <v>5204</v>
      </c>
      <c r="Q4962" s="17" t="s">
        <v>306</v>
      </c>
      <c r="R4962" s="18">
        <v>125</v>
      </c>
      <c r="S4962" s="10">
        <v>50</v>
      </c>
      <c r="AA4962" s="11" t="str">
        <f t="shared" si="77"/>
        <v>31. Hưng YênThị xã Mỹ Hào</v>
      </c>
    </row>
    <row r="4963" spans="11:27" ht="15.75">
      <c r="K4963" s="21"/>
      <c r="L4963" s="17"/>
      <c r="M4963" s="17"/>
      <c r="N4963" s="17" t="s">
        <v>417</v>
      </c>
      <c r="O4963" s="17" t="s">
        <v>1275</v>
      </c>
      <c r="P4963" s="17" t="s">
        <v>5205</v>
      </c>
      <c r="Q4963" s="17" t="s">
        <v>306</v>
      </c>
      <c r="R4963" s="18">
        <v>125</v>
      </c>
      <c r="S4963" s="10">
        <v>50</v>
      </c>
      <c r="AA4963" s="11" t="str">
        <f t="shared" si="77"/>
        <v>31. Hưng YênThị xã Mỹ Hào</v>
      </c>
    </row>
    <row r="4964" spans="11:27" ht="15.75">
      <c r="K4964" s="21"/>
      <c r="L4964" s="17"/>
      <c r="M4964" s="17"/>
      <c r="N4964" s="17" t="s">
        <v>417</v>
      </c>
      <c r="O4964" s="17" t="s">
        <v>1275</v>
      </c>
      <c r="P4964" s="17" t="s">
        <v>2792</v>
      </c>
      <c r="Q4964" s="17" t="s">
        <v>306</v>
      </c>
      <c r="R4964" s="18">
        <v>125</v>
      </c>
      <c r="S4964" s="10">
        <v>50</v>
      </c>
      <c r="AA4964" s="11" t="str">
        <f t="shared" si="77"/>
        <v>31. Hưng YênThị xã Mỹ Hào</v>
      </c>
    </row>
    <row r="4965" spans="11:27" ht="15.75">
      <c r="K4965" s="21"/>
      <c r="L4965" s="17"/>
      <c r="M4965" s="17"/>
      <c r="N4965" s="17" t="s">
        <v>417</v>
      </c>
      <c r="O4965" s="17" t="s">
        <v>1275</v>
      </c>
      <c r="P4965" s="17" t="s">
        <v>5206</v>
      </c>
      <c r="Q4965" s="17" t="s">
        <v>306</v>
      </c>
      <c r="R4965" s="18">
        <v>125</v>
      </c>
      <c r="S4965" s="10">
        <v>50</v>
      </c>
      <c r="AA4965" s="11" t="str">
        <f t="shared" si="77"/>
        <v>31. Hưng YênThị xã Mỹ Hào</v>
      </c>
    </row>
    <row r="4966" spans="11:27" ht="15.75">
      <c r="K4966" s="21"/>
      <c r="L4966" s="17"/>
      <c r="M4966" s="17"/>
      <c r="N4966" s="17" t="s">
        <v>417</v>
      </c>
      <c r="O4966" s="17" t="s">
        <v>1275</v>
      </c>
      <c r="P4966" s="17" t="s">
        <v>654</v>
      </c>
      <c r="Q4966" s="17" t="s">
        <v>306</v>
      </c>
      <c r="R4966" s="18">
        <v>125</v>
      </c>
      <c r="S4966" s="10">
        <v>50</v>
      </c>
      <c r="AA4966" s="11" t="str">
        <f t="shared" si="77"/>
        <v>31. Hưng YênThị xã Mỹ Hào</v>
      </c>
    </row>
    <row r="4967" spans="11:27" ht="15.75">
      <c r="K4967" s="21"/>
      <c r="L4967" s="17"/>
      <c r="M4967" s="17"/>
      <c r="N4967" s="17" t="s">
        <v>417</v>
      </c>
      <c r="O4967" s="17" t="s">
        <v>1275</v>
      </c>
      <c r="P4967" s="17" t="s">
        <v>2152</v>
      </c>
      <c r="Q4967" s="17" t="s">
        <v>306</v>
      </c>
      <c r="R4967" s="18">
        <v>125</v>
      </c>
      <c r="S4967" s="10">
        <v>50</v>
      </c>
      <c r="AA4967" s="11" t="str">
        <f t="shared" si="77"/>
        <v>31. Hưng YênThị xã Mỹ Hào</v>
      </c>
    </row>
    <row r="4968" spans="11:27" ht="15.75">
      <c r="K4968" s="21"/>
      <c r="L4968" s="17"/>
      <c r="M4968" s="17"/>
      <c r="N4968" s="17" t="s">
        <v>417</v>
      </c>
      <c r="O4968" s="17" t="s">
        <v>1275</v>
      </c>
      <c r="P4968" s="17" t="s">
        <v>1715</v>
      </c>
      <c r="Q4968" s="17" t="s">
        <v>306</v>
      </c>
      <c r="R4968" s="18">
        <v>125</v>
      </c>
      <c r="S4968" s="10">
        <v>50</v>
      </c>
      <c r="AA4968" s="11" t="str">
        <f t="shared" si="77"/>
        <v>31. Hưng YênThị xã Mỹ Hào</v>
      </c>
    </row>
    <row r="4969" spans="11:27" ht="15.75">
      <c r="K4969" s="21"/>
      <c r="L4969" s="17"/>
      <c r="M4969" s="17"/>
      <c r="N4969" s="17" t="s">
        <v>417</v>
      </c>
      <c r="O4969" s="17" t="s">
        <v>1275</v>
      </c>
      <c r="P4969" s="17" t="s">
        <v>5207</v>
      </c>
      <c r="Q4969" s="17" t="s">
        <v>306</v>
      </c>
      <c r="R4969" s="18">
        <v>125</v>
      </c>
      <c r="S4969" s="10">
        <v>50</v>
      </c>
      <c r="AA4969" s="11" t="str">
        <f t="shared" si="77"/>
        <v>31. Hưng YênThị xã Mỹ Hào</v>
      </c>
    </row>
    <row r="4970" spans="11:27" ht="15.75">
      <c r="K4970" s="21"/>
      <c r="L4970" s="17"/>
      <c r="M4970" s="17"/>
      <c r="N4970" s="17" t="s">
        <v>417</v>
      </c>
      <c r="O4970" s="17" t="s">
        <v>1275</v>
      </c>
      <c r="P4970" s="17" t="s">
        <v>5208</v>
      </c>
      <c r="Q4970" s="17" t="s">
        <v>306</v>
      </c>
      <c r="R4970" s="18">
        <v>125</v>
      </c>
      <c r="S4970" s="10">
        <v>50</v>
      </c>
      <c r="AA4970" s="11" t="str">
        <f t="shared" si="77"/>
        <v>31. Hưng YênThị xã Mỹ Hào</v>
      </c>
    </row>
    <row r="4971" spans="11:27" ht="15.75">
      <c r="K4971" s="21"/>
      <c r="L4971" s="17"/>
      <c r="M4971" s="17"/>
      <c r="N4971" s="17" t="s">
        <v>420</v>
      </c>
      <c r="O4971" s="17" t="s">
        <v>1278</v>
      </c>
      <c r="P4971" s="17" t="s">
        <v>5209</v>
      </c>
      <c r="Q4971" s="17" t="s">
        <v>297</v>
      </c>
      <c r="R4971" s="18">
        <v>95</v>
      </c>
      <c r="S4971" s="10">
        <v>44</v>
      </c>
      <c r="AA4971" s="11" t="str">
        <f t="shared" si="77"/>
        <v>32. Khánh HòaHuyện Cam Lâm</v>
      </c>
    </row>
    <row r="4972" spans="11:27" ht="15.75">
      <c r="K4972" s="21"/>
      <c r="L4972" s="17"/>
      <c r="M4972" s="17"/>
      <c r="N4972" s="17" t="s">
        <v>420</v>
      </c>
      <c r="O4972" s="17" t="s">
        <v>1278</v>
      </c>
      <c r="P4972" s="17" t="s">
        <v>5210</v>
      </c>
      <c r="Q4972" s="17" t="s">
        <v>297</v>
      </c>
      <c r="R4972" s="18">
        <v>95</v>
      </c>
      <c r="S4972" s="10">
        <v>44</v>
      </c>
      <c r="AA4972" s="11" t="str">
        <f t="shared" si="77"/>
        <v>32. Khánh HòaHuyện Cam Lâm</v>
      </c>
    </row>
    <row r="4973" spans="11:27" ht="15.75">
      <c r="K4973" s="21"/>
      <c r="L4973" s="17"/>
      <c r="M4973" s="17"/>
      <c r="N4973" s="17" t="s">
        <v>420</v>
      </c>
      <c r="O4973" s="17" t="s">
        <v>1278</v>
      </c>
      <c r="P4973" s="17" t="s">
        <v>5211</v>
      </c>
      <c r="Q4973" s="17" t="s">
        <v>297</v>
      </c>
      <c r="R4973" s="18">
        <v>95</v>
      </c>
      <c r="S4973" s="10">
        <v>44</v>
      </c>
      <c r="AA4973" s="11" t="str">
        <f t="shared" si="77"/>
        <v>32. Khánh HòaHuyện Cam Lâm</v>
      </c>
    </row>
    <row r="4974" spans="11:27" ht="15.75">
      <c r="K4974" s="21"/>
      <c r="L4974" s="17"/>
      <c r="M4974" s="17"/>
      <c r="N4974" s="17" t="s">
        <v>420</v>
      </c>
      <c r="O4974" s="17" t="s">
        <v>1278</v>
      </c>
      <c r="P4974" s="17" t="s">
        <v>5212</v>
      </c>
      <c r="Q4974" s="17" t="s">
        <v>297</v>
      </c>
      <c r="R4974" s="18">
        <v>95</v>
      </c>
      <c r="S4974" s="10">
        <v>44</v>
      </c>
      <c r="AA4974" s="11" t="str">
        <f t="shared" si="77"/>
        <v>32. Khánh HòaHuyện Cam Lâm</v>
      </c>
    </row>
    <row r="4975" spans="11:27" ht="15.75">
      <c r="K4975" s="21"/>
      <c r="L4975" s="17"/>
      <c r="M4975" s="17"/>
      <c r="N4975" s="17" t="s">
        <v>420</v>
      </c>
      <c r="O4975" s="17" t="s">
        <v>1278</v>
      </c>
      <c r="P4975" s="17" t="s">
        <v>5213</v>
      </c>
      <c r="Q4975" s="17" t="s">
        <v>297</v>
      </c>
      <c r="R4975" s="18">
        <v>95</v>
      </c>
      <c r="S4975" s="10">
        <v>44</v>
      </c>
      <c r="AA4975" s="11" t="str">
        <f t="shared" si="77"/>
        <v>32. Khánh HòaHuyện Cam Lâm</v>
      </c>
    </row>
    <row r="4976" spans="11:27" ht="15.75">
      <c r="K4976" s="21"/>
      <c r="L4976" s="17"/>
      <c r="M4976" s="17"/>
      <c r="N4976" s="17" t="s">
        <v>420</v>
      </c>
      <c r="O4976" s="17" t="s">
        <v>1278</v>
      </c>
      <c r="P4976" s="17" t="s">
        <v>5214</v>
      </c>
      <c r="Q4976" s="17" t="s">
        <v>297</v>
      </c>
      <c r="R4976" s="18">
        <v>95</v>
      </c>
      <c r="S4976" s="10">
        <v>44</v>
      </c>
      <c r="AA4976" s="11" t="str">
        <f t="shared" si="77"/>
        <v>32. Khánh HòaHuyện Cam Lâm</v>
      </c>
    </row>
    <row r="4977" spans="11:27" ht="15.75">
      <c r="K4977" s="21"/>
      <c r="L4977" s="17"/>
      <c r="M4977" s="17"/>
      <c r="N4977" s="17" t="s">
        <v>420</v>
      </c>
      <c r="O4977" s="17" t="s">
        <v>1278</v>
      </c>
      <c r="P4977" s="17" t="s">
        <v>5215</v>
      </c>
      <c r="Q4977" s="17" t="s">
        <v>297</v>
      </c>
      <c r="R4977" s="18">
        <v>95</v>
      </c>
      <c r="S4977" s="10">
        <v>44</v>
      </c>
      <c r="AA4977" s="11" t="str">
        <f t="shared" si="77"/>
        <v>32. Khánh HòaHuyện Cam Lâm</v>
      </c>
    </row>
    <row r="4978" spans="11:27" ht="15.75">
      <c r="K4978" s="21"/>
      <c r="L4978" s="17"/>
      <c r="M4978" s="17"/>
      <c r="N4978" s="17" t="s">
        <v>420</v>
      </c>
      <c r="O4978" s="17" t="s">
        <v>1278</v>
      </c>
      <c r="P4978" s="17" t="s">
        <v>5216</v>
      </c>
      <c r="Q4978" s="17" t="s">
        <v>297</v>
      </c>
      <c r="R4978" s="18">
        <v>95</v>
      </c>
      <c r="S4978" s="10">
        <v>44</v>
      </c>
      <c r="AA4978" s="11" t="str">
        <f t="shared" si="77"/>
        <v>32. Khánh HòaHuyện Cam Lâm</v>
      </c>
    </row>
    <row r="4979" spans="11:27" ht="15.75">
      <c r="K4979" s="21"/>
      <c r="L4979" s="17"/>
      <c r="M4979" s="17"/>
      <c r="N4979" s="17" t="s">
        <v>420</v>
      </c>
      <c r="O4979" s="17" t="s">
        <v>1278</v>
      </c>
      <c r="P4979" s="17" t="s">
        <v>5217</v>
      </c>
      <c r="Q4979" s="17" t="s">
        <v>297</v>
      </c>
      <c r="R4979" s="18">
        <v>95</v>
      </c>
      <c r="S4979" s="10">
        <v>44</v>
      </c>
      <c r="AA4979" s="11" t="str">
        <f t="shared" si="77"/>
        <v>32. Khánh HòaHuyện Cam Lâm</v>
      </c>
    </row>
    <row r="4980" spans="11:27" ht="15.75">
      <c r="K4980" s="21"/>
      <c r="L4980" s="17"/>
      <c r="M4980" s="17"/>
      <c r="N4980" s="17" t="s">
        <v>420</v>
      </c>
      <c r="O4980" s="17" t="s">
        <v>1278</v>
      </c>
      <c r="P4980" s="17" t="s">
        <v>5218</v>
      </c>
      <c r="Q4980" s="17" t="s">
        <v>297</v>
      </c>
      <c r="R4980" s="18">
        <v>95</v>
      </c>
      <c r="S4980" s="10">
        <v>44</v>
      </c>
      <c r="AA4980" s="11" t="str">
        <f t="shared" si="77"/>
        <v>32. Khánh HòaHuyện Cam Lâm</v>
      </c>
    </row>
    <row r="4981" spans="11:27" ht="15.75">
      <c r="K4981" s="21"/>
      <c r="L4981" s="17"/>
      <c r="M4981" s="17"/>
      <c r="N4981" s="17" t="s">
        <v>420</v>
      </c>
      <c r="O4981" s="17" t="s">
        <v>1278</v>
      </c>
      <c r="P4981" s="17" t="s">
        <v>5219</v>
      </c>
      <c r="Q4981" s="17" t="s">
        <v>297</v>
      </c>
      <c r="R4981" s="18">
        <v>95</v>
      </c>
      <c r="S4981" s="10">
        <v>44</v>
      </c>
      <c r="AA4981" s="11" t="str">
        <f t="shared" si="77"/>
        <v>32. Khánh HòaHuyện Cam Lâm</v>
      </c>
    </row>
    <row r="4982" spans="11:27" ht="15.75">
      <c r="K4982" s="21"/>
      <c r="L4982" s="17"/>
      <c r="M4982" s="17"/>
      <c r="N4982" s="17" t="s">
        <v>420</v>
      </c>
      <c r="O4982" s="17" t="s">
        <v>1278</v>
      </c>
      <c r="P4982" s="17" t="s">
        <v>5220</v>
      </c>
      <c r="Q4982" s="17" t="s">
        <v>297</v>
      </c>
      <c r="R4982" s="18">
        <v>95</v>
      </c>
      <c r="S4982" s="10">
        <v>44</v>
      </c>
      <c r="AA4982" s="11" t="str">
        <f t="shared" si="77"/>
        <v>32. Khánh HòaHuyện Cam Lâm</v>
      </c>
    </row>
    <row r="4983" spans="11:27" ht="15.75">
      <c r="K4983" s="21"/>
      <c r="L4983" s="17"/>
      <c r="M4983" s="17"/>
      <c r="N4983" s="17" t="s">
        <v>420</v>
      </c>
      <c r="O4983" s="17" t="s">
        <v>1278</v>
      </c>
      <c r="P4983" s="17" t="s">
        <v>4022</v>
      </c>
      <c r="Q4983" s="17" t="s">
        <v>297</v>
      </c>
      <c r="R4983" s="18">
        <v>95</v>
      </c>
      <c r="S4983" s="10">
        <v>44</v>
      </c>
      <c r="AA4983" s="11" t="str">
        <f t="shared" si="77"/>
        <v>32. Khánh HòaHuyện Cam Lâm</v>
      </c>
    </row>
    <row r="4984" spans="11:27" ht="15.75">
      <c r="K4984" s="21"/>
      <c r="L4984" s="17"/>
      <c r="M4984" s="17"/>
      <c r="N4984" s="17" t="s">
        <v>420</v>
      </c>
      <c r="O4984" s="17" t="s">
        <v>1278</v>
      </c>
      <c r="P4984" s="17" t="s">
        <v>5221</v>
      </c>
      <c r="Q4984" s="17" t="s">
        <v>297</v>
      </c>
      <c r="R4984" s="18">
        <v>95</v>
      </c>
      <c r="S4984" s="10">
        <v>44</v>
      </c>
      <c r="AA4984" s="11" t="str">
        <f t="shared" si="77"/>
        <v>32. Khánh HòaHuyện Cam Lâm</v>
      </c>
    </row>
    <row r="4985" spans="11:27" ht="15.75">
      <c r="K4985" s="21"/>
      <c r="L4985" s="17"/>
      <c r="M4985" s="17"/>
      <c r="N4985" s="17" t="s">
        <v>420</v>
      </c>
      <c r="O4985" s="17" t="s">
        <v>1281</v>
      </c>
      <c r="P4985" s="17" t="s">
        <v>5222</v>
      </c>
      <c r="Q4985" s="17" t="s">
        <v>297</v>
      </c>
      <c r="R4985" s="18">
        <v>95</v>
      </c>
      <c r="S4985" s="10">
        <v>44</v>
      </c>
      <c r="AA4985" s="11" t="str">
        <f t="shared" si="77"/>
        <v>32. Khánh HòaHuyện Diên Khánh</v>
      </c>
    </row>
    <row r="4986" spans="11:27" ht="15.75">
      <c r="K4986" s="21"/>
      <c r="L4986" s="17"/>
      <c r="M4986" s="17"/>
      <c r="N4986" s="17" t="s">
        <v>420</v>
      </c>
      <c r="O4986" s="17" t="s">
        <v>1281</v>
      </c>
      <c r="P4986" s="17" t="s">
        <v>4062</v>
      </c>
      <c r="Q4986" s="17" t="s">
        <v>297</v>
      </c>
      <c r="R4986" s="18">
        <v>95</v>
      </c>
      <c r="S4986" s="10">
        <v>44</v>
      </c>
      <c r="AA4986" s="11" t="str">
        <f t="shared" si="77"/>
        <v>32. Khánh HòaHuyện Diên Khánh</v>
      </c>
    </row>
    <row r="4987" spans="11:27" ht="15.75">
      <c r="K4987" s="21"/>
      <c r="L4987" s="17"/>
      <c r="M4987" s="17"/>
      <c r="N4987" s="17" t="s">
        <v>420</v>
      </c>
      <c r="O4987" s="17" t="s">
        <v>1281</v>
      </c>
      <c r="P4987" s="17" t="s">
        <v>5223</v>
      </c>
      <c r="Q4987" s="17" t="s">
        <v>297</v>
      </c>
      <c r="R4987" s="18">
        <v>95</v>
      </c>
      <c r="S4987" s="10">
        <v>44</v>
      </c>
      <c r="AA4987" s="11" t="str">
        <f t="shared" si="77"/>
        <v>32. Khánh HòaHuyện Diên Khánh</v>
      </c>
    </row>
    <row r="4988" spans="11:27" ht="15.75">
      <c r="K4988" s="21"/>
      <c r="L4988" s="17"/>
      <c r="M4988" s="17"/>
      <c r="N4988" s="17" t="s">
        <v>420</v>
      </c>
      <c r="O4988" s="17" t="s">
        <v>1281</v>
      </c>
      <c r="P4988" s="17" t="s">
        <v>5224</v>
      </c>
      <c r="Q4988" s="17" t="s">
        <v>297</v>
      </c>
      <c r="R4988" s="18">
        <v>95</v>
      </c>
      <c r="S4988" s="10">
        <v>44</v>
      </c>
      <c r="AA4988" s="11" t="str">
        <f t="shared" si="77"/>
        <v>32. Khánh HòaHuyện Diên Khánh</v>
      </c>
    </row>
    <row r="4989" spans="11:27" ht="15.75">
      <c r="K4989" s="21"/>
      <c r="L4989" s="17"/>
      <c r="M4989" s="17"/>
      <c r="N4989" s="17" t="s">
        <v>420</v>
      </c>
      <c r="O4989" s="17" t="s">
        <v>1281</v>
      </c>
      <c r="P4989" s="17" t="s">
        <v>5225</v>
      </c>
      <c r="Q4989" s="17" t="s">
        <v>297</v>
      </c>
      <c r="R4989" s="18">
        <v>95</v>
      </c>
      <c r="S4989" s="10">
        <v>44</v>
      </c>
      <c r="AA4989" s="11" t="str">
        <f t="shared" si="77"/>
        <v>32. Khánh HòaHuyện Diên Khánh</v>
      </c>
    </row>
    <row r="4990" spans="11:27" ht="15.75">
      <c r="K4990" s="21"/>
      <c r="L4990" s="17"/>
      <c r="M4990" s="17"/>
      <c r="N4990" s="17" t="s">
        <v>420</v>
      </c>
      <c r="O4990" s="17" t="s">
        <v>1281</v>
      </c>
      <c r="P4990" s="17" t="s">
        <v>5226</v>
      </c>
      <c r="Q4990" s="17" t="s">
        <v>297</v>
      </c>
      <c r="R4990" s="18">
        <v>95</v>
      </c>
      <c r="S4990" s="10">
        <v>44</v>
      </c>
      <c r="AA4990" s="11" t="str">
        <f t="shared" si="77"/>
        <v>32. Khánh HòaHuyện Diên Khánh</v>
      </c>
    </row>
    <row r="4991" spans="11:27" ht="15.75">
      <c r="K4991" s="21"/>
      <c r="L4991" s="17"/>
      <c r="M4991" s="17"/>
      <c r="N4991" s="17" t="s">
        <v>420</v>
      </c>
      <c r="O4991" s="17" t="s">
        <v>1281</v>
      </c>
      <c r="P4991" s="17" t="s">
        <v>5227</v>
      </c>
      <c r="Q4991" s="17" t="s">
        <v>297</v>
      </c>
      <c r="R4991" s="18">
        <v>95</v>
      </c>
      <c r="S4991" s="10">
        <v>44</v>
      </c>
      <c r="AA4991" s="11" t="str">
        <f t="shared" si="77"/>
        <v>32. Khánh HòaHuyện Diên Khánh</v>
      </c>
    </row>
    <row r="4992" spans="11:27" ht="15.75">
      <c r="K4992" s="21"/>
      <c r="L4992" s="17"/>
      <c r="M4992" s="17"/>
      <c r="N4992" s="17" t="s">
        <v>420</v>
      </c>
      <c r="O4992" s="17" t="s">
        <v>1281</v>
      </c>
      <c r="P4992" s="17" t="s">
        <v>5228</v>
      </c>
      <c r="Q4992" s="17" t="s">
        <v>297</v>
      </c>
      <c r="R4992" s="18">
        <v>95</v>
      </c>
      <c r="S4992" s="10">
        <v>44</v>
      </c>
      <c r="AA4992" s="11" t="str">
        <f t="shared" si="77"/>
        <v>32. Khánh HòaHuyện Diên Khánh</v>
      </c>
    </row>
    <row r="4993" spans="11:27" ht="15.75">
      <c r="K4993" s="21"/>
      <c r="L4993" s="17"/>
      <c r="M4993" s="17"/>
      <c r="N4993" s="17" t="s">
        <v>420</v>
      </c>
      <c r="O4993" s="17" t="s">
        <v>1281</v>
      </c>
      <c r="P4993" s="17" t="s">
        <v>4328</v>
      </c>
      <c r="Q4993" s="17" t="s">
        <v>297</v>
      </c>
      <c r="R4993" s="18">
        <v>95</v>
      </c>
      <c r="S4993" s="10">
        <v>44</v>
      </c>
      <c r="AA4993" s="11" t="str">
        <f t="shared" si="77"/>
        <v>32. Khánh HòaHuyện Diên Khánh</v>
      </c>
    </row>
    <row r="4994" spans="11:27" ht="15.75">
      <c r="K4994" s="21"/>
      <c r="L4994" s="17"/>
      <c r="M4994" s="17"/>
      <c r="N4994" s="17" t="s">
        <v>420</v>
      </c>
      <c r="O4994" s="17" t="s">
        <v>1281</v>
      </c>
      <c r="P4994" s="17" t="s">
        <v>5229</v>
      </c>
      <c r="Q4994" s="17" t="s">
        <v>297</v>
      </c>
      <c r="R4994" s="18">
        <v>95</v>
      </c>
      <c r="S4994" s="10">
        <v>44</v>
      </c>
      <c r="AA4994" s="11" t="str">
        <f t="shared" si="77"/>
        <v>32. Khánh HòaHuyện Diên Khánh</v>
      </c>
    </row>
    <row r="4995" spans="11:27" ht="15.75">
      <c r="K4995" s="21"/>
      <c r="L4995" s="17"/>
      <c r="M4995" s="17"/>
      <c r="N4995" s="17" t="s">
        <v>420</v>
      </c>
      <c r="O4995" s="17" t="s">
        <v>1281</v>
      </c>
      <c r="P4995" s="17" t="s">
        <v>5230</v>
      </c>
      <c r="Q4995" s="17" t="s">
        <v>297</v>
      </c>
      <c r="R4995" s="18">
        <v>95</v>
      </c>
      <c r="S4995" s="10">
        <v>44</v>
      </c>
      <c r="AA4995" s="11" t="str">
        <f t="shared" si="77"/>
        <v>32. Khánh HòaHuyện Diên Khánh</v>
      </c>
    </row>
    <row r="4996" spans="11:27" ht="15.75">
      <c r="K4996" s="21"/>
      <c r="L4996" s="17"/>
      <c r="M4996" s="17"/>
      <c r="N4996" s="17" t="s">
        <v>420</v>
      </c>
      <c r="O4996" s="17" t="s">
        <v>1281</v>
      </c>
      <c r="P4996" s="17" t="s">
        <v>5231</v>
      </c>
      <c r="Q4996" s="17" t="s">
        <v>297</v>
      </c>
      <c r="R4996" s="18">
        <v>95</v>
      </c>
      <c r="S4996" s="10">
        <v>44</v>
      </c>
      <c r="AA4996" s="11" t="str">
        <f t="shared" si="77"/>
        <v>32. Khánh HòaHuyện Diên Khánh</v>
      </c>
    </row>
    <row r="4997" spans="11:27" ht="15.75">
      <c r="K4997" s="21"/>
      <c r="L4997" s="17"/>
      <c r="M4997" s="17"/>
      <c r="N4997" s="17" t="s">
        <v>420</v>
      </c>
      <c r="O4997" s="17" t="s">
        <v>1281</v>
      </c>
      <c r="P4997" s="17" t="s">
        <v>5232</v>
      </c>
      <c r="Q4997" s="17" t="s">
        <v>297</v>
      </c>
      <c r="R4997" s="18">
        <v>95</v>
      </c>
      <c r="S4997" s="10">
        <v>44</v>
      </c>
      <c r="AA4997" s="11" t="str">
        <f t="shared" si="77"/>
        <v>32. Khánh HòaHuyện Diên Khánh</v>
      </c>
    </row>
    <row r="4998" spans="11:27" ht="15.75">
      <c r="K4998" s="21"/>
      <c r="L4998" s="17"/>
      <c r="M4998" s="17"/>
      <c r="N4998" s="17" t="s">
        <v>420</v>
      </c>
      <c r="O4998" s="17" t="s">
        <v>1281</v>
      </c>
      <c r="P4998" s="17" t="s">
        <v>5233</v>
      </c>
      <c r="Q4998" s="17" t="s">
        <v>297</v>
      </c>
      <c r="R4998" s="18">
        <v>95</v>
      </c>
      <c r="S4998" s="10">
        <v>44</v>
      </c>
      <c r="AA4998" s="11" t="str">
        <f t="shared" ref="AA4998:AA5061" si="78">N4998&amp;O4998</f>
        <v>32. Khánh HòaHuyện Diên Khánh</v>
      </c>
    </row>
    <row r="4999" spans="11:27" ht="15.75">
      <c r="K4999" s="21"/>
      <c r="L4999" s="17"/>
      <c r="M4999" s="17"/>
      <c r="N4999" s="17" t="s">
        <v>420</v>
      </c>
      <c r="O4999" s="17" t="s">
        <v>1281</v>
      </c>
      <c r="P4999" s="17" t="s">
        <v>5234</v>
      </c>
      <c r="Q4999" s="17" t="s">
        <v>297</v>
      </c>
      <c r="R4999" s="18">
        <v>95</v>
      </c>
      <c r="S4999" s="10">
        <v>44</v>
      </c>
      <c r="AA4999" s="11" t="str">
        <f t="shared" si="78"/>
        <v>32. Khánh HòaHuyện Diên Khánh</v>
      </c>
    </row>
    <row r="5000" spans="11:27" ht="15.75">
      <c r="K5000" s="21"/>
      <c r="L5000" s="17"/>
      <c r="M5000" s="17"/>
      <c r="N5000" s="17" t="s">
        <v>420</v>
      </c>
      <c r="O5000" s="17" t="s">
        <v>1281</v>
      </c>
      <c r="P5000" s="17" t="s">
        <v>5235</v>
      </c>
      <c r="Q5000" s="17" t="s">
        <v>297</v>
      </c>
      <c r="R5000" s="18">
        <v>95</v>
      </c>
      <c r="S5000" s="10">
        <v>44</v>
      </c>
      <c r="AA5000" s="11" t="str">
        <f t="shared" si="78"/>
        <v>32. Khánh HòaHuyện Diên Khánh</v>
      </c>
    </row>
    <row r="5001" spans="11:27" ht="15.75">
      <c r="K5001" s="21"/>
      <c r="L5001" s="17"/>
      <c r="M5001" s="17"/>
      <c r="N5001" s="17" t="s">
        <v>420</v>
      </c>
      <c r="O5001" s="17" t="s">
        <v>1281</v>
      </c>
      <c r="P5001" s="17" t="s">
        <v>5236</v>
      </c>
      <c r="Q5001" s="17" t="s">
        <v>297</v>
      </c>
      <c r="R5001" s="18">
        <v>95</v>
      </c>
      <c r="S5001" s="10">
        <v>44</v>
      </c>
      <c r="AA5001" s="11" t="str">
        <f t="shared" si="78"/>
        <v>32. Khánh HòaHuyện Diên Khánh</v>
      </c>
    </row>
    <row r="5002" spans="11:27" ht="15.75">
      <c r="K5002" s="21"/>
      <c r="L5002" s="17"/>
      <c r="M5002" s="17"/>
      <c r="N5002" s="17" t="s">
        <v>420</v>
      </c>
      <c r="O5002" s="17" t="s">
        <v>1281</v>
      </c>
      <c r="P5002" s="17" t="s">
        <v>5237</v>
      </c>
      <c r="Q5002" s="17" t="s">
        <v>297</v>
      </c>
      <c r="R5002" s="18">
        <v>95</v>
      </c>
      <c r="S5002" s="10">
        <v>44</v>
      </c>
      <c r="AA5002" s="11" t="str">
        <f t="shared" si="78"/>
        <v>32. Khánh HòaHuyện Diên Khánh</v>
      </c>
    </row>
    <row r="5003" spans="11:27" ht="15.75">
      <c r="K5003" s="21"/>
      <c r="L5003" s="17"/>
      <c r="M5003" s="17"/>
      <c r="N5003" s="17" t="s">
        <v>420</v>
      </c>
      <c r="O5003" s="17" t="s">
        <v>809</v>
      </c>
      <c r="P5003" s="17" t="s">
        <v>5238</v>
      </c>
      <c r="Q5003" s="17" t="s">
        <v>347</v>
      </c>
      <c r="R5003" s="18">
        <v>65</v>
      </c>
      <c r="S5003" s="10">
        <v>36</v>
      </c>
      <c r="AA5003" s="11" t="str">
        <f t="shared" si="78"/>
        <v>32. Khánh HòaHuyện Khánh Sơn</v>
      </c>
    </row>
    <row r="5004" spans="11:27" ht="15.75">
      <c r="K5004" s="21"/>
      <c r="L5004" s="17"/>
      <c r="M5004" s="17"/>
      <c r="N5004" s="17" t="s">
        <v>420</v>
      </c>
      <c r="O5004" s="17" t="s">
        <v>809</v>
      </c>
      <c r="P5004" s="17" t="s">
        <v>5239</v>
      </c>
      <c r="Q5004" s="17" t="s">
        <v>347</v>
      </c>
      <c r="R5004" s="18">
        <v>65</v>
      </c>
      <c r="S5004" s="10">
        <v>36</v>
      </c>
      <c r="AA5004" s="11" t="str">
        <f t="shared" si="78"/>
        <v>32. Khánh HòaHuyện Khánh Sơn</v>
      </c>
    </row>
    <row r="5005" spans="11:27" ht="15.75">
      <c r="K5005" s="21"/>
      <c r="L5005" s="17"/>
      <c r="M5005" s="17"/>
      <c r="N5005" s="17" t="s">
        <v>420</v>
      </c>
      <c r="O5005" s="17" t="s">
        <v>809</v>
      </c>
      <c r="P5005" s="17" t="s">
        <v>5240</v>
      </c>
      <c r="Q5005" s="17" t="s">
        <v>347</v>
      </c>
      <c r="R5005" s="18">
        <v>65</v>
      </c>
      <c r="S5005" s="10">
        <v>36</v>
      </c>
      <c r="AA5005" s="11" t="str">
        <f t="shared" si="78"/>
        <v>32. Khánh HòaHuyện Khánh Sơn</v>
      </c>
    </row>
    <row r="5006" spans="11:27" ht="15.75">
      <c r="K5006" s="21"/>
      <c r="L5006" s="17"/>
      <c r="M5006" s="17"/>
      <c r="N5006" s="17" t="s">
        <v>420</v>
      </c>
      <c r="O5006" s="17" t="s">
        <v>809</v>
      </c>
      <c r="P5006" s="17" t="s">
        <v>2425</v>
      </c>
      <c r="Q5006" s="17" t="s">
        <v>347</v>
      </c>
      <c r="R5006" s="18">
        <v>65</v>
      </c>
      <c r="S5006" s="10">
        <v>36</v>
      </c>
      <c r="AA5006" s="11" t="str">
        <f t="shared" si="78"/>
        <v>32. Khánh HòaHuyện Khánh Sơn</v>
      </c>
    </row>
    <row r="5007" spans="11:27" ht="15.75">
      <c r="K5007" s="21"/>
      <c r="L5007" s="17"/>
      <c r="M5007" s="17"/>
      <c r="N5007" s="17" t="s">
        <v>420</v>
      </c>
      <c r="O5007" s="17" t="s">
        <v>809</v>
      </c>
      <c r="P5007" s="17" t="s">
        <v>5241</v>
      </c>
      <c r="Q5007" s="17" t="s">
        <v>347</v>
      </c>
      <c r="R5007" s="18">
        <v>65</v>
      </c>
      <c r="S5007" s="10">
        <v>36</v>
      </c>
      <c r="AA5007" s="11" t="str">
        <f t="shared" si="78"/>
        <v>32. Khánh HòaHuyện Khánh Sơn</v>
      </c>
    </row>
    <row r="5008" spans="11:27" ht="15.75">
      <c r="K5008" s="21"/>
      <c r="L5008" s="17"/>
      <c r="M5008" s="17"/>
      <c r="N5008" s="17" t="s">
        <v>420</v>
      </c>
      <c r="O5008" s="17" t="s">
        <v>809</v>
      </c>
      <c r="P5008" s="17" t="s">
        <v>4683</v>
      </c>
      <c r="Q5008" s="17" t="s">
        <v>347</v>
      </c>
      <c r="R5008" s="18">
        <v>65</v>
      </c>
      <c r="S5008" s="10">
        <v>36</v>
      </c>
      <c r="AA5008" s="11" t="str">
        <f t="shared" si="78"/>
        <v>32. Khánh HòaHuyện Khánh Sơn</v>
      </c>
    </row>
    <row r="5009" spans="11:27" ht="15.75">
      <c r="K5009" s="21"/>
      <c r="L5009" s="17"/>
      <c r="M5009" s="17"/>
      <c r="N5009" s="17" t="s">
        <v>420</v>
      </c>
      <c r="O5009" s="17" t="s">
        <v>809</v>
      </c>
      <c r="P5009" s="17" t="s">
        <v>4691</v>
      </c>
      <c r="Q5009" s="17" t="s">
        <v>347</v>
      </c>
      <c r="R5009" s="18">
        <v>65</v>
      </c>
      <c r="S5009" s="10">
        <v>36</v>
      </c>
      <c r="AA5009" s="11" t="str">
        <f t="shared" si="78"/>
        <v>32. Khánh HòaHuyện Khánh Sơn</v>
      </c>
    </row>
    <row r="5010" spans="11:27" ht="15.75">
      <c r="K5010" s="21"/>
      <c r="L5010" s="17"/>
      <c r="M5010" s="17"/>
      <c r="N5010" s="17" t="s">
        <v>420</v>
      </c>
      <c r="O5010" s="17" t="s">
        <v>809</v>
      </c>
      <c r="P5010" s="17" t="s">
        <v>5069</v>
      </c>
      <c r="Q5010" s="17" t="s">
        <v>347</v>
      </c>
      <c r="R5010" s="18">
        <v>65</v>
      </c>
      <c r="S5010" s="10">
        <v>36</v>
      </c>
      <c r="AA5010" s="11" t="str">
        <f t="shared" si="78"/>
        <v>32. Khánh HòaHuyện Khánh Sơn</v>
      </c>
    </row>
    <row r="5011" spans="11:27" ht="15.75">
      <c r="K5011" s="21"/>
      <c r="L5011" s="17"/>
      <c r="M5011" s="17"/>
      <c r="N5011" s="17" t="s">
        <v>420</v>
      </c>
      <c r="O5011" s="17" t="s">
        <v>812</v>
      </c>
      <c r="P5011" s="17" t="s">
        <v>5242</v>
      </c>
      <c r="Q5011" s="17" t="s">
        <v>347</v>
      </c>
      <c r="R5011" s="18">
        <v>65</v>
      </c>
      <c r="S5011" s="10">
        <v>36</v>
      </c>
      <c r="AA5011" s="11" t="str">
        <f t="shared" si="78"/>
        <v>32. Khánh HòaHuyện Khánh Vĩnh</v>
      </c>
    </row>
    <row r="5012" spans="11:27" ht="15.75">
      <c r="K5012" s="21"/>
      <c r="L5012" s="17"/>
      <c r="M5012" s="17"/>
      <c r="N5012" s="17" t="s">
        <v>420</v>
      </c>
      <c r="O5012" s="17" t="s">
        <v>812</v>
      </c>
      <c r="P5012" s="17" t="s">
        <v>5243</v>
      </c>
      <c r="Q5012" s="17" t="s">
        <v>347</v>
      </c>
      <c r="R5012" s="18">
        <v>65</v>
      </c>
      <c r="S5012" s="10">
        <v>36</v>
      </c>
      <c r="AA5012" s="11" t="str">
        <f t="shared" si="78"/>
        <v>32. Khánh HòaHuyện Khánh Vĩnh</v>
      </c>
    </row>
    <row r="5013" spans="11:27" ht="15.75">
      <c r="K5013" s="21"/>
      <c r="L5013" s="17"/>
      <c r="M5013" s="17"/>
      <c r="N5013" s="17" t="s">
        <v>420</v>
      </c>
      <c r="O5013" s="17" t="s">
        <v>812</v>
      </c>
      <c r="P5013" s="17" t="s">
        <v>5244</v>
      </c>
      <c r="Q5013" s="17" t="s">
        <v>347</v>
      </c>
      <c r="R5013" s="18">
        <v>65</v>
      </c>
      <c r="S5013" s="10">
        <v>36</v>
      </c>
      <c r="AA5013" s="11" t="str">
        <f t="shared" si="78"/>
        <v>32. Khánh HòaHuyện Khánh Vĩnh</v>
      </c>
    </row>
    <row r="5014" spans="11:27" ht="15.75">
      <c r="K5014" s="21"/>
      <c r="L5014" s="17"/>
      <c r="M5014" s="17"/>
      <c r="N5014" s="17" t="s">
        <v>420</v>
      </c>
      <c r="O5014" s="17" t="s">
        <v>812</v>
      </c>
      <c r="P5014" s="17" t="s">
        <v>2278</v>
      </c>
      <c r="Q5014" s="17" t="s">
        <v>347</v>
      </c>
      <c r="R5014" s="18">
        <v>65</v>
      </c>
      <c r="S5014" s="10">
        <v>36</v>
      </c>
      <c r="AA5014" s="11" t="str">
        <f t="shared" si="78"/>
        <v>32. Khánh HòaHuyện Khánh Vĩnh</v>
      </c>
    </row>
    <row r="5015" spans="11:27" ht="15.75">
      <c r="K5015" s="21"/>
      <c r="L5015" s="17"/>
      <c r="M5015" s="17"/>
      <c r="N5015" s="17" t="s">
        <v>420</v>
      </c>
      <c r="O5015" s="17" t="s">
        <v>812</v>
      </c>
      <c r="P5015" s="17" t="s">
        <v>5245</v>
      </c>
      <c r="Q5015" s="17" t="s">
        <v>347</v>
      </c>
      <c r="R5015" s="18">
        <v>65</v>
      </c>
      <c r="S5015" s="10">
        <v>36</v>
      </c>
      <c r="AA5015" s="11" t="str">
        <f t="shared" si="78"/>
        <v>32. Khánh HòaHuyện Khánh Vĩnh</v>
      </c>
    </row>
    <row r="5016" spans="11:27" ht="15.75">
      <c r="K5016" s="21"/>
      <c r="L5016" s="17"/>
      <c r="M5016" s="17"/>
      <c r="N5016" s="17" t="s">
        <v>420</v>
      </c>
      <c r="O5016" s="17" t="s">
        <v>812</v>
      </c>
      <c r="P5016" s="17" t="s">
        <v>5246</v>
      </c>
      <c r="Q5016" s="17" t="s">
        <v>347</v>
      </c>
      <c r="R5016" s="18">
        <v>65</v>
      </c>
      <c r="S5016" s="10">
        <v>36</v>
      </c>
      <c r="AA5016" s="11" t="str">
        <f t="shared" si="78"/>
        <v>32. Khánh HòaHuyện Khánh Vĩnh</v>
      </c>
    </row>
    <row r="5017" spans="11:27" ht="15.75">
      <c r="K5017" s="21"/>
      <c r="L5017" s="17"/>
      <c r="M5017" s="17"/>
      <c r="N5017" s="17" t="s">
        <v>420</v>
      </c>
      <c r="O5017" s="17" t="s">
        <v>812</v>
      </c>
      <c r="P5017" s="17" t="s">
        <v>5247</v>
      </c>
      <c r="Q5017" s="17" t="s">
        <v>347</v>
      </c>
      <c r="R5017" s="18">
        <v>65</v>
      </c>
      <c r="S5017" s="10">
        <v>36</v>
      </c>
      <c r="AA5017" s="11" t="str">
        <f t="shared" si="78"/>
        <v>32. Khánh HòaHuyện Khánh Vĩnh</v>
      </c>
    </row>
    <row r="5018" spans="11:27" ht="15.75">
      <c r="K5018" s="21"/>
      <c r="L5018" s="17"/>
      <c r="M5018" s="17"/>
      <c r="N5018" s="17" t="s">
        <v>420</v>
      </c>
      <c r="O5018" s="17" t="s">
        <v>812</v>
      </c>
      <c r="P5018" s="17" t="s">
        <v>5248</v>
      </c>
      <c r="Q5018" s="17" t="s">
        <v>347</v>
      </c>
      <c r="R5018" s="18">
        <v>65</v>
      </c>
      <c r="S5018" s="10">
        <v>36</v>
      </c>
      <c r="AA5018" s="11" t="str">
        <f t="shared" si="78"/>
        <v>32. Khánh HòaHuyện Khánh Vĩnh</v>
      </c>
    </row>
    <row r="5019" spans="11:27" ht="15.75">
      <c r="K5019" s="21"/>
      <c r="L5019" s="17"/>
      <c r="M5019" s="17"/>
      <c r="N5019" s="17" t="s">
        <v>420</v>
      </c>
      <c r="O5019" s="17" t="s">
        <v>812</v>
      </c>
      <c r="P5019" s="17" t="s">
        <v>5249</v>
      </c>
      <c r="Q5019" s="17" t="s">
        <v>347</v>
      </c>
      <c r="R5019" s="18">
        <v>65</v>
      </c>
      <c r="S5019" s="10">
        <v>36</v>
      </c>
      <c r="AA5019" s="11" t="str">
        <f t="shared" si="78"/>
        <v>32. Khánh HòaHuyện Khánh Vĩnh</v>
      </c>
    </row>
    <row r="5020" spans="11:27" ht="15.75">
      <c r="K5020" s="21"/>
      <c r="L5020" s="17"/>
      <c r="M5020" s="17"/>
      <c r="N5020" s="17" t="s">
        <v>420</v>
      </c>
      <c r="O5020" s="17" t="s">
        <v>812</v>
      </c>
      <c r="P5020" s="17" t="s">
        <v>337</v>
      </c>
      <c r="Q5020" s="17" t="s">
        <v>347</v>
      </c>
      <c r="R5020" s="18">
        <v>65</v>
      </c>
      <c r="S5020" s="10">
        <v>36</v>
      </c>
      <c r="AA5020" s="11" t="str">
        <f t="shared" si="78"/>
        <v>32. Khánh HòaHuyện Khánh Vĩnh</v>
      </c>
    </row>
    <row r="5021" spans="11:27" ht="15.75">
      <c r="K5021" s="21"/>
      <c r="L5021" s="17"/>
      <c r="M5021" s="17"/>
      <c r="N5021" s="17" t="s">
        <v>420</v>
      </c>
      <c r="O5021" s="17" t="s">
        <v>812</v>
      </c>
      <c r="P5021" s="17" t="s">
        <v>5250</v>
      </c>
      <c r="Q5021" s="17" t="s">
        <v>347</v>
      </c>
      <c r="R5021" s="18">
        <v>65</v>
      </c>
      <c r="S5021" s="10">
        <v>36</v>
      </c>
      <c r="AA5021" s="11" t="str">
        <f t="shared" si="78"/>
        <v>32. Khánh HòaHuyện Khánh Vĩnh</v>
      </c>
    </row>
    <row r="5022" spans="11:27" ht="15.75">
      <c r="K5022" s="21"/>
      <c r="L5022" s="17"/>
      <c r="M5022" s="17"/>
      <c r="N5022" s="17" t="s">
        <v>420</v>
      </c>
      <c r="O5022" s="17" t="s">
        <v>812</v>
      </c>
      <c r="P5022" s="17" t="s">
        <v>5251</v>
      </c>
      <c r="Q5022" s="17" t="s">
        <v>347</v>
      </c>
      <c r="R5022" s="18">
        <v>65</v>
      </c>
      <c r="S5022" s="10">
        <v>36</v>
      </c>
      <c r="AA5022" s="11" t="str">
        <f t="shared" si="78"/>
        <v>32. Khánh HòaHuyện Khánh Vĩnh</v>
      </c>
    </row>
    <row r="5023" spans="11:27" ht="15.75">
      <c r="K5023" s="21"/>
      <c r="L5023" s="17"/>
      <c r="M5023" s="17"/>
      <c r="N5023" s="17" t="s">
        <v>420</v>
      </c>
      <c r="O5023" s="17" t="s">
        <v>812</v>
      </c>
      <c r="P5023" s="17" t="s">
        <v>5252</v>
      </c>
      <c r="Q5023" s="17" t="s">
        <v>347</v>
      </c>
      <c r="R5023" s="18">
        <v>65</v>
      </c>
      <c r="S5023" s="10">
        <v>36</v>
      </c>
      <c r="AA5023" s="11" t="str">
        <f t="shared" si="78"/>
        <v>32. Khánh HòaHuyện Khánh Vĩnh</v>
      </c>
    </row>
    <row r="5024" spans="11:27" ht="15.75">
      <c r="K5024" s="21"/>
      <c r="L5024" s="17"/>
      <c r="M5024" s="17"/>
      <c r="N5024" s="17" t="s">
        <v>420</v>
      </c>
      <c r="O5024" s="17" t="s">
        <v>812</v>
      </c>
      <c r="P5024" s="17" t="s">
        <v>5253</v>
      </c>
      <c r="Q5024" s="17" t="s">
        <v>347</v>
      </c>
      <c r="R5024" s="18">
        <v>65</v>
      </c>
      <c r="S5024" s="10">
        <v>36</v>
      </c>
      <c r="AA5024" s="11" t="str">
        <f t="shared" si="78"/>
        <v>32. Khánh HòaHuyện Khánh Vĩnh</v>
      </c>
    </row>
    <row r="5025" spans="11:27" ht="15.75">
      <c r="K5025" s="21"/>
      <c r="L5025" s="17"/>
      <c r="M5025" s="17"/>
      <c r="N5025" s="17" t="s">
        <v>420</v>
      </c>
      <c r="O5025" s="17" t="s">
        <v>1288</v>
      </c>
      <c r="P5025" s="17" t="s">
        <v>5254</v>
      </c>
      <c r="Q5025" s="17" t="s">
        <v>356</v>
      </c>
      <c r="R5025" s="18">
        <v>155</v>
      </c>
      <c r="S5025" s="10">
        <v>56</v>
      </c>
      <c r="AA5025" s="11" t="str">
        <f t="shared" si="78"/>
        <v>32. Khánh HòaHuyện Trường Sa</v>
      </c>
    </row>
    <row r="5026" spans="11:27" ht="15.75">
      <c r="K5026" s="21"/>
      <c r="L5026" s="17"/>
      <c r="M5026" s="17"/>
      <c r="N5026" s="17" t="s">
        <v>420</v>
      </c>
      <c r="O5026" s="17" t="s">
        <v>1288</v>
      </c>
      <c r="P5026" s="17" t="s">
        <v>5255</v>
      </c>
      <c r="Q5026" s="17" t="s">
        <v>356</v>
      </c>
      <c r="R5026" s="18">
        <v>155</v>
      </c>
      <c r="S5026" s="10">
        <v>56</v>
      </c>
      <c r="AA5026" s="11" t="str">
        <f t="shared" si="78"/>
        <v>32. Khánh HòaHuyện Trường Sa</v>
      </c>
    </row>
    <row r="5027" spans="11:27" ht="15.75">
      <c r="K5027" s="21"/>
      <c r="L5027" s="17"/>
      <c r="M5027" s="17"/>
      <c r="N5027" s="17" t="s">
        <v>420</v>
      </c>
      <c r="O5027" s="17" t="s">
        <v>1288</v>
      </c>
      <c r="P5027" s="17" t="s">
        <v>5256</v>
      </c>
      <c r="Q5027" s="17" t="s">
        <v>356</v>
      </c>
      <c r="R5027" s="18">
        <v>155</v>
      </c>
      <c r="S5027" s="10">
        <v>56</v>
      </c>
      <c r="AA5027" s="11" t="str">
        <f t="shared" si="78"/>
        <v>32. Khánh HòaHuyện Trường Sa</v>
      </c>
    </row>
    <row r="5028" spans="11:27" ht="15.75">
      <c r="K5028" s="21"/>
      <c r="L5028" s="17"/>
      <c r="M5028" s="17"/>
      <c r="N5028" s="17" t="s">
        <v>420</v>
      </c>
      <c r="O5028" s="17" t="s">
        <v>1291</v>
      </c>
      <c r="P5028" s="17" t="s">
        <v>5257</v>
      </c>
      <c r="Q5028" s="17" t="s">
        <v>297</v>
      </c>
      <c r="R5028" s="18">
        <v>95</v>
      </c>
      <c r="S5028" s="10">
        <v>44</v>
      </c>
      <c r="AA5028" s="11" t="str">
        <f t="shared" si="78"/>
        <v>32. Khánh HòaHuyện Vạn Ninh</v>
      </c>
    </row>
    <row r="5029" spans="11:27" ht="15.75">
      <c r="K5029" s="21"/>
      <c r="L5029" s="17"/>
      <c r="M5029" s="17"/>
      <c r="N5029" s="17" t="s">
        <v>420</v>
      </c>
      <c r="O5029" s="17" t="s">
        <v>1291</v>
      </c>
      <c r="P5029" s="17" t="s">
        <v>5258</v>
      </c>
      <c r="Q5029" s="17" t="s">
        <v>297</v>
      </c>
      <c r="R5029" s="18">
        <v>95</v>
      </c>
      <c r="S5029" s="10">
        <v>44</v>
      </c>
      <c r="AA5029" s="11" t="str">
        <f t="shared" si="78"/>
        <v>32. Khánh HòaHuyện Vạn Ninh</v>
      </c>
    </row>
    <row r="5030" spans="11:27" ht="15.75">
      <c r="K5030" s="21"/>
      <c r="L5030" s="17"/>
      <c r="M5030" s="17"/>
      <c r="N5030" s="17" t="s">
        <v>420</v>
      </c>
      <c r="O5030" s="17" t="s">
        <v>1291</v>
      </c>
      <c r="P5030" s="17" t="s">
        <v>5259</v>
      </c>
      <c r="Q5030" s="17" t="s">
        <v>297</v>
      </c>
      <c r="R5030" s="18">
        <v>95</v>
      </c>
      <c r="S5030" s="10">
        <v>44</v>
      </c>
      <c r="AA5030" s="11" t="str">
        <f t="shared" si="78"/>
        <v>32. Khánh HòaHuyện Vạn Ninh</v>
      </c>
    </row>
    <row r="5031" spans="11:27" ht="15.75">
      <c r="K5031" s="21"/>
      <c r="L5031" s="17"/>
      <c r="M5031" s="17"/>
      <c r="N5031" s="17" t="s">
        <v>420</v>
      </c>
      <c r="O5031" s="17" t="s">
        <v>1291</v>
      </c>
      <c r="P5031" s="17" t="s">
        <v>5260</v>
      </c>
      <c r="Q5031" s="17" t="s">
        <v>297</v>
      </c>
      <c r="R5031" s="18">
        <v>95</v>
      </c>
      <c r="S5031" s="10">
        <v>44</v>
      </c>
      <c r="AA5031" s="11" t="str">
        <f t="shared" si="78"/>
        <v>32. Khánh HòaHuyện Vạn Ninh</v>
      </c>
    </row>
    <row r="5032" spans="11:27" ht="15.75">
      <c r="K5032" s="21"/>
      <c r="L5032" s="17"/>
      <c r="M5032" s="17"/>
      <c r="N5032" s="17" t="s">
        <v>420</v>
      </c>
      <c r="O5032" s="17" t="s">
        <v>1291</v>
      </c>
      <c r="P5032" s="17" t="s">
        <v>5261</v>
      </c>
      <c r="Q5032" s="17" t="s">
        <v>297</v>
      </c>
      <c r="R5032" s="18">
        <v>95</v>
      </c>
      <c r="S5032" s="10">
        <v>44</v>
      </c>
      <c r="AA5032" s="11" t="str">
        <f t="shared" si="78"/>
        <v>32. Khánh HòaHuyện Vạn Ninh</v>
      </c>
    </row>
    <row r="5033" spans="11:27" ht="15.75">
      <c r="K5033" s="21"/>
      <c r="L5033" s="17"/>
      <c r="M5033" s="17"/>
      <c r="N5033" s="17" t="s">
        <v>420</v>
      </c>
      <c r="O5033" s="17" t="s">
        <v>1291</v>
      </c>
      <c r="P5033" s="17" t="s">
        <v>5262</v>
      </c>
      <c r="Q5033" s="17" t="s">
        <v>297</v>
      </c>
      <c r="R5033" s="18">
        <v>95</v>
      </c>
      <c r="S5033" s="10">
        <v>44</v>
      </c>
      <c r="AA5033" s="11" t="str">
        <f t="shared" si="78"/>
        <v>32. Khánh HòaHuyện Vạn Ninh</v>
      </c>
    </row>
    <row r="5034" spans="11:27" ht="15.75">
      <c r="K5034" s="21"/>
      <c r="L5034" s="17"/>
      <c r="M5034" s="17"/>
      <c r="N5034" s="17" t="s">
        <v>420</v>
      </c>
      <c r="O5034" s="17" t="s">
        <v>1291</v>
      </c>
      <c r="P5034" s="17" t="s">
        <v>5263</v>
      </c>
      <c r="Q5034" s="17" t="s">
        <v>297</v>
      </c>
      <c r="R5034" s="18">
        <v>95</v>
      </c>
      <c r="S5034" s="10">
        <v>44</v>
      </c>
      <c r="AA5034" s="11" t="str">
        <f t="shared" si="78"/>
        <v>32. Khánh HòaHuyện Vạn Ninh</v>
      </c>
    </row>
    <row r="5035" spans="11:27" ht="15.75">
      <c r="K5035" s="21"/>
      <c r="L5035" s="17"/>
      <c r="M5035" s="17"/>
      <c r="N5035" s="17" t="s">
        <v>420</v>
      </c>
      <c r="O5035" s="17" t="s">
        <v>1291</v>
      </c>
      <c r="P5035" s="17" t="s">
        <v>5264</v>
      </c>
      <c r="Q5035" s="17" t="s">
        <v>297</v>
      </c>
      <c r="R5035" s="18">
        <v>95</v>
      </c>
      <c r="S5035" s="10">
        <v>44</v>
      </c>
      <c r="AA5035" s="11" t="str">
        <f t="shared" si="78"/>
        <v>32. Khánh HòaHuyện Vạn Ninh</v>
      </c>
    </row>
    <row r="5036" spans="11:27" ht="15.75">
      <c r="K5036" s="21"/>
      <c r="L5036" s="17"/>
      <c r="M5036" s="17"/>
      <c r="N5036" s="17" t="s">
        <v>420</v>
      </c>
      <c r="O5036" s="17" t="s">
        <v>1291</v>
      </c>
      <c r="P5036" s="17" t="s">
        <v>5265</v>
      </c>
      <c r="Q5036" s="17" t="s">
        <v>297</v>
      </c>
      <c r="R5036" s="18">
        <v>95</v>
      </c>
      <c r="S5036" s="10">
        <v>44</v>
      </c>
      <c r="AA5036" s="11" t="str">
        <f t="shared" si="78"/>
        <v>32. Khánh HòaHuyện Vạn Ninh</v>
      </c>
    </row>
    <row r="5037" spans="11:27" ht="15.75">
      <c r="K5037" s="21"/>
      <c r="L5037" s="17"/>
      <c r="M5037" s="17"/>
      <c r="N5037" s="17" t="s">
        <v>420</v>
      </c>
      <c r="O5037" s="17" t="s">
        <v>1291</v>
      </c>
      <c r="P5037" s="17" t="s">
        <v>5266</v>
      </c>
      <c r="Q5037" s="17" t="s">
        <v>297</v>
      </c>
      <c r="R5037" s="18">
        <v>95</v>
      </c>
      <c r="S5037" s="10">
        <v>44</v>
      </c>
      <c r="AA5037" s="11" t="str">
        <f t="shared" si="78"/>
        <v>32. Khánh HòaHuyện Vạn Ninh</v>
      </c>
    </row>
    <row r="5038" spans="11:27" ht="15.75">
      <c r="K5038" s="21"/>
      <c r="L5038" s="17"/>
      <c r="M5038" s="17"/>
      <c r="N5038" s="17" t="s">
        <v>420</v>
      </c>
      <c r="O5038" s="17" t="s">
        <v>1291</v>
      </c>
      <c r="P5038" s="17" t="s">
        <v>407</v>
      </c>
      <c r="Q5038" s="17" t="s">
        <v>297</v>
      </c>
      <c r="R5038" s="18">
        <v>95</v>
      </c>
      <c r="S5038" s="10">
        <v>44</v>
      </c>
      <c r="AA5038" s="11" t="str">
        <f t="shared" si="78"/>
        <v>32. Khánh HòaHuyện Vạn Ninh</v>
      </c>
    </row>
    <row r="5039" spans="11:27" ht="15.75">
      <c r="K5039" s="21"/>
      <c r="L5039" s="17"/>
      <c r="M5039" s="17"/>
      <c r="N5039" s="17" t="s">
        <v>420</v>
      </c>
      <c r="O5039" s="17" t="s">
        <v>1291</v>
      </c>
      <c r="P5039" s="17" t="s">
        <v>5267</v>
      </c>
      <c r="Q5039" s="17" t="s">
        <v>297</v>
      </c>
      <c r="R5039" s="18">
        <v>95</v>
      </c>
      <c r="S5039" s="10">
        <v>44</v>
      </c>
      <c r="AA5039" s="11" t="str">
        <f t="shared" si="78"/>
        <v>32. Khánh HòaHuyện Vạn Ninh</v>
      </c>
    </row>
    <row r="5040" spans="11:27" ht="15.75">
      <c r="K5040" s="21"/>
      <c r="L5040" s="17"/>
      <c r="M5040" s="17"/>
      <c r="N5040" s="17" t="s">
        <v>420</v>
      </c>
      <c r="O5040" s="17" t="s">
        <v>1291</v>
      </c>
      <c r="P5040" s="17" t="s">
        <v>1701</v>
      </c>
      <c r="Q5040" s="17" t="s">
        <v>297</v>
      </c>
      <c r="R5040" s="18">
        <v>95</v>
      </c>
      <c r="S5040" s="10">
        <v>44</v>
      </c>
      <c r="AA5040" s="11" t="str">
        <f t="shared" si="78"/>
        <v>32. Khánh HòaHuyện Vạn Ninh</v>
      </c>
    </row>
    <row r="5041" spans="11:27" ht="15.75">
      <c r="K5041" s="21"/>
      <c r="L5041" s="17"/>
      <c r="M5041" s="17"/>
      <c r="N5041" s="17" t="s">
        <v>420</v>
      </c>
      <c r="O5041" s="17" t="s">
        <v>1294</v>
      </c>
      <c r="P5041" s="17" t="s">
        <v>5268</v>
      </c>
      <c r="Q5041" s="17" t="s">
        <v>297</v>
      </c>
      <c r="R5041" s="18">
        <v>95</v>
      </c>
      <c r="S5041" s="10">
        <v>44</v>
      </c>
      <c r="AA5041" s="11" t="str">
        <f t="shared" si="78"/>
        <v>32. Khánh HòaThành phố Cam Ranh</v>
      </c>
    </row>
    <row r="5042" spans="11:27" ht="15.75">
      <c r="K5042" s="21"/>
      <c r="L5042" s="17"/>
      <c r="M5042" s="17"/>
      <c r="N5042" s="17" t="s">
        <v>420</v>
      </c>
      <c r="O5042" s="17" t="s">
        <v>1294</v>
      </c>
      <c r="P5042" s="17" t="s">
        <v>5269</v>
      </c>
      <c r="Q5042" s="17" t="s">
        <v>297</v>
      </c>
      <c r="R5042" s="18">
        <v>95</v>
      </c>
      <c r="S5042" s="10">
        <v>44</v>
      </c>
      <c r="AA5042" s="11" t="str">
        <f t="shared" si="78"/>
        <v>32. Khánh HòaThành phố Cam Ranh</v>
      </c>
    </row>
    <row r="5043" spans="11:27" ht="15.75">
      <c r="K5043" s="21"/>
      <c r="L5043" s="17"/>
      <c r="M5043" s="17"/>
      <c r="N5043" s="17" t="s">
        <v>420</v>
      </c>
      <c r="O5043" s="17" t="s">
        <v>1294</v>
      </c>
      <c r="P5043" s="17" t="s">
        <v>5270</v>
      </c>
      <c r="Q5043" s="17" t="s">
        <v>297</v>
      </c>
      <c r="R5043" s="18">
        <v>95</v>
      </c>
      <c r="S5043" s="10">
        <v>44</v>
      </c>
      <c r="AA5043" s="11" t="str">
        <f t="shared" si="78"/>
        <v>32. Khánh HòaThành phố Cam Ranh</v>
      </c>
    </row>
    <row r="5044" spans="11:27" ht="15.75">
      <c r="K5044" s="21"/>
      <c r="L5044" s="17"/>
      <c r="M5044" s="17"/>
      <c r="N5044" s="17" t="s">
        <v>420</v>
      </c>
      <c r="O5044" s="17" t="s">
        <v>1294</v>
      </c>
      <c r="P5044" s="17" t="s">
        <v>5271</v>
      </c>
      <c r="Q5044" s="17" t="s">
        <v>297</v>
      </c>
      <c r="R5044" s="18">
        <v>95</v>
      </c>
      <c r="S5044" s="10">
        <v>44</v>
      </c>
      <c r="AA5044" s="11" t="str">
        <f t="shared" si="78"/>
        <v>32. Khánh HòaThành phố Cam Ranh</v>
      </c>
    </row>
    <row r="5045" spans="11:27" ht="15.75">
      <c r="K5045" s="21"/>
      <c r="L5045" s="17"/>
      <c r="M5045" s="17"/>
      <c r="N5045" s="17" t="s">
        <v>420</v>
      </c>
      <c r="O5045" s="17" t="s">
        <v>1294</v>
      </c>
      <c r="P5045" s="17" t="s">
        <v>5272</v>
      </c>
      <c r="Q5045" s="17" t="s">
        <v>297</v>
      </c>
      <c r="R5045" s="18">
        <v>95</v>
      </c>
      <c r="S5045" s="10">
        <v>44</v>
      </c>
      <c r="AA5045" s="11" t="str">
        <f t="shared" si="78"/>
        <v>32. Khánh HòaThành phố Cam Ranh</v>
      </c>
    </row>
    <row r="5046" spans="11:27" ht="15.75">
      <c r="K5046" s="21"/>
      <c r="L5046" s="17"/>
      <c r="M5046" s="17"/>
      <c r="N5046" s="17" t="s">
        <v>420</v>
      </c>
      <c r="O5046" s="17" t="s">
        <v>1294</v>
      </c>
      <c r="P5046" s="17" t="s">
        <v>5273</v>
      </c>
      <c r="Q5046" s="17" t="s">
        <v>297</v>
      </c>
      <c r="R5046" s="18">
        <v>95</v>
      </c>
      <c r="S5046" s="10">
        <v>44</v>
      </c>
      <c r="AA5046" s="11" t="str">
        <f t="shared" si="78"/>
        <v>32. Khánh HòaThành phố Cam Ranh</v>
      </c>
    </row>
    <row r="5047" spans="11:27" ht="15.75">
      <c r="K5047" s="21"/>
      <c r="L5047" s="17"/>
      <c r="M5047" s="17"/>
      <c r="N5047" s="17" t="s">
        <v>420</v>
      </c>
      <c r="O5047" s="17" t="s">
        <v>1294</v>
      </c>
      <c r="P5047" s="17" t="s">
        <v>5274</v>
      </c>
      <c r="Q5047" s="17" t="s">
        <v>297</v>
      </c>
      <c r="R5047" s="18">
        <v>95</v>
      </c>
      <c r="S5047" s="10">
        <v>44</v>
      </c>
      <c r="AA5047" s="11" t="str">
        <f t="shared" si="78"/>
        <v>32. Khánh HòaThành phố Cam Ranh</v>
      </c>
    </row>
    <row r="5048" spans="11:27" ht="15.75">
      <c r="K5048" s="21"/>
      <c r="L5048" s="17"/>
      <c r="M5048" s="17"/>
      <c r="N5048" s="17" t="s">
        <v>420</v>
      </c>
      <c r="O5048" s="17" t="s">
        <v>1294</v>
      </c>
      <c r="P5048" s="17" t="s">
        <v>5275</v>
      </c>
      <c r="Q5048" s="17" t="s">
        <v>297</v>
      </c>
      <c r="R5048" s="18">
        <v>95</v>
      </c>
      <c r="S5048" s="10">
        <v>44</v>
      </c>
      <c r="AA5048" s="11" t="str">
        <f t="shared" si="78"/>
        <v>32. Khánh HòaThành phố Cam Ranh</v>
      </c>
    </row>
    <row r="5049" spans="11:27" ht="15.75">
      <c r="K5049" s="21"/>
      <c r="L5049" s="17"/>
      <c r="M5049" s="17"/>
      <c r="N5049" s="17" t="s">
        <v>420</v>
      </c>
      <c r="O5049" s="17" t="s">
        <v>1294</v>
      </c>
      <c r="P5049" s="17" t="s">
        <v>5276</v>
      </c>
      <c r="Q5049" s="17" t="s">
        <v>297</v>
      </c>
      <c r="R5049" s="18">
        <v>95</v>
      </c>
      <c r="S5049" s="10">
        <v>44</v>
      </c>
      <c r="AA5049" s="11" t="str">
        <f t="shared" si="78"/>
        <v>32. Khánh HòaThành phố Cam Ranh</v>
      </c>
    </row>
    <row r="5050" spans="11:27" ht="15.75">
      <c r="K5050" s="21"/>
      <c r="L5050" s="17"/>
      <c r="M5050" s="17"/>
      <c r="N5050" s="17" t="s">
        <v>420</v>
      </c>
      <c r="O5050" s="17" t="s">
        <v>1294</v>
      </c>
      <c r="P5050" s="17" t="s">
        <v>5277</v>
      </c>
      <c r="Q5050" s="17" t="s">
        <v>297</v>
      </c>
      <c r="R5050" s="18">
        <v>95</v>
      </c>
      <c r="S5050" s="10">
        <v>44</v>
      </c>
      <c r="AA5050" s="11" t="str">
        <f t="shared" si="78"/>
        <v>32. Khánh HòaThành phố Cam Ranh</v>
      </c>
    </row>
    <row r="5051" spans="11:27" ht="15.75">
      <c r="K5051" s="21"/>
      <c r="L5051" s="17"/>
      <c r="M5051" s="17"/>
      <c r="N5051" s="17" t="s">
        <v>420</v>
      </c>
      <c r="O5051" s="17" t="s">
        <v>1294</v>
      </c>
      <c r="P5051" s="17" t="s">
        <v>5278</v>
      </c>
      <c r="Q5051" s="17" t="s">
        <v>297</v>
      </c>
      <c r="R5051" s="18">
        <v>95</v>
      </c>
      <c r="S5051" s="10">
        <v>44</v>
      </c>
      <c r="AA5051" s="11" t="str">
        <f t="shared" si="78"/>
        <v>32. Khánh HòaThành phố Cam Ranh</v>
      </c>
    </row>
    <row r="5052" spans="11:27" ht="15.75">
      <c r="K5052" s="21"/>
      <c r="L5052" s="17"/>
      <c r="M5052" s="17"/>
      <c r="N5052" s="17" t="s">
        <v>420</v>
      </c>
      <c r="O5052" s="17" t="s">
        <v>1294</v>
      </c>
      <c r="P5052" s="17" t="s">
        <v>5279</v>
      </c>
      <c r="Q5052" s="17" t="s">
        <v>297</v>
      </c>
      <c r="R5052" s="18">
        <v>95</v>
      </c>
      <c r="S5052" s="10">
        <v>44</v>
      </c>
      <c r="AA5052" s="11" t="str">
        <f t="shared" si="78"/>
        <v>32. Khánh HòaThành phố Cam Ranh</v>
      </c>
    </row>
    <row r="5053" spans="11:27" ht="15.75">
      <c r="K5053" s="21"/>
      <c r="L5053" s="17"/>
      <c r="M5053" s="17"/>
      <c r="N5053" s="17" t="s">
        <v>420</v>
      </c>
      <c r="O5053" s="17" t="s">
        <v>1294</v>
      </c>
      <c r="P5053" s="17" t="s">
        <v>5280</v>
      </c>
      <c r="Q5053" s="17" t="s">
        <v>297</v>
      </c>
      <c r="R5053" s="18">
        <v>95</v>
      </c>
      <c r="S5053" s="10">
        <v>44</v>
      </c>
      <c r="AA5053" s="11" t="str">
        <f t="shared" si="78"/>
        <v>32. Khánh HòaThành phố Cam Ranh</v>
      </c>
    </row>
    <row r="5054" spans="11:27" ht="15.75">
      <c r="K5054" s="21"/>
      <c r="L5054" s="17"/>
      <c r="M5054" s="17"/>
      <c r="N5054" s="17" t="s">
        <v>420</v>
      </c>
      <c r="O5054" s="17" t="s">
        <v>1294</v>
      </c>
      <c r="P5054" s="17" t="s">
        <v>5281</v>
      </c>
      <c r="Q5054" s="17" t="s">
        <v>297</v>
      </c>
      <c r="R5054" s="18">
        <v>95</v>
      </c>
      <c r="S5054" s="10">
        <v>44</v>
      </c>
      <c r="AA5054" s="11" t="str">
        <f t="shared" si="78"/>
        <v>32. Khánh HòaThành phố Cam Ranh</v>
      </c>
    </row>
    <row r="5055" spans="11:27" ht="15.75">
      <c r="K5055" s="21"/>
      <c r="L5055" s="17"/>
      <c r="M5055" s="17"/>
      <c r="N5055" s="17" t="s">
        <v>420</v>
      </c>
      <c r="O5055" s="17" t="s">
        <v>1294</v>
      </c>
      <c r="P5055" s="17" t="s">
        <v>5282</v>
      </c>
      <c r="Q5055" s="17" t="s">
        <v>297</v>
      </c>
      <c r="R5055" s="18">
        <v>95</v>
      </c>
      <c r="S5055" s="10">
        <v>44</v>
      </c>
      <c r="AA5055" s="11" t="str">
        <f t="shared" si="78"/>
        <v>32. Khánh HòaThành phố Cam Ranh</v>
      </c>
    </row>
    <row r="5056" spans="11:27" ht="15.75">
      <c r="K5056" s="21"/>
      <c r="L5056" s="17"/>
      <c r="M5056" s="17"/>
      <c r="N5056" s="17" t="s">
        <v>420</v>
      </c>
      <c r="O5056" s="17" t="s">
        <v>1297</v>
      </c>
      <c r="P5056" s="17" t="s">
        <v>5283</v>
      </c>
      <c r="Q5056" s="17" t="s">
        <v>297</v>
      </c>
      <c r="R5056" s="18">
        <v>95</v>
      </c>
      <c r="S5056" s="10">
        <v>44</v>
      </c>
      <c r="AA5056" s="11" t="str">
        <f t="shared" si="78"/>
        <v>32. Khánh HòaThành phố Nha Trang</v>
      </c>
    </row>
    <row r="5057" spans="11:27" ht="15.75">
      <c r="K5057" s="21"/>
      <c r="L5057" s="17"/>
      <c r="M5057" s="17"/>
      <c r="N5057" s="17" t="s">
        <v>420</v>
      </c>
      <c r="O5057" s="17" t="s">
        <v>1297</v>
      </c>
      <c r="P5057" s="17" t="s">
        <v>5284</v>
      </c>
      <c r="Q5057" s="17" t="s">
        <v>297</v>
      </c>
      <c r="R5057" s="18">
        <v>95</v>
      </c>
      <c r="S5057" s="10">
        <v>44</v>
      </c>
      <c r="AA5057" s="11" t="str">
        <f t="shared" si="78"/>
        <v>32. Khánh HòaThành phố Nha Trang</v>
      </c>
    </row>
    <row r="5058" spans="11:27" ht="15.75">
      <c r="K5058" s="21"/>
      <c r="L5058" s="17"/>
      <c r="M5058" s="17"/>
      <c r="N5058" s="17" t="s">
        <v>420</v>
      </c>
      <c r="O5058" s="17" t="s">
        <v>1297</v>
      </c>
      <c r="P5058" s="17" t="s">
        <v>5285</v>
      </c>
      <c r="Q5058" s="17" t="s">
        <v>297</v>
      </c>
      <c r="R5058" s="18">
        <v>95</v>
      </c>
      <c r="S5058" s="10">
        <v>44</v>
      </c>
      <c r="AA5058" s="11" t="str">
        <f t="shared" si="78"/>
        <v>32. Khánh HòaThành phố Nha Trang</v>
      </c>
    </row>
    <row r="5059" spans="11:27" ht="15.75">
      <c r="K5059" s="21"/>
      <c r="L5059" s="17"/>
      <c r="M5059" s="17"/>
      <c r="N5059" s="17" t="s">
        <v>420</v>
      </c>
      <c r="O5059" s="17" t="s">
        <v>1297</v>
      </c>
      <c r="P5059" s="17" t="s">
        <v>5286</v>
      </c>
      <c r="Q5059" s="17" t="s">
        <v>297</v>
      </c>
      <c r="R5059" s="18">
        <v>95</v>
      </c>
      <c r="S5059" s="10">
        <v>44</v>
      </c>
      <c r="AA5059" s="11" t="str">
        <f t="shared" si="78"/>
        <v>32. Khánh HòaThành phố Nha Trang</v>
      </c>
    </row>
    <row r="5060" spans="11:27" ht="15.75">
      <c r="K5060" s="21"/>
      <c r="L5060" s="17"/>
      <c r="M5060" s="17"/>
      <c r="N5060" s="17" t="s">
        <v>420</v>
      </c>
      <c r="O5060" s="17" t="s">
        <v>1297</v>
      </c>
      <c r="P5060" s="17" t="s">
        <v>5287</v>
      </c>
      <c r="Q5060" s="17" t="s">
        <v>297</v>
      </c>
      <c r="R5060" s="18">
        <v>95</v>
      </c>
      <c r="S5060" s="10">
        <v>44</v>
      </c>
      <c r="AA5060" s="11" t="str">
        <f t="shared" si="78"/>
        <v>32. Khánh HòaThành phố Nha Trang</v>
      </c>
    </row>
    <row r="5061" spans="11:27" ht="15.75">
      <c r="K5061" s="21"/>
      <c r="L5061" s="17"/>
      <c r="M5061" s="17"/>
      <c r="N5061" s="17" t="s">
        <v>420</v>
      </c>
      <c r="O5061" s="17" t="s">
        <v>1297</v>
      </c>
      <c r="P5061" s="17" t="s">
        <v>4039</v>
      </c>
      <c r="Q5061" s="17" t="s">
        <v>297</v>
      </c>
      <c r="R5061" s="18">
        <v>95</v>
      </c>
      <c r="S5061" s="10">
        <v>44</v>
      </c>
      <c r="AA5061" s="11" t="str">
        <f t="shared" si="78"/>
        <v>32. Khánh HòaThành phố Nha Trang</v>
      </c>
    </row>
    <row r="5062" spans="11:27" ht="15.75">
      <c r="K5062" s="21"/>
      <c r="L5062" s="17"/>
      <c r="M5062" s="17"/>
      <c r="N5062" s="17" t="s">
        <v>420</v>
      </c>
      <c r="O5062" s="17" t="s">
        <v>1297</v>
      </c>
      <c r="P5062" s="17" t="s">
        <v>5288</v>
      </c>
      <c r="Q5062" s="17" t="s">
        <v>297</v>
      </c>
      <c r="R5062" s="18">
        <v>95</v>
      </c>
      <c r="S5062" s="10">
        <v>44</v>
      </c>
      <c r="AA5062" s="11" t="str">
        <f t="shared" ref="AA5062:AA5125" si="79">N5062&amp;O5062</f>
        <v>32. Khánh HòaThành phố Nha Trang</v>
      </c>
    </row>
    <row r="5063" spans="11:27" ht="15.75">
      <c r="K5063" s="21"/>
      <c r="L5063" s="17"/>
      <c r="M5063" s="17"/>
      <c r="N5063" s="17" t="s">
        <v>420</v>
      </c>
      <c r="O5063" s="17" t="s">
        <v>1297</v>
      </c>
      <c r="P5063" s="17" t="s">
        <v>5289</v>
      </c>
      <c r="Q5063" s="17" t="s">
        <v>297</v>
      </c>
      <c r="R5063" s="18">
        <v>95</v>
      </c>
      <c r="S5063" s="10">
        <v>44</v>
      </c>
      <c r="AA5063" s="11" t="str">
        <f t="shared" si="79"/>
        <v>32. Khánh HòaThành phố Nha Trang</v>
      </c>
    </row>
    <row r="5064" spans="11:27" ht="15.75">
      <c r="K5064" s="21"/>
      <c r="L5064" s="17"/>
      <c r="M5064" s="17"/>
      <c r="N5064" s="17" t="s">
        <v>420</v>
      </c>
      <c r="O5064" s="17" t="s">
        <v>1297</v>
      </c>
      <c r="P5064" s="17" t="s">
        <v>5290</v>
      </c>
      <c r="Q5064" s="17" t="s">
        <v>297</v>
      </c>
      <c r="R5064" s="18">
        <v>95</v>
      </c>
      <c r="S5064" s="10">
        <v>44</v>
      </c>
      <c r="AA5064" s="11" t="str">
        <f t="shared" si="79"/>
        <v>32. Khánh HòaThành phố Nha Trang</v>
      </c>
    </row>
    <row r="5065" spans="11:27" ht="15.75">
      <c r="K5065" s="21"/>
      <c r="L5065" s="17"/>
      <c r="M5065" s="17"/>
      <c r="N5065" s="17" t="s">
        <v>420</v>
      </c>
      <c r="O5065" s="17" t="s">
        <v>1297</v>
      </c>
      <c r="P5065" s="17" t="s">
        <v>3741</v>
      </c>
      <c r="Q5065" s="17" t="s">
        <v>297</v>
      </c>
      <c r="R5065" s="18">
        <v>95</v>
      </c>
      <c r="S5065" s="10">
        <v>44</v>
      </c>
      <c r="AA5065" s="11" t="str">
        <f t="shared" si="79"/>
        <v>32. Khánh HòaThành phố Nha Trang</v>
      </c>
    </row>
    <row r="5066" spans="11:27" ht="15.75">
      <c r="K5066" s="21"/>
      <c r="L5066" s="17"/>
      <c r="M5066" s="17"/>
      <c r="N5066" s="17" t="s">
        <v>420</v>
      </c>
      <c r="O5066" s="17" t="s">
        <v>1297</v>
      </c>
      <c r="P5066" s="17" t="s">
        <v>5291</v>
      </c>
      <c r="Q5066" s="17" t="s">
        <v>297</v>
      </c>
      <c r="R5066" s="18">
        <v>95</v>
      </c>
      <c r="S5066" s="10">
        <v>44</v>
      </c>
      <c r="AA5066" s="11" t="str">
        <f t="shared" si="79"/>
        <v>32. Khánh HòaThành phố Nha Trang</v>
      </c>
    </row>
    <row r="5067" spans="11:27" ht="15.75">
      <c r="K5067" s="21"/>
      <c r="L5067" s="17"/>
      <c r="M5067" s="17"/>
      <c r="N5067" s="17" t="s">
        <v>420</v>
      </c>
      <c r="O5067" s="17" t="s">
        <v>1297</v>
      </c>
      <c r="P5067" s="17" t="s">
        <v>5292</v>
      </c>
      <c r="Q5067" s="17" t="s">
        <v>297</v>
      </c>
      <c r="R5067" s="18">
        <v>95</v>
      </c>
      <c r="S5067" s="10">
        <v>44</v>
      </c>
      <c r="AA5067" s="11" t="str">
        <f t="shared" si="79"/>
        <v>32. Khánh HòaThành phố Nha Trang</v>
      </c>
    </row>
    <row r="5068" spans="11:27" ht="15.75">
      <c r="K5068" s="21"/>
      <c r="L5068" s="17"/>
      <c r="M5068" s="17"/>
      <c r="N5068" s="17" t="s">
        <v>420</v>
      </c>
      <c r="O5068" s="17" t="s">
        <v>1297</v>
      </c>
      <c r="P5068" s="17" t="s">
        <v>5293</v>
      </c>
      <c r="Q5068" s="17" t="s">
        <v>297</v>
      </c>
      <c r="R5068" s="18">
        <v>95</v>
      </c>
      <c r="S5068" s="10">
        <v>44</v>
      </c>
      <c r="AA5068" s="11" t="str">
        <f t="shared" si="79"/>
        <v>32. Khánh HòaThành phố Nha Trang</v>
      </c>
    </row>
    <row r="5069" spans="11:27" ht="15.75">
      <c r="K5069" s="21"/>
      <c r="L5069" s="17"/>
      <c r="M5069" s="17"/>
      <c r="N5069" s="17" t="s">
        <v>420</v>
      </c>
      <c r="O5069" s="17" t="s">
        <v>1297</v>
      </c>
      <c r="P5069" s="17" t="s">
        <v>5294</v>
      </c>
      <c r="Q5069" s="17" t="s">
        <v>297</v>
      </c>
      <c r="R5069" s="18">
        <v>95</v>
      </c>
      <c r="S5069" s="10">
        <v>44</v>
      </c>
      <c r="AA5069" s="11" t="str">
        <f t="shared" si="79"/>
        <v>32. Khánh HòaThành phố Nha Trang</v>
      </c>
    </row>
    <row r="5070" spans="11:27" ht="15.75">
      <c r="K5070" s="21"/>
      <c r="L5070" s="17"/>
      <c r="M5070" s="17"/>
      <c r="N5070" s="17" t="s">
        <v>420</v>
      </c>
      <c r="O5070" s="17" t="s">
        <v>1297</v>
      </c>
      <c r="P5070" s="17" t="s">
        <v>5295</v>
      </c>
      <c r="Q5070" s="17" t="s">
        <v>297</v>
      </c>
      <c r="R5070" s="18">
        <v>95</v>
      </c>
      <c r="S5070" s="10">
        <v>44</v>
      </c>
      <c r="AA5070" s="11" t="str">
        <f t="shared" si="79"/>
        <v>32. Khánh HòaThành phố Nha Trang</v>
      </c>
    </row>
    <row r="5071" spans="11:27" ht="15.75">
      <c r="K5071" s="21"/>
      <c r="L5071" s="17"/>
      <c r="M5071" s="17"/>
      <c r="N5071" s="17" t="s">
        <v>420</v>
      </c>
      <c r="O5071" s="17" t="s">
        <v>1297</v>
      </c>
      <c r="P5071" s="17" t="s">
        <v>5296</v>
      </c>
      <c r="Q5071" s="17" t="s">
        <v>297</v>
      </c>
      <c r="R5071" s="18">
        <v>95</v>
      </c>
      <c r="S5071" s="10">
        <v>44</v>
      </c>
      <c r="AA5071" s="11" t="str">
        <f t="shared" si="79"/>
        <v>32. Khánh HòaThành phố Nha Trang</v>
      </c>
    </row>
    <row r="5072" spans="11:27" ht="15.75">
      <c r="K5072" s="21"/>
      <c r="L5072" s="17"/>
      <c r="M5072" s="17"/>
      <c r="N5072" s="17" t="s">
        <v>420</v>
      </c>
      <c r="O5072" s="17" t="s">
        <v>1297</v>
      </c>
      <c r="P5072" s="17" t="s">
        <v>5297</v>
      </c>
      <c r="Q5072" s="17" t="s">
        <v>297</v>
      </c>
      <c r="R5072" s="18">
        <v>95</v>
      </c>
      <c r="S5072" s="10">
        <v>44</v>
      </c>
      <c r="AA5072" s="11" t="str">
        <f t="shared" si="79"/>
        <v>32. Khánh HòaThành phố Nha Trang</v>
      </c>
    </row>
    <row r="5073" spans="11:27" ht="15.75">
      <c r="K5073" s="21"/>
      <c r="L5073" s="17"/>
      <c r="M5073" s="17"/>
      <c r="N5073" s="17" t="s">
        <v>420</v>
      </c>
      <c r="O5073" s="17" t="s">
        <v>1297</v>
      </c>
      <c r="P5073" s="17" t="s">
        <v>5298</v>
      </c>
      <c r="Q5073" s="17" t="s">
        <v>297</v>
      </c>
      <c r="R5073" s="18">
        <v>95</v>
      </c>
      <c r="S5073" s="10">
        <v>44</v>
      </c>
      <c r="AA5073" s="11" t="str">
        <f t="shared" si="79"/>
        <v>32. Khánh HòaThành phố Nha Trang</v>
      </c>
    </row>
    <row r="5074" spans="11:27" ht="15.75">
      <c r="K5074" s="21"/>
      <c r="L5074" s="17"/>
      <c r="M5074" s="17"/>
      <c r="N5074" s="17" t="s">
        <v>420</v>
      </c>
      <c r="O5074" s="17" t="s">
        <v>1297</v>
      </c>
      <c r="P5074" s="17" t="s">
        <v>5299</v>
      </c>
      <c r="Q5074" s="17" t="s">
        <v>297</v>
      </c>
      <c r="R5074" s="18">
        <v>95</v>
      </c>
      <c r="S5074" s="10">
        <v>44</v>
      </c>
      <c r="AA5074" s="11" t="str">
        <f t="shared" si="79"/>
        <v>32. Khánh HòaThành phố Nha Trang</v>
      </c>
    </row>
    <row r="5075" spans="11:27" ht="15.75">
      <c r="K5075" s="21"/>
      <c r="L5075" s="17"/>
      <c r="M5075" s="17"/>
      <c r="N5075" s="17" t="s">
        <v>420</v>
      </c>
      <c r="O5075" s="17" t="s">
        <v>1297</v>
      </c>
      <c r="P5075" s="17" t="s">
        <v>5300</v>
      </c>
      <c r="Q5075" s="17" t="s">
        <v>297</v>
      </c>
      <c r="R5075" s="18">
        <v>95</v>
      </c>
      <c r="S5075" s="10">
        <v>44</v>
      </c>
      <c r="AA5075" s="11" t="str">
        <f t="shared" si="79"/>
        <v>32. Khánh HòaThành phố Nha Trang</v>
      </c>
    </row>
    <row r="5076" spans="11:27" ht="15.75">
      <c r="K5076" s="21"/>
      <c r="L5076" s="17"/>
      <c r="M5076" s="17"/>
      <c r="N5076" s="17" t="s">
        <v>420</v>
      </c>
      <c r="O5076" s="17" t="s">
        <v>1297</v>
      </c>
      <c r="P5076" s="17" t="s">
        <v>3171</v>
      </c>
      <c r="Q5076" s="17" t="s">
        <v>297</v>
      </c>
      <c r="R5076" s="18">
        <v>95</v>
      </c>
      <c r="S5076" s="10">
        <v>44</v>
      </c>
      <c r="AA5076" s="11" t="str">
        <f t="shared" si="79"/>
        <v>32. Khánh HòaThành phố Nha Trang</v>
      </c>
    </row>
    <row r="5077" spans="11:27" ht="15.75">
      <c r="K5077" s="21"/>
      <c r="L5077" s="17"/>
      <c r="M5077" s="17"/>
      <c r="N5077" s="17" t="s">
        <v>420</v>
      </c>
      <c r="O5077" s="17" t="s">
        <v>1297</v>
      </c>
      <c r="P5077" s="17" t="s">
        <v>5301</v>
      </c>
      <c r="Q5077" s="17" t="s">
        <v>297</v>
      </c>
      <c r="R5077" s="18">
        <v>95</v>
      </c>
      <c r="S5077" s="10">
        <v>44</v>
      </c>
      <c r="AA5077" s="11" t="str">
        <f t="shared" si="79"/>
        <v>32. Khánh HòaThành phố Nha Trang</v>
      </c>
    </row>
    <row r="5078" spans="11:27" ht="15.75">
      <c r="K5078" s="21"/>
      <c r="L5078" s="17"/>
      <c r="M5078" s="17"/>
      <c r="N5078" s="17" t="s">
        <v>420</v>
      </c>
      <c r="O5078" s="17" t="s">
        <v>1297</v>
      </c>
      <c r="P5078" s="17" t="s">
        <v>629</v>
      </c>
      <c r="Q5078" s="17" t="s">
        <v>297</v>
      </c>
      <c r="R5078" s="18">
        <v>95</v>
      </c>
      <c r="S5078" s="10">
        <v>44</v>
      </c>
      <c r="AA5078" s="11" t="str">
        <f t="shared" si="79"/>
        <v>32. Khánh HòaThành phố Nha Trang</v>
      </c>
    </row>
    <row r="5079" spans="11:27" ht="15.75">
      <c r="K5079" s="21"/>
      <c r="L5079" s="17"/>
      <c r="M5079" s="17"/>
      <c r="N5079" s="17" t="s">
        <v>420</v>
      </c>
      <c r="O5079" s="17" t="s">
        <v>1297</v>
      </c>
      <c r="P5079" s="17" t="s">
        <v>5302</v>
      </c>
      <c r="Q5079" s="17" t="s">
        <v>297</v>
      </c>
      <c r="R5079" s="18">
        <v>95</v>
      </c>
      <c r="S5079" s="10">
        <v>44</v>
      </c>
      <c r="AA5079" s="11" t="str">
        <f t="shared" si="79"/>
        <v>32. Khánh HòaThành phố Nha Trang</v>
      </c>
    </row>
    <row r="5080" spans="11:27" ht="15.75">
      <c r="K5080" s="21"/>
      <c r="L5080" s="17"/>
      <c r="M5080" s="17"/>
      <c r="N5080" s="17" t="s">
        <v>420</v>
      </c>
      <c r="O5080" s="17" t="s">
        <v>1297</v>
      </c>
      <c r="P5080" s="17" t="s">
        <v>5303</v>
      </c>
      <c r="Q5080" s="17" t="s">
        <v>297</v>
      </c>
      <c r="R5080" s="18">
        <v>95</v>
      </c>
      <c r="S5080" s="10">
        <v>44</v>
      </c>
      <c r="AA5080" s="11" t="str">
        <f t="shared" si="79"/>
        <v>32. Khánh HòaThành phố Nha Trang</v>
      </c>
    </row>
    <row r="5081" spans="11:27" ht="15.75">
      <c r="K5081" s="21"/>
      <c r="L5081" s="17"/>
      <c r="M5081" s="17"/>
      <c r="N5081" s="17" t="s">
        <v>420</v>
      </c>
      <c r="O5081" s="17" t="s">
        <v>1297</v>
      </c>
      <c r="P5081" s="17" t="s">
        <v>4108</v>
      </c>
      <c r="Q5081" s="17" t="s">
        <v>297</v>
      </c>
      <c r="R5081" s="18">
        <v>95</v>
      </c>
      <c r="S5081" s="10">
        <v>44</v>
      </c>
      <c r="AA5081" s="11" t="str">
        <f t="shared" si="79"/>
        <v>32. Khánh HòaThành phố Nha Trang</v>
      </c>
    </row>
    <row r="5082" spans="11:27" ht="15.75">
      <c r="K5082" s="21"/>
      <c r="L5082" s="17"/>
      <c r="M5082" s="17"/>
      <c r="N5082" s="17" t="s">
        <v>420</v>
      </c>
      <c r="O5082" s="17" t="s">
        <v>1297</v>
      </c>
      <c r="P5082" s="17" t="s">
        <v>2351</v>
      </c>
      <c r="Q5082" s="17" t="s">
        <v>297</v>
      </c>
      <c r="R5082" s="18">
        <v>95</v>
      </c>
      <c r="S5082" s="10">
        <v>44</v>
      </c>
      <c r="AA5082" s="11" t="str">
        <f t="shared" si="79"/>
        <v>32. Khánh HòaThành phố Nha Trang</v>
      </c>
    </row>
    <row r="5083" spans="11:27" ht="15.75">
      <c r="K5083" s="21"/>
      <c r="L5083" s="17"/>
      <c r="M5083" s="17"/>
      <c r="N5083" s="17" t="s">
        <v>420</v>
      </c>
      <c r="O5083" s="17" t="s">
        <v>1299</v>
      </c>
      <c r="P5083" s="17" t="s">
        <v>5304</v>
      </c>
      <c r="Q5083" s="17" t="s">
        <v>297</v>
      </c>
      <c r="R5083" s="18">
        <v>95</v>
      </c>
      <c r="S5083" s="10">
        <v>44</v>
      </c>
      <c r="AA5083" s="11" t="str">
        <f t="shared" si="79"/>
        <v>32. Khánh HòaThị xã Ninh Hòa</v>
      </c>
    </row>
    <row r="5084" spans="11:27" ht="15.75">
      <c r="K5084" s="21"/>
      <c r="L5084" s="17"/>
      <c r="M5084" s="17"/>
      <c r="N5084" s="17" t="s">
        <v>420</v>
      </c>
      <c r="O5084" s="17" t="s">
        <v>1299</v>
      </c>
      <c r="P5084" s="17" t="s">
        <v>5305</v>
      </c>
      <c r="Q5084" s="17" t="s">
        <v>297</v>
      </c>
      <c r="R5084" s="18">
        <v>95</v>
      </c>
      <c r="S5084" s="10">
        <v>44</v>
      </c>
      <c r="AA5084" s="11" t="str">
        <f t="shared" si="79"/>
        <v>32. Khánh HòaThị xã Ninh Hòa</v>
      </c>
    </row>
    <row r="5085" spans="11:27" ht="15.75">
      <c r="K5085" s="21"/>
      <c r="L5085" s="17"/>
      <c r="M5085" s="17"/>
      <c r="N5085" s="17" t="s">
        <v>420</v>
      </c>
      <c r="O5085" s="17" t="s">
        <v>1299</v>
      </c>
      <c r="P5085" s="17" t="s">
        <v>5306</v>
      </c>
      <c r="Q5085" s="17" t="s">
        <v>297</v>
      </c>
      <c r="R5085" s="18">
        <v>95</v>
      </c>
      <c r="S5085" s="10">
        <v>44</v>
      </c>
      <c r="AA5085" s="11" t="str">
        <f t="shared" si="79"/>
        <v>32. Khánh HòaThị xã Ninh Hòa</v>
      </c>
    </row>
    <row r="5086" spans="11:27" ht="15.75">
      <c r="K5086" s="21"/>
      <c r="L5086" s="17"/>
      <c r="M5086" s="17"/>
      <c r="N5086" s="17" t="s">
        <v>420</v>
      </c>
      <c r="O5086" s="17" t="s">
        <v>1299</v>
      </c>
      <c r="P5086" s="17" t="s">
        <v>5307</v>
      </c>
      <c r="Q5086" s="17" t="s">
        <v>297</v>
      </c>
      <c r="R5086" s="18">
        <v>95</v>
      </c>
      <c r="S5086" s="10">
        <v>44</v>
      </c>
      <c r="AA5086" s="11" t="str">
        <f t="shared" si="79"/>
        <v>32. Khánh HòaThị xã Ninh Hòa</v>
      </c>
    </row>
    <row r="5087" spans="11:27" ht="15.75">
      <c r="K5087" s="21"/>
      <c r="L5087" s="17"/>
      <c r="M5087" s="17"/>
      <c r="N5087" s="17" t="s">
        <v>420</v>
      </c>
      <c r="O5087" s="17" t="s">
        <v>1299</v>
      </c>
      <c r="P5087" s="17" t="s">
        <v>5308</v>
      </c>
      <c r="Q5087" s="17" t="s">
        <v>297</v>
      </c>
      <c r="R5087" s="18">
        <v>95</v>
      </c>
      <c r="S5087" s="10">
        <v>44</v>
      </c>
      <c r="AA5087" s="11" t="str">
        <f t="shared" si="79"/>
        <v>32. Khánh HòaThị xã Ninh Hòa</v>
      </c>
    </row>
    <row r="5088" spans="11:27" ht="15.75">
      <c r="K5088" s="21"/>
      <c r="L5088" s="17"/>
      <c r="M5088" s="17"/>
      <c r="N5088" s="17" t="s">
        <v>420</v>
      </c>
      <c r="O5088" s="17" t="s">
        <v>1299</v>
      </c>
      <c r="P5088" s="17" t="s">
        <v>5309</v>
      </c>
      <c r="Q5088" s="17" t="s">
        <v>297</v>
      </c>
      <c r="R5088" s="18">
        <v>95</v>
      </c>
      <c r="S5088" s="10">
        <v>44</v>
      </c>
      <c r="AA5088" s="11" t="str">
        <f t="shared" si="79"/>
        <v>32. Khánh HòaThị xã Ninh Hòa</v>
      </c>
    </row>
    <row r="5089" spans="11:27" ht="15.75">
      <c r="K5089" s="21"/>
      <c r="L5089" s="17"/>
      <c r="M5089" s="17"/>
      <c r="N5089" s="17" t="s">
        <v>420</v>
      </c>
      <c r="O5089" s="17" t="s">
        <v>1299</v>
      </c>
      <c r="P5089" s="17" t="s">
        <v>5310</v>
      </c>
      <c r="Q5089" s="17" t="s">
        <v>297</v>
      </c>
      <c r="R5089" s="18">
        <v>95</v>
      </c>
      <c r="S5089" s="10">
        <v>44</v>
      </c>
      <c r="AA5089" s="11" t="str">
        <f t="shared" si="79"/>
        <v>32. Khánh HòaThị xã Ninh Hòa</v>
      </c>
    </row>
    <row r="5090" spans="11:27" ht="15.75">
      <c r="K5090" s="21"/>
      <c r="L5090" s="17"/>
      <c r="M5090" s="17"/>
      <c r="N5090" s="17" t="s">
        <v>420</v>
      </c>
      <c r="O5090" s="17" t="s">
        <v>1299</v>
      </c>
      <c r="P5090" s="17" t="s">
        <v>5311</v>
      </c>
      <c r="Q5090" s="17" t="s">
        <v>297</v>
      </c>
      <c r="R5090" s="18">
        <v>95</v>
      </c>
      <c r="S5090" s="10">
        <v>44</v>
      </c>
      <c r="AA5090" s="11" t="str">
        <f t="shared" si="79"/>
        <v>32. Khánh HòaThị xã Ninh Hòa</v>
      </c>
    </row>
    <row r="5091" spans="11:27" ht="15.75">
      <c r="K5091" s="21"/>
      <c r="L5091" s="17"/>
      <c r="M5091" s="17"/>
      <c r="N5091" s="17" t="s">
        <v>420</v>
      </c>
      <c r="O5091" s="17" t="s">
        <v>1299</v>
      </c>
      <c r="P5091" s="17" t="s">
        <v>5312</v>
      </c>
      <c r="Q5091" s="17" t="s">
        <v>297</v>
      </c>
      <c r="R5091" s="18">
        <v>95</v>
      </c>
      <c r="S5091" s="10">
        <v>44</v>
      </c>
      <c r="AA5091" s="11" t="str">
        <f t="shared" si="79"/>
        <v>32. Khánh HòaThị xã Ninh Hòa</v>
      </c>
    </row>
    <row r="5092" spans="11:27" ht="15.75">
      <c r="K5092" s="21"/>
      <c r="L5092" s="17"/>
      <c r="M5092" s="17"/>
      <c r="N5092" s="17" t="s">
        <v>420</v>
      </c>
      <c r="O5092" s="17" t="s">
        <v>1299</v>
      </c>
      <c r="P5092" s="17" t="s">
        <v>5313</v>
      </c>
      <c r="Q5092" s="17" t="s">
        <v>297</v>
      </c>
      <c r="R5092" s="18">
        <v>95</v>
      </c>
      <c r="S5092" s="10">
        <v>44</v>
      </c>
      <c r="AA5092" s="11" t="str">
        <f t="shared" si="79"/>
        <v>32. Khánh HòaThị xã Ninh Hòa</v>
      </c>
    </row>
    <row r="5093" spans="11:27" ht="15.75">
      <c r="K5093" s="21"/>
      <c r="L5093" s="17"/>
      <c r="M5093" s="17"/>
      <c r="N5093" s="17" t="s">
        <v>420</v>
      </c>
      <c r="O5093" s="17" t="s">
        <v>1299</v>
      </c>
      <c r="P5093" s="17" t="s">
        <v>5314</v>
      </c>
      <c r="Q5093" s="17" t="s">
        <v>297</v>
      </c>
      <c r="R5093" s="18">
        <v>95</v>
      </c>
      <c r="S5093" s="10">
        <v>44</v>
      </c>
      <c r="AA5093" s="11" t="str">
        <f t="shared" si="79"/>
        <v>32. Khánh HòaThị xã Ninh Hòa</v>
      </c>
    </row>
    <row r="5094" spans="11:27" ht="15.75">
      <c r="K5094" s="21"/>
      <c r="L5094" s="17"/>
      <c r="M5094" s="17"/>
      <c r="N5094" s="17" t="s">
        <v>420</v>
      </c>
      <c r="O5094" s="17" t="s">
        <v>1299</v>
      </c>
      <c r="P5094" s="17" t="s">
        <v>5315</v>
      </c>
      <c r="Q5094" s="17" t="s">
        <v>297</v>
      </c>
      <c r="R5094" s="18">
        <v>95</v>
      </c>
      <c r="S5094" s="10">
        <v>44</v>
      </c>
      <c r="AA5094" s="11" t="str">
        <f t="shared" si="79"/>
        <v>32. Khánh HòaThị xã Ninh Hòa</v>
      </c>
    </row>
    <row r="5095" spans="11:27" ht="15.75">
      <c r="K5095" s="21"/>
      <c r="L5095" s="17"/>
      <c r="M5095" s="17"/>
      <c r="N5095" s="17" t="s">
        <v>420</v>
      </c>
      <c r="O5095" s="17" t="s">
        <v>1299</v>
      </c>
      <c r="P5095" s="17" t="s">
        <v>5316</v>
      </c>
      <c r="Q5095" s="17" t="s">
        <v>297</v>
      </c>
      <c r="R5095" s="18">
        <v>95</v>
      </c>
      <c r="S5095" s="10">
        <v>44</v>
      </c>
      <c r="AA5095" s="11" t="str">
        <f t="shared" si="79"/>
        <v>32. Khánh HòaThị xã Ninh Hòa</v>
      </c>
    </row>
    <row r="5096" spans="11:27" ht="15.75">
      <c r="K5096" s="21"/>
      <c r="L5096" s="17"/>
      <c r="M5096" s="17"/>
      <c r="N5096" s="17" t="s">
        <v>420</v>
      </c>
      <c r="O5096" s="17" t="s">
        <v>1299</v>
      </c>
      <c r="P5096" s="17" t="s">
        <v>5317</v>
      </c>
      <c r="Q5096" s="17" t="s">
        <v>297</v>
      </c>
      <c r="R5096" s="18">
        <v>95</v>
      </c>
      <c r="S5096" s="10">
        <v>44</v>
      </c>
      <c r="AA5096" s="11" t="str">
        <f t="shared" si="79"/>
        <v>32. Khánh HòaThị xã Ninh Hòa</v>
      </c>
    </row>
    <row r="5097" spans="11:27" ht="15.75">
      <c r="K5097" s="21"/>
      <c r="L5097" s="17"/>
      <c r="M5097" s="17"/>
      <c r="N5097" s="17" t="s">
        <v>420</v>
      </c>
      <c r="O5097" s="17" t="s">
        <v>1299</v>
      </c>
      <c r="P5097" s="17" t="s">
        <v>5318</v>
      </c>
      <c r="Q5097" s="17" t="s">
        <v>297</v>
      </c>
      <c r="R5097" s="18">
        <v>95</v>
      </c>
      <c r="S5097" s="10">
        <v>44</v>
      </c>
      <c r="AA5097" s="11" t="str">
        <f t="shared" si="79"/>
        <v>32. Khánh HòaThị xã Ninh Hòa</v>
      </c>
    </row>
    <row r="5098" spans="11:27" ht="15.75">
      <c r="K5098" s="21"/>
      <c r="L5098" s="17"/>
      <c r="M5098" s="17"/>
      <c r="N5098" s="17" t="s">
        <v>420</v>
      </c>
      <c r="O5098" s="17" t="s">
        <v>1299</v>
      </c>
      <c r="P5098" s="17" t="s">
        <v>5319</v>
      </c>
      <c r="Q5098" s="17" t="s">
        <v>297</v>
      </c>
      <c r="R5098" s="18">
        <v>95</v>
      </c>
      <c r="S5098" s="10">
        <v>44</v>
      </c>
      <c r="AA5098" s="11" t="str">
        <f t="shared" si="79"/>
        <v>32. Khánh HòaThị xã Ninh Hòa</v>
      </c>
    </row>
    <row r="5099" spans="11:27" ht="15.75">
      <c r="K5099" s="21"/>
      <c r="L5099" s="17"/>
      <c r="M5099" s="17"/>
      <c r="N5099" s="17" t="s">
        <v>420</v>
      </c>
      <c r="O5099" s="17" t="s">
        <v>1299</v>
      </c>
      <c r="P5099" s="17" t="s">
        <v>5320</v>
      </c>
      <c r="Q5099" s="17" t="s">
        <v>297</v>
      </c>
      <c r="R5099" s="18">
        <v>95</v>
      </c>
      <c r="S5099" s="10">
        <v>44</v>
      </c>
      <c r="AA5099" s="11" t="str">
        <f t="shared" si="79"/>
        <v>32. Khánh HòaThị xã Ninh Hòa</v>
      </c>
    </row>
    <row r="5100" spans="11:27" ht="15.75">
      <c r="K5100" s="21"/>
      <c r="L5100" s="17"/>
      <c r="M5100" s="17"/>
      <c r="N5100" s="17" t="s">
        <v>420</v>
      </c>
      <c r="O5100" s="17" t="s">
        <v>1299</v>
      </c>
      <c r="P5100" s="17" t="s">
        <v>5321</v>
      </c>
      <c r="Q5100" s="17" t="s">
        <v>297</v>
      </c>
      <c r="R5100" s="18">
        <v>95</v>
      </c>
      <c r="S5100" s="10">
        <v>44</v>
      </c>
      <c r="AA5100" s="11" t="str">
        <f t="shared" si="79"/>
        <v>32. Khánh HòaThị xã Ninh Hòa</v>
      </c>
    </row>
    <row r="5101" spans="11:27" ht="15.75">
      <c r="K5101" s="21"/>
      <c r="L5101" s="17"/>
      <c r="M5101" s="17"/>
      <c r="N5101" s="17" t="s">
        <v>420</v>
      </c>
      <c r="O5101" s="17" t="s">
        <v>1299</v>
      </c>
      <c r="P5101" s="17" t="s">
        <v>2654</v>
      </c>
      <c r="Q5101" s="17" t="s">
        <v>297</v>
      </c>
      <c r="R5101" s="18">
        <v>95</v>
      </c>
      <c r="S5101" s="10">
        <v>44</v>
      </c>
      <c r="AA5101" s="11" t="str">
        <f t="shared" si="79"/>
        <v>32. Khánh HòaThị xã Ninh Hòa</v>
      </c>
    </row>
    <row r="5102" spans="11:27" ht="15.75">
      <c r="K5102" s="21"/>
      <c r="L5102" s="17"/>
      <c r="M5102" s="17"/>
      <c r="N5102" s="17" t="s">
        <v>420</v>
      </c>
      <c r="O5102" s="17" t="s">
        <v>1299</v>
      </c>
      <c r="P5102" s="17" t="s">
        <v>5322</v>
      </c>
      <c r="Q5102" s="17" t="s">
        <v>297</v>
      </c>
      <c r="R5102" s="18">
        <v>95</v>
      </c>
      <c r="S5102" s="10">
        <v>44</v>
      </c>
      <c r="AA5102" s="11" t="str">
        <f t="shared" si="79"/>
        <v>32. Khánh HòaThị xã Ninh Hòa</v>
      </c>
    </row>
    <row r="5103" spans="11:27" ht="15.75">
      <c r="K5103" s="21"/>
      <c r="L5103" s="17"/>
      <c r="M5103" s="17"/>
      <c r="N5103" s="17" t="s">
        <v>420</v>
      </c>
      <c r="O5103" s="17" t="s">
        <v>1299</v>
      </c>
      <c r="P5103" s="17" t="s">
        <v>5323</v>
      </c>
      <c r="Q5103" s="17" t="s">
        <v>297</v>
      </c>
      <c r="R5103" s="18">
        <v>95</v>
      </c>
      <c r="S5103" s="10">
        <v>44</v>
      </c>
      <c r="AA5103" s="11" t="str">
        <f t="shared" si="79"/>
        <v>32. Khánh HòaThị xã Ninh Hòa</v>
      </c>
    </row>
    <row r="5104" spans="11:27" ht="15.75">
      <c r="K5104" s="21"/>
      <c r="L5104" s="17"/>
      <c r="M5104" s="17"/>
      <c r="N5104" s="17" t="s">
        <v>420</v>
      </c>
      <c r="O5104" s="17" t="s">
        <v>1299</v>
      </c>
      <c r="P5104" s="17" t="s">
        <v>5324</v>
      </c>
      <c r="Q5104" s="17" t="s">
        <v>297</v>
      </c>
      <c r="R5104" s="18">
        <v>95</v>
      </c>
      <c r="S5104" s="10">
        <v>44</v>
      </c>
      <c r="AA5104" s="11" t="str">
        <f t="shared" si="79"/>
        <v>32. Khánh HòaThị xã Ninh Hòa</v>
      </c>
    </row>
    <row r="5105" spans="11:27" ht="15.75">
      <c r="K5105" s="21"/>
      <c r="L5105" s="17"/>
      <c r="M5105" s="17"/>
      <c r="N5105" s="17" t="s">
        <v>420</v>
      </c>
      <c r="O5105" s="17" t="s">
        <v>1299</v>
      </c>
      <c r="P5105" s="17" t="s">
        <v>5325</v>
      </c>
      <c r="Q5105" s="17" t="s">
        <v>297</v>
      </c>
      <c r="R5105" s="18">
        <v>95</v>
      </c>
      <c r="S5105" s="10">
        <v>44</v>
      </c>
      <c r="AA5105" s="11" t="str">
        <f t="shared" si="79"/>
        <v>32. Khánh HòaThị xã Ninh Hòa</v>
      </c>
    </row>
    <row r="5106" spans="11:27" ht="15.75">
      <c r="K5106" s="21"/>
      <c r="L5106" s="17"/>
      <c r="M5106" s="17"/>
      <c r="N5106" s="17" t="s">
        <v>420</v>
      </c>
      <c r="O5106" s="17" t="s">
        <v>1299</v>
      </c>
      <c r="P5106" s="17" t="s">
        <v>5326</v>
      </c>
      <c r="Q5106" s="17" t="s">
        <v>297</v>
      </c>
      <c r="R5106" s="18">
        <v>95</v>
      </c>
      <c r="S5106" s="10">
        <v>44</v>
      </c>
      <c r="AA5106" s="11" t="str">
        <f t="shared" si="79"/>
        <v>32. Khánh HòaThị xã Ninh Hòa</v>
      </c>
    </row>
    <row r="5107" spans="11:27" ht="15.75">
      <c r="K5107" s="21"/>
      <c r="L5107" s="17"/>
      <c r="M5107" s="17"/>
      <c r="N5107" s="17" t="s">
        <v>420</v>
      </c>
      <c r="O5107" s="17" t="s">
        <v>1299</v>
      </c>
      <c r="P5107" s="17" t="s">
        <v>5327</v>
      </c>
      <c r="Q5107" s="17" t="s">
        <v>297</v>
      </c>
      <c r="R5107" s="18">
        <v>95</v>
      </c>
      <c r="S5107" s="10">
        <v>44</v>
      </c>
      <c r="AA5107" s="11" t="str">
        <f t="shared" si="79"/>
        <v>32. Khánh HòaThị xã Ninh Hòa</v>
      </c>
    </row>
    <row r="5108" spans="11:27" ht="15.75">
      <c r="K5108" s="21"/>
      <c r="L5108" s="17"/>
      <c r="M5108" s="17"/>
      <c r="N5108" s="17" t="s">
        <v>420</v>
      </c>
      <c r="O5108" s="17" t="s">
        <v>1299</v>
      </c>
      <c r="P5108" s="17" t="s">
        <v>5328</v>
      </c>
      <c r="Q5108" s="17" t="s">
        <v>297</v>
      </c>
      <c r="R5108" s="18">
        <v>95</v>
      </c>
      <c r="S5108" s="10">
        <v>44</v>
      </c>
      <c r="AA5108" s="11" t="str">
        <f t="shared" si="79"/>
        <v>32. Khánh HòaThị xã Ninh Hòa</v>
      </c>
    </row>
    <row r="5109" spans="11:27" ht="15.75">
      <c r="K5109" s="21"/>
      <c r="L5109" s="17"/>
      <c r="M5109" s="17"/>
      <c r="N5109" s="17" t="s">
        <v>420</v>
      </c>
      <c r="O5109" s="17" t="s">
        <v>1299</v>
      </c>
      <c r="P5109" s="17" t="s">
        <v>5329</v>
      </c>
      <c r="Q5109" s="17" t="s">
        <v>297</v>
      </c>
      <c r="R5109" s="18">
        <v>95</v>
      </c>
      <c r="S5109" s="10">
        <v>44</v>
      </c>
      <c r="AA5109" s="11" t="str">
        <f t="shared" si="79"/>
        <v>32. Khánh HòaThị xã Ninh Hòa</v>
      </c>
    </row>
    <row r="5110" spans="11:27" ht="15.75">
      <c r="K5110" s="21"/>
      <c r="L5110" s="17"/>
      <c r="M5110" s="17"/>
      <c r="N5110" s="17" t="s">
        <v>424</v>
      </c>
      <c r="O5110" s="17" t="s">
        <v>1301</v>
      </c>
      <c r="P5110" s="17" t="s">
        <v>5330</v>
      </c>
      <c r="Q5110" s="17" t="s">
        <v>297</v>
      </c>
      <c r="R5110" s="18">
        <v>95</v>
      </c>
      <c r="S5110" s="10">
        <v>44</v>
      </c>
      <c r="AA5110" s="11" t="str">
        <f t="shared" si="79"/>
        <v>33. Kiên GiangHuyện An Biên</v>
      </c>
    </row>
    <row r="5111" spans="11:27" ht="15.75">
      <c r="K5111" s="21"/>
      <c r="L5111" s="17"/>
      <c r="M5111" s="17"/>
      <c r="N5111" s="17" t="s">
        <v>424</v>
      </c>
      <c r="O5111" s="17" t="s">
        <v>1301</v>
      </c>
      <c r="P5111" s="17" t="s">
        <v>5331</v>
      </c>
      <c r="Q5111" s="17" t="s">
        <v>297</v>
      </c>
      <c r="R5111" s="18">
        <v>95</v>
      </c>
      <c r="S5111" s="10">
        <v>44</v>
      </c>
      <c r="AA5111" s="11" t="str">
        <f t="shared" si="79"/>
        <v>33. Kiên GiangHuyện An Biên</v>
      </c>
    </row>
    <row r="5112" spans="11:27" ht="15.75">
      <c r="K5112" s="21"/>
      <c r="L5112" s="17"/>
      <c r="M5112" s="17"/>
      <c r="N5112" s="17" t="s">
        <v>424</v>
      </c>
      <c r="O5112" s="17" t="s">
        <v>1301</v>
      </c>
      <c r="P5112" s="17" t="s">
        <v>1008</v>
      </c>
      <c r="Q5112" s="17" t="s">
        <v>297</v>
      </c>
      <c r="R5112" s="18">
        <v>95</v>
      </c>
      <c r="S5112" s="10">
        <v>44</v>
      </c>
      <c r="AA5112" s="11" t="str">
        <f t="shared" si="79"/>
        <v>33. Kiên GiangHuyện An Biên</v>
      </c>
    </row>
    <row r="5113" spans="11:27" ht="15.75">
      <c r="K5113" s="21"/>
      <c r="L5113" s="17"/>
      <c r="M5113" s="17"/>
      <c r="N5113" s="17" t="s">
        <v>424</v>
      </c>
      <c r="O5113" s="17" t="s">
        <v>1301</v>
      </c>
      <c r="P5113" s="17" t="s">
        <v>5332</v>
      </c>
      <c r="Q5113" s="17" t="s">
        <v>297</v>
      </c>
      <c r="R5113" s="18">
        <v>95</v>
      </c>
      <c r="S5113" s="10">
        <v>44</v>
      </c>
      <c r="AA5113" s="11" t="str">
        <f t="shared" si="79"/>
        <v>33. Kiên GiangHuyện An Biên</v>
      </c>
    </row>
    <row r="5114" spans="11:27" ht="15.75">
      <c r="K5114" s="21"/>
      <c r="L5114" s="17"/>
      <c r="M5114" s="17"/>
      <c r="N5114" s="17" t="s">
        <v>424</v>
      </c>
      <c r="O5114" s="17" t="s">
        <v>1301</v>
      </c>
      <c r="P5114" s="17" t="s">
        <v>5333</v>
      </c>
      <c r="Q5114" s="17" t="s">
        <v>297</v>
      </c>
      <c r="R5114" s="18">
        <v>95</v>
      </c>
      <c r="S5114" s="10">
        <v>44</v>
      </c>
      <c r="AA5114" s="11" t="str">
        <f t="shared" si="79"/>
        <v>33. Kiên GiangHuyện An Biên</v>
      </c>
    </row>
    <row r="5115" spans="11:27" ht="15.75">
      <c r="K5115" s="21"/>
      <c r="L5115" s="17"/>
      <c r="M5115" s="17"/>
      <c r="N5115" s="17" t="s">
        <v>424</v>
      </c>
      <c r="O5115" s="17" t="s">
        <v>1301</v>
      </c>
      <c r="P5115" s="17" t="s">
        <v>5334</v>
      </c>
      <c r="Q5115" s="17" t="s">
        <v>297</v>
      </c>
      <c r="R5115" s="18">
        <v>95</v>
      </c>
      <c r="S5115" s="10">
        <v>44</v>
      </c>
      <c r="AA5115" s="11" t="str">
        <f t="shared" si="79"/>
        <v>33. Kiên GiangHuyện An Biên</v>
      </c>
    </row>
    <row r="5116" spans="11:27" ht="15.75">
      <c r="K5116" s="21"/>
      <c r="L5116" s="17"/>
      <c r="M5116" s="17"/>
      <c r="N5116" s="17" t="s">
        <v>424</v>
      </c>
      <c r="O5116" s="17" t="s">
        <v>1301</v>
      </c>
      <c r="P5116" s="17" t="s">
        <v>5335</v>
      </c>
      <c r="Q5116" s="17" t="s">
        <v>297</v>
      </c>
      <c r="R5116" s="18">
        <v>95</v>
      </c>
      <c r="S5116" s="10">
        <v>44</v>
      </c>
      <c r="AA5116" s="11" t="str">
        <f t="shared" si="79"/>
        <v>33. Kiên GiangHuyện An Biên</v>
      </c>
    </row>
    <row r="5117" spans="11:27" ht="15.75">
      <c r="K5117" s="21"/>
      <c r="L5117" s="17"/>
      <c r="M5117" s="17"/>
      <c r="N5117" s="17" t="s">
        <v>424</v>
      </c>
      <c r="O5117" s="17" t="s">
        <v>1301</v>
      </c>
      <c r="P5117" s="17" t="s">
        <v>5336</v>
      </c>
      <c r="Q5117" s="17" t="s">
        <v>297</v>
      </c>
      <c r="R5117" s="18">
        <v>95</v>
      </c>
      <c r="S5117" s="10">
        <v>44</v>
      </c>
      <c r="AA5117" s="11" t="str">
        <f t="shared" si="79"/>
        <v>33. Kiên GiangHuyện An Biên</v>
      </c>
    </row>
    <row r="5118" spans="11:27" ht="15.75">
      <c r="K5118" s="21"/>
      <c r="L5118" s="17"/>
      <c r="M5118" s="17"/>
      <c r="N5118" s="17" t="s">
        <v>424</v>
      </c>
      <c r="O5118" s="17" t="s">
        <v>1301</v>
      </c>
      <c r="P5118" s="17" t="s">
        <v>5337</v>
      </c>
      <c r="Q5118" s="17" t="s">
        <v>297</v>
      </c>
      <c r="R5118" s="18">
        <v>95</v>
      </c>
      <c r="S5118" s="10">
        <v>44</v>
      </c>
      <c r="AA5118" s="11" t="str">
        <f t="shared" si="79"/>
        <v>33. Kiên GiangHuyện An Biên</v>
      </c>
    </row>
    <row r="5119" spans="11:27" ht="15.75">
      <c r="K5119" s="21"/>
      <c r="L5119" s="17"/>
      <c r="M5119" s="17"/>
      <c r="N5119" s="17" t="s">
        <v>424</v>
      </c>
      <c r="O5119" s="17" t="s">
        <v>1304</v>
      </c>
      <c r="P5119" s="17" t="s">
        <v>5338</v>
      </c>
      <c r="Q5119" s="17" t="s">
        <v>297</v>
      </c>
      <c r="R5119" s="18">
        <v>95</v>
      </c>
      <c r="S5119" s="10">
        <v>44</v>
      </c>
      <c r="AA5119" s="11" t="str">
        <f t="shared" si="79"/>
        <v>33. Kiên GiangHuyện An Minh</v>
      </c>
    </row>
    <row r="5120" spans="11:27" ht="15.75">
      <c r="K5120" s="21"/>
      <c r="L5120" s="17"/>
      <c r="M5120" s="17"/>
      <c r="N5120" s="17" t="s">
        <v>424</v>
      </c>
      <c r="O5120" s="17" t="s">
        <v>1304</v>
      </c>
      <c r="P5120" s="17" t="s">
        <v>5339</v>
      </c>
      <c r="Q5120" s="17" t="s">
        <v>297</v>
      </c>
      <c r="R5120" s="18">
        <v>95</v>
      </c>
      <c r="S5120" s="10">
        <v>44</v>
      </c>
      <c r="AA5120" s="11" t="str">
        <f t="shared" si="79"/>
        <v>33. Kiên GiangHuyện An Minh</v>
      </c>
    </row>
    <row r="5121" spans="11:27" ht="15.75">
      <c r="K5121" s="21"/>
      <c r="L5121" s="17"/>
      <c r="M5121" s="17"/>
      <c r="N5121" s="17" t="s">
        <v>424</v>
      </c>
      <c r="O5121" s="17" t="s">
        <v>1304</v>
      </c>
      <c r="P5121" s="17" t="s">
        <v>2013</v>
      </c>
      <c r="Q5121" s="17" t="s">
        <v>297</v>
      </c>
      <c r="R5121" s="18">
        <v>95</v>
      </c>
      <c r="S5121" s="10">
        <v>44</v>
      </c>
      <c r="AA5121" s="11" t="str">
        <f t="shared" si="79"/>
        <v>33. Kiên GiangHuyện An Minh</v>
      </c>
    </row>
    <row r="5122" spans="11:27" ht="15.75">
      <c r="K5122" s="21"/>
      <c r="L5122" s="17"/>
      <c r="M5122" s="17"/>
      <c r="N5122" s="17" t="s">
        <v>424</v>
      </c>
      <c r="O5122" s="17" t="s">
        <v>1304</v>
      </c>
      <c r="P5122" s="17" t="s">
        <v>5340</v>
      </c>
      <c r="Q5122" s="17" t="s">
        <v>297</v>
      </c>
      <c r="R5122" s="18">
        <v>95</v>
      </c>
      <c r="S5122" s="10">
        <v>44</v>
      </c>
      <c r="AA5122" s="11" t="str">
        <f t="shared" si="79"/>
        <v>33. Kiên GiangHuyện An Minh</v>
      </c>
    </row>
    <row r="5123" spans="11:27" ht="15.75">
      <c r="K5123" s="21"/>
      <c r="L5123" s="17"/>
      <c r="M5123" s="17"/>
      <c r="N5123" s="17" t="s">
        <v>424</v>
      </c>
      <c r="O5123" s="17" t="s">
        <v>1304</v>
      </c>
      <c r="P5123" s="17" t="s">
        <v>5341</v>
      </c>
      <c r="Q5123" s="17" t="s">
        <v>297</v>
      </c>
      <c r="R5123" s="18">
        <v>95</v>
      </c>
      <c r="S5123" s="10">
        <v>44</v>
      </c>
      <c r="AA5123" s="11" t="str">
        <f t="shared" si="79"/>
        <v>33. Kiên GiangHuyện An Minh</v>
      </c>
    </row>
    <row r="5124" spans="11:27" ht="15.75">
      <c r="K5124" s="21"/>
      <c r="L5124" s="17"/>
      <c r="M5124" s="17"/>
      <c r="N5124" s="17" t="s">
        <v>424</v>
      </c>
      <c r="O5124" s="17" t="s">
        <v>1304</v>
      </c>
      <c r="P5124" s="17" t="s">
        <v>1784</v>
      </c>
      <c r="Q5124" s="17" t="s">
        <v>297</v>
      </c>
      <c r="R5124" s="18">
        <v>95</v>
      </c>
      <c r="S5124" s="10">
        <v>44</v>
      </c>
      <c r="AA5124" s="11" t="str">
        <f t="shared" si="79"/>
        <v>33. Kiên GiangHuyện An Minh</v>
      </c>
    </row>
    <row r="5125" spans="11:27" ht="15.75">
      <c r="K5125" s="21"/>
      <c r="L5125" s="17"/>
      <c r="M5125" s="17"/>
      <c r="N5125" s="17" t="s">
        <v>424</v>
      </c>
      <c r="O5125" s="17" t="s">
        <v>1304</v>
      </c>
      <c r="P5125" s="17" t="s">
        <v>2220</v>
      </c>
      <c r="Q5125" s="17" t="s">
        <v>297</v>
      </c>
      <c r="R5125" s="18">
        <v>95</v>
      </c>
      <c r="S5125" s="10">
        <v>44</v>
      </c>
      <c r="AA5125" s="11" t="str">
        <f t="shared" si="79"/>
        <v>33. Kiên GiangHuyện An Minh</v>
      </c>
    </row>
    <row r="5126" spans="11:27" ht="15.75">
      <c r="K5126" s="21"/>
      <c r="L5126" s="17"/>
      <c r="M5126" s="17"/>
      <c r="N5126" s="17" t="s">
        <v>424</v>
      </c>
      <c r="O5126" s="17" t="s">
        <v>1304</v>
      </c>
      <c r="P5126" s="17" t="s">
        <v>4465</v>
      </c>
      <c r="Q5126" s="17" t="s">
        <v>297</v>
      </c>
      <c r="R5126" s="18">
        <v>95</v>
      </c>
      <c r="S5126" s="10">
        <v>44</v>
      </c>
      <c r="AA5126" s="11" t="str">
        <f t="shared" ref="AA5126:AA5189" si="80">N5126&amp;O5126</f>
        <v>33. Kiên GiangHuyện An Minh</v>
      </c>
    </row>
    <row r="5127" spans="11:27" ht="15.75">
      <c r="K5127" s="21"/>
      <c r="L5127" s="17"/>
      <c r="M5127" s="17"/>
      <c r="N5127" s="17" t="s">
        <v>424</v>
      </c>
      <c r="O5127" s="17" t="s">
        <v>1304</v>
      </c>
      <c r="P5127" s="17" t="s">
        <v>5342</v>
      </c>
      <c r="Q5127" s="17" t="s">
        <v>297</v>
      </c>
      <c r="R5127" s="18">
        <v>95</v>
      </c>
      <c r="S5127" s="10">
        <v>44</v>
      </c>
      <c r="AA5127" s="11" t="str">
        <f t="shared" si="80"/>
        <v>33. Kiên GiangHuyện An Minh</v>
      </c>
    </row>
    <row r="5128" spans="11:27" ht="15.75">
      <c r="K5128" s="21"/>
      <c r="L5128" s="17"/>
      <c r="M5128" s="17"/>
      <c r="N5128" s="17" t="s">
        <v>424</v>
      </c>
      <c r="O5128" s="17" t="s">
        <v>1304</v>
      </c>
      <c r="P5128" s="17" t="s">
        <v>5343</v>
      </c>
      <c r="Q5128" s="17" t="s">
        <v>297</v>
      </c>
      <c r="R5128" s="18">
        <v>95</v>
      </c>
      <c r="S5128" s="10">
        <v>44</v>
      </c>
      <c r="AA5128" s="11" t="str">
        <f t="shared" si="80"/>
        <v>33. Kiên GiangHuyện An Minh</v>
      </c>
    </row>
    <row r="5129" spans="11:27" ht="15.75">
      <c r="K5129" s="21"/>
      <c r="L5129" s="17"/>
      <c r="M5129" s="17"/>
      <c r="N5129" s="17" t="s">
        <v>424</v>
      </c>
      <c r="O5129" s="17" t="s">
        <v>1304</v>
      </c>
      <c r="P5129" s="17" t="s">
        <v>5344</v>
      </c>
      <c r="Q5129" s="17" t="s">
        <v>297</v>
      </c>
      <c r="R5129" s="18">
        <v>95</v>
      </c>
      <c r="S5129" s="10">
        <v>44</v>
      </c>
      <c r="AA5129" s="11" t="str">
        <f t="shared" si="80"/>
        <v>33. Kiên GiangHuyện An Minh</v>
      </c>
    </row>
    <row r="5130" spans="11:27" ht="15.75">
      <c r="K5130" s="21"/>
      <c r="L5130" s="17"/>
      <c r="M5130" s="17"/>
      <c r="N5130" s="17" t="s">
        <v>424</v>
      </c>
      <c r="O5130" s="17" t="s">
        <v>601</v>
      </c>
      <c r="P5130" s="17" t="s">
        <v>5345</v>
      </c>
      <c r="Q5130" s="17" t="s">
        <v>297</v>
      </c>
      <c r="R5130" s="18">
        <v>95</v>
      </c>
      <c r="S5130" s="10">
        <v>44</v>
      </c>
      <c r="AA5130" s="11" t="str">
        <f t="shared" si="80"/>
        <v>33. Kiên GiangHuyện Châu Thành</v>
      </c>
    </row>
    <row r="5131" spans="11:27" ht="15.75">
      <c r="K5131" s="21"/>
      <c r="L5131" s="17"/>
      <c r="M5131" s="17"/>
      <c r="N5131" s="17" t="s">
        <v>424</v>
      </c>
      <c r="O5131" s="17" t="s">
        <v>601</v>
      </c>
      <c r="P5131" s="17" t="s">
        <v>3297</v>
      </c>
      <c r="Q5131" s="17" t="s">
        <v>297</v>
      </c>
      <c r="R5131" s="18">
        <v>95</v>
      </c>
      <c r="S5131" s="10">
        <v>44</v>
      </c>
      <c r="AA5131" s="11" t="str">
        <f t="shared" si="80"/>
        <v>33. Kiên GiangHuyện Châu Thành</v>
      </c>
    </row>
    <row r="5132" spans="11:27" ht="15.75">
      <c r="K5132" s="21"/>
      <c r="L5132" s="17"/>
      <c r="M5132" s="17"/>
      <c r="N5132" s="17" t="s">
        <v>424</v>
      </c>
      <c r="O5132" s="17" t="s">
        <v>601</v>
      </c>
      <c r="P5132" s="17" t="s">
        <v>5346</v>
      </c>
      <c r="Q5132" s="17" t="s">
        <v>297</v>
      </c>
      <c r="R5132" s="18">
        <v>95</v>
      </c>
      <c r="S5132" s="10">
        <v>44</v>
      </c>
      <c r="AA5132" s="11" t="str">
        <f t="shared" si="80"/>
        <v>33. Kiên GiangHuyện Châu Thành</v>
      </c>
    </row>
    <row r="5133" spans="11:27" ht="15.75">
      <c r="K5133" s="21"/>
      <c r="L5133" s="17"/>
      <c r="M5133" s="17"/>
      <c r="N5133" s="17" t="s">
        <v>424</v>
      </c>
      <c r="O5133" s="17" t="s">
        <v>601</v>
      </c>
      <c r="P5133" s="17" t="s">
        <v>4942</v>
      </c>
      <c r="Q5133" s="17" t="s">
        <v>297</v>
      </c>
      <c r="R5133" s="18">
        <v>95</v>
      </c>
      <c r="S5133" s="10">
        <v>44</v>
      </c>
      <c r="AA5133" s="11" t="str">
        <f t="shared" si="80"/>
        <v>33. Kiên GiangHuyện Châu Thành</v>
      </c>
    </row>
    <row r="5134" spans="11:27" ht="15.75">
      <c r="K5134" s="21"/>
      <c r="L5134" s="17"/>
      <c r="M5134" s="17"/>
      <c r="N5134" s="17" t="s">
        <v>424</v>
      </c>
      <c r="O5134" s="17" t="s">
        <v>601</v>
      </c>
      <c r="P5134" s="17" t="s">
        <v>5347</v>
      </c>
      <c r="Q5134" s="17" t="s">
        <v>297</v>
      </c>
      <c r="R5134" s="18">
        <v>95</v>
      </c>
      <c r="S5134" s="10">
        <v>44</v>
      </c>
      <c r="AA5134" s="11" t="str">
        <f t="shared" si="80"/>
        <v>33. Kiên GiangHuyện Châu Thành</v>
      </c>
    </row>
    <row r="5135" spans="11:27" ht="15.75">
      <c r="K5135" s="21"/>
      <c r="L5135" s="17"/>
      <c r="M5135" s="17"/>
      <c r="N5135" s="17" t="s">
        <v>424</v>
      </c>
      <c r="O5135" s="17" t="s">
        <v>601</v>
      </c>
      <c r="P5135" s="17" t="s">
        <v>5348</v>
      </c>
      <c r="Q5135" s="17" t="s">
        <v>297</v>
      </c>
      <c r="R5135" s="18">
        <v>95</v>
      </c>
      <c r="S5135" s="10">
        <v>44</v>
      </c>
      <c r="AA5135" s="11" t="str">
        <f t="shared" si="80"/>
        <v>33. Kiên GiangHuyện Châu Thành</v>
      </c>
    </row>
    <row r="5136" spans="11:27" ht="15.75">
      <c r="K5136" s="21"/>
      <c r="L5136" s="17"/>
      <c r="M5136" s="17"/>
      <c r="N5136" s="17" t="s">
        <v>424</v>
      </c>
      <c r="O5136" s="17" t="s">
        <v>601</v>
      </c>
      <c r="P5136" s="17" t="s">
        <v>5349</v>
      </c>
      <c r="Q5136" s="17" t="s">
        <v>297</v>
      </c>
      <c r="R5136" s="18">
        <v>95</v>
      </c>
      <c r="S5136" s="10">
        <v>44</v>
      </c>
      <c r="AA5136" s="11" t="str">
        <f t="shared" si="80"/>
        <v>33. Kiên GiangHuyện Châu Thành</v>
      </c>
    </row>
    <row r="5137" spans="11:27" ht="15.75">
      <c r="K5137" s="21"/>
      <c r="L5137" s="17"/>
      <c r="M5137" s="17"/>
      <c r="N5137" s="17" t="s">
        <v>424</v>
      </c>
      <c r="O5137" s="17" t="s">
        <v>601</v>
      </c>
      <c r="P5137" s="17" t="s">
        <v>2230</v>
      </c>
      <c r="Q5137" s="17" t="s">
        <v>297</v>
      </c>
      <c r="R5137" s="18">
        <v>95</v>
      </c>
      <c r="S5137" s="10">
        <v>44</v>
      </c>
      <c r="AA5137" s="11" t="str">
        <f t="shared" si="80"/>
        <v>33. Kiên GiangHuyện Châu Thành</v>
      </c>
    </row>
    <row r="5138" spans="11:27" ht="15.75">
      <c r="K5138" s="21"/>
      <c r="L5138" s="17"/>
      <c r="M5138" s="17"/>
      <c r="N5138" s="17" t="s">
        <v>424</v>
      </c>
      <c r="O5138" s="17" t="s">
        <v>601</v>
      </c>
      <c r="P5138" s="17" t="s">
        <v>5350</v>
      </c>
      <c r="Q5138" s="17" t="s">
        <v>297</v>
      </c>
      <c r="R5138" s="18">
        <v>95</v>
      </c>
      <c r="S5138" s="10">
        <v>44</v>
      </c>
      <c r="AA5138" s="11" t="str">
        <f t="shared" si="80"/>
        <v>33. Kiên GiangHuyện Châu Thành</v>
      </c>
    </row>
    <row r="5139" spans="11:27" ht="15.75">
      <c r="K5139" s="21"/>
      <c r="L5139" s="17"/>
      <c r="M5139" s="17"/>
      <c r="N5139" s="17" t="s">
        <v>424</v>
      </c>
      <c r="O5139" s="17" t="s">
        <v>601</v>
      </c>
      <c r="P5139" s="17" t="s">
        <v>5351</v>
      </c>
      <c r="Q5139" s="17" t="s">
        <v>297</v>
      </c>
      <c r="R5139" s="18">
        <v>95</v>
      </c>
      <c r="S5139" s="10">
        <v>44</v>
      </c>
      <c r="AA5139" s="11" t="str">
        <f t="shared" si="80"/>
        <v>33. Kiên GiangHuyện Châu Thành</v>
      </c>
    </row>
    <row r="5140" spans="11:27" ht="15.75">
      <c r="K5140" s="21"/>
      <c r="L5140" s="17"/>
      <c r="M5140" s="17"/>
      <c r="N5140" s="17" t="s">
        <v>424</v>
      </c>
      <c r="O5140" s="17" t="s">
        <v>1309</v>
      </c>
      <c r="P5140" s="17" t="s">
        <v>5352</v>
      </c>
      <c r="Q5140" s="17" t="s">
        <v>297</v>
      </c>
      <c r="R5140" s="18">
        <v>95</v>
      </c>
      <c r="S5140" s="10">
        <v>44</v>
      </c>
      <c r="AA5140" s="11" t="str">
        <f t="shared" si="80"/>
        <v>33. Kiên GiangHuyện Gò Quao</v>
      </c>
    </row>
    <row r="5141" spans="11:27" ht="15.75">
      <c r="K5141" s="21"/>
      <c r="L5141" s="17"/>
      <c r="M5141" s="17"/>
      <c r="N5141" s="17" t="s">
        <v>424</v>
      </c>
      <c r="O5141" s="17" t="s">
        <v>1309</v>
      </c>
      <c r="P5141" s="17" t="s">
        <v>3039</v>
      </c>
      <c r="Q5141" s="17" t="s">
        <v>297</v>
      </c>
      <c r="R5141" s="18">
        <v>95</v>
      </c>
      <c r="S5141" s="10">
        <v>44</v>
      </c>
      <c r="AA5141" s="11" t="str">
        <f t="shared" si="80"/>
        <v>33. Kiên GiangHuyện Gò Quao</v>
      </c>
    </row>
    <row r="5142" spans="11:27" ht="15.75">
      <c r="K5142" s="21"/>
      <c r="L5142" s="17"/>
      <c r="M5142" s="17"/>
      <c r="N5142" s="17" t="s">
        <v>424</v>
      </c>
      <c r="O5142" s="17" t="s">
        <v>1309</v>
      </c>
      <c r="P5142" s="17" t="s">
        <v>4093</v>
      </c>
      <c r="Q5142" s="17" t="s">
        <v>297</v>
      </c>
      <c r="R5142" s="18">
        <v>95</v>
      </c>
      <c r="S5142" s="10">
        <v>44</v>
      </c>
      <c r="AA5142" s="11" t="str">
        <f t="shared" si="80"/>
        <v>33. Kiên GiangHuyện Gò Quao</v>
      </c>
    </row>
    <row r="5143" spans="11:27" ht="15.75">
      <c r="K5143" s="21"/>
      <c r="L5143" s="17"/>
      <c r="M5143" s="17"/>
      <c r="N5143" s="17" t="s">
        <v>424</v>
      </c>
      <c r="O5143" s="17" t="s">
        <v>1309</v>
      </c>
      <c r="P5143" s="17" t="s">
        <v>5353</v>
      </c>
      <c r="Q5143" s="17" t="s">
        <v>297</v>
      </c>
      <c r="R5143" s="18">
        <v>95</v>
      </c>
      <c r="S5143" s="10">
        <v>44</v>
      </c>
      <c r="AA5143" s="11" t="str">
        <f t="shared" si="80"/>
        <v>33. Kiên GiangHuyện Gò Quao</v>
      </c>
    </row>
    <row r="5144" spans="11:27" ht="15.75">
      <c r="K5144" s="21"/>
      <c r="L5144" s="17"/>
      <c r="M5144" s="17"/>
      <c r="N5144" s="17" t="s">
        <v>424</v>
      </c>
      <c r="O5144" s="17" t="s">
        <v>1309</v>
      </c>
      <c r="P5144" s="17" t="s">
        <v>5354</v>
      </c>
      <c r="Q5144" s="17" t="s">
        <v>297</v>
      </c>
      <c r="R5144" s="18">
        <v>95</v>
      </c>
      <c r="S5144" s="10">
        <v>44</v>
      </c>
      <c r="AA5144" s="11" t="str">
        <f t="shared" si="80"/>
        <v>33. Kiên GiangHuyện Gò Quao</v>
      </c>
    </row>
    <row r="5145" spans="11:27" ht="15.75">
      <c r="K5145" s="21"/>
      <c r="L5145" s="17"/>
      <c r="M5145" s="17"/>
      <c r="N5145" s="17" t="s">
        <v>424</v>
      </c>
      <c r="O5145" s="17" t="s">
        <v>1309</v>
      </c>
      <c r="P5145" s="17" t="s">
        <v>5355</v>
      </c>
      <c r="Q5145" s="17" t="s">
        <v>297</v>
      </c>
      <c r="R5145" s="18">
        <v>95</v>
      </c>
      <c r="S5145" s="10">
        <v>44</v>
      </c>
      <c r="AA5145" s="11" t="str">
        <f t="shared" si="80"/>
        <v>33. Kiên GiangHuyện Gò Quao</v>
      </c>
    </row>
    <row r="5146" spans="11:27" ht="15.75">
      <c r="K5146" s="21"/>
      <c r="L5146" s="17"/>
      <c r="M5146" s="17"/>
      <c r="N5146" s="17" t="s">
        <v>424</v>
      </c>
      <c r="O5146" s="17" t="s">
        <v>1309</v>
      </c>
      <c r="P5146" s="17" t="s">
        <v>5356</v>
      </c>
      <c r="Q5146" s="17" t="s">
        <v>297</v>
      </c>
      <c r="R5146" s="18">
        <v>95</v>
      </c>
      <c r="S5146" s="10">
        <v>44</v>
      </c>
      <c r="AA5146" s="11" t="str">
        <f t="shared" si="80"/>
        <v>33. Kiên GiangHuyện Gò Quao</v>
      </c>
    </row>
    <row r="5147" spans="11:27" ht="15.75">
      <c r="K5147" s="21"/>
      <c r="L5147" s="17"/>
      <c r="M5147" s="17"/>
      <c r="N5147" s="17" t="s">
        <v>424</v>
      </c>
      <c r="O5147" s="17" t="s">
        <v>1309</v>
      </c>
      <c r="P5147" s="17" t="s">
        <v>5357</v>
      </c>
      <c r="Q5147" s="17" t="s">
        <v>297</v>
      </c>
      <c r="R5147" s="18">
        <v>95</v>
      </c>
      <c r="S5147" s="10">
        <v>44</v>
      </c>
      <c r="AA5147" s="11" t="str">
        <f t="shared" si="80"/>
        <v>33. Kiên GiangHuyện Gò Quao</v>
      </c>
    </row>
    <row r="5148" spans="11:27" ht="15.75">
      <c r="K5148" s="21"/>
      <c r="L5148" s="17"/>
      <c r="M5148" s="17"/>
      <c r="N5148" s="17" t="s">
        <v>424</v>
      </c>
      <c r="O5148" s="17" t="s">
        <v>1309</v>
      </c>
      <c r="P5148" s="17" t="s">
        <v>5358</v>
      </c>
      <c r="Q5148" s="17" t="s">
        <v>297</v>
      </c>
      <c r="R5148" s="18">
        <v>95</v>
      </c>
      <c r="S5148" s="10">
        <v>44</v>
      </c>
      <c r="AA5148" s="11" t="str">
        <f t="shared" si="80"/>
        <v>33. Kiên GiangHuyện Gò Quao</v>
      </c>
    </row>
    <row r="5149" spans="11:27" ht="15.75">
      <c r="K5149" s="21"/>
      <c r="L5149" s="17"/>
      <c r="M5149" s="17"/>
      <c r="N5149" s="17" t="s">
        <v>424</v>
      </c>
      <c r="O5149" s="17" t="s">
        <v>1309</v>
      </c>
      <c r="P5149" s="17" t="s">
        <v>5359</v>
      </c>
      <c r="Q5149" s="17" t="s">
        <v>297</v>
      </c>
      <c r="R5149" s="18">
        <v>95</v>
      </c>
      <c r="S5149" s="10">
        <v>44</v>
      </c>
      <c r="AA5149" s="11" t="str">
        <f t="shared" si="80"/>
        <v>33. Kiên GiangHuyện Gò Quao</v>
      </c>
    </row>
    <row r="5150" spans="11:27" ht="15.75">
      <c r="K5150" s="21"/>
      <c r="L5150" s="17"/>
      <c r="M5150" s="17"/>
      <c r="N5150" s="17" t="s">
        <v>424</v>
      </c>
      <c r="O5150" s="17" t="s">
        <v>1309</v>
      </c>
      <c r="P5150" s="17" t="s">
        <v>5360</v>
      </c>
      <c r="Q5150" s="17" t="s">
        <v>297</v>
      </c>
      <c r="R5150" s="18">
        <v>95</v>
      </c>
      <c r="S5150" s="10">
        <v>44</v>
      </c>
      <c r="AA5150" s="11" t="str">
        <f t="shared" si="80"/>
        <v>33. Kiên GiangHuyện Gò Quao</v>
      </c>
    </row>
    <row r="5151" spans="11:27" ht="15.75">
      <c r="K5151" s="21"/>
      <c r="L5151" s="17"/>
      <c r="M5151" s="17"/>
      <c r="N5151" s="17" t="s">
        <v>424</v>
      </c>
      <c r="O5151" s="17" t="s">
        <v>1312</v>
      </c>
      <c r="P5151" s="17" t="s">
        <v>3967</v>
      </c>
      <c r="Q5151" s="17" t="s">
        <v>297</v>
      </c>
      <c r="R5151" s="18">
        <v>95</v>
      </c>
      <c r="S5151" s="10">
        <v>44</v>
      </c>
      <c r="AA5151" s="11" t="str">
        <f t="shared" si="80"/>
        <v>33. Kiên GiangHuyện Giang Thành</v>
      </c>
    </row>
    <row r="5152" spans="11:27" ht="15.75">
      <c r="K5152" s="21"/>
      <c r="L5152" s="17"/>
      <c r="M5152" s="17"/>
      <c r="N5152" s="17" t="s">
        <v>424</v>
      </c>
      <c r="O5152" s="17" t="s">
        <v>1312</v>
      </c>
      <c r="P5152" s="17" t="s">
        <v>2987</v>
      </c>
      <c r="Q5152" s="17" t="s">
        <v>297</v>
      </c>
      <c r="R5152" s="18">
        <v>95</v>
      </c>
      <c r="S5152" s="10">
        <v>44</v>
      </c>
      <c r="AA5152" s="11" t="str">
        <f t="shared" si="80"/>
        <v>33. Kiên GiangHuyện Giang Thành</v>
      </c>
    </row>
    <row r="5153" spans="11:27" ht="15.75">
      <c r="K5153" s="21"/>
      <c r="L5153" s="17"/>
      <c r="M5153" s="17"/>
      <c r="N5153" s="17" t="s">
        <v>424</v>
      </c>
      <c r="O5153" s="17" t="s">
        <v>1312</v>
      </c>
      <c r="P5153" s="17" t="s">
        <v>5361</v>
      </c>
      <c r="Q5153" s="17" t="s">
        <v>297</v>
      </c>
      <c r="R5153" s="18">
        <v>95</v>
      </c>
      <c r="S5153" s="10">
        <v>44</v>
      </c>
      <c r="AA5153" s="11" t="str">
        <f t="shared" si="80"/>
        <v>33. Kiên GiangHuyện Giang Thành</v>
      </c>
    </row>
    <row r="5154" spans="11:27" ht="15.75">
      <c r="K5154" s="21"/>
      <c r="L5154" s="17"/>
      <c r="M5154" s="17"/>
      <c r="N5154" s="17" t="s">
        <v>424</v>
      </c>
      <c r="O5154" s="17" t="s">
        <v>1312</v>
      </c>
      <c r="P5154" s="17" t="s">
        <v>5362</v>
      </c>
      <c r="Q5154" s="17" t="s">
        <v>297</v>
      </c>
      <c r="R5154" s="18">
        <v>95</v>
      </c>
      <c r="S5154" s="10">
        <v>44</v>
      </c>
      <c r="AA5154" s="11" t="str">
        <f t="shared" si="80"/>
        <v>33. Kiên GiangHuyện Giang Thành</v>
      </c>
    </row>
    <row r="5155" spans="11:27" ht="15.75">
      <c r="K5155" s="21"/>
      <c r="L5155" s="17"/>
      <c r="M5155" s="17"/>
      <c r="N5155" s="17" t="s">
        <v>424</v>
      </c>
      <c r="O5155" s="17" t="s">
        <v>1312</v>
      </c>
      <c r="P5155" s="17" t="s">
        <v>2365</v>
      </c>
      <c r="Q5155" s="17" t="s">
        <v>297</v>
      </c>
      <c r="R5155" s="18">
        <v>95</v>
      </c>
      <c r="S5155" s="10">
        <v>44</v>
      </c>
      <c r="AA5155" s="11" t="str">
        <f t="shared" si="80"/>
        <v>33. Kiên GiangHuyện Giang Thành</v>
      </c>
    </row>
    <row r="5156" spans="11:27" ht="15.75">
      <c r="K5156" s="21"/>
      <c r="L5156" s="17"/>
      <c r="M5156" s="17"/>
      <c r="N5156" s="17" t="s">
        <v>424</v>
      </c>
      <c r="O5156" s="17" t="s">
        <v>1315</v>
      </c>
      <c r="P5156" s="17" t="s">
        <v>5363</v>
      </c>
      <c r="Q5156" s="17" t="s">
        <v>297</v>
      </c>
      <c r="R5156" s="18">
        <v>95</v>
      </c>
      <c r="S5156" s="10">
        <v>44</v>
      </c>
      <c r="AA5156" s="11" t="str">
        <f t="shared" si="80"/>
        <v>33. Kiên GiangHuyện Giồng Riềng</v>
      </c>
    </row>
    <row r="5157" spans="11:27" ht="15.75">
      <c r="K5157" s="21"/>
      <c r="L5157" s="17"/>
      <c r="M5157" s="17"/>
      <c r="N5157" s="17" t="s">
        <v>424</v>
      </c>
      <c r="O5157" s="17" t="s">
        <v>1315</v>
      </c>
      <c r="P5157" s="17" t="s">
        <v>5364</v>
      </c>
      <c r="Q5157" s="17" t="s">
        <v>297</v>
      </c>
      <c r="R5157" s="18">
        <v>95</v>
      </c>
      <c r="S5157" s="10">
        <v>44</v>
      </c>
      <c r="AA5157" s="11" t="str">
        <f t="shared" si="80"/>
        <v>33. Kiên GiangHuyện Giồng Riềng</v>
      </c>
    </row>
    <row r="5158" spans="11:27" ht="15.75">
      <c r="K5158" s="21"/>
      <c r="L5158" s="17"/>
      <c r="M5158" s="17"/>
      <c r="N5158" s="17" t="s">
        <v>424</v>
      </c>
      <c r="O5158" s="17" t="s">
        <v>1315</v>
      </c>
      <c r="P5158" s="17" t="s">
        <v>5365</v>
      </c>
      <c r="Q5158" s="17" t="s">
        <v>297</v>
      </c>
      <c r="R5158" s="18">
        <v>95</v>
      </c>
      <c r="S5158" s="10">
        <v>44</v>
      </c>
      <c r="AA5158" s="11" t="str">
        <f t="shared" si="80"/>
        <v>33. Kiên GiangHuyện Giồng Riềng</v>
      </c>
    </row>
    <row r="5159" spans="11:27" ht="15.75">
      <c r="K5159" s="21"/>
      <c r="L5159" s="17"/>
      <c r="M5159" s="17"/>
      <c r="N5159" s="17" t="s">
        <v>424</v>
      </c>
      <c r="O5159" s="17" t="s">
        <v>1315</v>
      </c>
      <c r="P5159" s="17" t="s">
        <v>5366</v>
      </c>
      <c r="Q5159" s="17" t="s">
        <v>297</v>
      </c>
      <c r="R5159" s="18">
        <v>95</v>
      </c>
      <c r="S5159" s="10">
        <v>44</v>
      </c>
      <c r="AA5159" s="11" t="str">
        <f t="shared" si="80"/>
        <v>33. Kiên GiangHuyện Giồng Riềng</v>
      </c>
    </row>
    <row r="5160" spans="11:27" ht="15.75">
      <c r="K5160" s="21"/>
      <c r="L5160" s="17"/>
      <c r="M5160" s="17"/>
      <c r="N5160" s="17" t="s">
        <v>424</v>
      </c>
      <c r="O5160" s="17" t="s">
        <v>1315</v>
      </c>
      <c r="P5160" s="17" t="s">
        <v>2450</v>
      </c>
      <c r="Q5160" s="17" t="s">
        <v>297</v>
      </c>
      <c r="R5160" s="18">
        <v>95</v>
      </c>
      <c r="S5160" s="10">
        <v>44</v>
      </c>
      <c r="AA5160" s="11" t="str">
        <f t="shared" si="80"/>
        <v>33. Kiên GiangHuyện Giồng Riềng</v>
      </c>
    </row>
    <row r="5161" spans="11:27" ht="15.75">
      <c r="K5161" s="21"/>
      <c r="L5161" s="17"/>
      <c r="M5161" s="17"/>
      <c r="N5161" s="17" t="s">
        <v>424</v>
      </c>
      <c r="O5161" s="17" t="s">
        <v>1315</v>
      </c>
      <c r="P5161" s="17" t="s">
        <v>5367</v>
      </c>
      <c r="Q5161" s="17" t="s">
        <v>297</v>
      </c>
      <c r="R5161" s="18">
        <v>95</v>
      </c>
      <c r="S5161" s="10">
        <v>44</v>
      </c>
      <c r="AA5161" s="11" t="str">
        <f t="shared" si="80"/>
        <v>33. Kiên GiangHuyện Giồng Riềng</v>
      </c>
    </row>
    <row r="5162" spans="11:27" ht="15.75">
      <c r="K5162" s="21"/>
      <c r="L5162" s="17"/>
      <c r="M5162" s="17"/>
      <c r="N5162" s="17" t="s">
        <v>424</v>
      </c>
      <c r="O5162" s="17" t="s">
        <v>1315</v>
      </c>
      <c r="P5162" s="17" t="s">
        <v>3752</v>
      </c>
      <c r="Q5162" s="17" t="s">
        <v>297</v>
      </c>
      <c r="R5162" s="18">
        <v>95</v>
      </c>
      <c r="S5162" s="10">
        <v>44</v>
      </c>
      <c r="AA5162" s="11" t="str">
        <f t="shared" si="80"/>
        <v>33. Kiên GiangHuyện Giồng Riềng</v>
      </c>
    </row>
    <row r="5163" spans="11:27" ht="15.75">
      <c r="K5163" s="21"/>
      <c r="L5163" s="17"/>
      <c r="M5163" s="17"/>
      <c r="N5163" s="17" t="s">
        <v>424</v>
      </c>
      <c r="O5163" s="17" t="s">
        <v>1315</v>
      </c>
      <c r="P5163" s="17" t="s">
        <v>2522</v>
      </c>
      <c r="Q5163" s="17" t="s">
        <v>297</v>
      </c>
      <c r="R5163" s="18">
        <v>95</v>
      </c>
      <c r="S5163" s="10">
        <v>44</v>
      </c>
      <c r="AA5163" s="11" t="str">
        <f t="shared" si="80"/>
        <v>33. Kiên GiangHuyện Giồng Riềng</v>
      </c>
    </row>
    <row r="5164" spans="11:27" ht="15.75">
      <c r="K5164" s="21"/>
      <c r="L5164" s="17"/>
      <c r="M5164" s="17"/>
      <c r="N5164" s="17" t="s">
        <v>424</v>
      </c>
      <c r="O5164" s="17" t="s">
        <v>1315</v>
      </c>
      <c r="P5164" s="17" t="s">
        <v>5368</v>
      </c>
      <c r="Q5164" s="17" t="s">
        <v>297</v>
      </c>
      <c r="R5164" s="18">
        <v>95</v>
      </c>
      <c r="S5164" s="10">
        <v>44</v>
      </c>
      <c r="AA5164" s="11" t="str">
        <f t="shared" si="80"/>
        <v>33. Kiên GiangHuyện Giồng Riềng</v>
      </c>
    </row>
    <row r="5165" spans="11:27" ht="15.75">
      <c r="K5165" s="21"/>
      <c r="L5165" s="17"/>
      <c r="M5165" s="17"/>
      <c r="N5165" s="17" t="s">
        <v>424</v>
      </c>
      <c r="O5165" s="17" t="s">
        <v>1315</v>
      </c>
      <c r="P5165" s="17" t="s">
        <v>5369</v>
      </c>
      <c r="Q5165" s="17" t="s">
        <v>297</v>
      </c>
      <c r="R5165" s="18">
        <v>95</v>
      </c>
      <c r="S5165" s="10">
        <v>44</v>
      </c>
      <c r="AA5165" s="11" t="str">
        <f t="shared" si="80"/>
        <v>33. Kiên GiangHuyện Giồng Riềng</v>
      </c>
    </row>
    <row r="5166" spans="11:27" ht="15.75">
      <c r="K5166" s="21"/>
      <c r="L5166" s="17"/>
      <c r="M5166" s="17"/>
      <c r="N5166" s="17" t="s">
        <v>424</v>
      </c>
      <c r="O5166" s="17" t="s">
        <v>1315</v>
      </c>
      <c r="P5166" s="17" t="s">
        <v>5370</v>
      </c>
      <c r="Q5166" s="17" t="s">
        <v>297</v>
      </c>
      <c r="R5166" s="18">
        <v>95</v>
      </c>
      <c r="S5166" s="10">
        <v>44</v>
      </c>
      <c r="AA5166" s="11" t="str">
        <f t="shared" si="80"/>
        <v>33. Kiên GiangHuyện Giồng Riềng</v>
      </c>
    </row>
    <row r="5167" spans="11:27" ht="15.75">
      <c r="K5167" s="21"/>
      <c r="L5167" s="17"/>
      <c r="M5167" s="17"/>
      <c r="N5167" s="17" t="s">
        <v>424</v>
      </c>
      <c r="O5167" s="17" t="s">
        <v>1315</v>
      </c>
      <c r="P5167" s="17" t="s">
        <v>5371</v>
      </c>
      <c r="Q5167" s="17" t="s">
        <v>297</v>
      </c>
      <c r="R5167" s="18">
        <v>95</v>
      </c>
      <c r="S5167" s="10">
        <v>44</v>
      </c>
      <c r="AA5167" s="11" t="str">
        <f t="shared" si="80"/>
        <v>33. Kiên GiangHuyện Giồng Riềng</v>
      </c>
    </row>
    <row r="5168" spans="11:27" ht="15.75">
      <c r="K5168" s="21"/>
      <c r="L5168" s="17"/>
      <c r="M5168" s="17"/>
      <c r="N5168" s="17" t="s">
        <v>424</v>
      </c>
      <c r="O5168" s="17" t="s">
        <v>1315</v>
      </c>
      <c r="P5168" s="17" t="s">
        <v>5372</v>
      </c>
      <c r="Q5168" s="17" t="s">
        <v>297</v>
      </c>
      <c r="R5168" s="18">
        <v>95</v>
      </c>
      <c r="S5168" s="10">
        <v>44</v>
      </c>
      <c r="AA5168" s="11" t="str">
        <f t="shared" si="80"/>
        <v>33. Kiên GiangHuyện Giồng Riềng</v>
      </c>
    </row>
    <row r="5169" spans="11:27" ht="15.75">
      <c r="K5169" s="21"/>
      <c r="L5169" s="17"/>
      <c r="M5169" s="17"/>
      <c r="N5169" s="17" t="s">
        <v>424</v>
      </c>
      <c r="O5169" s="17" t="s">
        <v>1315</v>
      </c>
      <c r="P5169" s="17" t="s">
        <v>4974</v>
      </c>
      <c r="Q5169" s="17" t="s">
        <v>297</v>
      </c>
      <c r="R5169" s="18">
        <v>95</v>
      </c>
      <c r="S5169" s="10">
        <v>44</v>
      </c>
      <c r="AA5169" s="11" t="str">
        <f t="shared" si="80"/>
        <v>33. Kiên GiangHuyện Giồng Riềng</v>
      </c>
    </row>
    <row r="5170" spans="11:27" ht="15.75">
      <c r="K5170" s="21"/>
      <c r="L5170" s="17"/>
      <c r="M5170" s="17"/>
      <c r="N5170" s="17" t="s">
        <v>424</v>
      </c>
      <c r="O5170" s="17" t="s">
        <v>1315</v>
      </c>
      <c r="P5170" s="17" t="s">
        <v>5373</v>
      </c>
      <c r="Q5170" s="17" t="s">
        <v>297</v>
      </c>
      <c r="R5170" s="18">
        <v>95</v>
      </c>
      <c r="S5170" s="10">
        <v>44</v>
      </c>
      <c r="AA5170" s="11" t="str">
        <f t="shared" si="80"/>
        <v>33. Kiên GiangHuyện Giồng Riềng</v>
      </c>
    </row>
    <row r="5171" spans="11:27" ht="15.75">
      <c r="K5171" s="21"/>
      <c r="L5171" s="17"/>
      <c r="M5171" s="17"/>
      <c r="N5171" s="17" t="s">
        <v>424</v>
      </c>
      <c r="O5171" s="17" t="s">
        <v>1315</v>
      </c>
      <c r="P5171" s="17" t="s">
        <v>2230</v>
      </c>
      <c r="Q5171" s="17" t="s">
        <v>297</v>
      </c>
      <c r="R5171" s="18">
        <v>95</v>
      </c>
      <c r="S5171" s="10">
        <v>44</v>
      </c>
      <c r="AA5171" s="11" t="str">
        <f t="shared" si="80"/>
        <v>33. Kiên GiangHuyện Giồng Riềng</v>
      </c>
    </row>
    <row r="5172" spans="11:27" ht="15.75">
      <c r="K5172" s="21"/>
      <c r="L5172" s="17"/>
      <c r="M5172" s="17"/>
      <c r="N5172" s="17" t="s">
        <v>424</v>
      </c>
      <c r="O5172" s="17" t="s">
        <v>1315</v>
      </c>
      <c r="P5172" s="17" t="s">
        <v>2939</v>
      </c>
      <c r="Q5172" s="17" t="s">
        <v>297</v>
      </c>
      <c r="R5172" s="18">
        <v>95</v>
      </c>
      <c r="S5172" s="10">
        <v>44</v>
      </c>
      <c r="AA5172" s="11" t="str">
        <f t="shared" si="80"/>
        <v>33. Kiên GiangHuyện Giồng Riềng</v>
      </c>
    </row>
    <row r="5173" spans="11:27" ht="15.75">
      <c r="K5173" s="21"/>
      <c r="L5173" s="17"/>
      <c r="M5173" s="17"/>
      <c r="N5173" s="17" t="s">
        <v>424</v>
      </c>
      <c r="O5173" s="17" t="s">
        <v>1315</v>
      </c>
      <c r="P5173" s="17" t="s">
        <v>2365</v>
      </c>
      <c r="Q5173" s="17" t="s">
        <v>297</v>
      </c>
      <c r="R5173" s="18">
        <v>95</v>
      </c>
      <c r="S5173" s="10">
        <v>44</v>
      </c>
      <c r="AA5173" s="11" t="str">
        <f t="shared" si="80"/>
        <v>33. Kiên GiangHuyện Giồng Riềng</v>
      </c>
    </row>
    <row r="5174" spans="11:27" ht="15.75">
      <c r="K5174" s="21"/>
      <c r="L5174" s="17"/>
      <c r="M5174" s="17"/>
      <c r="N5174" s="17" t="s">
        <v>424</v>
      </c>
      <c r="O5174" s="17" t="s">
        <v>1315</v>
      </c>
      <c r="P5174" s="17" t="s">
        <v>4108</v>
      </c>
      <c r="Q5174" s="17" t="s">
        <v>297</v>
      </c>
      <c r="R5174" s="18">
        <v>95</v>
      </c>
      <c r="S5174" s="10">
        <v>44</v>
      </c>
      <c r="AA5174" s="11" t="str">
        <f t="shared" si="80"/>
        <v>33. Kiên GiangHuyện Giồng Riềng</v>
      </c>
    </row>
    <row r="5175" spans="11:27" ht="15.75">
      <c r="K5175" s="21"/>
      <c r="L5175" s="17"/>
      <c r="M5175" s="17"/>
      <c r="N5175" s="17" t="s">
        <v>424</v>
      </c>
      <c r="O5175" s="17" t="s">
        <v>1318</v>
      </c>
      <c r="P5175" s="17" t="s">
        <v>5374</v>
      </c>
      <c r="Q5175" s="17" t="s">
        <v>297</v>
      </c>
      <c r="R5175" s="18">
        <v>95</v>
      </c>
      <c r="S5175" s="10">
        <v>44</v>
      </c>
      <c r="AA5175" s="11" t="str">
        <f t="shared" si="80"/>
        <v>33. Kiên GiangHuyện Hòn Đất</v>
      </c>
    </row>
    <row r="5176" spans="11:27" ht="15.75">
      <c r="K5176" s="21"/>
      <c r="L5176" s="17"/>
      <c r="M5176" s="17"/>
      <c r="N5176" s="17" t="s">
        <v>424</v>
      </c>
      <c r="O5176" s="17" t="s">
        <v>1318</v>
      </c>
      <c r="P5176" s="17" t="s">
        <v>1039</v>
      </c>
      <c r="Q5176" s="17" t="s">
        <v>297</v>
      </c>
      <c r="R5176" s="18">
        <v>95</v>
      </c>
      <c r="S5176" s="10">
        <v>44</v>
      </c>
      <c r="AA5176" s="11" t="str">
        <f t="shared" si="80"/>
        <v>33. Kiên GiangHuyện Hòn Đất</v>
      </c>
    </row>
    <row r="5177" spans="11:27" ht="15.75">
      <c r="K5177" s="21"/>
      <c r="L5177" s="17"/>
      <c r="M5177" s="17"/>
      <c r="N5177" s="17" t="s">
        <v>424</v>
      </c>
      <c r="O5177" s="17" t="s">
        <v>1318</v>
      </c>
      <c r="P5177" s="17" t="s">
        <v>5375</v>
      </c>
      <c r="Q5177" s="17" t="s">
        <v>297</v>
      </c>
      <c r="R5177" s="18">
        <v>95</v>
      </c>
      <c r="S5177" s="10">
        <v>44</v>
      </c>
      <c r="AA5177" s="11" t="str">
        <f t="shared" si="80"/>
        <v>33. Kiên GiangHuyện Hòn Đất</v>
      </c>
    </row>
    <row r="5178" spans="11:27" ht="15.75">
      <c r="K5178" s="21"/>
      <c r="L5178" s="17"/>
      <c r="M5178" s="17"/>
      <c r="N5178" s="17" t="s">
        <v>424</v>
      </c>
      <c r="O5178" s="17" t="s">
        <v>1318</v>
      </c>
      <c r="P5178" s="17" t="s">
        <v>2576</v>
      </c>
      <c r="Q5178" s="17" t="s">
        <v>297</v>
      </c>
      <c r="R5178" s="18">
        <v>95</v>
      </c>
      <c r="S5178" s="10">
        <v>44</v>
      </c>
      <c r="AA5178" s="11" t="str">
        <f t="shared" si="80"/>
        <v>33. Kiên GiangHuyện Hòn Đất</v>
      </c>
    </row>
    <row r="5179" spans="11:27" ht="15.75">
      <c r="K5179" s="21"/>
      <c r="L5179" s="17"/>
      <c r="M5179" s="17"/>
      <c r="N5179" s="17" t="s">
        <v>424</v>
      </c>
      <c r="O5179" s="17" t="s">
        <v>1318</v>
      </c>
      <c r="P5179" s="17" t="s">
        <v>5376</v>
      </c>
      <c r="Q5179" s="17" t="s">
        <v>297</v>
      </c>
      <c r="R5179" s="18">
        <v>95</v>
      </c>
      <c r="S5179" s="10">
        <v>44</v>
      </c>
      <c r="AA5179" s="11" t="str">
        <f t="shared" si="80"/>
        <v>33. Kiên GiangHuyện Hòn Đất</v>
      </c>
    </row>
    <row r="5180" spans="11:27" ht="15.75">
      <c r="K5180" s="21"/>
      <c r="L5180" s="17"/>
      <c r="M5180" s="17"/>
      <c r="N5180" s="17" t="s">
        <v>424</v>
      </c>
      <c r="O5180" s="17" t="s">
        <v>1318</v>
      </c>
      <c r="P5180" s="17" t="s">
        <v>5377</v>
      </c>
      <c r="Q5180" s="17" t="s">
        <v>297</v>
      </c>
      <c r="R5180" s="18">
        <v>95</v>
      </c>
      <c r="S5180" s="10">
        <v>44</v>
      </c>
      <c r="AA5180" s="11" t="str">
        <f t="shared" si="80"/>
        <v>33. Kiên GiangHuyện Hòn Đất</v>
      </c>
    </row>
    <row r="5181" spans="11:27" ht="15.75">
      <c r="K5181" s="21"/>
      <c r="L5181" s="17"/>
      <c r="M5181" s="17"/>
      <c r="N5181" s="17" t="s">
        <v>424</v>
      </c>
      <c r="O5181" s="17" t="s">
        <v>1318</v>
      </c>
      <c r="P5181" s="17" t="s">
        <v>5378</v>
      </c>
      <c r="Q5181" s="17" t="s">
        <v>297</v>
      </c>
      <c r="R5181" s="18">
        <v>95</v>
      </c>
      <c r="S5181" s="10">
        <v>44</v>
      </c>
      <c r="AA5181" s="11" t="str">
        <f t="shared" si="80"/>
        <v>33. Kiên GiangHuyện Hòn Đất</v>
      </c>
    </row>
    <row r="5182" spans="11:27" ht="15.75">
      <c r="K5182" s="21"/>
      <c r="L5182" s="17"/>
      <c r="M5182" s="17"/>
      <c r="N5182" s="17" t="s">
        <v>424</v>
      </c>
      <c r="O5182" s="17" t="s">
        <v>1318</v>
      </c>
      <c r="P5182" s="17" t="s">
        <v>5379</v>
      </c>
      <c r="Q5182" s="17" t="s">
        <v>297</v>
      </c>
      <c r="R5182" s="18">
        <v>95</v>
      </c>
      <c r="S5182" s="10">
        <v>44</v>
      </c>
      <c r="AA5182" s="11" t="str">
        <f t="shared" si="80"/>
        <v>33. Kiên GiangHuyện Hòn Đất</v>
      </c>
    </row>
    <row r="5183" spans="11:27" ht="15.75">
      <c r="K5183" s="21"/>
      <c r="L5183" s="17"/>
      <c r="M5183" s="17"/>
      <c r="N5183" s="17" t="s">
        <v>424</v>
      </c>
      <c r="O5183" s="17" t="s">
        <v>1318</v>
      </c>
      <c r="P5183" s="17" t="s">
        <v>2562</v>
      </c>
      <c r="Q5183" s="17" t="s">
        <v>297</v>
      </c>
      <c r="R5183" s="18">
        <v>95</v>
      </c>
      <c r="S5183" s="10">
        <v>44</v>
      </c>
      <c r="AA5183" s="11" t="str">
        <f t="shared" si="80"/>
        <v>33. Kiên GiangHuyện Hòn Đất</v>
      </c>
    </row>
    <row r="5184" spans="11:27" ht="15.75">
      <c r="K5184" s="21"/>
      <c r="L5184" s="17"/>
      <c r="M5184" s="17"/>
      <c r="N5184" s="17" t="s">
        <v>424</v>
      </c>
      <c r="O5184" s="17" t="s">
        <v>1318</v>
      </c>
      <c r="P5184" s="17" t="s">
        <v>5380</v>
      </c>
      <c r="Q5184" s="17" t="s">
        <v>297</v>
      </c>
      <c r="R5184" s="18">
        <v>95</v>
      </c>
      <c r="S5184" s="10">
        <v>44</v>
      </c>
      <c r="AA5184" s="11" t="str">
        <f t="shared" si="80"/>
        <v>33. Kiên GiangHuyện Hòn Đất</v>
      </c>
    </row>
    <row r="5185" spans="11:27" ht="15.75">
      <c r="K5185" s="21"/>
      <c r="L5185" s="17"/>
      <c r="M5185" s="17"/>
      <c r="N5185" s="17" t="s">
        <v>424</v>
      </c>
      <c r="O5185" s="17" t="s">
        <v>1318</v>
      </c>
      <c r="P5185" s="17" t="s">
        <v>5381</v>
      </c>
      <c r="Q5185" s="17" t="s">
        <v>297</v>
      </c>
      <c r="R5185" s="18">
        <v>95</v>
      </c>
      <c r="S5185" s="10">
        <v>44</v>
      </c>
      <c r="AA5185" s="11" t="str">
        <f t="shared" si="80"/>
        <v>33. Kiên GiangHuyện Hòn Đất</v>
      </c>
    </row>
    <row r="5186" spans="11:27" ht="15.75">
      <c r="K5186" s="21"/>
      <c r="L5186" s="17"/>
      <c r="M5186" s="17"/>
      <c r="N5186" s="17" t="s">
        <v>424</v>
      </c>
      <c r="O5186" s="17" t="s">
        <v>1318</v>
      </c>
      <c r="P5186" s="17" t="s">
        <v>2425</v>
      </c>
      <c r="Q5186" s="17" t="s">
        <v>297</v>
      </c>
      <c r="R5186" s="18">
        <v>95</v>
      </c>
      <c r="S5186" s="10">
        <v>44</v>
      </c>
      <c r="AA5186" s="11" t="str">
        <f t="shared" si="80"/>
        <v>33. Kiên GiangHuyện Hòn Đất</v>
      </c>
    </row>
    <row r="5187" spans="11:27" ht="15.75">
      <c r="K5187" s="21"/>
      <c r="L5187" s="17"/>
      <c r="M5187" s="17"/>
      <c r="N5187" s="17" t="s">
        <v>424</v>
      </c>
      <c r="O5187" s="17" t="s">
        <v>1318</v>
      </c>
      <c r="P5187" s="17" t="s">
        <v>5382</v>
      </c>
      <c r="Q5187" s="17" t="s">
        <v>297</v>
      </c>
      <c r="R5187" s="18">
        <v>95</v>
      </c>
      <c r="S5187" s="10">
        <v>44</v>
      </c>
      <c r="AA5187" s="11" t="str">
        <f t="shared" si="80"/>
        <v>33. Kiên GiangHuyện Hòn Đất</v>
      </c>
    </row>
    <row r="5188" spans="11:27" ht="15.75">
      <c r="K5188" s="21"/>
      <c r="L5188" s="17"/>
      <c r="M5188" s="17"/>
      <c r="N5188" s="17" t="s">
        <v>424</v>
      </c>
      <c r="O5188" s="17" t="s">
        <v>1318</v>
      </c>
      <c r="P5188" s="17" t="s">
        <v>5383</v>
      </c>
      <c r="Q5188" s="17" t="s">
        <v>297</v>
      </c>
      <c r="R5188" s="18">
        <v>95</v>
      </c>
      <c r="S5188" s="10">
        <v>44</v>
      </c>
      <c r="AA5188" s="11" t="str">
        <f t="shared" si="80"/>
        <v>33. Kiên GiangHuyện Hòn Đất</v>
      </c>
    </row>
    <row r="5189" spans="11:27" ht="15.75">
      <c r="K5189" s="21"/>
      <c r="L5189" s="17"/>
      <c r="M5189" s="17"/>
      <c r="N5189" s="17" t="s">
        <v>424</v>
      </c>
      <c r="O5189" s="17" t="s">
        <v>1321</v>
      </c>
      <c r="P5189" s="17" t="s">
        <v>2031</v>
      </c>
      <c r="Q5189" s="17" t="s">
        <v>306</v>
      </c>
      <c r="R5189" s="18">
        <v>125</v>
      </c>
      <c r="S5189" s="10">
        <v>50</v>
      </c>
      <c r="AA5189" s="11" t="str">
        <f t="shared" si="80"/>
        <v>33. Kiên GiangHuyện Kiên Hải</v>
      </c>
    </row>
    <row r="5190" spans="11:27" ht="15.75">
      <c r="K5190" s="21"/>
      <c r="L5190" s="17"/>
      <c r="M5190" s="17"/>
      <c r="N5190" s="17" t="s">
        <v>424</v>
      </c>
      <c r="O5190" s="17" t="s">
        <v>1321</v>
      </c>
      <c r="P5190" s="17" t="s">
        <v>5384</v>
      </c>
      <c r="Q5190" s="17" t="s">
        <v>306</v>
      </c>
      <c r="R5190" s="18">
        <v>125</v>
      </c>
      <c r="S5190" s="10">
        <v>50</v>
      </c>
      <c r="AA5190" s="11" t="str">
        <f t="shared" ref="AA5190:AA5253" si="81">N5190&amp;O5190</f>
        <v>33. Kiên GiangHuyện Kiên Hải</v>
      </c>
    </row>
    <row r="5191" spans="11:27" ht="15.75">
      <c r="K5191" s="21"/>
      <c r="L5191" s="17"/>
      <c r="M5191" s="17"/>
      <c r="N5191" s="17" t="s">
        <v>424</v>
      </c>
      <c r="O5191" s="17" t="s">
        <v>1321</v>
      </c>
      <c r="P5191" s="17" t="s">
        <v>5385</v>
      </c>
      <c r="Q5191" s="17" t="s">
        <v>306</v>
      </c>
      <c r="R5191" s="18">
        <v>125</v>
      </c>
      <c r="S5191" s="10">
        <v>50</v>
      </c>
      <c r="AA5191" s="11" t="str">
        <f t="shared" si="81"/>
        <v>33. Kiên GiangHuyện Kiên Hải</v>
      </c>
    </row>
    <row r="5192" spans="11:27" ht="15.75">
      <c r="K5192" s="21"/>
      <c r="L5192" s="17"/>
      <c r="M5192" s="17"/>
      <c r="N5192" s="17" t="s">
        <v>424</v>
      </c>
      <c r="O5192" s="17" t="s">
        <v>1321</v>
      </c>
      <c r="P5192" s="17" t="s">
        <v>5386</v>
      </c>
      <c r="Q5192" s="17" t="s">
        <v>306</v>
      </c>
      <c r="R5192" s="18">
        <v>125</v>
      </c>
      <c r="S5192" s="10">
        <v>50</v>
      </c>
      <c r="AA5192" s="11" t="str">
        <f t="shared" si="81"/>
        <v>33. Kiên GiangHuyện Kiên Hải</v>
      </c>
    </row>
    <row r="5193" spans="11:27" ht="15.75">
      <c r="K5193" s="21"/>
      <c r="L5193" s="17"/>
      <c r="M5193" s="17"/>
      <c r="N5193" s="17" t="s">
        <v>424</v>
      </c>
      <c r="O5193" s="17" t="s">
        <v>1324</v>
      </c>
      <c r="P5193" s="17" t="s">
        <v>5387</v>
      </c>
      <c r="Q5193" s="17" t="s">
        <v>297</v>
      </c>
      <c r="R5193" s="18">
        <v>95</v>
      </c>
      <c r="S5193" s="10">
        <v>44</v>
      </c>
      <c r="AA5193" s="11" t="str">
        <f t="shared" si="81"/>
        <v>33. Kiên GiangHuyện Kiên Lương</v>
      </c>
    </row>
    <row r="5194" spans="11:27" ht="15.75">
      <c r="K5194" s="21"/>
      <c r="L5194" s="17"/>
      <c r="M5194" s="17"/>
      <c r="N5194" s="17" t="s">
        <v>424</v>
      </c>
      <c r="O5194" s="17" t="s">
        <v>1324</v>
      </c>
      <c r="P5194" s="17" t="s">
        <v>3297</v>
      </c>
      <c r="Q5194" s="17" t="s">
        <v>297</v>
      </c>
      <c r="R5194" s="18">
        <v>95</v>
      </c>
      <c r="S5194" s="10">
        <v>44</v>
      </c>
      <c r="AA5194" s="11" t="str">
        <f t="shared" si="81"/>
        <v>33. Kiên GiangHuyện Kiên Lương</v>
      </c>
    </row>
    <row r="5195" spans="11:27" ht="15.75">
      <c r="K5195" s="21"/>
      <c r="L5195" s="17"/>
      <c r="M5195" s="17"/>
      <c r="N5195" s="17" t="s">
        <v>424</v>
      </c>
      <c r="O5195" s="17" t="s">
        <v>1324</v>
      </c>
      <c r="P5195" s="17" t="s">
        <v>5388</v>
      </c>
      <c r="Q5195" s="17" t="s">
        <v>297</v>
      </c>
      <c r="R5195" s="18">
        <v>95</v>
      </c>
      <c r="S5195" s="10">
        <v>44</v>
      </c>
      <c r="AA5195" s="11" t="str">
        <f t="shared" si="81"/>
        <v>33. Kiên GiangHuyện Kiên Lương</v>
      </c>
    </row>
    <row r="5196" spans="11:27" ht="15.75">
      <c r="K5196" s="21"/>
      <c r="L5196" s="17"/>
      <c r="M5196" s="17"/>
      <c r="N5196" s="17" t="s">
        <v>424</v>
      </c>
      <c r="O5196" s="17" t="s">
        <v>1324</v>
      </c>
      <c r="P5196" s="17" t="s">
        <v>5389</v>
      </c>
      <c r="Q5196" s="17" t="s">
        <v>297</v>
      </c>
      <c r="R5196" s="18">
        <v>95</v>
      </c>
      <c r="S5196" s="10">
        <v>44</v>
      </c>
      <c r="AA5196" s="11" t="str">
        <f t="shared" si="81"/>
        <v>33. Kiên GiangHuyện Kiên Lương</v>
      </c>
    </row>
    <row r="5197" spans="11:27" ht="15.75">
      <c r="K5197" s="21"/>
      <c r="L5197" s="17"/>
      <c r="M5197" s="17"/>
      <c r="N5197" s="17" t="s">
        <v>424</v>
      </c>
      <c r="O5197" s="17" t="s">
        <v>1324</v>
      </c>
      <c r="P5197" s="17" t="s">
        <v>5390</v>
      </c>
      <c r="Q5197" s="17" t="s">
        <v>297</v>
      </c>
      <c r="R5197" s="18">
        <v>95</v>
      </c>
      <c r="S5197" s="10">
        <v>44</v>
      </c>
      <c r="AA5197" s="11" t="str">
        <f t="shared" si="81"/>
        <v>33. Kiên GiangHuyện Kiên Lương</v>
      </c>
    </row>
    <row r="5198" spans="11:27" ht="15.75">
      <c r="K5198" s="21"/>
      <c r="L5198" s="17"/>
      <c r="M5198" s="17"/>
      <c r="N5198" s="17" t="s">
        <v>424</v>
      </c>
      <c r="O5198" s="17" t="s">
        <v>1324</v>
      </c>
      <c r="P5198" s="17" t="s">
        <v>5391</v>
      </c>
      <c r="Q5198" s="17" t="s">
        <v>297</v>
      </c>
      <c r="R5198" s="18">
        <v>95</v>
      </c>
      <c r="S5198" s="10">
        <v>44</v>
      </c>
      <c r="AA5198" s="11" t="str">
        <f t="shared" si="81"/>
        <v>33. Kiên GiangHuyện Kiên Lương</v>
      </c>
    </row>
    <row r="5199" spans="11:27" ht="15.75">
      <c r="K5199" s="21"/>
      <c r="L5199" s="17"/>
      <c r="M5199" s="17"/>
      <c r="N5199" s="17" t="s">
        <v>424</v>
      </c>
      <c r="O5199" s="17" t="s">
        <v>1324</v>
      </c>
      <c r="P5199" s="17" t="s">
        <v>5392</v>
      </c>
      <c r="Q5199" s="17" t="s">
        <v>297</v>
      </c>
      <c r="R5199" s="18">
        <v>95</v>
      </c>
      <c r="S5199" s="10">
        <v>44</v>
      </c>
      <c r="AA5199" s="11" t="str">
        <f t="shared" si="81"/>
        <v>33. Kiên GiangHuyện Kiên Lương</v>
      </c>
    </row>
    <row r="5200" spans="11:27" ht="15.75">
      <c r="K5200" s="21"/>
      <c r="L5200" s="17"/>
      <c r="M5200" s="17"/>
      <c r="N5200" s="17" t="s">
        <v>424</v>
      </c>
      <c r="O5200" s="17" t="s">
        <v>1324</v>
      </c>
      <c r="P5200" s="17" t="s">
        <v>2611</v>
      </c>
      <c r="Q5200" s="17" t="s">
        <v>297</v>
      </c>
      <c r="R5200" s="18">
        <v>95</v>
      </c>
      <c r="S5200" s="10">
        <v>44</v>
      </c>
      <c r="AA5200" s="11" t="str">
        <f t="shared" si="81"/>
        <v>33. Kiên GiangHuyện Kiên Lương</v>
      </c>
    </row>
    <row r="5201" spans="11:27" ht="15.75">
      <c r="K5201" s="21"/>
      <c r="L5201" s="17"/>
      <c r="M5201" s="17"/>
      <c r="N5201" s="17" t="s">
        <v>424</v>
      </c>
      <c r="O5201" s="17" t="s">
        <v>1327</v>
      </c>
      <c r="P5201" s="17" t="s">
        <v>5393</v>
      </c>
      <c r="Q5201" s="17" t="s">
        <v>297</v>
      </c>
      <c r="R5201" s="18">
        <v>95</v>
      </c>
      <c r="S5201" s="10">
        <v>44</v>
      </c>
      <c r="AA5201" s="11" t="str">
        <f t="shared" si="81"/>
        <v>33. Kiên GiangHuyện Tân Hiệp</v>
      </c>
    </row>
    <row r="5202" spans="11:27" ht="15.75">
      <c r="K5202" s="21"/>
      <c r="L5202" s="17"/>
      <c r="M5202" s="17"/>
      <c r="N5202" s="17" t="s">
        <v>424</v>
      </c>
      <c r="O5202" s="17" t="s">
        <v>1327</v>
      </c>
      <c r="P5202" s="17" t="s">
        <v>2411</v>
      </c>
      <c r="Q5202" s="17" t="s">
        <v>297</v>
      </c>
      <c r="R5202" s="18">
        <v>95</v>
      </c>
      <c r="S5202" s="10">
        <v>44</v>
      </c>
      <c r="AA5202" s="11" t="str">
        <f t="shared" si="81"/>
        <v>33. Kiên GiangHuyện Tân Hiệp</v>
      </c>
    </row>
    <row r="5203" spans="11:27" ht="15.75">
      <c r="K5203" s="21"/>
      <c r="L5203" s="17"/>
      <c r="M5203" s="17"/>
      <c r="N5203" s="17" t="s">
        <v>424</v>
      </c>
      <c r="O5203" s="17" t="s">
        <v>1327</v>
      </c>
      <c r="P5203" s="17" t="s">
        <v>5394</v>
      </c>
      <c r="Q5203" s="17" t="s">
        <v>297</v>
      </c>
      <c r="R5203" s="18">
        <v>95</v>
      </c>
      <c r="S5203" s="10">
        <v>44</v>
      </c>
      <c r="AA5203" s="11" t="str">
        <f t="shared" si="81"/>
        <v>33. Kiên GiangHuyện Tân Hiệp</v>
      </c>
    </row>
    <row r="5204" spans="11:27" ht="15.75">
      <c r="K5204" s="21"/>
      <c r="L5204" s="17"/>
      <c r="M5204" s="17"/>
      <c r="N5204" s="17" t="s">
        <v>424</v>
      </c>
      <c r="O5204" s="17" t="s">
        <v>1327</v>
      </c>
      <c r="P5204" s="17" t="s">
        <v>5395</v>
      </c>
      <c r="Q5204" s="17" t="s">
        <v>297</v>
      </c>
      <c r="R5204" s="18">
        <v>95</v>
      </c>
      <c r="S5204" s="10">
        <v>44</v>
      </c>
      <c r="AA5204" s="11" t="str">
        <f t="shared" si="81"/>
        <v>33. Kiên GiangHuyện Tân Hiệp</v>
      </c>
    </row>
    <row r="5205" spans="11:27" ht="15.75">
      <c r="K5205" s="21"/>
      <c r="L5205" s="17"/>
      <c r="M5205" s="17"/>
      <c r="N5205" s="17" t="s">
        <v>424</v>
      </c>
      <c r="O5205" s="17" t="s">
        <v>1327</v>
      </c>
      <c r="P5205" s="17" t="s">
        <v>2484</v>
      </c>
      <c r="Q5205" s="17" t="s">
        <v>297</v>
      </c>
      <c r="R5205" s="18">
        <v>95</v>
      </c>
      <c r="S5205" s="10">
        <v>44</v>
      </c>
      <c r="AA5205" s="11" t="str">
        <f t="shared" si="81"/>
        <v>33. Kiên GiangHuyện Tân Hiệp</v>
      </c>
    </row>
    <row r="5206" spans="11:27" ht="15.75">
      <c r="K5206" s="21"/>
      <c r="L5206" s="17"/>
      <c r="M5206" s="17"/>
      <c r="N5206" s="17" t="s">
        <v>424</v>
      </c>
      <c r="O5206" s="17" t="s">
        <v>1327</v>
      </c>
      <c r="P5206" s="17" t="s">
        <v>564</v>
      </c>
      <c r="Q5206" s="17" t="s">
        <v>297</v>
      </c>
      <c r="R5206" s="18">
        <v>95</v>
      </c>
      <c r="S5206" s="10">
        <v>44</v>
      </c>
      <c r="AA5206" s="11" t="str">
        <f t="shared" si="81"/>
        <v>33. Kiên GiangHuyện Tân Hiệp</v>
      </c>
    </row>
    <row r="5207" spans="11:27" ht="15.75">
      <c r="K5207" s="21"/>
      <c r="L5207" s="17"/>
      <c r="M5207" s="17"/>
      <c r="N5207" s="17" t="s">
        <v>424</v>
      </c>
      <c r="O5207" s="17" t="s">
        <v>1327</v>
      </c>
      <c r="P5207" s="17" t="s">
        <v>3237</v>
      </c>
      <c r="Q5207" s="17" t="s">
        <v>297</v>
      </c>
      <c r="R5207" s="18">
        <v>95</v>
      </c>
      <c r="S5207" s="10">
        <v>44</v>
      </c>
      <c r="AA5207" s="11" t="str">
        <f t="shared" si="81"/>
        <v>33. Kiên GiangHuyện Tân Hiệp</v>
      </c>
    </row>
    <row r="5208" spans="11:27" ht="15.75">
      <c r="K5208" s="21"/>
      <c r="L5208" s="17"/>
      <c r="M5208" s="17"/>
      <c r="N5208" s="17" t="s">
        <v>424</v>
      </c>
      <c r="O5208" s="17" t="s">
        <v>1327</v>
      </c>
      <c r="P5208" s="17" t="s">
        <v>5396</v>
      </c>
      <c r="Q5208" s="17" t="s">
        <v>297</v>
      </c>
      <c r="R5208" s="18">
        <v>95</v>
      </c>
      <c r="S5208" s="10">
        <v>44</v>
      </c>
      <c r="AA5208" s="11" t="str">
        <f t="shared" si="81"/>
        <v>33. Kiên GiangHuyện Tân Hiệp</v>
      </c>
    </row>
    <row r="5209" spans="11:27" ht="15.75">
      <c r="K5209" s="21"/>
      <c r="L5209" s="17"/>
      <c r="M5209" s="17"/>
      <c r="N5209" s="17" t="s">
        <v>424</v>
      </c>
      <c r="O5209" s="17" t="s">
        <v>1327</v>
      </c>
      <c r="P5209" s="17" t="s">
        <v>5397</v>
      </c>
      <c r="Q5209" s="17" t="s">
        <v>297</v>
      </c>
      <c r="R5209" s="18">
        <v>95</v>
      </c>
      <c r="S5209" s="10">
        <v>44</v>
      </c>
      <c r="AA5209" s="11" t="str">
        <f t="shared" si="81"/>
        <v>33. Kiên GiangHuyện Tân Hiệp</v>
      </c>
    </row>
    <row r="5210" spans="11:27" ht="15.75">
      <c r="K5210" s="21"/>
      <c r="L5210" s="17"/>
      <c r="M5210" s="17"/>
      <c r="N5210" s="17" t="s">
        <v>424</v>
      </c>
      <c r="O5210" s="17" t="s">
        <v>1327</v>
      </c>
      <c r="P5210" s="17" t="s">
        <v>5398</v>
      </c>
      <c r="Q5210" s="17" t="s">
        <v>297</v>
      </c>
      <c r="R5210" s="18">
        <v>95</v>
      </c>
      <c r="S5210" s="10">
        <v>44</v>
      </c>
      <c r="AA5210" s="11" t="str">
        <f t="shared" si="81"/>
        <v>33. Kiên GiangHuyện Tân Hiệp</v>
      </c>
    </row>
    <row r="5211" spans="11:27" ht="15.75">
      <c r="K5211" s="21"/>
      <c r="L5211" s="17"/>
      <c r="M5211" s="17"/>
      <c r="N5211" s="17" t="s">
        <v>424</v>
      </c>
      <c r="O5211" s="17" t="s">
        <v>1327</v>
      </c>
      <c r="P5211" s="17" t="s">
        <v>2940</v>
      </c>
      <c r="Q5211" s="17" t="s">
        <v>297</v>
      </c>
      <c r="R5211" s="18">
        <v>95</v>
      </c>
      <c r="S5211" s="10">
        <v>44</v>
      </c>
      <c r="AA5211" s="11" t="str">
        <f t="shared" si="81"/>
        <v>33. Kiên GiangHuyện Tân Hiệp</v>
      </c>
    </row>
    <row r="5212" spans="11:27" ht="15.75">
      <c r="K5212" s="21"/>
      <c r="L5212" s="17"/>
      <c r="M5212" s="17"/>
      <c r="N5212" s="17" t="s">
        <v>424</v>
      </c>
      <c r="O5212" s="17" t="s">
        <v>1330</v>
      </c>
      <c r="P5212" s="17" t="s">
        <v>5399</v>
      </c>
      <c r="Q5212" s="17" t="s">
        <v>297</v>
      </c>
      <c r="R5212" s="18">
        <v>95</v>
      </c>
      <c r="S5212" s="10">
        <v>44</v>
      </c>
      <c r="AA5212" s="11" t="str">
        <f t="shared" si="81"/>
        <v>33. Kiên GiangHuyện U Minh Thượng</v>
      </c>
    </row>
    <row r="5213" spans="11:27" ht="15.75">
      <c r="K5213" s="21"/>
      <c r="L5213" s="17"/>
      <c r="M5213" s="17"/>
      <c r="N5213" s="17" t="s">
        <v>424</v>
      </c>
      <c r="O5213" s="17" t="s">
        <v>1330</v>
      </c>
      <c r="P5213" s="17" t="s">
        <v>5400</v>
      </c>
      <c r="Q5213" s="17" t="s">
        <v>297</v>
      </c>
      <c r="R5213" s="18">
        <v>95</v>
      </c>
      <c r="S5213" s="10">
        <v>44</v>
      </c>
      <c r="AA5213" s="11" t="str">
        <f t="shared" si="81"/>
        <v>33. Kiên GiangHuyện U Minh Thượng</v>
      </c>
    </row>
    <row r="5214" spans="11:27" ht="15.75">
      <c r="K5214" s="21"/>
      <c r="L5214" s="17"/>
      <c r="M5214" s="17"/>
      <c r="N5214" s="17" t="s">
        <v>424</v>
      </c>
      <c r="O5214" s="17" t="s">
        <v>1330</v>
      </c>
      <c r="P5214" s="17" t="s">
        <v>5401</v>
      </c>
      <c r="Q5214" s="17" t="s">
        <v>297</v>
      </c>
      <c r="R5214" s="18">
        <v>95</v>
      </c>
      <c r="S5214" s="10">
        <v>44</v>
      </c>
      <c r="AA5214" s="11" t="str">
        <f t="shared" si="81"/>
        <v>33. Kiên GiangHuyện U Minh Thượng</v>
      </c>
    </row>
    <row r="5215" spans="11:27" ht="15.75">
      <c r="K5215" s="21"/>
      <c r="L5215" s="17"/>
      <c r="M5215" s="17"/>
      <c r="N5215" s="17" t="s">
        <v>424</v>
      </c>
      <c r="O5215" s="17" t="s">
        <v>1330</v>
      </c>
      <c r="P5215" s="17" t="s">
        <v>5402</v>
      </c>
      <c r="Q5215" s="17" t="s">
        <v>297</v>
      </c>
      <c r="R5215" s="18">
        <v>95</v>
      </c>
      <c r="S5215" s="10">
        <v>44</v>
      </c>
      <c r="AA5215" s="11" t="str">
        <f t="shared" si="81"/>
        <v>33. Kiên GiangHuyện U Minh Thượng</v>
      </c>
    </row>
    <row r="5216" spans="11:27" ht="15.75">
      <c r="K5216" s="21"/>
      <c r="L5216" s="17"/>
      <c r="M5216" s="17"/>
      <c r="N5216" s="17" t="s">
        <v>424</v>
      </c>
      <c r="O5216" s="17" t="s">
        <v>1330</v>
      </c>
      <c r="P5216" s="17" t="s">
        <v>5403</v>
      </c>
      <c r="Q5216" s="17" t="s">
        <v>297</v>
      </c>
      <c r="R5216" s="18">
        <v>95</v>
      </c>
      <c r="S5216" s="10">
        <v>44</v>
      </c>
      <c r="AA5216" s="11" t="str">
        <f t="shared" si="81"/>
        <v>33. Kiên GiangHuyện U Minh Thượng</v>
      </c>
    </row>
    <row r="5217" spans="11:27" ht="15.75">
      <c r="K5217" s="21"/>
      <c r="L5217" s="17"/>
      <c r="M5217" s="17"/>
      <c r="N5217" s="17" t="s">
        <v>424</v>
      </c>
      <c r="O5217" s="17" t="s">
        <v>1330</v>
      </c>
      <c r="P5217" s="17" t="s">
        <v>2412</v>
      </c>
      <c r="Q5217" s="17" t="s">
        <v>297</v>
      </c>
      <c r="R5217" s="18">
        <v>95</v>
      </c>
      <c r="S5217" s="10">
        <v>44</v>
      </c>
      <c r="AA5217" s="11" t="str">
        <f t="shared" si="81"/>
        <v>33. Kiên GiangHuyện U Minh Thượng</v>
      </c>
    </row>
    <row r="5218" spans="11:27" ht="15.75">
      <c r="K5218" s="21"/>
      <c r="L5218" s="17"/>
      <c r="M5218" s="17"/>
      <c r="N5218" s="17" t="s">
        <v>424</v>
      </c>
      <c r="O5218" s="17" t="s">
        <v>1333</v>
      </c>
      <c r="P5218" s="17" t="s">
        <v>5404</v>
      </c>
      <c r="Q5218" s="17" t="s">
        <v>297</v>
      </c>
      <c r="R5218" s="18">
        <v>95</v>
      </c>
      <c r="S5218" s="10">
        <v>44</v>
      </c>
      <c r="AA5218" s="11" t="str">
        <f t="shared" si="81"/>
        <v>33. Kiên GiangHuyện Vĩnh Thuận</v>
      </c>
    </row>
    <row r="5219" spans="11:27" ht="15.75">
      <c r="K5219" s="21"/>
      <c r="L5219" s="17"/>
      <c r="M5219" s="17"/>
      <c r="N5219" s="17" t="s">
        <v>424</v>
      </c>
      <c r="O5219" s="17" t="s">
        <v>1333</v>
      </c>
      <c r="P5219" s="17" t="s">
        <v>1165</v>
      </c>
      <c r="Q5219" s="17" t="s">
        <v>297</v>
      </c>
      <c r="R5219" s="18">
        <v>95</v>
      </c>
      <c r="S5219" s="10">
        <v>44</v>
      </c>
      <c r="AA5219" s="11" t="str">
        <f t="shared" si="81"/>
        <v>33. Kiên GiangHuyện Vĩnh Thuận</v>
      </c>
    </row>
    <row r="5220" spans="11:27" ht="15.75">
      <c r="K5220" s="21"/>
      <c r="L5220" s="17"/>
      <c r="M5220" s="17"/>
      <c r="N5220" s="17" t="s">
        <v>424</v>
      </c>
      <c r="O5220" s="17" t="s">
        <v>1333</v>
      </c>
      <c r="P5220" s="17" t="s">
        <v>5405</v>
      </c>
      <c r="Q5220" s="17" t="s">
        <v>297</v>
      </c>
      <c r="R5220" s="18">
        <v>95</v>
      </c>
      <c r="S5220" s="10">
        <v>44</v>
      </c>
      <c r="AA5220" s="11" t="str">
        <f t="shared" si="81"/>
        <v>33. Kiên GiangHuyện Vĩnh Thuận</v>
      </c>
    </row>
    <row r="5221" spans="11:27" ht="15.75">
      <c r="K5221" s="21"/>
      <c r="L5221" s="17"/>
      <c r="M5221" s="17"/>
      <c r="N5221" s="17" t="s">
        <v>424</v>
      </c>
      <c r="O5221" s="17" t="s">
        <v>1333</v>
      </c>
      <c r="P5221" s="17" t="s">
        <v>3352</v>
      </c>
      <c r="Q5221" s="17" t="s">
        <v>297</v>
      </c>
      <c r="R5221" s="18">
        <v>95</v>
      </c>
      <c r="S5221" s="10">
        <v>44</v>
      </c>
      <c r="AA5221" s="11" t="str">
        <f t="shared" si="81"/>
        <v>33. Kiên GiangHuyện Vĩnh Thuận</v>
      </c>
    </row>
    <row r="5222" spans="11:27" ht="15.75">
      <c r="K5222" s="21"/>
      <c r="L5222" s="17"/>
      <c r="M5222" s="17"/>
      <c r="N5222" s="17" t="s">
        <v>424</v>
      </c>
      <c r="O5222" s="17" t="s">
        <v>1333</v>
      </c>
      <c r="P5222" s="17" t="s">
        <v>5406</v>
      </c>
      <c r="Q5222" s="17" t="s">
        <v>297</v>
      </c>
      <c r="R5222" s="18">
        <v>95</v>
      </c>
      <c r="S5222" s="10">
        <v>44</v>
      </c>
      <c r="AA5222" s="11" t="str">
        <f t="shared" si="81"/>
        <v>33. Kiên GiangHuyện Vĩnh Thuận</v>
      </c>
    </row>
    <row r="5223" spans="11:27" ht="15.75">
      <c r="K5223" s="21"/>
      <c r="L5223" s="17"/>
      <c r="M5223" s="17"/>
      <c r="N5223" s="17" t="s">
        <v>424</v>
      </c>
      <c r="O5223" s="17" t="s">
        <v>1333</v>
      </c>
      <c r="P5223" s="17" t="s">
        <v>5407</v>
      </c>
      <c r="Q5223" s="17" t="s">
        <v>297</v>
      </c>
      <c r="R5223" s="18">
        <v>95</v>
      </c>
      <c r="S5223" s="10">
        <v>44</v>
      </c>
      <c r="AA5223" s="11" t="str">
        <f t="shared" si="81"/>
        <v>33. Kiên GiangHuyện Vĩnh Thuận</v>
      </c>
    </row>
    <row r="5224" spans="11:27" ht="15.75">
      <c r="K5224" s="21"/>
      <c r="L5224" s="17"/>
      <c r="M5224" s="17"/>
      <c r="N5224" s="17" t="s">
        <v>424</v>
      </c>
      <c r="O5224" s="17" t="s">
        <v>1333</v>
      </c>
      <c r="P5224" s="17" t="s">
        <v>2082</v>
      </c>
      <c r="Q5224" s="17" t="s">
        <v>297</v>
      </c>
      <c r="R5224" s="18">
        <v>95</v>
      </c>
      <c r="S5224" s="10">
        <v>44</v>
      </c>
      <c r="AA5224" s="11" t="str">
        <f t="shared" si="81"/>
        <v>33. Kiên GiangHuyện Vĩnh Thuận</v>
      </c>
    </row>
    <row r="5225" spans="11:27" ht="15.75">
      <c r="K5225" s="21"/>
      <c r="L5225" s="17"/>
      <c r="M5225" s="17"/>
      <c r="N5225" s="17" t="s">
        <v>424</v>
      </c>
      <c r="O5225" s="17" t="s">
        <v>1333</v>
      </c>
      <c r="P5225" s="17" t="s">
        <v>3175</v>
      </c>
      <c r="Q5225" s="17" t="s">
        <v>297</v>
      </c>
      <c r="R5225" s="18">
        <v>95</v>
      </c>
      <c r="S5225" s="10">
        <v>44</v>
      </c>
      <c r="AA5225" s="11" t="str">
        <f t="shared" si="81"/>
        <v>33. Kiên GiangHuyện Vĩnh Thuận</v>
      </c>
    </row>
    <row r="5226" spans="11:27" ht="15.75">
      <c r="K5226" s="21"/>
      <c r="L5226" s="17"/>
      <c r="M5226" s="17"/>
      <c r="N5226" s="17" t="s">
        <v>424</v>
      </c>
      <c r="O5226" s="17" t="s">
        <v>1336</v>
      </c>
      <c r="P5226" s="17" t="s">
        <v>5408</v>
      </c>
      <c r="Q5226" s="17" t="s">
        <v>297</v>
      </c>
      <c r="R5226" s="18">
        <v>95</v>
      </c>
      <c r="S5226" s="10">
        <v>44</v>
      </c>
      <c r="AA5226" s="11" t="str">
        <f t="shared" si="81"/>
        <v>33. Kiên GiangThành phố Hà Tiên</v>
      </c>
    </row>
    <row r="5227" spans="11:27" ht="15.75">
      <c r="K5227" s="21"/>
      <c r="L5227" s="17"/>
      <c r="M5227" s="17"/>
      <c r="N5227" s="17" t="s">
        <v>424</v>
      </c>
      <c r="O5227" s="17" t="s">
        <v>1336</v>
      </c>
      <c r="P5227" s="17" t="s">
        <v>5409</v>
      </c>
      <c r="Q5227" s="17" t="s">
        <v>297</v>
      </c>
      <c r="R5227" s="18">
        <v>95</v>
      </c>
      <c r="S5227" s="10">
        <v>44</v>
      </c>
      <c r="AA5227" s="11" t="str">
        <f t="shared" si="81"/>
        <v>33. Kiên GiangThành phố Hà Tiên</v>
      </c>
    </row>
    <row r="5228" spans="11:27" ht="15.75">
      <c r="K5228" s="21"/>
      <c r="L5228" s="17"/>
      <c r="M5228" s="17"/>
      <c r="N5228" s="17" t="s">
        <v>424</v>
      </c>
      <c r="O5228" s="17" t="s">
        <v>1336</v>
      </c>
      <c r="P5228" s="17" t="s">
        <v>5410</v>
      </c>
      <c r="Q5228" s="17" t="s">
        <v>297</v>
      </c>
      <c r="R5228" s="18">
        <v>95</v>
      </c>
      <c r="S5228" s="10">
        <v>44</v>
      </c>
      <c r="AA5228" s="11" t="str">
        <f t="shared" si="81"/>
        <v>33. Kiên GiangThành phố Hà Tiên</v>
      </c>
    </row>
    <row r="5229" spans="11:27" ht="15.75">
      <c r="K5229" s="21"/>
      <c r="L5229" s="17"/>
      <c r="M5229" s="17"/>
      <c r="N5229" s="17" t="s">
        <v>424</v>
      </c>
      <c r="O5229" s="17" t="s">
        <v>1336</v>
      </c>
      <c r="P5229" s="17" t="s">
        <v>5411</v>
      </c>
      <c r="Q5229" s="17" t="s">
        <v>297</v>
      </c>
      <c r="R5229" s="18">
        <v>95</v>
      </c>
      <c r="S5229" s="10">
        <v>44</v>
      </c>
      <c r="AA5229" s="11" t="str">
        <f t="shared" si="81"/>
        <v>33. Kiên GiangThành phố Hà Tiên</v>
      </c>
    </row>
    <row r="5230" spans="11:27" ht="15.75">
      <c r="K5230" s="21"/>
      <c r="L5230" s="17"/>
      <c r="M5230" s="17"/>
      <c r="N5230" s="17" t="s">
        <v>424</v>
      </c>
      <c r="O5230" s="17" t="s">
        <v>1336</v>
      </c>
      <c r="P5230" s="17" t="s">
        <v>5412</v>
      </c>
      <c r="Q5230" s="17" t="s">
        <v>297</v>
      </c>
      <c r="R5230" s="18">
        <v>95</v>
      </c>
      <c r="S5230" s="10">
        <v>44</v>
      </c>
      <c r="AA5230" s="11" t="str">
        <f t="shared" si="81"/>
        <v>33. Kiên GiangThành phố Hà Tiên</v>
      </c>
    </row>
    <row r="5231" spans="11:27" ht="15.75">
      <c r="K5231" s="21"/>
      <c r="L5231" s="17"/>
      <c r="M5231" s="17"/>
      <c r="N5231" s="17" t="s">
        <v>424</v>
      </c>
      <c r="O5231" s="17" t="s">
        <v>1336</v>
      </c>
      <c r="P5231" s="17" t="s">
        <v>4583</v>
      </c>
      <c r="Q5231" s="17" t="s">
        <v>297</v>
      </c>
      <c r="R5231" s="18">
        <v>95</v>
      </c>
      <c r="S5231" s="10">
        <v>44</v>
      </c>
      <c r="AA5231" s="11" t="str">
        <f t="shared" si="81"/>
        <v>33. Kiên GiangThành phố Hà Tiên</v>
      </c>
    </row>
    <row r="5232" spans="11:27" ht="15.75">
      <c r="K5232" s="21"/>
      <c r="L5232" s="17"/>
      <c r="M5232" s="17"/>
      <c r="N5232" s="17" t="s">
        <v>424</v>
      </c>
      <c r="O5232" s="17" t="s">
        <v>1336</v>
      </c>
      <c r="P5232" s="17" t="s">
        <v>5413</v>
      </c>
      <c r="Q5232" s="17" t="s">
        <v>297</v>
      </c>
      <c r="R5232" s="18">
        <v>95</v>
      </c>
      <c r="S5232" s="10">
        <v>44</v>
      </c>
      <c r="AA5232" s="11" t="str">
        <f t="shared" si="81"/>
        <v>33. Kiên GiangThành phố Hà Tiên</v>
      </c>
    </row>
    <row r="5233" spans="11:27" ht="15.75">
      <c r="K5233" s="21"/>
      <c r="L5233" s="17"/>
      <c r="M5233" s="17"/>
      <c r="N5233" s="17" t="s">
        <v>424</v>
      </c>
      <c r="O5233" s="17" t="s">
        <v>1339</v>
      </c>
      <c r="P5233" s="17" t="s">
        <v>2238</v>
      </c>
      <c r="Q5233" s="17" t="s">
        <v>306</v>
      </c>
      <c r="R5233" s="18">
        <v>125</v>
      </c>
      <c r="S5233" s="10">
        <v>50</v>
      </c>
      <c r="AA5233" s="11" t="str">
        <f t="shared" si="81"/>
        <v>33. Kiên GiangThành phố Phú Quốc</v>
      </c>
    </row>
    <row r="5234" spans="11:27" ht="15.75">
      <c r="K5234" s="21"/>
      <c r="L5234" s="17"/>
      <c r="M5234" s="17"/>
      <c r="N5234" s="17" t="s">
        <v>424</v>
      </c>
      <c r="O5234" s="17" t="s">
        <v>1339</v>
      </c>
      <c r="P5234" s="17" t="s">
        <v>5414</v>
      </c>
      <c r="Q5234" s="17" t="s">
        <v>306</v>
      </c>
      <c r="R5234" s="18">
        <v>125</v>
      </c>
      <c r="S5234" s="10">
        <v>50</v>
      </c>
      <c r="AA5234" s="11" t="str">
        <f t="shared" si="81"/>
        <v>33. Kiên GiangThành phố Phú Quốc</v>
      </c>
    </row>
    <row r="5235" spans="11:27" ht="15.75">
      <c r="K5235" s="21"/>
      <c r="L5235" s="17"/>
      <c r="M5235" s="17"/>
      <c r="N5235" s="17" t="s">
        <v>424</v>
      </c>
      <c r="O5235" s="17" t="s">
        <v>1339</v>
      </c>
      <c r="P5235" s="17" t="s">
        <v>5415</v>
      </c>
      <c r="Q5235" s="17" t="s">
        <v>306</v>
      </c>
      <c r="R5235" s="18">
        <v>125</v>
      </c>
      <c r="S5235" s="10">
        <v>50</v>
      </c>
      <c r="AA5235" s="11" t="str">
        <f t="shared" si="81"/>
        <v>33. Kiên GiangThành phố Phú Quốc</v>
      </c>
    </row>
    <row r="5236" spans="11:27" ht="15.75">
      <c r="K5236" s="21"/>
      <c r="L5236" s="17"/>
      <c r="M5236" s="17"/>
      <c r="N5236" s="17" t="s">
        <v>424</v>
      </c>
      <c r="O5236" s="17" t="s">
        <v>1339</v>
      </c>
      <c r="P5236" s="17" t="s">
        <v>5416</v>
      </c>
      <c r="Q5236" s="17" t="s">
        <v>306</v>
      </c>
      <c r="R5236" s="18">
        <v>125</v>
      </c>
      <c r="S5236" s="10">
        <v>50</v>
      </c>
      <c r="AA5236" s="11" t="str">
        <f t="shared" si="81"/>
        <v>33. Kiên GiangThành phố Phú Quốc</v>
      </c>
    </row>
    <row r="5237" spans="11:27" ht="15.75">
      <c r="K5237" s="21"/>
      <c r="L5237" s="17"/>
      <c r="M5237" s="17"/>
      <c r="N5237" s="17" t="s">
        <v>424</v>
      </c>
      <c r="O5237" s="17" t="s">
        <v>1339</v>
      </c>
      <c r="P5237" s="17" t="s">
        <v>5417</v>
      </c>
      <c r="Q5237" s="17" t="s">
        <v>306</v>
      </c>
      <c r="R5237" s="18">
        <v>125</v>
      </c>
      <c r="S5237" s="10">
        <v>50</v>
      </c>
      <c r="AA5237" s="11" t="str">
        <f t="shared" si="81"/>
        <v>33. Kiên GiangThành phố Phú Quốc</v>
      </c>
    </row>
    <row r="5238" spans="11:27" ht="15.75">
      <c r="K5238" s="21"/>
      <c r="L5238" s="17"/>
      <c r="M5238" s="17"/>
      <c r="N5238" s="17" t="s">
        <v>424</v>
      </c>
      <c r="O5238" s="17" t="s">
        <v>1339</v>
      </c>
      <c r="P5238" s="17" t="s">
        <v>5418</v>
      </c>
      <c r="Q5238" s="17" t="s">
        <v>306</v>
      </c>
      <c r="R5238" s="18">
        <v>125</v>
      </c>
      <c r="S5238" s="10">
        <v>50</v>
      </c>
      <c r="AA5238" s="11" t="str">
        <f t="shared" si="81"/>
        <v>33. Kiên GiangThành phố Phú Quốc</v>
      </c>
    </row>
    <row r="5239" spans="11:27" ht="15.75">
      <c r="K5239" s="21"/>
      <c r="L5239" s="17"/>
      <c r="M5239" s="17"/>
      <c r="N5239" s="17" t="s">
        <v>424</v>
      </c>
      <c r="O5239" s="17" t="s">
        <v>1339</v>
      </c>
      <c r="P5239" s="17" t="s">
        <v>5419</v>
      </c>
      <c r="Q5239" s="17" t="s">
        <v>306</v>
      </c>
      <c r="R5239" s="18">
        <v>125</v>
      </c>
      <c r="S5239" s="10">
        <v>50</v>
      </c>
      <c r="AA5239" s="11" t="str">
        <f t="shared" si="81"/>
        <v>33. Kiên GiangThành phố Phú Quốc</v>
      </c>
    </row>
    <row r="5240" spans="11:27" ht="15.75">
      <c r="K5240" s="21"/>
      <c r="L5240" s="17"/>
      <c r="M5240" s="17"/>
      <c r="N5240" s="17" t="s">
        <v>424</v>
      </c>
      <c r="O5240" s="17" t="s">
        <v>1339</v>
      </c>
      <c r="P5240" s="17" t="s">
        <v>5420</v>
      </c>
      <c r="Q5240" s="17" t="s">
        <v>306</v>
      </c>
      <c r="R5240" s="18">
        <v>125</v>
      </c>
      <c r="S5240" s="10">
        <v>50</v>
      </c>
      <c r="AA5240" s="11" t="str">
        <f t="shared" si="81"/>
        <v>33. Kiên GiangThành phố Phú Quốc</v>
      </c>
    </row>
    <row r="5241" spans="11:27" ht="15.75">
      <c r="K5241" s="21"/>
      <c r="L5241" s="17"/>
      <c r="M5241" s="17"/>
      <c r="N5241" s="17" t="s">
        <v>424</v>
      </c>
      <c r="O5241" s="17" t="s">
        <v>1339</v>
      </c>
      <c r="P5241" s="17" t="s">
        <v>5421</v>
      </c>
      <c r="Q5241" s="17" t="s">
        <v>306</v>
      </c>
      <c r="R5241" s="18">
        <v>125</v>
      </c>
      <c r="S5241" s="10">
        <v>50</v>
      </c>
      <c r="AA5241" s="11" t="str">
        <f t="shared" si="81"/>
        <v>33. Kiên GiangThành phố Phú Quốc</v>
      </c>
    </row>
    <row r="5242" spans="11:27" ht="15.75">
      <c r="K5242" s="21"/>
      <c r="L5242" s="17"/>
      <c r="M5242" s="17"/>
      <c r="N5242" s="17" t="s">
        <v>424</v>
      </c>
      <c r="O5242" s="17" t="s">
        <v>1341</v>
      </c>
      <c r="P5242" s="17" t="s">
        <v>2252</v>
      </c>
      <c r="Q5242" s="17" t="s">
        <v>297</v>
      </c>
      <c r="R5242" s="18">
        <v>95</v>
      </c>
      <c r="S5242" s="10">
        <v>44</v>
      </c>
      <c r="AA5242" s="11" t="str">
        <f t="shared" si="81"/>
        <v>33. Kiên GiangThành phố Rạch Giá</v>
      </c>
    </row>
    <row r="5243" spans="11:27" ht="15.75">
      <c r="K5243" s="21"/>
      <c r="L5243" s="17"/>
      <c r="M5243" s="17"/>
      <c r="N5243" s="17" t="s">
        <v>424</v>
      </c>
      <c r="O5243" s="17" t="s">
        <v>1341</v>
      </c>
      <c r="P5243" s="17" t="s">
        <v>2254</v>
      </c>
      <c r="Q5243" s="17" t="s">
        <v>297</v>
      </c>
      <c r="R5243" s="18">
        <v>95</v>
      </c>
      <c r="S5243" s="10">
        <v>44</v>
      </c>
      <c r="AA5243" s="11" t="str">
        <f t="shared" si="81"/>
        <v>33. Kiên GiangThành phố Rạch Giá</v>
      </c>
    </row>
    <row r="5244" spans="11:27" ht="15.75">
      <c r="K5244" s="21"/>
      <c r="L5244" s="17"/>
      <c r="M5244" s="17"/>
      <c r="N5244" s="17" t="s">
        <v>424</v>
      </c>
      <c r="O5244" s="17" t="s">
        <v>1341</v>
      </c>
      <c r="P5244" s="17" t="s">
        <v>5422</v>
      </c>
      <c r="Q5244" s="17" t="s">
        <v>297</v>
      </c>
      <c r="R5244" s="18">
        <v>95</v>
      </c>
      <c r="S5244" s="10">
        <v>44</v>
      </c>
      <c r="AA5244" s="11" t="str">
        <f t="shared" si="81"/>
        <v>33. Kiên GiangThành phố Rạch Giá</v>
      </c>
    </row>
    <row r="5245" spans="11:27" ht="15.75">
      <c r="K5245" s="21"/>
      <c r="L5245" s="17"/>
      <c r="M5245" s="17"/>
      <c r="N5245" s="17" t="s">
        <v>424</v>
      </c>
      <c r="O5245" s="17" t="s">
        <v>1341</v>
      </c>
      <c r="P5245" s="17" t="s">
        <v>5423</v>
      </c>
      <c r="Q5245" s="17" t="s">
        <v>297</v>
      </c>
      <c r="R5245" s="18">
        <v>95</v>
      </c>
      <c r="S5245" s="10">
        <v>44</v>
      </c>
      <c r="AA5245" s="11" t="str">
        <f t="shared" si="81"/>
        <v>33. Kiên GiangThành phố Rạch Giá</v>
      </c>
    </row>
    <row r="5246" spans="11:27" ht="15.75">
      <c r="K5246" s="21"/>
      <c r="L5246" s="17"/>
      <c r="M5246" s="17"/>
      <c r="N5246" s="17" t="s">
        <v>424</v>
      </c>
      <c r="O5246" s="17" t="s">
        <v>1341</v>
      </c>
      <c r="P5246" s="17" t="s">
        <v>5424</v>
      </c>
      <c r="Q5246" s="17" t="s">
        <v>297</v>
      </c>
      <c r="R5246" s="18">
        <v>95</v>
      </c>
      <c r="S5246" s="10">
        <v>44</v>
      </c>
      <c r="AA5246" s="11" t="str">
        <f t="shared" si="81"/>
        <v>33. Kiên GiangThành phố Rạch Giá</v>
      </c>
    </row>
    <row r="5247" spans="11:27" ht="15.75">
      <c r="K5247" s="21"/>
      <c r="L5247" s="17"/>
      <c r="M5247" s="17"/>
      <c r="N5247" s="17" t="s">
        <v>424</v>
      </c>
      <c r="O5247" s="17" t="s">
        <v>1341</v>
      </c>
      <c r="P5247" s="17" t="s">
        <v>5425</v>
      </c>
      <c r="Q5247" s="17" t="s">
        <v>297</v>
      </c>
      <c r="R5247" s="18">
        <v>95</v>
      </c>
      <c r="S5247" s="10">
        <v>44</v>
      </c>
      <c r="AA5247" s="11" t="str">
        <f t="shared" si="81"/>
        <v>33. Kiên GiangThành phố Rạch Giá</v>
      </c>
    </row>
    <row r="5248" spans="11:27" ht="15.75">
      <c r="K5248" s="21"/>
      <c r="L5248" s="17"/>
      <c r="M5248" s="17"/>
      <c r="N5248" s="17" t="s">
        <v>424</v>
      </c>
      <c r="O5248" s="17" t="s">
        <v>1341</v>
      </c>
      <c r="P5248" s="17" t="s">
        <v>5426</v>
      </c>
      <c r="Q5248" s="17" t="s">
        <v>297</v>
      </c>
      <c r="R5248" s="18">
        <v>95</v>
      </c>
      <c r="S5248" s="10">
        <v>44</v>
      </c>
      <c r="AA5248" s="11" t="str">
        <f t="shared" si="81"/>
        <v>33. Kiên GiangThành phố Rạch Giá</v>
      </c>
    </row>
    <row r="5249" spans="11:27" ht="15.75">
      <c r="K5249" s="21"/>
      <c r="L5249" s="17"/>
      <c r="M5249" s="17"/>
      <c r="N5249" s="17" t="s">
        <v>424</v>
      </c>
      <c r="O5249" s="17" t="s">
        <v>1341</v>
      </c>
      <c r="P5249" s="17" t="s">
        <v>5427</v>
      </c>
      <c r="Q5249" s="17" t="s">
        <v>297</v>
      </c>
      <c r="R5249" s="18">
        <v>95</v>
      </c>
      <c r="S5249" s="10">
        <v>44</v>
      </c>
      <c r="AA5249" s="11" t="str">
        <f t="shared" si="81"/>
        <v>33. Kiên GiangThành phố Rạch Giá</v>
      </c>
    </row>
    <row r="5250" spans="11:27" ht="15.75">
      <c r="K5250" s="21"/>
      <c r="L5250" s="17"/>
      <c r="M5250" s="17"/>
      <c r="N5250" s="17" t="s">
        <v>424</v>
      </c>
      <c r="O5250" s="17" t="s">
        <v>1341</v>
      </c>
      <c r="P5250" s="17" t="s">
        <v>5428</v>
      </c>
      <c r="Q5250" s="17" t="s">
        <v>297</v>
      </c>
      <c r="R5250" s="18">
        <v>95</v>
      </c>
      <c r="S5250" s="10">
        <v>44</v>
      </c>
      <c r="AA5250" s="11" t="str">
        <f t="shared" si="81"/>
        <v>33. Kiên GiangThành phố Rạch Giá</v>
      </c>
    </row>
    <row r="5251" spans="11:27" ht="15.75">
      <c r="K5251" s="21"/>
      <c r="L5251" s="17"/>
      <c r="M5251" s="17"/>
      <c r="N5251" s="17" t="s">
        <v>424</v>
      </c>
      <c r="O5251" s="17" t="s">
        <v>1341</v>
      </c>
      <c r="P5251" s="17" t="s">
        <v>5429</v>
      </c>
      <c r="Q5251" s="17" t="s">
        <v>297</v>
      </c>
      <c r="R5251" s="18">
        <v>95</v>
      </c>
      <c r="S5251" s="10">
        <v>44</v>
      </c>
      <c r="AA5251" s="11" t="str">
        <f t="shared" si="81"/>
        <v>33. Kiên GiangThành phố Rạch Giá</v>
      </c>
    </row>
    <row r="5252" spans="11:27" ht="15.75">
      <c r="K5252" s="21"/>
      <c r="L5252" s="17"/>
      <c r="M5252" s="17"/>
      <c r="N5252" s="17" t="s">
        <v>424</v>
      </c>
      <c r="O5252" s="17" t="s">
        <v>1341</v>
      </c>
      <c r="P5252" s="17" t="s">
        <v>5430</v>
      </c>
      <c r="Q5252" s="17" t="s">
        <v>297</v>
      </c>
      <c r="R5252" s="18">
        <v>95</v>
      </c>
      <c r="S5252" s="10">
        <v>44</v>
      </c>
      <c r="AA5252" s="11" t="str">
        <f t="shared" si="81"/>
        <v>33. Kiên GiangThành phố Rạch Giá</v>
      </c>
    </row>
    <row r="5253" spans="11:27" ht="15.75">
      <c r="K5253" s="21"/>
      <c r="L5253" s="17"/>
      <c r="M5253" s="17"/>
      <c r="N5253" s="17" t="s">
        <v>424</v>
      </c>
      <c r="O5253" s="17" t="s">
        <v>1341</v>
      </c>
      <c r="P5253" s="17" t="s">
        <v>5431</v>
      </c>
      <c r="Q5253" s="17" t="s">
        <v>297</v>
      </c>
      <c r="R5253" s="18">
        <v>95</v>
      </c>
      <c r="S5253" s="10">
        <v>44</v>
      </c>
      <c r="AA5253" s="11" t="str">
        <f t="shared" si="81"/>
        <v>33. Kiên GiangThành phố Rạch Giá</v>
      </c>
    </row>
    <row r="5254" spans="11:27" ht="15.75">
      <c r="K5254" s="21"/>
      <c r="L5254" s="17"/>
      <c r="M5254" s="17"/>
      <c r="N5254" s="17" t="s">
        <v>427</v>
      </c>
      <c r="O5254" s="17" t="s">
        <v>1344</v>
      </c>
      <c r="P5254" s="17" t="s">
        <v>5432</v>
      </c>
      <c r="Q5254" s="17" t="s">
        <v>347</v>
      </c>
      <c r="R5254" s="18">
        <v>65</v>
      </c>
      <c r="S5254" s="10">
        <v>36</v>
      </c>
      <c r="AA5254" s="11" t="str">
        <f t="shared" ref="AA5254:AA5317" si="82">N5254&amp;O5254</f>
        <v>34. Kon TumHuyện Đắk Glei</v>
      </c>
    </row>
    <row r="5255" spans="11:27" ht="15.75">
      <c r="K5255" s="21"/>
      <c r="L5255" s="17"/>
      <c r="M5255" s="17"/>
      <c r="N5255" s="17" t="s">
        <v>427</v>
      </c>
      <c r="O5255" s="17" t="s">
        <v>1344</v>
      </c>
      <c r="P5255" s="17" t="s">
        <v>5433</v>
      </c>
      <c r="Q5255" s="17" t="s">
        <v>347</v>
      </c>
      <c r="R5255" s="18">
        <v>65</v>
      </c>
      <c r="S5255" s="10">
        <v>36</v>
      </c>
      <c r="AA5255" s="11" t="str">
        <f t="shared" si="82"/>
        <v>34. Kon TumHuyện Đắk Glei</v>
      </c>
    </row>
    <row r="5256" spans="11:27" ht="15.75">
      <c r="K5256" s="21"/>
      <c r="L5256" s="17"/>
      <c r="M5256" s="17"/>
      <c r="N5256" s="17" t="s">
        <v>427</v>
      </c>
      <c r="O5256" s="17" t="s">
        <v>1344</v>
      </c>
      <c r="P5256" s="17" t="s">
        <v>5434</v>
      </c>
      <c r="Q5256" s="17" t="s">
        <v>347</v>
      </c>
      <c r="R5256" s="18">
        <v>65</v>
      </c>
      <c r="S5256" s="10">
        <v>36</v>
      </c>
      <c r="AA5256" s="11" t="str">
        <f t="shared" si="82"/>
        <v>34. Kon TumHuyện Đắk Glei</v>
      </c>
    </row>
    <row r="5257" spans="11:27" ht="15.75">
      <c r="K5257" s="21"/>
      <c r="L5257" s="17"/>
      <c r="M5257" s="17"/>
      <c r="N5257" s="17" t="s">
        <v>427</v>
      </c>
      <c r="O5257" s="17" t="s">
        <v>1344</v>
      </c>
      <c r="P5257" s="17" t="s">
        <v>5435</v>
      </c>
      <c r="Q5257" s="17" t="s">
        <v>347</v>
      </c>
      <c r="R5257" s="18">
        <v>65</v>
      </c>
      <c r="S5257" s="10">
        <v>36</v>
      </c>
      <c r="AA5257" s="11" t="str">
        <f t="shared" si="82"/>
        <v>34. Kon TumHuyện Đắk Glei</v>
      </c>
    </row>
    <row r="5258" spans="11:27" ht="15.75">
      <c r="K5258" s="21"/>
      <c r="L5258" s="17"/>
      <c r="M5258" s="17"/>
      <c r="N5258" s="17" t="s">
        <v>427</v>
      </c>
      <c r="O5258" s="17" t="s">
        <v>1344</v>
      </c>
      <c r="P5258" s="17" t="s">
        <v>5436</v>
      </c>
      <c r="Q5258" s="17" t="s">
        <v>347</v>
      </c>
      <c r="R5258" s="18">
        <v>65</v>
      </c>
      <c r="S5258" s="10">
        <v>36</v>
      </c>
      <c r="AA5258" s="11" t="str">
        <f t="shared" si="82"/>
        <v>34. Kon TumHuyện Đắk Glei</v>
      </c>
    </row>
    <row r="5259" spans="11:27" ht="15.75">
      <c r="K5259" s="21"/>
      <c r="L5259" s="17"/>
      <c r="M5259" s="17"/>
      <c r="N5259" s="17" t="s">
        <v>427</v>
      </c>
      <c r="O5259" s="17" t="s">
        <v>1344</v>
      </c>
      <c r="P5259" s="17" t="s">
        <v>5437</v>
      </c>
      <c r="Q5259" s="17" t="s">
        <v>347</v>
      </c>
      <c r="R5259" s="18">
        <v>65</v>
      </c>
      <c r="S5259" s="10">
        <v>36</v>
      </c>
      <c r="AA5259" s="11" t="str">
        <f t="shared" si="82"/>
        <v>34. Kon TumHuyện Đắk Glei</v>
      </c>
    </row>
    <row r="5260" spans="11:27" ht="15.75">
      <c r="K5260" s="21"/>
      <c r="L5260" s="17"/>
      <c r="M5260" s="17"/>
      <c r="N5260" s="17" t="s">
        <v>427</v>
      </c>
      <c r="O5260" s="17" t="s">
        <v>1344</v>
      </c>
      <c r="P5260" s="17" t="s">
        <v>5438</v>
      </c>
      <c r="Q5260" s="17" t="s">
        <v>347</v>
      </c>
      <c r="R5260" s="18">
        <v>65</v>
      </c>
      <c r="S5260" s="10">
        <v>36</v>
      </c>
      <c r="AA5260" s="11" t="str">
        <f t="shared" si="82"/>
        <v>34. Kon TumHuyện Đắk Glei</v>
      </c>
    </row>
    <row r="5261" spans="11:27" ht="15.75">
      <c r="K5261" s="21"/>
      <c r="L5261" s="17"/>
      <c r="M5261" s="17"/>
      <c r="N5261" s="17" t="s">
        <v>427</v>
      </c>
      <c r="O5261" s="17" t="s">
        <v>1344</v>
      </c>
      <c r="P5261" s="17" t="s">
        <v>5439</v>
      </c>
      <c r="Q5261" s="17" t="s">
        <v>347</v>
      </c>
      <c r="R5261" s="18">
        <v>65</v>
      </c>
      <c r="S5261" s="10">
        <v>36</v>
      </c>
      <c r="AA5261" s="11" t="str">
        <f t="shared" si="82"/>
        <v>34. Kon TumHuyện Đắk Glei</v>
      </c>
    </row>
    <row r="5262" spans="11:27" ht="15.75">
      <c r="K5262" s="21"/>
      <c r="L5262" s="17"/>
      <c r="M5262" s="17"/>
      <c r="N5262" s="17" t="s">
        <v>427</v>
      </c>
      <c r="O5262" s="17" t="s">
        <v>1344</v>
      </c>
      <c r="P5262" s="17" t="s">
        <v>5440</v>
      </c>
      <c r="Q5262" s="17" t="s">
        <v>347</v>
      </c>
      <c r="R5262" s="18">
        <v>65</v>
      </c>
      <c r="S5262" s="10">
        <v>36</v>
      </c>
      <c r="AA5262" s="11" t="str">
        <f t="shared" si="82"/>
        <v>34. Kon TumHuyện Đắk Glei</v>
      </c>
    </row>
    <row r="5263" spans="11:27" ht="15.75">
      <c r="K5263" s="21"/>
      <c r="L5263" s="17"/>
      <c r="M5263" s="17"/>
      <c r="N5263" s="17" t="s">
        <v>427</v>
      </c>
      <c r="O5263" s="17" t="s">
        <v>1344</v>
      </c>
      <c r="P5263" s="17" t="s">
        <v>5441</v>
      </c>
      <c r="Q5263" s="17" t="s">
        <v>347</v>
      </c>
      <c r="R5263" s="18">
        <v>65</v>
      </c>
      <c r="S5263" s="10">
        <v>36</v>
      </c>
      <c r="AA5263" s="11" t="str">
        <f t="shared" si="82"/>
        <v>34. Kon TumHuyện Đắk Glei</v>
      </c>
    </row>
    <row r="5264" spans="11:27" ht="15.75">
      <c r="K5264" s="21"/>
      <c r="L5264" s="17"/>
      <c r="M5264" s="17"/>
      <c r="N5264" s="17" t="s">
        <v>427</v>
      </c>
      <c r="O5264" s="17" t="s">
        <v>1344</v>
      </c>
      <c r="P5264" s="17" t="s">
        <v>4456</v>
      </c>
      <c r="Q5264" s="17" t="s">
        <v>347</v>
      </c>
      <c r="R5264" s="18">
        <v>65</v>
      </c>
      <c r="S5264" s="10">
        <v>36</v>
      </c>
      <c r="AA5264" s="11" t="str">
        <f t="shared" si="82"/>
        <v>34. Kon TumHuyện Đắk Glei</v>
      </c>
    </row>
    <row r="5265" spans="11:27" ht="15.75">
      <c r="K5265" s="21"/>
      <c r="L5265" s="17"/>
      <c r="M5265" s="17"/>
      <c r="N5265" s="17" t="s">
        <v>427</v>
      </c>
      <c r="O5265" s="17" t="s">
        <v>1344</v>
      </c>
      <c r="P5265" s="17" t="s">
        <v>5442</v>
      </c>
      <c r="Q5265" s="17" t="s">
        <v>347</v>
      </c>
      <c r="R5265" s="18">
        <v>65</v>
      </c>
      <c r="S5265" s="10">
        <v>36</v>
      </c>
      <c r="AA5265" s="11" t="str">
        <f t="shared" si="82"/>
        <v>34. Kon TumHuyện Đắk Glei</v>
      </c>
    </row>
    <row r="5266" spans="11:27" ht="15.75">
      <c r="K5266" s="21"/>
      <c r="L5266" s="17"/>
      <c r="M5266" s="17"/>
      <c r="N5266" s="17" t="s">
        <v>427</v>
      </c>
      <c r="O5266" s="17" t="s">
        <v>1347</v>
      </c>
      <c r="P5266" s="17" t="s">
        <v>5443</v>
      </c>
      <c r="Q5266" s="17" t="s">
        <v>347</v>
      </c>
      <c r="R5266" s="18">
        <v>65</v>
      </c>
      <c r="S5266" s="10">
        <v>36</v>
      </c>
      <c r="AA5266" s="11" t="str">
        <f t="shared" si="82"/>
        <v>34. Kon TumHuyện Đắk Hà</v>
      </c>
    </row>
    <row r="5267" spans="11:27" ht="15.75">
      <c r="K5267" s="21"/>
      <c r="L5267" s="17"/>
      <c r="M5267" s="17"/>
      <c r="N5267" s="17" t="s">
        <v>427</v>
      </c>
      <c r="O5267" s="17" t="s">
        <v>1347</v>
      </c>
      <c r="P5267" s="17" t="s">
        <v>5444</v>
      </c>
      <c r="Q5267" s="17" t="s">
        <v>347</v>
      </c>
      <c r="R5267" s="18">
        <v>65</v>
      </c>
      <c r="S5267" s="10">
        <v>36</v>
      </c>
      <c r="AA5267" s="11" t="str">
        <f t="shared" si="82"/>
        <v>34. Kon TumHuyện Đắk Hà</v>
      </c>
    </row>
    <row r="5268" spans="11:27" ht="15.75">
      <c r="K5268" s="21"/>
      <c r="L5268" s="17"/>
      <c r="M5268" s="17"/>
      <c r="N5268" s="17" t="s">
        <v>427</v>
      </c>
      <c r="O5268" s="17" t="s">
        <v>1347</v>
      </c>
      <c r="P5268" s="17" t="s">
        <v>5445</v>
      </c>
      <c r="Q5268" s="17" t="s">
        <v>347</v>
      </c>
      <c r="R5268" s="18">
        <v>65</v>
      </c>
      <c r="S5268" s="10">
        <v>36</v>
      </c>
      <c r="AA5268" s="11" t="str">
        <f t="shared" si="82"/>
        <v>34. Kon TumHuyện Đắk Hà</v>
      </c>
    </row>
    <row r="5269" spans="11:27" ht="15.75">
      <c r="K5269" s="21"/>
      <c r="L5269" s="17"/>
      <c r="M5269" s="17"/>
      <c r="N5269" s="17" t="s">
        <v>427</v>
      </c>
      <c r="O5269" s="17" t="s">
        <v>1347</v>
      </c>
      <c r="P5269" s="17" t="s">
        <v>5446</v>
      </c>
      <c r="Q5269" s="17" t="s">
        <v>347</v>
      </c>
      <c r="R5269" s="18">
        <v>65</v>
      </c>
      <c r="S5269" s="10">
        <v>36</v>
      </c>
      <c r="AA5269" s="11" t="str">
        <f t="shared" si="82"/>
        <v>34. Kon TumHuyện Đắk Hà</v>
      </c>
    </row>
    <row r="5270" spans="11:27" ht="15.75">
      <c r="K5270" s="21"/>
      <c r="L5270" s="17"/>
      <c r="M5270" s="17"/>
      <c r="N5270" s="17" t="s">
        <v>427</v>
      </c>
      <c r="O5270" s="17" t="s">
        <v>1347</v>
      </c>
      <c r="P5270" s="17" t="s">
        <v>5447</v>
      </c>
      <c r="Q5270" s="17" t="s">
        <v>347</v>
      </c>
      <c r="R5270" s="18">
        <v>65</v>
      </c>
      <c r="S5270" s="10">
        <v>36</v>
      </c>
      <c r="AA5270" s="11" t="str">
        <f t="shared" si="82"/>
        <v>34. Kon TumHuyện Đắk Hà</v>
      </c>
    </row>
    <row r="5271" spans="11:27" ht="15.75">
      <c r="K5271" s="21"/>
      <c r="L5271" s="17"/>
      <c r="M5271" s="17"/>
      <c r="N5271" s="17" t="s">
        <v>427</v>
      </c>
      <c r="O5271" s="17" t="s">
        <v>1347</v>
      </c>
      <c r="P5271" s="17" t="s">
        <v>5448</v>
      </c>
      <c r="Q5271" s="17" t="s">
        <v>347</v>
      </c>
      <c r="R5271" s="18">
        <v>65</v>
      </c>
      <c r="S5271" s="10">
        <v>36</v>
      </c>
      <c r="AA5271" s="11" t="str">
        <f t="shared" si="82"/>
        <v>34. Kon TumHuyện Đắk Hà</v>
      </c>
    </row>
    <row r="5272" spans="11:27" ht="15.75">
      <c r="K5272" s="21"/>
      <c r="L5272" s="17"/>
      <c r="M5272" s="17"/>
      <c r="N5272" s="17" t="s">
        <v>427</v>
      </c>
      <c r="O5272" s="17" t="s">
        <v>1347</v>
      </c>
      <c r="P5272" s="17" t="s">
        <v>5449</v>
      </c>
      <c r="Q5272" s="17" t="s">
        <v>347</v>
      </c>
      <c r="R5272" s="18">
        <v>65</v>
      </c>
      <c r="S5272" s="10">
        <v>36</v>
      </c>
      <c r="AA5272" s="11" t="str">
        <f t="shared" si="82"/>
        <v>34. Kon TumHuyện Đắk Hà</v>
      </c>
    </row>
    <row r="5273" spans="11:27" ht="15.75">
      <c r="K5273" s="21"/>
      <c r="L5273" s="17"/>
      <c r="M5273" s="17"/>
      <c r="N5273" s="17" t="s">
        <v>427</v>
      </c>
      <c r="O5273" s="17" t="s">
        <v>1347</v>
      </c>
      <c r="P5273" s="17" t="s">
        <v>5450</v>
      </c>
      <c r="Q5273" s="17" t="s">
        <v>347</v>
      </c>
      <c r="R5273" s="18">
        <v>65</v>
      </c>
      <c r="S5273" s="10">
        <v>36</v>
      </c>
      <c r="AA5273" s="11" t="str">
        <f t="shared" si="82"/>
        <v>34. Kon TumHuyện Đắk Hà</v>
      </c>
    </row>
    <row r="5274" spans="11:27" ht="15.75">
      <c r="K5274" s="21"/>
      <c r="L5274" s="17"/>
      <c r="M5274" s="17"/>
      <c r="N5274" s="17" t="s">
        <v>427</v>
      </c>
      <c r="O5274" s="17" t="s">
        <v>1347</v>
      </c>
      <c r="P5274" s="17" t="s">
        <v>5451</v>
      </c>
      <c r="Q5274" s="17" t="s">
        <v>347</v>
      </c>
      <c r="R5274" s="18">
        <v>65</v>
      </c>
      <c r="S5274" s="10">
        <v>36</v>
      </c>
      <c r="AA5274" s="11" t="str">
        <f t="shared" si="82"/>
        <v>34. Kon TumHuyện Đắk Hà</v>
      </c>
    </row>
    <row r="5275" spans="11:27" ht="15.75">
      <c r="K5275" s="21"/>
      <c r="L5275" s="17"/>
      <c r="M5275" s="17"/>
      <c r="N5275" s="17" t="s">
        <v>427</v>
      </c>
      <c r="O5275" s="17" t="s">
        <v>1347</v>
      </c>
      <c r="P5275" s="17" t="s">
        <v>5452</v>
      </c>
      <c r="Q5275" s="17" t="s">
        <v>347</v>
      </c>
      <c r="R5275" s="18">
        <v>65</v>
      </c>
      <c r="S5275" s="10">
        <v>36</v>
      </c>
      <c r="AA5275" s="11" t="str">
        <f t="shared" si="82"/>
        <v>34. Kon TumHuyện Đắk Hà</v>
      </c>
    </row>
    <row r="5276" spans="11:27" ht="15.75">
      <c r="K5276" s="21"/>
      <c r="L5276" s="17"/>
      <c r="M5276" s="17"/>
      <c r="N5276" s="17" t="s">
        <v>427</v>
      </c>
      <c r="O5276" s="17" t="s">
        <v>1347</v>
      </c>
      <c r="P5276" s="17" t="s">
        <v>5453</v>
      </c>
      <c r="Q5276" s="17" t="s">
        <v>347</v>
      </c>
      <c r="R5276" s="18">
        <v>65</v>
      </c>
      <c r="S5276" s="10">
        <v>36</v>
      </c>
      <c r="AA5276" s="11" t="str">
        <f t="shared" si="82"/>
        <v>34. Kon TumHuyện Đắk Hà</v>
      </c>
    </row>
    <row r="5277" spans="11:27" ht="15.75">
      <c r="K5277" s="21"/>
      <c r="L5277" s="17"/>
      <c r="M5277" s="17"/>
      <c r="N5277" s="17" t="s">
        <v>427</v>
      </c>
      <c r="O5277" s="17" t="s">
        <v>1350</v>
      </c>
      <c r="P5277" s="17" t="s">
        <v>5454</v>
      </c>
      <c r="Q5277" s="17" t="s">
        <v>347</v>
      </c>
      <c r="R5277" s="18">
        <v>65</v>
      </c>
      <c r="S5277" s="10">
        <v>36</v>
      </c>
      <c r="AA5277" s="11" t="str">
        <f t="shared" si="82"/>
        <v>34. Kon TumHuyện Đắk Tô</v>
      </c>
    </row>
    <row r="5278" spans="11:27" ht="15.75">
      <c r="K5278" s="21"/>
      <c r="L5278" s="17"/>
      <c r="M5278" s="17"/>
      <c r="N5278" s="17" t="s">
        <v>427</v>
      </c>
      <c r="O5278" s="17" t="s">
        <v>1350</v>
      </c>
      <c r="P5278" s="17" t="s">
        <v>5455</v>
      </c>
      <c r="Q5278" s="17" t="s">
        <v>347</v>
      </c>
      <c r="R5278" s="18">
        <v>65</v>
      </c>
      <c r="S5278" s="10">
        <v>36</v>
      </c>
      <c r="AA5278" s="11" t="str">
        <f t="shared" si="82"/>
        <v>34. Kon TumHuyện Đắk Tô</v>
      </c>
    </row>
    <row r="5279" spans="11:27" ht="15.75">
      <c r="K5279" s="21"/>
      <c r="L5279" s="17"/>
      <c r="M5279" s="17"/>
      <c r="N5279" s="17" t="s">
        <v>427</v>
      </c>
      <c r="O5279" s="17" t="s">
        <v>1350</v>
      </c>
      <c r="P5279" s="17" t="s">
        <v>5456</v>
      </c>
      <c r="Q5279" s="17" t="s">
        <v>347</v>
      </c>
      <c r="R5279" s="18">
        <v>65</v>
      </c>
      <c r="S5279" s="10">
        <v>36</v>
      </c>
      <c r="AA5279" s="11" t="str">
        <f t="shared" si="82"/>
        <v>34. Kon TumHuyện Đắk Tô</v>
      </c>
    </row>
    <row r="5280" spans="11:27" ht="15.75">
      <c r="K5280" s="21"/>
      <c r="L5280" s="17"/>
      <c r="M5280" s="17"/>
      <c r="N5280" s="17" t="s">
        <v>427</v>
      </c>
      <c r="O5280" s="17" t="s">
        <v>1350</v>
      </c>
      <c r="P5280" s="17" t="s">
        <v>5457</v>
      </c>
      <c r="Q5280" s="17" t="s">
        <v>347</v>
      </c>
      <c r="R5280" s="18">
        <v>65</v>
      </c>
      <c r="S5280" s="10">
        <v>36</v>
      </c>
      <c r="AA5280" s="11" t="str">
        <f t="shared" si="82"/>
        <v>34. Kon TumHuyện Đắk Tô</v>
      </c>
    </row>
    <row r="5281" spans="11:27" ht="15.75">
      <c r="K5281" s="21"/>
      <c r="L5281" s="17"/>
      <c r="M5281" s="17"/>
      <c r="N5281" s="17" t="s">
        <v>427</v>
      </c>
      <c r="O5281" s="17" t="s">
        <v>1350</v>
      </c>
      <c r="P5281" s="17" t="s">
        <v>5458</v>
      </c>
      <c r="Q5281" s="17" t="s">
        <v>347</v>
      </c>
      <c r="R5281" s="18">
        <v>65</v>
      </c>
      <c r="S5281" s="10">
        <v>36</v>
      </c>
      <c r="AA5281" s="11" t="str">
        <f t="shared" si="82"/>
        <v>34. Kon TumHuyện Đắk Tô</v>
      </c>
    </row>
    <row r="5282" spans="11:27" ht="15.75">
      <c r="K5282" s="21"/>
      <c r="L5282" s="17"/>
      <c r="M5282" s="17"/>
      <c r="N5282" s="17" t="s">
        <v>427</v>
      </c>
      <c r="O5282" s="17" t="s">
        <v>1350</v>
      </c>
      <c r="P5282" s="17" t="s">
        <v>5459</v>
      </c>
      <c r="Q5282" s="17" t="s">
        <v>347</v>
      </c>
      <c r="R5282" s="18">
        <v>65</v>
      </c>
      <c r="S5282" s="10">
        <v>36</v>
      </c>
      <c r="AA5282" s="11" t="str">
        <f t="shared" si="82"/>
        <v>34. Kon TumHuyện Đắk Tô</v>
      </c>
    </row>
    <row r="5283" spans="11:27" ht="15.75">
      <c r="K5283" s="21"/>
      <c r="L5283" s="17"/>
      <c r="M5283" s="17"/>
      <c r="N5283" s="17" t="s">
        <v>427</v>
      </c>
      <c r="O5283" s="17" t="s">
        <v>1350</v>
      </c>
      <c r="P5283" s="17" t="s">
        <v>5460</v>
      </c>
      <c r="Q5283" s="17" t="s">
        <v>347</v>
      </c>
      <c r="R5283" s="18">
        <v>65</v>
      </c>
      <c r="S5283" s="10">
        <v>36</v>
      </c>
      <c r="AA5283" s="11" t="str">
        <f t="shared" si="82"/>
        <v>34. Kon TumHuyện Đắk Tô</v>
      </c>
    </row>
    <row r="5284" spans="11:27" ht="15.75">
      <c r="K5284" s="21"/>
      <c r="L5284" s="17"/>
      <c r="M5284" s="17"/>
      <c r="N5284" s="17" t="s">
        <v>427</v>
      </c>
      <c r="O5284" s="17" t="s">
        <v>1350</v>
      </c>
      <c r="P5284" s="17" t="s">
        <v>5461</v>
      </c>
      <c r="Q5284" s="17" t="s">
        <v>347</v>
      </c>
      <c r="R5284" s="18">
        <v>65</v>
      </c>
      <c r="S5284" s="10">
        <v>36</v>
      </c>
      <c r="AA5284" s="11" t="str">
        <f t="shared" si="82"/>
        <v>34. Kon TumHuyện Đắk Tô</v>
      </c>
    </row>
    <row r="5285" spans="11:27" ht="15.75">
      <c r="K5285" s="21"/>
      <c r="L5285" s="17"/>
      <c r="M5285" s="17"/>
      <c r="N5285" s="17" t="s">
        <v>427</v>
      </c>
      <c r="O5285" s="17" t="s">
        <v>1350</v>
      </c>
      <c r="P5285" s="17" t="s">
        <v>5462</v>
      </c>
      <c r="Q5285" s="17" t="s">
        <v>347</v>
      </c>
      <c r="R5285" s="18">
        <v>65</v>
      </c>
      <c r="S5285" s="10">
        <v>36</v>
      </c>
      <c r="AA5285" s="11" t="str">
        <f t="shared" si="82"/>
        <v>34. Kon TumHuyện Đắk Tô</v>
      </c>
    </row>
    <row r="5286" spans="11:27" ht="15.75">
      <c r="K5286" s="21"/>
      <c r="L5286" s="17"/>
      <c r="M5286" s="17"/>
      <c r="N5286" s="17" t="s">
        <v>427</v>
      </c>
      <c r="O5286" s="17" t="s">
        <v>1353</v>
      </c>
      <c r="P5286" s="17" t="s">
        <v>4223</v>
      </c>
      <c r="Q5286" s="17" t="s">
        <v>347</v>
      </c>
      <c r="R5286" s="18">
        <v>65</v>
      </c>
      <c r="S5286" s="10">
        <v>36</v>
      </c>
      <c r="AA5286" s="11" t="str">
        <f t="shared" si="82"/>
        <v>34. Kon TumHuyện Ia H' Drai</v>
      </c>
    </row>
    <row r="5287" spans="11:27" ht="15.75">
      <c r="K5287" s="21"/>
      <c r="L5287" s="17"/>
      <c r="M5287" s="17"/>
      <c r="N5287" s="17" t="s">
        <v>427</v>
      </c>
      <c r="O5287" s="17" t="s">
        <v>1353</v>
      </c>
      <c r="P5287" s="17" t="s">
        <v>5463</v>
      </c>
      <c r="Q5287" s="17" t="s">
        <v>347</v>
      </c>
      <c r="R5287" s="18">
        <v>65</v>
      </c>
      <c r="S5287" s="10">
        <v>36</v>
      </c>
      <c r="AA5287" s="11" t="str">
        <f t="shared" si="82"/>
        <v>34. Kon TumHuyện Ia H' Drai</v>
      </c>
    </row>
    <row r="5288" spans="11:27" ht="15.75">
      <c r="K5288" s="21"/>
      <c r="L5288" s="17"/>
      <c r="M5288" s="17"/>
      <c r="N5288" s="17" t="s">
        <v>427</v>
      </c>
      <c r="O5288" s="17" t="s">
        <v>1353</v>
      </c>
      <c r="P5288" s="17" t="s">
        <v>5464</v>
      </c>
      <c r="Q5288" s="17" t="s">
        <v>347</v>
      </c>
      <c r="R5288" s="18">
        <v>65</v>
      </c>
      <c r="S5288" s="10">
        <v>36</v>
      </c>
      <c r="AA5288" s="11" t="str">
        <f t="shared" si="82"/>
        <v>34. Kon TumHuyện Ia H' Drai</v>
      </c>
    </row>
    <row r="5289" spans="11:27" ht="15.75">
      <c r="K5289" s="21"/>
      <c r="L5289" s="17"/>
      <c r="M5289" s="17"/>
      <c r="N5289" s="17" t="s">
        <v>427</v>
      </c>
      <c r="O5289" s="17" t="s">
        <v>1356</v>
      </c>
      <c r="P5289" s="17" t="s">
        <v>5465</v>
      </c>
      <c r="Q5289" s="17" t="s">
        <v>347</v>
      </c>
      <c r="R5289" s="18">
        <v>65</v>
      </c>
      <c r="S5289" s="10">
        <v>36</v>
      </c>
      <c r="AA5289" s="11" t="str">
        <f t="shared" si="82"/>
        <v>34. Kon TumHuyện Kon Plông</v>
      </c>
    </row>
    <row r="5290" spans="11:27" ht="15.75">
      <c r="K5290" s="21"/>
      <c r="L5290" s="17"/>
      <c r="M5290" s="17"/>
      <c r="N5290" s="17" t="s">
        <v>427</v>
      </c>
      <c r="O5290" s="17" t="s">
        <v>1356</v>
      </c>
      <c r="P5290" s="17" t="s">
        <v>5466</v>
      </c>
      <c r="Q5290" s="17" t="s">
        <v>347</v>
      </c>
      <c r="R5290" s="18">
        <v>65</v>
      </c>
      <c r="S5290" s="10">
        <v>36</v>
      </c>
      <c r="AA5290" s="11" t="str">
        <f t="shared" si="82"/>
        <v>34. Kon TumHuyện Kon Plông</v>
      </c>
    </row>
    <row r="5291" spans="11:27" ht="15.75">
      <c r="K5291" s="21"/>
      <c r="L5291" s="17"/>
      <c r="M5291" s="17"/>
      <c r="N5291" s="17" t="s">
        <v>427</v>
      </c>
      <c r="O5291" s="17" t="s">
        <v>1356</v>
      </c>
      <c r="P5291" s="17" t="s">
        <v>5467</v>
      </c>
      <c r="Q5291" s="17" t="s">
        <v>347</v>
      </c>
      <c r="R5291" s="18">
        <v>65</v>
      </c>
      <c r="S5291" s="10">
        <v>36</v>
      </c>
      <c r="AA5291" s="11" t="str">
        <f t="shared" si="82"/>
        <v>34. Kon TumHuyện Kon Plông</v>
      </c>
    </row>
    <row r="5292" spans="11:27" ht="15.75">
      <c r="K5292" s="21"/>
      <c r="L5292" s="17"/>
      <c r="M5292" s="17"/>
      <c r="N5292" s="17" t="s">
        <v>427</v>
      </c>
      <c r="O5292" s="17" t="s">
        <v>1356</v>
      </c>
      <c r="P5292" s="17" t="s">
        <v>5468</v>
      </c>
      <c r="Q5292" s="17" t="s">
        <v>347</v>
      </c>
      <c r="R5292" s="18">
        <v>65</v>
      </c>
      <c r="S5292" s="10">
        <v>36</v>
      </c>
      <c r="AA5292" s="11" t="str">
        <f t="shared" si="82"/>
        <v>34. Kon TumHuyện Kon Plông</v>
      </c>
    </row>
    <row r="5293" spans="11:27" ht="15.75">
      <c r="K5293" s="21"/>
      <c r="L5293" s="17"/>
      <c r="M5293" s="17"/>
      <c r="N5293" s="17" t="s">
        <v>427</v>
      </c>
      <c r="O5293" s="17" t="s">
        <v>1356</v>
      </c>
      <c r="P5293" s="17" t="s">
        <v>5469</v>
      </c>
      <c r="Q5293" s="17" t="s">
        <v>347</v>
      </c>
      <c r="R5293" s="18">
        <v>65</v>
      </c>
      <c r="S5293" s="10">
        <v>36</v>
      </c>
      <c r="AA5293" s="11" t="str">
        <f t="shared" si="82"/>
        <v>34. Kon TumHuyện Kon Plông</v>
      </c>
    </row>
    <row r="5294" spans="11:27" ht="15.75">
      <c r="K5294" s="21"/>
      <c r="L5294" s="17"/>
      <c r="M5294" s="17"/>
      <c r="N5294" s="17" t="s">
        <v>427</v>
      </c>
      <c r="O5294" s="17" t="s">
        <v>1356</v>
      </c>
      <c r="P5294" s="17" t="s">
        <v>5470</v>
      </c>
      <c r="Q5294" s="17" t="s">
        <v>347</v>
      </c>
      <c r="R5294" s="18">
        <v>65</v>
      </c>
      <c r="S5294" s="10">
        <v>36</v>
      </c>
      <c r="AA5294" s="11" t="str">
        <f t="shared" si="82"/>
        <v>34. Kon TumHuyện Kon Plông</v>
      </c>
    </row>
    <row r="5295" spans="11:27" ht="15.75">
      <c r="K5295" s="21"/>
      <c r="L5295" s="17"/>
      <c r="M5295" s="17"/>
      <c r="N5295" s="17" t="s">
        <v>427</v>
      </c>
      <c r="O5295" s="17" t="s">
        <v>1356</v>
      </c>
      <c r="P5295" s="17" t="s">
        <v>5471</v>
      </c>
      <c r="Q5295" s="17" t="s">
        <v>347</v>
      </c>
      <c r="R5295" s="18">
        <v>65</v>
      </c>
      <c r="S5295" s="10">
        <v>36</v>
      </c>
      <c r="AA5295" s="11" t="str">
        <f t="shared" si="82"/>
        <v>34. Kon TumHuyện Kon Plông</v>
      </c>
    </row>
    <row r="5296" spans="11:27" ht="15.75">
      <c r="K5296" s="21"/>
      <c r="L5296" s="17"/>
      <c r="M5296" s="17"/>
      <c r="N5296" s="17" t="s">
        <v>427</v>
      </c>
      <c r="O5296" s="17" t="s">
        <v>1356</v>
      </c>
      <c r="P5296" s="17" t="s">
        <v>5472</v>
      </c>
      <c r="Q5296" s="17" t="s">
        <v>347</v>
      </c>
      <c r="R5296" s="18">
        <v>65</v>
      </c>
      <c r="S5296" s="10">
        <v>36</v>
      </c>
      <c r="AA5296" s="11" t="str">
        <f t="shared" si="82"/>
        <v>34. Kon TumHuyện Kon Plông</v>
      </c>
    </row>
    <row r="5297" spans="11:27" ht="15.75">
      <c r="K5297" s="21"/>
      <c r="L5297" s="17"/>
      <c r="M5297" s="17"/>
      <c r="N5297" s="17" t="s">
        <v>427</v>
      </c>
      <c r="O5297" s="17" t="s">
        <v>1356</v>
      </c>
      <c r="P5297" s="17" t="s">
        <v>5473</v>
      </c>
      <c r="Q5297" s="17" t="s">
        <v>347</v>
      </c>
      <c r="R5297" s="18">
        <v>65</v>
      </c>
      <c r="S5297" s="10">
        <v>36</v>
      </c>
      <c r="AA5297" s="11" t="str">
        <f t="shared" si="82"/>
        <v>34. Kon TumHuyện Kon Plông</v>
      </c>
    </row>
    <row r="5298" spans="11:27" ht="15.75">
      <c r="K5298" s="21"/>
      <c r="L5298" s="17"/>
      <c r="M5298" s="17"/>
      <c r="N5298" s="17" t="s">
        <v>427</v>
      </c>
      <c r="O5298" s="17" t="s">
        <v>1359</v>
      </c>
      <c r="P5298" s="17" t="s">
        <v>5474</v>
      </c>
      <c r="Q5298" s="17" t="s">
        <v>347</v>
      </c>
      <c r="R5298" s="18">
        <v>65</v>
      </c>
      <c r="S5298" s="10">
        <v>36</v>
      </c>
      <c r="AA5298" s="11" t="str">
        <f t="shared" si="82"/>
        <v>34. Kon TumHuyện Kon Rẫy</v>
      </c>
    </row>
    <row r="5299" spans="11:27" ht="15.75">
      <c r="K5299" s="21"/>
      <c r="L5299" s="17"/>
      <c r="M5299" s="17"/>
      <c r="N5299" s="17" t="s">
        <v>427</v>
      </c>
      <c r="O5299" s="17" t="s">
        <v>1359</v>
      </c>
      <c r="P5299" s="17" t="s">
        <v>5475</v>
      </c>
      <c r="Q5299" s="17" t="s">
        <v>347</v>
      </c>
      <c r="R5299" s="18">
        <v>65</v>
      </c>
      <c r="S5299" s="10">
        <v>36</v>
      </c>
      <c r="AA5299" s="11" t="str">
        <f t="shared" si="82"/>
        <v>34. Kon TumHuyện Kon Rẫy</v>
      </c>
    </row>
    <row r="5300" spans="11:27" ht="15.75">
      <c r="K5300" s="21"/>
      <c r="L5300" s="17"/>
      <c r="M5300" s="17"/>
      <c r="N5300" s="17" t="s">
        <v>427</v>
      </c>
      <c r="O5300" s="17" t="s">
        <v>1359</v>
      </c>
      <c r="P5300" s="17" t="s">
        <v>5476</v>
      </c>
      <c r="Q5300" s="17" t="s">
        <v>347</v>
      </c>
      <c r="R5300" s="18">
        <v>65</v>
      </c>
      <c r="S5300" s="10">
        <v>36</v>
      </c>
      <c r="AA5300" s="11" t="str">
        <f t="shared" si="82"/>
        <v>34. Kon TumHuyện Kon Rẫy</v>
      </c>
    </row>
    <row r="5301" spans="11:27" ht="15.75">
      <c r="K5301" s="21"/>
      <c r="L5301" s="17"/>
      <c r="M5301" s="17"/>
      <c r="N5301" s="17" t="s">
        <v>427</v>
      </c>
      <c r="O5301" s="17" t="s">
        <v>1359</v>
      </c>
      <c r="P5301" s="17" t="s">
        <v>5477</v>
      </c>
      <c r="Q5301" s="17" t="s">
        <v>347</v>
      </c>
      <c r="R5301" s="18">
        <v>65</v>
      </c>
      <c r="S5301" s="10">
        <v>36</v>
      </c>
      <c r="AA5301" s="11" t="str">
        <f t="shared" si="82"/>
        <v>34. Kon TumHuyện Kon Rẫy</v>
      </c>
    </row>
    <row r="5302" spans="11:27" ht="15.75">
      <c r="K5302" s="21"/>
      <c r="L5302" s="17"/>
      <c r="M5302" s="17"/>
      <c r="N5302" s="17" t="s">
        <v>427</v>
      </c>
      <c r="O5302" s="17" t="s">
        <v>1359</v>
      </c>
      <c r="P5302" s="17" t="s">
        <v>5478</v>
      </c>
      <c r="Q5302" s="17" t="s">
        <v>347</v>
      </c>
      <c r="R5302" s="18">
        <v>65</v>
      </c>
      <c r="S5302" s="10">
        <v>36</v>
      </c>
      <c r="AA5302" s="11" t="str">
        <f t="shared" si="82"/>
        <v>34. Kon TumHuyện Kon Rẫy</v>
      </c>
    </row>
    <row r="5303" spans="11:27" ht="15.75">
      <c r="K5303" s="21"/>
      <c r="L5303" s="17"/>
      <c r="M5303" s="17"/>
      <c r="N5303" s="17" t="s">
        <v>427</v>
      </c>
      <c r="O5303" s="17" t="s">
        <v>1359</v>
      </c>
      <c r="P5303" s="17" t="s">
        <v>5479</v>
      </c>
      <c r="Q5303" s="17" t="s">
        <v>347</v>
      </c>
      <c r="R5303" s="18">
        <v>65</v>
      </c>
      <c r="S5303" s="10">
        <v>36</v>
      </c>
      <c r="AA5303" s="11" t="str">
        <f t="shared" si="82"/>
        <v>34. Kon TumHuyện Kon Rẫy</v>
      </c>
    </row>
    <row r="5304" spans="11:27" ht="15.75">
      <c r="K5304" s="21"/>
      <c r="L5304" s="17"/>
      <c r="M5304" s="17"/>
      <c r="N5304" s="17" t="s">
        <v>427</v>
      </c>
      <c r="O5304" s="17" t="s">
        <v>1359</v>
      </c>
      <c r="P5304" s="17" t="s">
        <v>567</v>
      </c>
      <c r="Q5304" s="17" t="s">
        <v>347</v>
      </c>
      <c r="R5304" s="18">
        <v>65</v>
      </c>
      <c r="S5304" s="10">
        <v>36</v>
      </c>
      <c r="AA5304" s="11" t="str">
        <f t="shared" si="82"/>
        <v>34. Kon TumHuyện Kon Rẫy</v>
      </c>
    </row>
    <row r="5305" spans="11:27" ht="15.75">
      <c r="K5305" s="21"/>
      <c r="L5305" s="17"/>
      <c r="M5305" s="17"/>
      <c r="N5305" s="17" t="s">
        <v>427</v>
      </c>
      <c r="O5305" s="17" t="s">
        <v>1362</v>
      </c>
      <c r="P5305" s="17" t="s">
        <v>5480</v>
      </c>
      <c r="Q5305" s="17" t="s">
        <v>347</v>
      </c>
      <c r="R5305" s="18">
        <v>65</v>
      </c>
      <c r="S5305" s="10">
        <v>36</v>
      </c>
      <c r="AA5305" s="11" t="str">
        <f t="shared" si="82"/>
        <v>34. Kon TumHuyện Ngọc Hồi</v>
      </c>
    </row>
    <row r="5306" spans="11:27" ht="15.75">
      <c r="K5306" s="21"/>
      <c r="L5306" s="17"/>
      <c r="M5306" s="17"/>
      <c r="N5306" s="17" t="s">
        <v>427</v>
      </c>
      <c r="O5306" s="17" t="s">
        <v>1362</v>
      </c>
      <c r="P5306" s="17" t="s">
        <v>5481</v>
      </c>
      <c r="Q5306" s="17" t="s">
        <v>347</v>
      </c>
      <c r="R5306" s="18">
        <v>65</v>
      </c>
      <c r="S5306" s="10">
        <v>36</v>
      </c>
      <c r="AA5306" s="11" t="str">
        <f t="shared" si="82"/>
        <v>34. Kon TumHuyện Ngọc Hồi</v>
      </c>
    </row>
    <row r="5307" spans="11:27" ht="15.75">
      <c r="K5307" s="21"/>
      <c r="L5307" s="17"/>
      <c r="M5307" s="17"/>
      <c r="N5307" s="17" t="s">
        <v>427</v>
      </c>
      <c r="O5307" s="17" t="s">
        <v>1362</v>
      </c>
      <c r="P5307" s="17" t="s">
        <v>5482</v>
      </c>
      <c r="Q5307" s="17" t="s">
        <v>347</v>
      </c>
      <c r="R5307" s="18">
        <v>65</v>
      </c>
      <c r="S5307" s="10">
        <v>36</v>
      </c>
      <c r="AA5307" s="11" t="str">
        <f t="shared" si="82"/>
        <v>34. Kon TumHuyện Ngọc Hồi</v>
      </c>
    </row>
    <row r="5308" spans="11:27" ht="15.75">
      <c r="K5308" s="21"/>
      <c r="L5308" s="17"/>
      <c r="M5308" s="17"/>
      <c r="N5308" s="17" t="s">
        <v>427</v>
      </c>
      <c r="O5308" s="17" t="s">
        <v>1362</v>
      </c>
      <c r="P5308" s="17" t="s">
        <v>5483</v>
      </c>
      <c r="Q5308" s="17" t="s">
        <v>347</v>
      </c>
      <c r="R5308" s="18">
        <v>65</v>
      </c>
      <c r="S5308" s="10">
        <v>36</v>
      </c>
      <c r="AA5308" s="11" t="str">
        <f t="shared" si="82"/>
        <v>34. Kon TumHuyện Ngọc Hồi</v>
      </c>
    </row>
    <row r="5309" spans="11:27" ht="15.75">
      <c r="K5309" s="21"/>
      <c r="L5309" s="17"/>
      <c r="M5309" s="17"/>
      <c r="N5309" s="17" t="s">
        <v>427</v>
      </c>
      <c r="O5309" s="17" t="s">
        <v>1362</v>
      </c>
      <c r="P5309" s="17" t="s">
        <v>5484</v>
      </c>
      <c r="Q5309" s="17" t="s">
        <v>347</v>
      </c>
      <c r="R5309" s="18">
        <v>65</v>
      </c>
      <c r="S5309" s="10">
        <v>36</v>
      </c>
      <c r="AA5309" s="11" t="str">
        <f t="shared" si="82"/>
        <v>34. Kon TumHuyện Ngọc Hồi</v>
      </c>
    </row>
    <row r="5310" spans="11:27" ht="15.75">
      <c r="K5310" s="21"/>
      <c r="L5310" s="17"/>
      <c r="M5310" s="17"/>
      <c r="N5310" s="17" t="s">
        <v>427</v>
      </c>
      <c r="O5310" s="17" t="s">
        <v>1362</v>
      </c>
      <c r="P5310" s="17" t="s">
        <v>5485</v>
      </c>
      <c r="Q5310" s="17" t="s">
        <v>347</v>
      </c>
      <c r="R5310" s="18">
        <v>65</v>
      </c>
      <c r="S5310" s="10">
        <v>36</v>
      </c>
      <c r="AA5310" s="11" t="str">
        <f t="shared" si="82"/>
        <v>34. Kon TumHuyện Ngọc Hồi</v>
      </c>
    </row>
    <row r="5311" spans="11:27" ht="15.75">
      <c r="K5311" s="21"/>
      <c r="L5311" s="17"/>
      <c r="M5311" s="17"/>
      <c r="N5311" s="17" t="s">
        <v>427</v>
      </c>
      <c r="O5311" s="17" t="s">
        <v>1362</v>
      </c>
      <c r="P5311" s="17" t="s">
        <v>5486</v>
      </c>
      <c r="Q5311" s="17" t="s">
        <v>347</v>
      </c>
      <c r="R5311" s="18">
        <v>65</v>
      </c>
      <c r="S5311" s="10">
        <v>36</v>
      </c>
      <c r="AA5311" s="11" t="str">
        <f t="shared" si="82"/>
        <v>34. Kon TumHuyện Ngọc Hồi</v>
      </c>
    </row>
    <row r="5312" spans="11:27" ht="15.75">
      <c r="K5312" s="21"/>
      <c r="L5312" s="17"/>
      <c r="M5312" s="17"/>
      <c r="N5312" s="17" t="s">
        <v>427</v>
      </c>
      <c r="O5312" s="17" t="s">
        <v>1362</v>
      </c>
      <c r="P5312" s="17" t="s">
        <v>5487</v>
      </c>
      <c r="Q5312" s="17" t="s">
        <v>347</v>
      </c>
      <c r="R5312" s="18">
        <v>65</v>
      </c>
      <c r="S5312" s="10">
        <v>36</v>
      </c>
      <c r="AA5312" s="11" t="str">
        <f t="shared" si="82"/>
        <v>34. Kon TumHuyện Ngọc Hồi</v>
      </c>
    </row>
    <row r="5313" spans="11:27" ht="15.75">
      <c r="K5313" s="21"/>
      <c r="L5313" s="17"/>
      <c r="M5313" s="17"/>
      <c r="N5313" s="17" t="s">
        <v>427</v>
      </c>
      <c r="O5313" s="17" t="s">
        <v>1365</v>
      </c>
      <c r="P5313" s="17" t="s">
        <v>5488</v>
      </c>
      <c r="Q5313" s="17" t="s">
        <v>347</v>
      </c>
      <c r="R5313" s="18">
        <v>65</v>
      </c>
      <c r="S5313" s="10">
        <v>36</v>
      </c>
      <c r="AA5313" s="11" t="str">
        <f t="shared" si="82"/>
        <v>34. Kon TumHuyện Sa Thầy</v>
      </c>
    </row>
    <row r="5314" spans="11:27" ht="15.75">
      <c r="K5314" s="21"/>
      <c r="L5314" s="17"/>
      <c r="M5314" s="17"/>
      <c r="N5314" s="17" t="s">
        <v>427</v>
      </c>
      <c r="O5314" s="17" t="s">
        <v>1365</v>
      </c>
      <c r="P5314" s="17" t="s">
        <v>5489</v>
      </c>
      <c r="Q5314" s="17" t="s">
        <v>347</v>
      </c>
      <c r="R5314" s="18">
        <v>65</v>
      </c>
      <c r="S5314" s="10">
        <v>36</v>
      </c>
      <c r="AA5314" s="11" t="str">
        <f t="shared" si="82"/>
        <v>34. Kon TumHuyện Sa Thầy</v>
      </c>
    </row>
    <row r="5315" spans="11:27" ht="15.75">
      <c r="K5315" s="21"/>
      <c r="L5315" s="17"/>
      <c r="M5315" s="17"/>
      <c r="N5315" s="17" t="s">
        <v>427</v>
      </c>
      <c r="O5315" s="17" t="s">
        <v>1365</v>
      </c>
      <c r="P5315" s="17" t="s">
        <v>5490</v>
      </c>
      <c r="Q5315" s="17" t="s">
        <v>347</v>
      </c>
      <c r="R5315" s="18">
        <v>65</v>
      </c>
      <c r="S5315" s="10">
        <v>36</v>
      </c>
      <c r="AA5315" s="11" t="str">
        <f t="shared" si="82"/>
        <v>34. Kon TumHuyện Sa Thầy</v>
      </c>
    </row>
    <row r="5316" spans="11:27" ht="15.75">
      <c r="K5316" s="21"/>
      <c r="L5316" s="17"/>
      <c r="M5316" s="17"/>
      <c r="N5316" s="17" t="s">
        <v>427</v>
      </c>
      <c r="O5316" s="17" t="s">
        <v>1365</v>
      </c>
      <c r="P5316" s="17" t="s">
        <v>5491</v>
      </c>
      <c r="Q5316" s="17" t="s">
        <v>347</v>
      </c>
      <c r="R5316" s="18">
        <v>65</v>
      </c>
      <c r="S5316" s="10">
        <v>36</v>
      </c>
      <c r="AA5316" s="11" t="str">
        <f t="shared" si="82"/>
        <v>34. Kon TumHuyện Sa Thầy</v>
      </c>
    </row>
    <row r="5317" spans="11:27" ht="15.75">
      <c r="K5317" s="21"/>
      <c r="L5317" s="17"/>
      <c r="M5317" s="17"/>
      <c r="N5317" s="17" t="s">
        <v>427</v>
      </c>
      <c r="O5317" s="17" t="s">
        <v>1365</v>
      </c>
      <c r="P5317" s="17" t="s">
        <v>5492</v>
      </c>
      <c r="Q5317" s="17" t="s">
        <v>347</v>
      </c>
      <c r="R5317" s="18">
        <v>65</v>
      </c>
      <c r="S5317" s="10">
        <v>36</v>
      </c>
      <c r="AA5317" s="11" t="str">
        <f t="shared" si="82"/>
        <v>34. Kon TumHuyện Sa Thầy</v>
      </c>
    </row>
    <row r="5318" spans="11:27" ht="15.75">
      <c r="K5318" s="21"/>
      <c r="L5318" s="17"/>
      <c r="M5318" s="17"/>
      <c r="N5318" s="17" t="s">
        <v>427</v>
      </c>
      <c r="O5318" s="17" t="s">
        <v>1365</v>
      </c>
      <c r="P5318" s="17" t="s">
        <v>5493</v>
      </c>
      <c r="Q5318" s="17" t="s">
        <v>347</v>
      </c>
      <c r="R5318" s="18">
        <v>65</v>
      </c>
      <c r="S5318" s="10">
        <v>36</v>
      </c>
      <c r="AA5318" s="11" t="str">
        <f t="shared" ref="AA5318:AA5381" si="83">N5318&amp;O5318</f>
        <v>34. Kon TumHuyện Sa Thầy</v>
      </c>
    </row>
    <row r="5319" spans="11:27" ht="15.75">
      <c r="K5319" s="21"/>
      <c r="L5319" s="17"/>
      <c r="M5319" s="17"/>
      <c r="N5319" s="17" t="s">
        <v>427</v>
      </c>
      <c r="O5319" s="17" t="s">
        <v>1365</v>
      </c>
      <c r="P5319" s="17" t="s">
        <v>5494</v>
      </c>
      <c r="Q5319" s="17" t="s">
        <v>347</v>
      </c>
      <c r="R5319" s="18">
        <v>65</v>
      </c>
      <c r="S5319" s="10">
        <v>36</v>
      </c>
      <c r="AA5319" s="11" t="str">
        <f t="shared" si="83"/>
        <v>34. Kon TumHuyện Sa Thầy</v>
      </c>
    </row>
    <row r="5320" spans="11:27" ht="15.75">
      <c r="K5320" s="21"/>
      <c r="L5320" s="17"/>
      <c r="M5320" s="17"/>
      <c r="N5320" s="17" t="s">
        <v>427</v>
      </c>
      <c r="O5320" s="17" t="s">
        <v>1365</v>
      </c>
      <c r="P5320" s="17" t="s">
        <v>5495</v>
      </c>
      <c r="Q5320" s="17" t="s">
        <v>347</v>
      </c>
      <c r="R5320" s="18">
        <v>65</v>
      </c>
      <c r="S5320" s="10">
        <v>36</v>
      </c>
      <c r="AA5320" s="11" t="str">
        <f t="shared" si="83"/>
        <v>34. Kon TumHuyện Sa Thầy</v>
      </c>
    </row>
    <row r="5321" spans="11:27" ht="15.75">
      <c r="K5321" s="21"/>
      <c r="L5321" s="17"/>
      <c r="M5321" s="17"/>
      <c r="N5321" s="17" t="s">
        <v>427</v>
      </c>
      <c r="O5321" s="17" t="s">
        <v>1365</v>
      </c>
      <c r="P5321" s="17" t="s">
        <v>5496</v>
      </c>
      <c r="Q5321" s="17" t="s">
        <v>347</v>
      </c>
      <c r="R5321" s="18">
        <v>65</v>
      </c>
      <c r="S5321" s="10">
        <v>36</v>
      </c>
      <c r="AA5321" s="11" t="str">
        <f t="shared" si="83"/>
        <v>34. Kon TumHuyện Sa Thầy</v>
      </c>
    </row>
    <row r="5322" spans="11:27" ht="15.75">
      <c r="K5322" s="21"/>
      <c r="L5322" s="17"/>
      <c r="M5322" s="17"/>
      <c r="N5322" s="17" t="s">
        <v>427</v>
      </c>
      <c r="O5322" s="17" t="s">
        <v>1365</v>
      </c>
      <c r="P5322" s="17" t="s">
        <v>5497</v>
      </c>
      <c r="Q5322" s="17" t="s">
        <v>347</v>
      </c>
      <c r="R5322" s="18">
        <v>65</v>
      </c>
      <c r="S5322" s="10">
        <v>36</v>
      </c>
      <c r="AA5322" s="11" t="str">
        <f t="shared" si="83"/>
        <v>34. Kon TumHuyện Sa Thầy</v>
      </c>
    </row>
    <row r="5323" spans="11:27" ht="15.75">
      <c r="K5323" s="21"/>
      <c r="L5323" s="17"/>
      <c r="M5323" s="17"/>
      <c r="N5323" s="17" t="s">
        <v>427</v>
      </c>
      <c r="O5323" s="17" t="s">
        <v>1365</v>
      </c>
      <c r="P5323" s="17" t="s">
        <v>5498</v>
      </c>
      <c r="Q5323" s="17" t="s">
        <v>347</v>
      </c>
      <c r="R5323" s="18">
        <v>65</v>
      </c>
      <c r="S5323" s="10">
        <v>36</v>
      </c>
      <c r="AA5323" s="11" t="str">
        <f t="shared" si="83"/>
        <v>34. Kon TumHuyện Sa Thầy</v>
      </c>
    </row>
    <row r="5324" spans="11:27" ht="15.75">
      <c r="K5324" s="21"/>
      <c r="L5324" s="17"/>
      <c r="M5324" s="17"/>
      <c r="N5324" s="17" t="s">
        <v>427</v>
      </c>
      <c r="O5324" s="17" t="s">
        <v>1368</v>
      </c>
      <c r="P5324" s="17" t="s">
        <v>5499</v>
      </c>
      <c r="Q5324" s="17" t="s">
        <v>347</v>
      </c>
      <c r="R5324" s="18">
        <v>65</v>
      </c>
      <c r="S5324" s="10">
        <v>36</v>
      </c>
      <c r="AA5324" s="11" t="str">
        <f t="shared" si="83"/>
        <v>34. Kon TumHuyện Tu Mơ Rông</v>
      </c>
    </row>
    <row r="5325" spans="11:27" ht="15.75">
      <c r="K5325" s="21"/>
      <c r="L5325" s="17"/>
      <c r="M5325" s="17"/>
      <c r="N5325" s="17" t="s">
        <v>427</v>
      </c>
      <c r="O5325" s="17" t="s">
        <v>1368</v>
      </c>
      <c r="P5325" s="17" t="s">
        <v>5500</v>
      </c>
      <c r="Q5325" s="17" t="s">
        <v>347</v>
      </c>
      <c r="R5325" s="18">
        <v>65</v>
      </c>
      <c r="S5325" s="10">
        <v>36</v>
      </c>
      <c r="AA5325" s="11" t="str">
        <f t="shared" si="83"/>
        <v>34. Kon TumHuyện Tu Mơ Rông</v>
      </c>
    </row>
    <row r="5326" spans="11:27" ht="15.75">
      <c r="K5326" s="21"/>
      <c r="L5326" s="17"/>
      <c r="M5326" s="17"/>
      <c r="N5326" s="17" t="s">
        <v>427</v>
      </c>
      <c r="O5326" s="17" t="s">
        <v>1368</v>
      </c>
      <c r="P5326" s="17" t="s">
        <v>5501</v>
      </c>
      <c r="Q5326" s="17" t="s">
        <v>347</v>
      </c>
      <c r="R5326" s="18">
        <v>65</v>
      </c>
      <c r="S5326" s="10">
        <v>36</v>
      </c>
      <c r="AA5326" s="11" t="str">
        <f t="shared" si="83"/>
        <v>34. Kon TumHuyện Tu Mơ Rông</v>
      </c>
    </row>
    <row r="5327" spans="11:27" ht="15.75">
      <c r="K5327" s="21"/>
      <c r="L5327" s="17"/>
      <c r="M5327" s="17"/>
      <c r="N5327" s="17" t="s">
        <v>427</v>
      </c>
      <c r="O5327" s="17" t="s">
        <v>1368</v>
      </c>
      <c r="P5327" s="17" t="s">
        <v>5502</v>
      </c>
      <c r="Q5327" s="17" t="s">
        <v>347</v>
      </c>
      <c r="R5327" s="18">
        <v>65</v>
      </c>
      <c r="S5327" s="10">
        <v>36</v>
      </c>
      <c r="AA5327" s="11" t="str">
        <f t="shared" si="83"/>
        <v>34. Kon TumHuyện Tu Mơ Rông</v>
      </c>
    </row>
    <row r="5328" spans="11:27" ht="15.75">
      <c r="K5328" s="21"/>
      <c r="L5328" s="17"/>
      <c r="M5328" s="17"/>
      <c r="N5328" s="17" t="s">
        <v>427</v>
      </c>
      <c r="O5328" s="17" t="s">
        <v>1368</v>
      </c>
      <c r="P5328" s="17" t="s">
        <v>5503</v>
      </c>
      <c r="Q5328" s="17" t="s">
        <v>347</v>
      </c>
      <c r="R5328" s="18">
        <v>65</v>
      </c>
      <c r="S5328" s="10">
        <v>36</v>
      </c>
      <c r="AA5328" s="11" t="str">
        <f t="shared" si="83"/>
        <v>34. Kon TumHuyện Tu Mơ Rông</v>
      </c>
    </row>
    <row r="5329" spans="11:27" ht="15.75">
      <c r="K5329" s="21"/>
      <c r="L5329" s="17"/>
      <c r="M5329" s="17"/>
      <c r="N5329" s="17" t="s">
        <v>427</v>
      </c>
      <c r="O5329" s="17" t="s">
        <v>1368</v>
      </c>
      <c r="P5329" s="17" t="s">
        <v>5504</v>
      </c>
      <c r="Q5329" s="17" t="s">
        <v>347</v>
      </c>
      <c r="R5329" s="18">
        <v>65</v>
      </c>
      <c r="S5329" s="10">
        <v>36</v>
      </c>
      <c r="AA5329" s="11" t="str">
        <f t="shared" si="83"/>
        <v>34. Kon TumHuyện Tu Mơ Rông</v>
      </c>
    </row>
    <row r="5330" spans="11:27" ht="15.75">
      <c r="K5330" s="21"/>
      <c r="L5330" s="17"/>
      <c r="M5330" s="17"/>
      <c r="N5330" s="17" t="s">
        <v>427</v>
      </c>
      <c r="O5330" s="17" t="s">
        <v>1368</v>
      </c>
      <c r="P5330" s="17" t="s">
        <v>5505</v>
      </c>
      <c r="Q5330" s="17" t="s">
        <v>347</v>
      </c>
      <c r="R5330" s="18">
        <v>65</v>
      </c>
      <c r="S5330" s="10">
        <v>36</v>
      </c>
      <c r="AA5330" s="11" t="str">
        <f t="shared" si="83"/>
        <v>34. Kon TumHuyện Tu Mơ Rông</v>
      </c>
    </row>
    <row r="5331" spans="11:27" ht="15.75">
      <c r="K5331" s="21"/>
      <c r="L5331" s="17"/>
      <c r="M5331" s="17"/>
      <c r="N5331" s="17" t="s">
        <v>427</v>
      </c>
      <c r="O5331" s="17" t="s">
        <v>1368</v>
      </c>
      <c r="P5331" s="17" t="s">
        <v>5506</v>
      </c>
      <c r="Q5331" s="17" t="s">
        <v>347</v>
      </c>
      <c r="R5331" s="18">
        <v>65</v>
      </c>
      <c r="S5331" s="10">
        <v>36</v>
      </c>
      <c r="AA5331" s="11" t="str">
        <f t="shared" si="83"/>
        <v>34. Kon TumHuyện Tu Mơ Rông</v>
      </c>
    </row>
    <row r="5332" spans="11:27" ht="15.75">
      <c r="K5332" s="21"/>
      <c r="L5332" s="17"/>
      <c r="M5332" s="17"/>
      <c r="N5332" s="17" t="s">
        <v>427</v>
      </c>
      <c r="O5332" s="17" t="s">
        <v>1368</v>
      </c>
      <c r="P5332" s="17" t="s">
        <v>5507</v>
      </c>
      <c r="Q5332" s="17" t="s">
        <v>347</v>
      </c>
      <c r="R5332" s="18">
        <v>65</v>
      </c>
      <c r="S5332" s="10">
        <v>36</v>
      </c>
      <c r="AA5332" s="11" t="str">
        <f t="shared" si="83"/>
        <v>34. Kon TumHuyện Tu Mơ Rông</v>
      </c>
    </row>
    <row r="5333" spans="11:27" ht="15.75">
      <c r="K5333" s="21"/>
      <c r="L5333" s="17"/>
      <c r="M5333" s="17"/>
      <c r="N5333" s="17" t="s">
        <v>427</v>
      </c>
      <c r="O5333" s="17" t="s">
        <v>1368</v>
      </c>
      <c r="P5333" s="17" t="s">
        <v>5508</v>
      </c>
      <c r="Q5333" s="17" t="s">
        <v>347</v>
      </c>
      <c r="R5333" s="18">
        <v>65</v>
      </c>
      <c r="S5333" s="10">
        <v>36</v>
      </c>
      <c r="AA5333" s="11" t="str">
        <f t="shared" si="83"/>
        <v>34. Kon TumHuyện Tu Mơ Rông</v>
      </c>
    </row>
    <row r="5334" spans="11:27" ht="15.75">
      <c r="K5334" s="21"/>
      <c r="L5334" s="17"/>
      <c r="M5334" s="17"/>
      <c r="N5334" s="17" t="s">
        <v>427</v>
      </c>
      <c r="O5334" s="17" t="s">
        <v>1368</v>
      </c>
      <c r="P5334" s="17" t="s">
        <v>5509</v>
      </c>
      <c r="Q5334" s="17" t="s">
        <v>347</v>
      </c>
      <c r="R5334" s="18">
        <v>65</v>
      </c>
      <c r="S5334" s="10">
        <v>36</v>
      </c>
      <c r="AA5334" s="11" t="str">
        <f t="shared" si="83"/>
        <v>34. Kon TumHuyện Tu Mơ Rông</v>
      </c>
    </row>
    <row r="5335" spans="11:27" ht="15.75">
      <c r="K5335" s="21"/>
      <c r="L5335" s="17"/>
      <c r="M5335" s="17"/>
      <c r="N5335" s="17" t="s">
        <v>427</v>
      </c>
      <c r="O5335" s="17" t="s">
        <v>1370</v>
      </c>
      <c r="P5335" s="17" t="s">
        <v>4930</v>
      </c>
      <c r="Q5335" s="17" t="s">
        <v>347</v>
      </c>
      <c r="R5335" s="18">
        <v>65</v>
      </c>
      <c r="S5335" s="10">
        <v>36</v>
      </c>
      <c r="AA5335" s="11" t="str">
        <f t="shared" si="83"/>
        <v>34. Kon TumThành phố Kon Tum</v>
      </c>
    </row>
    <row r="5336" spans="11:27" ht="15.75">
      <c r="K5336" s="21"/>
      <c r="L5336" s="17"/>
      <c r="M5336" s="17"/>
      <c r="N5336" s="17" t="s">
        <v>427</v>
      </c>
      <c r="O5336" s="17" t="s">
        <v>1370</v>
      </c>
      <c r="P5336" s="17" t="s">
        <v>1678</v>
      </c>
      <c r="Q5336" s="17" t="s">
        <v>347</v>
      </c>
      <c r="R5336" s="18">
        <v>65</v>
      </c>
      <c r="S5336" s="10">
        <v>36</v>
      </c>
      <c r="AA5336" s="11" t="str">
        <f t="shared" si="83"/>
        <v>34. Kon TumThành phố Kon Tum</v>
      </c>
    </row>
    <row r="5337" spans="11:27" ht="15.75">
      <c r="K5337" s="21"/>
      <c r="L5337" s="17"/>
      <c r="M5337" s="17"/>
      <c r="N5337" s="17" t="s">
        <v>427</v>
      </c>
      <c r="O5337" s="17" t="s">
        <v>1370</v>
      </c>
      <c r="P5337" s="17" t="s">
        <v>3182</v>
      </c>
      <c r="Q5337" s="17" t="s">
        <v>347</v>
      </c>
      <c r="R5337" s="18">
        <v>65</v>
      </c>
      <c r="S5337" s="10">
        <v>36</v>
      </c>
      <c r="AA5337" s="11" t="str">
        <f t="shared" si="83"/>
        <v>34. Kon TumThành phố Kon Tum</v>
      </c>
    </row>
    <row r="5338" spans="11:27" ht="15.75">
      <c r="K5338" s="21"/>
      <c r="L5338" s="17"/>
      <c r="M5338" s="17"/>
      <c r="N5338" s="17" t="s">
        <v>427</v>
      </c>
      <c r="O5338" s="17" t="s">
        <v>1370</v>
      </c>
      <c r="P5338" s="17" t="s">
        <v>1524</v>
      </c>
      <c r="Q5338" s="17" t="s">
        <v>347</v>
      </c>
      <c r="R5338" s="18">
        <v>65</v>
      </c>
      <c r="S5338" s="10">
        <v>36</v>
      </c>
      <c r="AA5338" s="11" t="str">
        <f t="shared" si="83"/>
        <v>34. Kon TumThành phố Kon Tum</v>
      </c>
    </row>
    <row r="5339" spans="11:27" ht="15.75">
      <c r="K5339" s="21"/>
      <c r="L5339" s="17"/>
      <c r="M5339" s="17"/>
      <c r="N5339" s="17" t="s">
        <v>427</v>
      </c>
      <c r="O5339" s="17" t="s">
        <v>1370</v>
      </c>
      <c r="P5339" s="17" t="s">
        <v>1500</v>
      </c>
      <c r="Q5339" s="17" t="s">
        <v>347</v>
      </c>
      <c r="R5339" s="18">
        <v>65</v>
      </c>
      <c r="S5339" s="10">
        <v>36</v>
      </c>
      <c r="AA5339" s="11" t="str">
        <f t="shared" si="83"/>
        <v>34. Kon TumThành phố Kon Tum</v>
      </c>
    </row>
    <row r="5340" spans="11:27" ht="15.75">
      <c r="K5340" s="21"/>
      <c r="L5340" s="17"/>
      <c r="M5340" s="17"/>
      <c r="N5340" s="17" t="s">
        <v>427</v>
      </c>
      <c r="O5340" s="17" t="s">
        <v>1370</v>
      </c>
      <c r="P5340" s="17" t="s">
        <v>4041</v>
      </c>
      <c r="Q5340" s="17" t="s">
        <v>347</v>
      </c>
      <c r="R5340" s="18">
        <v>65</v>
      </c>
      <c r="S5340" s="10">
        <v>36</v>
      </c>
      <c r="AA5340" s="11" t="str">
        <f t="shared" si="83"/>
        <v>34. Kon TumThành phố Kon Tum</v>
      </c>
    </row>
    <row r="5341" spans="11:27" ht="15.75">
      <c r="K5341" s="21"/>
      <c r="L5341" s="17"/>
      <c r="M5341" s="17"/>
      <c r="N5341" s="17" t="s">
        <v>427</v>
      </c>
      <c r="O5341" s="17" t="s">
        <v>1370</v>
      </c>
      <c r="P5341" s="17" t="s">
        <v>3746</v>
      </c>
      <c r="Q5341" s="17" t="s">
        <v>347</v>
      </c>
      <c r="R5341" s="18">
        <v>65</v>
      </c>
      <c r="S5341" s="10">
        <v>36</v>
      </c>
      <c r="AA5341" s="11" t="str">
        <f t="shared" si="83"/>
        <v>34. Kon TumThành phố Kon Tum</v>
      </c>
    </row>
    <row r="5342" spans="11:27" ht="15.75">
      <c r="K5342" s="21"/>
      <c r="L5342" s="17"/>
      <c r="M5342" s="17"/>
      <c r="N5342" s="17" t="s">
        <v>427</v>
      </c>
      <c r="O5342" s="17" t="s">
        <v>1370</v>
      </c>
      <c r="P5342" s="17" t="s">
        <v>3747</v>
      </c>
      <c r="Q5342" s="17" t="s">
        <v>347</v>
      </c>
      <c r="R5342" s="18">
        <v>65</v>
      </c>
      <c r="S5342" s="10">
        <v>36</v>
      </c>
      <c r="AA5342" s="11" t="str">
        <f t="shared" si="83"/>
        <v>34. Kon TumThành phố Kon Tum</v>
      </c>
    </row>
    <row r="5343" spans="11:27" ht="15.75">
      <c r="K5343" s="21"/>
      <c r="L5343" s="17"/>
      <c r="M5343" s="17"/>
      <c r="N5343" s="17" t="s">
        <v>427</v>
      </c>
      <c r="O5343" s="17" t="s">
        <v>1370</v>
      </c>
      <c r="P5343" s="17" t="s">
        <v>1589</v>
      </c>
      <c r="Q5343" s="17" t="s">
        <v>347</v>
      </c>
      <c r="R5343" s="18">
        <v>65</v>
      </c>
      <c r="S5343" s="10">
        <v>36</v>
      </c>
      <c r="AA5343" s="11" t="str">
        <f t="shared" si="83"/>
        <v>34. Kon TumThành phố Kon Tum</v>
      </c>
    </row>
    <row r="5344" spans="11:27" ht="15.75">
      <c r="K5344" s="21"/>
      <c r="L5344" s="17"/>
      <c r="M5344" s="17"/>
      <c r="N5344" s="17" t="s">
        <v>427</v>
      </c>
      <c r="O5344" s="17" t="s">
        <v>1370</v>
      </c>
      <c r="P5344" s="17" t="s">
        <v>5510</v>
      </c>
      <c r="Q5344" s="17" t="s">
        <v>347</v>
      </c>
      <c r="R5344" s="18">
        <v>65</v>
      </c>
      <c r="S5344" s="10">
        <v>36</v>
      </c>
      <c r="AA5344" s="11" t="str">
        <f t="shared" si="83"/>
        <v>34. Kon TumThành phố Kon Tum</v>
      </c>
    </row>
    <row r="5345" spans="11:27" ht="15.75">
      <c r="K5345" s="21"/>
      <c r="L5345" s="17"/>
      <c r="M5345" s="17"/>
      <c r="N5345" s="17" t="s">
        <v>427</v>
      </c>
      <c r="O5345" s="17" t="s">
        <v>1370</v>
      </c>
      <c r="P5345" s="17" t="s">
        <v>5511</v>
      </c>
      <c r="Q5345" s="17" t="s">
        <v>347</v>
      </c>
      <c r="R5345" s="18">
        <v>65</v>
      </c>
      <c r="S5345" s="10">
        <v>36</v>
      </c>
      <c r="AA5345" s="11" t="str">
        <f t="shared" si="83"/>
        <v>34. Kon TumThành phố Kon Tum</v>
      </c>
    </row>
    <row r="5346" spans="11:27" ht="15.75">
      <c r="K5346" s="21"/>
      <c r="L5346" s="17"/>
      <c r="M5346" s="17"/>
      <c r="N5346" s="17" t="s">
        <v>427</v>
      </c>
      <c r="O5346" s="17" t="s">
        <v>1370</v>
      </c>
      <c r="P5346" s="17" t="s">
        <v>5512</v>
      </c>
      <c r="Q5346" s="17" t="s">
        <v>347</v>
      </c>
      <c r="R5346" s="18">
        <v>65</v>
      </c>
      <c r="S5346" s="10">
        <v>36</v>
      </c>
      <c r="AA5346" s="11" t="str">
        <f t="shared" si="83"/>
        <v>34. Kon TumThành phố Kon Tum</v>
      </c>
    </row>
    <row r="5347" spans="11:27" ht="15.75">
      <c r="K5347" s="21"/>
      <c r="L5347" s="17"/>
      <c r="M5347" s="17"/>
      <c r="N5347" s="17" t="s">
        <v>427</v>
      </c>
      <c r="O5347" s="17" t="s">
        <v>1370</v>
      </c>
      <c r="P5347" s="17" t="s">
        <v>5513</v>
      </c>
      <c r="Q5347" s="17" t="s">
        <v>347</v>
      </c>
      <c r="R5347" s="18">
        <v>65</v>
      </c>
      <c r="S5347" s="10">
        <v>36</v>
      </c>
      <c r="AA5347" s="11" t="str">
        <f t="shared" si="83"/>
        <v>34. Kon TumThành phố Kon Tum</v>
      </c>
    </row>
    <row r="5348" spans="11:27" ht="15.75">
      <c r="K5348" s="21"/>
      <c r="L5348" s="17"/>
      <c r="M5348" s="17"/>
      <c r="N5348" s="17" t="s">
        <v>427</v>
      </c>
      <c r="O5348" s="17" t="s">
        <v>1370</v>
      </c>
      <c r="P5348" s="17" t="s">
        <v>5514</v>
      </c>
      <c r="Q5348" s="17" t="s">
        <v>347</v>
      </c>
      <c r="R5348" s="18">
        <v>65</v>
      </c>
      <c r="S5348" s="10">
        <v>36</v>
      </c>
      <c r="AA5348" s="11" t="str">
        <f t="shared" si="83"/>
        <v>34. Kon TumThành phố Kon Tum</v>
      </c>
    </row>
    <row r="5349" spans="11:27" ht="15.75">
      <c r="K5349" s="21"/>
      <c r="L5349" s="17"/>
      <c r="M5349" s="17"/>
      <c r="N5349" s="17" t="s">
        <v>427</v>
      </c>
      <c r="O5349" s="17" t="s">
        <v>1370</v>
      </c>
      <c r="P5349" s="17" t="s">
        <v>5515</v>
      </c>
      <c r="Q5349" s="17" t="s">
        <v>347</v>
      </c>
      <c r="R5349" s="18">
        <v>65</v>
      </c>
      <c r="S5349" s="10">
        <v>36</v>
      </c>
      <c r="AA5349" s="11" t="str">
        <f t="shared" si="83"/>
        <v>34. Kon TumThành phố Kon Tum</v>
      </c>
    </row>
    <row r="5350" spans="11:27" ht="15.75">
      <c r="K5350" s="21"/>
      <c r="L5350" s="17"/>
      <c r="M5350" s="17"/>
      <c r="N5350" s="17" t="s">
        <v>427</v>
      </c>
      <c r="O5350" s="17" t="s">
        <v>1370</v>
      </c>
      <c r="P5350" s="17" t="s">
        <v>3227</v>
      </c>
      <c r="Q5350" s="17" t="s">
        <v>347</v>
      </c>
      <c r="R5350" s="18">
        <v>65</v>
      </c>
      <c r="S5350" s="10">
        <v>36</v>
      </c>
      <c r="AA5350" s="11" t="str">
        <f t="shared" si="83"/>
        <v>34. Kon TumThành phố Kon Tum</v>
      </c>
    </row>
    <row r="5351" spans="11:27" ht="15.75">
      <c r="K5351" s="21"/>
      <c r="L5351" s="17"/>
      <c r="M5351" s="17"/>
      <c r="N5351" s="17" t="s">
        <v>427</v>
      </c>
      <c r="O5351" s="17" t="s">
        <v>1370</v>
      </c>
      <c r="P5351" s="17" t="s">
        <v>1267</v>
      </c>
      <c r="Q5351" s="17" t="s">
        <v>347</v>
      </c>
      <c r="R5351" s="18">
        <v>65</v>
      </c>
      <c r="S5351" s="10">
        <v>36</v>
      </c>
      <c r="AA5351" s="11" t="str">
        <f t="shared" si="83"/>
        <v>34. Kon TumThành phố Kon Tum</v>
      </c>
    </row>
    <row r="5352" spans="11:27" ht="15.75">
      <c r="K5352" s="21"/>
      <c r="L5352" s="17"/>
      <c r="M5352" s="17"/>
      <c r="N5352" s="17" t="s">
        <v>427</v>
      </c>
      <c r="O5352" s="17" t="s">
        <v>1370</v>
      </c>
      <c r="P5352" s="17" t="s">
        <v>5516</v>
      </c>
      <c r="Q5352" s="17" t="s">
        <v>347</v>
      </c>
      <c r="R5352" s="18">
        <v>65</v>
      </c>
      <c r="S5352" s="10">
        <v>36</v>
      </c>
      <c r="AA5352" s="11" t="str">
        <f t="shared" si="83"/>
        <v>34. Kon TumThành phố Kon Tum</v>
      </c>
    </row>
    <row r="5353" spans="11:27" ht="15.75">
      <c r="K5353" s="21"/>
      <c r="L5353" s="17"/>
      <c r="M5353" s="17"/>
      <c r="N5353" s="17" t="s">
        <v>427</v>
      </c>
      <c r="O5353" s="17" t="s">
        <v>1370</v>
      </c>
      <c r="P5353" s="17" t="s">
        <v>5517</v>
      </c>
      <c r="Q5353" s="17" t="s">
        <v>347</v>
      </c>
      <c r="R5353" s="18">
        <v>65</v>
      </c>
      <c r="S5353" s="10">
        <v>36</v>
      </c>
      <c r="AA5353" s="11" t="str">
        <f t="shared" si="83"/>
        <v>34. Kon TumThành phố Kon Tum</v>
      </c>
    </row>
    <row r="5354" spans="11:27" ht="15.75">
      <c r="K5354" s="21"/>
      <c r="L5354" s="17"/>
      <c r="M5354" s="17"/>
      <c r="N5354" s="17" t="s">
        <v>427</v>
      </c>
      <c r="O5354" s="17" t="s">
        <v>1370</v>
      </c>
      <c r="P5354" s="17" t="s">
        <v>5518</v>
      </c>
      <c r="Q5354" s="17" t="s">
        <v>347</v>
      </c>
      <c r="R5354" s="18">
        <v>65</v>
      </c>
      <c r="S5354" s="10">
        <v>36</v>
      </c>
      <c r="AA5354" s="11" t="str">
        <f t="shared" si="83"/>
        <v>34. Kon TumThành phố Kon Tum</v>
      </c>
    </row>
    <row r="5355" spans="11:27" ht="15.75">
      <c r="K5355" s="21"/>
      <c r="L5355" s="17"/>
      <c r="M5355" s="17"/>
      <c r="N5355" s="17" t="s">
        <v>427</v>
      </c>
      <c r="O5355" s="17" t="s">
        <v>1370</v>
      </c>
      <c r="P5355" s="17" t="s">
        <v>2027</v>
      </c>
      <c r="Q5355" s="17" t="s">
        <v>347</v>
      </c>
      <c r="R5355" s="18">
        <v>65</v>
      </c>
      <c r="S5355" s="10">
        <v>36</v>
      </c>
      <c r="AA5355" s="11" t="str">
        <f t="shared" si="83"/>
        <v>34. Kon TumThành phố Kon Tum</v>
      </c>
    </row>
    <row r="5356" spans="11:27" ht="15.75">
      <c r="K5356" s="21"/>
      <c r="L5356" s="17"/>
      <c r="M5356" s="17"/>
      <c r="N5356" s="17" t="s">
        <v>429</v>
      </c>
      <c r="O5356" s="17" t="s">
        <v>1373</v>
      </c>
      <c r="P5356" s="17" t="s">
        <v>5519</v>
      </c>
      <c r="Q5356" s="17" t="s">
        <v>297</v>
      </c>
      <c r="R5356" s="18">
        <v>95</v>
      </c>
      <c r="S5356" s="10">
        <v>44</v>
      </c>
      <c r="AA5356" s="11" t="str">
        <f t="shared" si="83"/>
        <v>35. Lai ChâuHuyện Mường Tè</v>
      </c>
    </row>
    <row r="5357" spans="11:27" ht="15.75">
      <c r="K5357" s="21"/>
      <c r="L5357" s="17"/>
      <c r="M5357" s="17"/>
      <c r="N5357" s="17" t="s">
        <v>429</v>
      </c>
      <c r="O5357" s="17" t="s">
        <v>1373</v>
      </c>
      <c r="P5357" s="17" t="s">
        <v>5520</v>
      </c>
      <c r="Q5357" s="17" t="s">
        <v>297</v>
      </c>
      <c r="R5357" s="18">
        <v>95</v>
      </c>
      <c r="S5357" s="10">
        <v>44</v>
      </c>
      <c r="AA5357" s="11" t="str">
        <f t="shared" si="83"/>
        <v>35. Lai ChâuHuyện Mường Tè</v>
      </c>
    </row>
    <row r="5358" spans="11:27" ht="15.75">
      <c r="K5358" s="21"/>
      <c r="L5358" s="17"/>
      <c r="M5358" s="17"/>
      <c r="N5358" s="17" t="s">
        <v>429</v>
      </c>
      <c r="O5358" s="17" t="s">
        <v>1373</v>
      </c>
      <c r="P5358" s="17" t="s">
        <v>5521</v>
      </c>
      <c r="Q5358" s="17" t="s">
        <v>297</v>
      </c>
      <c r="R5358" s="18">
        <v>95</v>
      </c>
      <c r="S5358" s="10">
        <v>44</v>
      </c>
      <c r="AA5358" s="11" t="str">
        <f t="shared" si="83"/>
        <v>35. Lai ChâuHuyện Mường Tè</v>
      </c>
    </row>
    <row r="5359" spans="11:27" ht="15.75">
      <c r="K5359" s="21"/>
      <c r="L5359" s="17"/>
      <c r="M5359" s="17"/>
      <c r="N5359" s="17" t="s">
        <v>429</v>
      </c>
      <c r="O5359" s="17" t="s">
        <v>1373</v>
      </c>
      <c r="P5359" s="17" t="s">
        <v>5522</v>
      </c>
      <c r="Q5359" s="17" t="s">
        <v>297</v>
      </c>
      <c r="R5359" s="18">
        <v>95</v>
      </c>
      <c r="S5359" s="10">
        <v>44</v>
      </c>
      <c r="AA5359" s="11" t="str">
        <f t="shared" si="83"/>
        <v>35. Lai ChâuHuyện Mường Tè</v>
      </c>
    </row>
    <row r="5360" spans="11:27" ht="15.75">
      <c r="K5360" s="21"/>
      <c r="L5360" s="17"/>
      <c r="M5360" s="17"/>
      <c r="N5360" s="17" t="s">
        <v>429</v>
      </c>
      <c r="O5360" s="17" t="s">
        <v>1373</v>
      </c>
      <c r="P5360" s="17" t="s">
        <v>5523</v>
      </c>
      <c r="Q5360" s="17" t="s">
        <v>297</v>
      </c>
      <c r="R5360" s="18">
        <v>95</v>
      </c>
      <c r="S5360" s="10">
        <v>44</v>
      </c>
      <c r="AA5360" s="11" t="str">
        <f t="shared" si="83"/>
        <v>35. Lai ChâuHuyện Mường Tè</v>
      </c>
    </row>
    <row r="5361" spans="11:27" ht="15.75">
      <c r="K5361" s="21"/>
      <c r="L5361" s="17"/>
      <c r="M5361" s="17"/>
      <c r="N5361" s="17" t="s">
        <v>429</v>
      </c>
      <c r="O5361" s="17" t="s">
        <v>1373</v>
      </c>
      <c r="P5361" s="17" t="s">
        <v>5524</v>
      </c>
      <c r="Q5361" s="17" t="s">
        <v>297</v>
      </c>
      <c r="R5361" s="18">
        <v>95</v>
      </c>
      <c r="S5361" s="10">
        <v>44</v>
      </c>
      <c r="AA5361" s="11" t="str">
        <f t="shared" si="83"/>
        <v>35. Lai ChâuHuyện Mường Tè</v>
      </c>
    </row>
    <row r="5362" spans="11:27" ht="15.75">
      <c r="K5362" s="21"/>
      <c r="L5362" s="17"/>
      <c r="M5362" s="17"/>
      <c r="N5362" s="17" t="s">
        <v>429</v>
      </c>
      <c r="O5362" s="17" t="s">
        <v>1373</v>
      </c>
      <c r="P5362" s="17" t="s">
        <v>5525</v>
      </c>
      <c r="Q5362" s="17" t="s">
        <v>297</v>
      </c>
      <c r="R5362" s="18">
        <v>95</v>
      </c>
      <c r="S5362" s="10">
        <v>44</v>
      </c>
      <c r="AA5362" s="11" t="str">
        <f t="shared" si="83"/>
        <v>35. Lai ChâuHuyện Mường Tè</v>
      </c>
    </row>
    <row r="5363" spans="11:27" ht="15.75">
      <c r="K5363" s="21"/>
      <c r="L5363" s="17"/>
      <c r="M5363" s="17"/>
      <c r="N5363" s="17" t="s">
        <v>429</v>
      </c>
      <c r="O5363" s="17" t="s">
        <v>1373</v>
      </c>
      <c r="P5363" s="17" t="s">
        <v>5526</v>
      </c>
      <c r="Q5363" s="17" t="s">
        <v>297</v>
      </c>
      <c r="R5363" s="18">
        <v>95</v>
      </c>
      <c r="S5363" s="10">
        <v>44</v>
      </c>
      <c r="AA5363" s="11" t="str">
        <f t="shared" si="83"/>
        <v>35. Lai ChâuHuyện Mường Tè</v>
      </c>
    </row>
    <row r="5364" spans="11:27" ht="15.75">
      <c r="K5364" s="21"/>
      <c r="L5364" s="17"/>
      <c r="M5364" s="17"/>
      <c r="N5364" s="17" t="s">
        <v>429</v>
      </c>
      <c r="O5364" s="17" t="s">
        <v>1373</v>
      </c>
      <c r="P5364" s="17" t="s">
        <v>5527</v>
      </c>
      <c r="Q5364" s="17" t="s">
        <v>297</v>
      </c>
      <c r="R5364" s="18">
        <v>95</v>
      </c>
      <c r="S5364" s="10">
        <v>44</v>
      </c>
      <c r="AA5364" s="11" t="str">
        <f t="shared" si="83"/>
        <v>35. Lai ChâuHuyện Mường Tè</v>
      </c>
    </row>
    <row r="5365" spans="11:27" ht="15.75">
      <c r="K5365" s="21"/>
      <c r="L5365" s="17"/>
      <c r="M5365" s="17"/>
      <c r="N5365" s="17" t="s">
        <v>429</v>
      </c>
      <c r="O5365" s="17" t="s">
        <v>1373</v>
      </c>
      <c r="P5365" s="17" t="s">
        <v>5528</v>
      </c>
      <c r="Q5365" s="17" t="s">
        <v>297</v>
      </c>
      <c r="R5365" s="18">
        <v>95</v>
      </c>
      <c r="S5365" s="10">
        <v>44</v>
      </c>
      <c r="AA5365" s="11" t="str">
        <f t="shared" si="83"/>
        <v>35. Lai ChâuHuyện Mường Tè</v>
      </c>
    </row>
    <row r="5366" spans="11:27" ht="15.75">
      <c r="K5366" s="21"/>
      <c r="L5366" s="17"/>
      <c r="M5366" s="17"/>
      <c r="N5366" s="17" t="s">
        <v>429</v>
      </c>
      <c r="O5366" s="17" t="s">
        <v>1373</v>
      </c>
      <c r="P5366" s="17" t="s">
        <v>5529</v>
      </c>
      <c r="Q5366" s="17" t="s">
        <v>297</v>
      </c>
      <c r="R5366" s="18">
        <v>95</v>
      </c>
      <c r="S5366" s="10">
        <v>44</v>
      </c>
      <c r="AA5366" s="11" t="str">
        <f t="shared" si="83"/>
        <v>35. Lai ChâuHuyện Mường Tè</v>
      </c>
    </row>
    <row r="5367" spans="11:27" ht="15.75">
      <c r="K5367" s="21"/>
      <c r="L5367" s="17"/>
      <c r="M5367" s="17"/>
      <c r="N5367" s="17" t="s">
        <v>429</v>
      </c>
      <c r="O5367" s="17" t="s">
        <v>1373</v>
      </c>
      <c r="P5367" s="17" t="s">
        <v>5530</v>
      </c>
      <c r="Q5367" s="17" t="s">
        <v>297</v>
      </c>
      <c r="R5367" s="18">
        <v>95</v>
      </c>
      <c r="S5367" s="10">
        <v>44</v>
      </c>
      <c r="AA5367" s="11" t="str">
        <f t="shared" si="83"/>
        <v>35. Lai ChâuHuyện Mường Tè</v>
      </c>
    </row>
    <row r="5368" spans="11:27" ht="15.75">
      <c r="K5368" s="21"/>
      <c r="L5368" s="17"/>
      <c r="M5368" s="17"/>
      <c r="N5368" s="17" t="s">
        <v>429</v>
      </c>
      <c r="O5368" s="17" t="s">
        <v>1373</v>
      </c>
      <c r="P5368" s="17" t="s">
        <v>5531</v>
      </c>
      <c r="Q5368" s="17" t="s">
        <v>297</v>
      </c>
      <c r="R5368" s="18">
        <v>95</v>
      </c>
      <c r="S5368" s="10">
        <v>44</v>
      </c>
      <c r="AA5368" s="11" t="str">
        <f t="shared" si="83"/>
        <v>35. Lai ChâuHuyện Mường Tè</v>
      </c>
    </row>
    <row r="5369" spans="11:27" ht="15.75">
      <c r="K5369" s="21"/>
      <c r="L5369" s="17"/>
      <c r="M5369" s="17"/>
      <c r="N5369" s="17" t="s">
        <v>429</v>
      </c>
      <c r="O5369" s="17" t="s">
        <v>1373</v>
      </c>
      <c r="P5369" s="17" t="s">
        <v>5532</v>
      </c>
      <c r="Q5369" s="17" t="s">
        <v>297</v>
      </c>
      <c r="R5369" s="18">
        <v>95</v>
      </c>
      <c r="S5369" s="10">
        <v>44</v>
      </c>
      <c r="AA5369" s="11" t="str">
        <f t="shared" si="83"/>
        <v>35. Lai ChâuHuyện Mường Tè</v>
      </c>
    </row>
    <row r="5370" spans="11:27" ht="15.75">
      <c r="K5370" s="21"/>
      <c r="L5370" s="17"/>
      <c r="M5370" s="17"/>
      <c r="N5370" s="17" t="s">
        <v>429</v>
      </c>
      <c r="O5370" s="17" t="s">
        <v>1375</v>
      </c>
      <c r="P5370" s="17" t="s">
        <v>5533</v>
      </c>
      <c r="Q5370" s="17" t="s">
        <v>297</v>
      </c>
      <c r="R5370" s="18">
        <v>95</v>
      </c>
      <c r="S5370" s="10">
        <v>44</v>
      </c>
      <c r="AA5370" s="11" t="str">
        <f t="shared" si="83"/>
        <v>35. Lai ChâuHuyện Nậm Nhùn</v>
      </c>
    </row>
    <row r="5371" spans="11:27" ht="15.75">
      <c r="K5371" s="21"/>
      <c r="L5371" s="17"/>
      <c r="M5371" s="17"/>
      <c r="N5371" s="17" t="s">
        <v>429</v>
      </c>
      <c r="O5371" s="17" t="s">
        <v>1375</v>
      </c>
      <c r="P5371" s="17" t="s">
        <v>5534</v>
      </c>
      <c r="Q5371" s="17" t="s">
        <v>297</v>
      </c>
      <c r="R5371" s="18">
        <v>95</v>
      </c>
      <c r="S5371" s="10">
        <v>44</v>
      </c>
      <c r="AA5371" s="11" t="str">
        <f t="shared" si="83"/>
        <v>35. Lai ChâuHuyện Nậm Nhùn</v>
      </c>
    </row>
    <row r="5372" spans="11:27" ht="15.75">
      <c r="K5372" s="21"/>
      <c r="L5372" s="17"/>
      <c r="M5372" s="17"/>
      <c r="N5372" s="17" t="s">
        <v>429</v>
      </c>
      <c r="O5372" s="17" t="s">
        <v>1375</v>
      </c>
      <c r="P5372" s="17" t="s">
        <v>1276</v>
      </c>
      <c r="Q5372" s="17" t="s">
        <v>297</v>
      </c>
      <c r="R5372" s="18">
        <v>95</v>
      </c>
      <c r="S5372" s="10">
        <v>44</v>
      </c>
      <c r="AA5372" s="11" t="str">
        <f t="shared" si="83"/>
        <v>35. Lai ChâuHuyện Nậm Nhùn</v>
      </c>
    </row>
    <row r="5373" spans="11:27" ht="15.75">
      <c r="K5373" s="21"/>
      <c r="L5373" s="17"/>
      <c r="M5373" s="17"/>
      <c r="N5373" s="17" t="s">
        <v>429</v>
      </c>
      <c r="O5373" s="17" t="s">
        <v>1375</v>
      </c>
      <c r="P5373" s="17" t="s">
        <v>5535</v>
      </c>
      <c r="Q5373" s="17" t="s">
        <v>297</v>
      </c>
      <c r="R5373" s="18">
        <v>95</v>
      </c>
      <c r="S5373" s="10">
        <v>44</v>
      </c>
      <c r="AA5373" s="11" t="str">
        <f t="shared" si="83"/>
        <v>35. Lai ChâuHuyện Nậm Nhùn</v>
      </c>
    </row>
    <row r="5374" spans="11:27" ht="15.75">
      <c r="K5374" s="21"/>
      <c r="L5374" s="17"/>
      <c r="M5374" s="17"/>
      <c r="N5374" s="17" t="s">
        <v>429</v>
      </c>
      <c r="O5374" s="17" t="s">
        <v>1375</v>
      </c>
      <c r="P5374" s="17" t="s">
        <v>4413</v>
      </c>
      <c r="Q5374" s="17" t="s">
        <v>297</v>
      </c>
      <c r="R5374" s="18">
        <v>95</v>
      </c>
      <c r="S5374" s="10">
        <v>44</v>
      </c>
      <c r="AA5374" s="11" t="str">
        <f t="shared" si="83"/>
        <v>35. Lai ChâuHuyện Nậm Nhùn</v>
      </c>
    </row>
    <row r="5375" spans="11:27" ht="15.75">
      <c r="K5375" s="21"/>
      <c r="L5375" s="17"/>
      <c r="M5375" s="17"/>
      <c r="N5375" s="17" t="s">
        <v>429</v>
      </c>
      <c r="O5375" s="17" t="s">
        <v>1375</v>
      </c>
      <c r="P5375" s="17" t="s">
        <v>5536</v>
      </c>
      <c r="Q5375" s="17" t="s">
        <v>297</v>
      </c>
      <c r="R5375" s="18">
        <v>95</v>
      </c>
      <c r="S5375" s="10">
        <v>44</v>
      </c>
      <c r="AA5375" s="11" t="str">
        <f t="shared" si="83"/>
        <v>35. Lai ChâuHuyện Nậm Nhùn</v>
      </c>
    </row>
    <row r="5376" spans="11:27" ht="15.75">
      <c r="K5376" s="21"/>
      <c r="L5376" s="17"/>
      <c r="M5376" s="17"/>
      <c r="N5376" s="17" t="s">
        <v>429</v>
      </c>
      <c r="O5376" s="17" t="s">
        <v>1375</v>
      </c>
      <c r="P5376" s="17" t="s">
        <v>5537</v>
      </c>
      <c r="Q5376" s="17" t="s">
        <v>297</v>
      </c>
      <c r="R5376" s="18">
        <v>95</v>
      </c>
      <c r="S5376" s="10">
        <v>44</v>
      </c>
      <c r="AA5376" s="11" t="str">
        <f t="shared" si="83"/>
        <v>35. Lai ChâuHuyện Nậm Nhùn</v>
      </c>
    </row>
    <row r="5377" spans="11:27" ht="15.75">
      <c r="K5377" s="21"/>
      <c r="L5377" s="17"/>
      <c r="M5377" s="17"/>
      <c r="N5377" s="17" t="s">
        <v>429</v>
      </c>
      <c r="O5377" s="17" t="s">
        <v>1375</v>
      </c>
      <c r="P5377" s="17" t="s">
        <v>5538</v>
      </c>
      <c r="Q5377" s="17" t="s">
        <v>297</v>
      </c>
      <c r="R5377" s="18">
        <v>95</v>
      </c>
      <c r="S5377" s="10">
        <v>44</v>
      </c>
      <c r="AA5377" s="11" t="str">
        <f t="shared" si="83"/>
        <v>35. Lai ChâuHuyện Nậm Nhùn</v>
      </c>
    </row>
    <row r="5378" spans="11:27" ht="15.75">
      <c r="K5378" s="21"/>
      <c r="L5378" s="17"/>
      <c r="M5378" s="17"/>
      <c r="N5378" s="17" t="s">
        <v>429</v>
      </c>
      <c r="O5378" s="17" t="s">
        <v>1375</v>
      </c>
      <c r="P5378" s="17" t="s">
        <v>5539</v>
      </c>
      <c r="Q5378" s="17" t="s">
        <v>297</v>
      </c>
      <c r="R5378" s="18">
        <v>95</v>
      </c>
      <c r="S5378" s="10">
        <v>44</v>
      </c>
      <c r="AA5378" s="11" t="str">
        <f t="shared" si="83"/>
        <v>35. Lai ChâuHuyện Nậm Nhùn</v>
      </c>
    </row>
    <row r="5379" spans="11:27" ht="15.75">
      <c r="K5379" s="21"/>
      <c r="L5379" s="17"/>
      <c r="M5379" s="17"/>
      <c r="N5379" s="17" t="s">
        <v>429</v>
      </c>
      <c r="O5379" s="17" t="s">
        <v>1375</v>
      </c>
      <c r="P5379" s="17" t="s">
        <v>5540</v>
      </c>
      <c r="Q5379" s="17" t="s">
        <v>297</v>
      </c>
      <c r="R5379" s="18">
        <v>95</v>
      </c>
      <c r="S5379" s="10">
        <v>44</v>
      </c>
      <c r="AA5379" s="11" t="str">
        <f t="shared" si="83"/>
        <v>35. Lai ChâuHuyện Nậm Nhùn</v>
      </c>
    </row>
    <row r="5380" spans="11:27" ht="15.75">
      <c r="K5380" s="21"/>
      <c r="L5380" s="17"/>
      <c r="M5380" s="17"/>
      <c r="N5380" s="17" t="s">
        <v>429</v>
      </c>
      <c r="O5380" s="17" t="s">
        <v>1375</v>
      </c>
      <c r="P5380" s="17" t="s">
        <v>5541</v>
      </c>
      <c r="Q5380" s="17" t="s">
        <v>297</v>
      </c>
      <c r="R5380" s="18">
        <v>95</v>
      </c>
      <c r="S5380" s="10">
        <v>44</v>
      </c>
      <c r="AA5380" s="11" t="str">
        <f t="shared" si="83"/>
        <v>35. Lai ChâuHuyện Nậm Nhùn</v>
      </c>
    </row>
    <row r="5381" spans="11:27" ht="15.75">
      <c r="K5381" s="21"/>
      <c r="L5381" s="17"/>
      <c r="M5381" s="17"/>
      <c r="N5381" s="17" t="s">
        <v>429</v>
      </c>
      <c r="O5381" s="17" t="s">
        <v>1377</v>
      </c>
      <c r="P5381" s="17" t="s">
        <v>5542</v>
      </c>
      <c r="Q5381" s="17" t="s">
        <v>297</v>
      </c>
      <c r="R5381" s="18">
        <v>95</v>
      </c>
      <c r="S5381" s="10">
        <v>44</v>
      </c>
      <c r="AA5381" s="11" t="str">
        <f t="shared" si="83"/>
        <v>35. Lai ChâuHuyện Phong Thổ</v>
      </c>
    </row>
    <row r="5382" spans="11:27" ht="15.75">
      <c r="K5382" s="21"/>
      <c r="L5382" s="17"/>
      <c r="M5382" s="17"/>
      <c r="N5382" s="17" t="s">
        <v>429</v>
      </c>
      <c r="O5382" s="17" t="s">
        <v>1377</v>
      </c>
      <c r="P5382" s="17" t="s">
        <v>5543</v>
      </c>
      <c r="Q5382" s="17" t="s">
        <v>297</v>
      </c>
      <c r="R5382" s="18">
        <v>95</v>
      </c>
      <c r="S5382" s="10">
        <v>44</v>
      </c>
      <c r="AA5382" s="11" t="str">
        <f t="shared" ref="AA5382:AA5445" si="84">N5382&amp;O5382</f>
        <v>35. Lai ChâuHuyện Phong Thổ</v>
      </c>
    </row>
    <row r="5383" spans="11:27" ht="15.75">
      <c r="K5383" s="21"/>
      <c r="L5383" s="17"/>
      <c r="M5383" s="17"/>
      <c r="N5383" s="17" t="s">
        <v>429</v>
      </c>
      <c r="O5383" s="17" t="s">
        <v>1377</v>
      </c>
      <c r="P5383" s="17" t="s">
        <v>5544</v>
      </c>
      <c r="Q5383" s="17" t="s">
        <v>297</v>
      </c>
      <c r="R5383" s="18">
        <v>95</v>
      </c>
      <c r="S5383" s="10">
        <v>44</v>
      </c>
      <c r="AA5383" s="11" t="str">
        <f t="shared" si="84"/>
        <v>35. Lai ChâuHuyện Phong Thổ</v>
      </c>
    </row>
    <row r="5384" spans="11:27" ht="15.75">
      <c r="K5384" s="21"/>
      <c r="L5384" s="17"/>
      <c r="M5384" s="17"/>
      <c r="N5384" s="17" t="s">
        <v>429</v>
      </c>
      <c r="O5384" s="17" t="s">
        <v>1377</v>
      </c>
      <c r="P5384" s="17" t="s">
        <v>5545</v>
      </c>
      <c r="Q5384" s="17" t="s">
        <v>297</v>
      </c>
      <c r="R5384" s="18">
        <v>95</v>
      </c>
      <c r="S5384" s="10">
        <v>44</v>
      </c>
      <c r="AA5384" s="11" t="str">
        <f t="shared" si="84"/>
        <v>35. Lai ChâuHuyện Phong Thổ</v>
      </c>
    </row>
    <row r="5385" spans="11:27" ht="15.75">
      <c r="K5385" s="21"/>
      <c r="L5385" s="17"/>
      <c r="M5385" s="17"/>
      <c r="N5385" s="17" t="s">
        <v>429</v>
      </c>
      <c r="O5385" s="17" t="s">
        <v>1377</v>
      </c>
      <c r="P5385" s="17" t="s">
        <v>5546</v>
      </c>
      <c r="Q5385" s="17" t="s">
        <v>297</v>
      </c>
      <c r="R5385" s="18">
        <v>95</v>
      </c>
      <c r="S5385" s="10">
        <v>44</v>
      </c>
      <c r="AA5385" s="11" t="str">
        <f t="shared" si="84"/>
        <v>35. Lai ChâuHuyện Phong Thổ</v>
      </c>
    </row>
    <row r="5386" spans="11:27" ht="15.75">
      <c r="K5386" s="21"/>
      <c r="L5386" s="17"/>
      <c r="M5386" s="17"/>
      <c r="N5386" s="17" t="s">
        <v>429</v>
      </c>
      <c r="O5386" s="17" t="s">
        <v>1377</v>
      </c>
      <c r="P5386" s="17" t="s">
        <v>5547</v>
      </c>
      <c r="Q5386" s="17" t="s">
        <v>297</v>
      </c>
      <c r="R5386" s="18">
        <v>95</v>
      </c>
      <c r="S5386" s="10">
        <v>44</v>
      </c>
      <c r="AA5386" s="11" t="str">
        <f t="shared" si="84"/>
        <v>35. Lai ChâuHuyện Phong Thổ</v>
      </c>
    </row>
    <row r="5387" spans="11:27" ht="15.75">
      <c r="K5387" s="21"/>
      <c r="L5387" s="17"/>
      <c r="M5387" s="17"/>
      <c r="N5387" s="17" t="s">
        <v>429</v>
      </c>
      <c r="O5387" s="17" t="s">
        <v>1377</v>
      </c>
      <c r="P5387" s="17" t="s">
        <v>5548</v>
      </c>
      <c r="Q5387" s="17" t="s">
        <v>297</v>
      </c>
      <c r="R5387" s="18">
        <v>95</v>
      </c>
      <c r="S5387" s="10">
        <v>44</v>
      </c>
      <c r="AA5387" s="11" t="str">
        <f t="shared" si="84"/>
        <v>35. Lai ChâuHuyện Phong Thổ</v>
      </c>
    </row>
    <row r="5388" spans="11:27" ht="15.75">
      <c r="K5388" s="21"/>
      <c r="L5388" s="17"/>
      <c r="M5388" s="17"/>
      <c r="N5388" s="17" t="s">
        <v>429</v>
      </c>
      <c r="O5388" s="17" t="s">
        <v>1377</v>
      </c>
      <c r="P5388" s="17" t="s">
        <v>5549</v>
      </c>
      <c r="Q5388" s="17" t="s">
        <v>297</v>
      </c>
      <c r="R5388" s="18">
        <v>95</v>
      </c>
      <c r="S5388" s="10">
        <v>44</v>
      </c>
      <c r="AA5388" s="11" t="str">
        <f t="shared" si="84"/>
        <v>35. Lai ChâuHuyện Phong Thổ</v>
      </c>
    </row>
    <row r="5389" spans="11:27" ht="15.75">
      <c r="K5389" s="21"/>
      <c r="L5389" s="17"/>
      <c r="M5389" s="17"/>
      <c r="N5389" s="17" t="s">
        <v>429</v>
      </c>
      <c r="O5389" s="17" t="s">
        <v>1377</v>
      </c>
      <c r="P5389" s="17" t="s">
        <v>5550</v>
      </c>
      <c r="Q5389" s="17" t="s">
        <v>297</v>
      </c>
      <c r="R5389" s="18">
        <v>95</v>
      </c>
      <c r="S5389" s="10">
        <v>44</v>
      </c>
      <c r="AA5389" s="11" t="str">
        <f t="shared" si="84"/>
        <v>35. Lai ChâuHuyện Phong Thổ</v>
      </c>
    </row>
    <row r="5390" spans="11:27" ht="15.75">
      <c r="K5390" s="21"/>
      <c r="L5390" s="17"/>
      <c r="M5390" s="17"/>
      <c r="N5390" s="17" t="s">
        <v>429</v>
      </c>
      <c r="O5390" s="17" t="s">
        <v>1377</v>
      </c>
      <c r="P5390" s="17" t="s">
        <v>5551</v>
      </c>
      <c r="Q5390" s="17" t="s">
        <v>297</v>
      </c>
      <c r="R5390" s="18">
        <v>95</v>
      </c>
      <c r="S5390" s="10">
        <v>44</v>
      </c>
      <c r="AA5390" s="11" t="str">
        <f t="shared" si="84"/>
        <v>35. Lai ChâuHuyện Phong Thổ</v>
      </c>
    </row>
    <row r="5391" spans="11:27" ht="15.75">
      <c r="K5391" s="21"/>
      <c r="L5391" s="17"/>
      <c r="M5391" s="17"/>
      <c r="N5391" s="17" t="s">
        <v>429</v>
      </c>
      <c r="O5391" s="17" t="s">
        <v>1377</v>
      </c>
      <c r="P5391" s="17" t="s">
        <v>5552</v>
      </c>
      <c r="Q5391" s="17" t="s">
        <v>297</v>
      </c>
      <c r="R5391" s="18">
        <v>95</v>
      </c>
      <c r="S5391" s="10">
        <v>44</v>
      </c>
      <c r="AA5391" s="11" t="str">
        <f t="shared" si="84"/>
        <v>35. Lai ChâuHuyện Phong Thổ</v>
      </c>
    </row>
    <row r="5392" spans="11:27" ht="15.75">
      <c r="K5392" s="21"/>
      <c r="L5392" s="17"/>
      <c r="M5392" s="17"/>
      <c r="N5392" s="17" t="s">
        <v>429</v>
      </c>
      <c r="O5392" s="17" t="s">
        <v>1377</v>
      </c>
      <c r="P5392" s="17" t="s">
        <v>5553</v>
      </c>
      <c r="Q5392" s="17" t="s">
        <v>297</v>
      </c>
      <c r="R5392" s="18">
        <v>95</v>
      </c>
      <c r="S5392" s="10">
        <v>44</v>
      </c>
      <c r="AA5392" s="11" t="str">
        <f t="shared" si="84"/>
        <v>35. Lai ChâuHuyện Phong Thổ</v>
      </c>
    </row>
    <row r="5393" spans="11:27" ht="15.75">
      <c r="K5393" s="21"/>
      <c r="L5393" s="17"/>
      <c r="M5393" s="17"/>
      <c r="N5393" s="17" t="s">
        <v>429</v>
      </c>
      <c r="O5393" s="17" t="s">
        <v>1377</v>
      </c>
      <c r="P5393" s="17" t="s">
        <v>5554</v>
      </c>
      <c r="Q5393" s="17" t="s">
        <v>297</v>
      </c>
      <c r="R5393" s="18">
        <v>95</v>
      </c>
      <c r="S5393" s="10">
        <v>44</v>
      </c>
      <c r="AA5393" s="11" t="str">
        <f t="shared" si="84"/>
        <v>35. Lai ChâuHuyện Phong Thổ</v>
      </c>
    </row>
    <row r="5394" spans="11:27" ht="15.75">
      <c r="K5394" s="21"/>
      <c r="L5394" s="17"/>
      <c r="M5394" s="17"/>
      <c r="N5394" s="17" t="s">
        <v>429</v>
      </c>
      <c r="O5394" s="17" t="s">
        <v>1377</v>
      </c>
      <c r="P5394" s="17" t="s">
        <v>5555</v>
      </c>
      <c r="Q5394" s="17" t="s">
        <v>297</v>
      </c>
      <c r="R5394" s="18">
        <v>95</v>
      </c>
      <c r="S5394" s="10">
        <v>44</v>
      </c>
      <c r="AA5394" s="11" t="str">
        <f t="shared" si="84"/>
        <v>35. Lai ChâuHuyện Phong Thổ</v>
      </c>
    </row>
    <row r="5395" spans="11:27" ht="15.75">
      <c r="K5395" s="21"/>
      <c r="L5395" s="17"/>
      <c r="M5395" s="17"/>
      <c r="N5395" s="17" t="s">
        <v>429</v>
      </c>
      <c r="O5395" s="17" t="s">
        <v>1377</v>
      </c>
      <c r="P5395" s="17" t="s">
        <v>5556</v>
      </c>
      <c r="Q5395" s="17" t="s">
        <v>297</v>
      </c>
      <c r="R5395" s="18">
        <v>95</v>
      </c>
      <c r="S5395" s="10">
        <v>44</v>
      </c>
      <c r="AA5395" s="11" t="str">
        <f t="shared" si="84"/>
        <v>35. Lai ChâuHuyện Phong Thổ</v>
      </c>
    </row>
    <row r="5396" spans="11:27" ht="15.75">
      <c r="K5396" s="21"/>
      <c r="L5396" s="17"/>
      <c r="M5396" s="17"/>
      <c r="N5396" s="17" t="s">
        <v>429</v>
      </c>
      <c r="O5396" s="17" t="s">
        <v>1377</v>
      </c>
      <c r="P5396" s="17" t="s">
        <v>5557</v>
      </c>
      <c r="Q5396" s="17" t="s">
        <v>297</v>
      </c>
      <c r="R5396" s="18">
        <v>95</v>
      </c>
      <c r="S5396" s="10">
        <v>44</v>
      </c>
      <c r="AA5396" s="11" t="str">
        <f t="shared" si="84"/>
        <v>35. Lai ChâuHuyện Phong Thổ</v>
      </c>
    </row>
    <row r="5397" spans="11:27" ht="15.75">
      <c r="K5397" s="21"/>
      <c r="L5397" s="17"/>
      <c r="M5397" s="17"/>
      <c r="N5397" s="17" t="s">
        <v>429</v>
      </c>
      <c r="O5397" s="17" t="s">
        <v>1377</v>
      </c>
      <c r="P5397" s="17" t="s">
        <v>5558</v>
      </c>
      <c r="Q5397" s="17" t="s">
        <v>297</v>
      </c>
      <c r="R5397" s="18">
        <v>95</v>
      </c>
      <c r="S5397" s="10">
        <v>44</v>
      </c>
      <c r="AA5397" s="11" t="str">
        <f t="shared" si="84"/>
        <v>35. Lai ChâuHuyện Phong Thổ</v>
      </c>
    </row>
    <row r="5398" spans="11:27" ht="15.75">
      <c r="K5398" s="21"/>
      <c r="L5398" s="17"/>
      <c r="M5398" s="17"/>
      <c r="N5398" s="17" t="s">
        <v>429</v>
      </c>
      <c r="O5398" s="17" t="s">
        <v>1379</v>
      </c>
      <c r="P5398" s="17" t="s">
        <v>5559</v>
      </c>
      <c r="Q5398" s="17" t="s">
        <v>297</v>
      </c>
      <c r="R5398" s="18">
        <v>95</v>
      </c>
      <c r="S5398" s="10">
        <v>44</v>
      </c>
      <c r="AA5398" s="11" t="str">
        <f t="shared" si="84"/>
        <v>35. Lai ChâuHuyện Sìn Hồ</v>
      </c>
    </row>
    <row r="5399" spans="11:27" ht="15.75">
      <c r="K5399" s="21"/>
      <c r="L5399" s="17"/>
      <c r="M5399" s="17"/>
      <c r="N5399" s="17" t="s">
        <v>429</v>
      </c>
      <c r="O5399" s="17" t="s">
        <v>1379</v>
      </c>
      <c r="P5399" s="17" t="s">
        <v>5560</v>
      </c>
      <c r="Q5399" s="17" t="s">
        <v>297</v>
      </c>
      <c r="R5399" s="18">
        <v>95</v>
      </c>
      <c r="S5399" s="10">
        <v>44</v>
      </c>
      <c r="AA5399" s="11" t="str">
        <f t="shared" si="84"/>
        <v>35. Lai ChâuHuyện Sìn Hồ</v>
      </c>
    </row>
    <row r="5400" spans="11:27" ht="15.75">
      <c r="K5400" s="21"/>
      <c r="L5400" s="17"/>
      <c r="M5400" s="17"/>
      <c r="N5400" s="17" t="s">
        <v>429</v>
      </c>
      <c r="O5400" s="17" t="s">
        <v>1379</v>
      </c>
      <c r="P5400" s="17" t="s">
        <v>5561</v>
      </c>
      <c r="Q5400" s="17" t="s">
        <v>297</v>
      </c>
      <c r="R5400" s="18">
        <v>95</v>
      </c>
      <c r="S5400" s="10">
        <v>44</v>
      </c>
      <c r="AA5400" s="11" t="str">
        <f t="shared" si="84"/>
        <v>35. Lai ChâuHuyện Sìn Hồ</v>
      </c>
    </row>
    <row r="5401" spans="11:27" ht="15.75">
      <c r="K5401" s="21"/>
      <c r="L5401" s="17"/>
      <c r="M5401" s="17"/>
      <c r="N5401" s="17" t="s">
        <v>429</v>
      </c>
      <c r="O5401" s="17" t="s">
        <v>1379</v>
      </c>
      <c r="P5401" s="17" t="s">
        <v>5562</v>
      </c>
      <c r="Q5401" s="17" t="s">
        <v>297</v>
      </c>
      <c r="R5401" s="18">
        <v>95</v>
      </c>
      <c r="S5401" s="10">
        <v>44</v>
      </c>
      <c r="AA5401" s="11" t="str">
        <f t="shared" si="84"/>
        <v>35. Lai ChâuHuyện Sìn Hồ</v>
      </c>
    </row>
    <row r="5402" spans="11:27" ht="15.75">
      <c r="K5402" s="21"/>
      <c r="L5402" s="17"/>
      <c r="M5402" s="17"/>
      <c r="N5402" s="17" t="s">
        <v>429</v>
      </c>
      <c r="O5402" s="17" t="s">
        <v>1379</v>
      </c>
      <c r="P5402" s="17" t="s">
        <v>5563</v>
      </c>
      <c r="Q5402" s="17" t="s">
        <v>297</v>
      </c>
      <c r="R5402" s="18">
        <v>95</v>
      </c>
      <c r="S5402" s="10">
        <v>44</v>
      </c>
      <c r="AA5402" s="11" t="str">
        <f t="shared" si="84"/>
        <v>35. Lai ChâuHuyện Sìn Hồ</v>
      </c>
    </row>
    <row r="5403" spans="11:27" ht="15.75">
      <c r="K5403" s="21"/>
      <c r="L5403" s="17"/>
      <c r="M5403" s="17"/>
      <c r="N5403" s="17" t="s">
        <v>429</v>
      </c>
      <c r="O5403" s="17" t="s">
        <v>1379</v>
      </c>
      <c r="P5403" s="17" t="s">
        <v>5564</v>
      </c>
      <c r="Q5403" s="17" t="s">
        <v>297</v>
      </c>
      <c r="R5403" s="18">
        <v>95</v>
      </c>
      <c r="S5403" s="10">
        <v>44</v>
      </c>
      <c r="AA5403" s="11" t="str">
        <f t="shared" si="84"/>
        <v>35. Lai ChâuHuyện Sìn Hồ</v>
      </c>
    </row>
    <row r="5404" spans="11:27" ht="15.75">
      <c r="K5404" s="21"/>
      <c r="L5404" s="17"/>
      <c r="M5404" s="17"/>
      <c r="N5404" s="17" t="s">
        <v>429</v>
      </c>
      <c r="O5404" s="17" t="s">
        <v>1379</v>
      </c>
      <c r="P5404" s="17" t="s">
        <v>5565</v>
      </c>
      <c r="Q5404" s="17" t="s">
        <v>297</v>
      </c>
      <c r="R5404" s="18">
        <v>95</v>
      </c>
      <c r="S5404" s="10">
        <v>44</v>
      </c>
      <c r="AA5404" s="11" t="str">
        <f t="shared" si="84"/>
        <v>35. Lai ChâuHuyện Sìn Hồ</v>
      </c>
    </row>
    <row r="5405" spans="11:27" ht="15.75">
      <c r="K5405" s="21"/>
      <c r="L5405" s="17"/>
      <c r="M5405" s="17"/>
      <c r="N5405" s="17" t="s">
        <v>429</v>
      </c>
      <c r="O5405" s="17" t="s">
        <v>1379</v>
      </c>
      <c r="P5405" s="17" t="s">
        <v>5566</v>
      </c>
      <c r="Q5405" s="17" t="s">
        <v>297</v>
      </c>
      <c r="R5405" s="18">
        <v>95</v>
      </c>
      <c r="S5405" s="10">
        <v>44</v>
      </c>
      <c r="AA5405" s="11" t="str">
        <f t="shared" si="84"/>
        <v>35. Lai ChâuHuyện Sìn Hồ</v>
      </c>
    </row>
    <row r="5406" spans="11:27" ht="15.75">
      <c r="K5406" s="21"/>
      <c r="L5406" s="17"/>
      <c r="M5406" s="17"/>
      <c r="N5406" s="17" t="s">
        <v>429</v>
      </c>
      <c r="O5406" s="17" t="s">
        <v>1379</v>
      </c>
      <c r="P5406" s="17" t="s">
        <v>5567</v>
      </c>
      <c r="Q5406" s="17" t="s">
        <v>297</v>
      </c>
      <c r="R5406" s="18">
        <v>95</v>
      </c>
      <c r="S5406" s="10">
        <v>44</v>
      </c>
      <c r="AA5406" s="11" t="str">
        <f t="shared" si="84"/>
        <v>35. Lai ChâuHuyện Sìn Hồ</v>
      </c>
    </row>
    <row r="5407" spans="11:27" ht="15.75">
      <c r="K5407" s="21"/>
      <c r="L5407" s="17"/>
      <c r="M5407" s="17"/>
      <c r="N5407" s="17" t="s">
        <v>429</v>
      </c>
      <c r="O5407" s="17" t="s">
        <v>1379</v>
      </c>
      <c r="P5407" s="17" t="s">
        <v>5568</v>
      </c>
      <c r="Q5407" s="17" t="s">
        <v>297</v>
      </c>
      <c r="R5407" s="18">
        <v>95</v>
      </c>
      <c r="S5407" s="10">
        <v>44</v>
      </c>
      <c r="AA5407" s="11" t="str">
        <f t="shared" si="84"/>
        <v>35. Lai ChâuHuyện Sìn Hồ</v>
      </c>
    </row>
    <row r="5408" spans="11:27" ht="15.75">
      <c r="K5408" s="21"/>
      <c r="L5408" s="17"/>
      <c r="M5408" s="17"/>
      <c r="N5408" s="17" t="s">
        <v>429</v>
      </c>
      <c r="O5408" s="17" t="s">
        <v>1379</v>
      </c>
      <c r="P5408" s="17" t="s">
        <v>5569</v>
      </c>
      <c r="Q5408" s="17" t="s">
        <v>297</v>
      </c>
      <c r="R5408" s="18">
        <v>95</v>
      </c>
      <c r="S5408" s="10">
        <v>44</v>
      </c>
      <c r="AA5408" s="11" t="str">
        <f t="shared" si="84"/>
        <v>35. Lai ChâuHuyện Sìn Hồ</v>
      </c>
    </row>
    <row r="5409" spans="11:27" ht="15.75">
      <c r="K5409" s="21"/>
      <c r="L5409" s="17"/>
      <c r="M5409" s="17"/>
      <c r="N5409" s="17" t="s">
        <v>429</v>
      </c>
      <c r="O5409" s="17" t="s">
        <v>1379</v>
      </c>
      <c r="P5409" s="17" t="s">
        <v>5570</v>
      </c>
      <c r="Q5409" s="17" t="s">
        <v>297</v>
      </c>
      <c r="R5409" s="18">
        <v>95</v>
      </c>
      <c r="S5409" s="10">
        <v>44</v>
      </c>
      <c r="AA5409" s="11" t="str">
        <f t="shared" si="84"/>
        <v>35. Lai ChâuHuyện Sìn Hồ</v>
      </c>
    </row>
    <row r="5410" spans="11:27" ht="15.75">
      <c r="K5410" s="21"/>
      <c r="L5410" s="17"/>
      <c r="M5410" s="17"/>
      <c r="N5410" s="17" t="s">
        <v>429</v>
      </c>
      <c r="O5410" s="17" t="s">
        <v>1379</v>
      </c>
      <c r="P5410" s="17" t="s">
        <v>5571</v>
      </c>
      <c r="Q5410" s="17" t="s">
        <v>297</v>
      </c>
      <c r="R5410" s="18">
        <v>95</v>
      </c>
      <c r="S5410" s="10">
        <v>44</v>
      </c>
      <c r="AA5410" s="11" t="str">
        <f t="shared" si="84"/>
        <v>35. Lai ChâuHuyện Sìn Hồ</v>
      </c>
    </row>
    <row r="5411" spans="11:27" ht="15.75">
      <c r="K5411" s="21"/>
      <c r="L5411" s="17"/>
      <c r="M5411" s="17"/>
      <c r="N5411" s="17" t="s">
        <v>429</v>
      </c>
      <c r="O5411" s="17" t="s">
        <v>1379</v>
      </c>
      <c r="P5411" s="17" t="s">
        <v>5572</v>
      </c>
      <c r="Q5411" s="17" t="s">
        <v>297</v>
      </c>
      <c r="R5411" s="18">
        <v>95</v>
      </c>
      <c r="S5411" s="10">
        <v>44</v>
      </c>
      <c r="AA5411" s="11" t="str">
        <f t="shared" si="84"/>
        <v>35. Lai ChâuHuyện Sìn Hồ</v>
      </c>
    </row>
    <row r="5412" spans="11:27" ht="15.75">
      <c r="K5412" s="21"/>
      <c r="L5412" s="17"/>
      <c r="M5412" s="17"/>
      <c r="N5412" s="17" t="s">
        <v>429</v>
      </c>
      <c r="O5412" s="17" t="s">
        <v>1379</v>
      </c>
      <c r="P5412" s="17" t="s">
        <v>3902</v>
      </c>
      <c r="Q5412" s="17" t="s">
        <v>297</v>
      </c>
      <c r="R5412" s="18">
        <v>95</v>
      </c>
      <c r="S5412" s="10">
        <v>44</v>
      </c>
      <c r="AA5412" s="11" t="str">
        <f t="shared" si="84"/>
        <v>35. Lai ChâuHuyện Sìn Hồ</v>
      </c>
    </row>
    <row r="5413" spans="11:27" ht="15.75">
      <c r="K5413" s="21"/>
      <c r="L5413" s="17"/>
      <c r="M5413" s="17"/>
      <c r="N5413" s="17" t="s">
        <v>429</v>
      </c>
      <c r="O5413" s="17" t="s">
        <v>1379</v>
      </c>
      <c r="P5413" s="17" t="s">
        <v>5573</v>
      </c>
      <c r="Q5413" s="17" t="s">
        <v>297</v>
      </c>
      <c r="R5413" s="18">
        <v>95</v>
      </c>
      <c r="S5413" s="10">
        <v>44</v>
      </c>
      <c r="AA5413" s="11" t="str">
        <f t="shared" si="84"/>
        <v>35. Lai ChâuHuyện Sìn Hồ</v>
      </c>
    </row>
    <row r="5414" spans="11:27" ht="15.75">
      <c r="K5414" s="21"/>
      <c r="L5414" s="17"/>
      <c r="M5414" s="17"/>
      <c r="N5414" s="17" t="s">
        <v>429</v>
      </c>
      <c r="O5414" s="17" t="s">
        <v>1379</v>
      </c>
      <c r="P5414" s="17" t="s">
        <v>5574</v>
      </c>
      <c r="Q5414" s="17" t="s">
        <v>297</v>
      </c>
      <c r="R5414" s="18">
        <v>95</v>
      </c>
      <c r="S5414" s="10">
        <v>44</v>
      </c>
      <c r="AA5414" s="11" t="str">
        <f t="shared" si="84"/>
        <v>35. Lai ChâuHuyện Sìn Hồ</v>
      </c>
    </row>
    <row r="5415" spans="11:27" ht="15.75">
      <c r="K5415" s="21"/>
      <c r="L5415" s="17"/>
      <c r="M5415" s="17"/>
      <c r="N5415" s="17" t="s">
        <v>429</v>
      </c>
      <c r="O5415" s="17" t="s">
        <v>1379</v>
      </c>
      <c r="P5415" s="17" t="s">
        <v>3903</v>
      </c>
      <c r="Q5415" s="17" t="s">
        <v>297</v>
      </c>
      <c r="R5415" s="18">
        <v>95</v>
      </c>
      <c r="S5415" s="10">
        <v>44</v>
      </c>
      <c r="AA5415" s="11" t="str">
        <f t="shared" si="84"/>
        <v>35. Lai ChâuHuyện Sìn Hồ</v>
      </c>
    </row>
    <row r="5416" spans="11:27" ht="15.75">
      <c r="K5416" s="21"/>
      <c r="L5416" s="17"/>
      <c r="M5416" s="17"/>
      <c r="N5416" s="17" t="s">
        <v>429</v>
      </c>
      <c r="O5416" s="17" t="s">
        <v>1379</v>
      </c>
      <c r="P5416" s="17" t="s">
        <v>5575</v>
      </c>
      <c r="Q5416" s="17" t="s">
        <v>297</v>
      </c>
      <c r="R5416" s="18">
        <v>95</v>
      </c>
      <c r="S5416" s="10">
        <v>44</v>
      </c>
      <c r="AA5416" s="11" t="str">
        <f t="shared" si="84"/>
        <v>35. Lai ChâuHuyện Sìn Hồ</v>
      </c>
    </row>
    <row r="5417" spans="11:27" ht="15.75">
      <c r="K5417" s="21"/>
      <c r="L5417" s="17"/>
      <c r="M5417" s="17"/>
      <c r="N5417" s="17" t="s">
        <v>429</v>
      </c>
      <c r="O5417" s="17" t="s">
        <v>1379</v>
      </c>
      <c r="P5417" s="17" t="s">
        <v>5576</v>
      </c>
      <c r="Q5417" s="17" t="s">
        <v>297</v>
      </c>
      <c r="R5417" s="18">
        <v>95</v>
      </c>
      <c r="S5417" s="10">
        <v>44</v>
      </c>
      <c r="AA5417" s="11" t="str">
        <f t="shared" si="84"/>
        <v>35. Lai ChâuHuyện Sìn Hồ</v>
      </c>
    </row>
    <row r="5418" spans="11:27" ht="15.75">
      <c r="K5418" s="21"/>
      <c r="L5418" s="17"/>
      <c r="M5418" s="17"/>
      <c r="N5418" s="17" t="s">
        <v>429</v>
      </c>
      <c r="O5418" s="17" t="s">
        <v>1379</v>
      </c>
      <c r="P5418" s="17" t="s">
        <v>3913</v>
      </c>
      <c r="Q5418" s="17" t="s">
        <v>297</v>
      </c>
      <c r="R5418" s="18">
        <v>95</v>
      </c>
      <c r="S5418" s="10">
        <v>44</v>
      </c>
      <c r="AA5418" s="11" t="str">
        <f t="shared" si="84"/>
        <v>35. Lai ChâuHuyện Sìn Hồ</v>
      </c>
    </row>
    <row r="5419" spans="11:27" ht="15.75">
      <c r="K5419" s="21"/>
      <c r="L5419" s="17"/>
      <c r="M5419" s="17"/>
      <c r="N5419" s="17" t="s">
        <v>429</v>
      </c>
      <c r="O5419" s="17" t="s">
        <v>1379</v>
      </c>
      <c r="P5419" s="17" t="s">
        <v>5577</v>
      </c>
      <c r="Q5419" s="17" t="s">
        <v>297</v>
      </c>
      <c r="R5419" s="18">
        <v>95</v>
      </c>
      <c r="S5419" s="10">
        <v>44</v>
      </c>
      <c r="AA5419" s="11" t="str">
        <f t="shared" si="84"/>
        <v>35. Lai ChâuHuyện Sìn Hồ</v>
      </c>
    </row>
    <row r="5420" spans="11:27" ht="15.75">
      <c r="K5420" s="21"/>
      <c r="L5420" s="17"/>
      <c r="M5420" s="17"/>
      <c r="N5420" s="17" t="s">
        <v>429</v>
      </c>
      <c r="O5420" s="17" t="s">
        <v>1382</v>
      </c>
      <c r="P5420" s="17" t="s">
        <v>5578</v>
      </c>
      <c r="Q5420" s="17" t="s">
        <v>297</v>
      </c>
      <c r="R5420" s="18">
        <v>95</v>
      </c>
      <c r="S5420" s="10">
        <v>44</v>
      </c>
      <c r="AA5420" s="11" t="str">
        <f t="shared" si="84"/>
        <v>35. Lai ChâuHuyện Tam Đường</v>
      </c>
    </row>
    <row r="5421" spans="11:27" ht="15.75">
      <c r="K5421" s="21"/>
      <c r="L5421" s="17"/>
      <c r="M5421" s="17"/>
      <c r="N5421" s="17" t="s">
        <v>429</v>
      </c>
      <c r="O5421" s="17" t="s">
        <v>1382</v>
      </c>
      <c r="P5421" s="17" t="s">
        <v>5579</v>
      </c>
      <c r="Q5421" s="17" t="s">
        <v>297</v>
      </c>
      <c r="R5421" s="18">
        <v>95</v>
      </c>
      <c r="S5421" s="10">
        <v>44</v>
      </c>
      <c r="AA5421" s="11" t="str">
        <f t="shared" si="84"/>
        <v>35. Lai ChâuHuyện Tam Đường</v>
      </c>
    </row>
    <row r="5422" spans="11:27" ht="15.75">
      <c r="K5422" s="21"/>
      <c r="L5422" s="17"/>
      <c r="M5422" s="17"/>
      <c r="N5422" s="17" t="s">
        <v>429</v>
      </c>
      <c r="O5422" s="17" t="s">
        <v>1382</v>
      </c>
      <c r="P5422" s="17" t="s">
        <v>5580</v>
      </c>
      <c r="Q5422" s="17" t="s">
        <v>297</v>
      </c>
      <c r="R5422" s="18">
        <v>95</v>
      </c>
      <c r="S5422" s="10">
        <v>44</v>
      </c>
      <c r="AA5422" s="11" t="str">
        <f t="shared" si="84"/>
        <v>35. Lai ChâuHuyện Tam Đường</v>
      </c>
    </row>
    <row r="5423" spans="11:27" ht="15.75">
      <c r="K5423" s="21"/>
      <c r="L5423" s="17"/>
      <c r="M5423" s="17"/>
      <c r="N5423" s="17" t="s">
        <v>429</v>
      </c>
      <c r="O5423" s="17" t="s">
        <v>1382</v>
      </c>
      <c r="P5423" s="17" t="s">
        <v>5581</v>
      </c>
      <c r="Q5423" s="17" t="s">
        <v>297</v>
      </c>
      <c r="R5423" s="18">
        <v>95</v>
      </c>
      <c r="S5423" s="10">
        <v>44</v>
      </c>
      <c r="AA5423" s="11" t="str">
        <f t="shared" si="84"/>
        <v>35. Lai ChâuHuyện Tam Đường</v>
      </c>
    </row>
    <row r="5424" spans="11:27" ht="15.75">
      <c r="K5424" s="21"/>
      <c r="L5424" s="17"/>
      <c r="M5424" s="17"/>
      <c r="N5424" s="17" t="s">
        <v>429</v>
      </c>
      <c r="O5424" s="17" t="s">
        <v>1382</v>
      </c>
      <c r="P5424" s="17" t="s">
        <v>5582</v>
      </c>
      <c r="Q5424" s="17" t="s">
        <v>297</v>
      </c>
      <c r="R5424" s="18">
        <v>95</v>
      </c>
      <c r="S5424" s="10">
        <v>44</v>
      </c>
      <c r="AA5424" s="11" t="str">
        <f t="shared" si="84"/>
        <v>35. Lai ChâuHuyện Tam Đường</v>
      </c>
    </row>
    <row r="5425" spans="11:27" ht="15.75">
      <c r="K5425" s="21"/>
      <c r="L5425" s="17"/>
      <c r="M5425" s="17"/>
      <c r="N5425" s="17" t="s">
        <v>429</v>
      </c>
      <c r="O5425" s="17" t="s">
        <v>1382</v>
      </c>
      <c r="P5425" s="17" t="s">
        <v>5583</v>
      </c>
      <c r="Q5425" s="17" t="s">
        <v>297</v>
      </c>
      <c r="R5425" s="18">
        <v>95</v>
      </c>
      <c r="S5425" s="10">
        <v>44</v>
      </c>
      <c r="AA5425" s="11" t="str">
        <f t="shared" si="84"/>
        <v>35. Lai ChâuHuyện Tam Đường</v>
      </c>
    </row>
    <row r="5426" spans="11:27" ht="15.75">
      <c r="K5426" s="21"/>
      <c r="L5426" s="17"/>
      <c r="M5426" s="17"/>
      <c r="N5426" s="17" t="s">
        <v>429</v>
      </c>
      <c r="O5426" s="17" t="s">
        <v>1382</v>
      </c>
      <c r="P5426" s="17" t="s">
        <v>4392</v>
      </c>
      <c r="Q5426" s="17" t="s">
        <v>297</v>
      </c>
      <c r="R5426" s="18">
        <v>95</v>
      </c>
      <c r="S5426" s="10">
        <v>44</v>
      </c>
      <c r="AA5426" s="11" t="str">
        <f t="shared" si="84"/>
        <v>35. Lai ChâuHuyện Tam Đường</v>
      </c>
    </row>
    <row r="5427" spans="11:27" ht="15.75">
      <c r="K5427" s="21"/>
      <c r="L5427" s="17"/>
      <c r="M5427" s="17"/>
      <c r="N5427" s="17" t="s">
        <v>429</v>
      </c>
      <c r="O5427" s="17" t="s">
        <v>1382</v>
      </c>
      <c r="P5427" s="17" t="s">
        <v>5584</v>
      </c>
      <c r="Q5427" s="17" t="s">
        <v>297</v>
      </c>
      <c r="R5427" s="18">
        <v>95</v>
      </c>
      <c r="S5427" s="10">
        <v>44</v>
      </c>
      <c r="AA5427" s="11" t="str">
        <f t="shared" si="84"/>
        <v>35. Lai ChâuHuyện Tam Đường</v>
      </c>
    </row>
    <row r="5428" spans="11:27" ht="15.75">
      <c r="K5428" s="21"/>
      <c r="L5428" s="17"/>
      <c r="M5428" s="17"/>
      <c r="N5428" s="17" t="s">
        <v>429</v>
      </c>
      <c r="O5428" s="17" t="s">
        <v>1382</v>
      </c>
      <c r="P5428" s="17" t="s">
        <v>5585</v>
      </c>
      <c r="Q5428" s="17" t="s">
        <v>297</v>
      </c>
      <c r="R5428" s="18">
        <v>95</v>
      </c>
      <c r="S5428" s="10">
        <v>44</v>
      </c>
      <c r="AA5428" s="11" t="str">
        <f t="shared" si="84"/>
        <v>35. Lai ChâuHuyện Tam Đường</v>
      </c>
    </row>
    <row r="5429" spans="11:27" ht="15.75">
      <c r="K5429" s="21"/>
      <c r="L5429" s="17"/>
      <c r="M5429" s="17"/>
      <c r="N5429" s="17" t="s">
        <v>429</v>
      </c>
      <c r="O5429" s="17" t="s">
        <v>1382</v>
      </c>
      <c r="P5429" s="17" t="s">
        <v>5586</v>
      </c>
      <c r="Q5429" s="17" t="s">
        <v>297</v>
      </c>
      <c r="R5429" s="18">
        <v>95</v>
      </c>
      <c r="S5429" s="10">
        <v>44</v>
      </c>
      <c r="AA5429" s="11" t="str">
        <f t="shared" si="84"/>
        <v>35. Lai ChâuHuyện Tam Đường</v>
      </c>
    </row>
    <row r="5430" spans="11:27" ht="15.75">
      <c r="K5430" s="21"/>
      <c r="L5430" s="17"/>
      <c r="M5430" s="17"/>
      <c r="N5430" s="17" t="s">
        <v>429</v>
      </c>
      <c r="O5430" s="17" t="s">
        <v>1382</v>
      </c>
      <c r="P5430" s="17" t="s">
        <v>2425</v>
      </c>
      <c r="Q5430" s="17" t="s">
        <v>297</v>
      </c>
      <c r="R5430" s="18">
        <v>95</v>
      </c>
      <c r="S5430" s="10">
        <v>44</v>
      </c>
      <c r="AA5430" s="11" t="str">
        <f t="shared" si="84"/>
        <v>35. Lai ChâuHuyện Tam Đường</v>
      </c>
    </row>
    <row r="5431" spans="11:27" ht="15.75">
      <c r="K5431" s="21"/>
      <c r="L5431" s="17"/>
      <c r="M5431" s="17"/>
      <c r="N5431" s="17" t="s">
        <v>429</v>
      </c>
      <c r="O5431" s="17" t="s">
        <v>1382</v>
      </c>
      <c r="P5431" s="17" t="s">
        <v>5587</v>
      </c>
      <c r="Q5431" s="17" t="s">
        <v>297</v>
      </c>
      <c r="R5431" s="18">
        <v>95</v>
      </c>
      <c r="S5431" s="10">
        <v>44</v>
      </c>
      <c r="AA5431" s="11" t="str">
        <f t="shared" si="84"/>
        <v>35. Lai ChâuHuyện Tam Đường</v>
      </c>
    </row>
    <row r="5432" spans="11:27" ht="15.75">
      <c r="K5432" s="21"/>
      <c r="L5432" s="17"/>
      <c r="M5432" s="17"/>
      <c r="N5432" s="17" t="s">
        <v>429</v>
      </c>
      <c r="O5432" s="17" t="s">
        <v>1382</v>
      </c>
      <c r="P5432" s="17" t="s">
        <v>5588</v>
      </c>
      <c r="Q5432" s="17" t="s">
        <v>297</v>
      </c>
      <c r="R5432" s="18">
        <v>95</v>
      </c>
      <c r="S5432" s="10">
        <v>44</v>
      </c>
      <c r="AA5432" s="11" t="str">
        <f t="shared" si="84"/>
        <v>35. Lai ChâuHuyện Tam Đường</v>
      </c>
    </row>
    <row r="5433" spans="11:27" ht="15.75">
      <c r="K5433" s="21"/>
      <c r="L5433" s="17"/>
      <c r="M5433" s="17"/>
      <c r="N5433" s="17" t="s">
        <v>429</v>
      </c>
      <c r="O5433" s="17" t="s">
        <v>1384</v>
      </c>
      <c r="P5433" s="17" t="s">
        <v>5589</v>
      </c>
      <c r="Q5433" s="17" t="s">
        <v>297</v>
      </c>
      <c r="R5433" s="18">
        <v>95</v>
      </c>
      <c r="S5433" s="10">
        <v>44</v>
      </c>
      <c r="AA5433" s="11" t="str">
        <f t="shared" si="84"/>
        <v>35. Lai ChâuHuyện Tân Uyên</v>
      </c>
    </row>
    <row r="5434" spans="11:27" ht="15.75">
      <c r="K5434" s="21"/>
      <c r="L5434" s="17"/>
      <c r="M5434" s="17"/>
      <c r="N5434" s="17" t="s">
        <v>429</v>
      </c>
      <c r="O5434" s="17" t="s">
        <v>1384</v>
      </c>
      <c r="P5434" s="17" t="s">
        <v>5590</v>
      </c>
      <c r="Q5434" s="17" t="s">
        <v>297</v>
      </c>
      <c r="R5434" s="18">
        <v>95</v>
      </c>
      <c r="S5434" s="10">
        <v>44</v>
      </c>
      <c r="AA5434" s="11" t="str">
        <f t="shared" si="84"/>
        <v>35. Lai ChâuHuyện Tân Uyên</v>
      </c>
    </row>
    <row r="5435" spans="11:27" ht="15.75">
      <c r="K5435" s="21"/>
      <c r="L5435" s="17"/>
      <c r="M5435" s="17"/>
      <c r="N5435" s="17" t="s">
        <v>429</v>
      </c>
      <c r="O5435" s="17" t="s">
        <v>1384</v>
      </c>
      <c r="P5435" s="17" t="s">
        <v>5591</v>
      </c>
      <c r="Q5435" s="17" t="s">
        <v>297</v>
      </c>
      <c r="R5435" s="18">
        <v>95</v>
      </c>
      <c r="S5435" s="10">
        <v>44</v>
      </c>
      <c r="AA5435" s="11" t="str">
        <f t="shared" si="84"/>
        <v>35. Lai ChâuHuyện Tân Uyên</v>
      </c>
    </row>
    <row r="5436" spans="11:27" ht="15.75">
      <c r="K5436" s="21"/>
      <c r="L5436" s="17"/>
      <c r="M5436" s="17"/>
      <c r="N5436" s="17" t="s">
        <v>429</v>
      </c>
      <c r="O5436" s="17" t="s">
        <v>1384</v>
      </c>
      <c r="P5436" s="17" t="s">
        <v>5592</v>
      </c>
      <c r="Q5436" s="17" t="s">
        <v>297</v>
      </c>
      <c r="R5436" s="18">
        <v>95</v>
      </c>
      <c r="S5436" s="10">
        <v>44</v>
      </c>
      <c r="AA5436" s="11" t="str">
        <f t="shared" si="84"/>
        <v>35. Lai ChâuHuyện Tân Uyên</v>
      </c>
    </row>
    <row r="5437" spans="11:27" ht="15.75">
      <c r="K5437" s="21"/>
      <c r="L5437" s="17"/>
      <c r="M5437" s="17"/>
      <c r="N5437" s="17" t="s">
        <v>429</v>
      </c>
      <c r="O5437" s="17" t="s">
        <v>1384</v>
      </c>
      <c r="P5437" s="17" t="s">
        <v>5593</v>
      </c>
      <c r="Q5437" s="17" t="s">
        <v>297</v>
      </c>
      <c r="R5437" s="18">
        <v>95</v>
      </c>
      <c r="S5437" s="10">
        <v>44</v>
      </c>
      <c r="AA5437" s="11" t="str">
        <f t="shared" si="84"/>
        <v>35. Lai ChâuHuyện Tân Uyên</v>
      </c>
    </row>
    <row r="5438" spans="11:27" ht="15.75">
      <c r="K5438" s="21"/>
      <c r="L5438" s="17"/>
      <c r="M5438" s="17"/>
      <c r="N5438" s="17" t="s">
        <v>429</v>
      </c>
      <c r="O5438" s="17" t="s">
        <v>1384</v>
      </c>
      <c r="P5438" s="17" t="s">
        <v>5594</v>
      </c>
      <c r="Q5438" s="17" t="s">
        <v>297</v>
      </c>
      <c r="R5438" s="18">
        <v>95</v>
      </c>
      <c r="S5438" s="10">
        <v>44</v>
      </c>
      <c r="AA5438" s="11" t="str">
        <f t="shared" si="84"/>
        <v>35. Lai ChâuHuyện Tân Uyên</v>
      </c>
    </row>
    <row r="5439" spans="11:27" ht="15.75">
      <c r="K5439" s="21"/>
      <c r="L5439" s="17"/>
      <c r="M5439" s="17"/>
      <c r="N5439" s="17" t="s">
        <v>429</v>
      </c>
      <c r="O5439" s="17" t="s">
        <v>1384</v>
      </c>
      <c r="P5439" s="17" t="s">
        <v>5595</v>
      </c>
      <c r="Q5439" s="17" t="s">
        <v>297</v>
      </c>
      <c r="R5439" s="18">
        <v>95</v>
      </c>
      <c r="S5439" s="10">
        <v>44</v>
      </c>
      <c r="AA5439" s="11" t="str">
        <f t="shared" si="84"/>
        <v>35. Lai ChâuHuyện Tân Uyên</v>
      </c>
    </row>
    <row r="5440" spans="11:27" ht="15.75">
      <c r="K5440" s="21"/>
      <c r="L5440" s="17"/>
      <c r="M5440" s="17"/>
      <c r="N5440" s="17" t="s">
        <v>429</v>
      </c>
      <c r="O5440" s="17" t="s">
        <v>1384</v>
      </c>
      <c r="P5440" s="17" t="s">
        <v>5596</v>
      </c>
      <c r="Q5440" s="17" t="s">
        <v>297</v>
      </c>
      <c r="R5440" s="18">
        <v>95</v>
      </c>
      <c r="S5440" s="10">
        <v>44</v>
      </c>
      <c r="AA5440" s="11" t="str">
        <f t="shared" si="84"/>
        <v>35. Lai ChâuHuyện Tân Uyên</v>
      </c>
    </row>
    <row r="5441" spans="11:27" ht="15.75">
      <c r="K5441" s="21"/>
      <c r="L5441" s="17"/>
      <c r="M5441" s="17"/>
      <c r="N5441" s="17" t="s">
        <v>429</v>
      </c>
      <c r="O5441" s="17" t="s">
        <v>1384</v>
      </c>
      <c r="P5441" s="17" t="s">
        <v>5597</v>
      </c>
      <c r="Q5441" s="17" t="s">
        <v>297</v>
      </c>
      <c r="R5441" s="18">
        <v>95</v>
      </c>
      <c r="S5441" s="10">
        <v>44</v>
      </c>
      <c r="AA5441" s="11" t="str">
        <f t="shared" si="84"/>
        <v>35. Lai ChâuHuyện Tân Uyên</v>
      </c>
    </row>
    <row r="5442" spans="11:27" ht="15.75">
      <c r="K5442" s="21"/>
      <c r="L5442" s="17"/>
      <c r="M5442" s="17"/>
      <c r="N5442" s="17" t="s">
        <v>429</v>
      </c>
      <c r="O5442" s="17" t="s">
        <v>1384</v>
      </c>
      <c r="P5442" s="17" t="s">
        <v>5598</v>
      </c>
      <c r="Q5442" s="17" t="s">
        <v>297</v>
      </c>
      <c r="R5442" s="18">
        <v>95</v>
      </c>
      <c r="S5442" s="10">
        <v>44</v>
      </c>
      <c r="AA5442" s="11" t="str">
        <f t="shared" si="84"/>
        <v>35. Lai ChâuHuyện Tân Uyên</v>
      </c>
    </row>
    <row r="5443" spans="11:27" ht="15.75">
      <c r="K5443" s="21"/>
      <c r="L5443" s="17"/>
      <c r="M5443" s="17"/>
      <c r="N5443" s="17" t="s">
        <v>429</v>
      </c>
      <c r="O5443" s="17" t="s">
        <v>1387</v>
      </c>
      <c r="P5443" s="17" t="s">
        <v>5599</v>
      </c>
      <c r="Q5443" s="17" t="s">
        <v>297</v>
      </c>
      <c r="R5443" s="18">
        <v>95</v>
      </c>
      <c r="S5443" s="10">
        <v>44</v>
      </c>
      <c r="AA5443" s="11" t="str">
        <f t="shared" si="84"/>
        <v>35. Lai ChâuHuyện Than Uyên</v>
      </c>
    </row>
    <row r="5444" spans="11:27" ht="15.75">
      <c r="K5444" s="21"/>
      <c r="L5444" s="17"/>
      <c r="M5444" s="17"/>
      <c r="N5444" s="17" t="s">
        <v>429</v>
      </c>
      <c r="O5444" s="17" t="s">
        <v>1387</v>
      </c>
      <c r="P5444" s="17" t="s">
        <v>5600</v>
      </c>
      <c r="Q5444" s="17" t="s">
        <v>297</v>
      </c>
      <c r="R5444" s="18">
        <v>95</v>
      </c>
      <c r="S5444" s="10">
        <v>44</v>
      </c>
      <c r="AA5444" s="11" t="str">
        <f t="shared" si="84"/>
        <v>35. Lai ChâuHuyện Than Uyên</v>
      </c>
    </row>
    <row r="5445" spans="11:27" ht="15.75">
      <c r="K5445" s="21"/>
      <c r="L5445" s="17"/>
      <c r="M5445" s="17"/>
      <c r="N5445" s="17" t="s">
        <v>429</v>
      </c>
      <c r="O5445" s="17" t="s">
        <v>1387</v>
      </c>
      <c r="P5445" s="17" t="s">
        <v>5601</v>
      </c>
      <c r="Q5445" s="17" t="s">
        <v>297</v>
      </c>
      <c r="R5445" s="18">
        <v>95</v>
      </c>
      <c r="S5445" s="10">
        <v>44</v>
      </c>
      <c r="AA5445" s="11" t="str">
        <f t="shared" si="84"/>
        <v>35. Lai ChâuHuyện Than Uyên</v>
      </c>
    </row>
    <row r="5446" spans="11:27" ht="15.75">
      <c r="K5446" s="21"/>
      <c r="L5446" s="17"/>
      <c r="M5446" s="17"/>
      <c r="N5446" s="17" t="s">
        <v>429</v>
      </c>
      <c r="O5446" s="17" t="s">
        <v>1387</v>
      </c>
      <c r="P5446" s="17" t="s">
        <v>5602</v>
      </c>
      <c r="Q5446" s="17" t="s">
        <v>297</v>
      </c>
      <c r="R5446" s="18">
        <v>95</v>
      </c>
      <c r="S5446" s="10">
        <v>44</v>
      </c>
      <c r="AA5446" s="11" t="str">
        <f t="shared" ref="AA5446:AA5509" si="85">N5446&amp;O5446</f>
        <v>35. Lai ChâuHuyện Than Uyên</v>
      </c>
    </row>
    <row r="5447" spans="11:27" ht="15.75">
      <c r="K5447" s="21"/>
      <c r="L5447" s="17"/>
      <c r="M5447" s="17"/>
      <c r="N5447" s="17" t="s">
        <v>429</v>
      </c>
      <c r="O5447" s="17" t="s">
        <v>1387</v>
      </c>
      <c r="P5447" s="17" t="s">
        <v>5603</v>
      </c>
      <c r="Q5447" s="17" t="s">
        <v>297</v>
      </c>
      <c r="R5447" s="18">
        <v>95</v>
      </c>
      <c r="S5447" s="10">
        <v>44</v>
      </c>
      <c r="AA5447" s="11" t="str">
        <f t="shared" si="85"/>
        <v>35. Lai ChâuHuyện Than Uyên</v>
      </c>
    </row>
    <row r="5448" spans="11:27" ht="15.75">
      <c r="K5448" s="21"/>
      <c r="L5448" s="17"/>
      <c r="M5448" s="17"/>
      <c r="N5448" s="17" t="s">
        <v>429</v>
      </c>
      <c r="O5448" s="17" t="s">
        <v>1387</v>
      </c>
      <c r="P5448" s="17" t="s">
        <v>5604</v>
      </c>
      <c r="Q5448" s="17" t="s">
        <v>297</v>
      </c>
      <c r="R5448" s="18">
        <v>95</v>
      </c>
      <c r="S5448" s="10">
        <v>44</v>
      </c>
      <c r="AA5448" s="11" t="str">
        <f t="shared" si="85"/>
        <v>35. Lai ChâuHuyện Than Uyên</v>
      </c>
    </row>
    <row r="5449" spans="11:27" ht="15.75">
      <c r="K5449" s="21"/>
      <c r="L5449" s="17"/>
      <c r="M5449" s="17"/>
      <c r="N5449" s="17" t="s">
        <v>429</v>
      </c>
      <c r="O5449" s="17" t="s">
        <v>1387</v>
      </c>
      <c r="P5449" s="17" t="s">
        <v>5605</v>
      </c>
      <c r="Q5449" s="17" t="s">
        <v>297</v>
      </c>
      <c r="R5449" s="18">
        <v>95</v>
      </c>
      <c r="S5449" s="10">
        <v>44</v>
      </c>
      <c r="AA5449" s="11" t="str">
        <f t="shared" si="85"/>
        <v>35. Lai ChâuHuyện Than Uyên</v>
      </c>
    </row>
    <row r="5450" spans="11:27" ht="15.75">
      <c r="K5450" s="21"/>
      <c r="L5450" s="17"/>
      <c r="M5450" s="17"/>
      <c r="N5450" s="17" t="s">
        <v>429</v>
      </c>
      <c r="O5450" s="17" t="s">
        <v>1387</v>
      </c>
      <c r="P5450" s="17" t="s">
        <v>5606</v>
      </c>
      <c r="Q5450" s="17" t="s">
        <v>297</v>
      </c>
      <c r="R5450" s="18">
        <v>95</v>
      </c>
      <c r="S5450" s="10">
        <v>44</v>
      </c>
      <c r="AA5450" s="11" t="str">
        <f t="shared" si="85"/>
        <v>35. Lai ChâuHuyện Than Uyên</v>
      </c>
    </row>
    <row r="5451" spans="11:27" ht="15.75">
      <c r="K5451" s="21"/>
      <c r="L5451" s="17"/>
      <c r="M5451" s="17"/>
      <c r="N5451" s="17" t="s">
        <v>429</v>
      </c>
      <c r="O5451" s="17" t="s">
        <v>1387</v>
      </c>
      <c r="P5451" s="17" t="s">
        <v>5607</v>
      </c>
      <c r="Q5451" s="17" t="s">
        <v>297</v>
      </c>
      <c r="R5451" s="18">
        <v>95</v>
      </c>
      <c r="S5451" s="10">
        <v>44</v>
      </c>
      <c r="AA5451" s="11" t="str">
        <f t="shared" si="85"/>
        <v>35. Lai ChâuHuyện Than Uyên</v>
      </c>
    </row>
    <row r="5452" spans="11:27" ht="15.75">
      <c r="K5452" s="21"/>
      <c r="L5452" s="17"/>
      <c r="M5452" s="17"/>
      <c r="N5452" s="17" t="s">
        <v>429</v>
      </c>
      <c r="O5452" s="17" t="s">
        <v>1387</v>
      </c>
      <c r="P5452" s="17" t="s">
        <v>5608</v>
      </c>
      <c r="Q5452" s="17" t="s">
        <v>297</v>
      </c>
      <c r="R5452" s="18">
        <v>95</v>
      </c>
      <c r="S5452" s="10">
        <v>44</v>
      </c>
      <c r="AA5452" s="11" t="str">
        <f t="shared" si="85"/>
        <v>35. Lai ChâuHuyện Than Uyên</v>
      </c>
    </row>
    <row r="5453" spans="11:27" ht="15.75">
      <c r="K5453" s="21"/>
      <c r="L5453" s="17"/>
      <c r="M5453" s="17"/>
      <c r="N5453" s="17" t="s">
        <v>429</v>
      </c>
      <c r="O5453" s="17" t="s">
        <v>1387</v>
      </c>
      <c r="P5453" s="17" t="s">
        <v>5609</v>
      </c>
      <c r="Q5453" s="17" t="s">
        <v>297</v>
      </c>
      <c r="R5453" s="18">
        <v>95</v>
      </c>
      <c r="S5453" s="10">
        <v>44</v>
      </c>
      <c r="AA5453" s="11" t="str">
        <f t="shared" si="85"/>
        <v>35. Lai ChâuHuyện Than Uyên</v>
      </c>
    </row>
    <row r="5454" spans="11:27" ht="15.75">
      <c r="K5454" s="21"/>
      <c r="L5454" s="17"/>
      <c r="M5454" s="17"/>
      <c r="N5454" s="17" t="s">
        <v>429</v>
      </c>
      <c r="O5454" s="17" t="s">
        <v>1387</v>
      </c>
      <c r="P5454" s="17" t="s">
        <v>5610</v>
      </c>
      <c r="Q5454" s="17" t="s">
        <v>297</v>
      </c>
      <c r="R5454" s="18">
        <v>95</v>
      </c>
      <c r="S5454" s="10">
        <v>44</v>
      </c>
      <c r="AA5454" s="11" t="str">
        <f t="shared" si="85"/>
        <v>35. Lai ChâuHuyện Than Uyên</v>
      </c>
    </row>
    <row r="5455" spans="11:27" ht="15.75">
      <c r="K5455" s="21"/>
      <c r="L5455" s="17"/>
      <c r="M5455" s="17"/>
      <c r="N5455" s="17" t="s">
        <v>429</v>
      </c>
      <c r="O5455" s="17" t="s">
        <v>1390</v>
      </c>
      <c r="P5455" s="17" t="s">
        <v>3755</v>
      </c>
      <c r="Q5455" s="17" t="s">
        <v>297</v>
      </c>
      <c r="R5455" s="18">
        <v>95</v>
      </c>
      <c r="S5455" s="10">
        <v>44</v>
      </c>
      <c r="AA5455" s="11" t="str">
        <f t="shared" si="85"/>
        <v>35. Lai ChâuThành phố Lai Châu</v>
      </c>
    </row>
    <row r="5456" spans="11:27" ht="15.75">
      <c r="K5456" s="21"/>
      <c r="L5456" s="17"/>
      <c r="M5456" s="17"/>
      <c r="N5456" s="17" t="s">
        <v>429</v>
      </c>
      <c r="O5456" s="17" t="s">
        <v>1390</v>
      </c>
      <c r="P5456" s="17" t="s">
        <v>5611</v>
      </c>
      <c r="Q5456" s="17" t="s">
        <v>297</v>
      </c>
      <c r="R5456" s="18">
        <v>95</v>
      </c>
      <c r="S5456" s="10">
        <v>44</v>
      </c>
      <c r="AA5456" s="11" t="str">
        <f t="shared" si="85"/>
        <v>35. Lai ChâuThành phố Lai Châu</v>
      </c>
    </row>
    <row r="5457" spans="11:27" ht="15.75">
      <c r="K5457" s="21"/>
      <c r="L5457" s="17"/>
      <c r="M5457" s="17"/>
      <c r="N5457" s="17" t="s">
        <v>429</v>
      </c>
      <c r="O5457" s="17" t="s">
        <v>1390</v>
      </c>
      <c r="P5457" s="17" t="s">
        <v>5612</v>
      </c>
      <c r="Q5457" s="17" t="s">
        <v>297</v>
      </c>
      <c r="R5457" s="18">
        <v>95</v>
      </c>
      <c r="S5457" s="10">
        <v>44</v>
      </c>
      <c r="AA5457" s="11" t="str">
        <f t="shared" si="85"/>
        <v>35. Lai ChâuThành phố Lai Châu</v>
      </c>
    </row>
    <row r="5458" spans="11:27" ht="15.75">
      <c r="K5458" s="21"/>
      <c r="L5458" s="17"/>
      <c r="M5458" s="17"/>
      <c r="N5458" s="17" t="s">
        <v>429</v>
      </c>
      <c r="O5458" s="17" t="s">
        <v>1390</v>
      </c>
      <c r="P5458" s="17" t="s">
        <v>4041</v>
      </c>
      <c r="Q5458" s="17" t="s">
        <v>297</v>
      </c>
      <c r="R5458" s="18">
        <v>95</v>
      </c>
      <c r="S5458" s="10">
        <v>44</v>
      </c>
      <c r="AA5458" s="11" t="str">
        <f t="shared" si="85"/>
        <v>35. Lai ChâuThành phố Lai Châu</v>
      </c>
    </row>
    <row r="5459" spans="11:27" ht="15.75">
      <c r="K5459" s="21"/>
      <c r="L5459" s="17"/>
      <c r="M5459" s="17"/>
      <c r="N5459" s="17" t="s">
        <v>429</v>
      </c>
      <c r="O5459" s="17" t="s">
        <v>1390</v>
      </c>
      <c r="P5459" s="17" t="s">
        <v>1897</v>
      </c>
      <c r="Q5459" s="17" t="s">
        <v>297</v>
      </c>
      <c r="R5459" s="18">
        <v>95</v>
      </c>
      <c r="S5459" s="10">
        <v>44</v>
      </c>
      <c r="AA5459" s="11" t="str">
        <f t="shared" si="85"/>
        <v>35. Lai ChâuThành phố Lai Châu</v>
      </c>
    </row>
    <row r="5460" spans="11:27" ht="15.75">
      <c r="K5460" s="21"/>
      <c r="L5460" s="17"/>
      <c r="M5460" s="17"/>
      <c r="N5460" s="17" t="s">
        <v>429</v>
      </c>
      <c r="O5460" s="17" t="s">
        <v>1390</v>
      </c>
      <c r="P5460" s="17" t="s">
        <v>5613</v>
      </c>
      <c r="Q5460" s="17" t="s">
        <v>297</v>
      </c>
      <c r="R5460" s="18">
        <v>95</v>
      </c>
      <c r="S5460" s="10">
        <v>44</v>
      </c>
      <c r="AA5460" s="11" t="str">
        <f t="shared" si="85"/>
        <v>35. Lai ChâuThành phố Lai Châu</v>
      </c>
    </row>
    <row r="5461" spans="11:27" ht="15.75">
      <c r="K5461" s="21"/>
      <c r="L5461" s="17"/>
      <c r="M5461" s="17"/>
      <c r="N5461" s="17" t="s">
        <v>429</v>
      </c>
      <c r="O5461" s="17" t="s">
        <v>1390</v>
      </c>
      <c r="P5461" s="17" t="s">
        <v>5614</v>
      </c>
      <c r="Q5461" s="17" t="s">
        <v>297</v>
      </c>
      <c r="R5461" s="18">
        <v>95</v>
      </c>
      <c r="S5461" s="10">
        <v>44</v>
      </c>
      <c r="AA5461" s="11" t="str">
        <f t="shared" si="85"/>
        <v>35. Lai ChâuThành phố Lai Châu</v>
      </c>
    </row>
    <row r="5462" spans="11:27" ht="15.75">
      <c r="K5462" s="21"/>
      <c r="L5462" s="17"/>
      <c r="M5462" s="17"/>
      <c r="N5462" s="17" t="s">
        <v>433</v>
      </c>
      <c r="O5462" s="17" t="s">
        <v>1393</v>
      </c>
      <c r="P5462" s="17" t="s">
        <v>5615</v>
      </c>
      <c r="Q5462" s="17" t="s">
        <v>347</v>
      </c>
      <c r="R5462" s="18">
        <v>65</v>
      </c>
      <c r="S5462" s="10">
        <v>36</v>
      </c>
      <c r="AA5462" s="11" t="str">
        <f t="shared" si="85"/>
        <v>36. Lạng SơnHuyện Bắc Sơn</v>
      </c>
    </row>
    <row r="5463" spans="11:27" ht="15.75">
      <c r="K5463" s="21"/>
      <c r="L5463" s="17"/>
      <c r="M5463" s="17"/>
      <c r="N5463" s="17" t="s">
        <v>433</v>
      </c>
      <c r="O5463" s="17" t="s">
        <v>1393</v>
      </c>
      <c r="P5463" s="17" t="s">
        <v>5616</v>
      </c>
      <c r="Q5463" s="17" t="s">
        <v>347</v>
      </c>
      <c r="R5463" s="18">
        <v>65</v>
      </c>
      <c r="S5463" s="10">
        <v>36</v>
      </c>
      <c r="AA5463" s="11" t="str">
        <f t="shared" si="85"/>
        <v>36. Lạng SơnHuyện Bắc Sơn</v>
      </c>
    </row>
    <row r="5464" spans="11:27" ht="15.75">
      <c r="K5464" s="21"/>
      <c r="L5464" s="17"/>
      <c r="M5464" s="17"/>
      <c r="N5464" s="17" t="s">
        <v>433</v>
      </c>
      <c r="O5464" s="17" t="s">
        <v>1393</v>
      </c>
      <c r="P5464" s="17" t="s">
        <v>1974</v>
      </c>
      <c r="Q5464" s="17" t="s">
        <v>347</v>
      </c>
      <c r="R5464" s="18">
        <v>65</v>
      </c>
      <c r="S5464" s="10">
        <v>36</v>
      </c>
      <c r="AA5464" s="11" t="str">
        <f t="shared" si="85"/>
        <v>36. Lạng SơnHuyện Bắc Sơn</v>
      </c>
    </row>
    <row r="5465" spans="11:27" ht="15.75">
      <c r="K5465" s="21"/>
      <c r="L5465" s="17"/>
      <c r="M5465" s="17"/>
      <c r="N5465" s="17" t="s">
        <v>433</v>
      </c>
      <c r="O5465" s="17" t="s">
        <v>1393</v>
      </c>
      <c r="P5465" s="17" t="s">
        <v>5617</v>
      </c>
      <c r="Q5465" s="17" t="s">
        <v>347</v>
      </c>
      <c r="R5465" s="18">
        <v>65</v>
      </c>
      <c r="S5465" s="10">
        <v>36</v>
      </c>
      <c r="AA5465" s="11" t="str">
        <f t="shared" si="85"/>
        <v>36. Lạng SơnHuyện Bắc Sơn</v>
      </c>
    </row>
    <row r="5466" spans="11:27" ht="15.75">
      <c r="K5466" s="21"/>
      <c r="L5466" s="17"/>
      <c r="M5466" s="17"/>
      <c r="N5466" s="17" t="s">
        <v>433</v>
      </c>
      <c r="O5466" s="17" t="s">
        <v>1393</v>
      </c>
      <c r="P5466" s="17" t="s">
        <v>5618</v>
      </c>
      <c r="Q5466" s="17" t="s">
        <v>347</v>
      </c>
      <c r="R5466" s="18">
        <v>65</v>
      </c>
      <c r="S5466" s="10">
        <v>36</v>
      </c>
      <c r="AA5466" s="11" t="str">
        <f t="shared" si="85"/>
        <v>36. Lạng SơnHuyện Bắc Sơn</v>
      </c>
    </row>
    <row r="5467" spans="11:27" ht="15.75">
      <c r="K5467" s="21"/>
      <c r="L5467" s="17"/>
      <c r="M5467" s="17"/>
      <c r="N5467" s="17" t="s">
        <v>433</v>
      </c>
      <c r="O5467" s="17" t="s">
        <v>1393</v>
      </c>
      <c r="P5467" s="17" t="s">
        <v>5619</v>
      </c>
      <c r="Q5467" s="17" t="s">
        <v>347</v>
      </c>
      <c r="R5467" s="18">
        <v>65</v>
      </c>
      <c r="S5467" s="10">
        <v>36</v>
      </c>
      <c r="AA5467" s="11" t="str">
        <f t="shared" si="85"/>
        <v>36. Lạng SơnHuyện Bắc Sơn</v>
      </c>
    </row>
    <row r="5468" spans="11:27" ht="15.75">
      <c r="K5468" s="21"/>
      <c r="L5468" s="17"/>
      <c r="M5468" s="17"/>
      <c r="N5468" s="17" t="s">
        <v>433</v>
      </c>
      <c r="O5468" s="17" t="s">
        <v>1393</v>
      </c>
      <c r="P5468" s="17" t="s">
        <v>5620</v>
      </c>
      <c r="Q5468" s="17" t="s">
        <v>347</v>
      </c>
      <c r="R5468" s="18">
        <v>65</v>
      </c>
      <c r="S5468" s="10">
        <v>36</v>
      </c>
      <c r="AA5468" s="11" t="str">
        <f t="shared" si="85"/>
        <v>36. Lạng SơnHuyện Bắc Sơn</v>
      </c>
    </row>
    <row r="5469" spans="11:27" ht="15.75">
      <c r="K5469" s="21"/>
      <c r="L5469" s="17"/>
      <c r="M5469" s="17"/>
      <c r="N5469" s="17" t="s">
        <v>433</v>
      </c>
      <c r="O5469" s="17" t="s">
        <v>1393</v>
      </c>
      <c r="P5469" s="17" t="s">
        <v>5621</v>
      </c>
      <c r="Q5469" s="17" t="s">
        <v>347</v>
      </c>
      <c r="R5469" s="18">
        <v>65</v>
      </c>
      <c r="S5469" s="10">
        <v>36</v>
      </c>
      <c r="AA5469" s="11" t="str">
        <f t="shared" si="85"/>
        <v>36. Lạng SơnHuyện Bắc Sơn</v>
      </c>
    </row>
    <row r="5470" spans="11:27" ht="15.75">
      <c r="K5470" s="21"/>
      <c r="L5470" s="17"/>
      <c r="M5470" s="17"/>
      <c r="N5470" s="17" t="s">
        <v>433</v>
      </c>
      <c r="O5470" s="17" t="s">
        <v>1393</v>
      </c>
      <c r="P5470" s="17" t="s">
        <v>5622</v>
      </c>
      <c r="Q5470" s="17" t="s">
        <v>347</v>
      </c>
      <c r="R5470" s="18">
        <v>65</v>
      </c>
      <c r="S5470" s="10">
        <v>36</v>
      </c>
      <c r="AA5470" s="11" t="str">
        <f t="shared" si="85"/>
        <v>36. Lạng SơnHuyện Bắc Sơn</v>
      </c>
    </row>
    <row r="5471" spans="11:27" ht="15.75">
      <c r="K5471" s="21"/>
      <c r="L5471" s="17"/>
      <c r="M5471" s="17"/>
      <c r="N5471" s="17" t="s">
        <v>433</v>
      </c>
      <c r="O5471" s="17" t="s">
        <v>1393</v>
      </c>
      <c r="P5471" s="17" t="s">
        <v>4647</v>
      </c>
      <c r="Q5471" s="17" t="s">
        <v>347</v>
      </c>
      <c r="R5471" s="18">
        <v>65</v>
      </c>
      <c r="S5471" s="10">
        <v>36</v>
      </c>
      <c r="AA5471" s="11" t="str">
        <f t="shared" si="85"/>
        <v>36. Lạng SơnHuyện Bắc Sơn</v>
      </c>
    </row>
    <row r="5472" spans="11:27" ht="15.75">
      <c r="K5472" s="21"/>
      <c r="L5472" s="17"/>
      <c r="M5472" s="17"/>
      <c r="N5472" s="17" t="s">
        <v>433</v>
      </c>
      <c r="O5472" s="17" t="s">
        <v>1393</v>
      </c>
      <c r="P5472" s="17" t="s">
        <v>567</v>
      </c>
      <c r="Q5472" s="17" t="s">
        <v>347</v>
      </c>
      <c r="R5472" s="18">
        <v>65</v>
      </c>
      <c r="S5472" s="10">
        <v>36</v>
      </c>
      <c r="AA5472" s="11" t="str">
        <f t="shared" si="85"/>
        <v>36. Lạng SơnHuyện Bắc Sơn</v>
      </c>
    </row>
    <row r="5473" spans="11:27" ht="15.75">
      <c r="K5473" s="21"/>
      <c r="L5473" s="17"/>
      <c r="M5473" s="17"/>
      <c r="N5473" s="17" t="s">
        <v>433</v>
      </c>
      <c r="O5473" s="17" t="s">
        <v>1393</v>
      </c>
      <c r="P5473" s="17" t="s">
        <v>3237</v>
      </c>
      <c r="Q5473" s="17" t="s">
        <v>347</v>
      </c>
      <c r="R5473" s="18">
        <v>65</v>
      </c>
      <c r="S5473" s="10">
        <v>36</v>
      </c>
      <c r="AA5473" s="11" t="str">
        <f t="shared" si="85"/>
        <v>36. Lạng SơnHuyện Bắc Sơn</v>
      </c>
    </row>
    <row r="5474" spans="11:27" ht="15.75">
      <c r="K5474" s="21"/>
      <c r="L5474" s="17"/>
      <c r="M5474" s="17"/>
      <c r="N5474" s="17" t="s">
        <v>433</v>
      </c>
      <c r="O5474" s="17" t="s">
        <v>1393</v>
      </c>
      <c r="P5474" s="17" t="s">
        <v>5623</v>
      </c>
      <c r="Q5474" s="17" t="s">
        <v>347</v>
      </c>
      <c r="R5474" s="18">
        <v>65</v>
      </c>
      <c r="S5474" s="10">
        <v>36</v>
      </c>
      <c r="AA5474" s="11" t="str">
        <f t="shared" si="85"/>
        <v>36. Lạng SơnHuyện Bắc Sơn</v>
      </c>
    </row>
    <row r="5475" spans="11:27" ht="15.75">
      <c r="K5475" s="21"/>
      <c r="L5475" s="17"/>
      <c r="M5475" s="17"/>
      <c r="N5475" s="17" t="s">
        <v>433</v>
      </c>
      <c r="O5475" s="17" t="s">
        <v>1393</v>
      </c>
      <c r="P5475" s="17" t="s">
        <v>5624</v>
      </c>
      <c r="Q5475" s="17" t="s">
        <v>347</v>
      </c>
      <c r="R5475" s="18">
        <v>65</v>
      </c>
      <c r="S5475" s="10">
        <v>36</v>
      </c>
      <c r="AA5475" s="11" t="str">
        <f t="shared" si="85"/>
        <v>36. Lạng SơnHuyện Bắc Sơn</v>
      </c>
    </row>
    <row r="5476" spans="11:27" ht="15.75">
      <c r="K5476" s="21"/>
      <c r="L5476" s="17"/>
      <c r="M5476" s="17"/>
      <c r="N5476" s="17" t="s">
        <v>433</v>
      </c>
      <c r="O5476" s="17" t="s">
        <v>1393</v>
      </c>
      <c r="P5476" s="17" t="s">
        <v>5625</v>
      </c>
      <c r="Q5476" s="17" t="s">
        <v>347</v>
      </c>
      <c r="R5476" s="18">
        <v>65</v>
      </c>
      <c r="S5476" s="10">
        <v>36</v>
      </c>
      <c r="AA5476" s="11" t="str">
        <f t="shared" si="85"/>
        <v>36. Lạng SơnHuyện Bắc Sơn</v>
      </c>
    </row>
    <row r="5477" spans="11:27" ht="15.75">
      <c r="K5477" s="21"/>
      <c r="L5477" s="17"/>
      <c r="M5477" s="17"/>
      <c r="N5477" s="17" t="s">
        <v>433</v>
      </c>
      <c r="O5477" s="17" t="s">
        <v>1393</v>
      </c>
      <c r="P5477" s="17" t="s">
        <v>5626</v>
      </c>
      <c r="Q5477" s="17" t="s">
        <v>347</v>
      </c>
      <c r="R5477" s="18">
        <v>65</v>
      </c>
      <c r="S5477" s="10">
        <v>36</v>
      </c>
      <c r="AA5477" s="11" t="str">
        <f t="shared" si="85"/>
        <v>36. Lạng SơnHuyện Bắc Sơn</v>
      </c>
    </row>
    <row r="5478" spans="11:27" ht="15.75">
      <c r="K5478" s="21"/>
      <c r="L5478" s="17"/>
      <c r="M5478" s="17"/>
      <c r="N5478" s="17" t="s">
        <v>433</v>
      </c>
      <c r="O5478" s="17" t="s">
        <v>1393</v>
      </c>
      <c r="P5478" s="17" t="s">
        <v>5627</v>
      </c>
      <c r="Q5478" s="17" t="s">
        <v>347</v>
      </c>
      <c r="R5478" s="18">
        <v>65</v>
      </c>
      <c r="S5478" s="10">
        <v>36</v>
      </c>
      <c r="AA5478" s="11" t="str">
        <f t="shared" si="85"/>
        <v>36. Lạng SơnHuyện Bắc Sơn</v>
      </c>
    </row>
    <row r="5479" spans="11:27" ht="15.75">
      <c r="K5479" s="21"/>
      <c r="L5479" s="17"/>
      <c r="M5479" s="17"/>
      <c r="N5479" s="17" t="s">
        <v>433</v>
      </c>
      <c r="O5479" s="17" t="s">
        <v>1393</v>
      </c>
      <c r="P5479" s="17" t="s">
        <v>5628</v>
      </c>
      <c r="Q5479" s="17" t="s">
        <v>347</v>
      </c>
      <c r="R5479" s="18">
        <v>65</v>
      </c>
      <c r="S5479" s="10">
        <v>36</v>
      </c>
      <c r="AA5479" s="11" t="str">
        <f t="shared" si="85"/>
        <v>36. Lạng SơnHuyện Bắc Sơn</v>
      </c>
    </row>
    <row r="5480" spans="11:27" ht="15.75">
      <c r="K5480" s="21"/>
      <c r="L5480" s="17"/>
      <c r="M5480" s="17"/>
      <c r="N5480" s="17" t="s">
        <v>433</v>
      </c>
      <c r="O5480" s="17" t="s">
        <v>1396</v>
      </c>
      <c r="P5480" s="17" t="s">
        <v>5629</v>
      </c>
      <c r="Q5480" s="17" t="s">
        <v>347</v>
      </c>
      <c r="R5480" s="18">
        <v>65</v>
      </c>
      <c r="S5480" s="10">
        <v>36</v>
      </c>
      <c r="AA5480" s="11" t="str">
        <f t="shared" si="85"/>
        <v>36. Lạng SơnHuyện Bình Gia</v>
      </c>
    </row>
    <row r="5481" spans="11:27" ht="15.75">
      <c r="K5481" s="21"/>
      <c r="L5481" s="17"/>
      <c r="M5481" s="17"/>
      <c r="N5481" s="17" t="s">
        <v>433</v>
      </c>
      <c r="O5481" s="17" t="s">
        <v>1396</v>
      </c>
      <c r="P5481" s="17" t="s">
        <v>5630</v>
      </c>
      <c r="Q5481" s="17" t="s">
        <v>347</v>
      </c>
      <c r="R5481" s="18">
        <v>65</v>
      </c>
      <c r="S5481" s="10">
        <v>36</v>
      </c>
      <c r="AA5481" s="11" t="str">
        <f t="shared" si="85"/>
        <v>36. Lạng SơnHuyện Bình Gia</v>
      </c>
    </row>
    <row r="5482" spans="11:27" ht="15.75">
      <c r="K5482" s="21"/>
      <c r="L5482" s="17"/>
      <c r="M5482" s="17"/>
      <c r="N5482" s="17" t="s">
        <v>433</v>
      </c>
      <c r="O5482" s="17" t="s">
        <v>1396</v>
      </c>
      <c r="P5482" s="17" t="s">
        <v>1267</v>
      </c>
      <c r="Q5482" s="17" t="s">
        <v>347</v>
      </c>
      <c r="R5482" s="18">
        <v>65</v>
      </c>
      <c r="S5482" s="10">
        <v>36</v>
      </c>
      <c r="AA5482" s="11" t="str">
        <f t="shared" si="85"/>
        <v>36. Lạng SơnHuyện Bình Gia</v>
      </c>
    </row>
    <row r="5483" spans="11:27" ht="15.75">
      <c r="K5483" s="21"/>
      <c r="L5483" s="17"/>
      <c r="M5483" s="17"/>
      <c r="N5483" s="17" t="s">
        <v>433</v>
      </c>
      <c r="O5483" s="17" t="s">
        <v>1396</v>
      </c>
      <c r="P5483" s="17" t="s">
        <v>3537</v>
      </c>
      <c r="Q5483" s="17" t="s">
        <v>347</v>
      </c>
      <c r="R5483" s="18">
        <v>65</v>
      </c>
      <c r="S5483" s="10">
        <v>36</v>
      </c>
      <c r="AA5483" s="11" t="str">
        <f t="shared" si="85"/>
        <v>36. Lạng SơnHuyện Bình Gia</v>
      </c>
    </row>
    <row r="5484" spans="11:27" ht="15.75">
      <c r="K5484" s="21"/>
      <c r="L5484" s="17"/>
      <c r="M5484" s="17"/>
      <c r="N5484" s="17" t="s">
        <v>433</v>
      </c>
      <c r="O5484" s="17" t="s">
        <v>1396</v>
      </c>
      <c r="P5484" s="17" t="s">
        <v>453</v>
      </c>
      <c r="Q5484" s="17" t="s">
        <v>347</v>
      </c>
      <c r="R5484" s="18">
        <v>65</v>
      </c>
      <c r="S5484" s="10">
        <v>36</v>
      </c>
      <c r="AA5484" s="11" t="str">
        <f t="shared" si="85"/>
        <v>36. Lạng SơnHuyện Bình Gia</v>
      </c>
    </row>
    <row r="5485" spans="11:27" ht="15.75">
      <c r="K5485" s="21"/>
      <c r="L5485" s="17"/>
      <c r="M5485" s="17"/>
      <c r="N5485" s="17" t="s">
        <v>433</v>
      </c>
      <c r="O5485" s="17" t="s">
        <v>1396</v>
      </c>
      <c r="P5485" s="17" t="s">
        <v>457</v>
      </c>
      <c r="Q5485" s="17" t="s">
        <v>347</v>
      </c>
      <c r="R5485" s="18">
        <v>65</v>
      </c>
      <c r="S5485" s="10">
        <v>36</v>
      </c>
      <c r="AA5485" s="11" t="str">
        <f t="shared" si="85"/>
        <v>36. Lạng SơnHuyện Bình Gia</v>
      </c>
    </row>
    <row r="5486" spans="11:27" ht="15.75">
      <c r="K5486" s="21"/>
      <c r="L5486" s="17"/>
      <c r="M5486" s="17"/>
      <c r="N5486" s="17" t="s">
        <v>433</v>
      </c>
      <c r="O5486" s="17" t="s">
        <v>1396</v>
      </c>
      <c r="P5486" s="17" t="s">
        <v>878</v>
      </c>
      <c r="Q5486" s="17" t="s">
        <v>347</v>
      </c>
      <c r="R5486" s="18">
        <v>65</v>
      </c>
      <c r="S5486" s="10">
        <v>36</v>
      </c>
      <c r="AA5486" s="11" t="str">
        <f t="shared" si="85"/>
        <v>36. Lạng SơnHuyện Bình Gia</v>
      </c>
    </row>
    <row r="5487" spans="11:27" ht="15.75">
      <c r="K5487" s="21"/>
      <c r="L5487" s="17"/>
      <c r="M5487" s="17"/>
      <c r="N5487" s="17" t="s">
        <v>433</v>
      </c>
      <c r="O5487" s="17" t="s">
        <v>1396</v>
      </c>
      <c r="P5487" s="17" t="s">
        <v>3478</v>
      </c>
      <c r="Q5487" s="17" t="s">
        <v>347</v>
      </c>
      <c r="R5487" s="18">
        <v>65</v>
      </c>
      <c r="S5487" s="10">
        <v>36</v>
      </c>
      <c r="AA5487" s="11" t="str">
        <f t="shared" si="85"/>
        <v>36. Lạng SơnHuyện Bình Gia</v>
      </c>
    </row>
    <row r="5488" spans="11:27" ht="15.75">
      <c r="K5488" s="21"/>
      <c r="L5488" s="17"/>
      <c r="M5488" s="17"/>
      <c r="N5488" s="17" t="s">
        <v>433</v>
      </c>
      <c r="O5488" s="17" t="s">
        <v>1396</v>
      </c>
      <c r="P5488" s="17" t="s">
        <v>737</v>
      </c>
      <c r="Q5488" s="17" t="s">
        <v>347</v>
      </c>
      <c r="R5488" s="18">
        <v>65</v>
      </c>
      <c r="S5488" s="10">
        <v>36</v>
      </c>
      <c r="AA5488" s="11" t="str">
        <f t="shared" si="85"/>
        <v>36. Lạng SơnHuyện Bình Gia</v>
      </c>
    </row>
    <row r="5489" spans="11:27" ht="15.75">
      <c r="K5489" s="21"/>
      <c r="L5489" s="17"/>
      <c r="M5489" s="17"/>
      <c r="N5489" s="17" t="s">
        <v>433</v>
      </c>
      <c r="O5489" s="17" t="s">
        <v>1396</v>
      </c>
      <c r="P5489" s="17" t="s">
        <v>3488</v>
      </c>
      <c r="Q5489" s="17" t="s">
        <v>347</v>
      </c>
      <c r="R5489" s="18">
        <v>65</v>
      </c>
      <c r="S5489" s="10">
        <v>36</v>
      </c>
      <c r="AA5489" s="11" t="str">
        <f t="shared" si="85"/>
        <v>36. Lạng SơnHuyện Bình Gia</v>
      </c>
    </row>
    <row r="5490" spans="11:27" ht="15.75">
      <c r="K5490" s="21"/>
      <c r="L5490" s="17"/>
      <c r="M5490" s="17"/>
      <c r="N5490" s="17" t="s">
        <v>433</v>
      </c>
      <c r="O5490" s="17" t="s">
        <v>1396</v>
      </c>
      <c r="P5490" s="17" t="s">
        <v>910</v>
      </c>
      <c r="Q5490" s="17" t="s">
        <v>347</v>
      </c>
      <c r="R5490" s="18">
        <v>65</v>
      </c>
      <c r="S5490" s="10">
        <v>36</v>
      </c>
      <c r="AA5490" s="11" t="str">
        <f t="shared" si="85"/>
        <v>36. Lạng SơnHuyện Bình Gia</v>
      </c>
    </row>
    <row r="5491" spans="11:27" ht="15.75">
      <c r="K5491" s="21"/>
      <c r="L5491" s="17"/>
      <c r="M5491" s="17"/>
      <c r="N5491" s="17" t="s">
        <v>433</v>
      </c>
      <c r="O5491" s="17" t="s">
        <v>1396</v>
      </c>
      <c r="P5491" s="17" t="s">
        <v>5040</v>
      </c>
      <c r="Q5491" s="17" t="s">
        <v>347</v>
      </c>
      <c r="R5491" s="18">
        <v>65</v>
      </c>
      <c r="S5491" s="10">
        <v>36</v>
      </c>
      <c r="AA5491" s="11" t="str">
        <f t="shared" si="85"/>
        <v>36. Lạng SơnHuyện Bình Gia</v>
      </c>
    </row>
    <row r="5492" spans="11:27" ht="15.75">
      <c r="K5492" s="21"/>
      <c r="L5492" s="17"/>
      <c r="M5492" s="17"/>
      <c r="N5492" s="17" t="s">
        <v>433</v>
      </c>
      <c r="O5492" s="17" t="s">
        <v>1396</v>
      </c>
      <c r="P5492" s="17" t="s">
        <v>1027</v>
      </c>
      <c r="Q5492" s="17" t="s">
        <v>347</v>
      </c>
      <c r="R5492" s="18">
        <v>65</v>
      </c>
      <c r="S5492" s="10">
        <v>36</v>
      </c>
      <c r="AA5492" s="11" t="str">
        <f t="shared" si="85"/>
        <v>36. Lạng SơnHuyện Bình Gia</v>
      </c>
    </row>
    <row r="5493" spans="11:27" ht="15.75">
      <c r="K5493" s="21"/>
      <c r="L5493" s="17"/>
      <c r="M5493" s="17"/>
      <c r="N5493" s="17" t="s">
        <v>433</v>
      </c>
      <c r="O5493" s="17" t="s">
        <v>1396</v>
      </c>
      <c r="P5493" s="17" t="s">
        <v>5631</v>
      </c>
      <c r="Q5493" s="17" t="s">
        <v>347</v>
      </c>
      <c r="R5493" s="18">
        <v>65</v>
      </c>
      <c r="S5493" s="10">
        <v>36</v>
      </c>
      <c r="AA5493" s="11" t="str">
        <f t="shared" si="85"/>
        <v>36. Lạng SơnHuyện Bình Gia</v>
      </c>
    </row>
    <row r="5494" spans="11:27" ht="15.75">
      <c r="K5494" s="21"/>
      <c r="L5494" s="17"/>
      <c r="M5494" s="17"/>
      <c r="N5494" s="17" t="s">
        <v>433</v>
      </c>
      <c r="O5494" s="17" t="s">
        <v>1396</v>
      </c>
      <c r="P5494" s="17" t="s">
        <v>5632</v>
      </c>
      <c r="Q5494" s="17" t="s">
        <v>347</v>
      </c>
      <c r="R5494" s="18">
        <v>65</v>
      </c>
      <c r="S5494" s="10">
        <v>36</v>
      </c>
      <c r="AA5494" s="11" t="str">
        <f t="shared" si="85"/>
        <v>36. Lạng SơnHuyện Bình Gia</v>
      </c>
    </row>
    <row r="5495" spans="11:27" ht="15.75">
      <c r="K5495" s="21"/>
      <c r="L5495" s="17"/>
      <c r="M5495" s="17"/>
      <c r="N5495" s="17" t="s">
        <v>433</v>
      </c>
      <c r="O5495" s="17" t="s">
        <v>1396</v>
      </c>
      <c r="P5495" s="17" t="s">
        <v>5633</v>
      </c>
      <c r="Q5495" s="17" t="s">
        <v>347</v>
      </c>
      <c r="R5495" s="18">
        <v>65</v>
      </c>
      <c r="S5495" s="10">
        <v>36</v>
      </c>
      <c r="AA5495" s="11" t="str">
        <f t="shared" si="85"/>
        <v>36. Lạng SơnHuyện Bình Gia</v>
      </c>
    </row>
    <row r="5496" spans="11:27" ht="15.75">
      <c r="K5496" s="21"/>
      <c r="L5496" s="17"/>
      <c r="M5496" s="17"/>
      <c r="N5496" s="17" t="s">
        <v>433</v>
      </c>
      <c r="O5496" s="17" t="s">
        <v>1396</v>
      </c>
      <c r="P5496" s="17" t="s">
        <v>5634</v>
      </c>
      <c r="Q5496" s="17" t="s">
        <v>347</v>
      </c>
      <c r="R5496" s="18">
        <v>65</v>
      </c>
      <c r="S5496" s="10">
        <v>36</v>
      </c>
      <c r="AA5496" s="11" t="str">
        <f t="shared" si="85"/>
        <v>36. Lạng SơnHuyện Bình Gia</v>
      </c>
    </row>
    <row r="5497" spans="11:27" ht="15.75">
      <c r="K5497" s="21"/>
      <c r="L5497" s="17"/>
      <c r="M5497" s="17"/>
      <c r="N5497" s="17" t="s">
        <v>433</v>
      </c>
      <c r="O5497" s="17" t="s">
        <v>1396</v>
      </c>
      <c r="P5497" s="17" t="s">
        <v>5635</v>
      </c>
      <c r="Q5497" s="17" t="s">
        <v>347</v>
      </c>
      <c r="R5497" s="18">
        <v>65</v>
      </c>
      <c r="S5497" s="10">
        <v>36</v>
      </c>
      <c r="AA5497" s="11" t="str">
        <f t="shared" si="85"/>
        <v>36. Lạng SơnHuyện Bình Gia</v>
      </c>
    </row>
    <row r="5498" spans="11:27" ht="15.75">
      <c r="K5498" s="21"/>
      <c r="L5498" s="17"/>
      <c r="M5498" s="17"/>
      <c r="N5498" s="17" t="s">
        <v>433</v>
      </c>
      <c r="O5498" s="17" t="s">
        <v>1396</v>
      </c>
      <c r="P5498" s="17" t="s">
        <v>5636</v>
      </c>
      <c r="Q5498" s="17" t="s">
        <v>347</v>
      </c>
      <c r="R5498" s="18">
        <v>65</v>
      </c>
      <c r="S5498" s="10">
        <v>36</v>
      </c>
      <c r="AA5498" s="11" t="str">
        <f t="shared" si="85"/>
        <v>36. Lạng SơnHuyện Bình Gia</v>
      </c>
    </row>
    <row r="5499" spans="11:27" ht="15.75">
      <c r="K5499" s="21"/>
      <c r="L5499" s="17"/>
      <c r="M5499" s="17"/>
      <c r="N5499" s="17" t="s">
        <v>433</v>
      </c>
      <c r="O5499" s="17" t="s">
        <v>1398</v>
      </c>
      <c r="P5499" s="17" t="s">
        <v>5637</v>
      </c>
      <c r="Q5499" s="17" t="s">
        <v>347</v>
      </c>
      <c r="R5499" s="18">
        <v>65</v>
      </c>
      <c r="S5499" s="10">
        <v>36</v>
      </c>
      <c r="AA5499" s="11" t="str">
        <f t="shared" si="85"/>
        <v>36. Lạng SơnHuyện Cao Lộc</v>
      </c>
    </row>
    <row r="5500" spans="11:27" ht="15.75">
      <c r="K5500" s="21"/>
      <c r="L5500" s="17"/>
      <c r="M5500" s="17"/>
      <c r="N5500" s="17" t="s">
        <v>433</v>
      </c>
      <c r="O5500" s="17" t="s">
        <v>1398</v>
      </c>
      <c r="P5500" s="17" t="s">
        <v>5638</v>
      </c>
      <c r="Q5500" s="17" t="s">
        <v>347</v>
      </c>
      <c r="R5500" s="18">
        <v>65</v>
      </c>
      <c r="S5500" s="10">
        <v>36</v>
      </c>
      <c r="AA5500" s="11" t="str">
        <f t="shared" si="85"/>
        <v>36. Lạng SơnHuyện Cao Lộc</v>
      </c>
    </row>
    <row r="5501" spans="11:27" ht="15.75">
      <c r="K5501" s="21"/>
      <c r="L5501" s="17"/>
      <c r="M5501" s="17"/>
      <c r="N5501" s="17" t="s">
        <v>433</v>
      </c>
      <c r="O5501" s="17" t="s">
        <v>1398</v>
      </c>
      <c r="P5501" s="17" t="s">
        <v>5639</v>
      </c>
      <c r="Q5501" s="17" t="s">
        <v>347</v>
      </c>
      <c r="R5501" s="18">
        <v>65</v>
      </c>
      <c r="S5501" s="10">
        <v>36</v>
      </c>
      <c r="AA5501" s="11" t="str">
        <f t="shared" si="85"/>
        <v>36. Lạng SơnHuyện Cao Lộc</v>
      </c>
    </row>
    <row r="5502" spans="11:27" ht="15.75">
      <c r="K5502" s="21"/>
      <c r="L5502" s="17"/>
      <c r="M5502" s="17"/>
      <c r="N5502" s="17" t="s">
        <v>433</v>
      </c>
      <c r="O5502" s="17" t="s">
        <v>1398</v>
      </c>
      <c r="P5502" s="17" t="s">
        <v>2418</v>
      </c>
      <c r="Q5502" s="17" t="s">
        <v>347</v>
      </c>
      <c r="R5502" s="18">
        <v>65</v>
      </c>
      <c r="S5502" s="10">
        <v>36</v>
      </c>
      <c r="AA5502" s="11" t="str">
        <f t="shared" si="85"/>
        <v>36. Lạng SơnHuyện Cao Lộc</v>
      </c>
    </row>
    <row r="5503" spans="11:27" ht="15.75">
      <c r="K5503" s="21"/>
      <c r="L5503" s="17"/>
      <c r="M5503" s="17"/>
      <c r="N5503" s="17" t="s">
        <v>433</v>
      </c>
      <c r="O5503" s="17" t="s">
        <v>1398</v>
      </c>
      <c r="P5503" s="17" t="s">
        <v>5640</v>
      </c>
      <c r="Q5503" s="17" t="s">
        <v>347</v>
      </c>
      <c r="R5503" s="18">
        <v>65</v>
      </c>
      <c r="S5503" s="10">
        <v>36</v>
      </c>
      <c r="AA5503" s="11" t="str">
        <f t="shared" si="85"/>
        <v>36. Lạng SơnHuyện Cao Lộc</v>
      </c>
    </row>
    <row r="5504" spans="11:27" ht="15.75">
      <c r="K5504" s="21"/>
      <c r="L5504" s="17"/>
      <c r="M5504" s="17"/>
      <c r="N5504" s="17" t="s">
        <v>433</v>
      </c>
      <c r="O5504" s="17" t="s">
        <v>1398</v>
      </c>
      <c r="P5504" s="17" t="s">
        <v>5641</v>
      </c>
      <c r="Q5504" s="17" t="s">
        <v>347</v>
      </c>
      <c r="R5504" s="18">
        <v>65</v>
      </c>
      <c r="S5504" s="10">
        <v>36</v>
      </c>
      <c r="AA5504" s="11" t="str">
        <f t="shared" si="85"/>
        <v>36. Lạng SơnHuyện Cao Lộc</v>
      </c>
    </row>
    <row r="5505" spans="11:27" ht="15.75">
      <c r="K5505" s="21"/>
      <c r="L5505" s="17"/>
      <c r="M5505" s="17"/>
      <c r="N5505" s="17" t="s">
        <v>433</v>
      </c>
      <c r="O5505" s="17" t="s">
        <v>1398</v>
      </c>
      <c r="P5505" s="17" t="s">
        <v>5642</v>
      </c>
      <c r="Q5505" s="17" t="s">
        <v>347</v>
      </c>
      <c r="R5505" s="18">
        <v>65</v>
      </c>
      <c r="S5505" s="10">
        <v>36</v>
      </c>
      <c r="AA5505" s="11" t="str">
        <f t="shared" si="85"/>
        <v>36. Lạng SơnHuyện Cao Lộc</v>
      </c>
    </row>
    <row r="5506" spans="11:27" ht="15.75">
      <c r="K5506" s="21"/>
      <c r="L5506" s="17"/>
      <c r="M5506" s="17"/>
      <c r="N5506" s="17" t="s">
        <v>433</v>
      </c>
      <c r="O5506" s="17" t="s">
        <v>1398</v>
      </c>
      <c r="P5506" s="17" t="s">
        <v>5643</v>
      </c>
      <c r="Q5506" s="17" t="s">
        <v>347</v>
      </c>
      <c r="R5506" s="18">
        <v>65</v>
      </c>
      <c r="S5506" s="10">
        <v>36</v>
      </c>
      <c r="AA5506" s="11" t="str">
        <f t="shared" si="85"/>
        <v>36. Lạng SơnHuyện Cao Lộc</v>
      </c>
    </row>
    <row r="5507" spans="11:27" ht="15.75">
      <c r="K5507" s="21"/>
      <c r="L5507" s="17"/>
      <c r="M5507" s="17"/>
      <c r="N5507" s="17" t="s">
        <v>433</v>
      </c>
      <c r="O5507" s="17" t="s">
        <v>1398</v>
      </c>
      <c r="P5507" s="17" t="s">
        <v>5644</v>
      </c>
      <c r="Q5507" s="17" t="s">
        <v>347</v>
      </c>
      <c r="R5507" s="18">
        <v>65</v>
      </c>
      <c r="S5507" s="10">
        <v>36</v>
      </c>
      <c r="AA5507" s="11" t="str">
        <f t="shared" si="85"/>
        <v>36. Lạng SơnHuyện Cao Lộc</v>
      </c>
    </row>
    <row r="5508" spans="11:27" ht="15.75">
      <c r="K5508" s="21"/>
      <c r="L5508" s="17"/>
      <c r="M5508" s="17"/>
      <c r="N5508" s="17" t="s">
        <v>433</v>
      </c>
      <c r="O5508" s="17" t="s">
        <v>1398</v>
      </c>
      <c r="P5508" s="17" t="s">
        <v>457</v>
      </c>
      <c r="Q5508" s="17" t="s">
        <v>347</v>
      </c>
      <c r="R5508" s="18">
        <v>65</v>
      </c>
      <c r="S5508" s="10">
        <v>36</v>
      </c>
      <c r="AA5508" s="11" t="str">
        <f t="shared" si="85"/>
        <v>36. Lạng SơnHuyện Cao Lộc</v>
      </c>
    </row>
    <row r="5509" spans="11:27" ht="15.75">
      <c r="K5509" s="21"/>
      <c r="L5509" s="17"/>
      <c r="M5509" s="17"/>
      <c r="N5509" s="17" t="s">
        <v>433</v>
      </c>
      <c r="O5509" s="17" t="s">
        <v>1398</v>
      </c>
      <c r="P5509" s="17" t="s">
        <v>2039</v>
      </c>
      <c r="Q5509" s="17" t="s">
        <v>347</v>
      </c>
      <c r="R5509" s="18">
        <v>65</v>
      </c>
      <c r="S5509" s="10">
        <v>36</v>
      </c>
      <c r="AA5509" s="11" t="str">
        <f t="shared" si="85"/>
        <v>36. Lạng SơnHuyện Cao Lộc</v>
      </c>
    </row>
    <row r="5510" spans="11:27" ht="15.75">
      <c r="K5510" s="21"/>
      <c r="L5510" s="17"/>
      <c r="M5510" s="17"/>
      <c r="N5510" s="17" t="s">
        <v>433</v>
      </c>
      <c r="O5510" s="17" t="s">
        <v>1398</v>
      </c>
      <c r="P5510" s="17" t="s">
        <v>4667</v>
      </c>
      <c r="Q5510" s="17" t="s">
        <v>347</v>
      </c>
      <c r="R5510" s="18">
        <v>65</v>
      </c>
      <c r="S5510" s="10">
        <v>36</v>
      </c>
      <c r="AA5510" s="11" t="str">
        <f t="shared" ref="AA5510:AA5573" si="86">N5510&amp;O5510</f>
        <v>36. Lạng SơnHuyện Cao Lộc</v>
      </c>
    </row>
    <row r="5511" spans="11:27" ht="15.75">
      <c r="K5511" s="21"/>
      <c r="L5511" s="17"/>
      <c r="M5511" s="17"/>
      <c r="N5511" s="17" t="s">
        <v>433</v>
      </c>
      <c r="O5511" s="17" t="s">
        <v>1398</v>
      </c>
      <c r="P5511" s="17" t="s">
        <v>5645</v>
      </c>
      <c r="Q5511" s="17" t="s">
        <v>347</v>
      </c>
      <c r="R5511" s="18">
        <v>65</v>
      </c>
      <c r="S5511" s="10">
        <v>36</v>
      </c>
      <c r="AA5511" s="11" t="str">
        <f t="shared" si="86"/>
        <v>36. Lạng SơnHuyện Cao Lộc</v>
      </c>
    </row>
    <row r="5512" spans="11:27" ht="15.75">
      <c r="K5512" s="21"/>
      <c r="L5512" s="17"/>
      <c r="M5512" s="17"/>
      <c r="N5512" s="17" t="s">
        <v>433</v>
      </c>
      <c r="O5512" s="17" t="s">
        <v>1398</v>
      </c>
      <c r="P5512" s="17" t="s">
        <v>5646</v>
      </c>
      <c r="Q5512" s="17" t="s">
        <v>347</v>
      </c>
      <c r="R5512" s="18">
        <v>65</v>
      </c>
      <c r="S5512" s="10">
        <v>36</v>
      </c>
      <c r="AA5512" s="11" t="str">
        <f t="shared" si="86"/>
        <v>36. Lạng SơnHuyện Cao Lộc</v>
      </c>
    </row>
    <row r="5513" spans="11:27" ht="15.75">
      <c r="K5513" s="21"/>
      <c r="L5513" s="17"/>
      <c r="M5513" s="17"/>
      <c r="N5513" s="17" t="s">
        <v>433</v>
      </c>
      <c r="O5513" s="17" t="s">
        <v>1398</v>
      </c>
      <c r="P5513" s="17" t="s">
        <v>2074</v>
      </c>
      <c r="Q5513" s="17" t="s">
        <v>347</v>
      </c>
      <c r="R5513" s="18">
        <v>65</v>
      </c>
      <c r="S5513" s="10">
        <v>36</v>
      </c>
      <c r="AA5513" s="11" t="str">
        <f t="shared" si="86"/>
        <v>36. Lạng SơnHuyện Cao Lộc</v>
      </c>
    </row>
    <row r="5514" spans="11:27" ht="15.75">
      <c r="K5514" s="21"/>
      <c r="L5514" s="17"/>
      <c r="M5514" s="17"/>
      <c r="N5514" s="17" t="s">
        <v>433</v>
      </c>
      <c r="O5514" s="17" t="s">
        <v>1398</v>
      </c>
      <c r="P5514" s="17" t="s">
        <v>3237</v>
      </c>
      <c r="Q5514" s="17" t="s">
        <v>347</v>
      </c>
      <c r="R5514" s="18">
        <v>65</v>
      </c>
      <c r="S5514" s="10">
        <v>36</v>
      </c>
      <c r="AA5514" s="11" t="str">
        <f t="shared" si="86"/>
        <v>36. Lạng SơnHuyện Cao Lộc</v>
      </c>
    </row>
    <row r="5515" spans="11:27" ht="15.75">
      <c r="K5515" s="21"/>
      <c r="L5515" s="17"/>
      <c r="M5515" s="17"/>
      <c r="N5515" s="17" t="s">
        <v>433</v>
      </c>
      <c r="O5515" s="17" t="s">
        <v>1398</v>
      </c>
      <c r="P5515" s="17" t="s">
        <v>5647</v>
      </c>
      <c r="Q5515" s="17" t="s">
        <v>347</v>
      </c>
      <c r="R5515" s="18">
        <v>65</v>
      </c>
      <c r="S5515" s="10">
        <v>36</v>
      </c>
      <c r="AA5515" s="11" t="str">
        <f t="shared" si="86"/>
        <v>36. Lạng SơnHuyện Cao Lộc</v>
      </c>
    </row>
    <row r="5516" spans="11:27" ht="15.75">
      <c r="K5516" s="21"/>
      <c r="L5516" s="17"/>
      <c r="M5516" s="17"/>
      <c r="N5516" s="17" t="s">
        <v>433</v>
      </c>
      <c r="O5516" s="17" t="s">
        <v>1398</v>
      </c>
      <c r="P5516" s="17" t="s">
        <v>5648</v>
      </c>
      <c r="Q5516" s="17" t="s">
        <v>347</v>
      </c>
      <c r="R5516" s="18">
        <v>65</v>
      </c>
      <c r="S5516" s="10">
        <v>36</v>
      </c>
      <c r="AA5516" s="11" t="str">
        <f t="shared" si="86"/>
        <v>36. Lạng SơnHuyện Cao Lộc</v>
      </c>
    </row>
    <row r="5517" spans="11:27" ht="15.75">
      <c r="K5517" s="21"/>
      <c r="L5517" s="17"/>
      <c r="M5517" s="17"/>
      <c r="N5517" s="17" t="s">
        <v>433</v>
      </c>
      <c r="O5517" s="17" t="s">
        <v>1398</v>
      </c>
      <c r="P5517" s="17" t="s">
        <v>3571</v>
      </c>
      <c r="Q5517" s="17" t="s">
        <v>347</v>
      </c>
      <c r="R5517" s="18">
        <v>65</v>
      </c>
      <c r="S5517" s="10">
        <v>36</v>
      </c>
      <c r="AA5517" s="11" t="str">
        <f t="shared" si="86"/>
        <v>36. Lạng SơnHuyện Cao Lộc</v>
      </c>
    </row>
    <row r="5518" spans="11:27" ht="15.75">
      <c r="K5518" s="21"/>
      <c r="L5518" s="17"/>
      <c r="M5518" s="17"/>
      <c r="N5518" s="17" t="s">
        <v>433</v>
      </c>
      <c r="O5518" s="17" t="s">
        <v>1398</v>
      </c>
      <c r="P5518" s="17" t="s">
        <v>5649</v>
      </c>
      <c r="Q5518" s="17" t="s">
        <v>347</v>
      </c>
      <c r="R5518" s="18">
        <v>65</v>
      </c>
      <c r="S5518" s="10">
        <v>36</v>
      </c>
      <c r="AA5518" s="11" t="str">
        <f t="shared" si="86"/>
        <v>36. Lạng SơnHuyện Cao Lộc</v>
      </c>
    </row>
    <row r="5519" spans="11:27" ht="15.75">
      <c r="K5519" s="21"/>
      <c r="L5519" s="17"/>
      <c r="M5519" s="17"/>
      <c r="N5519" s="17" t="s">
        <v>433</v>
      </c>
      <c r="O5519" s="17" t="s">
        <v>1398</v>
      </c>
      <c r="P5519" s="17" t="s">
        <v>5650</v>
      </c>
      <c r="Q5519" s="17" t="s">
        <v>347</v>
      </c>
      <c r="R5519" s="18">
        <v>65</v>
      </c>
      <c r="S5519" s="10">
        <v>36</v>
      </c>
      <c r="AA5519" s="11" t="str">
        <f t="shared" si="86"/>
        <v>36. Lạng SơnHuyện Cao Lộc</v>
      </c>
    </row>
    <row r="5520" spans="11:27" ht="15.75">
      <c r="K5520" s="21"/>
      <c r="L5520" s="17"/>
      <c r="M5520" s="17"/>
      <c r="N5520" s="17" t="s">
        <v>433</v>
      </c>
      <c r="O5520" s="17" t="s">
        <v>1398</v>
      </c>
      <c r="P5520" s="17" t="s">
        <v>5651</v>
      </c>
      <c r="Q5520" s="17" t="s">
        <v>347</v>
      </c>
      <c r="R5520" s="18">
        <v>65</v>
      </c>
      <c r="S5520" s="10">
        <v>36</v>
      </c>
      <c r="AA5520" s="11" t="str">
        <f t="shared" si="86"/>
        <v>36. Lạng SơnHuyện Cao Lộc</v>
      </c>
    </row>
    <row r="5521" spans="11:27" ht="15.75">
      <c r="K5521" s="21"/>
      <c r="L5521" s="17"/>
      <c r="M5521" s="17"/>
      <c r="N5521" s="17" t="s">
        <v>433</v>
      </c>
      <c r="O5521" s="17" t="s">
        <v>1401</v>
      </c>
      <c r="P5521" s="17" t="s">
        <v>2340</v>
      </c>
      <c r="Q5521" s="17" t="s">
        <v>347</v>
      </c>
      <c r="R5521" s="18">
        <v>65</v>
      </c>
      <c r="S5521" s="10">
        <v>36</v>
      </c>
      <c r="AA5521" s="11" t="str">
        <f t="shared" si="86"/>
        <v>36. Lạng SơnHuyện Chi Lăng</v>
      </c>
    </row>
    <row r="5522" spans="11:27" ht="15.75">
      <c r="K5522" s="21"/>
      <c r="L5522" s="17"/>
      <c r="M5522" s="17"/>
      <c r="N5522" s="17" t="s">
        <v>433</v>
      </c>
      <c r="O5522" s="17" t="s">
        <v>1401</v>
      </c>
      <c r="P5522" s="17" t="s">
        <v>5652</v>
      </c>
      <c r="Q5522" s="17" t="s">
        <v>347</v>
      </c>
      <c r="R5522" s="18">
        <v>65</v>
      </c>
      <c r="S5522" s="10">
        <v>36</v>
      </c>
      <c r="AA5522" s="11" t="str">
        <f t="shared" si="86"/>
        <v>36. Lạng SơnHuyện Chi Lăng</v>
      </c>
    </row>
    <row r="5523" spans="11:27" ht="15.75">
      <c r="K5523" s="21"/>
      <c r="L5523" s="17"/>
      <c r="M5523" s="17"/>
      <c r="N5523" s="17" t="s">
        <v>433</v>
      </c>
      <c r="O5523" s="17" t="s">
        <v>1401</v>
      </c>
      <c r="P5523" s="17" t="s">
        <v>5653</v>
      </c>
      <c r="Q5523" s="17" t="s">
        <v>347</v>
      </c>
      <c r="R5523" s="18">
        <v>65</v>
      </c>
      <c r="S5523" s="10">
        <v>36</v>
      </c>
      <c r="AA5523" s="11" t="str">
        <f t="shared" si="86"/>
        <v>36. Lạng SơnHuyện Chi Lăng</v>
      </c>
    </row>
    <row r="5524" spans="11:27" ht="15.75">
      <c r="K5524" s="21"/>
      <c r="L5524" s="17"/>
      <c r="M5524" s="17"/>
      <c r="N5524" s="17" t="s">
        <v>433</v>
      </c>
      <c r="O5524" s="17" t="s">
        <v>1401</v>
      </c>
      <c r="P5524" s="17" t="s">
        <v>5654</v>
      </c>
      <c r="Q5524" s="17" t="s">
        <v>347</v>
      </c>
      <c r="R5524" s="18">
        <v>65</v>
      </c>
      <c r="S5524" s="10">
        <v>36</v>
      </c>
      <c r="AA5524" s="11" t="str">
        <f t="shared" si="86"/>
        <v>36. Lạng SơnHuyện Chi Lăng</v>
      </c>
    </row>
    <row r="5525" spans="11:27" ht="15.75">
      <c r="K5525" s="21"/>
      <c r="L5525" s="17"/>
      <c r="M5525" s="17"/>
      <c r="N5525" s="17" t="s">
        <v>433</v>
      </c>
      <c r="O5525" s="17" t="s">
        <v>1401</v>
      </c>
      <c r="P5525" s="17" t="s">
        <v>5655</v>
      </c>
      <c r="Q5525" s="17" t="s">
        <v>347</v>
      </c>
      <c r="R5525" s="18">
        <v>65</v>
      </c>
      <c r="S5525" s="10">
        <v>36</v>
      </c>
      <c r="AA5525" s="11" t="str">
        <f t="shared" si="86"/>
        <v>36. Lạng SơnHuyện Chi Lăng</v>
      </c>
    </row>
    <row r="5526" spans="11:27" ht="15.75">
      <c r="K5526" s="21"/>
      <c r="L5526" s="17"/>
      <c r="M5526" s="17"/>
      <c r="N5526" s="17" t="s">
        <v>433</v>
      </c>
      <c r="O5526" s="17" t="s">
        <v>1401</v>
      </c>
      <c r="P5526" s="17" t="s">
        <v>2827</v>
      </c>
      <c r="Q5526" s="17" t="s">
        <v>347</v>
      </c>
      <c r="R5526" s="18">
        <v>65</v>
      </c>
      <c r="S5526" s="10">
        <v>36</v>
      </c>
      <c r="AA5526" s="11" t="str">
        <f t="shared" si="86"/>
        <v>36. Lạng SơnHuyện Chi Lăng</v>
      </c>
    </row>
    <row r="5527" spans="11:27" ht="15.75">
      <c r="K5527" s="21"/>
      <c r="L5527" s="17"/>
      <c r="M5527" s="17"/>
      <c r="N5527" s="17" t="s">
        <v>433</v>
      </c>
      <c r="O5527" s="17" t="s">
        <v>1401</v>
      </c>
      <c r="P5527" s="17" t="s">
        <v>1974</v>
      </c>
      <c r="Q5527" s="17" t="s">
        <v>347</v>
      </c>
      <c r="R5527" s="18">
        <v>65</v>
      </c>
      <c r="S5527" s="10">
        <v>36</v>
      </c>
      <c r="AA5527" s="11" t="str">
        <f t="shared" si="86"/>
        <v>36. Lạng SơnHuyện Chi Lăng</v>
      </c>
    </row>
    <row r="5528" spans="11:27" ht="15.75">
      <c r="K5528" s="21"/>
      <c r="L5528" s="17"/>
      <c r="M5528" s="17"/>
      <c r="N5528" s="17" t="s">
        <v>433</v>
      </c>
      <c r="O5528" s="17" t="s">
        <v>1401</v>
      </c>
      <c r="P5528" s="17" t="s">
        <v>5656</v>
      </c>
      <c r="Q5528" s="17" t="s">
        <v>347</v>
      </c>
      <c r="R5528" s="18">
        <v>65</v>
      </c>
      <c r="S5528" s="10">
        <v>36</v>
      </c>
      <c r="AA5528" s="11" t="str">
        <f t="shared" si="86"/>
        <v>36. Lạng SơnHuyện Chi Lăng</v>
      </c>
    </row>
    <row r="5529" spans="11:27" ht="15.75">
      <c r="K5529" s="21"/>
      <c r="L5529" s="17"/>
      <c r="M5529" s="17"/>
      <c r="N5529" s="17" t="s">
        <v>433</v>
      </c>
      <c r="O5529" s="17" t="s">
        <v>1401</v>
      </c>
      <c r="P5529" s="17" t="s">
        <v>1267</v>
      </c>
      <c r="Q5529" s="17" t="s">
        <v>347</v>
      </c>
      <c r="R5529" s="18">
        <v>65</v>
      </c>
      <c r="S5529" s="10">
        <v>36</v>
      </c>
      <c r="AA5529" s="11" t="str">
        <f t="shared" si="86"/>
        <v>36. Lạng SơnHuyện Chi Lăng</v>
      </c>
    </row>
    <row r="5530" spans="11:27" ht="15.75">
      <c r="K5530" s="21"/>
      <c r="L5530" s="17"/>
      <c r="M5530" s="17"/>
      <c r="N5530" s="17" t="s">
        <v>433</v>
      </c>
      <c r="O5530" s="17" t="s">
        <v>1401</v>
      </c>
      <c r="P5530" s="17" t="s">
        <v>5657</v>
      </c>
      <c r="Q5530" s="17" t="s">
        <v>347</v>
      </c>
      <c r="R5530" s="18">
        <v>65</v>
      </c>
      <c r="S5530" s="10">
        <v>36</v>
      </c>
      <c r="AA5530" s="11" t="str">
        <f t="shared" si="86"/>
        <v>36. Lạng SơnHuyện Chi Lăng</v>
      </c>
    </row>
    <row r="5531" spans="11:27" ht="15.75">
      <c r="K5531" s="21"/>
      <c r="L5531" s="17"/>
      <c r="M5531" s="17"/>
      <c r="N5531" s="17" t="s">
        <v>433</v>
      </c>
      <c r="O5531" s="17" t="s">
        <v>1401</v>
      </c>
      <c r="P5531" s="17" t="s">
        <v>5054</v>
      </c>
      <c r="Q5531" s="17" t="s">
        <v>347</v>
      </c>
      <c r="R5531" s="18">
        <v>65</v>
      </c>
      <c r="S5531" s="10">
        <v>36</v>
      </c>
      <c r="AA5531" s="11" t="str">
        <f t="shared" si="86"/>
        <v>36. Lạng SơnHuyện Chi Lăng</v>
      </c>
    </row>
    <row r="5532" spans="11:27" ht="15.75">
      <c r="K5532" s="21"/>
      <c r="L5532" s="17"/>
      <c r="M5532" s="17"/>
      <c r="N5532" s="17" t="s">
        <v>433</v>
      </c>
      <c r="O5532" s="17" t="s">
        <v>1401</v>
      </c>
      <c r="P5532" s="17" t="s">
        <v>2642</v>
      </c>
      <c r="Q5532" s="17" t="s">
        <v>347</v>
      </c>
      <c r="R5532" s="18">
        <v>65</v>
      </c>
      <c r="S5532" s="10">
        <v>36</v>
      </c>
      <c r="AA5532" s="11" t="str">
        <f t="shared" si="86"/>
        <v>36. Lạng SơnHuyện Chi Lăng</v>
      </c>
    </row>
    <row r="5533" spans="11:27" ht="15.75">
      <c r="K5533" s="21"/>
      <c r="L5533" s="17"/>
      <c r="M5533" s="17"/>
      <c r="N5533" s="17" t="s">
        <v>433</v>
      </c>
      <c r="O5533" s="17" t="s">
        <v>1401</v>
      </c>
      <c r="P5533" s="17" t="s">
        <v>5658</v>
      </c>
      <c r="Q5533" s="17" t="s">
        <v>347</v>
      </c>
      <c r="R5533" s="18">
        <v>65</v>
      </c>
      <c r="S5533" s="10">
        <v>36</v>
      </c>
      <c r="AA5533" s="11" t="str">
        <f t="shared" si="86"/>
        <v>36. Lạng SơnHuyện Chi Lăng</v>
      </c>
    </row>
    <row r="5534" spans="11:27" ht="15.75">
      <c r="K5534" s="21"/>
      <c r="L5534" s="17"/>
      <c r="M5534" s="17"/>
      <c r="N5534" s="17" t="s">
        <v>433</v>
      </c>
      <c r="O5534" s="17" t="s">
        <v>1401</v>
      </c>
      <c r="P5534" s="17" t="s">
        <v>5659</v>
      </c>
      <c r="Q5534" s="17" t="s">
        <v>347</v>
      </c>
      <c r="R5534" s="18">
        <v>65</v>
      </c>
      <c r="S5534" s="10">
        <v>36</v>
      </c>
      <c r="AA5534" s="11" t="str">
        <f t="shared" si="86"/>
        <v>36. Lạng SơnHuyện Chi Lăng</v>
      </c>
    </row>
    <row r="5535" spans="11:27" ht="15.75">
      <c r="K5535" s="21"/>
      <c r="L5535" s="17"/>
      <c r="M5535" s="17"/>
      <c r="N5535" s="17" t="s">
        <v>433</v>
      </c>
      <c r="O5535" s="17" t="s">
        <v>1401</v>
      </c>
      <c r="P5535" s="17" t="s">
        <v>5660</v>
      </c>
      <c r="Q5535" s="17" t="s">
        <v>347</v>
      </c>
      <c r="R5535" s="18">
        <v>65</v>
      </c>
      <c r="S5535" s="10">
        <v>36</v>
      </c>
      <c r="AA5535" s="11" t="str">
        <f t="shared" si="86"/>
        <v>36. Lạng SơnHuyện Chi Lăng</v>
      </c>
    </row>
    <row r="5536" spans="11:27" ht="15.75">
      <c r="K5536" s="21"/>
      <c r="L5536" s="17"/>
      <c r="M5536" s="17"/>
      <c r="N5536" s="17" t="s">
        <v>433</v>
      </c>
      <c r="O5536" s="17" t="s">
        <v>1401</v>
      </c>
      <c r="P5536" s="17" t="s">
        <v>5661</v>
      </c>
      <c r="Q5536" s="17" t="s">
        <v>347</v>
      </c>
      <c r="R5536" s="18">
        <v>65</v>
      </c>
      <c r="S5536" s="10">
        <v>36</v>
      </c>
      <c r="AA5536" s="11" t="str">
        <f t="shared" si="86"/>
        <v>36. Lạng SơnHuyện Chi Lăng</v>
      </c>
    </row>
    <row r="5537" spans="11:27" ht="15.75">
      <c r="K5537" s="21"/>
      <c r="L5537" s="17"/>
      <c r="M5537" s="17"/>
      <c r="N5537" s="17" t="s">
        <v>433</v>
      </c>
      <c r="O5537" s="17" t="s">
        <v>1401</v>
      </c>
      <c r="P5537" s="17" t="s">
        <v>5662</v>
      </c>
      <c r="Q5537" s="17" t="s">
        <v>347</v>
      </c>
      <c r="R5537" s="18">
        <v>65</v>
      </c>
      <c r="S5537" s="10">
        <v>36</v>
      </c>
      <c r="AA5537" s="11" t="str">
        <f t="shared" si="86"/>
        <v>36. Lạng SơnHuyện Chi Lăng</v>
      </c>
    </row>
    <row r="5538" spans="11:27" ht="15.75">
      <c r="K5538" s="21"/>
      <c r="L5538" s="17"/>
      <c r="M5538" s="17"/>
      <c r="N5538" s="17" t="s">
        <v>433</v>
      </c>
      <c r="O5538" s="17" t="s">
        <v>1401</v>
      </c>
      <c r="P5538" s="17" t="s">
        <v>5663</v>
      </c>
      <c r="Q5538" s="17" t="s">
        <v>347</v>
      </c>
      <c r="R5538" s="18">
        <v>65</v>
      </c>
      <c r="S5538" s="10">
        <v>36</v>
      </c>
      <c r="AA5538" s="11" t="str">
        <f t="shared" si="86"/>
        <v>36. Lạng SơnHuyện Chi Lăng</v>
      </c>
    </row>
    <row r="5539" spans="11:27" ht="15.75">
      <c r="K5539" s="21"/>
      <c r="L5539" s="17"/>
      <c r="M5539" s="17"/>
      <c r="N5539" s="17" t="s">
        <v>433</v>
      </c>
      <c r="O5539" s="17" t="s">
        <v>1401</v>
      </c>
      <c r="P5539" s="17" t="s">
        <v>5664</v>
      </c>
      <c r="Q5539" s="17" t="s">
        <v>347</v>
      </c>
      <c r="R5539" s="18">
        <v>65</v>
      </c>
      <c r="S5539" s="10">
        <v>36</v>
      </c>
      <c r="AA5539" s="11" t="str">
        <f t="shared" si="86"/>
        <v>36. Lạng SơnHuyện Chi Lăng</v>
      </c>
    </row>
    <row r="5540" spans="11:27" ht="15.75">
      <c r="K5540" s="21"/>
      <c r="L5540" s="17"/>
      <c r="M5540" s="17"/>
      <c r="N5540" s="17" t="s">
        <v>433</v>
      </c>
      <c r="O5540" s="17" t="s">
        <v>1401</v>
      </c>
      <c r="P5540" s="17" t="s">
        <v>5665</v>
      </c>
      <c r="Q5540" s="17" t="s">
        <v>347</v>
      </c>
      <c r="R5540" s="18">
        <v>65</v>
      </c>
      <c r="S5540" s="10">
        <v>36</v>
      </c>
      <c r="AA5540" s="11" t="str">
        <f t="shared" si="86"/>
        <v>36. Lạng SơnHuyện Chi Lăng</v>
      </c>
    </row>
    <row r="5541" spans="11:27" ht="15.75">
      <c r="K5541" s="21"/>
      <c r="L5541" s="17"/>
      <c r="M5541" s="17"/>
      <c r="N5541" s="17" t="s">
        <v>433</v>
      </c>
      <c r="O5541" s="17" t="s">
        <v>1404</v>
      </c>
      <c r="P5541" s="17" t="s">
        <v>5666</v>
      </c>
      <c r="Q5541" s="17" t="s">
        <v>347</v>
      </c>
      <c r="R5541" s="18">
        <v>65</v>
      </c>
      <c r="S5541" s="10">
        <v>36</v>
      </c>
      <c r="AA5541" s="11" t="str">
        <f t="shared" si="86"/>
        <v>36. Lạng SơnHuyện Đình Lập</v>
      </c>
    </row>
    <row r="5542" spans="11:27" ht="15.75">
      <c r="K5542" s="21"/>
      <c r="L5542" s="17"/>
      <c r="M5542" s="17"/>
      <c r="N5542" s="17" t="s">
        <v>433</v>
      </c>
      <c r="O5542" s="17" t="s">
        <v>1404</v>
      </c>
      <c r="P5542" s="17" t="s">
        <v>5667</v>
      </c>
      <c r="Q5542" s="17" t="s">
        <v>347</v>
      </c>
      <c r="R5542" s="18">
        <v>65</v>
      </c>
      <c r="S5542" s="10">
        <v>36</v>
      </c>
      <c r="AA5542" s="11" t="str">
        <f t="shared" si="86"/>
        <v>36. Lạng SơnHuyện Đình Lập</v>
      </c>
    </row>
    <row r="5543" spans="11:27" ht="15.75">
      <c r="K5543" s="21"/>
      <c r="L5543" s="17"/>
      <c r="M5543" s="17"/>
      <c r="N5543" s="17" t="s">
        <v>433</v>
      </c>
      <c r="O5543" s="17" t="s">
        <v>1404</v>
      </c>
      <c r="P5543" s="17" t="s">
        <v>5668</v>
      </c>
      <c r="Q5543" s="17" t="s">
        <v>297</v>
      </c>
      <c r="R5543" s="18">
        <v>95</v>
      </c>
      <c r="S5543" s="10">
        <v>44</v>
      </c>
      <c r="AA5543" s="11" t="str">
        <f t="shared" si="86"/>
        <v>36. Lạng SơnHuyện Đình Lập</v>
      </c>
    </row>
    <row r="5544" spans="11:27" ht="15.75">
      <c r="K5544" s="21"/>
      <c r="L5544" s="17"/>
      <c r="M5544" s="17"/>
      <c r="N5544" s="17" t="s">
        <v>433</v>
      </c>
      <c r="O5544" s="17" t="s">
        <v>1404</v>
      </c>
      <c r="P5544" s="17" t="s">
        <v>5669</v>
      </c>
      <c r="Q5544" s="17" t="s">
        <v>347</v>
      </c>
      <c r="R5544" s="18">
        <v>65</v>
      </c>
      <c r="S5544" s="10">
        <v>36</v>
      </c>
      <c r="AA5544" s="11" t="str">
        <f t="shared" si="86"/>
        <v>36. Lạng SơnHuyện Đình Lập</v>
      </c>
    </row>
    <row r="5545" spans="11:27" ht="15.75">
      <c r="K5545" s="21"/>
      <c r="L5545" s="17"/>
      <c r="M5545" s="17"/>
      <c r="N5545" s="17" t="s">
        <v>433</v>
      </c>
      <c r="O5545" s="17" t="s">
        <v>1404</v>
      </c>
      <c r="P5545" s="17" t="s">
        <v>5670</v>
      </c>
      <c r="Q5545" s="17" t="s">
        <v>347</v>
      </c>
      <c r="R5545" s="18">
        <v>65</v>
      </c>
      <c r="S5545" s="10">
        <v>36</v>
      </c>
      <c r="AA5545" s="11" t="str">
        <f t="shared" si="86"/>
        <v>36. Lạng SơnHuyện Đình Lập</v>
      </c>
    </row>
    <row r="5546" spans="11:27" ht="15.75">
      <c r="K5546" s="21"/>
      <c r="L5546" s="17"/>
      <c r="M5546" s="17"/>
      <c r="N5546" s="17" t="s">
        <v>433</v>
      </c>
      <c r="O5546" s="17" t="s">
        <v>1404</v>
      </c>
      <c r="P5546" s="17" t="s">
        <v>2758</v>
      </c>
      <c r="Q5546" s="17" t="s">
        <v>347</v>
      </c>
      <c r="R5546" s="18">
        <v>65</v>
      </c>
      <c r="S5546" s="10">
        <v>36</v>
      </c>
      <c r="AA5546" s="11" t="str">
        <f t="shared" si="86"/>
        <v>36. Lạng SơnHuyện Đình Lập</v>
      </c>
    </row>
    <row r="5547" spans="11:27" ht="15.75">
      <c r="K5547" s="21"/>
      <c r="L5547" s="17"/>
      <c r="M5547" s="17"/>
      <c r="N5547" s="17" t="s">
        <v>433</v>
      </c>
      <c r="O5547" s="17" t="s">
        <v>1404</v>
      </c>
      <c r="P5547" s="17" t="s">
        <v>321</v>
      </c>
      <c r="Q5547" s="17" t="s">
        <v>297</v>
      </c>
      <c r="R5547" s="18">
        <v>95</v>
      </c>
      <c r="S5547" s="10">
        <v>44</v>
      </c>
      <c r="AA5547" s="11" t="str">
        <f t="shared" si="86"/>
        <v>36. Lạng SơnHuyện Đình Lập</v>
      </c>
    </row>
    <row r="5548" spans="11:27" ht="15.75">
      <c r="K5548" s="21"/>
      <c r="L5548" s="17"/>
      <c r="M5548" s="17"/>
      <c r="N5548" s="17" t="s">
        <v>433</v>
      </c>
      <c r="O5548" s="17" t="s">
        <v>1404</v>
      </c>
      <c r="P5548" s="17" t="s">
        <v>5671</v>
      </c>
      <c r="Q5548" s="17" t="s">
        <v>347</v>
      </c>
      <c r="R5548" s="18">
        <v>65</v>
      </c>
      <c r="S5548" s="10">
        <v>36</v>
      </c>
      <c r="AA5548" s="11" t="str">
        <f t="shared" si="86"/>
        <v>36. Lạng SơnHuyện Đình Lập</v>
      </c>
    </row>
    <row r="5549" spans="11:27" ht="15.75">
      <c r="K5549" s="21"/>
      <c r="L5549" s="17"/>
      <c r="M5549" s="17"/>
      <c r="N5549" s="17" t="s">
        <v>433</v>
      </c>
      <c r="O5549" s="17" t="s">
        <v>1404</v>
      </c>
      <c r="P5549" s="17" t="s">
        <v>2732</v>
      </c>
      <c r="Q5549" s="17" t="s">
        <v>297</v>
      </c>
      <c r="R5549" s="18">
        <v>95</v>
      </c>
      <c r="S5549" s="10">
        <v>44</v>
      </c>
      <c r="AA5549" s="11" t="str">
        <f t="shared" si="86"/>
        <v>36. Lạng SơnHuyện Đình Lập</v>
      </c>
    </row>
    <row r="5550" spans="11:27" ht="15.75">
      <c r="K5550" s="21"/>
      <c r="L5550" s="17"/>
      <c r="M5550" s="17"/>
      <c r="N5550" s="17" t="s">
        <v>433</v>
      </c>
      <c r="O5550" s="17" t="s">
        <v>1404</v>
      </c>
      <c r="P5550" s="17" t="s">
        <v>5672</v>
      </c>
      <c r="Q5550" s="17" t="s">
        <v>347</v>
      </c>
      <c r="R5550" s="18">
        <v>65</v>
      </c>
      <c r="S5550" s="10">
        <v>36</v>
      </c>
      <c r="AA5550" s="11" t="str">
        <f t="shared" si="86"/>
        <v>36. Lạng SơnHuyện Đình Lập</v>
      </c>
    </row>
    <row r="5551" spans="11:27" ht="15.75">
      <c r="K5551" s="21"/>
      <c r="L5551" s="17"/>
      <c r="M5551" s="17"/>
      <c r="N5551" s="17" t="s">
        <v>433</v>
      </c>
      <c r="O5551" s="17" t="s">
        <v>1404</v>
      </c>
      <c r="P5551" s="17" t="s">
        <v>5673</v>
      </c>
      <c r="Q5551" s="17" t="s">
        <v>297</v>
      </c>
      <c r="R5551" s="18">
        <v>95</v>
      </c>
      <c r="S5551" s="10">
        <v>44</v>
      </c>
      <c r="AA5551" s="11" t="str">
        <f t="shared" si="86"/>
        <v>36. Lạng SơnHuyện Đình Lập</v>
      </c>
    </row>
    <row r="5552" spans="11:27" ht="15.75">
      <c r="K5552" s="21"/>
      <c r="L5552" s="17"/>
      <c r="M5552" s="17"/>
      <c r="N5552" s="17" t="s">
        <v>433</v>
      </c>
      <c r="O5552" s="17" t="s">
        <v>1404</v>
      </c>
      <c r="P5552" s="17" t="s">
        <v>5674</v>
      </c>
      <c r="Q5552" s="17" t="s">
        <v>347</v>
      </c>
      <c r="R5552" s="18">
        <v>65</v>
      </c>
      <c r="S5552" s="10">
        <v>36</v>
      </c>
      <c r="AA5552" s="11" t="str">
        <f t="shared" si="86"/>
        <v>36. Lạng SơnHuyện Đình Lập</v>
      </c>
    </row>
    <row r="5553" spans="11:27" ht="15.75">
      <c r="K5553" s="21"/>
      <c r="L5553" s="17"/>
      <c r="M5553" s="17"/>
      <c r="N5553" s="17" t="s">
        <v>433</v>
      </c>
      <c r="O5553" s="17" t="s">
        <v>1407</v>
      </c>
      <c r="P5553" s="17" t="s">
        <v>5675</v>
      </c>
      <c r="Q5553" s="17" t="s">
        <v>347</v>
      </c>
      <c r="R5553" s="18">
        <v>65</v>
      </c>
      <c r="S5553" s="10">
        <v>36</v>
      </c>
      <c r="AA5553" s="11" t="str">
        <f t="shared" si="86"/>
        <v>36. Lạng SơnHuyện Hữu Lũng</v>
      </c>
    </row>
    <row r="5554" spans="11:27" ht="15.75">
      <c r="K5554" s="21"/>
      <c r="L5554" s="17"/>
      <c r="M5554" s="17"/>
      <c r="N5554" s="17" t="s">
        <v>433</v>
      </c>
      <c r="O5554" s="17" t="s">
        <v>1407</v>
      </c>
      <c r="P5554" s="17" t="s">
        <v>5676</v>
      </c>
      <c r="Q5554" s="17" t="s">
        <v>347</v>
      </c>
      <c r="R5554" s="18">
        <v>65</v>
      </c>
      <c r="S5554" s="10">
        <v>36</v>
      </c>
      <c r="AA5554" s="11" t="str">
        <f t="shared" si="86"/>
        <v>36. Lạng SơnHuyện Hữu Lũng</v>
      </c>
    </row>
    <row r="5555" spans="11:27" ht="15.75">
      <c r="K5555" s="21"/>
      <c r="L5555" s="17"/>
      <c r="M5555" s="17"/>
      <c r="N5555" s="17" t="s">
        <v>433</v>
      </c>
      <c r="O5555" s="17" t="s">
        <v>1407</v>
      </c>
      <c r="P5555" s="17" t="s">
        <v>1348</v>
      </c>
      <c r="Q5555" s="17" t="s">
        <v>347</v>
      </c>
      <c r="R5555" s="18">
        <v>65</v>
      </c>
      <c r="S5555" s="10">
        <v>36</v>
      </c>
      <c r="AA5555" s="11" t="str">
        <f t="shared" si="86"/>
        <v>36. Lạng SơnHuyện Hữu Lũng</v>
      </c>
    </row>
    <row r="5556" spans="11:27" ht="15.75">
      <c r="K5556" s="21"/>
      <c r="L5556" s="17"/>
      <c r="M5556" s="17"/>
      <c r="N5556" s="17" t="s">
        <v>433</v>
      </c>
      <c r="O5556" s="17" t="s">
        <v>1407</v>
      </c>
      <c r="P5556" s="17" t="s">
        <v>1351</v>
      </c>
      <c r="Q5556" s="17" t="s">
        <v>297</v>
      </c>
      <c r="R5556" s="18">
        <v>95</v>
      </c>
      <c r="S5556" s="10">
        <v>44</v>
      </c>
      <c r="AA5556" s="11" t="str">
        <f t="shared" si="86"/>
        <v>36. Lạng SơnHuyện Hữu Lũng</v>
      </c>
    </row>
    <row r="5557" spans="11:27" ht="15.75">
      <c r="K5557" s="21"/>
      <c r="L5557" s="17"/>
      <c r="M5557" s="17"/>
      <c r="N5557" s="17" t="s">
        <v>433</v>
      </c>
      <c r="O5557" s="17" t="s">
        <v>1407</v>
      </c>
      <c r="P5557" s="17" t="s">
        <v>1267</v>
      </c>
      <c r="Q5557" s="17" t="s">
        <v>347</v>
      </c>
      <c r="R5557" s="18">
        <v>65</v>
      </c>
      <c r="S5557" s="10">
        <v>36</v>
      </c>
      <c r="AA5557" s="11" t="str">
        <f t="shared" si="86"/>
        <v>36. Lạng SơnHuyện Hữu Lũng</v>
      </c>
    </row>
    <row r="5558" spans="11:27" ht="15.75">
      <c r="K5558" s="21"/>
      <c r="L5558" s="17"/>
      <c r="M5558" s="17"/>
      <c r="N5558" s="17" t="s">
        <v>433</v>
      </c>
      <c r="O5558" s="17" t="s">
        <v>1407</v>
      </c>
      <c r="P5558" s="17" t="s">
        <v>4643</v>
      </c>
      <c r="Q5558" s="17" t="s">
        <v>347</v>
      </c>
      <c r="R5558" s="18">
        <v>65</v>
      </c>
      <c r="S5558" s="10">
        <v>36</v>
      </c>
      <c r="AA5558" s="11" t="str">
        <f t="shared" si="86"/>
        <v>36. Lạng SơnHuyện Hữu Lũng</v>
      </c>
    </row>
    <row r="5559" spans="11:27" ht="15.75">
      <c r="K5559" s="21"/>
      <c r="L5559" s="17"/>
      <c r="M5559" s="17"/>
      <c r="N5559" s="17" t="s">
        <v>433</v>
      </c>
      <c r="O5559" s="17" t="s">
        <v>1407</v>
      </c>
      <c r="P5559" s="17" t="s">
        <v>2154</v>
      </c>
      <c r="Q5559" s="17" t="s">
        <v>347</v>
      </c>
      <c r="R5559" s="18">
        <v>65</v>
      </c>
      <c r="S5559" s="10">
        <v>36</v>
      </c>
      <c r="AA5559" s="11" t="str">
        <f t="shared" si="86"/>
        <v>36. Lạng SơnHuyện Hữu Lũng</v>
      </c>
    </row>
    <row r="5560" spans="11:27" ht="15.75">
      <c r="K5560" s="21"/>
      <c r="L5560" s="17"/>
      <c r="M5560" s="17"/>
      <c r="N5560" s="17" t="s">
        <v>433</v>
      </c>
      <c r="O5560" s="17" t="s">
        <v>1407</v>
      </c>
      <c r="P5560" s="17" t="s">
        <v>3299</v>
      </c>
      <c r="Q5560" s="17" t="s">
        <v>297</v>
      </c>
      <c r="R5560" s="18">
        <v>95</v>
      </c>
      <c r="S5560" s="10">
        <v>44</v>
      </c>
      <c r="AA5560" s="11" t="str">
        <f t="shared" si="86"/>
        <v>36. Lạng SơnHuyện Hữu Lũng</v>
      </c>
    </row>
    <row r="5561" spans="11:27" ht="15.75">
      <c r="K5561" s="21"/>
      <c r="L5561" s="17"/>
      <c r="M5561" s="17"/>
      <c r="N5561" s="17" t="s">
        <v>433</v>
      </c>
      <c r="O5561" s="17" t="s">
        <v>1407</v>
      </c>
      <c r="P5561" s="17" t="s">
        <v>5677</v>
      </c>
      <c r="Q5561" s="17" t="s">
        <v>347</v>
      </c>
      <c r="R5561" s="18">
        <v>65</v>
      </c>
      <c r="S5561" s="10">
        <v>36</v>
      </c>
      <c r="AA5561" s="11" t="str">
        <f t="shared" si="86"/>
        <v>36. Lạng SơnHuyện Hữu Lũng</v>
      </c>
    </row>
    <row r="5562" spans="11:27" ht="15.75">
      <c r="K5562" s="21"/>
      <c r="L5562" s="17"/>
      <c r="M5562" s="17"/>
      <c r="N5562" s="17" t="s">
        <v>433</v>
      </c>
      <c r="O5562" s="17" t="s">
        <v>1407</v>
      </c>
      <c r="P5562" s="17" t="s">
        <v>5678</v>
      </c>
      <c r="Q5562" s="17" t="s">
        <v>347</v>
      </c>
      <c r="R5562" s="18">
        <v>65</v>
      </c>
      <c r="S5562" s="10">
        <v>36</v>
      </c>
      <c r="AA5562" s="11" t="str">
        <f t="shared" si="86"/>
        <v>36. Lạng SơnHuyện Hữu Lũng</v>
      </c>
    </row>
    <row r="5563" spans="11:27" ht="15.75">
      <c r="K5563" s="21"/>
      <c r="L5563" s="17"/>
      <c r="M5563" s="17"/>
      <c r="N5563" s="17" t="s">
        <v>433</v>
      </c>
      <c r="O5563" s="17" t="s">
        <v>1407</v>
      </c>
      <c r="P5563" s="17" t="s">
        <v>4942</v>
      </c>
      <c r="Q5563" s="17" t="s">
        <v>297</v>
      </c>
      <c r="R5563" s="18">
        <v>95</v>
      </c>
      <c r="S5563" s="10">
        <v>44</v>
      </c>
      <c r="AA5563" s="11" t="str">
        <f t="shared" si="86"/>
        <v>36. Lạng SơnHuyện Hữu Lũng</v>
      </c>
    </row>
    <row r="5564" spans="11:27" ht="15.75">
      <c r="K5564" s="21"/>
      <c r="L5564" s="17"/>
      <c r="M5564" s="17"/>
      <c r="N5564" s="17" t="s">
        <v>433</v>
      </c>
      <c r="O5564" s="17" t="s">
        <v>1407</v>
      </c>
      <c r="P5564" s="17" t="s">
        <v>4349</v>
      </c>
      <c r="Q5564" s="17" t="s">
        <v>297</v>
      </c>
      <c r="R5564" s="18">
        <v>95</v>
      </c>
      <c r="S5564" s="10">
        <v>44</v>
      </c>
      <c r="AA5564" s="11" t="str">
        <f t="shared" si="86"/>
        <v>36. Lạng SơnHuyện Hữu Lũng</v>
      </c>
    </row>
    <row r="5565" spans="11:27" ht="15.75">
      <c r="K5565" s="21"/>
      <c r="L5565" s="17"/>
      <c r="M5565" s="17"/>
      <c r="N5565" s="17" t="s">
        <v>433</v>
      </c>
      <c r="O5565" s="17" t="s">
        <v>1407</v>
      </c>
      <c r="P5565" s="17" t="s">
        <v>5151</v>
      </c>
      <c r="Q5565" s="17" t="s">
        <v>347</v>
      </c>
      <c r="R5565" s="18">
        <v>65</v>
      </c>
      <c r="S5565" s="10">
        <v>36</v>
      </c>
      <c r="AA5565" s="11" t="str">
        <f t="shared" si="86"/>
        <v>36. Lạng SơnHuyện Hữu Lũng</v>
      </c>
    </row>
    <row r="5566" spans="11:27" ht="15.75">
      <c r="K5566" s="21"/>
      <c r="L5566" s="17"/>
      <c r="M5566" s="17"/>
      <c r="N5566" s="17" t="s">
        <v>433</v>
      </c>
      <c r="O5566" s="17" t="s">
        <v>1407</v>
      </c>
      <c r="P5566" s="17" t="s">
        <v>5679</v>
      </c>
      <c r="Q5566" s="17" t="s">
        <v>347</v>
      </c>
      <c r="R5566" s="18">
        <v>65</v>
      </c>
      <c r="S5566" s="10">
        <v>36</v>
      </c>
      <c r="AA5566" s="11" t="str">
        <f t="shared" si="86"/>
        <v>36. Lạng SơnHuyện Hữu Lũng</v>
      </c>
    </row>
    <row r="5567" spans="11:27" ht="15.75">
      <c r="K5567" s="21"/>
      <c r="L5567" s="17"/>
      <c r="M5567" s="17"/>
      <c r="N5567" s="17" t="s">
        <v>433</v>
      </c>
      <c r="O5567" s="17" t="s">
        <v>1407</v>
      </c>
      <c r="P5567" s="17" t="s">
        <v>4925</v>
      </c>
      <c r="Q5567" s="17" t="s">
        <v>347</v>
      </c>
      <c r="R5567" s="18">
        <v>65</v>
      </c>
      <c r="S5567" s="10">
        <v>36</v>
      </c>
      <c r="AA5567" s="11" t="str">
        <f t="shared" si="86"/>
        <v>36. Lạng SơnHuyện Hữu Lũng</v>
      </c>
    </row>
    <row r="5568" spans="11:27" ht="15.75">
      <c r="K5568" s="21"/>
      <c r="L5568" s="17"/>
      <c r="M5568" s="17"/>
      <c r="N5568" s="17" t="s">
        <v>433</v>
      </c>
      <c r="O5568" s="17" t="s">
        <v>1407</v>
      </c>
      <c r="P5568" s="17" t="s">
        <v>913</v>
      </c>
      <c r="Q5568" s="17" t="s">
        <v>347</v>
      </c>
      <c r="R5568" s="18">
        <v>65</v>
      </c>
      <c r="S5568" s="10">
        <v>36</v>
      </c>
      <c r="AA5568" s="11" t="str">
        <f t="shared" si="86"/>
        <v>36. Lạng SơnHuyện Hữu Lũng</v>
      </c>
    </row>
    <row r="5569" spans="11:27" ht="15.75">
      <c r="K5569" s="21"/>
      <c r="L5569" s="17"/>
      <c r="M5569" s="17"/>
      <c r="N5569" s="17" t="s">
        <v>433</v>
      </c>
      <c r="O5569" s="17" t="s">
        <v>1407</v>
      </c>
      <c r="P5569" s="17" t="s">
        <v>3237</v>
      </c>
      <c r="Q5569" s="17" t="s">
        <v>347</v>
      </c>
      <c r="R5569" s="18">
        <v>65</v>
      </c>
      <c r="S5569" s="10">
        <v>36</v>
      </c>
      <c r="AA5569" s="11" t="str">
        <f t="shared" si="86"/>
        <v>36. Lạng SơnHuyện Hữu Lũng</v>
      </c>
    </row>
    <row r="5570" spans="11:27" ht="15.75">
      <c r="K5570" s="21"/>
      <c r="L5570" s="17"/>
      <c r="M5570" s="17"/>
      <c r="N5570" s="17" t="s">
        <v>433</v>
      </c>
      <c r="O5570" s="17" t="s">
        <v>1407</v>
      </c>
      <c r="P5570" s="17" t="s">
        <v>2005</v>
      </c>
      <c r="Q5570" s="17" t="s">
        <v>297</v>
      </c>
      <c r="R5570" s="18">
        <v>95</v>
      </c>
      <c r="S5570" s="10">
        <v>44</v>
      </c>
      <c r="AA5570" s="11" t="str">
        <f t="shared" si="86"/>
        <v>36. Lạng SơnHuyện Hữu Lũng</v>
      </c>
    </row>
    <row r="5571" spans="11:27" ht="15.75">
      <c r="K5571" s="21"/>
      <c r="L5571" s="17"/>
      <c r="M5571" s="17"/>
      <c r="N5571" s="17" t="s">
        <v>433</v>
      </c>
      <c r="O5571" s="17" t="s">
        <v>1407</v>
      </c>
      <c r="P5571" s="17" t="s">
        <v>4016</v>
      </c>
      <c r="Q5571" s="17" t="s">
        <v>347</v>
      </c>
      <c r="R5571" s="18">
        <v>65</v>
      </c>
      <c r="S5571" s="10">
        <v>36</v>
      </c>
      <c r="AA5571" s="11" t="str">
        <f t="shared" si="86"/>
        <v>36. Lạng SơnHuyện Hữu Lũng</v>
      </c>
    </row>
    <row r="5572" spans="11:27" ht="15.75">
      <c r="K5572" s="21"/>
      <c r="L5572" s="17"/>
      <c r="M5572" s="17"/>
      <c r="N5572" s="17" t="s">
        <v>433</v>
      </c>
      <c r="O5572" s="17" t="s">
        <v>1407</v>
      </c>
      <c r="P5572" s="17" t="s">
        <v>5680</v>
      </c>
      <c r="Q5572" s="17" t="s">
        <v>297</v>
      </c>
      <c r="R5572" s="18">
        <v>95</v>
      </c>
      <c r="S5572" s="10">
        <v>44</v>
      </c>
      <c r="AA5572" s="11" t="str">
        <f t="shared" si="86"/>
        <v>36. Lạng SơnHuyện Hữu Lũng</v>
      </c>
    </row>
    <row r="5573" spans="11:27" ht="15.75">
      <c r="K5573" s="21"/>
      <c r="L5573" s="17"/>
      <c r="M5573" s="17"/>
      <c r="N5573" s="17" t="s">
        <v>433</v>
      </c>
      <c r="O5573" s="17" t="s">
        <v>1407</v>
      </c>
      <c r="P5573" s="17" t="s">
        <v>1157</v>
      </c>
      <c r="Q5573" s="17" t="s">
        <v>347</v>
      </c>
      <c r="R5573" s="18">
        <v>65</v>
      </c>
      <c r="S5573" s="10">
        <v>36</v>
      </c>
      <c r="AA5573" s="11" t="str">
        <f t="shared" si="86"/>
        <v>36. Lạng SơnHuyện Hữu Lũng</v>
      </c>
    </row>
    <row r="5574" spans="11:27" ht="15.75">
      <c r="K5574" s="21"/>
      <c r="L5574" s="17"/>
      <c r="M5574" s="17"/>
      <c r="N5574" s="17" t="s">
        <v>433</v>
      </c>
      <c r="O5574" s="17" t="s">
        <v>1407</v>
      </c>
      <c r="P5574" s="17" t="s">
        <v>1036</v>
      </c>
      <c r="Q5574" s="17" t="s">
        <v>347</v>
      </c>
      <c r="R5574" s="18">
        <v>65</v>
      </c>
      <c r="S5574" s="10">
        <v>36</v>
      </c>
      <c r="AA5574" s="11" t="str">
        <f t="shared" ref="AA5574:AA5637" si="87">N5574&amp;O5574</f>
        <v>36. Lạng SơnHuyện Hữu Lũng</v>
      </c>
    </row>
    <row r="5575" spans="11:27" ht="15.75">
      <c r="K5575" s="21"/>
      <c r="L5575" s="17"/>
      <c r="M5575" s="17"/>
      <c r="N5575" s="17" t="s">
        <v>433</v>
      </c>
      <c r="O5575" s="17" t="s">
        <v>1407</v>
      </c>
      <c r="P5575" s="17" t="s">
        <v>2741</v>
      </c>
      <c r="Q5575" s="17" t="s">
        <v>347</v>
      </c>
      <c r="R5575" s="18">
        <v>65</v>
      </c>
      <c r="S5575" s="10">
        <v>36</v>
      </c>
      <c r="AA5575" s="11" t="str">
        <f t="shared" si="87"/>
        <v>36. Lạng SơnHuyện Hữu Lũng</v>
      </c>
    </row>
    <row r="5576" spans="11:27" ht="15.75">
      <c r="K5576" s="21"/>
      <c r="L5576" s="17"/>
      <c r="M5576" s="17"/>
      <c r="N5576" s="17" t="s">
        <v>433</v>
      </c>
      <c r="O5576" s="17" t="s">
        <v>1407</v>
      </c>
      <c r="P5576" s="17" t="s">
        <v>5681</v>
      </c>
      <c r="Q5576" s="17" t="s">
        <v>347</v>
      </c>
      <c r="R5576" s="18">
        <v>65</v>
      </c>
      <c r="S5576" s="10">
        <v>36</v>
      </c>
      <c r="AA5576" s="11" t="str">
        <f t="shared" si="87"/>
        <v>36. Lạng SơnHuyện Hữu Lũng</v>
      </c>
    </row>
    <row r="5577" spans="11:27" ht="15.75">
      <c r="K5577" s="21"/>
      <c r="L5577" s="17"/>
      <c r="M5577" s="17"/>
      <c r="N5577" s="17" t="s">
        <v>433</v>
      </c>
      <c r="O5577" s="17" t="s">
        <v>1409</v>
      </c>
      <c r="P5577" s="17" t="s">
        <v>5682</v>
      </c>
      <c r="Q5577" s="17" t="s">
        <v>347</v>
      </c>
      <c r="R5577" s="18">
        <v>65</v>
      </c>
      <c r="S5577" s="10">
        <v>36</v>
      </c>
      <c r="AA5577" s="11" t="str">
        <f t="shared" si="87"/>
        <v>36. Lạng SơnHuyện Lộc Bình</v>
      </c>
    </row>
    <row r="5578" spans="11:27" ht="15.75">
      <c r="K5578" s="21"/>
      <c r="L5578" s="17"/>
      <c r="M5578" s="17"/>
      <c r="N5578" s="17" t="s">
        <v>433</v>
      </c>
      <c r="O5578" s="17" t="s">
        <v>1409</v>
      </c>
      <c r="P5578" s="17" t="s">
        <v>5683</v>
      </c>
      <c r="Q5578" s="17" t="s">
        <v>347</v>
      </c>
      <c r="R5578" s="18">
        <v>65</v>
      </c>
      <c r="S5578" s="10">
        <v>36</v>
      </c>
      <c r="AA5578" s="11" t="str">
        <f t="shared" si="87"/>
        <v>36. Lạng SơnHuyện Lộc Bình</v>
      </c>
    </row>
    <row r="5579" spans="11:27" ht="15.75">
      <c r="K5579" s="21"/>
      <c r="L5579" s="17"/>
      <c r="M5579" s="17"/>
      <c r="N5579" s="17" t="s">
        <v>433</v>
      </c>
      <c r="O5579" s="17" t="s">
        <v>1409</v>
      </c>
      <c r="P5579" s="17" t="s">
        <v>5684</v>
      </c>
      <c r="Q5579" s="17" t="s">
        <v>347</v>
      </c>
      <c r="R5579" s="18">
        <v>65</v>
      </c>
      <c r="S5579" s="10">
        <v>36</v>
      </c>
      <c r="AA5579" s="11" t="str">
        <f t="shared" si="87"/>
        <v>36. Lạng SơnHuyện Lộc Bình</v>
      </c>
    </row>
    <row r="5580" spans="11:27" ht="15.75">
      <c r="K5580" s="21"/>
      <c r="L5580" s="17"/>
      <c r="M5580" s="17"/>
      <c r="N5580" s="17" t="s">
        <v>433</v>
      </c>
      <c r="O5580" s="17" t="s">
        <v>1409</v>
      </c>
      <c r="P5580" s="17" t="s">
        <v>5685</v>
      </c>
      <c r="Q5580" s="17" t="s">
        <v>347</v>
      </c>
      <c r="R5580" s="18">
        <v>65</v>
      </c>
      <c r="S5580" s="10">
        <v>36</v>
      </c>
      <c r="AA5580" s="11" t="str">
        <f t="shared" si="87"/>
        <v>36. Lạng SơnHuyện Lộc Bình</v>
      </c>
    </row>
    <row r="5581" spans="11:27" ht="15.75">
      <c r="K5581" s="21"/>
      <c r="L5581" s="17"/>
      <c r="M5581" s="17"/>
      <c r="N5581" s="17" t="s">
        <v>433</v>
      </c>
      <c r="O5581" s="17" t="s">
        <v>1409</v>
      </c>
      <c r="P5581" s="17" t="s">
        <v>5686</v>
      </c>
      <c r="Q5581" s="17" t="s">
        <v>347</v>
      </c>
      <c r="R5581" s="18">
        <v>65</v>
      </c>
      <c r="S5581" s="10">
        <v>36</v>
      </c>
      <c r="AA5581" s="11" t="str">
        <f t="shared" si="87"/>
        <v>36. Lạng SơnHuyện Lộc Bình</v>
      </c>
    </row>
    <row r="5582" spans="11:27" ht="15.75">
      <c r="K5582" s="21"/>
      <c r="L5582" s="17"/>
      <c r="M5582" s="17"/>
      <c r="N5582" s="17" t="s">
        <v>433</v>
      </c>
      <c r="O5582" s="17" t="s">
        <v>1409</v>
      </c>
      <c r="P5582" s="17" t="s">
        <v>5687</v>
      </c>
      <c r="Q5582" s="17" t="s">
        <v>347</v>
      </c>
      <c r="R5582" s="18">
        <v>65</v>
      </c>
      <c r="S5582" s="10">
        <v>36</v>
      </c>
      <c r="AA5582" s="11" t="str">
        <f t="shared" si="87"/>
        <v>36. Lạng SơnHuyện Lộc Bình</v>
      </c>
    </row>
    <row r="5583" spans="11:27" ht="15.75">
      <c r="K5583" s="21"/>
      <c r="L5583" s="17"/>
      <c r="M5583" s="17"/>
      <c r="N5583" s="17" t="s">
        <v>433</v>
      </c>
      <c r="O5583" s="17" t="s">
        <v>1409</v>
      </c>
      <c r="P5583" s="17" t="s">
        <v>5688</v>
      </c>
      <c r="Q5583" s="17" t="s">
        <v>347</v>
      </c>
      <c r="R5583" s="18">
        <v>65</v>
      </c>
      <c r="S5583" s="10">
        <v>36</v>
      </c>
      <c r="AA5583" s="11" t="str">
        <f t="shared" si="87"/>
        <v>36. Lạng SơnHuyện Lộc Bình</v>
      </c>
    </row>
    <row r="5584" spans="11:27" ht="15.75">
      <c r="K5584" s="21"/>
      <c r="L5584" s="17"/>
      <c r="M5584" s="17"/>
      <c r="N5584" s="17" t="s">
        <v>433</v>
      </c>
      <c r="O5584" s="17" t="s">
        <v>1409</v>
      </c>
      <c r="P5584" s="17" t="s">
        <v>3481</v>
      </c>
      <c r="Q5584" s="17" t="s">
        <v>347</v>
      </c>
      <c r="R5584" s="18">
        <v>65</v>
      </c>
      <c r="S5584" s="10">
        <v>36</v>
      </c>
      <c r="AA5584" s="11" t="str">
        <f t="shared" si="87"/>
        <v>36. Lạng SơnHuyện Lộc Bình</v>
      </c>
    </row>
    <row r="5585" spans="11:27" ht="15.75">
      <c r="K5585" s="21"/>
      <c r="L5585" s="17"/>
      <c r="M5585" s="17"/>
      <c r="N5585" s="17" t="s">
        <v>433</v>
      </c>
      <c r="O5585" s="17" t="s">
        <v>1409</v>
      </c>
      <c r="P5585" s="17" t="s">
        <v>5689</v>
      </c>
      <c r="Q5585" s="17" t="s">
        <v>347</v>
      </c>
      <c r="R5585" s="18">
        <v>65</v>
      </c>
      <c r="S5585" s="10">
        <v>36</v>
      </c>
      <c r="AA5585" s="11" t="str">
        <f t="shared" si="87"/>
        <v>36. Lạng SơnHuyện Lộc Bình</v>
      </c>
    </row>
    <row r="5586" spans="11:27" ht="15.75">
      <c r="K5586" s="21"/>
      <c r="L5586" s="17"/>
      <c r="M5586" s="17"/>
      <c r="N5586" s="17" t="s">
        <v>433</v>
      </c>
      <c r="O5586" s="17" t="s">
        <v>1409</v>
      </c>
      <c r="P5586" s="17" t="s">
        <v>5690</v>
      </c>
      <c r="Q5586" s="17" t="s">
        <v>347</v>
      </c>
      <c r="R5586" s="18">
        <v>65</v>
      </c>
      <c r="S5586" s="10">
        <v>36</v>
      </c>
      <c r="AA5586" s="11" t="str">
        <f t="shared" si="87"/>
        <v>36. Lạng SơnHuyện Lộc Bình</v>
      </c>
    </row>
    <row r="5587" spans="11:27" ht="15.75">
      <c r="K5587" s="21"/>
      <c r="L5587" s="17"/>
      <c r="M5587" s="17"/>
      <c r="N5587" s="17" t="s">
        <v>433</v>
      </c>
      <c r="O5587" s="17" t="s">
        <v>1409</v>
      </c>
      <c r="P5587" s="17" t="s">
        <v>5645</v>
      </c>
      <c r="Q5587" s="17" t="s">
        <v>347</v>
      </c>
      <c r="R5587" s="18">
        <v>65</v>
      </c>
      <c r="S5587" s="10">
        <v>36</v>
      </c>
      <c r="AA5587" s="11" t="str">
        <f t="shared" si="87"/>
        <v>36. Lạng SơnHuyện Lộc Bình</v>
      </c>
    </row>
    <row r="5588" spans="11:27" ht="15.75">
      <c r="K5588" s="21"/>
      <c r="L5588" s="17"/>
      <c r="M5588" s="17"/>
      <c r="N5588" s="17" t="s">
        <v>433</v>
      </c>
      <c r="O5588" s="17" t="s">
        <v>1409</v>
      </c>
      <c r="P5588" s="17" t="s">
        <v>5691</v>
      </c>
      <c r="Q5588" s="17" t="s">
        <v>347</v>
      </c>
      <c r="R5588" s="18">
        <v>65</v>
      </c>
      <c r="S5588" s="10">
        <v>36</v>
      </c>
      <c r="AA5588" s="11" t="str">
        <f t="shared" si="87"/>
        <v>36. Lạng SơnHuyện Lộc Bình</v>
      </c>
    </row>
    <row r="5589" spans="11:27" ht="15.75">
      <c r="K5589" s="21"/>
      <c r="L5589" s="17"/>
      <c r="M5589" s="17"/>
      <c r="N5589" s="17" t="s">
        <v>433</v>
      </c>
      <c r="O5589" s="17" t="s">
        <v>1409</v>
      </c>
      <c r="P5589" s="17" t="s">
        <v>5692</v>
      </c>
      <c r="Q5589" s="17" t="s">
        <v>347</v>
      </c>
      <c r="R5589" s="18">
        <v>65</v>
      </c>
      <c r="S5589" s="10">
        <v>36</v>
      </c>
      <c r="AA5589" s="11" t="str">
        <f t="shared" si="87"/>
        <v>36. Lạng SơnHuyện Lộc Bình</v>
      </c>
    </row>
    <row r="5590" spans="11:27" ht="15.75">
      <c r="K5590" s="21"/>
      <c r="L5590" s="17"/>
      <c r="M5590" s="17"/>
      <c r="N5590" s="17" t="s">
        <v>433</v>
      </c>
      <c r="O5590" s="17" t="s">
        <v>1409</v>
      </c>
      <c r="P5590" s="17" t="s">
        <v>5693</v>
      </c>
      <c r="Q5590" s="17" t="s">
        <v>347</v>
      </c>
      <c r="R5590" s="18">
        <v>65</v>
      </c>
      <c r="S5590" s="10">
        <v>36</v>
      </c>
      <c r="AA5590" s="11" t="str">
        <f t="shared" si="87"/>
        <v>36. Lạng SơnHuyện Lộc Bình</v>
      </c>
    </row>
    <row r="5591" spans="11:27" ht="15.75">
      <c r="K5591" s="21"/>
      <c r="L5591" s="17"/>
      <c r="M5591" s="17"/>
      <c r="N5591" s="17" t="s">
        <v>433</v>
      </c>
      <c r="O5591" s="17" t="s">
        <v>1409</v>
      </c>
      <c r="P5591" s="17" t="s">
        <v>5694</v>
      </c>
      <c r="Q5591" s="17" t="s">
        <v>347</v>
      </c>
      <c r="R5591" s="18">
        <v>65</v>
      </c>
      <c r="S5591" s="10">
        <v>36</v>
      </c>
      <c r="AA5591" s="11" t="str">
        <f t="shared" si="87"/>
        <v>36. Lạng SơnHuyện Lộc Bình</v>
      </c>
    </row>
    <row r="5592" spans="11:27" ht="15.75">
      <c r="K5592" s="21"/>
      <c r="L5592" s="17"/>
      <c r="M5592" s="17"/>
      <c r="N5592" s="17" t="s">
        <v>433</v>
      </c>
      <c r="O5592" s="17" t="s">
        <v>1409</v>
      </c>
      <c r="P5592" s="17" t="s">
        <v>5695</v>
      </c>
      <c r="Q5592" s="17" t="s">
        <v>347</v>
      </c>
      <c r="R5592" s="18">
        <v>65</v>
      </c>
      <c r="S5592" s="10">
        <v>36</v>
      </c>
      <c r="AA5592" s="11" t="str">
        <f t="shared" si="87"/>
        <v>36. Lạng SơnHuyện Lộc Bình</v>
      </c>
    </row>
    <row r="5593" spans="11:27" ht="15.75">
      <c r="K5593" s="21"/>
      <c r="L5593" s="17"/>
      <c r="M5593" s="17"/>
      <c r="N5593" s="17" t="s">
        <v>433</v>
      </c>
      <c r="O5593" s="17" t="s">
        <v>1409</v>
      </c>
      <c r="P5593" s="17" t="s">
        <v>5696</v>
      </c>
      <c r="Q5593" s="17" t="s">
        <v>347</v>
      </c>
      <c r="R5593" s="18">
        <v>65</v>
      </c>
      <c r="S5593" s="10">
        <v>36</v>
      </c>
      <c r="AA5593" s="11" t="str">
        <f t="shared" si="87"/>
        <v>36. Lạng SơnHuyện Lộc Bình</v>
      </c>
    </row>
    <row r="5594" spans="11:27" ht="15.75">
      <c r="K5594" s="21"/>
      <c r="L5594" s="17"/>
      <c r="M5594" s="17"/>
      <c r="N5594" s="17" t="s">
        <v>433</v>
      </c>
      <c r="O5594" s="17" t="s">
        <v>1409</v>
      </c>
      <c r="P5594" s="17" t="s">
        <v>5697</v>
      </c>
      <c r="Q5594" s="17" t="s">
        <v>347</v>
      </c>
      <c r="R5594" s="18">
        <v>65</v>
      </c>
      <c r="S5594" s="10">
        <v>36</v>
      </c>
      <c r="AA5594" s="11" t="str">
        <f t="shared" si="87"/>
        <v>36. Lạng SơnHuyện Lộc Bình</v>
      </c>
    </row>
    <row r="5595" spans="11:27" ht="15.75">
      <c r="K5595" s="21"/>
      <c r="L5595" s="17"/>
      <c r="M5595" s="17"/>
      <c r="N5595" s="17" t="s">
        <v>433</v>
      </c>
      <c r="O5595" s="17" t="s">
        <v>1409</v>
      </c>
      <c r="P5595" s="17" t="s">
        <v>1310</v>
      </c>
      <c r="Q5595" s="17" t="s">
        <v>347</v>
      </c>
      <c r="R5595" s="18">
        <v>65</v>
      </c>
      <c r="S5595" s="10">
        <v>36</v>
      </c>
      <c r="AA5595" s="11" t="str">
        <f t="shared" si="87"/>
        <v>36. Lạng SơnHuyện Lộc Bình</v>
      </c>
    </row>
    <row r="5596" spans="11:27" ht="15.75">
      <c r="K5596" s="21"/>
      <c r="L5596" s="17"/>
      <c r="M5596" s="17"/>
      <c r="N5596" s="17" t="s">
        <v>433</v>
      </c>
      <c r="O5596" s="17" t="s">
        <v>1409</v>
      </c>
      <c r="P5596" s="17" t="s">
        <v>1210</v>
      </c>
      <c r="Q5596" s="17" t="s">
        <v>347</v>
      </c>
      <c r="R5596" s="18">
        <v>65</v>
      </c>
      <c r="S5596" s="10">
        <v>36</v>
      </c>
      <c r="AA5596" s="11" t="str">
        <f t="shared" si="87"/>
        <v>36. Lạng SơnHuyện Lộc Bình</v>
      </c>
    </row>
    <row r="5597" spans="11:27" ht="15.75">
      <c r="K5597" s="21"/>
      <c r="L5597" s="17"/>
      <c r="M5597" s="17"/>
      <c r="N5597" s="17" t="s">
        <v>433</v>
      </c>
      <c r="O5597" s="17" t="s">
        <v>1409</v>
      </c>
      <c r="P5597" s="17" t="s">
        <v>5698</v>
      </c>
      <c r="Q5597" s="17" t="s">
        <v>347</v>
      </c>
      <c r="R5597" s="18">
        <v>65</v>
      </c>
      <c r="S5597" s="10">
        <v>36</v>
      </c>
      <c r="AA5597" s="11" t="str">
        <f t="shared" si="87"/>
        <v>36. Lạng SơnHuyện Lộc Bình</v>
      </c>
    </row>
    <row r="5598" spans="11:27" ht="15.75">
      <c r="K5598" s="21"/>
      <c r="L5598" s="17"/>
      <c r="M5598" s="17"/>
      <c r="N5598" s="17" t="s">
        <v>433</v>
      </c>
      <c r="O5598" s="17" t="s">
        <v>1411</v>
      </c>
      <c r="P5598" s="17" t="s">
        <v>5699</v>
      </c>
      <c r="Q5598" s="17" t="s">
        <v>347</v>
      </c>
      <c r="R5598" s="18">
        <v>65</v>
      </c>
      <c r="S5598" s="10">
        <v>36</v>
      </c>
      <c r="AA5598" s="11" t="str">
        <f t="shared" si="87"/>
        <v>36. Lạng SơnHuyện Tràng Định</v>
      </c>
    </row>
    <row r="5599" spans="11:27" ht="15.75">
      <c r="K5599" s="21"/>
      <c r="L5599" s="17"/>
      <c r="M5599" s="17"/>
      <c r="N5599" s="17" t="s">
        <v>433</v>
      </c>
      <c r="O5599" s="17" t="s">
        <v>1411</v>
      </c>
      <c r="P5599" s="17" t="s">
        <v>2062</v>
      </c>
      <c r="Q5599" s="17" t="s">
        <v>347</v>
      </c>
      <c r="R5599" s="18">
        <v>65</v>
      </c>
      <c r="S5599" s="10">
        <v>36</v>
      </c>
      <c r="AA5599" s="11" t="str">
        <f t="shared" si="87"/>
        <v>36. Lạng SơnHuyện Tràng Định</v>
      </c>
    </row>
    <row r="5600" spans="11:27" ht="15.75">
      <c r="K5600" s="21"/>
      <c r="L5600" s="17"/>
      <c r="M5600" s="17"/>
      <c r="N5600" s="17" t="s">
        <v>433</v>
      </c>
      <c r="O5600" s="17" t="s">
        <v>1411</v>
      </c>
      <c r="P5600" s="17" t="s">
        <v>2827</v>
      </c>
      <c r="Q5600" s="17" t="s">
        <v>347</v>
      </c>
      <c r="R5600" s="18">
        <v>65</v>
      </c>
      <c r="S5600" s="10">
        <v>36</v>
      </c>
      <c r="AA5600" s="11" t="str">
        <f t="shared" si="87"/>
        <v>36. Lạng SơnHuyện Tràng Định</v>
      </c>
    </row>
    <row r="5601" spans="11:27" ht="15.75">
      <c r="K5601" s="21"/>
      <c r="L5601" s="17"/>
      <c r="M5601" s="17"/>
      <c r="N5601" s="17" t="s">
        <v>433</v>
      </c>
      <c r="O5601" s="17" t="s">
        <v>1411</v>
      </c>
      <c r="P5601" s="17" t="s">
        <v>4864</v>
      </c>
      <c r="Q5601" s="17" t="s">
        <v>347</v>
      </c>
      <c r="R5601" s="18">
        <v>65</v>
      </c>
      <c r="S5601" s="10">
        <v>36</v>
      </c>
      <c r="AA5601" s="11" t="str">
        <f t="shared" si="87"/>
        <v>36. Lạng SơnHuyện Tràng Định</v>
      </c>
    </row>
    <row r="5602" spans="11:27" ht="15.75">
      <c r="K5602" s="21"/>
      <c r="L5602" s="17"/>
      <c r="M5602" s="17"/>
      <c r="N5602" s="17" t="s">
        <v>433</v>
      </c>
      <c r="O5602" s="17" t="s">
        <v>1411</v>
      </c>
      <c r="P5602" s="17" t="s">
        <v>1124</v>
      </c>
      <c r="Q5602" s="17" t="s">
        <v>347</v>
      </c>
      <c r="R5602" s="18">
        <v>65</v>
      </c>
      <c r="S5602" s="10">
        <v>36</v>
      </c>
      <c r="AA5602" s="11" t="str">
        <f t="shared" si="87"/>
        <v>36. Lạng SơnHuyện Tràng Định</v>
      </c>
    </row>
    <row r="5603" spans="11:27" ht="15.75">
      <c r="K5603" s="21"/>
      <c r="L5603" s="17"/>
      <c r="M5603" s="17"/>
      <c r="N5603" s="17" t="s">
        <v>433</v>
      </c>
      <c r="O5603" s="17" t="s">
        <v>1411</v>
      </c>
      <c r="P5603" s="17" t="s">
        <v>2829</v>
      </c>
      <c r="Q5603" s="17" t="s">
        <v>347</v>
      </c>
      <c r="R5603" s="18">
        <v>65</v>
      </c>
      <c r="S5603" s="10">
        <v>36</v>
      </c>
      <c r="AA5603" s="11" t="str">
        <f t="shared" si="87"/>
        <v>36. Lạng SơnHuyện Tràng Định</v>
      </c>
    </row>
    <row r="5604" spans="11:27" ht="15.75">
      <c r="K5604" s="21"/>
      <c r="L5604" s="17"/>
      <c r="M5604" s="17"/>
      <c r="N5604" s="17" t="s">
        <v>433</v>
      </c>
      <c r="O5604" s="17" t="s">
        <v>1411</v>
      </c>
      <c r="P5604" s="17" t="s">
        <v>5700</v>
      </c>
      <c r="Q5604" s="17" t="s">
        <v>347</v>
      </c>
      <c r="R5604" s="18">
        <v>65</v>
      </c>
      <c r="S5604" s="10">
        <v>36</v>
      </c>
      <c r="AA5604" s="11" t="str">
        <f t="shared" si="87"/>
        <v>36. Lạng SơnHuyện Tràng Định</v>
      </c>
    </row>
    <row r="5605" spans="11:27" ht="15.75">
      <c r="K5605" s="21"/>
      <c r="L5605" s="17"/>
      <c r="M5605" s="17"/>
      <c r="N5605" s="17" t="s">
        <v>433</v>
      </c>
      <c r="O5605" s="17" t="s">
        <v>1411</v>
      </c>
      <c r="P5605" s="17" t="s">
        <v>3227</v>
      </c>
      <c r="Q5605" s="17" t="s">
        <v>347</v>
      </c>
      <c r="R5605" s="18">
        <v>65</v>
      </c>
      <c r="S5605" s="10">
        <v>36</v>
      </c>
      <c r="AA5605" s="11" t="str">
        <f t="shared" si="87"/>
        <v>36. Lạng SơnHuyện Tràng Định</v>
      </c>
    </row>
    <row r="5606" spans="11:27" ht="15.75">
      <c r="K5606" s="21"/>
      <c r="L5606" s="17"/>
      <c r="M5606" s="17"/>
      <c r="N5606" s="17" t="s">
        <v>433</v>
      </c>
      <c r="O5606" s="17" t="s">
        <v>1411</v>
      </c>
      <c r="P5606" s="17" t="s">
        <v>5701</v>
      </c>
      <c r="Q5606" s="17" t="s">
        <v>347</v>
      </c>
      <c r="R5606" s="18">
        <v>65</v>
      </c>
      <c r="S5606" s="10">
        <v>36</v>
      </c>
      <c r="AA5606" s="11" t="str">
        <f t="shared" si="87"/>
        <v>36. Lạng SơnHuyện Tràng Định</v>
      </c>
    </row>
    <row r="5607" spans="11:27" ht="15.75">
      <c r="K5607" s="21"/>
      <c r="L5607" s="17"/>
      <c r="M5607" s="17"/>
      <c r="N5607" s="17" t="s">
        <v>433</v>
      </c>
      <c r="O5607" s="17" t="s">
        <v>1411</v>
      </c>
      <c r="P5607" s="17" t="s">
        <v>2545</v>
      </c>
      <c r="Q5607" s="17" t="s">
        <v>347</v>
      </c>
      <c r="R5607" s="18">
        <v>65</v>
      </c>
      <c r="S5607" s="10">
        <v>36</v>
      </c>
      <c r="AA5607" s="11" t="str">
        <f t="shared" si="87"/>
        <v>36. Lạng SơnHuyện Tràng Định</v>
      </c>
    </row>
    <row r="5608" spans="11:27" ht="15.75">
      <c r="K5608" s="21"/>
      <c r="L5608" s="17"/>
      <c r="M5608" s="17"/>
      <c r="N5608" s="17" t="s">
        <v>433</v>
      </c>
      <c r="O5608" s="17" t="s">
        <v>1411</v>
      </c>
      <c r="P5608" s="17" t="s">
        <v>5702</v>
      </c>
      <c r="Q5608" s="17" t="s">
        <v>347</v>
      </c>
      <c r="R5608" s="18">
        <v>65</v>
      </c>
      <c r="S5608" s="10">
        <v>36</v>
      </c>
      <c r="AA5608" s="11" t="str">
        <f t="shared" si="87"/>
        <v>36. Lạng SơnHuyện Tràng Định</v>
      </c>
    </row>
    <row r="5609" spans="11:27" ht="15.75">
      <c r="K5609" s="21"/>
      <c r="L5609" s="17"/>
      <c r="M5609" s="17"/>
      <c r="N5609" s="17" t="s">
        <v>433</v>
      </c>
      <c r="O5609" s="17" t="s">
        <v>1411</v>
      </c>
      <c r="P5609" s="17" t="s">
        <v>3567</v>
      </c>
      <c r="Q5609" s="17" t="s">
        <v>347</v>
      </c>
      <c r="R5609" s="18">
        <v>65</v>
      </c>
      <c r="S5609" s="10">
        <v>36</v>
      </c>
      <c r="AA5609" s="11" t="str">
        <f t="shared" si="87"/>
        <v>36. Lạng SơnHuyện Tràng Định</v>
      </c>
    </row>
    <row r="5610" spans="11:27" ht="15.75">
      <c r="K5610" s="21"/>
      <c r="L5610" s="17"/>
      <c r="M5610" s="17"/>
      <c r="N5610" s="17" t="s">
        <v>433</v>
      </c>
      <c r="O5610" s="17" t="s">
        <v>1411</v>
      </c>
      <c r="P5610" s="17" t="s">
        <v>5703</v>
      </c>
      <c r="Q5610" s="17" t="s">
        <v>347</v>
      </c>
      <c r="R5610" s="18">
        <v>65</v>
      </c>
      <c r="S5610" s="10">
        <v>36</v>
      </c>
      <c r="AA5610" s="11" t="str">
        <f t="shared" si="87"/>
        <v>36. Lạng SơnHuyện Tràng Định</v>
      </c>
    </row>
    <row r="5611" spans="11:27" ht="15.75">
      <c r="K5611" s="21"/>
      <c r="L5611" s="17"/>
      <c r="M5611" s="17"/>
      <c r="N5611" s="17" t="s">
        <v>433</v>
      </c>
      <c r="O5611" s="17" t="s">
        <v>1411</v>
      </c>
      <c r="P5611" s="17" t="s">
        <v>5704</v>
      </c>
      <c r="Q5611" s="17" t="s">
        <v>347</v>
      </c>
      <c r="R5611" s="18">
        <v>65</v>
      </c>
      <c r="S5611" s="10">
        <v>36</v>
      </c>
      <c r="AA5611" s="11" t="str">
        <f t="shared" si="87"/>
        <v>36. Lạng SơnHuyện Tràng Định</v>
      </c>
    </row>
    <row r="5612" spans="11:27" ht="15.75">
      <c r="K5612" s="21"/>
      <c r="L5612" s="17"/>
      <c r="M5612" s="17"/>
      <c r="N5612" s="17" t="s">
        <v>433</v>
      </c>
      <c r="O5612" s="17" t="s">
        <v>1411</v>
      </c>
      <c r="P5612" s="17" t="s">
        <v>5705</v>
      </c>
      <c r="Q5612" s="17" t="s">
        <v>347</v>
      </c>
      <c r="R5612" s="18">
        <v>65</v>
      </c>
      <c r="S5612" s="10">
        <v>36</v>
      </c>
      <c r="AA5612" s="11" t="str">
        <f t="shared" si="87"/>
        <v>36. Lạng SơnHuyện Tràng Định</v>
      </c>
    </row>
    <row r="5613" spans="11:27" ht="15.75">
      <c r="K5613" s="21"/>
      <c r="L5613" s="17"/>
      <c r="M5613" s="17"/>
      <c r="N5613" s="17" t="s">
        <v>433</v>
      </c>
      <c r="O5613" s="17" t="s">
        <v>1411</v>
      </c>
      <c r="P5613" s="17" t="s">
        <v>5706</v>
      </c>
      <c r="Q5613" s="17" t="s">
        <v>347</v>
      </c>
      <c r="R5613" s="18">
        <v>65</v>
      </c>
      <c r="S5613" s="10">
        <v>36</v>
      </c>
      <c r="AA5613" s="11" t="str">
        <f t="shared" si="87"/>
        <v>36. Lạng SơnHuyện Tràng Định</v>
      </c>
    </row>
    <row r="5614" spans="11:27" ht="15.75">
      <c r="K5614" s="21"/>
      <c r="L5614" s="17"/>
      <c r="M5614" s="17"/>
      <c r="N5614" s="17" t="s">
        <v>433</v>
      </c>
      <c r="O5614" s="17" t="s">
        <v>1411</v>
      </c>
      <c r="P5614" s="17" t="s">
        <v>1089</v>
      </c>
      <c r="Q5614" s="17" t="s">
        <v>347</v>
      </c>
      <c r="R5614" s="18">
        <v>65</v>
      </c>
      <c r="S5614" s="10">
        <v>36</v>
      </c>
      <c r="AA5614" s="11" t="str">
        <f t="shared" si="87"/>
        <v>36. Lạng SơnHuyện Tràng Định</v>
      </c>
    </row>
    <row r="5615" spans="11:27" ht="15.75">
      <c r="K5615" s="21"/>
      <c r="L5615" s="17"/>
      <c r="M5615" s="17"/>
      <c r="N5615" s="17" t="s">
        <v>433</v>
      </c>
      <c r="O5615" s="17" t="s">
        <v>1411</v>
      </c>
      <c r="P5615" s="17" t="s">
        <v>495</v>
      </c>
      <c r="Q5615" s="17" t="s">
        <v>347</v>
      </c>
      <c r="R5615" s="18">
        <v>65</v>
      </c>
      <c r="S5615" s="10">
        <v>36</v>
      </c>
      <c r="AA5615" s="11" t="str">
        <f t="shared" si="87"/>
        <v>36. Lạng SơnHuyện Tràng Định</v>
      </c>
    </row>
    <row r="5616" spans="11:27" ht="15.75">
      <c r="K5616" s="21"/>
      <c r="L5616" s="17"/>
      <c r="M5616" s="17"/>
      <c r="N5616" s="17" t="s">
        <v>433</v>
      </c>
      <c r="O5616" s="17" t="s">
        <v>1411</v>
      </c>
      <c r="P5616" s="17" t="s">
        <v>5707</v>
      </c>
      <c r="Q5616" s="17" t="s">
        <v>347</v>
      </c>
      <c r="R5616" s="18">
        <v>65</v>
      </c>
      <c r="S5616" s="10">
        <v>36</v>
      </c>
      <c r="AA5616" s="11" t="str">
        <f t="shared" si="87"/>
        <v>36. Lạng SơnHuyện Tràng Định</v>
      </c>
    </row>
    <row r="5617" spans="11:27" ht="15.75">
      <c r="K5617" s="21"/>
      <c r="L5617" s="17"/>
      <c r="M5617" s="17"/>
      <c r="N5617" s="17" t="s">
        <v>433</v>
      </c>
      <c r="O5617" s="17" t="s">
        <v>1411</v>
      </c>
      <c r="P5617" s="17" t="s">
        <v>2852</v>
      </c>
      <c r="Q5617" s="17" t="s">
        <v>347</v>
      </c>
      <c r="R5617" s="18">
        <v>65</v>
      </c>
      <c r="S5617" s="10">
        <v>36</v>
      </c>
      <c r="AA5617" s="11" t="str">
        <f t="shared" si="87"/>
        <v>36. Lạng SơnHuyện Tràng Định</v>
      </c>
    </row>
    <row r="5618" spans="11:27" ht="15.75">
      <c r="K5618" s="21"/>
      <c r="L5618" s="17"/>
      <c r="M5618" s="17"/>
      <c r="N5618" s="17" t="s">
        <v>433</v>
      </c>
      <c r="O5618" s="17" t="s">
        <v>1411</v>
      </c>
      <c r="P5618" s="17" t="s">
        <v>4467</v>
      </c>
      <c r="Q5618" s="17" t="s">
        <v>347</v>
      </c>
      <c r="R5618" s="18">
        <v>65</v>
      </c>
      <c r="S5618" s="10">
        <v>36</v>
      </c>
      <c r="AA5618" s="11" t="str">
        <f t="shared" si="87"/>
        <v>36. Lạng SơnHuyện Tràng Định</v>
      </c>
    </row>
    <row r="5619" spans="11:27" ht="15.75">
      <c r="K5619" s="21"/>
      <c r="L5619" s="17"/>
      <c r="M5619" s="17"/>
      <c r="N5619" s="17" t="s">
        <v>433</v>
      </c>
      <c r="O5619" s="17" t="s">
        <v>1411</v>
      </c>
      <c r="P5619" s="17" t="s">
        <v>2083</v>
      </c>
      <c r="Q5619" s="17" t="s">
        <v>347</v>
      </c>
      <c r="R5619" s="18">
        <v>65</v>
      </c>
      <c r="S5619" s="10">
        <v>36</v>
      </c>
      <c r="AA5619" s="11" t="str">
        <f t="shared" si="87"/>
        <v>36. Lạng SơnHuyện Tràng Định</v>
      </c>
    </row>
    <row r="5620" spans="11:27" ht="15.75">
      <c r="K5620" s="21"/>
      <c r="L5620" s="17"/>
      <c r="M5620" s="17"/>
      <c r="N5620" s="17" t="s">
        <v>433</v>
      </c>
      <c r="O5620" s="17" t="s">
        <v>1413</v>
      </c>
      <c r="P5620" s="17" t="s">
        <v>5708</v>
      </c>
      <c r="Q5620" s="17" t="s">
        <v>347</v>
      </c>
      <c r="R5620" s="18">
        <v>65</v>
      </c>
      <c r="S5620" s="10">
        <v>36</v>
      </c>
      <c r="AA5620" s="11" t="str">
        <f t="shared" si="87"/>
        <v>36. Lạng SơnHuyện Văn Lãng</v>
      </c>
    </row>
    <row r="5621" spans="11:27" ht="15.75">
      <c r="K5621" s="21"/>
      <c r="L5621" s="17"/>
      <c r="M5621" s="17"/>
      <c r="N5621" s="17" t="s">
        <v>433</v>
      </c>
      <c r="O5621" s="17" t="s">
        <v>1413</v>
      </c>
      <c r="P5621" s="17" t="s">
        <v>5709</v>
      </c>
      <c r="Q5621" s="17" t="s">
        <v>347</v>
      </c>
      <c r="R5621" s="18">
        <v>65</v>
      </c>
      <c r="S5621" s="10">
        <v>36</v>
      </c>
      <c r="AA5621" s="11" t="str">
        <f t="shared" si="87"/>
        <v>36. Lạng SơnHuyện Văn Lãng</v>
      </c>
    </row>
    <row r="5622" spans="11:27" ht="15.75">
      <c r="K5622" s="21"/>
      <c r="L5622" s="17"/>
      <c r="M5622" s="17"/>
      <c r="N5622" s="17" t="s">
        <v>433</v>
      </c>
      <c r="O5622" s="17" t="s">
        <v>1413</v>
      </c>
      <c r="P5622" s="17" t="s">
        <v>5710</v>
      </c>
      <c r="Q5622" s="17" t="s">
        <v>347</v>
      </c>
      <c r="R5622" s="18">
        <v>65</v>
      </c>
      <c r="S5622" s="10">
        <v>36</v>
      </c>
      <c r="AA5622" s="11" t="str">
        <f t="shared" si="87"/>
        <v>36. Lạng SơnHuyện Văn Lãng</v>
      </c>
    </row>
    <row r="5623" spans="11:27" ht="15.75">
      <c r="K5623" s="21"/>
      <c r="L5623" s="17"/>
      <c r="M5623" s="17"/>
      <c r="N5623" s="17" t="s">
        <v>433</v>
      </c>
      <c r="O5623" s="17" t="s">
        <v>1413</v>
      </c>
      <c r="P5623" s="17" t="s">
        <v>5711</v>
      </c>
      <c r="Q5623" s="17" t="s">
        <v>347</v>
      </c>
      <c r="R5623" s="18">
        <v>65</v>
      </c>
      <c r="S5623" s="10">
        <v>36</v>
      </c>
      <c r="AA5623" s="11" t="str">
        <f t="shared" si="87"/>
        <v>36. Lạng SơnHuyện Văn Lãng</v>
      </c>
    </row>
    <row r="5624" spans="11:27" ht="15.75">
      <c r="K5624" s="21"/>
      <c r="L5624" s="17"/>
      <c r="M5624" s="17"/>
      <c r="N5624" s="17" t="s">
        <v>433</v>
      </c>
      <c r="O5624" s="17" t="s">
        <v>1413</v>
      </c>
      <c r="P5624" s="17" t="s">
        <v>5712</v>
      </c>
      <c r="Q5624" s="17" t="s">
        <v>347</v>
      </c>
      <c r="R5624" s="18">
        <v>65</v>
      </c>
      <c r="S5624" s="10">
        <v>36</v>
      </c>
      <c r="AA5624" s="11" t="str">
        <f t="shared" si="87"/>
        <v>36. Lạng SơnHuyện Văn Lãng</v>
      </c>
    </row>
    <row r="5625" spans="11:27" ht="15.75">
      <c r="K5625" s="21"/>
      <c r="L5625" s="17"/>
      <c r="M5625" s="17"/>
      <c r="N5625" s="17" t="s">
        <v>433</v>
      </c>
      <c r="O5625" s="17" t="s">
        <v>1413</v>
      </c>
      <c r="P5625" s="17" t="s">
        <v>453</v>
      </c>
      <c r="Q5625" s="17" t="s">
        <v>347</v>
      </c>
      <c r="R5625" s="18">
        <v>65</v>
      </c>
      <c r="S5625" s="10">
        <v>36</v>
      </c>
      <c r="AA5625" s="11" t="str">
        <f t="shared" si="87"/>
        <v>36. Lạng SơnHuyện Văn Lãng</v>
      </c>
    </row>
    <row r="5626" spans="11:27" ht="15.75">
      <c r="K5626" s="21"/>
      <c r="L5626" s="17"/>
      <c r="M5626" s="17"/>
      <c r="N5626" s="17" t="s">
        <v>433</v>
      </c>
      <c r="O5626" s="17" t="s">
        <v>1413</v>
      </c>
      <c r="P5626" s="17" t="s">
        <v>5713</v>
      </c>
      <c r="Q5626" s="17" t="s">
        <v>347</v>
      </c>
      <c r="R5626" s="18">
        <v>65</v>
      </c>
      <c r="S5626" s="10">
        <v>36</v>
      </c>
      <c r="AA5626" s="11" t="str">
        <f t="shared" si="87"/>
        <v>36. Lạng SơnHuyện Văn Lãng</v>
      </c>
    </row>
    <row r="5627" spans="11:27" ht="15.75">
      <c r="K5627" s="21"/>
      <c r="L5627" s="17"/>
      <c r="M5627" s="17"/>
      <c r="N5627" s="17" t="s">
        <v>433</v>
      </c>
      <c r="O5627" s="17" t="s">
        <v>1413</v>
      </c>
      <c r="P5627" s="17" t="s">
        <v>5714</v>
      </c>
      <c r="Q5627" s="17" t="s">
        <v>347</v>
      </c>
      <c r="R5627" s="18">
        <v>65</v>
      </c>
      <c r="S5627" s="10">
        <v>36</v>
      </c>
      <c r="AA5627" s="11" t="str">
        <f t="shared" si="87"/>
        <v>36. Lạng SơnHuyện Văn Lãng</v>
      </c>
    </row>
    <row r="5628" spans="11:27" ht="15.75">
      <c r="K5628" s="21"/>
      <c r="L5628" s="17"/>
      <c r="M5628" s="17"/>
      <c r="N5628" s="17" t="s">
        <v>433</v>
      </c>
      <c r="O5628" s="17" t="s">
        <v>1413</v>
      </c>
      <c r="P5628" s="17" t="s">
        <v>878</v>
      </c>
      <c r="Q5628" s="17" t="s">
        <v>347</v>
      </c>
      <c r="R5628" s="18">
        <v>65</v>
      </c>
      <c r="S5628" s="10">
        <v>36</v>
      </c>
      <c r="AA5628" s="11" t="str">
        <f t="shared" si="87"/>
        <v>36. Lạng SơnHuyện Văn Lãng</v>
      </c>
    </row>
    <row r="5629" spans="11:27" ht="15.75">
      <c r="K5629" s="21"/>
      <c r="L5629" s="17"/>
      <c r="M5629" s="17"/>
      <c r="N5629" s="17" t="s">
        <v>433</v>
      </c>
      <c r="O5629" s="17" t="s">
        <v>1413</v>
      </c>
      <c r="P5629" s="17" t="s">
        <v>5715</v>
      </c>
      <c r="Q5629" s="17" t="s">
        <v>347</v>
      </c>
      <c r="R5629" s="18">
        <v>65</v>
      </c>
      <c r="S5629" s="10">
        <v>36</v>
      </c>
      <c r="AA5629" s="11" t="str">
        <f t="shared" si="87"/>
        <v>36. Lạng SơnHuyện Văn Lãng</v>
      </c>
    </row>
    <row r="5630" spans="11:27" ht="15.75">
      <c r="K5630" s="21"/>
      <c r="L5630" s="17"/>
      <c r="M5630" s="17"/>
      <c r="N5630" s="17" t="s">
        <v>433</v>
      </c>
      <c r="O5630" s="17" t="s">
        <v>1413</v>
      </c>
      <c r="P5630" s="17" t="s">
        <v>2698</v>
      </c>
      <c r="Q5630" s="17" t="s">
        <v>347</v>
      </c>
      <c r="R5630" s="18">
        <v>65</v>
      </c>
      <c r="S5630" s="10">
        <v>36</v>
      </c>
      <c r="AA5630" s="11" t="str">
        <f t="shared" si="87"/>
        <v>36. Lạng SơnHuyện Văn Lãng</v>
      </c>
    </row>
    <row r="5631" spans="11:27" ht="15.75">
      <c r="K5631" s="21"/>
      <c r="L5631" s="17"/>
      <c r="M5631" s="17"/>
      <c r="N5631" s="17" t="s">
        <v>433</v>
      </c>
      <c r="O5631" s="17" t="s">
        <v>1413</v>
      </c>
      <c r="P5631" s="17" t="s">
        <v>5716</v>
      </c>
      <c r="Q5631" s="17" t="s">
        <v>347</v>
      </c>
      <c r="R5631" s="18">
        <v>65</v>
      </c>
      <c r="S5631" s="10">
        <v>36</v>
      </c>
      <c r="AA5631" s="11" t="str">
        <f t="shared" si="87"/>
        <v>36. Lạng SơnHuyện Văn Lãng</v>
      </c>
    </row>
    <row r="5632" spans="11:27" ht="15.75">
      <c r="K5632" s="21"/>
      <c r="L5632" s="17"/>
      <c r="M5632" s="17"/>
      <c r="N5632" s="17" t="s">
        <v>433</v>
      </c>
      <c r="O5632" s="17" t="s">
        <v>1413</v>
      </c>
      <c r="P5632" s="17" t="s">
        <v>2567</v>
      </c>
      <c r="Q5632" s="17" t="s">
        <v>347</v>
      </c>
      <c r="R5632" s="18">
        <v>65</v>
      </c>
      <c r="S5632" s="10">
        <v>36</v>
      </c>
      <c r="AA5632" s="11" t="str">
        <f t="shared" si="87"/>
        <v>36. Lạng SơnHuyện Văn Lãng</v>
      </c>
    </row>
    <row r="5633" spans="11:27" ht="15.75">
      <c r="K5633" s="21"/>
      <c r="L5633" s="17"/>
      <c r="M5633" s="17"/>
      <c r="N5633" s="17" t="s">
        <v>433</v>
      </c>
      <c r="O5633" s="17" t="s">
        <v>1413</v>
      </c>
      <c r="P5633" s="17" t="s">
        <v>5717</v>
      </c>
      <c r="Q5633" s="17" t="s">
        <v>347</v>
      </c>
      <c r="R5633" s="18">
        <v>65</v>
      </c>
      <c r="S5633" s="10">
        <v>36</v>
      </c>
      <c r="AA5633" s="11" t="str">
        <f t="shared" si="87"/>
        <v>36. Lạng SơnHuyện Văn Lãng</v>
      </c>
    </row>
    <row r="5634" spans="11:27" ht="15.75">
      <c r="K5634" s="21"/>
      <c r="L5634" s="17"/>
      <c r="M5634" s="17"/>
      <c r="N5634" s="17" t="s">
        <v>433</v>
      </c>
      <c r="O5634" s="17" t="s">
        <v>1413</v>
      </c>
      <c r="P5634" s="17" t="s">
        <v>3521</v>
      </c>
      <c r="Q5634" s="17" t="s">
        <v>347</v>
      </c>
      <c r="R5634" s="18">
        <v>65</v>
      </c>
      <c r="S5634" s="10">
        <v>36</v>
      </c>
      <c r="AA5634" s="11" t="str">
        <f t="shared" si="87"/>
        <v>36. Lạng SơnHuyện Văn Lãng</v>
      </c>
    </row>
    <row r="5635" spans="11:27" ht="15.75">
      <c r="K5635" s="21"/>
      <c r="L5635" s="17"/>
      <c r="M5635" s="17"/>
      <c r="N5635" s="17" t="s">
        <v>433</v>
      </c>
      <c r="O5635" s="17" t="s">
        <v>1413</v>
      </c>
      <c r="P5635" s="17" t="s">
        <v>3571</v>
      </c>
      <c r="Q5635" s="17" t="s">
        <v>347</v>
      </c>
      <c r="R5635" s="18">
        <v>65</v>
      </c>
      <c r="S5635" s="10">
        <v>36</v>
      </c>
      <c r="AA5635" s="11" t="str">
        <f t="shared" si="87"/>
        <v>36. Lạng SơnHuyện Văn Lãng</v>
      </c>
    </row>
    <row r="5636" spans="11:27" ht="15.75">
      <c r="K5636" s="21"/>
      <c r="L5636" s="17"/>
      <c r="M5636" s="17"/>
      <c r="N5636" s="17" t="s">
        <v>433</v>
      </c>
      <c r="O5636" s="17" t="s">
        <v>1413</v>
      </c>
      <c r="P5636" s="17" t="s">
        <v>5718</v>
      </c>
      <c r="Q5636" s="17" t="s">
        <v>347</v>
      </c>
      <c r="R5636" s="18">
        <v>65</v>
      </c>
      <c r="S5636" s="10">
        <v>36</v>
      </c>
      <c r="AA5636" s="11" t="str">
        <f t="shared" si="87"/>
        <v>36. Lạng SơnHuyện Văn Lãng</v>
      </c>
    </row>
    <row r="5637" spans="11:27" ht="15.75">
      <c r="K5637" s="21"/>
      <c r="L5637" s="17"/>
      <c r="M5637" s="17"/>
      <c r="N5637" s="17" t="s">
        <v>433</v>
      </c>
      <c r="O5637" s="17" t="s">
        <v>1415</v>
      </c>
      <c r="P5637" s="17" t="s">
        <v>5719</v>
      </c>
      <c r="Q5637" s="17" t="s">
        <v>347</v>
      </c>
      <c r="R5637" s="18">
        <v>65</v>
      </c>
      <c r="S5637" s="10">
        <v>36</v>
      </c>
      <c r="AA5637" s="11" t="str">
        <f t="shared" si="87"/>
        <v>36. Lạng SơnHuyện Văn Quan</v>
      </c>
    </row>
    <row r="5638" spans="11:27" ht="15.75">
      <c r="K5638" s="21"/>
      <c r="L5638" s="17"/>
      <c r="M5638" s="17"/>
      <c r="N5638" s="17" t="s">
        <v>433</v>
      </c>
      <c r="O5638" s="17" t="s">
        <v>1415</v>
      </c>
      <c r="P5638" s="17" t="s">
        <v>2031</v>
      </c>
      <c r="Q5638" s="17" t="s">
        <v>347</v>
      </c>
      <c r="R5638" s="18">
        <v>65</v>
      </c>
      <c r="S5638" s="10">
        <v>36</v>
      </c>
      <c r="AA5638" s="11" t="str">
        <f t="shared" ref="AA5638:AA5701" si="88">N5638&amp;O5638</f>
        <v>36. Lạng SơnHuyện Văn Quan</v>
      </c>
    </row>
    <row r="5639" spans="11:27" ht="15.75">
      <c r="K5639" s="21"/>
      <c r="L5639" s="17"/>
      <c r="M5639" s="17"/>
      <c r="N5639" s="17" t="s">
        <v>433</v>
      </c>
      <c r="O5639" s="17" t="s">
        <v>1415</v>
      </c>
      <c r="P5639" s="17" t="s">
        <v>5720</v>
      </c>
      <c r="Q5639" s="17" t="s">
        <v>347</v>
      </c>
      <c r="R5639" s="18">
        <v>65</v>
      </c>
      <c r="S5639" s="10">
        <v>36</v>
      </c>
      <c r="AA5639" s="11" t="str">
        <f t="shared" si="88"/>
        <v>36. Lạng SơnHuyện Văn Quan</v>
      </c>
    </row>
    <row r="5640" spans="11:27" ht="15.75">
      <c r="K5640" s="21"/>
      <c r="L5640" s="17"/>
      <c r="M5640" s="17"/>
      <c r="N5640" s="17" t="s">
        <v>433</v>
      </c>
      <c r="O5640" s="17" t="s">
        <v>1415</v>
      </c>
      <c r="P5640" s="17" t="s">
        <v>5721</v>
      </c>
      <c r="Q5640" s="17" t="s">
        <v>347</v>
      </c>
      <c r="R5640" s="18">
        <v>65</v>
      </c>
      <c r="S5640" s="10">
        <v>36</v>
      </c>
      <c r="AA5640" s="11" t="str">
        <f t="shared" si="88"/>
        <v>36. Lạng SơnHuyện Văn Quan</v>
      </c>
    </row>
    <row r="5641" spans="11:27" ht="15.75">
      <c r="K5641" s="21"/>
      <c r="L5641" s="17"/>
      <c r="M5641" s="17"/>
      <c r="N5641" s="17" t="s">
        <v>433</v>
      </c>
      <c r="O5641" s="17" t="s">
        <v>1415</v>
      </c>
      <c r="P5641" s="17" t="s">
        <v>5722</v>
      </c>
      <c r="Q5641" s="17" t="s">
        <v>347</v>
      </c>
      <c r="R5641" s="18">
        <v>65</v>
      </c>
      <c r="S5641" s="10">
        <v>36</v>
      </c>
      <c r="AA5641" s="11" t="str">
        <f t="shared" si="88"/>
        <v>36. Lạng SơnHuyện Văn Quan</v>
      </c>
    </row>
    <row r="5642" spans="11:27" ht="15.75">
      <c r="K5642" s="21"/>
      <c r="L5642" s="17"/>
      <c r="M5642" s="17"/>
      <c r="N5642" s="17" t="s">
        <v>433</v>
      </c>
      <c r="O5642" s="17" t="s">
        <v>1415</v>
      </c>
      <c r="P5642" s="17" t="s">
        <v>1267</v>
      </c>
      <c r="Q5642" s="17" t="s">
        <v>347</v>
      </c>
      <c r="R5642" s="18">
        <v>65</v>
      </c>
      <c r="S5642" s="10">
        <v>36</v>
      </c>
      <c r="AA5642" s="11" t="str">
        <f t="shared" si="88"/>
        <v>36. Lạng SơnHuyện Văn Quan</v>
      </c>
    </row>
    <row r="5643" spans="11:27" ht="15.75">
      <c r="K5643" s="21"/>
      <c r="L5643" s="17"/>
      <c r="M5643" s="17"/>
      <c r="N5643" s="17" t="s">
        <v>433</v>
      </c>
      <c r="O5643" s="17" t="s">
        <v>1415</v>
      </c>
      <c r="P5643" s="17" t="s">
        <v>5723</v>
      </c>
      <c r="Q5643" s="17" t="s">
        <v>347</v>
      </c>
      <c r="R5643" s="18">
        <v>65</v>
      </c>
      <c r="S5643" s="10">
        <v>36</v>
      </c>
      <c r="AA5643" s="11" t="str">
        <f t="shared" si="88"/>
        <v>36. Lạng SơnHuyện Văn Quan</v>
      </c>
    </row>
    <row r="5644" spans="11:27" ht="15.75">
      <c r="K5644" s="21"/>
      <c r="L5644" s="17"/>
      <c r="M5644" s="17"/>
      <c r="N5644" s="17" t="s">
        <v>433</v>
      </c>
      <c r="O5644" s="17" t="s">
        <v>1415</v>
      </c>
      <c r="P5644" s="17" t="s">
        <v>5724</v>
      </c>
      <c r="Q5644" s="17" t="s">
        <v>347</v>
      </c>
      <c r="R5644" s="18">
        <v>65</v>
      </c>
      <c r="S5644" s="10">
        <v>36</v>
      </c>
      <c r="AA5644" s="11" t="str">
        <f t="shared" si="88"/>
        <v>36. Lạng SơnHuyện Văn Quan</v>
      </c>
    </row>
    <row r="5645" spans="11:27" ht="15.75">
      <c r="K5645" s="21"/>
      <c r="L5645" s="17"/>
      <c r="M5645" s="17"/>
      <c r="N5645" s="17" t="s">
        <v>433</v>
      </c>
      <c r="O5645" s="17" t="s">
        <v>1415</v>
      </c>
      <c r="P5645" s="17" t="s">
        <v>5725</v>
      </c>
      <c r="Q5645" s="17" t="s">
        <v>347</v>
      </c>
      <c r="R5645" s="18">
        <v>65</v>
      </c>
      <c r="S5645" s="10">
        <v>36</v>
      </c>
      <c r="AA5645" s="11" t="str">
        <f t="shared" si="88"/>
        <v>36. Lạng SơnHuyện Văn Quan</v>
      </c>
    </row>
    <row r="5646" spans="11:27" ht="15.75">
      <c r="K5646" s="21"/>
      <c r="L5646" s="17"/>
      <c r="M5646" s="17"/>
      <c r="N5646" s="17" t="s">
        <v>433</v>
      </c>
      <c r="O5646" s="17" t="s">
        <v>1415</v>
      </c>
      <c r="P5646" s="17" t="s">
        <v>5726</v>
      </c>
      <c r="Q5646" s="17" t="s">
        <v>347</v>
      </c>
      <c r="R5646" s="18">
        <v>65</v>
      </c>
      <c r="S5646" s="10">
        <v>36</v>
      </c>
      <c r="AA5646" s="11" t="str">
        <f t="shared" si="88"/>
        <v>36. Lạng SơnHuyện Văn Quan</v>
      </c>
    </row>
    <row r="5647" spans="11:27" ht="15.75">
      <c r="K5647" s="21"/>
      <c r="L5647" s="17"/>
      <c r="M5647" s="17"/>
      <c r="N5647" s="17" t="s">
        <v>433</v>
      </c>
      <c r="O5647" s="17" t="s">
        <v>1415</v>
      </c>
      <c r="P5647" s="17" t="s">
        <v>5727</v>
      </c>
      <c r="Q5647" s="17" t="s">
        <v>347</v>
      </c>
      <c r="R5647" s="18">
        <v>65</v>
      </c>
      <c r="S5647" s="10">
        <v>36</v>
      </c>
      <c r="AA5647" s="11" t="str">
        <f t="shared" si="88"/>
        <v>36. Lạng SơnHuyện Văn Quan</v>
      </c>
    </row>
    <row r="5648" spans="11:27" ht="15.75">
      <c r="K5648" s="21"/>
      <c r="L5648" s="17"/>
      <c r="M5648" s="17"/>
      <c r="N5648" s="17" t="s">
        <v>433</v>
      </c>
      <c r="O5648" s="17" t="s">
        <v>1415</v>
      </c>
      <c r="P5648" s="17" t="s">
        <v>5728</v>
      </c>
      <c r="Q5648" s="17" t="s">
        <v>347</v>
      </c>
      <c r="R5648" s="18">
        <v>65</v>
      </c>
      <c r="S5648" s="10">
        <v>36</v>
      </c>
      <c r="AA5648" s="11" t="str">
        <f t="shared" si="88"/>
        <v>36. Lạng SơnHuyện Văn Quan</v>
      </c>
    </row>
    <row r="5649" spans="11:27" ht="15.75">
      <c r="K5649" s="21"/>
      <c r="L5649" s="17"/>
      <c r="M5649" s="17"/>
      <c r="N5649" s="17" t="s">
        <v>433</v>
      </c>
      <c r="O5649" s="17" t="s">
        <v>1415</v>
      </c>
      <c r="P5649" s="17" t="s">
        <v>5729</v>
      </c>
      <c r="Q5649" s="17" t="s">
        <v>347</v>
      </c>
      <c r="R5649" s="18">
        <v>65</v>
      </c>
      <c r="S5649" s="10">
        <v>36</v>
      </c>
      <c r="AA5649" s="11" t="str">
        <f t="shared" si="88"/>
        <v>36. Lạng SơnHuyện Văn Quan</v>
      </c>
    </row>
    <row r="5650" spans="11:27" ht="15.75">
      <c r="K5650" s="21"/>
      <c r="L5650" s="17"/>
      <c r="M5650" s="17"/>
      <c r="N5650" s="17" t="s">
        <v>433</v>
      </c>
      <c r="O5650" s="17" t="s">
        <v>1415</v>
      </c>
      <c r="P5650" s="17" t="s">
        <v>5730</v>
      </c>
      <c r="Q5650" s="17" t="s">
        <v>347</v>
      </c>
      <c r="R5650" s="18">
        <v>65</v>
      </c>
      <c r="S5650" s="10">
        <v>36</v>
      </c>
      <c r="AA5650" s="11" t="str">
        <f t="shared" si="88"/>
        <v>36. Lạng SơnHuyện Văn Quan</v>
      </c>
    </row>
    <row r="5651" spans="11:27" ht="15.75">
      <c r="K5651" s="21"/>
      <c r="L5651" s="17"/>
      <c r="M5651" s="17"/>
      <c r="N5651" s="17" t="s">
        <v>433</v>
      </c>
      <c r="O5651" s="17" t="s">
        <v>1415</v>
      </c>
      <c r="P5651" s="17" t="s">
        <v>5731</v>
      </c>
      <c r="Q5651" s="17" t="s">
        <v>347</v>
      </c>
      <c r="R5651" s="18">
        <v>65</v>
      </c>
      <c r="S5651" s="10">
        <v>36</v>
      </c>
      <c r="AA5651" s="11" t="str">
        <f t="shared" si="88"/>
        <v>36. Lạng SơnHuyện Văn Quan</v>
      </c>
    </row>
    <row r="5652" spans="11:27" ht="15.75">
      <c r="K5652" s="21"/>
      <c r="L5652" s="17"/>
      <c r="M5652" s="17"/>
      <c r="N5652" s="17" t="s">
        <v>433</v>
      </c>
      <c r="O5652" s="17" t="s">
        <v>1415</v>
      </c>
      <c r="P5652" s="17" t="s">
        <v>5732</v>
      </c>
      <c r="Q5652" s="17" t="s">
        <v>347</v>
      </c>
      <c r="R5652" s="18">
        <v>65</v>
      </c>
      <c r="S5652" s="10">
        <v>36</v>
      </c>
      <c r="AA5652" s="11" t="str">
        <f t="shared" si="88"/>
        <v>36. Lạng SơnHuyện Văn Quan</v>
      </c>
    </row>
    <row r="5653" spans="11:27" ht="15.75">
      <c r="K5653" s="21"/>
      <c r="L5653" s="17"/>
      <c r="M5653" s="17"/>
      <c r="N5653" s="17" t="s">
        <v>433</v>
      </c>
      <c r="O5653" s="17" t="s">
        <v>1415</v>
      </c>
      <c r="P5653" s="17" t="s">
        <v>5733</v>
      </c>
      <c r="Q5653" s="17" t="s">
        <v>347</v>
      </c>
      <c r="R5653" s="18">
        <v>65</v>
      </c>
      <c r="S5653" s="10">
        <v>36</v>
      </c>
      <c r="AA5653" s="11" t="str">
        <f t="shared" si="88"/>
        <v>36. Lạng SơnHuyện Văn Quan</v>
      </c>
    </row>
    <row r="5654" spans="11:27" ht="15.75">
      <c r="K5654" s="21"/>
      <c r="L5654" s="17"/>
      <c r="M5654" s="17"/>
      <c r="N5654" s="17" t="s">
        <v>433</v>
      </c>
      <c r="O5654" s="17" t="s">
        <v>1417</v>
      </c>
      <c r="P5654" s="17" t="s">
        <v>4315</v>
      </c>
      <c r="Q5654" s="17" t="s">
        <v>347</v>
      </c>
      <c r="R5654" s="18">
        <v>65</v>
      </c>
      <c r="S5654" s="10">
        <v>36</v>
      </c>
      <c r="AA5654" s="11" t="str">
        <f t="shared" si="88"/>
        <v>36. Lạng SơnThành phố Lạng Sơn</v>
      </c>
    </row>
    <row r="5655" spans="11:27" ht="15.75">
      <c r="K5655" s="21"/>
      <c r="L5655" s="17"/>
      <c r="M5655" s="17"/>
      <c r="N5655" s="17" t="s">
        <v>433</v>
      </c>
      <c r="O5655" s="17" t="s">
        <v>1417</v>
      </c>
      <c r="P5655" s="17" t="s">
        <v>5734</v>
      </c>
      <c r="Q5655" s="17" t="s">
        <v>347</v>
      </c>
      <c r="R5655" s="18">
        <v>65</v>
      </c>
      <c r="S5655" s="10">
        <v>36</v>
      </c>
      <c r="AA5655" s="11" t="str">
        <f t="shared" si="88"/>
        <v>36. Lạng SơnThành phố Lạng Sơn</v>
      </c>
    </row>
    <row r="5656" spans="11:27" ht="15.75">
      <c r="K5656" s="21"/>
      <c r="L5656" s="17"/>
      <c r="M5656" s="17"/>
      <c r="N5656" s="17" t="s">
        <v>433</v>
      </c>
      <c r="O5656" s="17" t="s">
        <v>1417</v>
      </c>
      <c r="P5656" s="17" t="s">
        <v>1597</v>
      </c>
      <c r="Q5656" s="17" t="s">
        <v>347</v>
      </c>
      <c r="R5656" s="18">
        <v>65</v>
      </c>
      <c r="S5656" s="10">
        <v>36</v>
      </c>
      <c r="AA5656" s="11" t="str">
        <f t="shared" si="88"/>
        <v>36. Lạng SơnThành phố Lạng Sơn</v>
      </c>
    </row>
    <row r="5657" spans="11:27" ht="15.75">
      <c r="K5657" s="21"/>
      <c r="L5657" s="17"/>
      <c r="M5657" s="17"/>
      <c r="N5657" s="17" t="s">
        <v>433</v>
      </c>
      <c r="O5657" s="17" t="s">
        <v>1417</v>
      </c>
      <c r="P5657" s="17" t="s">
        <v>5735</v>
      </c>
      <c r="Q5657" s="17" t="s">
        <v>347</v>
      </c>
      <c r="R5657" s="18">
        <v>65</v>
      </c>
      <c r="S5657" s="10">
        <v>36</v>
      </c>
      <c r="AA5657" s="11" t="str">
        <f t="shared" si="88"/>
        <v>36. Lạng SơnThành phố Lạng Sơn</v>
      </c>
    </row>
    <row r="5658" spans="11:27" ht="15.75">
      <c r="K5658" s="21"/>
      <c r="L5658" s="17"/>
      <c r="M5658" s="17"/>
      <c r="N5658" s="17" t="s">
        <v>433</v>
      </c>
      <c r="O5658" s="17" t="s">
        <v>1417</v>
      </c>
      <c r="P5658" s="17" t="s">
        <v>5736</v>
      </c>
      <c r="Q5658" s="17" t="s">
        <v>347</v>
      </c>
      <c r="R5658" s="18">
        <v>65</v>
      </c>
      <c r="S5658" s="10">
        <v>36</v>
      </c>
      <c r="AA5658" s="11" t="str">
        <f t="shared" si="88"/>
        <v>36. Lạng SơnThành phố Lạng Sơn</v>
      </c>
    </row>
    <row r="5659" spans="11:27" ht="15.75">
      <c r="K5659" s="21"/>
      <c r="L5659" s="17"/>
      <c r="M5659" s="17"/>
      <c r="N5659" s="17" t="s">
        <v>433</v>
      </c>
      <c r="O5659" s="17" t="s">
        <v>1417</v>
      </c>
      <c r="P5659" s="17" t="s">
        <v>5737</v>
      </c>
      <c r="Q5659" s="17" t="s">
        <v>347</v>
      </c>
      <c r="R5659" s="18">
        <v>65</v>
      </c>
      <c r="S5659" s="10">
        <v>36</v>
      </c>
      <c r="AA5659" s="11" t="str">
        <f t="shared" si="88"/>
        <v>36. Lạng SơnThành phố Lạng Sơn</v>
      </c>
    </row>
    <row r="5660" spans="11:27" ht="15.75">
      <c r="K5660" s="21"/>
      <c r="L5660" s="17"/>
      <c r="M5660" s="17"/>
      <c r="N5660" s="17" t="s">
        <v>433</v>
      </c>
      <c r="O5660" s="17" t="s">
        <v>1417</v>
      </c>
      <c r="P5660" s="17" t="s">
        <v>5738</v>
      </c>
      <c r="Q5660" s="17" t="s">
        <v>347</v>
      </c>
      <c r="R5660" s="18">
        <v>65</v>
      </c>
      <c r="S5660" s="10">
        <v>36</v>
      </c>
      <c r="AA5660" s="11" t="str">
        <f t="shared" si="88"/>
        <v>36. Lạng SơnThành phố Lạng Sơn</v>
      </c>
    </row>
    <row r="5661" spans="11:27" ht="15.75">
      <c r="K5661" s="21"/>
      <c r="L5661" s="17"/>
      <c r="M5661" s="17"/>
      <c r="N5661" s="17" t="s">
        <v>433</v>
      </c>
      <c r="O5661" s="17" t="s">
        <v>1417</v>
      </c>
      <c r="P5661" s="17" t="s">
        <v>5739</v>
      </c>
      <c r="Q5661" s="17" t="s">
        <v>347</v>
      </c>
      <c r="R5661" s="18">
        <v>65</v>
      </c>
      <c r="S5661" s="10">
        <v>36</v>
      </c>
      <c r="AA5661" s="11" t="str">
        <f t="shared" si="88"/>
        <v>36. Lạng SơnThành phố Lạng Sơn</v>
      </c>
    </row>
    <row r="5662" spans="11:27" ht="15.75">
      <c r="K5662" s="21"/>
      <c r="L5662" s="17"/>
      <c r="M5662" s="17"/>
      <c r="N5662" s="17" t="s">
        <v>436</v>
      </c>
      <c r="O5662" s="17" t="s">
        <v>1420</v>
      </c>
      <c r="P5662" s="17" t="s">
        <v>5740</v>
      </c>
      <c r="Q5662" s="17" t="s">
        <v>347</v>
      </c>
      <c r="R5662" s="18">
        <v>65</v>
      </c>
      <c r="S5662" s="10">
        <v>36</v>
      </c>
      <c r="AA5662" s="11" t="str">
        <f t="shared" si="88"/>
        <v>37. Lào CaiHuyện Bảo Thắng</v>
      </c>
    </row>
    <row r="5663" spans="11:27" ht="15.75">
      <c r="K5663" s="21"/>
      <c r="L5663" s="17"/>
      <c r="M5663" s="17"/>
      <c r="N5663" s="17" t="s">
        <v>436</v>
      </c>
      <c r="O5663" s="17" t="s">
        <v>1420</v>
      </c>
      <c r="P5663" s="17" t="s">
        <v>5741</v>
      </c>
      <c r="Q5663" s="17" t="s">
        <v>347</v>
      </c>
      <c r="R5663" s="18">
        <v>65</v>
      </c>
      <c r="S5663" s="10">
        <v>36</v>
      </c>
      <c r="AA5663" s="11" t="str">
        <f t="shared" si="88"/>
        <v>37. Lào CaiHuyện Bảo Thắng</v>
      </c>
    </row>
    <row r="5664" spans="11:27" ht="15.75">
      <c r="K5664" s="21"/>
      <c r="L5664" s="17"/>
      <c r="M5664" s="17"/>
      <c r="N5664" s="17" t="s">
        <v>436</v>
      </c>
      <c r="O5664" s="17" t="s">
        <v>1420</v>
      </c>
      <c r="P5664" s="17" t="s">
        <v>5742</v>
      </c>
      <c r="Q5664" s="17" t="s">
        <v>347</v>
      </c>
      <c r="R5664" s="18">
        <v>65</v>
      </c>
      <c r="S5664" s="10">
        <v>36</v>
      </c>
      <c r="AA5664" s="11" t="str">
        <f t="shared" si="88"/>
        <v>37. Lào CaiHuyện Bảo Thắng</v>
      </c>
    </row>
    <row r="5665" spans="11:27" ht="15.75">
      <c r="K5665" s="21"/>
      <c r="L5665" s="17"/>
      <c r="M5665" s="17"/>
      <c r="N5665" s="17" t="s">
        <v>436</v>
      </c>
      <c r="O5665" s="17" t="s">
        <v>1420</v>
      </c>
      <c r="P5665" s="17" t="s">
        <v>5743</v>
      </c>
      <c r="Q5665" s="17" t="s">
        <v>347</v>
      </c>
      <c r="R5665" s="18">
        <v>65</v>
      </c>
      <c r="S5665" s="10">
        <v>36</v>
      </c>
      <c r="AA5665" s="11" t="str">
        <f t="shared" si="88"/>
        <v>37. Lào CaiHuyện Bảo Thắng</v>
      </c>
    </row>
    <row r="5666" spans="11:27" ht="15.75">
      <c r="K5666" s="21"/>
      <c r="L5666" s="17"/>
      <c r="M5666" s="17"/>
      <c r="N5666" s="17" t="s">
        <v>436</v>
      </c>
      <c r="O5666" s="17" t="s">
        <v>1420</v>
      </c>
      <c r="P5666" s="17" t="s">
        <v>5744</v>
      </c>
      <c r="Q5666" s="17" t="s">
        <v>347</v>
      </c>
      <c r="R5666" s="18">
        <v>65</v>
      </c>
      <c r="S5666" s="10">
        <v>36</v>
      </c>
      <c r="AA5666" s="11" t="str">
        <f t="shared" si="88"/>
        <v>37. Lào CaiHuyện Bảo Thắng</v>
      </c>
    </row>
    <row r="5667" spans="11:27" ht="15.75">
      <c r="K5667" s="21"/>
      <c r="L5667" s="17"/>
      <c r="M5667" s="17"/>
      <c r="N5667" s="17" t="s">
        <v>436</v>
      </c>
      <c r="O5667" s="17" t="s">
        <v>1420</v>
      </c>
      <c r="P5667" s="17" t="s">
        <v>5745</v>
      </c>
      <c r="Q5667" s="17" t="s">
        <v>347</v>
      </c>
      <c r="R5667" s="18">
        <v>65</v>
      </c>
      <c r="S5667" s="10">
        <v>36</v>
      </c>
      <c r="AA5667" s="11" t="str">
        <f t="shared" si="88"/>
        <v>37. Lào CaiHuyện Bảo Thắng</v>
      </c>
    </row>
    <row r="5668" spans="11:27" ht="15.75">
      <c r="K5668" s="21"/>
      <c r="L5668" s="17"/>
      <c r="M5668" s="17"/>
      <c r="N5668" s="17" t="s">
        <v>436</v>
      </c>
      <c r="O5668" s="17" t="s">
        <v>1420</v>
      </c>
      <c r="P5668" s="17" t="s">
        <v>5746</v>
      </c>
      <c r="Q5668" s="17" t="s">
        <v>347</v>
      </c>
      <c r="R5668" s="18">
        <v>65</v>
      </c>
      <c r="S5668" s="10">
        <v>36</v>
      </c>
      <c r="AA5668" s="11" t="str">
        <f t="shared" si="88"/>
        <v>37. Lào CaiHuyện Bảo Thắng</v>
      </c>
    </row>
    <row r="5669" spans="11:27" ht="15.75">
      <c r="K5669" s="21"/>
      <c r="L5669" s="17"/>
      <c r="M5669" s="17"/>
      <c r="N5669" s="17" t="s">
        <v>436</v>
      </c>
      <c r="O5669" s="17" t="s">
        <v>1420</v>
      </c>
      <c r="P5669" s="17" t="s">
        <v>2608</v>
      </c>
      <c r="Q5669" s="17" t="s">
        <v>347</v>
      </c>
      <c r="R5669" s="18">
        <v>65</v>
      </c>
      <c r="S5669" s="10">
        <v>36</v>
      </c>
      <c r="AA5669" s="11" t="str">
        <f t="shared" si="88"/>
        <v>37. Lào CaiHuyện Bảo Thắng</v>
      </c>
    </row>
    <row r="5670" spans="11:27" ht="15.75">
      <c r="K5670" s="21"/>
      <c r="L5670" s="17"/>
      <c r="M5670" s="17"/>
      <c r="N5670" s="17" t="s">
        <v>436</v>
      </c>
      <c r="O5670" s="17" t="s">
        <v>1420</v>
      </c>
      <c r="P5670" s="17" t="s">
        <v>913</v>
      </c>
      <c r="Q5670" s="17" t="s">
        <v>347</v>
      </c>
      <c r="R5670" s="18">
        <v>65</v>
      </c>
      <c r="S5670" s="10">
        <v>36</v>
      </c>
      <c r="AA5670" s="11" t="str">
        <f t="shared" si="88"/>
        <v>37. Lào CaiHuyện Bảo Thắng</v>
      </c>
    </row>
    <row r="5671" spans="11:27" ht="15.75">
      <c r="K5671" s="21"/>
      <c r="L5671" s="17"/>
      <c r="M5671" s="17"/>
      <c r="N5671" s="17" t="s">
        <v>436</v>
      </c>
      <c r="O5671" s="17" t="s">
        <v>1420</v>
      </c>
      <c r="P5671" s="17" t="s">
        <v>2611</v>
      </c>
      <c r="Q5671" s="17" t="s">
        <v>347</v>
      </c>
      <c r="R5671" s="18">
        <v>65</v>
      </c>
      <c r="S5671" s="10">
        <v>36</v>
      </c>
      <c r="AA5671" s="11" t="str">
        <f t="shared" si="88"/>
        <v>37. Lào CaiHuyện Bảo Thắng</v>
      </c>
    </row>
    <row r="5672" spans="11:27" ht="15.75">
      <c r="K5672" s="21"/>
      <c r="L5672" s="17"/>
      <c r="M5672" s="17"/>
      <c r="N5672" s="17" t="s">
        <v>436</v>
      </c>
      <c r="O5672" s="17" t="s">
        <v>1420</v>
      </c>
      <c r="P5672" s="17" t="s">
        <v>5747</v>
      </c>
      <c r="Q5672" s="17" t="s">
        <v>347</v>
      </c>
      <c r="R5672" s="18">
        <v>65</v>
      </c>
      <c r="S5672" s="10">
        <v>36</v>
      </c>
      <c r="AA5672" s="11" t="str">
        <f t="shared" si="88"/>
        <v>37. Lào CaiHuyện Bảo Thắng</v>
      </c>
    </row>
    <row r="5673" spans="11:27" ht="15.75">
      <c r="K5673" s="21"/>
      <c r="L5673" s="17"/>
      <c r="M5673" s="17"/>
      <c r="N5673" s="17" t="s">
        <v>436</v>
      </c>
      <c r="O5673" s="17" t="s">
        <v>1420</v>
      </c>
      <c r="P5673" s="17" t="s">
        <v>5748</v>
      </c>
      <c r="Q5673" s="17" t="s">
        <v>347</v>
      </c>
      <c r="R5673" s="18">
        <v>65</v>
      </c>
      <c r="S5673" s="10">
        <v>36</v>
      </c>
      <c r="AA5673" s="11" t="str">
        <f t="shared" si="88"/>
        <v>37. Lào CaiHuyện Bảo Thắng</v>
      </c>
    </row>
    <row r="5674" spans="11:27" ht="15.75">
      <c r="K5674" s="21"/>
      <c r="L5674" s="17"/>
      <c r="M5674" s="17"/>
      <c r="N5674" s="17" t="s">
        <v>436</v>
      </c>
      <c r="O5674" s="17" t="s">
        <v>1420</v>
      </c>
      <c r="P5674" s="17" t="s">
        <v>5749</v>
      </c>
      <c r="Q5674" s="17" t="s">
        <v>347</v>
      </c>
      <c r="R5674" s="18">
        <v>65</v>
      </c>
      <c r="S5674" s="10">
        <v>36</v>
      </c>
      <c r="AA5674" s="11" t="str">
        <f t="shared" si="88"/>
        <v>37. Lào CaiHuyện Bảo Thắng</v>
      </c>
    </row>
    <row r="5675" spans="11:27" ht="15.75">
      <c r="K5675" s="21"/>
      <c r="L5675" s="17"/>
      <c r="M5675" s="17"/>
      <c r="N5675" s="17" t="s">
        <v>436</v>
      </c>
      <c r="O5675" s="17" t="s">
        <v>1420</v>
      </c>
      <c r="P5675" s="17" t="s">
        <v>5750</v>
      </c>
      <c r="Q5675" s="17" t="s">
        <v>347</v>
      </c>
      <c r="R5675" s="18">
        <v>65</v>
      </c>
      <c r="S5675" s="10">
        <v>36</v>
      </c>
      <c r="AA5675" s="11" t="str">
        <f t="shared" si="88"/>
        <v>37. Lào CaiHuyện Bảo Thắng</v>
      </c>
    </row>
    <row r="5676" spans="11:27" ht="15.75">
      <c r="K5676" s="21"/>
      <c r="L5676" s="17"/>
      <c r="M5676" s="17"/>
      <c r="N5676" s="17" t="s">
        <v>436</v>
      </c>
      <c r="O5676" s="17" t="s">
        <v>1423</v>
      </c>
      <c r="P5676" s="17" t="s">
        <v>5751</v>
      </c>
      <c r="Q5676" s="17" t="s">
        <v>347</v>
      </c>
      <c r="R5676" s="18">
        <v>65</v>
      </c>
      <c r="S5676" s="10">
        <v>36</v>
      </c>
      <c r="AA5676" s="11" t="str">
        <f t="shared" si="88"/>
        <v>37. Lào CaiHuyện Bảo Yên</v>
      </c>
    </row>
    <row r="5677" spans="11:27" ht="15.75">
      <c r="K5677" s="21"/>
      <c r="L5677" s="17"/>
      <c r="M5677" s="17"/>
      <c r="N5677" s="17" t="s">
        <v>436</v>
      </c>
      <c r="O5677" s="17" t="s">
        <v>1423</v>
      </c>
      <c r="P5677" s="17" t="s">
        <v>5752</v>
      </c>
      <c r="Q5677" s="17" t="s">
        <v>347</v>
      </c>
      <c r="R5677" s="18">
        <v>65</v>
      </c>
      <c r="S5677" s="10">
        <v>36</v>
      </c>
      <c r="AA5677" s="11" t="str">
        <f t="shared" si="88"/>
        <v>37. Lào CaiHuyện Bảo Yên</v>
      </c>
    </row>
    <row r="5678" spans="11:27" ht="15.75">
      <c r="K5678" s="21"/>
      <c r="L5678" s="17"/>
      <c r="M5678" s="17"/>
      <c r="N5678" s="17" t="s">
        <v>436</v>
      </c>
      <c r="O5678" s="17" t="s">
        <v>1423</v>
      </c>
      <c r="P5678" s="17" t="s">
        <v>5753</v>
      </c>
      <c r="Q5678" s="17" t="s">
        <v>347</v>
      </c>
      <c r="R5678" s="18">
        <v>65</v>
      </c>
      <c r="S5678" s="10">
        <v>36</v>
      </c>
      <c r="AA5678" s="11" t="str">
        <f t="shared" si="88"/>
        <v>37. Lào CaiHuyện Bảo Yên</v>
      </c>
    </row>
    <row r="5679" spans="11:27" ht="15.75">
      <c r="K5679" s="21"/>
      <c r="L5679" s="17"/>
      <c r="M5679" s="17"/>
      <c r="N5679" s="17" t="s">
        <v>436</v>
      </c>
      <c r="O5679" s="17" t="s">
        <v>1423</v>
      </c>
      <c r="P5679" s="17" t="s">
        <v>5754</v>
      </c>
      <c r="Q5679" s="17" t="s">
        <v>347</v>
      </c>
      <c r="R5679" s="18">
        <v>65</v>
      </c>
      <c r="S5679" s="10">
        <v>36</v>
      </c>
      <c r="AA5679" s="11" t="str">
        <f t="shared" si="88"/>
        <v>37. Lào CaiHuyện Bảo Yên</v>
      </c>
    </row>
    <row r="5680" spans="11:27" ht="15.75">
      <c r="K5680" s="21"/>
      <c r="L5680" s="17"/>
      <c r="M5680" s="17"/>
      <c r="N5680" s="17" t="s">
        <v>436</v>
      </c>
      <c r="O5680" s="17" t="s">
        <v>1423</v>
      </c>
      <c r="P5680" s="17" t="s">
        <v>676</v>
      </c>
      <c r="Q5680" s="17" t="s">
        <v>347</v>
      </c>
      <c r="R5680" s="18">
        <v>65</v>
      </c>
      <c r="S5680" s="10">
        <v>36</v>
      </c>
      <c r="AA5680" s="11" t="str">
        <f t="shared" si="88"/>
        <v>37. Lào CaiHuyện Bảo Yên</v>
      </c>
    </row>
    <row r="5681" spans="11:27" ht="15.75">
      <c r="K5681" s="21"/>
      <c r="L5681" s="17"/>
      <c r="M5681" s="17"/>
      <c r="N5681" s="17" t="s">
        <v>436</v>
      </c>
      <c r="O5681" s="17" t="s">
        <v>1423</v>
      </c>
      <c r="P5681" s="17" t="s">
        <v>5755</v>
      </c>
      <c r="Q5681" s="17" t="s">
        <v>347</v>
      </c>
      <c r="R5681" s="18">
        <v>65</v>
      </c>
      <c r="S5681" s="10">
        <v>36</v>
      </c>
      <c r="AA5681" s="11" t="str">
        <f t="shared" si="88"/>
        <v>37. Lào CaiHuyện Bảo Yên</v>
      </c>
    </row>
    <row r="5682" spans="11:27" ht="15.75">
      <c r="K5682" s="21"/>
      <c r="L5682" s="17"/>
      <c r="M5682" s="17"/>
      <c r="N5682" s="17" t="s">
        <v>436</v>
      </c>
      <c r="O5682" s="17" t="s">
        <v>1423</v>
      </c>
      <c r="P5682" s="17" t="s">
        <v>883</v>
      </c>
      <c r="Q5682" s="17" t="s">
        <v>347</v>
      </c>
      <c r="R5682" s="18">
        <v>65</v>
      </c>
      <c r="S5682" s="10">
        <v>36</v>
      </c>
      <c r="AA5682" s="11" t="str">
        <f t="shared" si="88"/>
        <v>37. Lào CaiHuyện Bảo Yên</v>
      </c>
    </row>
    <row r="5683" spans="11:27" ht="15.75">
      <c r="K5683" s="21"/>
      <c r="L5683" s="17"/>
      <c r="M5683" s="17"/>
      <c r="N5683" s="17" t="s">
        <v>436</v>
      </c>
      <c r="O5683" s="17" t="s">
        <v>1423</v>
      </c>
      <c r="P5683" s="17" t="s">
        <v>5756</v>
      </c>
      <c r="Q5683" s="17" t="s">
        <v>347</v>
      </c>
      <c r="R5683" s="18">
        <v>65</v>
      </c>
      <c r="S5683" s="10">
        <v>36</v>
      </c>
      <c r="AA5683" s="11" t="str">
        <f t="shared" si="88"/>
        <v>37. Lào CaiHuyện Bảo Yên</v>
      </c>
    </row>
    <row r="5684" spans="11:27" ht="15.75">
      <c r="K5684" s="21"/>
      <c r="L5684" s="17"/>
      <c r="M5684" s="17"/>
      <c r="N5684" s="17" t="s">
        <v>436</v>
      </c>
      <c r="O5684" s="17" t="s">
        <v>1423</v>
      </c>
      <c r="P5684" s="17" t="s">
        <v>5757</v>
      </c>
      <c r="Q5684" s="17" t="s">
        <v>347</v>
      </c>
      <c r="R5684" s="18">
        <v>65</v>
      </c>
      <c r="S5684" s="10">
        <v>36</v>
      </c>
      <c r="AA5684" s="11" t="str">
        <f t="shared" si="88"/>
        <v>37. Lào CaiHuyện Bảo Yên</v>
      </c>
    </row>
    <row r="5685" spans="11:27" ht="15.75">
      <c r="K5685" s="21"/>
      <c r="L5685" s="17"/>
      <c r="M5685" s="17"/>
      <c r="N5685" s="17" t="s">
        <v>436</v>
      </c>
      <c r="O5685" s="17" t="s">
        <v>1423</v>
      </c>
      <c r="P5685" s="17" t="s">
        <v>2055</v>
      </c>
      <c r="Q5685" s="17" t="s">
        <v>347</v>
      </c>
      <c r="R5685" s="18">
        <v>65</v>
      </c>
      <c r="S5685" s="10">
        <v>36</v>
      </c>
      <c r="AA5685" s="11" t="str">
        <f t="shared" si="88"/>
        <v>37. Lào CaiHuyện Bảo Yên</v>
      </c>
    </row>
    <row r="5686" spans="11:27" ht="15.75">
      <c r="K5686" s="21"/>
      <c r="L5686" s="17"/>
      <c r="M5686" s="17"/>
      <c r="N5686" s="17" t="s">
        <v>436</v>
      </c>
      <c r="O5686" s="17" t="s">
        <v>1423</v>
      </c>
      <c r="P5686" s="17" t="s">
        <v>495</v>
      </c>
      <c r="Q5686" s="17" t="s">
        <v>347</v>
      </c>
      <c r="R5686" s="18">
        <v>65</v>
      </c>
      <c r="S5686" s="10">
        <v>36</v>
      </c>
      <c r="AA5686" s="11" t="str">
        <f t="shared" si="88"/>
        <v>37. Lào CaiHuyện Bảo Yên</v>
      </c>
    </row>
    <row r="5687" spans="11:27" ht="15.75">
      <c r="K5687" s="21"/>
      <c r="L5687" s="17"/>
      <c r="M5687" s="17"/>
      <c r="N5687" s="17" t="s">
        <v>436</v>
      </c>
      <c r="O5687" s="17" t="s">
        <v>1423</v>
      </c>
      <c r="P5687" s="17" t="s">
        <v>3484</v>
      </c>
      <c r="Q5687" s="17" t="s">
        <v>347</v>
      </c>
      <c r="R5687" s="18">
        <v>65</v>
      </c>
      <c r="S5687" s="10">
        <v>36</v>
      </c>
      <c r="AA5687" s="11" t="str">
        <f t="shared" si="88"/>
        <v>37. Lào CaiHuyện Bảo Yên</v>
      </c>
    </row>
    <row r="5688" spans="11:27" ht="15.75">
      <c r="K5688" s="21"/>
      <c r="L5688" s="17"/>
      <c r="M5688" s="17"/>
      <c r="N5688" s="17" t="s">
        <v>436</v>
      </c>
      <c r="O5688" s="17" t="s">
        <v>1423</v>
      </c>
      <c r="P5688" s="17" t="s">
        <v>2079</v>
      </c>
      <c r="Q5688" s="17" t="s">
        <v>347</v>
      </c>
      <c r="R5688" s="18">
        <v>65</v>
      </c>
      <c r="S5688" s="10">
        <v>36</v>
      </c>
      <c r="AA5688" s="11" t="str">
        <f t="shared" si="88"/>
        <v>37. Lào CaiHuyện Bảo Yên</v>
      </c>
    </row>
    <row r="5689" spans="11:27" ht="15.75">
      <c r="K5689" s="21"/>
      <c r="L5689" s="17"/>
      <c r="M5689" s="17"/>
      <c r="N5689" s="17" t="s">
        <v>436</v>
      </c>
      <c r="O5689" s="17" t="s">
        <v>1423</v>
      </c>
      <c r="P5689" s="17" t="s">
        <v>5635</v>
      </c>
      <c r="Q5689" s="17" t="s">
        <v>347</v>
      </c>
      <c r="R5689" s="18">
        <v>65</v>
      </c>
      <c r="S5689" s="10">
        <v>36</v>
      </c>
      <c r="AA5689" s="11" t="str">
        <f t="shared" si="88"/>
        <v>37. Lào CaiHuyện Bảo Yên</v>
      </c>
    </row>
    <row r="5690" spans="11:27" ht="15.75">
      <c r="K5690" s="21"/>
      <c r="L5690" s="17"/>
      <c r="M5690" s="17"/>
      <c r="N5690" s="17" t="s">
        <v>436</v>
      </c>
      <c r="O5690" s="17" t="s">
        <v>1423</v>
      </c>
      <c r="P5690" s="17" t="s">
        <v>5758</v>
      </c>
      <c r="Q5690" s="17" t="s">
        <v>347</v>
      </c>
      <c r="R5690" s="18">
        <v>65</v>
      </c>
      <c r="S5690" s="10">
        <v>36</v>
      </c>
      <c r="AA5690" s="11" t="str">
        <f t="shared" si="88"/>
        <v>37. Lào CaiHuyện Bảo Yên</v>
      </c>
    </row>
    <row r="5691" spans="11:27" ht="15.75">
      <c r="K5691" s="21"/>
      <c r="L5691" s="17"/>
      <c r="M5691" s="17"/>
      <c r="N5691" s="17" t="s">
        <v>436</v>
      </c>
      <c r="O5691" s="17" t="s">
        <v>1423</v>
      </c>
      <c r="P5691" s="17" t="s">
        <v>5759</v>
      </c>
      <c r="Q5691" s="17" t="s">
        <v>347</v>
      </c>
      <c r="R5691" s="18">
        <v>65</v>
      </c>
      <c r="S5691" s="10">
        <v>36</v>
      </c>
      <c r="AA5691" s="11" t="str">
        <f t="shared" si="88"/>
        <v>37. Lào CaiHuyện Bảo Yên</v>
      </c>
    </row>
    <row r="5692" spans="11:27" ht="15.75">
      <c r="K5692" s="21"/>
      <c r="L5692" s="17"/>
      <c r="M5692" s="17"/>
      <c r="N5692" s="17" t="s">
        <v>436</v>
      </c>
      <c r="O5692" s="17" t="s">
        <v>1423</v>
      </c>
      <c r="P5692" s="17" t="s">
        <v>1036</v>
      </c>
      <c r="Q5692" s="17" t="s">
        <v>347</v>
      </c>
      <c r="R5692" s="18">
        <v>65</v>
      </c>
      <c r="S5692" s="10">
        <v>36</v>
      </c>
      <c r="AA5692" s="11" t="str">
        <f t="shared" si="88"/>
        <v>37. Lào CaiHuyện Bảo Yên</v>
      </c>
    </row>
    <row r="5693" spans="11:27" ht="15.75">
      <c r="K5693" s="21"/>
      <c r="L5693" s="17"/>
      <c r="M5693" s="17"/>
      <c r="N5693" s="17" t="s">
        <v>436</v>
      </c>
      <c r="O5693" s="17" t="s">
        <v>1426</v>
      </c>
      <c r="P5693" s="17" t="s">
        <v>5760</v>
      </c>
      <c r="Q5693" s="17" t="s">
        <v>347</v>
      </c>
      <c r="R5693" s="18">
        <v>65</v>
      </c>
      <c r="S5693" s="10">
        <v>36</v>
      </c>
      <c r="AA5693" s="11" t="str">
        <f t="shared" si="88"/>
        <v>37. Lào CaiHuyện Bát Xát</v>
      </c>
    </row>
    <row r="5694" spans="11:27" ht="15.75">
      <c r="K5694" s="21"/>
      <c r="L5694" s="17"/>
      <c r="M5694" s="17"/>
      <c r="N5694" s="17" t="s">
        <v>436</v>
      </c>
      <c r="O5694" s="17" t="s">
        <v>1426</v>
      </c>
      <c r="P5694" s="17" t="s">
        <v>5761</v>
      </c>
      <c r="Q5694" s="17" t="s">
        <v>297</v>
      </c>
      <c r="R5694" s="18">
        <v>95</v>
      </c>
      <c r="S5694" s="10">
        <v>44</v>
      </c>
      <c r="AA5694" s="11" t="str">
        <f t="shared" si="88"/>
        <v>37. Lào CaiHuyện Bát Xát</v>
      </c>
    </row>
    <row r="5695" spans="11:27" ht="15.75">
      <c r="K5695" s="21"/>
      <c r="L5695" s="17"/>
      <c r="M5695" s="17"/>
      <c r="N5695" s="17" t="s">
        <v>436</v>
      </c>
      <c r="O5695" s="17" t="s">
        <v>1426</v>
      </c>
      <c r="P5695" s="17" t="s">
        <v>5762</v>
      </c>
      <c r="Q5695" s="17" t="s">
        <v>297</v>
      </c>
      <c r="R5695" s="18">
        <v>95</v>
      </c>
      <c r="S5695" s="10">
        <v>44</v>
      </c>
      <c r="AA5695" s="11" t="str">
        <f t="shared" si="88"/>
        <v>37. Lào CaiHuyện Bát Xát</v>
      </c>
    </row>
    <row r="5696" spans="11:27" ht="15.75">
      <c r="K5696" s="21"/>
      <c r="L5696" s="17"/>
      <c r="M5696" s="17"/>
      <c r="N5696" s="17" t="s">
        <v>436</v>
      </c>
      <c r="O5696" s="17" t="s">
        <v>1426</v>
      </c>
      <c r="P5696" s="17" t="s">
        <v>5763</v>
      </c>
      <c r="Q5696" s="17" t="s">
        <v>297</v>
      </c>
      <c r="R5696" s="18">
        <v>95</v>
      </c>
      <c r="S5696" s="10">
        <v>44</v>
      </c>
      <c r="AA5696" s="11" t="str">
        <f t="shared" si="88"/>
        <v>37. Lào CaiHuyện Bát Xát</v>
      </c>
    </row>
    <row r="5697" spans="11:27" ht="15.75">
      <c r="K5697" s="21"/>
      <c r="L5697" s="17"/>
      <c r="M5697" s="17"/>
      <c r="N5697" s="17" t="s">
        <v>436</v>
      </c>
      <c r="O5697" s="17" t="s">
        <v>1426</v>
      </c>
      <c r="P5697" s="17" t="s">
        <v>5764</v>
      </c>
      <c r="Q5697" s="17" t="s">
        <v>297</v>
      </c>
      <c r="R5697" s="18">
        <v>95</v>
      </c>
      <c r="S5697" s="10">
        <v>44</v>
      </c>
      <c r="AA5697" s="11" t="str">
        <f t="shared" si="88"/>
        <v>37. Lào CaiHuyện Bát Xát</v>
      </c>
    </row>
    <row r="5698" spans="11:27" ht="15.75">
      <c r="K5698" s="21"/>
      <c r="L5698" s="17"/>
      <c r="M5698" s="17"/>
      <c r="N5698" s="17" t="s">
        <v>436</v>
      </c>
      <c r="O5698" s="17" t="s">
        <v>1426</v>
      </c>
      <c r="P5698" s="17" t="s">
        <v>5765</v>
      </c>
      <c r="Q5698" s="17" t="s">
        <v>297</v>
      </c>
      <c r="R5698" s="18">
        <v>95</v>
      </c>
      <c r="S5698" s="10">
        <v>44</v>
      </c>
      <c r="AA5698" s="11" t="str">
        <f t="shared" si="88"/>
        <v>37. Lào CaiHuyện Bát Xát</v>
      </c>
    </row>
    <row r="5699" spans="11:27" ht="15.75">
      <c r="K5699" s="21"/>
      <c r="L5699" s="17"/>
      <c r="M5699" s="17"/>
      <c r="N5699" s="17" t="s">
        <v>436</v>
      </c>
      <c r="O5699" s="17" t="s">
        <v>1426</v>
      </c>
      <c r="P5699" s="17" t="s">
        <v>5766</v>
      </c>
      <c r="Q5699" s="17" t="s">
        <v>297</v>
      </c>
      <c r="R5699" s="18">
        <v>95</v>
      </c>
      <c r="S5699" s="10">
        <v>44</v>
      </c>
      <c r="AA5699" s="11" t="str">
        <f t="shared" si="88"/>
        <v>37. Lào CaiHuyện Bát Xát</v>
      </c>
    </row>
    <row r="5700" spans="11:27" ht="15.75">
      <c r="K5700" s="21"/>
      <c r="L5700" s="17"/>
      <c r="M5700" s="17"/>
      <c r="N5700" s="17" t="s">
        <v>436</v>
      </c>
      <c r="O5700" s="17" t="s">
        <v>1426</v>
      </c>
      <c r="P5700" s="17" t="s">
        <v>5767</v>
      </c>
      <c r="Q5700" s="17" t="s">
        <v>297</v>
      </c>
      <c r="R5700" s="18">
        <v>95</v>
      </c>
      <c r="S5700" s="10">
        <v>44</v>
      </c>
      <c r="AA5700" s="11" t="str">
        <f t="shared" si="88"/>
        <v>37. Lào CaiHuyện Bát Xát</v>
      </c>
    </row>
    <row r="5701" spans="11:27" ht="15.75">
      <c r="K5701" s="21"/>
      <c r="L5701" s="17"/>
      <c r="M5701" s="17"/>
      <c r="N5701" s="17" t="s">
        <v>436</v>
      </c>
      <c r="O5701" s="17" t="s">
        <v>1426</v>
      </c>
      <c r="P5701" s="17" t="s">
        <v>5768</v>
      </c>
      <c r="Q5701" s="17" t="s">
        <v>297</v>
      </c>
      <c r="R5701" s="18">
        <v>95</v>
      </c>
      <c r="S5701" s="10">
        <v>44</v>
      </c>
      <c r="AA5701" s="11" t="str">
        <f t="shared" si="88"/>
        <v>37. Lào CaiHuyện Bát Xát</v>
      </c>
    </row>
    <row r="5702" spans="11:27" ht="15.75">
      <c r="K5702" s="21"/>
      <c r="L5702" s="17"/>
      <c r="M5702" s="17"/>
      <c r="N5702" s="17" t="s">
        <v>436</v>
      </c>
      <c r="O5702" s="17" t="s">
        <v>1426</v>
      </c>
      <c r="P5702" s="17" t="s">
        <v>5769</v>
      </c>
      <c r="Q5702" s="17" t="s">
        <v>297</v>
      </c>
      <c r="R5702" s="18">
        <v>95</v>
      </c>
      <c r="S5702" s="10">
        <v>44</v>
      </c>
      <c r="AA5702" s="11" t="str">
        <f t="shared" ref="AA5702:AA5765" si="89">N5702&amp;O5702</f>
        <v>37. Lào CaiHuyện Bát Xát</v>
      </c>
    </row>
    <row r="5703" spans="11:27" ht="15.75">
      <c r="K5703" s="21"/>
      <c r="L5703" s="17"/>
      <c r="M5703" s="17"/>
      <c r="N5703" s="17" t="s">
        <v>436</v>
      </c>
      <c r="O5703" s="17" t="s">
        <v>1426</v>
      </c>
      <c r="P5703" s="17" t="s">
        <v>5770</v>
      </c>
      <c r="Q5703" s="17" t="s">
        <v>297</v>
      </c>
      <c r="R5703" s="18">
        <v>95</v>
      </c>
      <c r="S5703" s="10">
        <v>44</v>
      </c>
      <c r="AA5703" s="11" t="str">
        <f t="shared" si="89"/>
        <v>37. Lào CaiHuyện Bát Xát</v>
      </c>
    </row>
    <row r="5704" spans="11:27" ht="15.75">
      <c r="K5704" s="21"/>
      <c r="L5704" s="17"/>
      <c r="M5704" s="17"/>
      <c r="N5704" s="17" t="s">
        <v>436</v>
      </c>
      <c r="O5704" s="17" t="s">
        <v>1426</v>
      </c>
      <c r="P5704" s="17" t="s">
        <v>5771</v>
      </c>
      <c r="Q5704" s="17" t="s">
        <v>297</v>
      </c>
      <c r="R5704" s="18">
        <v>95</v>
      </c>
      <c r="S5704" s="10">
        <v>44</v>
      </c>
      <c r="AA5704" s="11" t="str">
        <f t="shared" si="89"/>
        <v>37. Lào CaiHuyện Bát Xát</v>
      </c>
    </row>
    <row r="5705" spans="11:27" ht="15.75">
      <c r="K5705" s="21"/>
      <c r="L5705" s="17"/>
      <c r="M5705" s="17"/>
      <c r="N5705" s="17" t="s">
        <v>436</v>
      </c>
      <c r="O5705" s="17" t="s">
        <v>1426</v>
      </c>
      <c r="P5705" s="17" t="s">
        <v>5772</v>
      </c>
      <c r="Q5705" s="17" t="s">
        <v>297</v>
      </c>
      <c r="R5705" s="18">
        <v>95</v>
      </c>
      <c r="S5705" s="10">
        <v>44</v>
      </c>
      <c r="AA5705" s="11" t="str">
        <f t="shared" si="89"/>
        <v>37. Lào CaiHuyện Bát Xát</v>
      </c>
    </row>
    <row r="5706" spans="11:27" ht="15.75">
      <c r="K5706" s="21"/>
      <c r="L5706" s="17"/>
      <c r="M5706" s="17"/>
      <c r="N5706" s="17" t="s">
        <v>436</v>
      </c>
      <c r="O5706" s="17" t="s">
        <v>1426</v>
      </c>
      <c r="P5706" s="17" t="s">
        <v>5773</v>
      </c>
      <c r="Q5706" s="17" t="s">
        <v>297</v>
      </c>
      <c r="R5706" s="18">
        <v>95</v>
      </c>
      <c r="S5706" s="10">
        <v>44</v>
      </c>
      <c r="AA5706" s="11" t="str">
        <f t="shared" si="89"/>
        <v>37. Lào CaiHuyện Bát Xát</v>
      </c>
    </row>
    <row r="5707" spans="11:27" ht="15.75">
      <c r="K5707" s="21"/>
      <c r="L5707" s="17"/>
      <c r="M5707" s="17"/>
      <c r="N5707" s="17" t="s">
        <v>436</v>
      </c>
      <c r="O5707" s="17" t="s">
        <v>1426</v>
      </c>
      <c r="P5707" s="17" t="s">
        <v>5774</v>
      </c>
      <c r="Q5707" s="17" t="s">
        <v>297</v>
      </c>
      <c r="R5707" s="18">
        <v>95</v>
      </c>
      <c r="S5707" s="10">
        <v>44</v>
      </c>
      <c r="AA5707" s="11" t="str">
        <f t="shared" si="89"/>
        <v>37. Lào CaiHuyện Bát Xát</v>
      </c>
    </row>
    <row r="5708" spans="11:27" ht="15.75">
      <c r="K5708" s="21"/>
      <c r="L5708" s="17"/>
      <c r="M5708" s="17"/>
      <c r="N5708" s="17" t="s">
        <v>436</v>
      </c>
      <c r="O5708" s="17" t="s">
        <v>1426</v>
      </c>
      <c r="P5708" s="17" t="s">
        <v>5775</v>
      </c>
      <c r="Q5708" s="17" t="s">
        <v>347</v>
      </c>
      <c r="R5708" s="18">
        <v>65</v>
      </c>
      <c r="S5708" s="10">
        <v>36</v>
      </c>
      <c r="AA5708" s="11" t="str">
        <f t="shared" si="89"/>
        <v>37. Lào CaiHuyện Bát Xát</v>
      </c>
    </row>
    <row r="5709" spans="11:27" ht="15.75">
      <c r="K5709" s="21"/>
      <c r="L5709" s="17"/>
      <c r="M5709" s="17"/>
      <c r="N5709" s="17" t="s">
        <v>436</v>
      </c>
      <c r="O5709" s="17" t="s">
        <v>1426</v>
      </c>
      <c r="P5709" s="17" t="s">
        <v>5776</v>
      </c>
      <c r="Q5709" s="17" t="s">
        <v>297</v>
      </c>
      <c r="R5709" s="18">
        <v>95</v>
      </c>
      <c r="S5709" s="10">
        <v>44</v>
      </c>
      <c r="AA5709" s="11" t="str">
        <f t="shared" si="89"/>
        <v>37. Lào CaiHuyện Bát Xát</v>
      </c>
    </row>
    <row r="5710" spans="11:27" ht="15.75">
      <c r="K5710" s="21"/>
      <c r="L5710" s="17"/>
      <c r="M5710" s="17"/>
      <c r="N5710" s="17" t="s">
        <v>436</v>
      </c>
      <c r="O5710" s="17" t="s">
        <v>1426</v>
      </c>
      <c r="P5710" s="17" t="s">
        <v>5777</v>
      </c>
      <c r="Q5710" s="17" t="s">
        <v>347</v>
      </c>
      <c r="R5710" s="18">
        <v>65</v>
      </c>
      <c r="S5710" s="10">
        <v>36</v>
      </c>
      <c r="AA5710" s="11" t="str">
        <f t="shared" si="89"/>
        <v>37. Lào CaiHuyện Bát Xát</v>
      </c>
    </row>
    <row r="5711" spans="11:27" ht="15.75">
      <c r="K5711" s="21"/>
      <c r="L5711" s="17"/>
      <c r="M5711" s="17"/>
      <c r="N5711" s="17" t="s">
        <v>436</v>
      </c>
      <c r="O5711" s="17" t="s">
        <v>1426</v>
      </c>
      <c r="P5711" s="17" t="s">
        <v>5778</v>
      </c>
      <c r="Q5711" s="17" t="s">
        <v>297</v>
      </c>
      <c r="R5711" s="18">
        <v>95</v>
      </c>
      <c r="S5711" s="10">
        <v>44</v>
      </c>
      <c r="AA5711" s="11" t="str">
        <f t="shared" si="89"/>
        <v>37. Lào CaiHuyện Bát Xát</v>
      </c>
    </row>
    <row r="5712" spans="11:27" ht="15.75">
      <c r="K5712" s="21"/>
      <c r="L5712" s="17"/>
      <c r="M5712" s="17"/>
      <c r="N5712" s="17" t="s">
        <v>436</v>
      </c>
      <c r="O5712" s="17" t="s">
        <v>1426</v>
      </c>
      <c r="P5712" s="17" t="s">
        <v>5779</v>
      </c>
      <c r="Q5712" s="17" t="s">
        <v>297</v>
      </c>
      <c r="R5712" s="18">
        <v>95</v>
      </c>
      <c r="S5712" s="10">
        <v>44</v>
      </c>
      <c r="AA5712" s="11" t="str">
        <f t="shared" si="89"/>
        <v>37. Lào CaiHuyện Bát Xát</v>
      </c>
    </row>
    <row r="5713" spans="11:27" ht="15.75">
      <c r="K5713" s="21"/>
      <c r="L5713" s="17"/>
      <c r="M5713" s="17"/>
      <c r="N5713" s="17" t="s">
        <v>436</v>
      </c>
      <c r="O5713" s="17" t="s">
        <v>1426</v>
      </c>
      <c r="P5713" s="17" t="s">
        <v>5780</v>
      </c>
      <c r="Q5713" s="17" t="s">
        <v>297</v>
      </c>
      <c r="R5713" s="18">
        <v>95</v>
      </c>
      <c r="S5713" s="10">
        <v>44</v>
      </c>
      <c r="AA5713" s="11" t="str">
        <f t="shared" si="89"/>
        <v>37. Lào CaiHuyện Bát Xát</v>
      </c>
    </row>
    <row r="5714" spans="11:27" ht="15.75">
      <c r="K5714" s="21"/>
      <c r="L5714" s="17"/>
      <c r="M5714" s="17"/>
      <c r="N5714" s="17" t="s">
        <v>436</v>
      </c>
      <c r="O5714" s="17" t="s">
        <v>1429</v>
      </c>
      <c r="P5714" s="17" t="s">
        <v>5781</v>
      </c>
      <c r="Q5714" s="17" t="s">
        <v>347</v>
      </c>
      <c r="R5714" s="18">
        <v>65</v>
      </c>
      <c r="S5714" s="10">
        <v>36</v>
      </c>
      <c r="AA5714" s="11" t="str">
        <f t="shared" si="89"/>
        <v>37. Lào CaiHuyện Bắc Hà</v>
      </c>
    </row>
    <row r="5715" spans="11:27" ht="15.75">
      <c r="K5715" s="21"/>
      <c r="L5715" s="17"/>
      <c r="M5715" s="17"/>
      <c r="N5715" s="17" t="s">
        <v>436</v>
      </c>
      <c r="O5715" s="17" t="s">
        <v>1429</v>
      </c>
      <c r="P5715" s="17" t="s">
        <v>5782</v>
      </c>
      <c r="Q5715" s="17" t="s">
        <v>347</v>
      </c>
      <c r="R5715" s="18">
        <v>65</v>
      </c>
      <c r="S5715" s="10">
        <v>36</v>
      </c>
      <c r="AA5715" s="11" t="str">
        <f t="shared" si="89"/>
        <v>37. Lào CaiHuyện Bắc Hà</v>
      </c>
    </row>
    <row r="5716" spans="11:27" ht="15.75">
      <c r="K5716" s="21"/>
      <c r="L5716" s="17"/>
      <c r="M5716" s="17"/>
      <c r="N5716" s="17" t="s">
        <v>436</v>
      </c>
      <c r="O5716" s="17" t="s">
        <v>1429</v>
      </c>
      <c r="P5716" s="17" t="s">
        <v>5783</v>
      </c>
      <c r="Q5716" s="17" t="s">
        <v>347</v>
      </c>
      <c r="R5716" s="18">
        <v>65</v>
      </c>
      <c r="S5716" s="10">
        <v>36</v>
      </c>
      <c r="AA5716" s="11" t="str">
        <f t="shared" si="89"/>
        <v>37. Lào CaiHuyện Bắc Hà</v>
      </c>
    </row>
    <row r="5717" spans="11:27" ht="15.75">
      <c r="K5717" s="21"/>
      <c r="L5717" s="17"/>
      <c r="M5717" s="17"/>
      <c r="N5717" s="17" t="s">
        <v>436</v>
      </c>
      <c r="O5717" s="17" t="s">
        <v>1429</v>
      </c>
      <c r="P5717" s="17" t="s">
        <v>5784</v>
      </c>
      <c r="Q5717" s="17" t="s">
        <v>347</v>
      </c>
      <c r="R5717" s="18">
        <v>65</v>
      </c>
      <c r="S5717" s="10">
        <v>36</v>
      </c>
      <c r="AA5717" s="11" t="str">
        <f t="shared" si="89"/>
        <v>37. Lào CaiHuyện Bắc Hà</v>
      </c>
    </row>
    <row r="5718" spans="11:27" ht="15.75">
      <c r="K5718" s="21"/>
      <c r="L5718" s="17"/>
      <c r="M5718" s="17"/>
      <c r="N5718" s="17" t="s">
        <v>436</v>
      </c>
      <c r="O5718" s="17" t="s">
        <v>1429</v>
      </c>
      <c r="P5718" s="17" t="s">
        <v>5785</v>
      </c>
      <c r="Q5718" s="17" t="s">
        <v>347</v>
      </c>
      <c r="R5718" s="18">
        <v>65</v>
      </c>
      <c r="S5718" s="10">
        <v>36</v>
      </c>
      <c r="AA5718" s="11" t="str">
        <f t="shared" si="89"/>
        <v>37. Lào CaiHuyện Bắc Hà</v>
      </c>
    </row>
    <row r="5719" spans="11:27" ht="15.75">
      <c r="K5719" s="21"/>
      <c r="L5719" s="17"/>
      <c r="M5719" s="17"/>
      <c r="N5719" s="17" t="s">
        <v>436</v>
      </c>
      <c r="O5719" s="17" t="s">
        <v>1429</v>
      </c>
      <c r="P5719" s="17" t="s">
        <v>5786</v>
      </c>
      <c r="Q5719" s="17" t="s">
        <v>347</v>
      </c>
      <c r="R5719" s="18">
        <v>65</v>
      </c>
      <c r="S5719" s="10">
        <v>36</v>
      </c>
      <c r="AA5719" s="11" t="str">
        <f t="shared" si="89"/>
        <v>37. Lào CaiHuyện Bắc Hà</v>
      </c>
    </row>
    <row r="5720" spans="11:27" ht="15.75">
      <c r="K5720" s="21"/>
      <c r="L5720" s="17"/>
      <c r="M5720" s="17"/>
      <c r="N5720" s="17" t="s">
        <v>436</v>
      </c>
      <c r="O5720" s="17" t="s">
        <v>1429</v>
      </c>
      <c r="P5720" s="17" t="s">
        <v>5787</v>
      </c>
      <c r="Q5720" s="17" t="s">
        <v>347</v>
      </c>
      <c r="R5720" s="18">
        <v>65</v>
      </c>
      <c r="S5720" s="10">
        <v>36</v>
      </c>
      <c r="AA5720" s="11" t="str">
        <f t="shared" si="89"/>
        <v>37. Lào CaiHuyện Bắc Hà</v>
      </c>
    </row>
    <row r="5721" spans="11:27" ht="15.75">
      <c r="K5721" s="21"/>
      <c r="L5721" s="17"/>
      <c r="M5721" s="17"/>
      <c r="N5721" s="17" t="s">
        <v>436</v>
      </c>
      <c r="O5721" s="17" t="s">
        <v>1429</v>
      </c>
      <c r="P5721" s="17" t="s">
        <v>5788</v>
      </c>
      <c r="Q5721" s="17" t="s">
        <v>347</v>
      </c>
      <c r="R5721" s="18">
        <v>65</v>
      </c>
      <c r="S5721" s="10">
        <v>36</v>
      </c>
      <c r="AA5721" s="11" t="str">
        <f t="shared" si="89"/>
        <v>37. Lào CaiHuyện Bắc Hà</v>
      </c>
    </row>
    <row r="5722" spans="11:27" ht="15.75">
      <c r="K5722" s="21"/>
      <c r="L5722" s="17"/>
      <c r="M5722" s="17"/>
      <c r="N5722" s="17" t="s">
        <v>436</v>
      </c>
      <c r="O5722" s="17" t="s">
        <v>1429</v>
      </c>
      <c r="P5722" s="17" t="s">
        <v>5789</v>
      </c>
      <c r="Q5722" s="17" t="s">
        <v>347</v>
      </c>
      <c r="R5722" s="18">
        <v>65</v>
      </c>
      <c r="S5722" s="10">
        <v>36</v>
      </c>
      <c r="AA5722" s="11" t="str">
        <f t="shared" si="89"/>
        <v>37. Lào CaiHuyện Bắc Hà</v>
      </c>
    </row>
    <row r="5723" spans="11:27" ht="15.75">
      <c r="K5723" s="21"/>
      <c r="L5723" s="17"/>
      <c r="M5723" s="17"/>
      <c r="N5723" s="17" t="s">
        <v>436</v>
      </c>
      <c r="O5723" s="17" t="s">
        <v>1429</v>
      </c>
      <c r="P5723" s="17" t="s">
        <v>5790</v>
      </c>
      <c r="Q5723" s="17" t="s">
        <v>347</v>
      </c>
      <c r="R5723" s="18">
        <v>65</v>
      </c>
      <c r="S5723" s="10">
        <v>36</v>
      </c>
      <c r="AA5723" s="11" t="str">
        <f t="shared" si="89"/>
        <v>37. Lào CaiHuyện Bắc Hà</v>
      </c>
    </row>
    <row r="5724" spans="11:27" ht="15.75">
      <c r="K5724" s="21"/>
      <c r="L5724" s="17"/>
      <c r="M5724" s="17"/>
      <c r="N5724" s="17" t="s">
        <v>436</v>
      </c>
      <c r="O5724" s="17" t="s">
        <v>1429</v>
      </c>
      <c r="P5724" s="17" t="s">
        <v>5791</v>
      </c>
      <c r="Q5724" s="17" t="s">
        <v>347</v>
      </c>
      <c r="R5724" s="18">
        <v>65</v>
      </c>
      <c r="S5724" s="10">
        <v>36</v>
      </c>
      <c r="AA5724" s="11" t="str">
        <f t="shared" si="89"/>
        <v>37. Lào CaiHuyện Bắc Hà</v>
      </c>
    </row>
    <row r="5725" spans="11:27" ht="15.75">
      <c r="K5725" s="21"/>
      <c r="L5725" s="17"/>
      <c r="M5725" s="17"/>
      <c r="N5725" s="17" t="s">
        <v>436</v>
      </c>
      <c r="O5725" s="17" t="s">
        <v>1429</v>
      </c>
      <c r="P5725" s="17" t="s">
        <v>5792</v>
      </c>
      <c r="Q5725" s="17" t="s">
        <v>347</v>
      </c>
      <c r="R5725" s="18">
        <v>65</v>
      </c>
      <c r="S5725" s="10">
        <v>36</v>
      </c>
      <c r="AA5725" s="11" t="str">
        <f t="shared" si="89"/>
        <v>37. Lào CaiHuyện Bắc Hà</v>
      </c>
    </row>
    <row r="5726" spans="11:27" ht="15.75">
      <c r="K5726" s="21"/>
      <c r="L5726" s="17"/>
      <c r="M5726" s="17"/>
      <c r="N5726" s="17" t="s">
        <v>436</v>
      </c>
      <c r="O5726" s="17" t="s">
        <v>1429</v>
      </c>
      <c r="P5726" s="17" t="s">
        <v>5793</v>
      </c>
      <c r="Q5726" s="17" t="s">
        <v>347</v>
      </c>
      <c r="R5726" s="18">
        <v>65</v>
      </c>
      <c r="S5726" s="10">
        <v>36</v>
      </c>
      <c r="AA5726" s="11" t="str">
        <f t="shared" si="89"/>
        <v>37. Lào CaiHuyện Bắc Hà</v>
      </c>
    </row>
    <row r="5727" spans="11:27" ht="15.75">
      <c r="K5727" s="21"/>
      <c r="L5727" s="17"/>
      <c r="M5727" s="17"/>
      <c r="N5727" s="17" t="s">
        <v>436</v>
      </c>
      <c r="O5727" s="17" t="s">
        <v>1429</v>
      </c>
      <c r="P5727" s="17" t="s">
        <v>5794</v>
      </c>
      <c r="Q5727" s="17" t="s">
        <v>347</v>
      </c>
      <c r="R5727" s="18">
        <v>65</v>
      </c>
      <c r="S5727" s="10">
        <v>36</v>
      </c>
      <c r="AA5727" s="11" t="str">
        <f t="shared" si="89"/>
        <v>37. Lào CaiHuyện Bắc Hà</v>
      </c>
    </row>
    <row r="5728" spans="11:27" ht="15.75">
      <c r="K5728" s="21"/>
      <c r="L5728" s="17"/>
      <c r="M5728" s="17"/>
      <c r="N5728" s="17" t="s">
        <v>436</v>
      </c>
      <c r="O5728" s="17" t="s">
        <v>1429</v>
      </c>
      <c r="P5728" s="17" t="s">
        <v>5795</v>
      </c>
      <c r="Q5728" s="17" t="s">
        <v>347</v>
      </c>
      <c r="R5728" s="18">
        <v>65</v>
      </c>
      <c r="S5728" s="10">
        <v>36</v>
      </c>
      <c r="AA5728" s="11" t="str">
        <f t="shared" si="89"/>
        <v>37. Lào CaiHuyện Bắc Hà</v>
      </c>
    </row>
    <row r="5729" spans="11:27" ht="15.75">
      <c r="K5729" s="21"/>
      <c r="L5729" s="17"/>
      <c r="M5729" s="17"/>
      <c r="N5729" s="17" t="s">
        <v>436</v>
      </c>
      <c r="O5729" s="17" t="s">
        <v>1429</v>
      </c>
      <c r="P5729" s="17" t="s">
        <v>5796</v>
      </c>
      <c r="Q5729" s="17" t="s">
        <v>347</v>
      </c>
      <c r="R5729" s="18">
        <v>65</v>
      </c>
      <c r="S5729" s="10">
        <v>36</v>
      </c>
      <c r="AA5729" s="11" t="str">
        <f t="shared" si="89"/>
        <v>37. Lào CaiHuyện Bắc Hà</v>
      </c>
    </row>
    <row r="5730" spans="11:27" ht="15.75">
      <c r="K5730" s="21"/>
      <c r="L5730" s="17"/>
      <c r="M5730" s="17"/>
      <c r="N5730" s="17" t="s">
        <v>436</v>
      </c>
      <c r="O5730" s="17" t="s">
        <v>1429</v>
      </c>
      <c r="P5730" s="17" t="s">
        <v>5797</v>
      </c>
      <c r="Q5730" s="17" t="s">
        <v>347</v>
      </c>
      <c r="R5730" s="18">
        <v>65</v>
      </c>
      <c r="S5730" s="10">
        <v>36</v>
      </c>
      <c r="AA5730" s="11" t="str">
        <f t="shared" si="89"/>
        <v>37. Lào CaiHuyện Bắc Hà</v>
      </c>
    </row>
    <row r="5731" spans="11:27" ht="15.75">
      <c r="K5731" s="21"/>
      <c r="L5731" s="17"/>
      <c r="M5731" s="17"/>
      <c r="N5731" s="17" t="s">
        <v>436</v>
      </c>
      <c r="O5731" s="17" t="s">
        <v>1429</v>
      </c>
      <c r="P5731" s="17" t="s">
        <v>5798</v>
      </c>
      <c r="Q5731" s="17" t="s">
        <v>347</v>
      </c>
      <c r="R5731" s="18">
        <v>65</v>
      </c>
      <c r="S5731" s="10">
        <v>36</v>
      </c>
      <c r="AA5731" s="11" t="str">
        <f t="shared" si="89"/>
        <v>37. Lào CaiHuyện Bắc Hà</v>
      </c>
    </row>
    <row r="5732" spans="11:27" ht="15.75">
      <c r="K5732" s="21"/>
      <c r="L5732" s="17"/>
      <c r="M5732" s="17"/>
      <c r="N5732" s="17" t="s">
        <v>436</v>
      </c>
      <c r="O5732" s="17" t="s">
        <v>1429</v>
      </c>
      <c r="P5732" s="17" t="s">
        <v>5799</v>
      </c>
      <c r="Q5732" s="17" t="s">
        <v>347</v>
      </c>
      <c r="R5732" s="18">
        <v>65</v>
      </c>
      <c r="S5732" s="10">
        <v>36</v>
      </c>
      <c r="AA5732" s="11" t="str">
        <f t="shared" si="89"/>
        <v>37. Lào CaiHuyện Bắc Hà</v>
      </c>
    </row>
    <row r="5733" spans="11:27" ht="15.75">
      <c r="K5733" s="21"/>
      <c r="L5733" s="17"/>
      <c r="M5733" s="17"/>
      <c r="N5733" s="17" t="s">
        <v>436</v>
      </c>
      <c r="O5733" s="17" t="s">
        <v>1432</v>
      </c>
      <c r="P5733" s="17" t="s">
        <v>5800</v>
      </c>
      <c r="Q5733" s="17" t="s">
        <v>347</v>
      </c>
      <c r="R5733" s="18">
        <v>65</v>
      </c>
      <c r="S5733" s="10">
        <v>36</v>
      </c>
      <c r="AA5733" s="11" t="str">
        <f t="shared" si="89"/>
        <v>37. Lào CaiHuyện Mường Khương</v>
      </c>
    </row>
    <row r="5734" spans="11:27" ht="15.75">
      <c r="K5734" s="21"/>
      <c r="L5734" s="17"/>
      <c r="M5734" s="17"/>
      <c r="N5734" s="17" t="s">
        <v>436</v>
      </c>
      <c r="O5734" s="17" t="s">
        <v>1432</v>
      </c>
      <c r="P5734" s="17" t="s">
        <v>5801</v>
      </c>
      <c r="Q5734" s="17" t="s">
        <v>347</v>
      </c>
      <c r="R5734" s="18">
        <v>65</v>
      </c>
      <c r="S5734" s="10">
        <v>36</v>
      </c>
      <c r="AA5734" s="11" t="str">
        <f t="shared" si="89"/>
        <v>37. Lào CaiHuyện Mường Khương</v>
      </c>
    </row>
    <row r="5735" spans="11:27" ht="15.75">
      <c r="K5735" s="21"/>
      <c r="L5735" s="17"/>
      <c r="M5735" s="17"/>
      <c r="N5735" s="17" t="s">
        <v>436</v>
      </c>
      <c r="O5735" s="17" t="s">
        <v>1432</v>
      </c>
      <c r="P5735" s="17" t="s">
        <v>5802</v>
      </c>
      <c r="Q5735" s="17" t="s">
        <v>347</v>
      </c>
      <c r="R5735" s="18">
        <v>65</v>
      </c>
      <c r="S5735" s="10">
        <v>36</v>
      </c>
      <c r="AA5735" s="11" t="str">
        <f t="shared" si="89"/>
        <v>37. Lào CaiHuyện Mường Khương</v>
      </c>
    </row>
    <row r="5736" spans="11:27" ht="15.75">
      <c r="K5736" s="21"/>
      <c r="L5736" s="17"/>
      <c r="M5736" s="17"/>
      <c r="N5736" s="17" t="s">
        <v>436</v>
      </c>
      <c r="O5736" s="17" t="s">
        <v>1432</v>
      </c>
      <c r="P5736" s="17" t="s">
        <v>2714</v>
      </c>
      <c r="Q5736" s="17" t="s">
        <v>347</v>
      </c>
      <c r="R5736" s="18">
        <v>65</v>
      </c>
      <c r="S5736" s="10">
        <v>36</v>
      </c>
      <c r="AA5736" s="11" t="str">
        <f t="shared" si="89"/>
        <v>37. Lào CaiHuyện Mường Khương</v>
      </c>
    </row>
    <row r="5737" spans="11:27" ht="15.75">
      <c r="K5737" s="21"/>
      <c r="L5737" s="17"/>
      <c r="M5737" s="17"/>
      <c r="N5737" s="17" t="s">
        <v>436</v>
      </c>
      <c r="O5737" s="17" t="s">
        <v>1432</v>
      </c>
      <c r="P5737" s="17" t="s">
        <v>5803</v>
      </c>
      <c r="Q5737" s="17" t="s">
        <v>347</v>
      </c>
      <c r="R5737" s="18">
        <v>65</v>
      </c>
      <c r="S5737" s="10">
        <v>36</v>
      </c>
      <c r="AA5737" s="11" t="str">
        <f t="shared" si="89"/>
        <v>37. Lào CaiHuyện Mường Khương</v>
      </c>
    </row>
    <row r="5738" spans="11:27" ht="15.75">
      <c r="K5738" s="21"/>
      <c r="L5738" s="17"/>
      <c r="M5738" s="17"/>
      <c r="N5738" s="17" t="s">
        <v>436</v>
      </c>
      <c r="O5738" s="17" t="s">
        <v>1432</v>
      </c>
      <c r="P5738" s="17" t="s">
        <v>5804</v>
      </c>
      <c r="Q5738" s="17" t="s">
        <v>347</v>
      </c>
      <c r="R5738" s="18">
        <v>65</v>
      </c>
      <c r="S5738" s="10">
        <v>36</v>
      </c>
      <c r="AA5738" s="11" t="str">
        <f t="shared" si="89"/>
        <v>37. Lào CaiHuyện Mường Khương</v>
      </c>
    </row>
    <row r="5739" spans="11:27" ht="15.75">
      <c r="K5739" s="21"/>
      <c r="L5739" s="17"/>
      <c r="M5739" s="17"/>
      <c r="N5739" s="17" t="s">
        <v>436</v>
      </c>
      <c r="O5739" s="17" t="s">
        <v>1432</v>
      </c>
      <c r="P5739" s="17" t="s">
        <v>5805</v>
      </c>
      <c r="Q5739" s="17" t="s">
        <v>347</v>
      </c>
      <c r="R5739" s="18">
        <v>65</v>
      </c>
      <c r="S5739" s="10">
        <v>36</v>
      </c>
      <c r="AA5739" s="11" t="str">
        <f t="shared" si="89"/>
        <v>37. Lào CaiHuyện Mường Khương</v>
      </c>
    </row>
    <row r="5740" spans="11:27" ht="15.75">
      <c r="K5740" s="21"/>
      <c r="L5740" s="17"/>
      <c r="M5740" s="17"/>
      <c r="N5740" s="17" t="s">
        <v>436</v>
      </c>
      <c r="O5740" s="17" t="s">
        <v>1432</v>
      </c>
      <c r="P5740" s="17" t="s">
        <v>5806</v>
      </c>
      <c r="Q5740" s="17" t="s">
        <v>347</v>
      </c>
      <c r="R5740" s="18">
        <v>65</v>
      </c>
      <c r="S5740" s="10">
        <v>36</v>
      </c>
      <c r="AA5740" s="11" t="str">
        <f t="shared" si="89"/>
        <v>37. Lào CaiHuyện Mường Khương</v>
      </c>
    </row>
    <row r="5741" spans="11:27" ht="15.75">
      <c r="K5741" s="21"/>
      <c r="L5741" s="17"/>
      <c r="M5741" s="17"/>
      <c r="N5741" s="17" t="s">
        <v>436</v>
      </c>
      <c r="O5741" s="17" t="s">
        <v>1432</v>
      </c>
      <c r="P5741" s="17" t="s">
        <v>5807</v>
      </c>
      <c r="Q5741" s="17" t="s">
        <v>347</v>
      </c>
      <c r="R5741" s="18">
        <v>65</v>
      </c>
      <c r="S5741" s="10">
        <v>36</v>
      </c>
      <c r="AA5741" s="11" t="str">
        <f t="shared" si="89"/>
        <v>37. Lào CaiHuyện Mường Khương</v>
      </c>
    </row>
    <row r="5742" spans="11:27" ht="15.75">
      <c r="K5742" s="21"/>
      <c r="L5742" s="17"/>
      <c r="M5742" s="17"/>
      <c r="N5742" s="17" t="s">
        <v>436</v>
      </c>
      <c r="O5742" s="17" t="s">
        <v>1432</v>
      </c>
      <c r="P5742" s="17" t="s">
        <v>5808</v>
      </c>
      <c r="Q5742" s="17" t="s">
        <v>347</v>
      </c>
      <c r="R5742" s="18">
        <v>65</v>
      </c>
      <c r="S5742" s="10">
        <v>36</v>
      </c>
      <c r="AA5742" s="11" t="str">
        <f t="shared" si="89"/>
        <v>37. Lào CaiHuyện Mường Khương</v>
      </c>
    </row>
    <row r="5743" spans="11:27" ht="15.75">
      <c r="K5743" s="21"/>
      <c r="L5743" s="17"/>
      <c r="M5743" s="17"/>
      <c r="N5743" s="17" t="s">
        <v>436</v>
      </c>
      <c r="O5743" s="17" t="s">
        <v>1432</v>
      </c>
      <c r="P5743" s="17" t="s">
        <v>5809</v>
      </c>
      <c r="Q5743" s="17" t="s">
        <v>347</v>
      </c>
      <c r="R5743" s="18">
        <v>65</v>
      </c>
      <c r="S5743" s="10">
        <v>36</v>
      </c>
      <c r="AA5743" s="11" t="str">
        <f t="shared" si="89"/>
        <v>37. Lào CaiHuyện Mường Khương</v>
      </c>
    </row>
    <row r="5744" spans="11:27" ht="15.75">
      <c r="K5744" s="21"/>
      <c r="L5744" s="17"/>
      <c r="M5744" s="17"/>
      <c r="N5744" s="17" t="s">
        <v>436</v>
      </c>
      <c r="O5744" s="17" t="s">
        <v>1432</v>
      </c>
      <c r="P5744" s="17" t="s">
        <v>5810</v>
      </c>
      <c r="Q5744" s="17" t="s">
        <v>347</v>
      </c>
      <c r="R5744" s="18">
        <v>65</v>
      </c>
      <c r="S5744" s="10">
        <v>36</v>
      </c>
      <c r="AA5744" s="11" t="str">
        <f t="shared" si="89"/>
        <v>37. Lào CaiHuyện Mường Khương</v>
      </c>
    </row>
    <row r="5745" spans="11:27" ht="15.75">
      <c r="K5745" s="21"/>
      <c r="L5745" s="17"/>
      <c r="M5745" s="17"/>
      <c r="N5745" s="17" t="s">
        <v>436</v>
      </c>
      <c r="O5745" s="17" t="s">
        <v>1432</v>
      </c>
      <c r="P5745" s="17" t="s">
        <v>5811</v>
      </c>
      <c r="Q5745" s="17" t="s">
        <v>347</v>
      </c>
      <c r="R5745" s="18">
        <v>65</v>
      </c>
      <c r="S5745" s="10">
        <v>36</v>
      </c>
      <c r="AA5745" s="11" t="str">
        <f t="shared" si="89"/>
        <v>37. Lào CaiHuyện Mường Khương</v>
      </c>
    </row>
    <row r="5746" spans="11:27" ht="15.75">
      <c r="K5746" s="21"/>
      <c r="L5746" s="17"/>
      <c r="M5746" s="17"/>
      <c r="N5746" s="17" t="s">
        <v>436</v>
      </c>
      <c r="O5746" s="17" t="s">
        <v>1432</v>
      </c>
      <c r="P5746" s="17" t="s">
        <v>5812</v>
      </c>
      <c r="Q5746" s="17" t="s">
        <v>347</v>
      </c>
      <c r="R5746" s="18">
        <v>65</v>
      </c>
      <c r="S5746" s="10">
        <v>36</v>
      </c>
      <c r="AA5746" s="11" t="str">
        <f t="shared" si="89"/>
        <v>37. Lào CaiHuyện Mường Khương</v>
      </c>
    </row>
    <row r="5747" spans="11:27" ht="15.75">
      <c r="K5747" s="21"/>
      <c r="L5747" s="17"/>
      <c r="M5747" s="17"/>
      <c r="N5747" s="17" t="s">
        <v>436</v>
      </c>
      <c r="O5747" s="17" t="s">
        <v>1432</v>
      </c>
      <c r="P5747" s="17" t="s">
        <v>5813</v>
      </c>
      <c r="Q5747" s="17" t="s">
        <v>347</v>
      </c>
      <c r="R5747" s="18">
        <v>65</v>
      </c>
      <c r="S5747" s="10">
        <v>36</v>
      </c>
      <c r="AA5747" s="11" t="str">
        <f t="shared" si="89"/>
        <v>37. Lào CaiHuyện Mường Khương</v>
      </c>
    </row>
    <row r="5748" spans="11:27" ht="15.75">
      <c r="K5748" s="21"/>
      <c r="L5748" s="17"/>
      <c r="M5748" s="17"/>
      <c r="N5748" s="17" t="s">
        <v>436</v>
      </c>
      <c r="O5748" s="17" t="s">
        <v>1432</v>
      </c>
      <c r="P5748" s="17" t="s">
        <v>507</v>
      </c>
      <c r="Q5748" s="17" t="s">
        <v>347</v>
      </c>
      <c r="R5748" s="18">
        <v>65</v>
      </c>
      <c r="S5748" s="10">
        <v>36</v>
      </c>
      <c r="AA5748" s="11" t="str">
        <f t="shared" si="89"/>
        <v>37. Lào CaiHuyện Mường Khương</v>
      </c>
    </row>
    <row r="5749" spans="11:27" ht="15.75">
      <c r="K5749" s="21"/>
      <c r="L5749" s="17"/>
      <c r="M5749" s="17"/>
      <c r="N5749" s="17" t="s">
        <v>436</v>
      </c>
      <c r="O5749" s="17" t="s">
        <v>1435</v>
      </c>
      <c r="P5749" s="17" t="s">
        <v>5814</v>
      </c>
      <c r="Q5749" s="17" t="s">
        <v>347</v>
      </c>
      <c r="R5749" s="18">
        <v>65</v>
      </c>
      <c r="S5749" s="10">
        <v>36</v>
      </c>
      <c r="AA5749" s="11" t="str">
        <f t="shared" si="89"/>
        <v>37. Lào CaiHuyện Si Ma Cai</v>
      </c>
    </row>
    <row r="5750" spans="11:27" ht="15.75">
      <c r="K5750" s="21"/>
      <c r="L5750" s="17"/>
      <c r="M5750" s="17"/>
      <c r="N5750" s="17" t="s">
        <v>436</v>
      </c>
      <c r="O5750" s="17" t="s">
        <v>1435</v>
      </c>
      <c r="P5750" s="17" t="s">
        <v>5815</v>
      </c>
      <c r="Q5750" s="17" t="s">
        <v>347</v>
      </c>
      <c r="R5750" s="18">
        <v>65</v>
      </c>
      <c r="S5750" s="10">
        <v>36</v>
      </c>
      <c r="AA5750" s="11" t="str">
        <f t="shared" si="89"/>
        <v>37. Lào CaiHuyện Si Ma Cai</v>
      </c>
    </row>
    <row r="5751" spans="11:27" ht="15.75">
      <c r="K5751" s="21"/>
      <c r="L5751" s="17"/>
      <c r="M5751" s="17"/>
      <c r="N5751" s="17" t="s">
        <v>436</v>
      </c>
      <c r="O5751" s="17" t="s">
        <v>1435</v>
      </c>
      <c r="P5751" s="17" t="s">
        <v>5816</v>
      </c>
      <c r="Q5751" s="17" t="s">
        <v>347</v>
      </c>
      <c r="R5751" s="18">
        <v>65</v>
      </c>
      <c r="S5751" s="10">
        <v>36</v>
      </c>
      <c r="AA5751" s="11" t="str">
        <f t="shared" si="89"/>
        <v>37. Lào CaiHuyện Si Ma Cai</v>
      </c>
    </row>
    <row r="5752" spans="11:27" ht="15.75">
      <c r="K5752" s="21"/>
      <c r="L5752" s="17"/>
      <c r="M5752" s="17"/>
      <c r="N5752" s="17" t="s">
        <v>436</v>
      </c>
      <c r="O5752" s="17" t="s">
        <v>1435</v>
      </c>
      <c r="P5752" s="17" t="s">
        <v>5817</v>
      </c>
      <c r="Q5752" s="17" t="s">
        <v>347</v>
      </c>
      <c r="R5752" s="18">
        <v>65</v>
      </c>
      <c r="S5752" s="10">
        <v>36</v>
      </c>
      <c r="AA5752" s="11" t="str">
        <f t="shared" si="89"/>
        <v>37. Lào CaiHuyện Si Ma Cai</v>
      </c>
    </row>
    <row r="5753" spans="11:27" ht="15.75">
      <c r="K5753" s="21"/>
      <c r="L5753" s="17"/>
      <c r="M5753" s="17"/>
      <c r="N5753" s="17" t="s">
        <v>436</v>
      </c>
      <c r="O5753" s="17" t="s">
        <v>1435</v>
      </c>
      <c r="P5753" s="17" t="s">
        <v>5818</v>
      </c>
      <c r="Q5753" s="17" t="s">
        <v>347</v>
      </c>
      <c r="R5753" s="18">
        <v>65</v>
      </c>
      <c r="S5753" s="10">
        <v>36</v>
      </c>
      <c r="AA5753" s="11" t="str">
        <f t="shared" si="89"/>
        <v>37. Lào CaiHuyện Si Ma Cai</v>
      </c>
    </row>
    <row r="5754" spans="11:27" ht="15.75">
      <c r="K5754" s="21"/>
      <c r="L5754" s="17"/>
      <c r="M5754" s="17"/>
      <c r="N5754" s="17" t="s">
        <v>436</v>
      </c>
      <c r="O5754" s="17" t="s">
        <v>1435</v>
      </c>
      <c r="P5754" s="17" t="s">
        <v>5819</v>
      </c>
      <c r="Q5754" s="17" t="s">
        <v>347</v>
      </c>
      <c r="R5754" s="18">
        <v>65</v>
      </c>
      <c r="S5754" s="10">
        <v>36</v>
      </c>
      <c r="AA5754" s="11" t="str">
        <f t="shared" si="89"/>
        <v>37. Lào CaiHuyện Si Ma Cai</v>
      </c>
    </row>
    <row r="5755" spans="11:27" ht="15.75">
      <c r="K5755" s="21"/>
      <c r="L5755" s="17"/>
      <c r="M5755" s="17"/>
      <c r="N5755" s="17" t="s">
        <v>436</v>
      </c>
      <c r="O5755" s="17" t="s">
        <v>1435</v>
      </c>
      <c r="P5755" s="17" t="s">
        <v>5820</v>
      </c>
      <c r="Q5755" s="17" t="s">
        <v>347</v>
      </c>
      <c r="R5755" s="18">
        <v>65</v>
      </c>
      <c r="S5755" s="10">
        <v>36</v>
      </c>
      <c r="AA5755" s="11" t="str">
        <f t="shared" si="89"/>
        <v>37. Lào CaiHuyện Si Ma Cai</v>
      </c>
    </row>
    <row r="5756" spans="11:27" ht="15.75">
      <c r="K5756" s="21"/>
      <c r="L5756" s="17"/>
      <c r="M5756" s="17"/>
      <c r="N5756" s="17" t="s">
        <v>436</v>
      </c>
      <c r="O5756" s="17" t="s">
        <v>1435</v>
      </c>
      <c r="P5756" s="17" t="s">
        <v>5821</v>
      </c>
      <c r="Q5756" s="17" t="s">
        <v>347</v>
      </c>
      <c r="R5756" s="18">
        <v>65</v>
      </c>
      <c r="S5756" s="10">
        <v>36</v>
      </c>
      <c r="AA5756" s="11" t="str">
        <f t="shared" si="89"/>
        <v>37. Lào CaiHuyện Si Ma Cai</v>
      </c>
    </row>
    <row r="5757" spans="11:27" ht="15.75">
      <c r="K5757" s="21"/>
      <c r="L5757" s="17"/>
      <c r="M5757" s="17"/>
      <c r="N5757" s="17" t="s">
        <v>436</v>
      </c>
      <c r="O5757" s="17" t="s">
        <v>1435</v>
      </c>
      <c r="P5757" s="17" t="s">
        <v>5822</v>
      </c>
      <c r="Q5757" s="17" t="s">
        <v>347</v>
      </c>
      <c r="R5757" s="18">
        <v>65</v>
      </c>
      <c r="S5757" s="10">
        <v>36</v>
      </c>
      <c r="AA5757" s="11" t="str">
        <f t="shared" si="89"/>
        <v>37. Lào CaiHuyện Si Ma Cai</v>
      </c>
    </row>
    <row r="5758" spans="11:27" ht="15.75">
      <c r="K5758" s="21"/>
      <c r="L5758" s="17"/>
      <c r="M5758" s="17"/>
      <c r="N5758" s="17" t="s">
        <v>436</v>
      </c>
      <c r="O5758" s="17" t="s">
        <v>1435</v>
      </c>
      <c r="P5758" s="17" t="s">
        <v>5823</v>
      </c>
      <c r="Q5758" s="17" t="s">
        <v>347</v>
      </c>
      <c r="R5758" s="18">
        <v>65</v>
      </c>
      <c r="S5758" s="10">
        <v>36</v>
      </c>
      <c r="AA5758" s="11" t="str">
        <f t="shared" si="89"/>
        <v>37. Lào CaiHuyện Si Ma Cai</v>
      </c>
    </row>
    <row r="5759" spans="11:27" ht="15.75">
      <c r="K5759" s="21"/>
      <c r="L5759" s="17"/>
      <c r="M5759" s="17"/>
      <c r="N5759" s="17" t="s">
        <v>436</v>
      </c>
      <c r="O5759" s="17" t="s">
        <v>1438</v>
      </c>
      <c r="P5759" s="17" t="s">
        <v>5824</v>
      </c>
      <c r="Q5759" s="17" t="s">
        <v>347</v>
      </c>
      <c r="R5759" s="18">
        <v>65</v>
      </c>
      <c r="S5759" s="10">
        <v>36</v>
      </c>
      <c r="AA5759" s="11" t="str">
        <f t="shared" si="89"/>
        <v>37. Lào CaiHuyện Văn Bàn</v>
      </c>
    </row>
    <row r="5760" spans="11:27" ht="15.75">
      <c r="K5760" s="21"/>
      <c r="L5760" s="17"/>
      <c r="M5760" s="17"/>
      <c r="N5760" s="17" t="s">
        <v>436</v>
      </c>
      <c r="O5760" s="17" t="s">
        <v>1438</v>
      </c>
      <c r="P5760" s="17" t="s">
        <v>5825</v>
      </c>
      <c r="Q5760" s="17" t="s">
        <v>347</v>
      </c>
      <c r="R5760" s="18">
        <v>65</v>
      </c>
      <c r="S5760" s="10">
        <v>36</v>
      </c>
      <c r="AA5760" s="11" t="str">
        <f t="shared" si="89"/>
        <v>37. Lào CaiHuyện Văn Bàn</v>
      </c>
    </row>
    <row r="5761" spans="11:27" ht="15.75">
      <c r="K5761" s="21"/>
      <c r="L5761" s="17"/>
      <c r="M5761" s="17"/>
      <c r="N5761" s="17" t="s">
        <v>436</v>
      </c>
      <c r="O5761" s="17" t="s">
        <v>1438</v>
      </c>
      <c r="P5761" s="17" t="s">
        <v>5826</v>
      </c>
      <c r="Q5761" s="17" t="s">
        <v>297</v>
      </c>
      <c r="R5761" s="18">
        <v>95</v>
      </c>
      <c r="S5761" s="10">
        <v>44</v>
      </c>
      <c r="AA5761" s="11" t="str">
        <f t="shared" si="89"/>
        <v>37. Lào CaiHuyện Văn Bàn</v>
      </c>
    </row>
    <row r="5762" spans="11:27" ht="15.75">
      <c r="K5762" s="21"/>
      <c r="L5762" s="17"/>
      <c r="M5762" s="17"/>
      <c r="N5762" s="17" t="s">
        <v>436</v>
      </c>
      <c r="O5762" s="17" t="s">
        <v>1438</v>
      </c>
      <c r="P5762" s="17" t="s">
        <v>5827</v>
      </c>
      <c r="Q5762" s="17" t="s">
        <v>297</v>
      </c>
      <c r="R5762" s="18">
        <v>95</v>
      </c>
      <c r="S5762" s="10">
        <v>44</v>
      </c>
      <c r="AA5762" s="11" t="str">
        <f t="shared" si="89"/>
        <v>37. Lào CaiHuyện Văn Bàn</v>
      </c>
    </row>
    <row r="5763" spans="11:27" ht="15.75">
      <c r="K5763" s="21"/>
      <c r="L5763" s="17"/>
      <c r="M5763" s="17"/>
      <c r="N5763" s="17" t="s">
        <v>436</v>
      </c>
      <c r="O5763" s="17" t="s">
        <v>1438</v>
      </c>
      <c r="P5763" s="17" t="s">
        <v>5828</v>
      </c>
      <c r="Q5763" s="17" t="s">
        <v>297</v>
      </c>
      <c r="R5763" s="18">
        <v>95</v>
      </c>
      <c r="S5763" s="10">
        <v>44</v>
      </c>
      <c r="AA5763" s="11" t="str">
        <f t="shared" si="89"/>
        <v>37. Lào CaiHuyện Văn Bàn</v>
      </c>
    </row>
    <row r="5764" spans="11:27" ht="15.75">
      <c r="K5764" s="21"/>
      <c r="L5764" s="17"/>
      <c r="M5764" s="17"/>
      <c r="N5764" s="17" t="s">
        <v>436</v>
      </c>
      <c r="O5764" s="17" t="s">
        <v>1438</v>
      </c>
      <c r="P5764" s="17" t="s">
        <v>5829</v>
      </c>
      <c r="Q5764" s="17" t="s">
        <v>297</v>
      </c>
      <c r="R5764" s="18">
        <v>95</v>
      </c>
      <c r="S5764" s="10">
        <v>44</v>
      </c>
      <c r="AA5764" s="11" t="str">
        <f t="shared" si="89"/>
        <v>37. Lào CaiHuyện Văn Bàn</v>
      </c>
    </row>
    <row r="5765" spans="11:27" ht="15.75">
      <c r="K5765" s="21"/>
      <c r="L5765" s="17"/>
      <c r="M5765" s="17"/>
      <c r="N5765" s="17" t="s">
        <v>436</v>
      </c>
      <c r="O5765" s="17" t="s">
        <v>1438</v>
      </c>
      <c r="P5765" s="17" t="s">
        <v>5830</v>
      </c>
      <c r="Q5765" s="17" t="s">
        <v>347</v>
      </c>
      <c r="R5765" s="18">
        <v>65</v>
      </c>
      <c r="S5765" s="10">
        <v>36</v>
      </c>
      <c r="AA5765" s="11" t="str">
        <f t="shared" si="89"/>
        <v>37. Lào CaiHuyện Văn Bàn</v>
      </c>
    </row>
    <row r="5766" spans="11:27" ht="15.75">
      <c r="K5766" s="21"/>
      <c r="L5766" s="17"/>
      <c r="M5766" s="17"/>
      <c r="N5766" s="17" t="s">
        <v>436</v>
      </c>
      <c r="O5766" s="17" t="s">
        <v>1438</v>
      </c>
      <c r="P5766" s="17" t="s">
        <v>5831</v>
      </c>
      <c r="Q5766" s="17" t="s">
        <v>297</v>
      </c>
      <c r="R5766" s="18">
        <v>95</v>
      </c>
      <c r="S5766" s="10">
        <v>44</v>
      </c>
      <c r="AA5766" s="11" t="str">
        <f t="shared" ref="AA5766:AA5829" si="90">N5766&amp;O5766</f>
        <v>37. Lào CaiHuyện Văn Bàn</v>
      </c>
    </row>
    <row r="5767" spans="11:27" ht="15.75">
      <c r="K5767" s="21"/>
      <c r="L5767" s="17"/>
      <c r="M5767" s="17"/>
      <c r="N5767" s="17" t="s">
        <v>436</v>
      </c>
      <c r="O5767" s="17" t="s">
        <v>1438</v>
      </c>
      <c r="P5767" s="17" t="s">
        <v>5832</v>
      </c>
      <c r="Q5767" s="17" t="s">
        <v>347</v>
      </c>
      <c r="R5767" s="18">
        <v>65</v>
      </c>
      <c r="S5767" s="10">
        <v>36</v>
      </c>
      <c r="AA5767" s="11" t="str">
        <f t="shared" si="90"/>
        <v>37. Lào CaiHuyện Văn Bàn</v>
      </c>
    </row>
    <row r="5768" spans="11:27" ht="15.75">
      <c r="K5768" s="21"/>
      <c r="L5768" s="17"/>
      <c r="M5768" s="17"/>
      <c r="N5768" s="17" t="s">
        <v>436</v>
      </c>
      <c r="O5768" s="17" t="s">
        <v>1438</v>
      </c>
      <c r="P5768" s="17" t="s">
        <v>5833</v>
      </c>
      <c r="Q5768" s="17" t="s">
        <v>347</v>
      </c>
      <c r="R5768" s="18">
        <v>65</v>
      </c>
      <c r="S5768" s="10">
        <v>36</v>
      </c>
      <c r="AA5768" s="11" t="str">
        <f t="shared" si="90"/>
        <v>37. Lào CaiHuyện Văn Bàn</v>
      </c>
    </row>
    <row r="5769" spans="11:27" ht="15.75">
      <c r="K5769" s="21"/>
      <c r="L5769" s="17"/>
      <c r="M5769" s="17"/>
      <c r="N5769" s="17" t="s">
        <v>436</v>
      </c>
      <c r="O5769" s="17" t="s">
        <v>1438</v>
      </c>
      <c r="P5769" s="17" t="s">
        <v>5834</v>
      </c>
      <c r="Q5769" s="17" t="s">
        <v>297</v>
      </c>
      <c r="R5769" s="18">
        <v>95</v>
      </c>
      <c r="S5769" s="10">
        <v>44</v>
      </c>
      <c r="AA5769" s="11" t="str">
        <f t="shared" si="90"/>
        <v>37. Lào CaiHuyện Văn Bàn</v>
      </c>
    </row>
    <row r="5770" spans="11:27" ht="15.75">
      <c r="K5770" s="21"/>
      <c r="L5770" s="17"/>
      <c r="M5770" s="17"/>
      <c r="N5770" s="17" t="s">
        <v>436</v>
      </c>
      <c r="O5770" s="17" t="s">
        <v>1438</v>
      </c>
      <c r="P5770" s="17" t="s">
        <v>5835</v>
      </c>
      <c r="Q5770" s="17" t="s">
        <v>297</v>
      </c>
      <c r="R5770" s="18">
        <v>95</v>
      </c>
      <c r="S5770" s="10">
        <v>44</v>
      </c>
      <c r="AA5770" s="11" t="str">
        <f t="shared" si="90"/>
        <v>37. Lào CaiHuyện Văn Bàn</v>
      </c>
    </row>
    <row r="5771" spans="11:27" ht="15.75">
      <c r="K5771" s="21"/>
      <c r="L5771" s="17"/>
      <c r="M5771" s="17"/>
      <c r="N5771" s="17" t="s">
        <v>436</v>
      </c>
      <c r="O5771" s="17" t="s">
        <v>1438</v>
      </c>
      <c r="P5771" s="17" t="s">
        <v>5836</v>
      </c>
      <c r="Q5771" s="17" t="s">
        <v>297</v>
      </c>
      <c r="R5771" s="18">
        <v>95</v>
      </c>
      <c r="S5771" s="10">
        <v>44</v>
      </c>
      <c r="AA5771" s="11" t="str">
        <f t="shared" si="90"/>
        <v>37. Lào CaiHuyện Văn Bàn</v>
      </c>
    </row>
    <row r="5772" spans="11:27" ht="15.75">
      <c r="K5772" s="21"/>
      <c r="L5772" s="17"/>
      <c r="M5772" s="17"/>
      <c r="N5772" s="17" t="s">
        <v>436</v>
      </c>
      <c r="O5772" s="17" t="s">
        <v>1438</v>
      </c>
      <c r="P5772" s="17" t="s">
        <v>5837</v>
      </c>
      <c r="Q5772" s="17" t="s">
        <v>347</v>
      </c>
      <c r="R5772" s="18">
        <v>65</v>
      </c>
      <c r="S5772" s="10">
        <v>36</v>
      </c>
      <c r="AA5772" s="11" t="str">
        <f t="shared" si="90"/>
        <v>37. Lào CaiHuyện Văn Bàn</v>
      </c>
    </row>
    <row r="5773" spans="11:27" ht="15.75">
      <c r="K5773" s="21"/>
      <c r="L5773" s="17"/>
      <c r="M5773" s="17"/>
      <c r="N5773" s="17" t="s">
        <v>436</v>
      </c>
      <c r="O5773" s="17" t="s">
        <v>1438</v>
      </c>
      <c r="P5773" s="17" t="s">
        <v>5838</v>
      </c>
      <c r="Q5773" s="17" t="s">
        <v>347</v>
      </c>
      <c r="R5773" s="18">
        <v>65</v>
      </c>
      <c r="S5773" s="10">
        <v>36</v>
      </c>
      <c r="AA5773" s="11" t="str">
        <f t="shared" si="90"/>
        <v>37. Lào CaiHuyện Văn Bàn</v>
      </c>
    </row>
    <row r="5774" spans="11:27" ht="15.75">
      <c r="K5774" s="21"/>
      <c r="L5774" s="17"/>
      <c r="M5774" s="17"/>
      <c r="N5774" s="17" t="s">
        <v>436</v>
      </c>
      <c r="O5774" s="17" t="s">
        <v>1438</v>
      </c>
      <c r="P5774" s="17" t="s">
        <v>5839</v>
      </c>
      <c r="Q5774" s="17" t="s">
        <v>297</v>
      </c>
      <c r="R5774" s="18">
        <v>95</v>
      </c>
      <c r="S5774" s="10">
        <v>44</v>
      </c>
      <c r="AA5774" s="11" t="str">
        <f t="shared" si="90"/>
        <v>37. Lào CaiHuyện Văn Bàn</v>
      </c>
    </row>
    <row r="5775" spans="11:27" ht="15.75">
      <c r="K5775" s="21"/>
      <c r="L5775" s="17"/>
      <c r="M5775" s="17"/>
      <c r="N5775" s="17" t="s">
        <v>436</v>
      </c>
      <c r="O5775" s="17" t="s">
        <v>1438</v>
      </c>
      <c r="P5775" s="17" t="s">
        <v>5840</v>
      </c>
      <c r="Q5775" s="17" t="s">
        <v>297</v>
      </c>
      <c r="R5775" s="18">
        <v>95</v>
      </c>
      <c r="S5775" s="10">
        <v>44</v>
      </c>
      <c r="AA5775" s="11" t="str">
        <f t="shared" si="90"/>
        <v>37. Lào CaiHuyện Văn Bàn</v>
      </c>
    </row>
    <row r="5776" spans="11:27" ht="15.75">
      <c r="K5776" s="21"/>
      <c r="L5776" s="17"/>
      <c r="M5776" s="17"/>
      <c r="N5776" s="17" t="s">
        <v>436</v>
      </c>
      <c r="O5776" s="17" t="s">
        <v>1438</v>
      </c>
      <c r="P5776" s="17" t="s">
        <v>5841</v>
      </c>
      <c r="Q5776" s="17" t="s">
        <v>347</v>
      </c>
      <c r="R5776" s="18">
        <v>65</v>
      </c>
      <c r="S5776" s="10">
        <v>36</v>
      </c>
      <c r="AA5776" s="11" t="str">
        <f t="shared" si="90"/>
        <v>37. Lào CaiHuyện Văn Bàn</v>
      </c>
    </row>
    <row r="5777" spans="11:27" ht="15.75">
      <c r="K5777" s="21"/>
      <c r="L5777" s="17"/>
      <c r="M5777" s="17"/>
      <c r="N5777" s="17" t="s">
        <v>436</v>
      </c>
      <c r="O5777" s="17" t="s">
        <v>1438</v>
      </c>
      <c r="P5777" s="17" t="s">
        <v>2411</v>
      </c>
      <c r="Q5777" s="17" t="s">
        <v>347</v>
      </c>
      <c r="R5777" s="18">
        <v>65</v>
      </c>
      <c r="S5777" s="10">
        <v>36</v>
      </c>
      <c r="AA5777" s="11" t="str">
        <f t="shared" si="90"/>
        <v>37. Lào CaiHuyện Văn Bàn</v>
      </c>
    </row>
    <row r="5778" spans="11:27" ht="15.75">
      <c r="K5778" s="21"/>
      <c r="L5778" s="17"/>
      <c r="M5778" s="17"/>
      <c r="N5778" s="17" t="s">
        <v>436</v>
      </c>
      <c r="O5778" s="17" t="s">
        <v>1438</v>
      </c>
      <c r="P5778" s="17" t="s">
        <v>5842</v>
      </c>
      <c r="Q5778" s="17" t="s">
        <v>347</v>
      </c>
      <c r="R5778" s="18">
        <v>65</v>
      </c>
      <c r="S5778" s="10">
        <v>36</v>
      </c>
      <c r="AA5778" s="11" t="str">
        <f t="shared" si="90"/>
        <v>37. Lào CaiHuyện Văn Bàn</v>
      </c>
    </row>
    <row r="5779" spans="11:27" ht="15.75">
      <c r="K5779" s="21"/>
      <c r="L5779" s="17"/>
      <c r="M5779" s="17"/>
      <c r="N5779" s="17" t="s">
        <v>436</v>
      </c>
      <c r="O5779" s="17" t="s">
        <v>1438</v>
      </c>
      <c r="P5779" s="17" t="s">
        <v>5843</v>
      </c>
      <c r="Q5779" s="17" t="s">
        <v>297</v>
      </c>
      <c r="R5779" s="18">
        <v>95</v>
      </c>
      <c r="S5779" s="10">
        <v>44</v>
      </c>
      <c r="AA5779" s="11" t="str">
        <f t="shared" si="90"/>
        <v>37. Lào CaiHuyện Văn Bàn</v>
      </c>
    </row>
    <row r="5780" spans="11:27" ht="15.75">
      <c r="K5780" s="21"/>
      <c r="L5780" s="17"/>
      <c r="M5780" s="17"/>
      <c r="N5780" s="17" t="s">
        <v>436</v>
      </c>
      <c r="O5780" s="17" t="s">
        <v>1438</v>
      </c>
      <c r="P5780" s="17" t="s">
        <v>5844</v>
      </c>
      <c r="Q5780" s="17" t="s">
        <v>347</v>
      </c>
      <c r="R5780" s="18">
        <v>65</v>
      </c>
      <c r="S5780" s="10">
        <v>36</v>
      </c>
      <c r="AA5780" s="11" t="str">
        <f t="shared" si="90"/>
        <v>37. Lào CaiHuyện Văn Bàn</v>
      </c>
    </row>
    <row r="5781" spans="11:27" ht="15.75">
      <c r="K5781" s="21"/>
      <c r="L5781" s="17"/>
      <c r="M5781" s="17"/>
      <c r="N5781" s="17" t="s">
        <v>436</v>
      </c>
      <c r="O5781" s="17" t="s">
        <v>1441</v>
      </c>
      <c r="P5781" s="17" t="s">
        <v>5845</v>
      </c>
      <c r="Q5781" s="17" t="s">
        <v>347</v>
      </c>
      <c r="R5781" s="18">
        <v>65</v>
      </c>
      <c r="S5781" s="10">
        <v>36</v>
      </c>
      <c r="AA5781" s="11" t="str">
        <f t="shared" si="90"/>
        <v>37. Lào CaiThành phố Lào Cai</v>
      </c>
    </row>
    <row r="5782" spans="11:27" ht="15.75">
      <c r="K5782" s="21"/>
      <c r="L5782" s="17"/>
      <c r="M5782" s="17"/>
      <c r="N5782" s="17" t="s">
        <v>436</v>
      </c>
      <c r="O5782" s="17" t="s">
        <v>1441</v>
      </c>
      <c r="P5782" s="17" t="s">
        <v>5846</v>
      </c>
      <c r="Q5782" s="17" t="s">
        <v>347</v>
      </c>
      <c r="R5782" s="18">
        <v>65</v>
      </c>
      <c r="S5782" s="10">
        <v>36</v>
      </c>
      <c r="AA5782" s="11" t="str">
        <f t="shared" si="90"/>
        <v>37. Lào CaiThành phố Lào Cai</v>
      </c>
    </row>
    <row r="5783" spans="11:27" ht="15.75">
      <c r="K5783" s="21"/>
      <c r="L5783" s="17"/>
      <c r="M5783" s="17"/>
      <c r="N5783" s="17" t="s">
        <v>436</v>
      </c>
      <c r="O5783" s="17" t="s">
        <v>1441</v>
      </c>
      <c r="P5783" s="17" t="s">
        <v>5847</v>
      </c>
      <c r="Q5783" s="17" t="s">
        <v>347</v>
      </c>
      <c r="R5783" s="18">
        <v>65</v>
      </c>
      <c r="S5783" s="10">
        <v>36</v>
      </c>
      <c r="AA5783" s="11" t="str">
        <f t="shared" si="90"/>
        <v>37. Lào CaiThành phố Lào Cai</v>
      </c>
    </row>
    <row r="5784" spans="11:27" ht="15.75">
      <c r="K5784" s="21"/>
      <c r="L5784" s="17"/>
      <c r="M5784" s="17"/>
      <c r="N5784" s="17" t="s">
        <v>436</v>
      </c>
      <c r="O5784" s="17" t="s">
        <v>1441</v>
      </c>
      <c r="P5784" s="17" t="s">
        <v>5848</v>
      </c>
      <c r="Q5784" s="17" t="s">
        <v>347</v>
      </c>
      <c r="R5784" s="18">
        <v>65</v>
      </c>
      <c r="S5784" s="10">
        <v>36</v>
      </c>
      <c r="AA5784" s="11" t="str">
        <f t="shared" si="90"/>
        <v>37. Lào CaiThành phố Lào Cai</v>
      </c>
    </row>
    <row r="5785" spans="11:27" ht="15.75">
      <c r="K5785" s="21"/>
      <c r="L5785" s="17"/>
      <c r="M5785" s="17"/>
      <c r="N5785" s="17" t="s">
        <v>436</v>
      </c>
      <c r="O5785" s="17" t="s">
        <v>1441</v>
      </c>
      <c r="P5785" s="17" t="s">
        <v>5849</v>
      </c>
      <c r="Q5785" s="17" t="s">
        <v>347</v>
      </c>
      <c r="R5785" s="18">
        <v>65</v>
      </c>
      <c r="S5785" s="10">
        <v>36</v>
      </c>
      <c r="AA5785" s="11" t="str">
        <f t="shared" si="90"/>
        <v>37. Lào CaiThành phố Lào Cai</v>
      </c>
    </row>
    <row r="5786" spans="11:27" ht="15.75">
      <c r="K5786" s="21"/>
      <c r="L5786" s="17"/>
      <c r="M5786" s="17"/>
      <c r="N5786" s="17" t="s">
        <v>436</v>
      </c>
      <c r="O5786" s="17" t="s">
        <v>1441</v>
      </c>
      <c r="P5786" s="17" t="s">
        <v>5850</v>
      </c>
      <c r="Q5786" s="17" t="s">
        <v>347</v>
      </c>
      <c r="R5786" s="18">
        <v>65</v>
      </c>
      <c r="S5786" s="10">
        <v>36</v>
      </c>
      <c r="AA5786" s="11" t="str">
        <f t="shared" si="90"/>
        <v>37. Lào CaiThành phố Lào Cai</v>
      </c>
    </row>
    <row r="5787" spans="11:27" ht="15.75">
      <c r="K5787" s="21"/>
      <c r="L5787" s="17"/>
      <c r="M5787" s="17"/>
      <c r="N5787" s="17" t="s">
        <v>436</v>
      </c>
      <c r="O5787" s="17" t="s">
        <v>1441</v>
      </c>
      <c r="P5787" s="17" t="s">
        <v>5851</v>
      </c>
      <c r="Q5787" s="17" t="s">
        <v>347</v>
      </c>
      <c r="R5787" s="18">
        <v>65</v>
      </c>
      <c r="S5787" s="10">
        <v>36</v>
      </c>
      <c r="AA5787" s="11" t="str">
        <f t="shared" si="90"/>
        <v>37. Lào CaiThành phố Lào Cai</v>
      </c>
    </row>
    <row r="5788" spans="11:27" ht="15.75">
      <c r="K5788" s="21"/>
      <c r="L5788" s="17"/>
      <c r="M5788" s="17"/>
      <c r="N5788" s="17" t="s">
        <v>436</v>
      </c>
      <c r="O5788" s="17" t="s">
        <v>1441</v>
      </c>
      <c r="P5788" s="17" t="s">
        <v>5852</v>
      </c>
      <c r="Q5788" s="17" t="s">
        <v>347</v>
      </c>
      <c r="R5788" s="18">
        <v>65</v>
      </c>
      <c r="S5788" s="10">
        <v>36</v>
      </c>
      <c r="AA5788" s="11" t="str">
        <f t="shared" si="90"/>
        <v>37. Lào CaiThành phố Lào Cai</v>
      </c>
    </row>
    <row r="5789" spans="11:27" ht="15.75">
      <c r="K5789" s="21"/>
      <c r="L5789" s="17"/>
      <c r="M5789" s="17"/>
      <c r="N5789" s="17" t="s">
        <v>436</v>
      </c>
      <c r="O5789" s="17" t="s">
        <v>1441</v>
      </c>
      <c r="P5789" s="17" t="s">
        <v>5853</v>
      </c>
      <c r="Q5789" s="17" t="s">
        <v>347</v>
      </c>
      <c r="R5789" s="18">
        <v>65</v>
      </c>
      <c r="S5789" s="10">
        <v>36</v>
      </c>
      <c r="AA5789" s="11" t="str">
        <f t="shared" si="90"/>
        <v>37. Lào CaiThành phố Lào Cai</v>
      </c>
    </row>
    <row r="5790" spans="11:27" ht="15.75">
      <c r="K5790" s="21"/>
      <c r="L5790" s="17"/>
      <c r="M5790" s="17"/>
      <c r="N5790" s="17" t="s">
        <v>436</v>
      </c>
      <c r="O5790" s="17" t="s">
        <v>1441</v>
      </c>
      <c r="P5790" s="17" t="s">
        <v>5854</v>
      </c>
      <c r="Q5790" s="17" t="s">
        <v>347</v>
      </c>
      <c r="R5790" s="18">
        <v>65</v>
      </c>
      <c r="S5790" s="10">
        <v>36</v>
      </c>
      <c r="AA5790" s="11" t="str">
        <f t="shared" si="90"/>
        <v>37. Lào CaiThành phố Lào Cai</v>
      </c>
    </row>
    <row r="5791" spans="11:27" ht="15.75">
      <c r="K5791" s="21"/>
      <c r="L5791" s="17"/>
      <c r="M5791" s="17"/>
      <c r="N5791" s="17" t="s">
        <v>436</v>
      </c>
      <c r="O5791" s="17" t="s">
        <v>1441</v>
      </c>
      <c r="P5791" s="17" t="s">
        <v>5855</v>
      </c>
      <c r="Q5791" s="17" t="s">
        <v>347</v>
      </c>
      <c r="R5791" s="18">
        <v>65</v>
      </c>
      <c r="S5791" s="10">
        <v>36</v>
      </c>
      <c r="AA5791" s="11" t="str">
        <f t="shared" si="90"/>
        <v>37. Lào CaiThành phố Lào Cai</v>
      </c>
    </row>
    <row r="5792" spans="11:27" ht="15.75">
      <c r="K5792" s="21"/>
      <c r="L5792" s="17"/>
      <c r="M5792" s="17"/>
      <c r="N5792" s="17" t="s">
        <v>436</v>
      </c>
      <c r="O5792" s="17" t="s">
        <v>1441</v>
      </c>
      <c r="P5792" s="17" t="s">
        <v>5856</v>
      </c>
      <c r="Q5792" s="17" t="s">
        <v>347</v>
      </c>
      <c r="R5792" s="18">
        <v>65</v>
      </c>
      <c r="S5792" s="10">
        <v>36</v>
      </c>
      <c r="AA5792" s="11" t="str">
        <f t="shared" si="90"/>
        <v>37. Lào CaiThành phố Lào Cai</v>
      </c>
    </row>
    <row r="5793" spans="11:27" ht="15.75">
      <c r="K5793" s="21"/>
      <c r="L5793" s="17"/>
      <c r="M5793" s="17"/>
      <c r="N5793" s="17" t="s">
        <v>436</v>
      </c>
      <c r="O5793" s="17" t="s">
        <v>1441</v>
      </c>
      <c r="P5793" s="17" t="s">
        <v>5857</v>
      </c>
      <c r="Q5793" s="17" t="s">
        <v>347</v>
      </c>
      <c r="R5793" s="18">
        <v>65</v>
      </c>
      <c r="S5793" s="10">
        <v>36</v>
      </c>
      <c r="AA5793" s="11" t="str">
        <f t="shared" si="90"/>
        <v>37. Lào CaiThành phố Lào Cai</v>
      </c>
    </row>
    <row r="5794" spans="11:27" ht="15.75">
      <c r="K5794" s="21"/>
      <c r="L5794" s="17"/>
      <c r="M5794" s="17"/>
      <c r="N5794" s="17" t="s">
        <v>436</v>
      </c>
      <c r="O5794" s="17" t="s">
        <v>1441</v>
      </c>
      <c r="P5794" s="17" t="s">
        <v>2039</v>
      </c>
      <c r="Q5794" s="17" t="s">
        <v>347</v>
      </c>
      <c r="R5794" s="18">
        <v>65</v>
      </c>
      <c r="S5794" s="10">
        <v>36</v>
      </c>
      <c r="AA5794" s="11" t="str">
        <f t="shared" si="90"/>
        <v>37. Lào CaiThành phố Lào Cai</v>
      </c>
    </row>
    <row r="5795" spans="11:27" ht="15.75">
      <c r="K5795" s="21"/>
      <c r="L5795" s="17"/>
      <c r="M5795" s="17"/>
      <c r="N5795" s="17" t="s">
        <v>436</v>
      </c>
      <c r="O5795" s="17" t="s">
        <v>1441</v>
      </c>
      <c r="P5795" s="17" t="s">
        <v>5858</v>
      </c>
      <c r="Q5795" s="17" t="s">
        <v>347</v>
      </c>
      <c r="R5795" s="18">
        <v>65</v>
      </c>
      <c r="S5795" s="10">
        <v>36</v>
      </c>
      <c r="AA5795" s="11" t="str">
        <f t="shared" si="90"/>
        <v>37. Lào CaiThành phố Lào Cai</v>
      </c>
    </row>
    <row r="5796" spans="11:27" ht="15.75">
      <c r="K5796" s="21"/>
      <c r="L5796" s="17"/>
      <c r="M5796" s="17"/>
      <c r="N5796" s="17" t="s">
        <v>436</v>
      </c>
      <c r="O5796" s="17" t="s">
        <v>1441</v>
      </c>
      <c r="P5796" s="17" t="s">
        <v>1310</v>
      </c>
      <c r="Q5796" s="17" t="s">
        <v>347</v>
      </c>
      <c r="R5796" s="18">
        <v>65</v>
      </c>
      <c r="S5796" s="10">
        <v>36</v>
      </c>
      <c r="AA5796" s="11" t="str">
        <f t="shared" si="90"/>
        <v>37. Lào CaiThành phố Lào Cai</v>
      </c>
    </row>
    <row r="5797" spans="11:27" ht="15.75">
      <c r="K5797" s="21"/>
      <c r="L5797" s="17"/>
      <c r="M5797" s="17"/>
      <c r="N5797" s="17" t="s">
        <v>436</v>
      </c>
      <c r="O5797" s="17" t="s">
        <v>1441</v>
      </c>
      <c r="P5797" s="17" t="s">
        <v>5859</v>
      </c>
      <c r="Q5797" s="17" t="s">
        <v>347</v>
      </c>
      <c r="R5797" s="18">
        <v>65</v>
      </c>
      <c r="S5797" s="10">
        <v>36</v>
      </c>
      <c r="AA5797" s="11" t="str">
        <f t="shared" si="90"/>
        <v>37. Lào CaiThành phố Lào Cai</v>
      </c>
    </row>
    <row r="5798" spans="11:27" ht="15.75">
      <c r="K5798" s="21"/>
      <c r="L5798" s="17"/>
      <c r="M5798" s="17"/>
      <c r="N5798" s="17" t="s">
        <v>436</v>
      </c>
      <c r="O5798" s="17" t="s">
        <v>854</v>
      </c>
      <c r="P5798" s="17" t="s">
        <v>5860</v>
      </c>
      <c r="Q5798" s="17" t="s">
        <v>297</v>
      </c>
      <c r="R5798" s="18">
        <v>95</v>
      </c>
      <c r="S5798" s="10">
        <v>44</v>
      </c>
      <c r="AA5798" s="11" t="str">
        <f t="shared" si="90"/>
        <v>37. Lào CaiThị xã Sa Pa</v>
      </c>
    </row>
    <row r="5799" spans="11:27" ht="15.75">
      <c r="K5799" s="21"/>
      <c r="L5799" s="17"/>
      <c r="M5799" s="17"/>
      <c r="N5799" s="17" t="s">
        <v>436</v>
      </c>
      <c r="O5799" s="17" t="s">
        <v>854</v>
      </c>
      <c r="P5799" s="17" t="s">
        <v>5861</v>
      </c>
      <c r="Q5799" s="17" t="s">
        <v>297</v>
      </c>
      <c r="R5799" s="18">
        <v>95</v>
      </c>
      <c r="S5799" s="10">
        <v>44</v>
      </c>
      <c r="AA5799" s="11" t="str">
        <f t="shared" si="90"/>
        <v>37. Lào CaiThị xã Sa Pa</v>
      </c>
    </row>
    <row r="5800" spans="11:27" ht="15.75">
      <c r="K5800" s="21"/>
      <c r="L5800" s="17"/>
      <c r="M5800" s="17"/>
      <c r="N5800" s="17" t="s">
        <v>436</v>
      </c>
      <c r="O5800" s="17" t="s">
        <v>854</v>
      </c>
      <c r="P5800" s="17" t="s">
        <v>5862</v>
      </c>
      <c r="Q5800" s="17" t="s">
        <v>297</v>
      </c>
      <c r="R5800" s="18">
        <v>95</v>
      </c>
      <c r="S5800" s="10">
        <v>44</v>
      </c>
      <c r="AA5800" s="11" t="str">
        <f t="shared" si="90"/>
        <v>37. Lào CaiThị xã Sa Pa</v>
      </c>
    </row>
    <row r="5801" spans="11:27" ht="15.75">
      <c r="K5801" s="21"/>
      <c r="L5801" s="17"/>
      <c r="M5801" s="17"/>
      <c r="N5801" s="17" t="s">
        <v>436</v>
      </c>
      <c r="O5801" s="17" t="s">
        <v>854</v>
      </c>
      <c r="P5801" s="17" t="s">
        <v>5863</v>
      </c>
      <c r="Q5801" s="17" t="s">
        <v>297</v>
      </c>
      <c r="R5801" s="18">
        <v>95</v>
      </c>
      <c r="S5801" s="10">
        <v>44</v>
      </c>
      <c r="AA5801" s="11" t="str">
        <f t="shared" si="90"/>
        <v>37. Lào CaiThị xã Sa Pa</v>
      </c>
    </row>
    <row r="5802" spans="11:27" ht="15.75">
      <c r="K5802" s="21"/>
      <c r="L5802" s="17"/>
      <c r="M5802" s="17"/>
      <c r="N5802" s="17" t="s">
        <v>436</v>
      </c>
      <c r="O5802" s="17" t="s">
        <v>854</v>
      </c>
      <c r="P5802" s="17" t="s">
        <v>5864</v>
      </c>
      <c r="Q5802" s="17" t="s">
        <v>297</v>
      </c>
      <c r="R5802" s="18">
        <v>95</v>
      </c>
      <c r="S5802" s="10">
        <v>44</v>
      </c>
      <c r="AA5802" s="11" t="str">
        <f t="shared" si="90"/>
        <v>37. Lào CaiThị xã Sa Pa</v>
      </c>
    </row>
    <row r="5803" spans="11:27" ht="15.75">
      <c r="K5803" s="21"/>
      <c r="L5803" s="17"/>
      <c r="M5803" s="17"/>
      <c r="N5803" s="17" t="s">
        <v>436</v>
      </c>
      <c r="O5803" s="17" t="s">
        <v>854</v>
      </c>
      <c r="P5803" s="17" t="s">
        <v>5865</v>
      </c>
      <c r="Q5803" s="17" t="s">
        <v>297</v>
      </c>
      <c r="R5803" s="18">
        <v>95</v>
      </c>
      <c r="S5803" s="10">
        <v>44</v>
      </c>
      <c r="AA5803" s="11" t="str">
        <f t="shared" si="90"/>
        <v>37. Lào CaiThị xã Sa Pa</v>
      </c>
    </row>
    <row r="5804" spans="11:27" ht="15.75">
      <c r="K5804" s="21"/>
      <c r="L5804" s="17"/>
      <c r="M5804" s="17"/>
      <c r="N5804" s="17" t="s">
        <v>436</v>
      </c>
      <c r="O5804" s="17" t="s">
        <v>854</v>
      </c>
      <c r="P5804" s="17" t="s">
        <v>5866</v>
      </c>
      <c r="Q5804" s="17" t="s">
        <v>297</v>
      </c>
      <c r="R5804" s="18">
        <v>95</v>
      </c>
      <c r="S5804" s="10">
        <v>44</v>
      </c>
      <c r="AA5804" s="11" t="str">
        <f t="shared" si="90"/>
        <v>37. Lào CaiThị xã Sa Pa</v>
      </c>
    </row>
    <row r="5805" spans="11:27" ht="15.75">
      <c r="K5805" s="21"/>
      <c r="L5805" s="17"/>
      <c r="M5805" s="17"/>
      <c r="N5805" s="17" t="s">
        <v>436</v>
      </c>
      <c r="O5805" s="17" t="s">
        <v>854</v>
      </c>
      <c r="P5805" s="17" t="s">
        <v>5867</v>
      </c>
      <c r="Q5805" s="17" t="s">
        <v>297</v>
      </c>
      <c r="R5805" s="18">
        <v>95</v>
      </c>
      <c r="S5805" s="10">
        <v>44</v>
      </c>
      <c r="AA5805" s="11" t="str">
        <f t="shared" si="90"/>
        <v>37. Lào CaiThị xã Sa Pa</v>
      </c>
    </row>
    <row r="5806" spans="11:27" ht="15.75">
      <c r="K5806" s="21"/>
      <c r="L5806" s="17"/>
      <c r="M5806" s="17"/>
      <c r="N5806" s="17" t="s">
        <v>436</v>
      </c>
      <c r="O5806" s="17" t="s">
        <v>854</v>
      </c>
      <c r="P5806" s="17" t="s">
        <v>4645</v>
      </c>
      <c r="Q5806" s="17" t="s">
        <v>297</v>
      </c>
      <c r="R5806" s="18">
        <v>95</v>
      </c>
      <c r="S5806" s="10">
        <v>44</v>
      </c>
      <c r="AA5806" s="11" t="str">
        <f t="shared" si="90"/>
        <v>37. Lào CaiThị xã Sa Pa</v>
      </c>
    </row>
    <row r="5807" spans="11:27" ht="15.75">
      <c r="K5807" s="21"/>
      <c r="L5807" s="17"/>
      <c r="M5807" s="17"/>
      <c r="N5807" s="17" t="s">
        <v>436</v>
      </c>
      <c r="O5807" s="17" t="s">
        <v>854</v>
      </c>
      <c r="P5807" s="17" t="s">
        <v>5868</v>
      </c>
      <c r="Q5807" s="17" t="s">
        <v>297</v>
      </c>
      <c r="R5807" s="18">
        <v>95</v>
      </c>
      <c r="S5807" s="10">
        <v>44</v>
      </c>
      <c r="AA5807" s="11" t="str">
        <f t="shared" si="90"/>
        <v>37. Lào CaiThị xã Sa Pa</v>
      </c>
    </row>
    <row r="5808" spans="11:27" ht="15.75">
      <c r="K5808" s="21"/>
      <c r="L5808" s="17"/>
      <c r="M5808" s="17"/>
      <c r="N5808" s="17" t="s">
        <v>436</v>
      </c>
      <c r="O5808" s="17" t="s">
        <v>854</v>
      </c>
      <c r="P5808" s="17" t="s">
        <v>5869</v>
      </c>
      <c r="Q5808" s="17" t="s">
        <v>297</v>
      </c>
      <c r="R5808" s="18">
        <v>95</v>
      </c>
      <c r="S5808" s="10">
        <v>44</v>
      </c>
      <c r="AA5808" s="11" t="str">
        <f t="shared" si="90"/>
        <v>37. Lào CaiThị xã Sa Pa</v>
      </c>
    </row>
    <row r="5809" spans="11:27" ht="15.75">
      <c r="K5809" s="21"/>
      <c r="L5809" s="17"/>
      <c r="M5809" s="17"/>
      <c r="N5809" s="17" t="s">
        <v>436</v>
      </c>
      <c r="O5809" s="17" t="s">
        <v>854</v>
      </c>
      <c r="P5809" s="17" t="s">
        <v>5870</v>
      </c>
      <c r="Q5809" s="17" t="s">
        <v>297</v>
      </c>
      <c r="R5809" s="18">
        <v>95</v>
      </c>
      <c r="S5809" s="10">
        <v>44</v>
      </c>
      <c r="AA5809" s="11" t="str">
        <f t="shared" si="90"/>
        <v>37. Lào CaiThị xã Sa Pa</v>
      </c>
    </row>
    <row r="5810" spans="11:27" ht="15.75">
      <c r="K5810" s="21"/>
      <c r="L5810" s="17"/>
      <c r="M5810" s="17"/>
      <c r="N5810" s="17" t="s">
        <v>436</v>
      </c>
      <c r="O5810" s="17" t="s">
        <v>854</v>
      </c>
      <c r="P5810" s="17" t="s">
        <v>3913</v>
      </c>
      <c r="Q5810" s="17" t="s">
        <v>297</v>
      </c>
      <c r="R5810" s="18">
        <v>95</v>
      </c>
      <c r="S5810" s="10">
        <v>44</v>
      </c>
      <c r="AA5810" s="11" t="str">
        <f t="shared" si="90"/>
        <v>37. Lào CaiThị xã Sa Pa</v>
      </c>
    </row>
    <row r="5811" spans="11:27" ht="15.75">
      <c r="K5811" s="21"/>
      <c r="L5811" s="17"/>
      <c r="M5811" s="17"/>
      <c r="N5811" s="17" t="s">
        <v>436</v>
      </c>
      <c r="O5811" s="17" t="s">
        <v>854</v>
      </c>
      <c r="P5811" s="17" t="s">
        <v>5871</v>
      </c>
      <c r="Q5811" s="17" t="s">
        <v>297</v>
      </c>
      <c r="R5811" s="18">
        <v>95</v>
      </c>
      <c r="S5811" s="10">
        <v>44</v>
      </c>
      <c r="AA5811" s="11" t="str">
        <f t="shared" si="90"/>
        <v>37. Lào CaiThị xã Sa Pa</v>
      </c>
    </row>
    <row r="5812" spans="11:27" ht="15.75">
      <c r="K5812" s="21"/>
      <c r="L5812" s="17"/>
      <c r="M5812" s="17"/>
      <c r="N5812" s="17" t="s">
        <v>436</v>
      </c>
      <c r="O5812" s="17" t="s">
        <v>854</v>
      </c>
      <c r="P5812" s="17" t="s">
        <v>507</v>
      </c>
      <c r="Q5812" s="17" t="s">
        <v>297</v>
      </c>
      <c r="R5812" s="18">
        <v>95</v>
      </c>
      <c r="S5812" s="10">
        <v>44</v>
      </c>
      <c r="AA5812" s="11" t="str">
        <f t="shared" si="90"/>
        <v>37. Lào CaiThị xã Sa Pa</v>
      </c>
    </row>
    <row r="5813" spans="11:27" ht="15.75">
      <c r="K5813" s="21"/>
      <c r="L5813" s="17"/>
      <c r="M5813" s="17"/>
      <c r="N5813" s="17" t="s">
        <v>436</v>
      </c>
      <c r="O5813" s="17" t="s">
        <v>854</v>
      </c>
      <c r="P5813" s="17" t="s">
        <v>5541</v>
      </c>
      <c r="Q5813" s="17" t="s">
        <v>297</v>
      </c>
      <c r="R5813" s="18">
        <v>95</v>
      </c>
      <c r="S5813" s="10">
        <v>44</v>
      </c>
      <c r="AA5813" s="11" t="str">
        <f t="shared" si="90"/>
        <v>37. Lào CaiThị xã Sa Pa</v>
      </c>
    </row>
    <row r="5814" spans="11:27" ht="15.75">
      <c r="K5814" s="21"/>
      <c r="L5814" s="17"/>
      <c r="M5814" s="17"/>
      <c r="N5814" s="17" t="s">
        <v>440</v>
      </c>
      <c r="O5814" s="17" t="s">
        <v>888</v>
      </c>
      <c r="P5814" s="17" t="s">
        <v>5872</v>
      </c>
      <c r="Q5814" s="17" t="s">
        <v>347</v>
      </c>
      <c r="R5814" s="18">
        <v>65</v>
      </c>
      <c r="S5814" s="10">
        <v>36</v>
      </c>
      <c r="AA5814" s="11" t="str">
        <f t="shared" si="90"/>
        <v>38. Lâm ĐồngHuyện Bảo Lâm</v>
      </c>
    </row>
    <row r="5815" spans="11:27" ht="15.75">
      <c r="K5815" s="21"/>
      <c r="L5815" s="17"/>
      <c r="M5815" s="17"/>
      <c r="N5815" s="17" t="s">
        <v>440</v>
      </c>
      <c r="O5815" s="17" t="s">
        <v>888</v>
      </c>
      <c r="P5815" s="17" t="s">
        <v>5873</v>
      </c>
      <c r="Q5815" s="17" t="s">
        <v>347</v>
      </c>
      <c r="R5815" s="18">
        <v>65</v>
      </c>
      <c r="S5815" s="10">
        <v>36</v>
      </c>
      <c r="AA5815" s="11" t="str">
        <f t="shared" si="90"/>
        <v>38. Lâm ĐồngHuyện Bảo Lâm</v>
      </c>
    </row>
    <row r="5816" spans="11:27" ht="15.75">
      <c r="K5816" s="21"/>
      <c r="L5816" s="17"/>
      <c r="M5816" s="17"/>
      <c r="N5816" s="17" t="s">
        <v>440</v>
      </c>
      <c r="O5816" s="17" t="s">
        <v>888</v>
      </c>
      <c r="P5816" s="17" t="s">
        <v>2434</v>
      </c>
      <c r="Q5816" s="17" t="s">
        <v>347</v>
      </c>
      <c r="R5816" s="18">
        <v>65</v>
      </c>
      <c r="S5816" s="10">
        <v>36</v>
      </c>
      <c r="AA5816" s="11" t="str">
        <f t="shared" si="90"/>
        <v>38. Lâm ĐồngHuyện Bảo Lâm</v>
      </c>
    </row>
    <row r="5817" spans="11:27" ht="15.75">
      <c r="K5817" s="21"/>
      <c r="L5817" s="17"/>
      <c r="M5817" s="17"/>
      <c r="N5817" s="17" t="s">
        <v>440</v>
      </c>
      <c r="O5817" s="17" t="s">
        <v>888</v>
      </c>
      <c r="P5817" s="17" t="s">
        <v>5874</v>
      </c>
      <c r="Q5817" s="17" t="s">
        <v>347</v>
      </c>
      <c r="R5817" s="18">
        <v>65</v>
      </c>
      <c r="S5817" s="10">
        <v>36</v>
      </c>
      <c r="AA5817" s="11" t="str">
        <f t="shared" si="90"/>
        <v>38. Lâm ĐồngHuyện Bảo Lâm</v>
      </c>
    </row>
    <row r="5818" spans="11:27" ht="15.75">
      <c r="K5818" s="21"/>
      <c r="L5818" s="17"/>
      <c r="M5818" s="17"/>
      <c r="N5818" s="17" t="s">
        <v>440</v>
      </c>
      <c r="O5818" s="17" t="s">
        <v>888</v>
      </c>
      <c r="P5818" s="17" t="s">
        <v>5875</v>
      </c>
      <c r="Q5818" s="17" t="s">
        <v>347</v>
      </c>
      <c r="R5818" s="18">
        <v>65</v>
      </c>
      <c r="S5818" s="10">
        <v>36</v>
      </c>
      <c r="AA5818" s="11" t="str">
        <f t="shared" si="90"/>
        <v>38. Lâm ĐồngHuyện Bảo Lâm</v>
      </c>
    </row>
    <row r="5819" spans="11:27" ht="15.75">
      <c r="K5819" s="21"/>
      <c r="L5819" s="17"/>
      <c r="M5819" s="17"/>
      <c r="N5819" s="17" t="s">
        <v>440</v>
      </c>
      <c r="O5819" s="17" t="s">
        <v>888</v>
      </c>
      <c r="P5819" s="17" t="s">
        <v>5876</v>
      </c>
      <c r="Q5819" s="17" t="s">
        <v>347</v>
      </c>
      <c r="R5819" s="18">
        <v>65</v>
      </c>
      <c r="S5819" s="10">
        <v>36</v>
      </c>
      <c r="AA5819" s="11" t="str">
        <f t="shared" si="90"/>
        <v>38. Lâm ĐồngHuyện Bảo Lâm</v>
      </c>
    </row>
    <row r="5820" spans="11:27" ht="15.75">
      <c r="K5820" s="21"/>
      <c r="L5820" s="17"/>
      <c r="M5820" s="17"/>
      <c r="N5820" s="17" t="s">
        <v>440</v>
      </c>
      <c r="O5820" s="17" t="s">
        <v>888</v>
      </c>
      <c r="P5820" s="17" t="s">
        <v>5877</v>
      </c>
      <c r="Q5820" s="17" t="s">
        <v>347</v>
      </c>
      <c r="R5820" s="18">
        <v>65</v>
      </c>
      <c r="S5820" s="10">
        <v>36</v>
      </c>
      <c r="AA5820" s="11" t="str">
        <f t="shared" si="90"/>
        <v>38. Lâm ĐồngHuyện Bảo Lâm</v>
      </c>
    </row>
    <row r="5821" spans="11:27" ht="15.75">
      <c r="K5821" s="21"/>
      <c r="L5821" s="17"/>
      <c r="M5821" s="17"/>
      <c r="N5821" s="17" t="s">
        <v>440</v>
      </c>
      <c r="O5821" s="17" t="s">
        <v>888</v>
      </c>
      <c r="P5821" s="17" t="s">
        <v>5878</v>
      </c>
      <c r="Q5821" s="17" t="s">
        <v>347</v>
      </c>
      <c r="R5821" s="18">
        <v>65</v>
      </c>
      <c r="S5821" s="10">
        <v>36</v>
      </c>
      <c r="AA5821" s="11" t="str">
        <f t="shared" si="90"/>
        <v>38. Lâm ĐồngHuyện Bảo Lâm</v>
      </c>
    </row>
    <row r="5822" spans="11:27" ht="15.75">
      <c r="K5822" s="21"/>
      <c r="L5822" s="17"/>
      <c r="M5822" s="17"/>
      <c r="N5822" s="17" t="s">
        <v>440</v>
      </c>
      <c r="O5822" s="17" t="s">
        <v>888</v>
      </c>
      <c r="P5822" s="17" t="s">
        <v>5879</v>
      </c>
      <c r="Q5822" s="17" t="s">
        <v>347</v>
      </c>
      <c r="R5822" s="18">
        <v>65</v>
      </c>
      <c r="S5822" s="10">
        <v>36</v>
      </c>
      <c r="AA5822" s="11" t="str">
        <f t="shared" si="90"/>
        <v>38. Lâm ĐồngHuyện Bảo Lâm</v>
      </c>
    </row>
    <row r="5823" spans="11:27" ht="15.75">
      <c r="K5823" s="21"/>
      <c r="L5823" s="17"/>
      <c r="M5823" s="17"/>
      <c r="N5823" s="17" t="s">
        <v>440</v>
      </c>
      <c r="O5823" s="17" t="s">
        <v>888</v>
      </c>
      <c r="P5823" s="17" t="s">
        <v>3268</v>
      </c>
      <c r="Q5823" s="17" t="s">
        <v>347</v>
      </c>
      <c r="R5823" s="18">
        <v>65</v>
      </c>
      <c r="S5823" s="10">
        <v>36</v>
      </c>
      <c r="AA5823" s="11" t="str">
        <f t="shared" si="90"/>
        <v>38. Lâm ĐồngHuyện Bảo Lâm</v>
      </c>
    </row>
    <row r="5824" spans="11:27" ht="15.75">
      <c r="K5824" s="21"/>
      <c r="L5824" s="17"/>
      <c r="M5824" s="17"/>
      <c r="N5824" s="17" t="s">
        <v>440</v>
      </c>
      <c r="O5824" s="17" t="s">
        <v>888</v>
      </c>
      <c r="P5824" s="17" t="s">
        <v>5880</v>
      </c>
      <c r="Q5824" s="17" t="s">
        <v>347</v>
      </c>
      <c r="R5824" s="18">
        <v>65</v>
      </c>
      <c r="S5824" s="10">
        <v>36</v>
      </c>
      <c r="AA5824" s="11" t="str">
        <f t="shared" si="90"/>
        <v>38. Lâm ĐồngHuyện Bảo Lâm</v>
      </c>
    </row>
    <row r="5825" spans="11:27" ht="15.75">
      <c r="K5825" s="21"/>
      <c r="L5825" s="17"/>
      <c r="M5825" s="17"/>
      <c r="N5825" s="17" t="s">
        <v>440</v>
      </c>
      <c r="O5825" s="17" t="s">
        <v>888</v>
      </c>
      <c r="P5825" s="17" t="s">
        <v>5881</v>
      </c>
      <c r="Q5825" s="17" t="s">
        <v>347</v>
      </c>
      <c r="R5825" s="18">
        <v>65</v>
      </c>
      <c r="S5825" s="10">
        <v>36</v>
      </c>
      <c r="AA5825" s="11" t="str">
        <f t="shared" si="90"/>
        <v>38. Lâm ĐồngHuyện Bảo Lâm</v>
      </c>
    </row>
    <row r="5826" spans="11:27" ht="15.75">
      <c r="K5826" s="21"/>
      <c r="L5826" s="17"/>
      <c r="M5826" s="17"/>
      <c r="N5826" s="17" t="s">
        <v>440</v>
      </c>
      <c r="O5826" s="17" t="s">
        <v>888</v>
      </c>
      <c r="P5826" s="17" t="s">
        <v>3272</v>
      </c>
      <c r="Q5826" s="17" t="s">
        <v>347</v>
      </c>
      <c r="R5826" s="18">
        <v>65</v>
      </c>
      <c r="S5826" s="10">
        <v>36</v>
      </c>
      <c r="AA5826" s="11" t="str">
        <f t="shared" si="90"/>
        <v>38. Lâm ĐồngHuyện Bảo Lâm</v>
      </c>
    </row>
    <row r="5827" spans="11:27" ht="15.75">
      <c r="K5827" s="21"/>
      <c r="L5827" s="17"/>
      <c r="M5827" s="17"/>
      <c r="N5827" s="17" t="s">
        <v>440</v>
      </c>
      <c r="O5827" s="17" t="s">
        <v>888</v>
      </c>
      <c r="P5827" s="17" t="s">
        <v>5882</v>
      </c>
      <c r="Q5827" s="17" t="s">
        <v>347</v>
      </c>
      <c r="R5827" s="18">
        <v>65</v>
      </c>
      <c r="S5827" s="10">
        <v>36</v>
      </c>
      <c r="AA5827" s="11" t="str">
        <f t="shared" si="90"/>
        <v>38. Lâm ĐồngHuyện Bảo Lâm</v>
      </c>
    </row>
    <row r="5828" spans="11:27" ht="15.75">
      <c r="K5828" s="21"/>
      <c r="L5828" s="17"/>
      <c r="M5828" s="17"/>
      <c r="N5828" s="17" t="s">
        <v>440</v>
      </c>
      <c r="O5828" s="17" t="s">
        <v>1447</v>
      </c>
      <c r="P5828" s="17" t="s">
        <v>5883</v>
      </c>
      <c r="Q5828" s="17" t="s">
        <v>347</v>
      </c>
      <c r="R5828" s="18">
        <v>65</v>
      </c>
      <c r="S5828" s="10">
        <v>36</v>
      </c>
      <c r="AA5828" s="11" t="str">
        <f t="shared" si="90"/>
        <v>38. Lâm ĐồngHuyện Cát Tiên</v>
      </c>
    </row>
    <row r="5829" spans="11:27" ht="15.75">
      <c r="K5829" s="21"/>
      <c r="L5829" s="17"/>
      <c r="M5829" s="17"/>
      <c r="N5829" s="17" t="s">
        <v>440</v>
      </c>
      <c r="O5829" s="17" t="s">
        <v>1447</v>
      </c>
      <c r="P5829" s="17" t="s">
        <v>5884</v>
      </c>
      <c r="Q5829" s="17" t="s">
        <v>347</v>
      </c>
      <c r="R5829" s="18">
        <v>65</v>
      </c>
      <c r="S5829" s="10">
        <v>36</v>
      </c>
      <c r="AA5829" s="11" t="str">
        <f t="shared" si="90"/>
        <v>38. Lâm ĐồngHuyện Cát Tiên</v>
      </c>
    </row>
    <row r="5830" spans="11:27" ht="15.75">
      <c r="K5830" s="21"/>
      <c r="L5830" s="17"/>
      <c r="M5830" s="17"/>
      <c r="N5830" s="17" t="s">
        <v>440</v>
      </c>
      <c r="O5830" s="17" t="s">
        <v>1447</v>
      </c>
      <c r="P5830" s="17" t="s">
        <v>5885</v>
      </c>
      <c r="Q5830" s="17" t="s">
        <v>347</v>
      </c>
      <c r="R5830" s="18">
        <v>65</v>
      </c>
      <c r="S5830" s="10">
        <v>36</v>
      </c>
      <c r="AA5830" s="11" t="str">
        <f t="shared" ref="AA5830:AA5893" si="91">N5830&amp;O5830</f>
        <v>38. Lâm ĐồngHuyện Cát Tiên</v>
      </c>
    </row>
    <row r="5831" spans="11:27" ht="15.75">
      <c r="K5831" s="21"/>
      <c r="L5831" s="17"/>
      <c r="M5831" s="17"/>
      <c r="N5831" s="17" t="s">
        <v>440</v>
      </c>
      <c r="O5831" s="17" t="s">
        <v>1447</v>
      </c>
      <c r="P5831" s="17" t="s">
        <v>5886</v>
      </c>
      <c r="Q5831" s="17" t="s">
        <v>347</v>
      </c>
      <c r="R5831" s="18">
        <v>65</v>
      </c>
      <c r="S5831" s="10">
        <v>36</v>
      </c>
      <c r="AA5831" s="11" t="str">
        <f t="shared" si="91"/>
        <v>38. Lâm ĐồngHuyện Cát Tiên</v>
      </c>
    </row>
    <row r="5832" spans="11:27" ht="15.75">
      <c r="K5832" s="21"/>
      <c r="L5832" s="17"/>
      <c r="M5832" s="17"/>
      <c r="N5832" s="17" t="s">
        <v>440</v>
      </c>
      <c r="O5832" s="17" t="s">
        <v>1447</v>
      </c>
      <c r="P5832" s="17" t="s">
        <v>5887</v>
      </c>
      <c r="Q5832" s="17" t="s">
        <v>347</v>
      </c>
      <c r="R5832" s="18">
        <v>65</v>
      </c>
      <c r="S5832" s="10">
        <v>36</v>
      </c>
      <c r="AA5832" s="11" t="str">
        <f t="shared" si="91"/>
        <v>38. Lâm ĐồngHuyện Cát Tiên</v>
      </c>
    </row>
    <row r="5833" spans="11:27" ht="15.75">
      <c r="K5833" s="21"/>
      <c r="L5833" s="17"/>
      <c r="M5833" s="17"/>
      <c r="N5833" s="17" t="s">
        <v>440</v>
      </c>
      <c r="O5833" s="17" t="s">
        <v>1447</v>
      </c>
      <c r="P5833" s="17" t="s">
        <v>5888</v>
      </c>
      <c r="Q5833" s="17" t="s">
        <v>347</v>
      </c>
      <c r="R5833" s="18">
        <v>65</v>
      </c>
      <c r="S5833" s="10">
        <v>36</v>
      </c>
      <c r="AA5833" s="11" t="str">
        <f t="shared" si="91"/>
        <v>38. Lâm ĐồngHuyện Cát Tiên</v>
      </c>
    </row>
    <row r="5834" spans="11:27" ht="15.75">
      <c r="K5834" s="21"/>
      <c r="L5834" s="17"/>
      <c r="M5834" s="17"/>
      <c r="N5834" s="17" t="s">
        <v>440</v>
      </c>
      <c r="O5834" s="17" t="s">
        <v>1447</v>
      </c>
      <c r="P5834" s="17" t="s">
        <v>5889</v>
      </c>
      <c r="Q5834" s="17" t="s">
        <v>347</v>
      </c>
      <c r="R5834" s="18">
        <v>65</v>
      </c>
      <c r="S5834" s="10">
        <v>36</v>
      </c>
      <c r="AA5834" s="11" t="str">
        <f t="shared" si="91"/>
        <v>38. Lâm ĐồngHuyện Cát Tiên</v>
      </c>
    </row>
    <row r="5835" spans="11:27" ht="15.75">
      <c r="K5835" s="21"/>
      <c r="L5835" s="17"/>
      <c r="M5835" s="17"/>
      <c r="N5835" s="17" t="s">
        <v>440</v>
      </c>
      <c r="O5835" s="17" t="s">
        <v>1447</v>
      </c>
      <c r="P5835" s="17" t="s">
        <v>5890</v>
      </c>
      <c r="Q5835" s="17" t="s">
        <v>347</v>
      </c>
      <c r="R5835" s="18">
        <v>65</v>
      </c>
      <c r="S5835" s="10">
        <v>36</v>
      </c>
      <c r="AA5835" s="11" t="str">
        <f t="shared" si="91"/>
        <v>38. Lâm ĐồngHuyện Cát Tiên</v>
      </c>
    </row>
    <row r="5836" spans="11:27" ht="15.75">
      <c r="K5836" s="21"/>
      <c r="L5836" s="17"/>
      <c r="M5836" s="17"/>
      <c r="N5836" s="17" t="s">
        <v>440</v>
      </c>
      <c r="O5836" s="17" t="s">
        <v>1447</v>
      </c>
      <c r="P5836" s="17" t="s">
        <v>5891</v>
      </c>
      <c r="Q5836" s="17" t="s">
        <v>347</v>
      </c>
      <c r="R5836" s="18">
        <v>65</v>
      </c>
      <c r="S5836" s="10">
        <v>36</v>
      </c>
      <c r="AA5836" s="11" t="str">
        <f t="shared" si="91"/>
        <v>38. Lâm ĐồngHuyện Cát Tiên</v>
      </c>
    </row>
    <row r="5837" spans="11:27" ht="15.75">
      <c r="K5837" s="21"/>
      <c r="L5837" s="17"/>
      <c r="M5837" s="17"/>
      <c r="N5837" s="17" t="s">
        <v>440</v>
      </c>
      <c r="O5837" s="17" t="s">
        <v>1449</v>
      </c>
      <c r="P5837" s="17" t="s">
        <v>5892</v>
      </c>
      <c r="Q5837" s="17" t="s">
        <v>347</v>
      </c>
      <c r="R5837" s="18">
        <v>65</v>
      </c>
      <c r="S5837" s="10">
        <v>36</v>
      </c>
      <c r="AA5837" s="11" t="str">
        <f t="shared" si="91"/>
        <v>38. Lâm ĐồngHuyện Di Linh</v>
      </c>
    </row>
    <row r="5838" spans="11:27" ht="15.75">
      <c r="K5838" s="21"/>
      <c r="L5838" s="17"/>
      <c r="M5838" s="17"/>
      <c r="N5838" s="17" t="s">
        <v>440</v>
      </c>
      <c r="O5838" s="17" t="s">
        <v>1449</v>
      </c>
      <c r="P5838" s="17" t="s">
        <v>2922</v>
      </c>
      <c r="Q5838" s="17" t="s">
        <v>347</v>
      </c>
      <c r="R5838" s="18">
        <v>65</v>
      </c>
      <c r="S5838" s="10">
        <v>36</v>
      </c>
      <c r="AA5838" s="11" t="str">
        <f t="shared" si="91"/>
        <v>38. Lâm ĐồngHuyện Di Linh</v>
      </c>
    </row>
    <row r="5839" spans="11:27" ht="15.75">
      <c r="K5839" s="21"/>
      <c r="L5839" s="17"/>
      <c r="M5839" s="17"/>
      <c r="N5839" s="17" t="s">
        <v>440</v>
      </c>
      <c r="O5839" s="17" t="s">
        <v>1449</v>
      </c>
      <c r="P5839" s="17" t="s">
        <v>5893</v>
      </c>
      <c r="Q5839" s="17" t="s">
        <v>347</v>
      </c>
      <c r="R5839" s="18">
        <v>65</v>
      </c>
      <c r="S5839" s="10">
        <v>36</v>
      </c>
      <c r="AA5839" s="11" t="str">
        <f t="shared" si="91"/>
        <v>38. Lâm ĐồngHuyện Di Linh</v>
      </c>
    </row>
    <row r="5840" spans="11:27" ht="15.75">
      <c r="K5840" s="21"/>
      <c r="L5840" s="17"/>
      <c r="M5840" s="17"/>
      <c r="N5840" s="17" t="s">
        <v>440</v>
      </c>
      <c r="O5840" s="17" t="s">
        <v>1449</v>
      </c>
      <c r="P5840" s="17" t="s">
        <v>5894</v>
      </c>
      <c r="Q5840" s="17" t="s">
        <v>347</v>
      </c>
      <c r="R5840" s="18">
        <v>65</v>
      </c>
      <c r="S5840" s="10">
        <v>36</v>
      </c>
      <c r="AA5840" s="11" t="str">
        <f t="shared" si="91"/>
        <v>38. Lâm ĐồngHuyện Di Linh</v>
      </c>
    </row>
    <row r="5841" spans="11:27" ht="15.75">
      <c r="K5841" s="21"/>
      <c r="L5841" s="17"/>
      <c r="M5841" s="17"/>
      <c r="N5841" s="17" t="s">
        <v>440</v>
      </c>
      <c r="O5841" s="17" t="s">
        <v>1449</v>
      </c>
      <c r="P5841" s="17" t="s">
        <v>5895</v>
      </c>
      <c r="Q5841" s="17" t="s">
        <v>347</v>
      </c>
      <c r="R5841" s="18">
        <v>65</v>
      </c>
      <c r="S5841" s="10">
        <v>36</v>
      </c>
      <c r="AA5841" s="11" t="str">
        <f t="shared" si="91"/>
        <v>38. Lâm ĐồngHuyện Di Linh</v>
      </c>
    </row>
    <row r="5842" spans="11:27" ht="15.75">
      <c r="K5842" s="21"/>
      <c r="L5842" s="17"/>
      <c r="M5842" s="17"/>
      <c r="N5842" s="17" t="s">
        <v>440</v>
      </c>
      <c r="O5842" s="17" t="s">
        <v>1449</v>
      </c>
      <c r="P5842" s="17" t="s">
        <v>5896</v>
      </c>
      <c r="Q5842" s="17" t="s">
        <v>347</v>
      </c>
      <c r="R5842" s="18">
        <v>65</v>
      </c>
      <c r="S5842" s="10">
        <v>36</v>
      </c>
      <c r="AA5842" s="11" t="str">
        <f t="shared" si="91"/>
        <v>38. Lâm ĐồngHuyện Di Linh</v>
      </c>
    </row>
    <row r="5843" spans="11:27" ht="15.75">
      <c r="K5843" s="21"/>
      <c r="L5843" s="17"/>
      <c r="M5843" s="17"/>
      <c r="N5843" s="17" t="s">
        <v>440</v>
      </c>
      <c r="O5843" s="17" t="s">
        <v>1449</v>
      </c>
      <c r="P5843" s="17" t="s">
        <v>5897</v>
      </c>
      <c r="Q5843" s="17" t="s">
        <v>347</v>
      </c>
      <c r="R5843" s="18">
        <v>65</v>
      </c>
      <c r="S5843" s="10">
        <v>36</v>
      </c>
      <c r="AA5843" s="11" t="str">
        <f t="shared" si="91"/>
        <v>38. Lâm ĐồngHuyện Di Linh</v>
      </c>
    </row>
    <row r="5844" spans="11:27" ht="15.75">
      <c r="K5844" s="21"/>
      <c r="L5844" s="17"/>
      <c r="M5844" s="17"/>
      <c r="N5844" s="17" t="s">
        <v>440</v>
      </c>
      <c r="O5844" s="17" t="s">
        <v>1449</v>
      </c>
      <c r="P5844" s="17" t="s">
        <v>5898</v>
      </c>
      <c r="Q5844" s="17" t="s">
        <v>347</v>
      </c>
      <c r="R5844" s="18">
        <v>65</v>
      </c>
      <c r="S5844" s="10">
        <v>36</v>
      </c>
      <c r="AA5844" s="11" t="str">
        <f t="shared" si="91"/>
        <v>38. Lâm ĐồngHuyện Di Linh</v>
      </c>
    </row>
    <row r="5845" spans="11:27" ht="15.75">
      <c r="K5845" s="21"/>
      <c r="L5845" s="17"/>
      <c r="M5845" s="17"/>
      <c r="N5845" s="17" t="s">
        <v>440</v>
      </c>
      <c r="O5845" s="17" t="s">
        <v>1449</v>
      </c>
      <c r="P5845" s="17" t="s">
        <v>2146</v>
      </c>
      <c r="Q5845" s="17" t="s">
        <v>347</v>
      </c>
      <c r="R5845" s="18">
        <v>65</v>
      </c>
      <c r="S5845" s="10">
        <v>36</v>
      </c>
      <c r="AA5845" s="11" t="str">
        <f t="shared" si="91"/>
        <v>38. Lâm ĐồngHuyện Di Linh</v>
      </c>
    </row>
    <row r="5846" spans="11:27" ht="15.75">
      <c r="K5846" s="21"/>
      <c r="L5846" s="17"/>
      <c r="M5846" s="17"/>
      <c r="N5846" s="17" t="s">
        <v>440</v>
      </c>
      <c r="O5846" s="17" t="s">
        <v>1449</v>
      </c>
      <c r="P5846" s="17" t="s">
        <v>1357</v>
      </c>
      <c r="Q5846" s="17" t="s">
        <v>347</v>
      </c>
      <c r="R5846" s="18">
        <v>65</v>
      </c>
      <c r="S5846" s="10">
        <v>36</v>
      </c>
      <c r="AA5846" s="11" t="str">
        <f t="shared" si="91"/>
        <v>38. Lâm ĐồngHuyện Di Linh</v>
      </c>
    </row>
    <row r="5847" spans="11:27" ht="15.75">
      <c r="K5847" s="21"/>
      <c r="L5847" s="17"/>
      <c r="M5847" s="17"/>
      <c r="N5847" s="17" t="s">
        <v>440</v>
      </c>
      <c r="O5847" s="17" t="s">
        <v>1449</v>
      </c>
      <c r="P5847" s="17" t="s">
        <v>2150</v>
      </c>
      <c r="Q5847" s="17" t="s">
        <v>347</v>
      </c>
      <c r="R5847" s="18">
        <v>65</v>
      </c>
      <c r="S5847" s="10">
        <v>36</v>
      </c>
      <c r="AA5847" s="11" t="str">
        <f t="shared" si="91"/>
        <v>38. Lâm ĐồngHuyện Di Linh</v>
      </c>
    </row>
    <row r="5848" spans="11:27" ht="15.75">
      <c r="K5848" s="21"/>
      <c r="L5848" s="17"/>
      <c r="M5848" s="17"/>
      <c r="N5848" s="17" t="s">
        <v>440</v>
      </c>
      <c r="O5848" s="17" t="s">
        <v>1449</v>
      </c>
      <c r="P5848" s="17" t="s">
        <v>5899</v>
      </c>
      <c r="Q5848" s="17" t="s">
        <v>347</v>
      </c>
      <c r="R5848" s="18">
        <v>65</v>
      </c>
      <c r="S5848" s="10">
        <v>36</v>
      </c>
      <c r="AA5848" s="11" t="str">
        <f t="shared" si="91"/>
        <v>38. Lâm ĐồngHuyện Di Linh</v>
      </c>
    </row>
    <row r="5849" spans="11:27" ht="15.75">
      <c r="K5849" s="21"/>
      <c r="L5849" s="17"/>
      <c r="M5849" s="17"/>
      <c r="N5849" s="17" t="s">
        <v>440</v>
      </c>
      <c r="O5849" s="17" t="s">
        <v>1449</v>
      </c>
      <c r="P5849" s="17" t="s">
        <v>5900</v>
      </c>
      <c r="Q5849" s="17" t="s">
        <v>347</v>
      </c>
      <c r="R5849" s="18">
        <v>65</v>
      </c>
      <c r="S5849" s="10">
        <v>36</v>
      </c>
      <c r="AA5849" s="11" t="str">
        <f t="shared" si="91"/>
        <v>38. Lâm ĐồngHuyện Di Linh</v>
      </c>
    </row>
    <row r="5850" spans="11:27" ht="15.75">
      <c r="K5850" s="21"/>
      <c r="L5850" s="17"/>
      <c r="M5850" s="17"/>
      <c r="N5850" s="17" t="s">
        <v>440</v>
      </c>
      <c r="O5850" s="17" t="s">
        <v>1449</v>
      </c>
      <c r="P5850" s="17" t="s">
        <v>5901</v>
      </c>
      <c r="Q5850" s="17" t="s">
        <v>347</v>
      </c>
      <c r="R5850" s="18">
        <v>65</v>
      </c>
      <c r="S5850" s="10">
        <v>36</v>
      </c>
      <c r="AA5850" s="11" t="str">
        <f t="shared" si="91"/>
        <v>38. Lâm ĐồngHuyện Di Linh</v>
      </c>
    </row>
    <row r="5851" spans="11:27" ht="15.75">
      <c r="K5851" s="21"/>
      <c r="L5851" s="17"/>
      <c r="M5851" s="17"/>
      <c r="N5851" s="17" t="s">
        <v>440</v>
      </c>
      <c r="O5851" s="17" t="s">
        <v>1449</v>
      </c>
      <c r="P5851" s="17" t="s">
        <v>5902</v>
      </c>
      <c r="Q5851" s="17" t="s">
        <v>347</v>
      </c>
      <c r="R5851" s="18">
        <v>65</v>
      </c>
      <c r="S5851" s="10">
        <v>36</v>
      </c>
      <c r="AA5851" s="11" t="str">
        <f t="shared" si="91"/>
        <v>38. Lâm ĐồngHuyện Di Linh</v>
      </c>
    </row>
    <row r="5852" spans="11:27" ht="15.75">
      <c r="K5852" s="21"/>
      <c r="L5852" s="17"/>
      <c r="M5852" s="17"/>
      <c r="N5852" s="17" t="s">
        <v>440</v>
      </c>
      <c r="O5852" s="17" t="s">
        <v>1449</v>
      </c>
      <c r="P5852" s="17" t="s">
        <v>5143</v>
      </c>
      <c r="Q5852" s="17" t="s">
        <v>347</v>
      </c>
      <c r="R5852" s="18">
        <v>65</v>
      </c>
      <c r="S5852" s="10">
        <v>36</v>
      </c>
      <c r="AA5852" s="11" t="str">
        <f t="shared" si="91"/>
        <v>38. Lâm ĐồngHuyện Di Linh</v>
      </c>
    </row>
    <row r="5853" spans="11:27" ht="15.75">
      <c r="K5853" s="21"/>
      <c r="L5853" s="17"/>
      <c r="M5853" s="17"/>
      <c r="N5853" s="17" t="s">
        <v>440</v>
      </c>
      <c r="O5853" s="17" t="s">
        <v>1449</v>
      </c>
      <c r="P5853" s="17" t="s">
        <v>2453</v>
      </c>
      <c r="Q5853" s="17" t="s">
        <v>347</v>
      </c>
      <c r="R5853" s="18">
        <v>65</v>
      </c>
      <c r="S5853" s="10">
        <v>36</v>
      </c>
      <c r="AA5853" s="11" t="str">
        <f t="shared" si="91"/>
        <v>38. Lâm ĐồngHuyện Di Linh</v>
      </c>
    </row>
    <row r="5854" spans="11:27" ht="15.75">
      <c r="K5854" s="21"/>
      <c r="L5854" s="17"/>
      <c r="M5854" s="17"/>
      <c r="N5854" s="17" t="s">
        <v>440</v>
      </c>
      <c r="O5854" s="17" t="s">
        <v>1449</v>
      </c>
      <c r="P5854" s="17" t="s">
        <v>4077</v>
      </c>
      <c r="Q5854" s="17" t="s">
        <v>347</v>
      </c>
      <c r="R5854" s="18">
        <v>65</v>
      </c>
      <c r="S5854" s="10">
        <v>36</v>
      </c>
      <c r="AA5854" s="11" t="str">
        <f t="shared" si="91"/>
        <v>38. Lâm ĐồngHuyện Di Linh</v>
      </c>
    </row>
    <row r="5855" spans="11:27" ht="15.75">
      <c r="K5855" s="21"/>
      <c r="L5855" s="17"/>
      <c r="M5855" s="17"/>
      <c r="N5855" s="17" t="s">
        <v>440</v>
      </c>
      <c r="O5855" s="17" t="s">
        <v>1449</v>
      </c>
      <c r="P5855" s="17" t="s">
        <v>5842</v>
      </c>
      <c r="Q5855" s="17" t="s">
        <v>347</v>
      </c>
      <c r="R5855" s="18">
        <v>65</v>
      </c>
      <c r="S5855" s="10">
        <v>36</v>
      </c>
      <c r="AA5855" s="11" t="str">
        <f t="shared" si="91"/>
        <v>38. Lâm ĐồngHuyện Di Linh</v>
      </c>
    </row>
    <row r="5856" spans="11:27" ht="15.75">
      <c r="K5856" s="21"/>
      <c r="L5856" s="17"/>
      <c r="M5856" s="17"/>
      <c r="N5856" s="17" t="s">
        <v>440</v>
      </c>
      <c r="O5856" s="17" t="s">
        <v>1451</v>
      </c>
      <c r="P5856" s="17" t="s">
        <v>5903</v>
      </c>
      <c r="Q5856" s="17" t="s">
        <v>347</v>
      </c>
      <c r="R5856" s="18">
        <v>65</v>
      </c>
      <c r="S5856" s="10">
        <v>36</v>
      </c>
      <c r="AA5856" s="11" t="str">
        <f t="shared" si="91"/>
        <v>38. Lâm ĐồngHuyện Đạ Huoai</v>
      </c>
    </row>
    <row r="5857" spans="11:27" ht="15.75">
      <c r="K5857" s="21"/>
      <c r="L5857" s="17"/>
      <c r="M5857" s="17"/>
      <c r="N5857" s="17" t="s">
        <v>440</v>
      </c>
      <c r="O5857" s="17" t="s">
        <v>1451</v>
      </c>
      <c r="P5857" s="17" t="s">
        <v>5904</v>
      </c>
      <c r="Q5857" s="17" t="s">
        <v>347</v>
      </c>
      <c r="R5857" s="18">
        <v>65</v>
      </c>
      <c r="S5857" s="10">
        <v>36</v>
      </c>
      <c r="AA5857" s="11" t="str">
        <f t="shared" si="91"/>
        <v>38. Lâm ĐồngHuyện Đạ Huoai</v>
      </c>
    </row>
    <row r="5858" spans="11:27" ht="15.75">
      <c r="K5858" s="21"/>
      <c r="L5858" s="17"/>
      <c r="M5858" s="17"/>
      <c r="N5858" s="17" t="s">
        <v>440</v>
      </c>
      <c r="O5858" s="17" t="s">
        <v>1451</v>
      </c>
      <c r="P5858" s="17" t="s">
        <v>5905</v>
      </c>
      <c r="Q5858" s="17" t="s">
        <v>347</v>
      </c>
      <c r="R5858" s="18">
        <v>65</v>
      </c>
      <c r="S5858" s="10">
        <v>36</v>
      </c>
      <c r="AA5858" s="11" t="str">
        <f t="shared" si="91"/>
        <v>38. Lâm ĐồngHuyện Đạ Huoai</v>
      </c>
    </row>
    <row r="5859" spans="11:27" ht="15.75">
      <c r="K5859" s="21"/>
      <c r="L5859" s="17"/>
      <c r="M5859" s="17"/>
      <c r="N5859" s="17" t="s">
        <v>440</v>
      </c>
      <c r="O5859" s="17" t="s">
        <v>1451</v>
      </c>
      <c r="P5859" s="17" t="s">
        <v>5906</v>
      </c>
      <c r="Q5859" s="17" t="s">
        <v>347</v>
      </c>
      <c r="R5859" s="18">
        <v>65</v>
      </c>
      <c r="S5859" s="10">
        <v>36</v>
      </c>
      <c r="AA5859" s="11" t="str">
        <f t="shared" si="91"/>
        <v>38. Lâm ĐồngHuyện Đạ Huoai</v>
      </c>
    </row>
    <row r="5860" spans="11:27" ht="15.75">
      <c r="K5860" s="21"/>
      <c r="L5860" s="17"/>
      <c r="M5860" s="17"/>
      <c r="N5860" s="17" t="s">
        <v>440</v>
      </c>
      <c r="O5860" s="17" t="s">
        <v>1451</v>
      </c>
      <c r="P5860" s="17" t="s">
        <v>5907</v>
      </c>
      <c r="Q5860" s="17" t="s">
        <v>347</v>
      </c>
      <c r="R5860" s="18">
        <v>65</v>
      </c>
      <c r="S5860" s="10">
        <v>36</v>
      </c>
      <c r="AA5860" s="11" t="str">
        <f t="shared" si="91"/>
        <v>38. Lâm ĐồngHuyện Đạ Huoai</v>
      </c>
    </row>
    <row r="5861" spans="11:27" ht="15.75">
      <c r="K5861" s="21"/>
      <c r="L5861" s="17"/>
      <c r="M5861" s="17"/>
      <c r="N5861" s="17" t="s">
        <v>440</v>
      </c>
      <c r="O5861" s="17" t="s">
        <v>1451</v>
      </c>
      <c r="P5861" s="17" t="s">
        <v>3227</v>
      </c>
      <c r="Q5861" s="17" t="s">
        <v>347</v>
      </c>
      <c r="R5861" s="18">
        <v>65</v>
      </c>
      <c r="S5861" s="10">
        <v>36</v>
      </c>
      <c r="AA5861" s="11" t="str">
        <f t="shared" si="91"/>
        <v>38. Lâm ĐồngHuyện Đạ Huoai</v>
      </c>
    </row>
    <row r="5862" spans="11:27" ht="15.75">
      <c r="K5862" s="21"/>
      <c r="L5862" s="17"/>
      <c r="M5862" s="17"/>
      <c r="N5862" s="17" t="s">
        <v>440</v>
      </c>
      <c r="O5862" s="17" t="s">
        <v>1451</v>
      </c>
      <c r="P5862" s="17" t="s">
        <v>5908</v>
      </c>
      <c r="Q5862" s="17" t="s">
        <v>347</v>
      </c>
      <c r="R5862" s="18">
        <v>65</v>
      </c>
      <c r="S5862" s="10">
        <v>36</v>
      </c>
      <c r="AA5862" s="11" t="str">
        <f t="shared" si="91"/>
        <v>38. Lâm ĐồngHuyện Đạ Huoai</v>
      </c>
    </row>
    <row r="5863" spans="11:27" ht="15.75">
      <c r="K5863" s="21"/>
      <c r="L5863" s="17"/>
      <c r="M5863" s="17"/>
      <c r="N5863" s="17" t="s">
        <v>440</v>
      </c>
      <c r="O5863" s="17" t="s">
        <v>1451</v>
      </c>
      <c r="P5863" s="17" t="s">
        <v>5909</v>
      </c>
      <c r="Q5863" s="17" t="s">
        <v>347</v>
      </c>
      <c r="R5863" s="18">
        <v>65</v>
      </c>
      <c r="S5863" s="10">
        <v>36</v>
      </c>
      <c r="AA5863" s="11" t="str">
        <f t="shared" si="91"/>
        <v>38. Lâm ĐồngHuyện Đạ Huoai</v>
      </c>
    </row>
    <row r="5864" spans="11:27" ht="15.75">
      <c r="K5864" s="21"/>
      <c r="L5864" s="17"/>
      <c r="M5864" s="17"/>
      <c r="N5864" s="17" t="s">
        <v>440</v>
      </c>
      <c r="O5864" s="17" t="s">
        <v>1451</v>
      </c>
      <c r="P5864" s="17" t="s">
        <v>1803</v>
      </c>
      <c r="Q5864" s="17" t="s">
        <v>347</v>
      </c>
      <c r="R5864" s="18">
        <v>65</v>
      </c>
      <c r="S5864" s="10">
        <v>36</v>
      </c>
      <c r="AA5864" s="11" t="str">
        <f t="shared" si="91"/>
        <v>38. Lâm ĐồngHuyện Đạ Huoai</v>
      </c>
    </row>
    <row r="5865" spans="11:27" ht="15.75">
      <c r="K5865" s="21"/>
      <c r="L5865" s="17"/>
      <c r="M5865" s="17"/>
      <c r="N5865" s="17" t="s">
        <v>440</v>
      </c>
      <c r="O5865" s="17" t="s">
        <v>1453</v>
      </c>
      <c r="P5865" s="17" t="s">
        <v>5910</v>
      </c>
      <c r="Q5865" s="17" t="s">
        <v>347</v>
      </c>
      <c r="R5865" s="18">
        <v>65</v>
      </c>
      <c r="S5865" s="10">
        <v>36</v>
      </c>
      <c r="AA5865" s="11" t="str">
        <f t="shared" si="91"/>
        <v>38. Lâm ĐồngHuyện Đạ Tẻh</v>
      </c>
    </row>
    <row r="5866" spans="11:27" ht="15.75">
      <c r="K5866" s="21"/>
      <c r="L5866" s="17"/>
      <c r="M5866" s="17"/>
      <c r="N5866" s="17" t="s">
        <v>440</v>
      </c>
      <c r="O5866" s="17" t="s">
        <v>1453</v>
      </c>
      <c r="P5866" s="17" t="s">
        <v>3010</v>
      </c>
      <c r="Q5866" s="17" t="s">
        <v>347</v>
      </c>
      <c r="R5866" s="18">
        <v>65</v>
      </c>
      <c r="S5866" s="10">
        <v>36</v>
      </c>
      <c r="AA5866" s="11" t="str">
        <f t="shared" si="91"/>
        <v>38. Lâm ĐồngHuyện Đạ Tẻh</v>
      </c>
    </row>
    <row r="5867" spans="11:27" ht="15.75">
      <c r="K5867" s="21"/>
      <c r="L5867" s="17"/>
      <c r="M5867" s="17"/>
      <c r="N5867" s="17" t="s">
        <v>440</v>
      </c>
      <c r="O5867" s="17" t="s">
        <v>1453</v>
      </c>
      <c r="P5867" s="17" t="s">
        <v>5911</v>
      </c>
      <c r="Q5867" s="17" t="s">
        <v>347</v>
      </c>
      <c r="R5867" s="18">
        <v>65</v>
      </c>
      <c r="S5867" s="10">
        <v>36</v>
      </c>
      <c r="AA5867" s="11" t="str">
        <f t="shared" si="91"/>
        <v>38. Lâm ĐồngHuyện Đạ Tẻh</v>
      </c>
    </row>
    <row r="5868" spans="11:27" ht="15.75">
      <c r="K5868" s="21"/>
      <c r="L5868" s="17"/>
      <c r="M5868" s="17"/>
      <c r="N5868" s="17" t="s">
        <v>440</v>
      </c>
      <c r="O5868" s="17" t="s">
        <v>1453</v>
      </c>
      <c r="P5868" s="17" t="s">
        <v>5912</v>
      </c>
      <c r="Q5868" s="17" t="s">
        <v>347</v>
      </c>
      <c r="R5868" s="18">
        <v>65</v>
      </c>
      <c r="S5868" s="10">
        <v>36</v>
      </c>
      <c r="AA5868" s="11" t="str">
        <f t="shared" si="91"/>
        <v>38. Lâm ĐồngHuyện Đạ Tẻh</v>
      </c>
    </row>
    <row r="5869" spans="11:27" ht="15.75">
      <c r="K5869" s="21"/>
      <c r="L5869" s="17"/>
      <c r="M5869" s="17"/>
      <c r="N5869" s="17" t="s">
        <v>440</v>
      </c>
      <c r="O5869" s="17" t="s">
        <v>1453</v>
      </c>
      <c r="P5869" s="17" t="s">
        <v>5913</v>
      </c>
      <c r="Q5869" s="17" t="s">
        <v>347</v>
      </c>
      <c r="R5869" s="18">
        <v>65</v>
      </c>
      <c r="S5869" s="10">
        <v>36</v>
      </c>
      <c r="AA5869" s="11" t="str">
        <f t="shared" si="91"/>
        <v>38. Lâm ĐồngHuyện Đạ Tẻh</v>
      </c>
    </row>
    <row r="5870" spans="11:27" ht="15.75">
      <c r="K5870" s="21"/>
      <c r="L5870" s="17"/>
      <c r="M5870" s="17"/>
      <c r="N5870" s="17" t="s">
        <v>440</v>
      </c>
      <c r="O5870" s="17" t="s">
        <v>1453</v>
      </c>
      <c r="P5870" s="17" t="s">
        <v>1975</v>
      </c>
      <c r="Q5870" s="17" t="s">
        <v>347</v>
      </c>
      <c r="R5870" s="18">
        <v>65</v>
      </c>
      <c r="S5870" s="10">
        <v>36</v>
      </c>
      <c r="AA5870" s="11" t="str">
        <f t="shared" si="91"/>
        <v>38. Lâm ĐồngHuyện Đạ Tẻh</v>
      </c>
    </row>
    <row r="5871" spans="11:27" ht="15.75">
      <c r="K5871" s="21"/>
      <c r="L5871" s="17"/>
      <c r="M5871" s="17"/>
      <c r="N5871" s="17" t="s">
        <v>440</v>
      </c>
      <c r="O5871" s="17" t="s">
        <v>1453</v>
      </c>
      <c r="P5871" s="17" t="s">
        <v>5914</v>
      </c>
      <c r="Q5871" s="17" t="s">
        <v>347</v>
      </c>
      <c r="R5871" s="18">
        <v>65</v>
      </c>
      <c r="S5871" s="10">
        <v>36</v>
      </c>
      <c r="AA5871" s="11" t="str">
        <f t="shared" si="91"/>
        <v>38. Lâm ĐồngHuyện Đạ Tẻh</v>
      </c>
    </row>
    <row r="5872" spans="11:27" ht="15.75">
      <c r="K5872" s="21"/>
      <c r="L5872" s="17"/>
      <c r="M5872" s="17"/>
      <c r="N5872" s="17" t="s">
        <v>440</v>
      </c>
      <c r="O5872" s="17" t="s">
        <v>1453</v>
      </c>
      <c r="P5872" s="17" t="s">
        <v>5915</v>
      </c>
      <c r="Q5872" s="17" t="s">
        <v>347</v>
      </c>
      <c r="R5872" s="18">
        <v>65</v>
      </c>
      <c r="S5872" s="10">
        <v>36</v>
      </c>
      <c r="AA5872" s="11" t="str">
        <f t="shared" si="91"/>
        <v>38. Lâm ĐồngHuyện Đạ Tẻh</v>
      </c>
    </row>
    <row r="5873" spans="11:27" ht="15.75">
      <c r="K5873" s="21"/>
      <c r="L5873" s="17"/>
      <c r="M5873" s="17"/>
      <c r="N5873" s="17" t="s">
        <v>440</v>
      </c>
      <c r="O5873" s="17" t="s">
        <v>1453</v>
      </c>
      <c r="P5873" s="17" t="s">
        <v>5916</v>
      </c>
      <c r="Q5873" s="17" t="s">
        <v>347</v>
      </c>
      <c r="R5873" s="18">
        <v>65</v>
      </c>
      <c r="S5873" s="10">
        <v>36</v>
      </c>
      <c r="AA5873" s="11" t="str">
        <f t="shared" si="91"/>
        <v>38. Lâm ĐồngHuyện Đạ Tẻh</v>
      </c>
    </row>
    <row r="5874" spans="11:27" ht="15.75">
      <c r="K5874" s="21"/>
      <c r="L5874" s="17"/>
      <c r="M5874" s="17"/>
      <c r="N5874" s="17" t="s">
        <v>440</v>
      </c>
      <c r="O5874" s="17" t="s">
        <v>1455</v>
      </c>
      <c r="P5874" s="17" t="s">
        <v>5917</v>
      </c>
      <c r="Q5874" s="17" t="s">
        <v>347</v>
      </c>
      <c r="R5874" s="18">
        <v>65</v>
      </c>
      <c r="S5874" s="10">
        <v>36</v>
      </c>
      <c r="AA5874" s="11" t="str">
        <f t="shared" si="91"/>
        <v>38. Lâm ĐồngHuyện Đam Rông</v>
      </c>
    </row>
    <row r="5875" spans="11:27" ht="15.75">
      <c r="K5875" s="21"/>
      <c r="L5875" s="17"/>
      <c r="M5875" s="17"/>
      <c r="N5875" s="17" t="s">
        <v>440</v>
      </c>
      <c r="O5875" s="17" t="s">
        <v>1455</v>
      </c>
      <c r="P5875" s="17" t="s">
        <v>5918</v>
      </c>
      <c r="Q5875" s="17" t="s">
        <v>347</v>
      </c>
      <c r="R5875" s="18">
        <v>65</v>
      </c>
      <c r="S5875" s="10">
        <v>36</v>
      </c>
      <c r="AA5875" s="11" t="str">
        <f t="shared" si="91"/>
        <v>38. Lâm ĐồngHuyện Đam Rông</v>
      </c>
    </row>
    <row r="5876" spans="11:27" ht="15.75">
      <c r="K5876" s="21"/>
      <c r="L5876" s="17"/>
      <c r="M5876" s="17"/>
      <c r="N5876" s="17" t="s">
        <v>440</v>
      </c>
      <c r="O5876" s="17" t="s">
        <v>1455</v>
      </c>
      <c r="P5876" s="17" t="s">
        <v>5919</v>
      </c>
      <c r="Q5876" s="17" t="s">
        <v>347</v>
      </c>
      <c r="R5876" s="18">
        <v>65</v>
      </c>
      <c r="S5876" s="10">
        <v>36</v>
      </c>
      <c r="AA5876" s="11" t="str">
        <f t="shared" si="91"/>
        <v>38. Lâm ĐồngHuyện Đam Rông</v>
      </c>
    </row>
    <row r="5877" spans="11:27" ht="15.75">
      <c r="K5877" s="21"/>
      <c r="L5877" s="17"/>
      <c r="M5877" s="17"/>
      <c r="N5877" s="17" t="s">
        <v>440</v>
      </c>
      <c r="O5877" s="17" t="s">
        <v>1455</v>
      </c>
      <c r="P5877" s="17" t="s">
        <v>5920</v>
      </c>
      <c r="Q5877" s="17" t="s">
        <v>347</v>
      </c>
      <c r="R5877" s="18">
        <v>65</v>
      </c>
      <c r="S5877" s="10">
        <v>36</v>
      </c>
      <c r="AA5877" s="11" t="str">
        <f t="shared" si="91"/>
        <v>38. Lâm ĐồngHuyện Đam Rông</v>
      </c>
    </row>
    <row r="5878" spans="11:27" ht="15.75">
      <c r="K5878" s="21"/>
      <c r="L5878" s="17"/>
      <c r="M5878" s="17"/>
      <c r="N5878" s="17" t="s">
        <v>440</v>
      </c>
      <c r="O5878" s="17" t="s">
        <v>1455</v>
      </c>
      <c r="P5878" s="17" t="s">
        <v>5921</v>
      </c>
      <c r="Q5878" s="17" t="s">
        <v>347</v>
      </c>
      <c r="R5878" s="18">
        <v>65</v>
      </c>
      <c r="S5878" s="10">
        <v>36</v>
      </c>
      <c r="AA5878" s="11" t="str">
        <f t="shared" si="91"/>
        <v>38. Lâm ĐồngHuyện Đam Rông</v>
      </c>
    </row>
    <row r="5879" spans="11:27" ht="15.75">
      <c r="K5879" s="21"/>
      <c r="L5879" s="17"/>
      <c r="M5879" s="17"/>
      <c r="N5879" s="17" t="s">
        <v>440</v>
      </c>
      <c r="O5879" s="17" t="s">
        <v>1455</v>
      </c>
      <c r="P5879" s="17" t="s">
        <v>5922</v>
      </c>
      <c r="Q5879" s="17" t="s">
        <v>347</v>
      </c>
      <c r="R5879" s="18">
        <v>65</v>
      </c>
      <c r="S5879" s="10">
        <v>36</v>
      </c>
      <c r="AA5879" s="11" t="str">
        <f t="shared" si="91"/>
        <v>38. Lâm ĐồngHuyện Đam Rông</v>
      </c>
    </row>
    <row r="5880" spans="11:27" ht="15.75">
      <c r="K5880" s="21"/>
      <c r="L5880" s="17"/>
      <c r="M5880" s="17"/>
      <c r="N5880" s="17" t="s">
        <v>440</v>
      </c>
      <c r="O5880" s="17" t="s">
        <v>1455</v>
      </c>
      <c r="P5880" s="17" t="s">
        <v>5923</v>
      </c>
      <c r="Q5880" s="17" t="s">
        <v>347</v>
      </c>
      <c r="R5880" s="18">
        <v>65</v>
      </c>
      <c r="S5880" s="10">
        <v>36</v>
      </c>
      <c r="AA5880" s="11" t="str">
        <f t="shared" si="91"/>
        <v>38. Lâm ĐồngHuyện Đam Rông</v>
      </c>
    </row>
    <row r="5881" spans="11:27" ht="15.75">
      <c r="K5881" s="21"/>
      <c r="L5881" s="17"/>
      <c r="M5881" s="17"/>
      <c r="N5881" s="17" t="s">
        <v>440</v>
      </c>
      <c r="O5881" s="17" t="s">
        <v>1455</v>
      </c>
      <c r="P5881" s="17" t="s">
        <v>5924</v>
      </c>
      <c r="Q5881" s="17" t="s">
        <v>347</v>
      </c>
      <c r="R5881" s="18">
        <v>65</v>
      </c>
      <c r="S5881" s="10">
        <v>36</v>
      </c>
      <c r="AA5881" s="11" t="str">
        <f t="shared" si="91"/>
        <v>38. Lâm ĐồngHuyện Đam Rông</v>
      </c>
    </row>
    <row r="5882" spans="11:27" ht="15.75">
      <c r="K5882" s="21"/>
      <c r="L5882" s="17"/>
      <c r="M5882" s="17"/>
      <c r="N5882" s="17" t="s">
        <v>440</v>
      </c>
      <c r="O5882" s="17" t="s">
        <v>1457</v>
      </c>
      <c r="P5882" s="17" t="s">
        <v>5925</v>
      </c>
      <c r="Q5882" s="17" t="s">
        <v>347</v>
      </c>
      <c r="R5882" s="18">
        <v>65</v>
      </c>
      <c r="S5882" s="10">
        <v>36</v>
      </c>
      <c r="AA5882" s="11" t="str">
        <f t="shared" si="91"/>
        <v>38. Lâm ĐồngHuyện Đơn Dương</v>
      </c>
    </row>
    <row r="5883" spans="11:27" ht="15.75">
      <c r="K5883" s="21"/>
      <c r="L5883" s="17"/>
      <c r="M5883" s="17"/>
      <c r="N5883" s="17" t="s">
        <v>440</v>
      </c>
      <c r="O5883" s="17" t="s">
        <v>1457</v>
      </c>
      <c r="P5883" s="17" t="s">
        <v>5926</v>
      </c>
      <c r="Q5883" s="17" t="s">
        <v>347</v>
      </c>
      <c r="R5883" s="18">
        <v>65</v>
      </c>
      <c r="S5883" s="10">
        <v>36</v>
      </c>
      <c r="AA5883" s="11" t="str">
        <f t="shared" si="91"/>
        <v>38. Lâm ĐồngHuyện Đơn Dương</v>
      </c>
    </row>
    <row r="5884" spans="11:27" ht="15.75">
      <c r="K5884" s="21"/>
      <c r="L5884" s="17"/>
      <c r="M5884" s="17"/>
      <c r="N5884" s="17" t="s">
        <v>440</v>
      </c>
      <c r="O5884" s="17" t="s">
        <v>1457</v>
      </c>
      <c r="P5884" s="17" t="s">
        <v>5927</v>
      </c>
      <c r="Q5884" s="17" t="s">
        <v>347</v>
      </c>
      <c r="R5884" s="18">
        <v>65</v>
      </c>
      <c r="S5884" s="10">
        <v>36</v>
      </c>
      <c r="AA5884" s="11" t="str">
        <f t="shared" si="91"/>
        <v>38. Lâm ĐồngHuyện Đơn Dương</v>
      </c>
    </row>
    <row r="5885" spans="11:27" ht="15.75">
      <c r="K5885" s="21"/>
      <c r="L5885" s="17"/>
      <c r="M5885" s="17"/>
      <c r="N5885" s="17" t="s">
        <v>440</v>
      </c>
      <c r="O5885" s="17" t="s">
        <v>1457</v>
      </c>
      <c r="P5885" s="17" t="s">
        <v>5928</v>
      </c>
      <c r="Q5885" s="17" t="s">
        <v>347</v>
      </c>
      <c r="R5885" s="18">
        <v>65</v>
      </c>
      <c r="S5885" s="10">
        <v>36</v>
      </c>
      <c r="AA5885" s="11" t="str">
        <f t="shared" si="91"/>
        <v>38. Lâm ĐồngHuyện Đơn Dương</v>
      </c>
    </row>
    <row r="5886" spans="11:27" ht="15.75">
      <c r="K5886" s="21"/>
      <c r="L5886" s="17"/>
      <c r="M5886" s="17"/>
      <c r="N5886" s="17" t="s">
        <v>440</v>
      </c>
      <c r="O5886" s="17" t="s">
        <v>1457</v>
      </c>
      <c r="P5886" s="17" t="s">
        <v>5929</v>
      </c>
      <c r="Q5886" s="17" t="s">
        <v>347</v>
      </c>
      <c r="R5886" s="18">
        <v>65</v>
      </c>
      <c r="S5886" s="10">
        <v>36</v>
      </c>
      <c r="AA5886" s="11" t="str">
        <f t="shared" si="91"/>
        <v>38. Lâm ĐồngHuyện Đơn Dương</v>
      </c>
    </row>
    <row r="5887" spans="11:27" ht="15.75">
      <c r="K5887" s="21"/>
      <c r="L5887" s="17"/>
      <c r="M5887" s="17"/>
      <c r="N5887" s="17" t="s">
        <v>440</v>
      </c>
      <c r="O5887" s="17" t="s">
        <v>1457</v>
      </c>
      <c r="P5887" s="17" t="s">
        <v>5930</v>
      </c>
      <c r="Q5887" s="17" t="s">
        <v>347</v>
      </c>
      <c r="R5887" s="18">
        <v>65</v>
      </c>
      <c r="S5887" s="10">
        <v>36</v>
      </c>
      <c r="AA5887" s="11" t="str">
        <f t="shared" si="91"/>
        <v>38. Lâm ĐồngHuyện Đơn Dương</v>
      </c>
    </row>
    <row r="5888" spans="11:27" ht="15.75">
      <c r="K5888" s="21"/>
      <c r="L5888" s="17"/>
      <c r="M5888" s="17"/>
      <c r="N5888" s="17" t="s">
        <v>440</v>
      </c>
      <c r="O5888" s="17" t="s">
        <v>1457</v>
      </c>
      <c r="P5888" s="17" t="s">
        <v>5931</v>
      </c>
      <c r="Q5888" s="17" t="s">
        <v>347</v>
      </c>
      <c r="R5888" s="18">
        <v>65</v>
      </c>
      <c r="S5888" s="10">
        <v>36</v>
      </c>
      <c r="AA5888" s="11" t="str">
        <f t="shared" si="91"/>
        <v>38. Lâm ĐồngHuyện Đơn Dương</v>
      </c>
    </row>
    <row r="5889" spans="11:27" ht="15.75">
      <c r="K5889" s="21"/>
      <c r="L5889" s="17"/>
      <c r="M5889" s="17"/>
      <c r="N5889" s="17" t="s">
        <v>440</v>
      </c>
      <c r="O5889" s="17" t="s">
        <v>1457</v>
      </c>
      <c r="P5889" s="17" t="s">
        <v>5932</v>
      </c>
      <c r="Q5889" s="17" t="s">
        <v>347</v>
      </c>
      <c r="R5889" s="18">
        <v>65</v>
      </c>
      <c r="S5889" s="10">
        <v>36</v>
      </c>
      <c r="AA5889" s="11" t="str">
        <f t="shared" si="91"/>
        <v>38. Lâm ĐồngHuyện Đơn Dương</v>
      </c>
    </row>
    <row r="5890" spans="11:27" ht="15.75">
      <c r="K5890" s="21"/>
      <c r="L5890" s="17"/>
      <c r="M5890" s="17"/>
      <c r="N5890" s="17" t="s">
        <v>440</v>
      </c>
      <c r="O5890" s="17" t="s">
        <v>1457</v>
      </c>
      <c r="P5890" s="17" t="s">
        <v>5933</v>
      </c>
      <c r="Q5890" s="17" t="s">
        <v>347</v>
      </c>
      <c r="R5890" s="18">
        <v>65</v>
      </c>
      <c r="S5890" s="10">
        <v>36</v>
      </c>
      <c r="AA5890" s="11" t="str">
        <f t="shared" si="91"/>
        <v>38. Lâm ĐồngHuyện Đơn Dương</v>
      </c>
    </row>
    <row r="5891" spans="11:27" ht="15.75">
      <c r="K5891" s="21"/>
      <c r="L5891" s="17"/>
      <c r="M5891" s="17"/>
      <c r="N5891" s="17" t="s">
        <v>440</v>
      </c>
      <c r="O5891" s="17" t="s">
        <v>1457</v>
      </c>
      <c r="P5891" s="17" t="s">
        <v>5934</v>
      </c>
      <c r="Q5891" s="17" t="s">
        <v>347</v>
      </c>
      <c r="R5891" s="18">
        <v>65</v>
      </c>
      <c r="S5891" s="10">
        <v>36</v>
      </c>
      <c r="AA5891" s="11" t="str">
        <f t="shared" si="91"/>
        <v>38. Lâm ĐồngHuyện Đơn Dương</v>
      </c>
    </row>
    <row r="5892" spans="11:27" ht="15.75">
      <c r="K5892" s="21"/>
      <c r="L5892" s="17"/>
      <c r="M5892" s="17"/>
      <c r="N5892" s="17" t="s">
        <v>440</v>
      </c>
      <c r="O5892" s="17" t="s">
        <v>1459</v>
      </c>
      <c r="P5892" s="17" t="s">
        <v>5935</v>
      </c>
      <c r="Q5892" s="17" t="s">
        <v>347</v>
      </c>
      <c r="R5892" s="18">
        <v>65</v>
      </c>
      <c r="S5892" s="10">
        <v>36</v>
      </c>
      <c r="AA5892" s="11" t="str">
        <f t="shared" si="91"/>
        <v>38. Lâm ĐồngHuyện Đức Trọng</v>
      </c>
    </row>
    <row r="5893" spans="11:27" ht="15.75">
      <c r="K5893" s="21"/>
      <c r="L5893" s="17"/>
      <c r="M5893" s="17"/>
      <c r="N5893" s="17" t="s">
        <v>440</v>
      </c>
      <c r="O5893" s="17" t="s">
        <v>1459</v>
      </c>
      <c r="P5893" s="17" t="s">
        <v>2300</v>
      </c>
      <c r="Q5893" s="17" t="s">
        <v>347</v>
      </c>
      <c r="R5893" s="18">
        <v>65</v>
      </c>
      <c r="S5893" s="10">
        <v>36</v>
      </c>
      <c r="AA5893" s="11" t="str">
        <f t="shared" si="91"/>
        <v>38. Lâm ĐồngHuyện Đức Trọng</v>
      </c>
    </row>
    <row r="5894" spans="11:27" ht="15.75">
      <c r="K5894" s="21"/>
      <c r="L5894" s="17"/>
      <c r="M5894" s="17"/>
      <c r="N5894" s="17" t="s">
        <v>440</v>
      </c>
      <c r="O5894" s="17" t="s">
        <v>1459</v>
      </c>
      <c r="P5894" s="17" t="s">
        <v>5936</v>
      </c>
      <c r="Q5894" s="17" t="s">
        <v>347</v>
      </c>
      <c r="R5894" s="18">
        <v>65</v>
      </c>
      <c r="S5894" s="10">
        <v>36</v>
      </c>
      <c r="AA5894" s="11" t="str">
        <f t="shared" ref="AA5894:AA5957" si="92">N5894&amp;O5894</f>
        <v>38. Lâm ĐồngHuyện Đức Trọng</v>
      </c>
    </row>
    <row r="5895" spans="11:27" ht="15.75">
      <c r="K5895" s="21"/>
      <c r="L5895" s="17"/>
      <c r="M5895" s="17"/>
      <c r="N5895" s="17" t="s">
        <v>440</v>
      </c>
      <c r="O5895" s="17" t="s">
        <v>1459</v>
      </c>
      <c r="P5895" s="17" t="s">
        <v>5937</v>
      </c>
      <c r="Q5895" s="17" t="s">
        <v>347</v>
      </c>
      <c r="R5895" s="18">
        <v>65</v>
      </c>
      <c r="S5895" s="10">
        <v>36</v>
      </c>
      <c r="AA5895" s="11" t="str">
        <f t="shared" si="92"/>
        <v>38. Lâm ĐồngHuyện Đức Trọng</v>
      </c>
    </row>
    <row r="5896" spans="11:27" ht="15.75">
      <c r="K5896" s="21"/>
      <c r="L5896" s="17"/>
      <c r="M5896" s="17"/>
      <c r="N5896" s="17" t="s">
        <v>440</v>
      </c>
      <c r="O5896" s="17" t="s">
        <v>1459</v>
      </c>
      <c r="P5896" s="17" t="s">
        <v>5938</v>
      </c>
      <c r="Q5896" s="17" t="s">
        <v>347</v>
      </c>
      <c r="R5896" s="18">
        <v>65</v>
      </c>
      <c r="S5896" s="10">
        <v>36</v>
      </c>
      <c r="AA5896" s="11" t="str">
        <f t="shared" si="92"/>
        <v>38. Lâm ĐồngHuyện Đức Trọng</v>
      </c>
    </row>
    <row r="5897" spans="11:27" ht="15.75">
      <c r="K5897" s="21"/>
      <c r="L5897" s="17"/>
      <c r="M5897" s="17"/>
      <c r="N5897" s="17" t="s">
        <v>440</v>
      </c>
      <c r="O5897" s="17" t="s">
        <v>1459</v>
      </c>
      <c r="P5897" s="17" t="s">
        <v>5939</v>
      </c>
      <c r="Q5897" s="17" t="s">
        <v>347</v>
      </c>
      <c r="R5897" s="18">
        <v>65</v>
      </c>
      <c r="S5897" s="10">
        <v>36</v>
      </c>
      <c r="AA5897" s="11" t="str">
        <f t="shared" si="92"/>
        <v>38. Lâm ĐồngHuyện Đức Trọng</v>
      </c>
    </row>
    <row r="5898" spans="11:27" ht="15.75">
      <c r="K5898" s="21"/>
      <c r="L5898" s="17"/>
      <c r="M5898" s="17"/>
      <c r="N5898" s="17" t="s">
        <v>440</v>
      </c>
      <c r="O5898" s="17" t="s">
        <v>1459</v>
      </c>
      <c r="P5898" s="17" t="s">
        <v>937</v>
      </c>
      <c r="Q5898" s="17" t="s">
        <v>347</v>
      </c>
      <c r="R5898" s="18">
        <v>65</v>
      </c>
      <c r="S5898" s="10">
        <v>36</v>
      </c>
      <c r="AA5898" s="11" t="str">
        <f t="shared" si="92"/>
        <v>38. Lâm ĐồngHuyện Đức Trọng</v>
      </c>
    </row>
    <row r="5899" spans="11:27" ht="15.75">
      <c r="K5899" s="21"/>
      <c r="L5899" s="17"/>
      <c r="M5899" s="17"/>
      <c r="N5899" s="17" t="s">
        <v>440</v>
      </c>
      <c r="O5899" s="17" t="s">
        <v>1459</v>
      </c>
      <c r="P5899" s="17" t="s">
        <v>5940</v>
      </c>
      <c r="Q5899" s="17" t="s">
        <v>347</v>
      </c>
      <c r="R5899" s="18">
        <v>65</v>
      </c>
      <c r="S5899" s="10">
        <v>36</v>
      </c>
      <c r="AA5899" s="11" t="str">
        <f t="shared" si="92"/>
        <v>38. Lâm ĐồngHuyện Đức Trọng</v>
      </c>
    </row>
    <row r="5900" spans="11:27" ht="15.75">
      <c r="K5900" s="21"/>
      <c r="L5900" s="17"/>
      <c r="M5900" s="17"/>
      <c r="N5900" s="17" t="s">
        <v>440</v>
      </c>
      <c r="O5900" s="17" t="s">
        <v>1459</v>
      </c>
      <c r="P5900" s="17" t="s">
        <v>5941</v>
      </c>
      <c r="Q5900" s="17" t="s">
        <v>347</v>
      </c>
      <c r="R5900" s="18">
        <v>65</v>
      </c>
      <c r="S5900" s="10">
        <v>36</v>
      </c>
      <c r="AA5900" s="11" t="str">
        <f t="shared" si="92"/>
        <v>38. Lâm ĐồngHuyện Đức Trọng</v>
      </c>
    </row>
    <row r="5901" spans="11:27" ht="15.75">
      <c r="K5901" s="21"/>
      <c r="L5901" s="17"/>
      <c r="M5901" s="17"/>
      <c r="N5901" s="17" t="s">
        <v>440</v>
      </c>
      <c r="O5901" s="17" t="s">
        <v>1459</v>
      </c>
      <c r="P5901" s="17" t="s">
        <v>5942</v>
      </c>
      <c r="Q5901" s="17" t="s">
        <v>347</v>
      </c>
      <c r="R5901" s="18">
        <v>65</v>
      </c>
      <c r="S5901" s="10">
        <v>36</v>
      </c>
      <c r="AA5901" s="11" t="str">
        <f t="shared" si="92"/>
        <v>38. Lâm ĐồngHuyện Đức Trọng</v>
      </c>
    </row>
    <row r="5902" spans="11:27" ht="15.75">
      <c r="K5902" s="21"/>
      <c r="L5902" s="17"/>
      <c r="M5902" s="17"/>
      <c r="N5902" s="17" t="s">
        <v>440</v>
      </c>
      <c r="O5902" s="17" t="s">
        <v>1459</v>
      </c>
      <c r="P5902" s="17" t="s">
        <v>2280</v>
      </c>
      <c r="Q5902" s="17" t="s">
        <v>347</v>
      </c>
      <c r="R5902" s="18">
        <v>65</v>
      </c>
      <c r="S5902" s="10">
        <v>36</v>
      </c>
      <c r="AA5902" s="11" t="str">
        <f t="shared" si="92"/>
        <v>38. Lâm ĐồngHuyện Đức Trọng</v>
      </c>
    </row>
    <row r="5903" spans="11:27" ht="15.75">
      <c r="K5903" s="21"/>
      <c r="L5903" s="17"/>
      <c r="M5903" s="17"/>
      <c r="N5903" s="17" t="s">
        <v>440</v>
      </c>
      <c r="O5903" s="17" t="s">
        <v>1459</v>
      </c>
      <c r="P5903" s="17" t="s">
        <v>5943</v>
      </c>
      <c r="Q5903" s="17" t="s">
        <v>347</v>
      </c>
      <c r="R5903" s="18">
        <v>65</v>
      </c>
      <c r="S5903" s="10">
        <v>36</v>
      </c>
      <c r="AA5903" s="11" t="str">
        <f t="shared" si="92"/>
        <v>38. Lâm ĐồngHuyện Đức Trọng</v>
      </c>
    </row>
    <row r="5904" spans="11:27" ht="15.75">
      <c r="K5904" s="21"/>
      <c r="L5904" s="17"/>
      <c r="M5904" s="17"/>
      <c r="N5904" s="17" t="s">
        <v>440</v>
      </c>
      <c r="O5904" s="17" t="s">
        <v>1459</v>
      </c>
      <c r="P5904" s="17" t="s">
        <v>5944</v>
      </c>
      <c r="Q5904" s="17" t="s">
        <v>347</v>
      </c>
      <c r="R5904" s="18">
        <v>65</v>
      </c>
      <c r="S5904" s="10">
        <v>36</v>
      </c>
      <c r="AA5904" s="11" t="str">
        <f t="shared" si="92"/>
        <v>38. Lâm ĐồngHuyện Đức Trọng</v>
      </c>
    </row>
    <row r="5905" spans="11:27" ht="15.75">
      <c r="K5905" s="21"/>
      <c r="L5905" s="17"/>
      <c r="M5905" s="17"/>
      <c r="N5905" s="17" t="s">
        <v>440</v>
      </c>
      <c r="O5905" s="17" t="s">
        <v>1459</v>
      </c>
      <c r="P5905" s="17" t="s">
        <v>564</v>
      </c>
      <c r="Q5905" s="17" t="s">
        <v>347</v>
      </c>
      <c r="R5905" s="18">
        <v>65</v>
      </c>
      <c r="S5905" s="10">
        <v>36</v>
      </c>
      <c r="AA5905" s="11" t="str">
        <f t="shared" si="92"/>
        <v>38. Lâm ĐồngHuyện Đức Trọng</v>
      </c>
    </row>
    <row r="5906" spans="11:27" ht="15.75">
      <c r="K5906" s="21"/>
      <c r="L5906" s="17"/>
      <c r="M5906" s="17"/>
      <c r="N5906" s="17" t="s">
        <v>440</v>
      </c>
      <c r="O5906" s="17" t="s">
        <v>1459</v>
      </c>
      <c r="P5906" s="17" t="s">
        <v>3237</v>
      </c>
      <c r="Q5906" s="17" t="s">
        <v>347</v>
      </c>
      <c r="R5906" s="18">
        <v>65</v>
      </c>
      <c r="S5906" s="10">
        <v>36</v>
      </c>
      <c r="AA5906" s="11" t="str">
        <f t="shared" si="92"/>
        <v>38. Lâm ĐồngHuyện Đức Trọng</v>
      </c>
    </row>
    <row r="5907" spans="11:27" ht="15.75">
      <c r="K5907" s="21"/>
      <c r="L5907" s="17"/>
      <c r="M5907" s="17"/>
      <c r="N5907" s="17" t="s">
        <v>440</v>
      </c>
      <c r="O5907" s="17" t="s">
        <v>1461</v>
      </c>
      <c r="P5907" s="17" t="s">
        <v>5945</v>
      </c>
      <c r="Q5907" s="17" t="s">
        <v>347</v>
      </c>
      <c r="R5907" s="18">
        <v>65</v>
      </c>
      <c r="S5907" s="10">
        <v>36</v>
      </c>
      <c r="AA5907" s="11" t="str">
        <f t="shared" si="92"/>
        <v>38. Lâm ĐồngHuyện Lạc Dương</v>
      </c>
    </row>
    <row r="5908" spans="11:27" ht="15.75">
      <c r="K5908" s="21"/>
      <c r="L5908" s="17"/>
      <c r="M5908" s="17"/>
      <c r="N5908" s="17" t="s">
        <v>440</v>
      </c>
      <c r="O5908" s="17" t="s">
        <v>1461</v>
      </c>
      <c r="P5908" s="17" t="s">
        <v>5946</v>
      </c>
      <c r="Q5908" s="17" t="s">
        <v>347</v>
      </c>
      <c r="R5908" s="18">
        <v>65</v>
      </c>
      <c r="S5908" s="10">
        <v>36</v>
      </c>
      <c r="AA5908" s="11" t="str">
        <f t="shared" si="92"/>
        <v>38. Lâm ĐồngHuyện Lạc Dương</v>
      </c>
    </row>
    <row r="5909" spans="11:27" ht="15.75">
      <c r="K5909" s="21"/>
      <c r="L5909" s="17"/>
      <c r="M5909" s="17"/>
      <c r="N5909" s="17" t="s">
        <v>440</v>
      </c>
      <c r="O5909" s="17" t="s">
        <v>1461</v>
      </c>
      <c r="P5909" s="17" t="s">
        <v>5947</v>
      </c>
      <c r="Q5909" s="17" t="s">
        <v>347</v>
      </c>
      <c r="R5909" s="18">
        <v>65</v>
      </c>
      <c r="S5909" s="10">
        <v>36</v>
      </c>
      <c r="AA5909" s="11" t="str">
        <f t="shared" si="92"/>
        <v>38. Lâm ĐồngHuyện Lạc Dương</v>
      </c>
    </row>
    <row r="5910" spans="11:27" ht="15.75">
      <c r="K5910" s="21"/>
      <c r="L5910" s="17"/>
      <c r="M5910" s="17"/>
      <c r="N5910" s="17" t="s">
        <v>440</v>
      </c>
      <c r="O5910" s="17" t="s">
        <v>1461</v>
      </c>
      <c r="P5910" s="17" t="s">
        <v>5948</v>
      </c>
      <c r="Q5910" s="17" t="s">
        <v>347</v>
      </c>
      <c r="R5910" s="18">
        <v>65</v>
      </c>
      <c r="S5910" s="10">
        <v>36</v>
      </c>
      <c r="AA5910" s="11" t="str">
        <f t="shared" si="92"/>
        <v>38. Lâm ĐồngHuyện Lạc Dương</v>
      </c>
    </row>
    <row r="5911" spans="11:27" ht="15.75">
      <c r="K5911" s="21"/>
      <c r="L5911" s="17"/>
      <c r="M5911" s="17"/>
      <c r="N5911" s="17" t="s">
        <v>440</v>
      </c>
      <c r="O5911" s="17" t="s">
        <v>1461</v>
      </c>
      <c r="P5911" s="17" t="s">
        <v>5949</v>
      </c>
      <c r="Q5911" s="17" t="s">
        <v>347</v>
      </c>
      <c r="R5911" s="18">
        <v>65</v>
      </c>
      <c r="S5911" s="10">
        <v>36</v>
      </c>
      <c r="AA5911" s="11" t="str">
        <f t="shared" si="92"/>
        <v>38. Lâm ĐồngHuyện Lạc Dương</v>
      </c>
    </row>
    <row r="5912" spans="11:27" ht="15.75">
      <c r="K5912" s="21"/>
      <c r="L5912" s="17"/>
      <c r="M5912" s="17"/>
      <c r="N5912" s="17" t="s">
        <v>440</v>
      </c>
      <c r="O5912" s="17" t="s">
        <v>1461</v>
      </c>
      <c r="P5912" s="17" t="s">
        <v>5950</v>
      </c>
      <c r="Q5912" s="17" t="s">
        <v>347</v>
      </c>
      <c r="R5912" s="18">
        <v>65</v>
      </c>
      <c r="S5912" s="10">
        <v>36</v>
      </c>
      <c r="AA5912" s="11" t="str">
        <f t="shared" si="92"/>
        <v>38. Lâm ĐồngHuyện Lạc Dương</v>
      </c>
    </row>
    <row r="5913" spans="11:27" ht="15.75">
      <c r="K5913" s="21"/>
      <c r="L5913" s="17"/>
      <c r="M5913" s="17"/>
      <c r="N5913" s="17" t="s">
        <v>440</v>
      </c>
      <c r="O5913" s="17" t="s">
        <v>1463</v>
      </c>
      <c r="P5913" s="17" t="s">
        <v>5951</v>
      </c>
      <c r="Q5913" s="17" t="s">
        <v>347</v>
      </c>
      <c r="R5913" s="18">
        <v>65</v>
      </c>
      <c r="S5913" s="10">
        <v>36</v>
      </c>
      <c r="AA5913" s="11" t="str">
        <f t="shared" si="92"/>
        <v>38. Lâm ĐồngHuyện Lâm Hà</v>
      </c>
    </row>
    <row r="5914" spans="11:27" ht="15.75">
      <c r="K5914" s="21"/>
      <c r="L5914" s="17"/>
      <c r="M5914" s="17"/>
      <c r="N5914" s="17" t="s">
        <v>440</v>
      </c>
      <c r="O5914" s="17" t="s">
        <v>1463</v>
      </c>
      <c r="P5914" s="17" t="s">
        <v>5952</v>
      </c>
      <c r="Q5914" s="17" t="s">
        <v>347</v>
      </c>
      <c r="R5914" s="18">
        <v>65</v>
      </c>
      <c r="S5914" s="10">
        <v>36</v>
      </c>
      <c r="AA5914" s="11" t="str">
        <f t="shared" si="92"/>
        <v>38. Lâm ĐồngHuyện Lâm Hà</v>
      </c>
    </row>
    <row r="5915" spans="11:27" ht="15.75">
      <c r="K5915" s="21"/>
      <c r="L5915" s="17"/>
      <c r="M5915" s="17"/>
      <c r="N5915" s="17" t="s">
        <v>440</v>
      </c>
      <c r="O5915" s="17" t="s">
        <v>1463</v>
      </c>
      <c r="P5915" s="17" t="s">
        <v>5953</v>
      </c>
      <c r="Q5915" s="17" t="s">
        <v>347</v>
      </c>
      <c r="R5915" s="18">
        <v>65</v>
      </c>
      <c r="S5915" s="10">
        <v>36</v>
      </c>
      <c r="AA5915" s="11" t="str">
        <f t="shared" si="92"/>
        <v>38. Lâm ĐồngHuyện Lâm Hà</v>
      </c>
    </row>
    <row r="5916" spans="11:27" ht="15.75">
      <c r="K5916" s="21"/>
      <c r="L5916" s="17"/>
      <c r="M5916" s="17"/>
      <c r="N5916" s="17" t="s">
        <v>440</v>
      </c>
      <c r="O5916" s="17" t="s">
        <v>1463</v>
      </c>
      <c r="P5916" s="17" t="s">
        <v>538</v>
      </c>
      <c r="Q5916" s="17" t="s">
        <v>347</v>
      </c>
      <c r="R5916" s="18">
        <v>65</v>
      </c>
      <c r="S5916" s="10">
        <v>36</v>
      </c>
      <c r="AA5916" s="11" t="str">
        <f t="shared" si="92"/>
        <v>38. Lâm ĐồngHuyện Lâm Hà</v>
      </c>
    </row>
    <row r="5917" spans="11:27" ht="15.75">
      <c r="K5917" s="21"/>
      <c r="L5917" s="17"/>
      <c r="M5917" s="17"/>
      <c r="N5917" s="17" t="s">
        <v>440</v>
      </c>
      <c r="O5917" s="17" t="s">
        <v>1463</v>
      </c>
      <c r="P5917" s="17" t="s">
        <v>5954</v>
      </c>
      <c r="Q5917" s="17" t="s">
        <v>347</v>
      </c>
      <c r="R5917" s="18">
        <v>65</v>
      </c>
      <c r="S5917" s="10">
        <v>36</v>
      </c>
      <c r="AA5917" s="11" t="str">
        <f t="shared" si="92"/>
        <v>38. Lâm ĐồngHuyện Lâm Hà</v>
      </c>
    </row>
    <row r="5918" spans="11:27" ht="15.75">
      <c r="K5918" s="21"/>
      <c r="L5918" s="17"/>
      <c r="M5918" s="17"/>
      <c r="N5918" s="17" t="s">
        <v>440</v>
      </c>
      <c r="O5918" s="17" t="s">
        <v>1463</v>
      </c>
      <c r="P5918" s="17" t="s">
        <v>5955</v>
      </c>
      <c r="Q5918" s="17" t="s">
        <v>347</v>
      </c>
      <c r="R5918" s="18">
        <v>65</v>
      </c>
      <c r="S5918" s="10">
        <v>36</v>
      </c>
      <c r="AA5918" s="11" t="str">
        <f t="shared" si="92"/>
        <v>38. Lâm ĐồngHuyện Lâm Hà</v>
      </c>
    </row>
    <row r="5919" spans="11:27" ht="15.75">
      <c r="K5919" s="21"/>
      <c r="L5919" s="17"/>
      <c r="M5919" s="17"/>
      <c r="N5919" s="17" t="s">
        <v>440</v>
      </c>
      <c r="O5919" s="17" t="s">
        <v>1463</v>
      </c>
      <c r="P5919" s="17" t="s">
        <v>5956</v>
      </c>
      <c r="Q5919" s="17" t="s">
        <v>347</v>
      </c>
      <c r="R5919" s="18">
        <v>65</v>
      </c>
      <c r="S5919" s="10">
        <v>36</v>
      </c>
      <c r="AA5919" s="11" t="str">
        <f t="shared" si="92"/>
        <v>38. Lâm ĐồngHuyện Lâm Hà</v>
      </c>
    </row>
    <row r="5920" spans="11:27" ht="15.75">
      <c r="K5920" s="21"/>
      <c r="L5920" s="17"/>
      <c r="M5920" s="17"/>
      <c r="N5920" s="17" t="s">
        <v>440</v>
      </c>
      <c r="O5920" s="17" t="s">
        <v>1463</v>
      </c>
      <c r="P5920" s="17" t="s">
        <v>549</v>
      </c>
      <c r="Q5920" s="17" t="s">
        <v>347</v>
      </c>
      <c r="R5920" s="18">
        <v>65</v>
      </c>
      <c r="S5920" s="10">
        <v>36</v>
      </c>
      <c r="AA5920" s="11" t="str">
        <f t="shared" si="92"/>
        <v>38. Lâm ĐồngHuyện Lâm Hà</v>
      </c>
    </row>
    <row r="5921" spans="11:27" ht="15.75">
      <c r="K5921" s="21"/>
      <c r="L5921" s="17"/>
      <c r="M5921" s="17"/>
      <c r="N5921" s="17" t="s">
        <v>440</v>
      </c>
      <c r="O5921" s="17" t="s">
        <v>1463</v>
      </c>
      <c r="P5921" s="17" t="s">
        <v>773</v>
      </c>
      <c r="Q5921" s="17" t="s">
        <v>347</v>
      </c>
      <c r="R5921" s="18">
        <v>65</v>
      </c>
      <c r="S5921" s="10">
        <v>36</v>
      </c>
      <c r="AA5921" s="11" t="str">
        <f t="shared" si="92"/>
        <v>38. Lâm ĐồngHuyện Lâm Hà</v>
      </c>
    </row>
    <row r="5922" spans="11:27" ht="15.75">
      <c r="K5922" s="21"/>
      <c r="L5922" s="17"/>
      <c r="M5922" s="17"/>
      <c r="N5922" s="17" t="s">
        <v>440</v>
      </c>
      <c r="O5922" s="17" t="s">
        <v>1463</v>
      </c>
      <c r="P5922" s="17" t="s">
        <v>5957</v>
      </c>
      <c r="Q5922" s="17" t="s">
        <v>347</v>
      </c>
      <c r="R5922" s="18">
        <v>65</v>
      </c>
      <c r="S5922" s="10">
        <v>36</v>
      </c>
      <c r="AA5922" s="11" t="str">
        <f t="shared" si="92"/>
        <v>38. Lâm ĐồngHuyện Lâm Hà</v>
      </c>
    </row>
    <row r="5923" spans="11:27" ht="15.75">
      <c r="K5923" s="21"/>
      <c r="L5923" s="17"/>
      <c r="M5923" s="17"/>
      <c r="N5923" s="17" t="s">
        <v>440</v>
      </c>
      <c r="O5923" s="17" t="s">
        <v>1463</v>
      </c>
      <c r="P5923" s="17" t="s">
        <v>5958</v>
      </c>
      <c r="Q5923" s="17" t="s">
        <v>347</v>
      </c>
      <c r="R5923" s="18">
        <v>65</v>
      </c>
      <c r="S5923" s="10">
        <v>36</v>
      </c>
      <c r="AA5923" s="11" t="str">
        <f t="shared" si="92"/>
        <v>38. Lâm ĐồngHuyện Lâm Hà</v>
      </c>
    </row>
    <row r="5924" spans="11:27" ht="15.75">
      <c r="K5924" s="21"/>
      <c r="L5924" s="17"/>
      <c r="M5924" s="17"/>
      <c r="N5924" s="17" t="s">
        <v>440</v>
      </c>
      <c r="O5924" s="17" t="s">
        <v>1463</v>
      </c>
      <c r="P5924" s="17" t="s">
        <v>372</v>
      </c>
      <c r="Q5924" s="17" t="s">
        <v>347</v>
      </c>
      <c r="R5924" s="18">
        <v>65</v>
      </c>
      <c r="S5924" s="10">
        <v>36</v>
      </c>
      <c r="AA5924" s="11" t="str">
        <f t="shared" si="92"/>
        <v>38. Lâm ĐồngHuyện Lâm Hà</v>
      </c>
    </row>
    <row r="5925" spans="11:27" ht="15.75">
      <c r="K5925" s="21"/>
      <c r="L5925" s="17"/>
      <c r="M5925" s="17"/>
      <c r="N5925" s="17" t="s">
        <v>440</v>
      </c>
      <c r="O5925" s="17" t="s">
        <v>1463</v>
      </c>
      <c r="P5925" s="17" t="s">
        <v>5959</v>
      </c>
      <c r="Q5925" s="17" t="s">
        <v>347</v>
      </c>
      <c r="R5925" s="18">
        <v>65</v>
      </c>
      <c r="S5925" s="10">
        <v>36</v>
      </c>
      <c r="AA5925" s="11" t="str">
        <f t="shared" si="92"/>
        <v>38. Lâm ĐồngHuyện Lâm Hà</v>
      </c>
    </row>
    <row r="5926" spans="11:27" ht="15.75">
      <c r="K5926" s="21"/>
      <c r="L5926" s="17"/>
      <c r="M5926" s="17"/>
      <c r="N5926" s="17" t="s">
        <v>440</v>
      </c>
      <c r="O5926" s="17" t="s">
        <v>1463</v>
      </c>
      <c r="P5926" s="17" t="s">
        <v>3318</v>
      </c>
      <c r="Q5926" s="17" t="s">
        <v>347</v>
      </c>
      <c r="R5926" s="18">
        <v>65</v>
      </c>
      <c r="S5926" s="10">
        <v>36</v>
      </c>
      <c r="AA5926" s="11" t="str">
        <f t="shared" si="92"/>
        <v>38. Lâm ĐồngHuyện Lâm Hà</v>
      </c>
    </row>
    <row r="5927" spans="11:27" ht="15.75">
      <c r="K5927" s="21"/>
      <c r="L5927" s="17"/>
      <c r="M5927" s="17"/>
      <c r="N5927" s="17" t="s">
        <v>440</v>
      </c>
      <c r="O5927" s="17" t="s">
        <v>1463</v>
      </c>
      <c r="P5927" s="17" t="s">
        <v>2567</v>
      </c>
      <c r="Q5927" s="17" t="s">
        <v>347</v>
      </c>
      <c r="R5927" s="18">
        <v>65</v>
      </c>
      <c r="S5927" s="10">
        <v>36</v>
      </c>
      <c r="AA5927" s="11" t="str">
        <f t="shared" si="92"/>
        <v>38. Lâm ĐồngHuyện Lâm Hà</v>
      </c>
    </row>
    <row r="5928" spans="11:27" ht="15.75">
      <c r="K5928" s="21"/>
      <c r="L5928" s="17"/>
      <c r="M5928" s="17"/>
      <c r="N5928" s="17" t="s">
        <v>440</v>
      </c>
      <c r="O5928" s="17" t="s">
        <v>1463</v>
      </c>
      <c r="P5928" s="17" t="s">
        <v>5631</v>
      </c>
      <c r="Q5928" s="17" t="s">
        <v>347</v>
      </c>
      <c r="R5928" s="18">
        <v>65</v>
      </c>
      <c r="S5928" s="10">
        <v>36</v>
      </c>
      <c r="AA5928" s="11" t="str">
        <f t="shared" si="92"/>
        <v>38. Lâm ĐồngHuyện Lâm Hà</v>
      </c>
    </row>
    <row r="5929" spans="11:27" ht="15.75">
      <c r="K5929" s="21"/>
      <c r="L5929" s="17"/>
      <c r="M5929" s="17"/>
      <c r="N5929" s="17" t="s">
        <v>440</v>
      </c>
      <c r="O5929" s="17" t="s">
        <v>1465</v>
      </c>
      <c r="P5929" s="17" t="s">
        <v>2465</v>
      </c>
      <c r="Q5929" s="17" t="s">
        <v>347</v>
      </c>
      <c r="R5929" s="18">
        <v>65</v>
      </c>
      <c r="S5929" s="10">
        <v>36</v>
      </c>
      <c r="AA5929" s="11" t="str">
        <f t="shared" si="92"/>
        <v>38. Lâm ĐồngThành phố Bảo Lộc</v>
      </c>
    </row>
    <row r="5930" spans="11:27" ht="15.75">
      <c r="K5930" s="21"/>
      <c r="L5930" s="17"/>
      <c r="M5930" s="17"/>
      <c r="N5930" s="17" t="s">
        <v>440</v>
      </c>
      <c r="O5930" s="17" t="s">
        <v>1465</v>
      </c>
      <c r="P5930" s="17" t="s">
        <v>2466</v>
      </c>
      <c r="Q5930" s="17" t="s">
        <v>347</v>
      </c>
      <c r="R5930" s="18">
        <v>65</v>
      </c>
      <c r="S5930" s="10">
        <v>36</v>
      </c>
      <c r="AA5930" s="11" t="str">
        <f t="shared" si="92"/>
        <v>38. Lâm ĐồngThành phố Bảo Lộc</v>
      </c>
    </row>
    <row r="5931" spans="11:27" ht="15.75">
      <c r="K5931" s="21"/>
      <c r="L5931" s="17"/>
      <c r="M5931" s="17"/>
      <c r="N5931" s="17" t="s">
        <v>440</v>
      </c>
      <c r="O5931" s="17" t="s">
        <v>1465</v>
      </c>
      <c r="P5931" s="17" t="s">
        <v>5960</v>
      </c>
      <c r="Q5931" s="17" t="s">
        <v>347</v>
      </c>
      <c r="R5931" s="18">
        <v>65</v>
      </c>
      <c r="S5931" s="10">
        <v>36</v>
      </c>
      <c r="AA5931" s="11" t="str">
        <f t="shared" si="92"/>
        <v>38. Lâm ĐồngThành phố Bảo Lộc</v>
      </c>
    </row>
    <row r="5932" spans="11:27" ht="15.75">
      <c r="K5932" s="21"/>
      <c r="L5932" s="17"/>
      <c r="M5932" s="17"/>
      <c r="N5932" s="17" t="s">
        <v>440</v>
      </c>
      <c r="O5932" s="17" t="s">
        <v>1465</v>
      </c>
      <c r="P5932" s="17" t="s">
        <v>5961</v>
      </c>
      <c r="Q5932" s="17" t="s">
        <v>347</v>
      </c>
      <c r="R5932" s="18">
        <v>65</v>
      </c>
      <c r="S5932" s="10">
        <v>36</v>
      </c>
      <c r="AA5932" s="11" t="str">
        <f t="shared" si="92"/>
        <v>38. Lâm ĐồngThành phố Bảo Lộc</v>
      </c>
    </row>
    <row r="5933" spans="11:27" ht="15.75">
      <c r="K5933" s="21"/>
      <c r="L5933" s="17"/>
      <c r="M5933" s="17"/>
      <c r="N5933" s="17" t="s">
        <v>440</v>
      </c>
      <c r="O5933" s="17" t="s">
        <v>1465</v>
      </c>
      <c r="P5933" s="17" t="s">
        <v>5962</v>
      </c>
      <c r="Q5933" s="17" t="s">
        <v>347</v>
      </c>
      <c r="R5933" s="18">
        <v>65</v>
      </c>
      <c r="S5933" s="10">
        <v>36</v>
      </c>
      <c r="AA5933" s="11" t="str">
        <f t="shared" si="92"/>
        <v>38. Lâm ĐồngThành phố Bảo Lộc</v>
      </c>
    </row>
    <row r="5934" spans="11:27" ht="15.75">
      <c r="K5934" s="21"/>
      <c r="L5934" s="17"/>
      <c r="M5934" s="17"/>
      <c r="N5934" s="17" t="s">
        <v>440</v>
      </c>
      <c r="O5934" s="17" t="s">
        <v>1465</v>
      </c>
      <c r="P5934" s="17" t="s">
        <v>5963</v>
      </c>
      <c r="Q5934" s="17" t="s">
        <v>347</v>
      </c>
      <c r="R5934" s="18">
        <v>65</v>
      </c>
      <c r="S5934" s="10">
        <v>36</v>
      </c>
      <c r="AA5934" s="11" t="str">
        <f t="shared" si="92"/>
        <v>38. Lâm ĐồngThành phố Bảo Lộc</v>
      </c>
    </row>
    <row r="5935" spans="11:27" ht="15.75">
      <c r="K5935" s="21"/>
      <c r="L5935" s="17"/>
      <c r="M5935" s="17"/>
      <c r="N5935" s="17" t="s">
        <v>440</v>
      </c>
      <c r="O5935" s="17" t="s">
        <v>1465</v>
      </c>
      <c r="P5935" s="17" t="s">
        <v>5964</v>
      </c>
      <c r="Q5935" s="17" t="s">
        <v>347</v>
      </c>
      <c r="R5935" s="18">
        <v>65</v>
      </c>
      <c r="S5935" s="10">
        <v>36</v>
      </c>
      <c r="AA5935" s="11" t="str">
        <f t="shared" si="92"/>
        <v>38. Lâm ĐồngThành phố Bảo Lộc</v>
      </c>
    </row>
    <row r="5936" spans="11:27" ht="15.75">
      <c r="K5936" s="21"/>
      <c r="L5936" s="17"/>
      <c r="M5936" s="17"/>
      <c r="N5936" s="17" t="s">
        <v>440</v>
      </c>
      <c r="O5936" s="17" t="s">
        <v>1465</v>
      </c>
      <c r="P5936" s="17" t="s">
        <v>5965</v>
      </c>
      <c r="Q5936" s="17" t="s">
        <v>347</v>
      </c>
      <c r="R5936" s="18">
        <v>65</v>
      </c>
      <c r="S5936" s="10">
        <v>36</v>
      </c>
      <c r="AA5936" s="11" t="str">
        <f t="shared" si="92"/>
        <v>38. Lâm ĐồngThành phố Bảo Lộc</v>
      </c>
    </row>
    <row r="5937" spans="11:27" ht="15.75">
      <c r="K5937" s="21"/>
      <c r="L5937" s="17"/>
      <c r="M5937" s="17"/>
      <c r="N5937" s="17" t="s">
        <v>440</v>
      </c>
      <c r="O5937" s="17" t="s">
        <v>1465</v>
      </c>
      <c r="P5937" s="17" t="s">
        <v>5966</v>
      </c>
      <c r="Q5937" s="17" t="s">
        <v>347</v>
      </c>
      <c r="R5937" s="18">
        <v>65</v>
      </c>
      <c r="S5937" s="10">
        <v>36</v>
      </c>
      <c r="AA5937" s="11" t="str">
        <f t="shared" si="92"/>
        <v>38. Lâm ĐồngThành phố Bảo Lộc</v>
      </c>
    </row>
    <row r="5938" spans="11:27" ht="15.75">
      <c r="K5938" s="21"/>
      <c r="L5938" s="17"/>
      <c r="M5938" s="17"/>
      <c r="N5938" s="17" t="s">
        <v>440</v>
      </c>
      <c r="O5938" s="17" t="s">
        <v>1465</v>
      </c>
      <c r="P5938" s="17" t="s">
        <v>5967</v>
      </c>
      <c r="Q5938" s="17" t="s">
        <v>347</v>
      </c>
      <c r="R5938" s="18">
        <v>65</v>
      </c>
      <c r="S5938" s="10">
        <v>36</v>
      </c>
      <c r="AA5938" s="11" t="str">
        <f t="shared" si="92"/>
        <v>38. Lâm ĐồngThành phố Bảo Lộc</v>
      </c>
    </row>
    <row r="5939" spans="11:27" ht="15.75">
      <c r="K5939" s="21"/>
      <c r="L5939" s="17"/>
      <c r="M5939" s="17"/>
      <c r="N5939" s="17" t="s">
        <v>440</v>
      </c>
      <c r="O5939" s="17" t="s">
        <v>1465</v>
      </c>
      <c r="P5939" s="17" t="s">
        <v>5968</v>
      </c>
      <c r="Q5939" s="17" t="s">
        <v>347</v>
      </c>
      <c r="R5939" s="18">
        <v>65</v>
      </c>
      <c r="S5939" s="10">
        <v>36</v>
      </c>
      <c r="AA5939" s="11" t="str">
        <f t="shared" si="92"/>
        <v>38. Lâm ĐồngThành phố Bảo Lộc</v>
      </c>
    </row>
    <row r="5940" spans="11:27" ht="15.75">
      <c r="K5940" s="21"/>
      <c r="L5940" s="17"/>
      <c r="M5940" s="17"/>
      <c r="N5940" s="17" t="s">
        <v>440</v>
      </c>
      <c r="O5940" s="17" t="s">
        <v>1467</v>
      </c>
      <c r="P5940" s="17" t="s">
        <v>2465</v>
      </c>
      <c r="Q5940" s="17" t="s">
        <v>347</v>
      </c>
      <c r="R5940" s="18">
        <v>65</v>
      </c>
      <c r="S5940" s="10">
        <v>36</v>
      </c>
      <c r="AA5940" s="11" t="str">
        <f t="shared" si="92"/>
        <v>38. Lâm ĐồngThành phố Đà Lạt</v>
      </c>
    </row>
    <row r="5941" spans="11:27" ht="15.75">
      <c r="K5941" s="21"/>
      <c r="L5941" s="17"/>
      <c r="M5941" s="17"/>
      <c r="N5941" s="17" t="s">
        <v>440</v>
      </c>
      <c r="O5941" s="17" t="s">
        <v>1467</v>
      </c>
      <c r="P5941" s="17" t="s">
        <v>1832</v>
      </c>
      <c r="Q5941" s="17" t="s">
        <v>347</v>
      </c>
      <c r="R5941" s="18">
        <v>65</v>
      </c>
      <c r="S5941" s="10">
        <v>36</v>
      </c>
      <c r="AA5941" s="11" t="str">
        <f t="shared" si="92"/>
        <v>38. Lâm ĐồngThành phố Đà Lạt</v>
      </c>
    </row>
    <row r="5942" spans="11:27" ht="15.75">
      <c r="K5942" s="21"/>
      <c r="L5942" s="17"/>
      <c r="M5942" s="17"/>
      <c r="N5942" s="17" t="s">
        <v>440</v>
      </c>
      <c r="O5942" s="17" t="s">
        <v>1467</v>
      </c>
      <c r="P5942" s="17" t="s">
        <v>1834</v>
      </c>
      <c r="Q5942" s="17" t="s">
        <v>347</v>
      </c>
      <c r="R5942" s="18">
        <v>65</v>
      </c>
      <c r="S5942" s="10">
        <v>36</v>
      </c>
      <c r="AA5942" s="11" t="str">
        <f t="shared" si="92"/>
        <v>38. Lâm ĐồngThành phố Đà Lạt</v>
      </c>
    </row>
    <row r="5943" spans="11:27" ht="15.75">
      <c r="K5943" s="21"/>
      <c r="L5943" s="17"/>
      <c r="M5943" s="17"/>
      <c r="N5943" s="17" t="s">
        <v>440</v>
      </c>
      <c r="O5943" s="17" t="s">
        <v>1467</v>
      </c>
      <c r="P5943" s="17" t="s">
        <v>1836</v>
      </c>
      <c r="Q5943" s="17" t="s">
        <v>347</v>
      </c>
      <c r="R5943" s="18">
        <v>65</v>
      </c>
      <c r="S5943" s="10">
        <v>36</v>
      </c>
      <c r="AA5943" s="11" t="str">
        <f t="shared" si="92"/>
        <v>38. Lâm ĐồngThành phố Đà Lạt</v>
      </c>
    </row>
    <row r="5944" spans="11:27" ht="15.75">
      <c r="K5944" s="21"/>
      <c r="L5944" s="17"/>
      <c r="M5944" s="17"/>
      <c r="N5944" s="17" t="s">
        <v>440</v>
      </c>
      <c r="O5944" s="17" t="s">
        <v>1467</v>
      </c>
      <c r="P5944" s="17" t="s">
        <v>2466</v>
      </c>
      <c r="Q5944" s="17" t="s">
        <v>347</v>
      </c>
      <c r="R5944" s="18">
        <v>65</v>
      </c>
      <c r="S5944" s="10">
        <v>36</v>
      </c>
      <c r="AA5944" s="11" t="str">
        <f t="shared" si="92"/>
        <v>38. Lâm ĐồngThành phố Đà Lạt</v>
      </c>
    </row>
    <row r="5945" spans="11:27" ht="15.75">
      <c r="K5945" s="21"/>
      <c r="L5945" s="17"/>
      <c r="M5945" s="17"/>
      <c r="N5945" s="17" t="s">
        <v>440</v>
      </c>
      <c r="O5945" s="17" t="s">
        <v>1467</v>
      </c>
      <c r="P5945" s="17" t="s">
        <v>2467</v>
      </c>
      <c r="Q5945" s="17" t="s">
        <v>347</v>
      </c>
      <c r="R5945" s="18">
        <v>65</v>
      </c>
      <c r="S5945" s="10">
        <v>36</v>
      </c>
      <c r="AA5945" s="11" t="str">
        <f t="shared" si="92"/>
        <v>38. Lâm ĐồngThành phố Đà Lạt</v>
      </c>
    </row>
    <row r="5946" spans="11:27" ht="15.75">
      <c r="K5946" s="21"/>
      <c r="L5946" s="17"/>
      <c r="M5946" s="17"/>
      <c r="N5946" s="17" t="s">
        <v>440</v>
      </c>
      <c r="O5946" s="17" t="s">
        <v>1467</v>
      </c>
      <c r="P5946" s="17" t="s">
        <v>2468</v>
      </c>
      <c r="Q5946" s="17" t="s">
        <v>347</v>
      </c>
      <c r="R5946" s="18">
        <v>65</v>
      </c>
      <c r="S5946" s="10">
        <v>36</v>
      </c>
      <c r="AA5946" s="11" t="str">
        <f t="shared" si="92"/>
        <v>38. Lâm ĐồngThành phố Đà Lạt</v>
      </c>
    </row>
    <row r="5947" spans="11:27" ht="15.75">
      <c r="K5947" s="21"/>
      <c r="L5947" s="17"/>
      <c r="M5947" s="17"/>
      <c r="N5947" s="17" t="s">
        <v>440</v>
      </c>
      <c r="O5947" s="17" t="s">
        <v>1467</v>
      </c>
      <c r="P5947" s="17" t="s">
        <v>2469</v>
      </c>
      <c r="Q5947" s="17" t="s">
        <v>347</v>
      </c>
      <c r="R5947" s="18">
        <v>65</v>
      </c>
      <c r="S5947" s="10">
        <v>36</v>
      </c>
      <c r="AA5947" s="11" t="str">
        <f t="shared" si="92"/>
        <v>38. Lâm ĐồngThành phố Đà Lạt</v>
      </c>
    </row>
    <row r="5948" spans="11:27" ht="15.75">
      <c r="K5948" s="21"/>
      <c r="L5948" s="17"/>
      <c r="M5948" s="17"/>
      <c r="N5948" s="17" t="s">
        <v>440</v>
      </c>
      <c r="O5948" s="17" t="s">
        <v>1467</v>
      </c>
      <c r="P5948" s="17" t="s">
        <v>1933</v>
      </c>
      <c r="Q5948" s="17" t="s">
        <v>347</v>
      </c>
      <c r="R5948" s="18">
        <v>65</v>
      </c>
      <c r="S5948" s="10">
        <v>36</v>
      </c>
      <c r="AA5948" s="11" t="str">
        <f t="shared" si="92"/>
        <v>38. Lâm ĐồngThành phố Đà Lạt</v>
      </c>
    </row>
    <row r="5949" spans="11:27" ht="15.75">
      <c r="K5949" s="21"/>
      <c r="L5949" s="17"/>
      <c r="M5949" s="17"/>
      <c r="N5949" s="17" t="s">
        <v>440</v>
      </c>
      <c r="O5949" s="17" t="s">
        <v>1467</v>
      </c>
      <c r="P5949" s="17" t="s">
        <v>2470</v>
      </c>
      <c r="Q5949" s="17" t="s">
        <v>347</v>
      </c>
      <c r="R5949" s="18">
        <v>65</v>
      </c>
      <c r="S5949" s="10">
        <v>36</v>
      </c>
      <c r="AA5949" s="11" t="str">
        <f t="shared" si="92"/>
        <v>38. Lâm ĐồngThành phố Đà Lạt</v>
      </c>
    </row>
    <row r="5950" spans="11:27" ht="15.75">
      <c r="K5950" s="21"/>
      <c r="L5950" s="17"/>
      <c r="M5950" s="17"/>
      <c r="N5950" s="17" t="s">
        <v>440</v>
      </c>
      <c r="O5950" s="17" t="s">
        <v>1467</v>
      </c>
      <c r="P5950" s="17" t="s">
        <v>1934</v>
      </c>
      <c r="Q5950" s="17" t="s">
        <v>347</v>
      </c>
      <c r="R5950" s="18">
        <v>65</v>
      </c>
      <c r="S5950" s="10">
        <v>36</v>
      </c>
      <c r="AA5950" s="11" t="str">
        <f t="shared" si="92"/>
        <v>38. Lâm ĐồngThành phố Đà Lạt</v>
      </c>
    </row>
    <row r="5951" spans="11:27" ht="15.75">
      <c r="K5951" s="21"/>
      <c r="L5951" s="17"/>
      <c r="M5951" s="17"/>
      <c r="N5951" s="17" t="s">
        <v>440</v>
      </c>
      <c r="O5951" s="17" t="s">
        <v>1467</v>
      </c>
      <c r="P5951" s="17" t="s">
        <v>1935</v>
      </c>
      <c r="Q5951" s="17" t="s">
        <v>347</v>
      </c>
      <c r="R5951" s="18">
        <v>65</v>
      </c>
      <c r="S5951" s="10">
        <v>36</v>
      </c>
      <c r="AA5951" s="11" t="str">
        <f t="shared" si="92"/>
        <v>38. Lâm ĐồngThành phố Đà Lạt</v>
      </c>
    </row>
    <row r="5952" spans="11:27" ht="15.75">
      <c r="K5952" s="21"/>
      <c r="L5952" s="17"/>
      <c r="M5952" s="17"/>
      <c r="N5952" s="17" t="s">
        <v>440</v>
      </c>
      <c r="O5952" s="17" t="s">
        <v>1467</v>
      </c>
      <c r="P5952" s="17" t="s">
        <v>5969</v>
      </c>
      <c r="Q5952" s="17" t="s">
        <v>347</v>
      </c>
      <c r="R5952" s="18">
        <v>65</v>
      </c>
      <c r="S5952" s="10">
        <v>36</v>
      </c>
      <c r="AA5952" s="11" t="str">
        <f t="shared" si="92"/>
        <v>38. Lâm ĐồngThành phố Đà Lạt</v>
      </c>
    </row>
    <row r="5953" spans="11:27" ht="15.75">
      <c r="K5953" s="21"/>
      <c r="L5953" s="17"/>
      <c r="M5953" s="17"/>
      <c r="N5953" s="17" t="s">
        <v>440</v>
      </c>
      <c r="O5953" s="17" t="s">
        <v>1467</v>
      </c>
      <c r="P5953" s="17" t="s">
        <v>5970</v>
      </c>
      <c r="Q5953" s="17" t="s">
        <v>347</v>
      </c>
      <c r="R5953" s="18">
        <v>65</v>
      </c>
      <c r="S5953" s="10">
        <v>36</v>
      </c>
      <c r="AA5953" s="11" t="str">
        <f t="shared" si="92"/>
        <v>38. Lâm ĐồngThành phố Đà Lạt</v>
      </c>
    </row>
    <row r="5954" spans="11:27" ht="15.75">
      <c r="K5954" s="21"/>
      <c r="L5954" s="17"/>
      <c r="M5954" s="17"/>
      <c r="N5954" s="17" t="s">
        <v>440</v>
      </c>
      <c r="O5954" s="17" t="s">
        <v>1467</v>
      </c>
      <c r="P5954" s="17" t="s">
        <v>4030</v>
      </c>
      <c r="Q5954" s="17" t="s">
        <v>347</v>
      </c>
      <c r="R5954" s="18">
        <v>65</v>
      </c>
      <c r="S5954" s="10">
        <v>36</v>
      </c>
      <c r="AA5954" s="11" t="str">
        <f t="shared" si="92"/>
        <v>38. Lâm ĐồngThành phố Đà Lạt</v>
      </c>
    </row>
    <row r="5955" spans="11:27" ht="15.75">
      <c r="K5955" s="21"/>
      <c r="L5955" s="17"/>
      <c r="M5955" s="17"/>
      <c r="N5955" s="17" t="s">
        <v>440</v>
      </c>
      <c r="O5955" s="17" t="s">
        <v>1467</v>
      </c>
      <c r="P5955" s="17" t="s">
        <v>3485</v>
      </c>
      <c r="Q5955" s="17" t="s">
        <v>347</v>
      </c>
      <c r="R5955" s="18">
        <v>65</v>
      </c>
      <c r="S5955" s="10">
        <v>36</v>
      </c>
      <c r="AA5955" s="11" t="str">
        <f t="shared" si="92"/>
        <v>38. Lâm ĐồngThành phố Đà Lạt</v>
      </c>
    </row>
    <row r="5956" spans="11:27" ht="15.75">
      <c r="K5956" s="21"/>
      <c r="L5956" s="17"/>
      <c r="M5956" s="17"/>
      <c r="N5956" s="17" t="s">
        <v>444</v>
      </c>
      <c r="O5956" s="17" t="s">
        <v>873</v>
      </c>
      <c r="P5956" s="17" t="s">
        <v>5971</v>
      </c>
      <c r="Q5956" s="17" t="s">
        <v>297</v>
      </c>
      <c r="R5956" s="18">
        <v>95</v>
      </c>
      <c r="S5956" s="10">
        <v>44</v>
      </c>
      <c r="AA5956" s="11" t="str">
        <f t="shared" si="92"/>
        <v>39. Long AnHuyện Bến Lức</v>
      </c>
    </row>
    <row r="5957" spans="11:27" ht="15.75">
      <c r="K5957" s="21"/>
      <c r="L5957" s="17"/>
      <c r="M5957" s="17"/>
      <c r="N5957" s="17" t="s">
        <v>444</v>
      </c>
      <c r="O5957" s="17" t="s">
        <v>873</v>
      </c>
      <c r="P5957" s="17" t="s">
        <v>2998</v>
      </c>
      <c r="Q5957" s="17" t="s">
        <v>297</v>
      </c>
      <c r="R5957" s="18">
        <v>95</v>
      </c>
      <c r="S5957" s="10">
        <v>44</v>
      </c>
      <c r="AA5957" s="11" t="str">
        <f t="shared" si="92"/>
        <v>39. Long AnHuyện Bến Lức</v>
      </c>
    </row>
    <row r="5958" spans="11:27" ht="15.75">
      <c r="K5958" s="21"/>
      <c r="L5958" s="17"/>
      <c r="M5958" s="17"/>
      <c r="N5958" s="17" t="s">
        <v>444</v>
      </c>
      <c r="O5958" s="17" t="s">
        <v>873</v>
      </c>
      <c r="P5958" s="17" t="s">
        <v>5972</v>
      </c>
      <c r="Q5958" s="17" t="s">
        <v>297</v>
      </c>
      <c r="R5958" s="18">
        <v>95</v>
      </c>
      <c r="S5958" s="10">
        <v>44</v>
      </c>
      <c r="AA5958" s="11" t="str">
        <f t="shared" ref="AA5958:AA6021" si="93">N5958&amp;O5958</f>
        <v>39. Long AnHuyện Bến Lức</v>
      </c>
    </row>
    <row r="5959" spans="11:27" ht="15.75">
      <c r="K5959" s="21"/>
      <c r="L5959" s="17"/>
      <c r="M5959" s="17"/>
      <c r="N5959" s="17" t="s">
        <v>444</v>
      </c>
      <c r="O5959" s="17" t="s">
        <v>873</v>
      </c>
      <c r="P5959" s="17" t="s">
        <v>5973</v>
      </c>
      <c r="Q5959" s="17" t="s">
        <v>297</v>
      </c>
      <c r="R5959" s="18">
        <v>95</v>
      </c>
      <c r="S5959" s="10">
        <v>44</v>
      </c>
      <c r="AA5959" s="11" t="str">
        <f t="shared" si="93"/>
        <v>39. Long AnHuyện Bến Lức</v>
      </c>
    </row>
    <row r="5960" spans="11:27" ht="15.75">
      <c r="K5960" s="21"/>
      <c r="L5960" s="17"/>
      <c r="M5960" s="17"/>
      <c r="N5960" s="17" t="s">
        <v>444</v>
      </c>
      <c r="O5960" s="17" t="s">
        <v>873</v>
      </c>
      <c r="P5960" s="17" t="s">
        <v>5974</v>
      </c>
      <c r="Q5960" s="17" t="s">
        <v>297</v>
      </c>
      <c r="R5960" s="18">
        <v>95</v>
      </c>
      <c r="S5960" s="10">
        <v>44</v>
      </c>
      <c r="AA5960" s="11" t="str">
        <f t="shared" si="93"/>
        <v>39. Long AnHuyện Bến Lức</v>
      </c>
    </row>
    <row r="5961" spans="11:27" ht="15.75">
      <c r="K5961" s="21"/>
      <c r="L5961" s="17"/>
      <c r="M5961" s="17"/>
      <c r="N5961" s="17" t="s">
        <v>444</v>
      </c>
      <c r="O5961" s="17" t="s">
        <v>873</v>
      </c>
      <c r="P5961" s="17" t="s">
        <v>2974</v>
      </c>
      <c r="Q5961" s="17" t="s">
        <v>297</v>
      </c>
      <c r="R5961" s="18">
        <v>95</v>
      </c>
      <c r="S5961" s="10">
        <v>44</v>
      </c>
      <c r="AA5961" s="11" t="str">
        <f t="shared" si="93"/>
        <v>39. Long AnHuyện Bến Lức</v>
      </c>
    </row>
    <row r="5962" spans="11:27" ht="15.75">
      <c r="K5962" s="21"/>
      <c r="L5962" s="17"/>
      <c r="M5962" s="17"/>
      <c r="N5962" s="17" t="s">
        <v>444</v>
      </c>
      <c r="O5962" s="17" t="s">
        <v>873</v>
      </c>
      <c r="P5962" s="17" t="s">
        <v>5975</v>
      </c>
      <c r="Q5962" s="17" t="s">
        <v>297</v>
      </c>
      <c r="R5962" s="18">
        <v>95</v>
      </c>
      <c r="S5962" s="10">
        <v>44</v>
      </c>
      <c r="AA5962" s="11" t="str">
        <f t="shared" si="93"/>
        <v>39. Long AnHuyện Bến Lức</v>
      </c>
    </row>
    <row r="5963" spans="11:27" ht="15.75">
      <c r="K5963" s="21"/>
      <c r="L5963" s="17"/>
      <c r="M5963" s="17"/>
      <c r="N5963" s="17" t="s">
        <v>444</v>
      </c>
      <c r="O5963" s="17" t="s">
        <v>873</v>
      </c>
      <c r="P5963" s="17" t="s">
        <v>5976</v>
      </c>
      <c r="Q5963" s="17" t="s">
        <v>297</v>
      </c>
      <c r="R5963" s="18">
        <v>95</v>
      </c>
      <c r="S5963" s="10">
        <v>44</v>
      </c>
      <c r="AA5963" s="11" t="str">
        <f t="shared" si="93"/>
        <v>39. Long AnHuyện Bến Lức</v>
      </c>
    </row>
    <row r="5964" spans="11:27" ht="15.75">
      <c r="K5964" s="21"/>
      <c r="L5964" s="17"/>
      <c r="M5964" s="17"/>
      <c r="N5964" s="17" t="s">
        <v>444</v>
      </c>
      <c r="O5964" s="17" t="s">
        <v>873</v>
      </c>
      <c r="P5964" s="17" t="s">
        <v>5977</v>
      </c>
      <c r="Q5964" s="17" t="s">
        <v>297</v>
      </c>
      <c r="R5964" s="18">
        <v>95</v>
      </c>
      <c r="S5964" s="10">
        <v>44</v>
      </c>
      <c r="AA5964" s="11" t="str">
        <f t="shared" si="93"/>
        <v>39. Long AnHuyện Bến Lức</v>
      </c>
    </row>
    <row r="5965" spans="11:27" ht="15.75">
      <c r="K5965" s="21"/>
      <c r="L5965" s="17"/>
      <c r="M5965" s="17"/>
      <c r="N5965" s="17" t="s">
        <v>444</v>
      </c>
      <c r="O5965" s="17" t="s">
        <v>873</v>
      </c>
      <c r="P5965" s="17" t="s">
        <v>5978</v>
      </c>
      <c r="Q5965" s="17" t="s">
        <v>297</v>
      </c>
      <c r="R5965" s="18">
        <v>95</v>
      </c>
      <c r="S5965" s="10">
        <v>44</v>
      </c>
      <c r="AA5965" s="11" t="str">
        <f t="shared" si="93"/>
        <v>39. Long AnHuyện Bến Lức</v>
      </c>
    </row>
    <row r="5966" spans="11:27" ht="15.75">
      <c r="K5966" s="21"/>
      <c r="L5966" s="17"/>
      <c r="M5966" s="17"/>
      <c r="N5966" s="17" t="s">
        <v>444</v>
      </c>
      <c r="O5966" s="17" t="s">
        <v>873</v>
      </c>
      <c r="P5966" s="17" t="s">
        <v>1027</v>
      </c>
      <c r="Q5966" s="17" t="s">
        <v>297</v>
      </c>
      <c r="R5966" s="18">
        <v>95</v>
      </c>
      <c r="S5966" s="10">
        <v>44</v>
      </c>
      <c r="AA5966" s="11" t="str">
        <f t="shared" si="93"/>
        <v>39. Long AnHuyện Bến Lức</v>
      </c>
    </row>
    <row r="5967" spans="11:27" ht="15.75">
      <c r="K5967" s="21"/>
      <c r="L5967" s="17"/>
      <c r="M5967" s="17"/>
      <c r="N5967" s="17" t="s">
        <v>444</v>
      </c>
      <c r="O5967" s="17" t="s">
        <v>873</v>
      </c>
      <c r="P5967" s="17" t="s">
        <v>5979</v>
      </c>
      <c r="Q5967" s="17" t="s">
        <v>297</v>
      </c>
      <c r="R5967" s="18">
        <v>95</v>
      </c>
      <c r="S5967" s="10">
        <v>44</v>
      </c>
      <c r="AA5967" s="11" t="str">
        <f t="shared" si="93"/>
        <v>39. Long AnHuyện Bến Lức</v>
      </c>
    </row>
    <row r="5968" spans="11:27" ht="15.75">
      <c r="K5968" s="21"/>
      <c r="L5968" s="17"/>
      <c r="M5968" s="17"/>
      <c r="N5968" s="17" t="s">
        <v>444</v>
      </c>
      <c r="O5968" s="17" t="s">
        <v>873</v>
      </c>
      <c r="P5968" s="17" t="s">
        <v>4974</v>
      </c>
      <c r="Q5968" s="17" t="s">
        <v>297</v>
      </c>
      <c r="R5968" s="18">
        <v>95</v>
      </c>
      <c r="S5968" s="10">
        <v>44</v>
      </c>
      <c r="AA5968" s="11" t="str">
        <f t="shared" si="93"/>
        <v>39. Long AnHuyện Bến Lức</v>
      </c>
    </row>
    <row r="5969" spans="11:27" ht="15.75">
      <c r="K5969" s="21"/>
      <c r="L5969" s="17"/>
      <c r="M5969" s="17"/>
      <c r="N5969" s="17" t="s">
        <v>444</v>
      </c>
      <c r="O5969" s="17" t="s">
        <v>873</v>
      </c>
      <c r="P5969" s="17" t="s">
        <v>2231</v>
      </c>
      <c r="Q5969" s="17" t="s">
        <v>297</v>
      </c>
      <c r="R5969" s="18">
        <v>95</v>
      </c>
      <c r="S5969" s="10">
        <v>44</v>
      </c>
      <c r="AA5969" s="11" t="str">
        <f t="shared" si="93"/>
        <v>39. Long AnHuyện Bến Lức</v>
      </c>
    </row>
    <row r="5970" spans="11:27" ht="15.75">
      <c r="K5970" s="21"/>
      <c r="L5970" s="17"/>
      <c r="M5970" s="17"/>
      <c r="N5970" s="17" t="s">
        <v>444</v>
      </c>
      <c r="O5970" s="17" t="s">
        <v>873</v>
      </c>
      <c r="P5970" s="17" t="s">
        <v>3290</v>
      </c>
      <c r="Q5970" s="17" t="s">
        <v>297</v>
      </c>
      <c r="R5970" s="18">
        <v>95</v>
      </c>
      <c r="S5970" s="10">
        <v>44</v>
      </c>
      <c r="AA5970" s="11" t="str">
        <f t="shared" si="93"/>
        <v>39. Long AnHuyện Bến Lức</v>
      </c>
    </row>
    <row r="5971" spans="11:27" ht="15.75">
      <c r="K5971" s="21"/>
      <c r="L5971" s="17"/>
      <c r="M5971" s="17"/>
      <c r="N5971" s="17" t="s">
        <v>444</v>
      </c>
      <c r="O5971" s="17" t="s">
        <v>879</v>
      </c>
      <c r="P5971" s="17" t="s">
        <v>5980</v>
      </c>
      <c r="Q5971" s="17" t="s">
        <v>297</v>
      </c>
      <c r="R5971" s="18">
        <v>95</v>
      </c>
      <c r="S5971" s="10">
        <v>44</v>
      </c>
      <c r="AA5971" s="11" t="str">
        <f t="shared" si="93"/>
        <v>39. Long AnHuyện Cần Đước</v>
      </c>
    </row>
    <row r="5972" spans="11:27" ht="15.75">
      <c r="K5972" s="21"/>
      <c r="L5972" s="17"/>
      <c r="M5972" s="17"/>
      <c r="N5972" s="17" t="s">
        <v>444</v>
      </c>
      <c r="O5972" s="17" t="s">
        <v>879</v>
      </c>
      <c r="P5972" s="17" t="s">
        <v>5981</v>
      </c>
      <c r="Q5972" s="17" t="s">
        <v>297</v>
      </c>
      <c r="R5972" s="18">
        <v>95</v>
      </c>
      <c r="S5972" s="10">
        <v>44</v>
      </c>
      <c r="AA5972" s="11" t="str">
        <f t="shared" si="93"/>
        <v>39. Long AnHuyện Cần Đước</v>
      </c>
    </row>
    <row r="5973" spans="11:27" ht="15.75">
      <c r="K5973" s="21"/>
      <c r="L5973" s="17"/>
      <c r="M5973" s="17"/>
      <c r="N5973" s="17" t="s">
        <v>444</v>
      </c>
      <c r="O5973" s="17" t="s">
        <v>879</v>
      </c>
      <c r="P5973" s="17" t="s">
        <v>2936</v>
      </c>
      <c r="Q5973" s="17" t="s">
        <v>297</v>
      </c>
      <c r="R5973" s="18">
        <v>95</v>
      </c>
      <c r="S5973" s="10">
        <v>44</v>
      </c>
      <c r="AA5973" s="11" t="str">
        <f t="shared" si="93"/>
        <v>39. Long AnHuyện Cần Đước</v>
      </c>
    </row>
    <row r="5974" spans="11:27" ht="15.75">
      <c r="K5974" s="21"/>
      <c r="L5974" s="17"/>
      <c r="M5974" s="17"/>
      <c r="N5974" s="17" t="s">
        <v>444</v>
      </c>
      <c r="O5974" s="17" t="s">
        <v>879</v>
      </c>
      <c r="P5974" s="17" t="s">
        <v>1740</v>
      </c>
      <c r="Q5974" s="17" t="s">
        <v>297</v>
      </c>
      <c r="R5974" s="18">
        <v>95</v>
      </c>
      <c r="S5974" s="10">
        <v>44</v>
      </c>
      <c r="AA5974" s="11" t="str">
        <f t="shared" si="93"/>
        <v>39. Long AnHuyện Cần Đước</v>
      </c>
    </row>
    <row r="5975" spans="11:27" ht="15.75">
      <c r="K5975" s="21"/>
      <c r="L5975" s="17"/>
      <c r="M5975" s="17"/>
      <c r="N5975" s="17" t="s">
        <v>444</v>
      </c>
      <c r="O5975" s="17" t="s">
        <v>879</v>
      </c>
      <c r="P5975" s="17" t="s">
        <v>5982</v>
      </c>
      <c r="Q5975" s="17" t="s">
        <v>297</v>
      </c>
      <c r="R5975" s="18">
        <v>95</v>
      </c>
      <c r="S5975" s="10">
        <v>44</v>
      </c>
      <c r="AA5975" s="11" t="str">
        <f t="shared" si="93"/>
        <v>39. Long AnHuyện Cần Đước</v>
      </c>
    </row>
    <row r="5976" spans="11:27" ht="15.75">
      <c r="K5976" s="21"/>
      <c r="L5976" s="17"/>
      <c r="M5976" s="17"/>
      <c r="N5976" s="17" t="s">
        <v>444</v>
      </c>
      <c r="O5976" s="17" t="s">
        <v>879</v>
      </c>
      <c r="P5976" s="17" t="s">
        <v>5983</v>
      </c>
      <c r="Q5976" s="17" t="s">
        <v>297</v>
      </c>
      <c r="R5976" s="18">
        <v>95</v>
      </c>
      <c r="S5976" s="10">
        <v>44</v>
      </c>
      <c r="AA5976" s="11" t="str">
        <f t="shared" si="93"/>
        <v>39. Long AnHuyện Cần Đước</v>
      </c>
    </row>
    <row r="5977" spans="11:27" ht="15.75">
      <c r="K5977" s="21"/>
      <c r="L5977" s="17"/>
      <c r="M5977" s="17"/>
      <c r="N5977" s="17" t="s">
        <v>444</v>
      </c>
      <c r="O5977" s="17" t="s">
        <v>879</v>
      </c>
      <c r="P5977" s="17" t="s">
        <v>5984</v>
      </c>
      <c r="Q5977" s="17" t="s">
        <v>297</v>
      </c>
      <c r="R5977" s="18">
        <v>95</v>
      </c>
      <c r="S5977" s="10">
        <v>44</v>
      </c>
      <c r="AA5977" s="11" t="str">
        <f t="shared" si="93"/>
        <v>39. Long AnHuyện Cần Đước</v>
      </c>
    </row>
    <row r="5978" spans="11:27" ht="15.75">
      <c r="K5978" s="21"/>
      <c r="L5978" s="17"/>
      <c r="M5978" s="17"/>
      <c r="N5978" s="17" t="s">
        <v>444</v>
      </c>
      <c r="O5978" s="17" t="s">
        <v>879</v>
      </c>
      <c r="P5978" s="17" t="s">
        <v>2476</v>
      </c>
      <c r="Q5978" s="17" t="s">
        <v>297</v>
      </c>
      <c r="R5978" s="18">
        <v>95</v>
      </c>
      <c r="S5978" s="10">
        <v>44</v>
      </c>
      <c r="AA5978" s="11" t="str">
        <f t="shared" si="93"/>
        <v>39. Long AnHuyện Cần Đước</v>
      </c>
    </row>
    <row r="5979" spans="11:27" ht="15.75">
      <c r="K5979" s="21"/>
      <c r="L5979" s="17"/>
      <c r="M5979" s="17"/>
      <c r="N5979" s="17" t="s">
        <v>444</v>
      </c>
      <c r="O5979" s="17" t="s">
        <v>879</v>
      </c>
      <c r="P5979" s="17" t="s">
        <v>5985</v>
      </c>
      <c r="Q5979" s="17" t="s">
        <v>297</v>
      </c>
      <c r="R5979" s="18">
        <v>95</v>
      </c>
      <c r="S5979" s="10">
        <v>44</v>
      </c>
      <c r="AA5979" s="11" t="str">
        <f t="shared" si="93"/>
        <v>39. Long AnHuyện Cần Đước</v>
      </c>
    </row>
    <row r="5980" spans="11:27" ht="15.75">
      <c r="K5980" s="21"/>
      <c r="L5980" s="17"/>
      <c r="M5980" s="17"/>
      <c r="N5980" s="17" t="s">
        <v>444</v>
      </c>
      <c r="O5980" s="17" t="s">
        <v>879</v>
      </c>
      <c r="P5980" s="17" t="s">
        <v>5986</v>
      </c>
      <c r="Q5980" s="17" t="s">
        <v>297</v>
      </c>
      <c r="R5980" s="18">
        <v>95</v>
      </c>
      <c r="S5980" s="10">
        <v>44</v>
      </c>
      <c r="AA5980" s="11" t="str">
        <f t="shared" si="93"/>
        <v>39. Long AnHuyện Cần Đước</v>
      </c>
    </row>
    <row r="5981" spans="11:27" ht="15.75">
      <c r="K5981" s="21"/>
      <c r="L5981" s="17"/>
      <c r="M5981" s="17"/>
      <c r="N5981" s="17" t="s">
        <v>444</v>
      </c>
      <c r="O5981" s="17" t="s">
        <v>879</v>
      </c>
      <c r="P5981" s="17" t="s">
        <v>5987</v>
      </c>
      <c r="Q5981" s="17" t="s">
        <v>297</v>
      </c>
      <c r="R5981" s="18">
        <v>95</v>
      </c>
      <c r="S5981" s="10">
        <v>44</v>
      </c>
      <c r="AA5981" s="11" t="str">
        <f t="shared" si="93"/>
        <v>39. Long AnHuyện Cần Đước</v>
      </c>
    </row>
    <row r="5982" spans="11:27" ht="15.75">
      <c r="K5982" s="21"/>
      <c r="L5982" s="17"/>
      <c r="M5982" s="17"/>
      <c r="N5982" s="17" t="s">
        <v>444</v>
      </c>
      <c r="O5982" s="17" t="s">
        <v>879</v>
      </c>
      <c r="P5982" s="17" t="s">
        <v>5988</v>
      </c>
      <c r="Q5982" s="17" t="s">
        <v>297</v>
      </c>
      <c r="R5982" s="18">
        <v>95</v>
      </c>
      <c r="S5982" s="10">
        <v>44</v>
      </c>
      <c r="AA5982" s="11" t="str">
        <f t="shared" si="93"/>
        <v>39. Long AnHuyện Cần Đước</v>
      </c>
    </row>
    <row r="5983" spans="11:27" ht="15.75">
      <c r="K5983" s="21"/>
      <c r="L5983" s="17"/>
      <c r="M5983" s="17"/>
      <c r="N5983" s="17" t="s">
        <v>444</v>
      </c>
      <c r="O5983" s="17" t="s">
        <v>879</v>
      </c>
      <c r="P5983" s="17" t="s">
        <v>5989</v>
      </c>
      <c r="Q5983" s="17" t="s">
        <v>297</v>
      </c>
      <c r="R5983" s="18">
        <v>95</v>
      </c>
      <c r="S5983" s="10">
        <v>44</v>
      </c>
      <c r="AA5983" s="11" t="str">
        <f t="shared" si="93"/>
        <v>39. Long AnHuyện Cần Đước</v>
      </c>
    </row>
    <row r="5984" spans="11:27" ht="15.75">
      <c r="K5984" s="21"/>
      <c r="L5984" s="17"/>
      <c r="M5984" s="17"/>
      <c r="N5984" s="17" t="s">
        <v>444</v>
      </c>
      <c r="O5984" s="17" t="s">
        <v>879</v>
      </c>
      <c r="P5984" s="17" t="s">
        <v>3425</v>
      </c>
      <c r="Q5984" s="17" t="s">
        <v>297</v>
      </c>
      <c r="R5984" s="18">
        <v>95</v>
      </c>
      <c r="S5984" s="10">
        <v>44</v>
      </c>
      <c r="AA5984" s="11" t="str">
        <f t="shared" si="93"/>
        <v>39. Long AnHuyện Cần Đước</v>
      </c>
    </row>
    <row r="5985" spans="11:27" ht="15.75">
      <c r="K5985" s="21"/>
      <c r="L5985" s="17"/>
      <c r="M5985" s="17"/>
      <c r="N5985" s="17" t="s">
        <v>444</v>
      </c>
      <c r="O5985" s="17" t="s">
        <v>879</v>
      </c>
      <c r="P5985" s="17" t="s">
        <v>5990</v>
      </c>
      <c r="Q5985" s="17" t="s">
        <v>297</v>
      </c>
      <c r="R5985" s="18">
        <v>95</v>
      </c>
      <c r="S5985" s="10">
        <v>44</v>
      </c>
      <c r="AA5985" s="11" t="str">
        <f t="shared" si="93"/>
        <v>39. Long AnHuyện Cần Đước</v>
      </c>
    </row>
    <row r="5986" spans="11:27" ht="15.75">
      <c r="K5986" s="21"/>
      <c r="L5986" s="17"/>
      <c r="M5986" s="17"/>
      <c r="N5986" s="17" t="s">
        <v>444</v>
      </c>
      <c r="O5986" s="17" t="s">
        <v>879</v>
      </c>
      <c r="P5986" s="17" t="s">
        <v>5991</v>
      </c>
      <c r="Q5986" s="17" t="s">
        <v>297</v>
      </c>
      <c r="R5986" s="18">
        <v>95</v>
      </c>
      <c r="S5986" s="10">
        <v>44</v>
      </c>
      <c r="AA5986" s="11" t="str">
        <f t="shared" si="93"/>
        <v>39. Long AnHuyện Cần Đước</v>
      </c>
    </row>
    <row r="5987" spans="11:27" ht="15.75">
      <c r="K5987" s="21"/>
      <c r="L5987" s="17"/>
      <c r="M5987" s="17"/>
      <c r="N5987" s="17" t="s">
        <v>444</v>
      </c>
      <c r="O5987" s="17" t="s">
        <v>879</v>
      </c>
      <c r="P5987" s="17" t="s">
        <v>5992</v>
      </c>
      <c r="Q5987" s="17" t="s">
        <v>297</v>
      </c>
      <c r="R5987" s="18">
        <v>95</v>
      </c>
      <c r="S5987" s="10">
        <v>44</v>
      </c>
      <c r="AA5987" s="11" t="str">
        <f t="shared" si="93"/>
        <v>39. Long AnHuyện Cần Đước</v>
      </c>
    </row>
    <row r="5988" spans="11:27" ht="15.75">
      <c r="K5988" s="21"/>
      <c r="L5988" s="17"/>
      <c r="M5988" s="17"/>
      <c r="N5988" s="17" t="s">
        <v>444</v>
      </c>
      <c r="O5988" s="17" t="s">
        <v>876</v>
      </c>
      <c r="P5988" s="17" t="s">
        <v>5993</v>
      </c>
      <c r="Q5988" s="17" t="s">
        <v>297</v>
      </c>
      <c r="R5988" s="18">
        <v>95</v>
      </c>
      <c r="S5988" s="10">
        <v>44</v>
      </c>
      <c r="AA5988" s="11" t="str">
        <f t="shared" si="93"/>
        <v>39. Long AnHuyện Cần Giuộc</v>
      </c>
    </row>
    <row r="5989" spans="11:27" ht="15.75">
      <c r="K5989" s="21"/>
      <c r="L5989" s="17"/>
      <c r="M5989" s="17"/>
      <c r="N5989" s="17" t="s">
        <v>444</v>
      </c>
      <c r="O5989" s="17" t="s">
        <v>876</v>
      </c>
      <c r="P5989" s="17" t="s">
        <v>1784</v>
      </c>
      <c r="Q5989" s="17" t="s">
        <v>297</v>
      </c>
      <c r="R5989" s="18">
        <v>95</v>
      </c>
      <c r="S5989" s="10">
        <v>44</v>
      </c>
      <c r="AA5989" s="11" t="str">
        <f t="shared" si="93"/>
        <v>39. Long AnHuyện Cần Giuộc</v>
      </c>
    </row>
    <row r="5990" spans="11:27" ht="15.75">
      <c r="K5990" s="21"/>
      <c r="L5990" s="17"/>
      <c r="M5990" s="17"/>
      <c r="N5990" s="17" t="s">
        <v>444</v>
      </c>
      <c r="O5990" s="17" t="s">
        <v>876</v>
      </c>
      <c r="P5990" s="17" t="s">
        <v>2408</v>
      </c>
      <c r="Q5990" s="17" t="s">
        <v>297</v>
      </c>
      <c r="R5990" s="18">
        <v>95</v>
      </c>
      <c r="S5990" s="10">
        <v>44</v>
      </c>
      <c r="AA5990" s="11" t="str">
        <f t="shared" si="93"/>
        <v>39. Long AnHuyện Cần Giuộc</v>
      </c>
    </row>
    <row r="5991" spans="11:27" ht="15.75">
      <c r="K5991" s="21"/>
      <c r="L5991" s="17"/>
      <c r="M5991" s="17"/>
      <c r="N5991" s="17" t="s">
        <v>444</v>
      </c>
      <c r="O5991" s="17" t="s">
        <v>876</v>
      </c>
      <c r="P5991" s="17" t="s">
        <v>4095</v>
      </c>
      <c r="Q5991" s="17" t="s">
        <v>297</v>
      </c>
      <c r="R5991" s="18">
        <v>95</v>
      </c>
      <c r="S5991" s="10">
        <v>44</v>
      </c>
      <c r="AA5991" s="11" t="str">
        <f t="shared" si="93"/>
        <v>39. Long AnHuyện Cần Giuộc</v>
      </c>
    </row>
    <row r="5992" spans="11:27" ht="15.75">
      <c r="K5992" s="21"/>
      <c r="L5992" s="17"/>
      <c r="M5992" s="17"/>
      <c r="N5992" s="17" t="s">
        <v>444</v>
      </c>
      <c r="O5992" s="17" t="s">
        <v>876</v>
      </c>
      <c r="P5992" s="17" t="s">
        <v>5994</v>
      </c>
      <c r="Q5992" s="17" t="s">
        <v>297</v>
      </c>
      <c r="R5992" s="18">
        <v>95</v>
      </c>
      <c r="S5992" s="10">
        <v>44</v>
      </c>
      <c r="AA5992" s="11" t="str">
        <f t="shared" si="93"/>
        <v>39. Long AnHuyện Cần Giuộc</v>
      </c>
    </row>
    <row r="5993" spans="11:27" ht="15.75">
      <c r="K5993" s="21"/>
      <c r="L5993" s="17"/>
      <c r="M5993" s="17"/>
      <c r="N5993" s="17" t="s">
        <v>444</v>
      </c>
      <c r="O5993" s="17" t="s">
        <v>876</v>
      </c>
      <c r="P5993" s="17" t="s">
        <v>5995</v>
      </c>
      <c r="Q5993" s="17" t="s">
        <v>297</v>
      </c>
      <c r="R5993" s="18">
        <v>95</v>
      </c>
      <c r="S5993" s="10">
        <v>44</v>
      </c>
      <c r="AA5993" s="11" t="str">
        <f t="shared" si="93"/>
        <v>39. Long AnHuyện Cần Giuộc</v>
      </c>
    </row>
    <row r="5994" spans="11:27" ht="15.75">
      <c r="K5994" s="21"/>
      <c r="L5994" s="17"/>
      <c r="M5994" s="17"/>
      <c r="N5994" s="17" t="s">
        <v>444</v>
      </c>
      <c r="O5994" s="17" t="s">
        <v>876</v>
      </c>
      <c r="P5994" s="17" t="s">
        <v>3135</v>
      </c>
      <c r="Q5994" s="17" t="s">
        <v>297</v>
      </c>
      <c r="R5994" s="18">
        <v>95</v>
      </c>
      <c r="S5994" s="10">
        <v>44</v>
      </c>
      <c r="AA5994" s="11" t="str">
        <f t="shared" si="93"/>
        <v>39. Long AnHuyện Cần Giuộc</v>
      </c>
    </row>
    <row r="5995" spans="11:27" ht="15.75">
      <c r="K5995" s="21"/>
      <c r="L5995" s="17"/>
      <c r="M5995" s="17"/>
      <c r="N5995" s="17" t="s">
        <v>444</v>
      </c>
      <c r="O5995" s="17" t="s">
        <v>876</v>
      </c>
      <c r="P5995" s="17" t="s">
        <v>5996</v>
      </c>
      <c r="Q5995" s="17" t="s">
        <v>297</v>
      </c>
      <c r="R5995" s="18">
        <v>95</v>
      </c>
      <c r="S5995" s="10">
        <v>44</v>
      </c>
      <c r="AA5995" s="11" t="str">
        <f t="shared" si="93"/>
        <v>39. Long AnHuyện Cần Giuộc</v>
      </c>
    </row>
    <row r="5996" spans="11:27" ht="15.75">
      <c r="K5996" s="21"/>
      <c r="L5996" s="17"/>
      <c r="M5996" s="17"/>
      <c r="N5996" s="17" t="s">
        <v>444</v>
      </c>
      <c r="O5996" s="17" t="s">
        <v>876</v>
      </c>
      <c r="P5996" s="17" t="s">
        <v>5997</v>
      </c>
      <c r="Q5996" s="17" t="s">
        <v>297</v>
      </c>
      <c r="R5996" s="18">
        <v>95</v>
      </c>
      <c r="S5996" s="10">
        <v>44</v>
      </c>
      <c r="AA5996" s="11" t="str">
        <f t="shared" si="93"/>
        <v>39. Long AnHuyện Cần Giuộc</v>
      </c>
    </row>
    <row r="5997" spans="11:27" ht="15.75">
      <c r="K5997" s="21"/>
      <c r="L5997" s="17"/>
      <c r="M5997" s="17"/>
      <c r="N5997" s="17" t="s">
        <v>444</v>
      </c>
      <c r="O5997" s="17" t="s">
        <v>876</v>
      </c>
      <c r="P5997" s="17" t="s">
        <v>5998</v>
      </c>
      <c r="Q5997" s="17" t="s">
        <v>297</v>
      </c>
      <c r="R5997" s="18">
        <v>95</v>
      </c>
      <c r="S5997" s="10">
        <v>44</v>
      </c>
      <c r="AA5997" s="11" t="str">
        <f t="shared" si="93"/>
        <v>39. Long AnHuyện Cần Giuộc</v>
      </c>
    </row>
    <row r="5998" spans="11:27" ht="15.75">
      <c r="K5998" s="21"/>
      <c r="L5998" s="17"/>
      <c r="M5998" s="17"/>
      <c r="N5998" s="17" t="s">
        <v>444</v>
      </c>
      <c r="O5998" s="17" t="s">
        <v>876</v>
      </c>
      <c r="P5998" s="17" t="s">
        <v>5999</v>
      </c>
      <c r="Q5998" s="17" t="s">
        <v>297</v>
      </c>
      <c r="R5998" s="18">
        <v>95</v>
      </c>
      <c r="S5998" s="10">
        <v>44</v>
      </c>
      <c r="AA5998" s="11" t="str">
        <f t="shared" si="93"/>
        <v>39. Long AnHuyện Cần Giuộc</v>
      </c>
    </row>
    <row r="5999" spans="11:27" ht="15.75">
      <c r="K5999" s="21"/>
      <c r="L5999" s="17"/>
      <c r="M5999" s="17"/>
      <c r="N5999" s="17" t="s">
        <v>444</v>
      </c>
      <c r="O5999" s="17" t="s">
        <v>876</v>
      </c>
      <c r="P5999" s="17" t="s">
        <v>6000</v>
      </c>
      <c r="Q5999" s="17" t="s">
        <v>297</v>
      </c>
      <c r="R5999" s="18">
        <v>95</v>
      </c>
      <c r="S5999" s="10">
        <v>44</v>
      </c>
      <c r="AA5999" s="11" t="str">
        <f t="shared" si="93"/>
        <v>39. Long AnHuyện Cần Giuộc</v>
      </c>
    </row>
    <row r="6000" spans="11:27" ht="15.75">
      <c r="K6000" s="21"/>
      <c r="L6000" s="17"/>
      <c r="M6000" s="17"/>
      <c r="N6000" s="17" t="s">
        <v>444</v>
      </c>
      <c r="O6000" s="17" t="s">
        <v>876</v>
      </c>
      <c r="P6000" s="17" t="s">
        <v>6001</v>
      </c>
      <c r="Q6000" s="17" t="s">
        <v>297</v>
      </c>
      <c r="R6000" s="18">
        <v>95</v>
      </c>
      <c r="S6000" s="10">
        <v>44</v>
      </c>
      <c r="AA6000" s="11" t="str">
        <f t="shared" si="93"/>
        <v>39. Long AnHuyện Cần Giuộc</v>
      </c>
    </row>
    <row r="6001" spans="11:27" ht="15.75">
      <c r="K6001" s="21"/>
      <c r="L6001" s="17"/>
      <c r="M6001" s="17"/>
      <c r="N6001" s="17" t="s">
        <v>444</v>
      </c>
      <c r="O6001" s="17" t="s">
        <v>876</v>
      </c>
      <c r="P6001" s="17" t="s">
        <v>6002</v>
      </c>
      <c r="Q6001" s="17" t="s">
        <v>297</v>
      </c>
      <c r="R6001" s="18">
        <v>95</v>
      </c>
      <c r="S6001" s="10">
        <v>44</v>
      </c>
      <c r="AA6001" s="11" t="str">
        <f t="shared" si="93"/>
        <v>39. Long AnHuyện Cần Giuộc</v>
      </c>
    </row>
    <row r="6002" spans="11:27" ht="15.75">
      <c r="K6002" s="21"/>
      <c r="L6002" s="17"/>
      <c r="M6002" s="17"/>
      <c r="N6002" s="17" t="s">
        <v>444</v>
      </c>
      <c r="O6002" s="17" t="s">
        <v>876</v>
      </c>
      <c r="P6002" s="17" t="s">
        <v>6003</v>
      </c>
      <c r="Q6002" s="17" t="s">
        <v>297</v>
      </c>
      <c r="R6002" s="18">
        <v>95</v>
      </c>
      <c r="S6002" s="10">
        <v>44</v>
      </c>
      <c r="AA6002" s="11" t="str">
        <f t="shared" si="93"/>
        <v>39. Long AnHuyện Cần Giuộc</v>
      </c>
    </row>
    <row r="6003" spans="11:27" ht="15.75">
      <c r="K6003" s="21"/>
      <c r="L6003" s="17"/>
      <c r="M6003" s="17"/>
      <c r="N6003" s="17" t="s">
        <v>444</v>
      </c>
      <c r="O6003" s="17" t="s">
        <v>601</v>
      </c>
      <c r="P6003" s="17" t="s">
        <v>6004</v>
      </c>
      <c r="Q6003" s="17" t="s">
        <v>297</v>
      </c>
      <c r="R6003" s="18">
        <v>95</v>
      </c>
      <c r="S6003" s="10">
        <v>44</v>
      </c>
      <c r="AA6003" s="11" t="str">
        <f t="shared" si="93"/>
        <v>39. Long AnHuyện Châu Thành</v>
      </c>
    </row>
    <row r="6004" spans="11:27" ht="15.75">
      <c r="K6004" s="21"/>
      <c r="L6004" s="17"/>
      <c r="M6004" s="17"/>
      <c r="N6004" s="17" t="s">
        <v>444</v>
      </c>
      <c r="O6004" s="17" t="s">
        <v>601</v>
      </c>
      <c r="P6004" s="17" t="s">
        <v>6005</v>
      </c>
      <c r="Q6004" s="17" t="s">
        <v>297</v>
      </c>
      <c r="R6004" s="18">
        <v>95</v>
      </c>
      <c r="S6004" s="10">
        <v>44</v>
      </c>
      <c r="AA6004" s="11" t="str">
        <f t="shared" si="93"/>
        <v>39. Long AnHuyện Châu Thành</v>
      </c>
    </row>
    <row r="6005" spans="11:27" ht="15.75">
      <c r="K6005" s="21"/>
      <c r="L6005" s="17"/>
      <c r="M6005" s="17"/>
      <c r="N6005" s="17" t="s">
        <v>444</v>
      </c>
      <c r="O6005" s="17" t="s">
        <v>601</v>
      </c>
      <c r="P6005" s="17" t="s">
        <v>6006</v>
      </c>
      <c r="Q6005" s="17" t="s">
        <v>297</v>
      </c>
      <c r="R6005" s="18">
        <v>95</v>
      </c>
      <c r="S6005" s="10">
        <v>44</v>
      </c>
      <c r="AA6005" s="11" t="str">
        <f t="shared" si="93"/>
        <v>39. Long AnHuyện Châu Thành</v>
      </c>
    </row>
    <row r="6006" spans="11:27" ht="15.75">
      <c r="K6006" s="21"/>
      <c r="L6006" s="17"/>
      <c r="M6006" s="17"/>
      <c r="N6006" s="17" t="s">
        <v>444</v>
      </c>
      <c r="O6006" s="17" t="s">
        <v>601</v>
      </c>
      <c r="P6006" s="17" t="s">
        <v>6007</v>
      </c>
      <c r="Q6006" s="17" t="s">
        <v>297</v>
      </c>
      <c r="R6006" s="18">
        <v>95</v>
      </c>
      <c r="S6006" s="10">
        <v>44</v>
      </c>
      <c r="AA6006" s="11" t="str">
        <f t="shared" si="93"/>
        <v>39. Long AnHuyện Châu Thành</v>
      </c>
    </row>
    <row r="6007" spans="11:27" ht="15.75">
      <c r="K6007" s="21"/>
      <c r="L6007" s="17"/>
      <c r="M6007" s="17"/>
      <c r="N6007" s="17" t="s">
        <v>444</v>
      </c>
      <c r="O6007" s="17" t="s">
        <v>601</v>
      </c>
      <c r="P6007" s="17" t="s">
        <v>5939</v>
      </c>
      <c r="Q6007" s="17" t="s">
        <v>297</v>
      </c>
      <c r="R6007" s="18">
        <v>95</v>
      </c>
      <c r="S6007" s="10">
        <v>44</v>
      </c>
      <c r="AA6007" s="11" t="str">
        <f t="shared" si="93"/>
        <v>39. Long AnHuyện Châu Thành</v>
      </c>
    </row>
    <row r="6008" spans="11:27" ht="15.75">
      <c r="K6008" s="21"/>
      <c r="L6008" s="17"/>
      <c r="M6008" s="17"/>
      <c r="N6008" s="17" t="s">
        <v>444</v>
      </c>
      <c r="O6008" s="17" t="s">
        <v>601</v>
      </c>
      <c r="P6008" s="17" t="s">
        <v>1360</v>
      </c>
      <c r="Q6008" s="17" t="s">
        <v>297</v>
      </c>
      <c r="R6008" s="18">
        <v>95</v>
      </c>
      <c r="S6008" s="10">
        <v>44</v>
      </c>
      <c r="AA6008" s="11" t="str">
        <f t="shared" si="93"/>
        <v>39. Long AnHuyện Châu Thành</v>
      </c>
    </row>
    <row r="6009" spans="11:27" ht="15.75">
      <c r="K6009" s="21"/>
      <c r="L6009" s="17"/>
      <c r="M6009" s="17"/>
      <c r="N6009" s="17" t="s">
        <v>444</v>
      </c>
      <c r="O6009" s="17" t="s">
        <v>601</v>
      </c>
      <c r="P6009" s="17" t="s">
        <v>6008</v>
      </c>
      <c r="Q6009" s="17" t="s">
        <v>297</v>
      </c>
      <c r="R6009" s="18">
        <v>95</v>
      </c>
      <c r="S6009" s="10">
        <v>44</v>
      </c>
      <c r="AA6009" s="11" t="str">
        <f t="shared" si="93"/>
        <v>39. Long AnHuyện Châu Thành</v>
      </c>
    </row>
    <row r="6010" spans="11:27" ht="15.75">
      <c r="K6010" s="21"/>
      <c r="L6010" s="17"/>
      <c r="M6010" s="17"/>
      <c r="N6010" s="17" t="s">
        <v>444</v>
      </c>
      <c r="O6010" s="17" t="s">
        <v>601</v>
      </c>
      <c r="P6010" s="17" t="s">
        <v>6009</v>
      </c>
      <c r="Q6010" s="17" t="s">
        <v>297</v>
      </c>
      <c r="R6010" s="18">
        <v>95</v>
      </c>
      <c r="S6010" s="10">
        <v>44</v>
      </c>
      <c r="AA6010" s="11" t="str">
        <f t="shared" si="93"/>
        <v>39. Long AnHuyện Châu Thành</v>
      </c>
    </row>
    <row r="6011" spans="11:27" ht="15.75">
      <c r="K6011" s="21"/>
      <c r="L6011" s="17"/>
      <c r="M6011" s="17"/>
      <c r="N6011" s="17" t="s">
        <v>444</v>
      </c>
      <c r="O6011" s="17" t="s">
        <v>601</v>
      </c>
      <c r="P6011" s="17" t="s">
        <v>6010</v>
      </c>
      <c r="Q6011" s="17" t="s">
        <v>297</v>
      </c>
      <c r="R6011" s="18">
        <v>95</v>
      </c>
      <c r="S6011" s="10">
        <v>44</v>
      </c>
      <c r="AA6011" s="11" t="str">
        <f t="shared" si="93"/>
        <v>39. Long AnHuyện Châu Thành</v>
      </c>
    </row>
    <row r="6012" spans="11:27" ht="15.75">
      <c r="K6012" s="21"/>
      <c r="L6012" s="17"/>
      <c r="M6012" s="17"/>
      <c r="N6012" s="17" t="s">
        <v>444</v>
      </c>
      <c r="O6012" s="17" t="s">
        <v>601</v>
      </c>
      <c r="P6012" s="17" t="s">
        <v>6011</v>
      </c>
      <c r="Q6012" s="17" t="s">
        <v>297</v>
      </c>
      <c r="R6012" s="18">
        <v>95</v>
      </c>
      <c r="S6012" s="10">
        <v>44</v>
      </c>
      <c r="AA6012" s="11" t="str">
        <f t="shared" si="93"/>
        <v>39. Long AnHuyện Châu Thành</v>
      </c>
    </row>
    <row r="6013" spans="11:27" ht="15.75">
      <c r="K6013" s="21"/>
      <c r="L6013" s="17"/>
      <c r="M6013" s="17"/>
      <c r="N6013" s="17" t="s">
        <v>444</v>
      </c>
      <c r="O6013" s="17" t="s">
        <v>601</v>
      </c>
      <c r="P6013" s="17" t="s">
        <v>6012</v>
      </c>
      <c r="Q6013" s="17" t="s">
        <v>297</v>
      </c>
      <c r="R6013" s="18">
        <v>95</v>
      </c>
      <c r="S6013" s="10">
        <v>44</v>
      </c>
      <c r="AA6013" s="11" t="str">
        <f t="shared" si="93"/>
        <v>39. Long AnHuyện Châu Thành</v>
      </c>
    </row>
    <row r="6014" spans="11:27" ht="15.75">
      <c r="K6014" s="21"/>
      <c r="L6014" s="17"/>
      <c r="M6014" s="17"/>
      <c r="N6014" s="17" t="s">
        <v>444</v>
      </c>
      <c r="O6014" s="17" t="s">
        <v>601</v>
      </c>
      <c r="P6014" s="17" t="s">
        <v>6013</v>
      </c>
      <c r="Q6014" s="17" t="s">
        <v>297</v>
      </c>
      <c r="R6014" s="18">
        <v>95</v>
      </c>
      <c r="S6014" s="10">
        <v>44</v>
      </c>
      <c r="AA6014" s="11" t="str">
        <f t="shared" si="93"/>
        <v>39. Long AnHuyện Châu Thành</v>
      </c>
    </row>
    <row r="6015" spans="11:27" ht="15.75">
      <c r="K6015" s="21"/>
      <c r="L6015" s="17"/>
      <c r="M6015" s="17"/>
      <c r="N6015" s="17" t="s">
        <v>444</v>
      </c>
      <c r="O6015" s="17" t="s">
        <v>601</v>
      </c>
      <c r="P6015" s="17" t="s">
        <v>6014</v>
      </c>
      <c r="Q6015" s="17" t="s">
        <v>297</v>
      </c>
      <c r="R6015" s="18">
        <v>95</v>
      </c>
      <c r="S6015" s="10">
        <v>44</v>
      </c>
      <c r="AA6015" s="11" t="str">
        <f t="shared" si="93"/>
        <v>39. Long AnHuyện Châu Thành</v>
      </c>
    </row>
    <row r="6016" spans="11:27" ht="15.75">
      <c r="K6016" s="21"/>
      <c r="L6016" s="17"/>
      <c r="M6016" s="17"/>
      <c r="N6016" s="17" t="s">
        <v>444</v>
      </c>
      <c r="O6016" s="17" t="s">
        <v>1473</v>
      </c>
      <c r="P6016" s="17" t="s">
        <v>6015</v>
      </c>
      <c r="Q6016" s="17" t="s">
        <v>347</v>
      </c>
      <c r="R6016" s="18">
        <v>65</v>
      </c>
      <c r="S6016" s="10">
        <v>36</v>
      </c>
      <c r="AA6016" s="11" t="str">
        <f t="shared" si="93"/>
        <v>39. Long AnHuyện Đức Hòa</v>
      </c>
    </row>
    <row r="6017" spans="11:27" ht="15.75">
      <c r="K6017" s="21"/>
      <c r="L6017" s="17"/>
      <c r="M6017" s="17"/>
      <c r="N6017" s="17" t="s">
        <v>444</v>
      </c>
      <c r="O6017" s="17" t="s">
        <v>1473</v>
      </c>
      <c r="P6017" s="17" t="s">
        <v>6016</v>
      </c>
      <c r="Q6017" s="17" t="s">
        <v>347</v>
      </c>
      <c r="R6017" s="18">
        <v>65</v>
      </c>
      <c r="S6017" s="10">
        <v>36</v>
      </c>
      <c r="AA6017" s="11" t="str">
        <f t="shared" si="93"/>
        <v>39. Long AnHuyện Đức Hòa</v>
      </c>
    </row>
    <row r="6018" spans="11:27" ht="15.75">
      <c r="K6018" s="21"/>
      <c r="L6018" s="17"/>
      <c r="M6018" s="17"/>
      <c r="N6018" s="17" t="s">
        <v>444</v>
      </c>
      <c r="O6018" s="17" t="s">
        <v>1473</v>
      </c>
      <c r="P6018" s="17" t="s">
        <v>6017</v>
      </c>
      <c r="Q6018" s="17" t="s">
        <v>347</v>
      </c>
      <c r="R6018" s="18">
        <v>65</v>
      </c>
      <c r="S6018" s="10">
        <v>36</v>
      </c>
      <c r="AA6018" s="11" t="str">
        <f t="shared" si="93"/>
        <v>39. Long AnHuyện Đức Hòa</v>
      </c>
    </row>
    <row r="6019" spans="11:27" ht="15.75">
      <c r="K6019" s="21"/>
      <c r="L6019" s="17"/>
      <c r="M6019" s="17"/>
      <c r="N6019" s="17" t="s">
        <v>444</v>
      </c>
      <c r="O6019" s="17" t="s">
        <v>1473</v>
      </c>
      <c r="P6019" s="17" t="s">
        <v>6018</v>
      </c>
      <c r="Q6019" s="17" t="s">
        <v>347</v>
      </c>
      <c r="R6019" s="18">
        <v>65</v>
      </c>
      <c r="S6019" s="10">
        <v>36</v>
      </c>
      <c r="AA6019" s="11" t="str">
        <f t="shared" si="93"/>
        <v>39. Long AnHuyện Đức Hòa</v>
      </c>
    </row>
    <row r="6020" spans="11:27" ht="15.75">
      <c r="K6020" s="21"/>
      <c r="L6020" s="17"/>
      <c r="M6020" s="17"/>
      <c r="N6020" s="17" t="s">
        <v>444</v>
      </c>
      <c r="O6020" s="17" t="s">
        <v>1473</v>
      </c>
      <c r="P6020" s="17" t="s">
        <v>6019</v>
      </c>
      <c r="Q6020" s="17" t="s">
        <v>347</v>
      </c>
      <c r="R6020" s="18">
        <v>65</v>
      </c>
      <c r="S6020" s="10">
        <v>36</v>
      </c>
      <c r="AA6020" s="11" t="str">
        <f t="shared" si="93"/>
        <v>39. Long AnHuyện Đức Hòa</v>
      </c>
    </row>
    <row r="6021" spans="11:27" ht="15.75">
      <c r="K6021" s="21"/>
      <c r="L6021" s="17"/>
      <c r="M6021" s="17"/>
      <c r="N6021" s="17" t="s">
        <v>444</v>
      </c>
      <c r="O6021" s="17" t="s">
        <v>1473</v>
      </c>
      <c r="P6021" s="17" t="s">
        <v>6020</v>
      </c>
      <c r="Q6021" s="17" t="s">
        <v>347</v>
      </c>
      <c r="R6021" s="18">
        <v>65</v>
      </c>
      <c r="S6021" s="10">
        <v>36</v>
      </c>
      <c r="AA6021" s="11" t="str">
        <f t="shared" si="93"/>
        <v>39. Long AnHuyện Đức Hòa</v>
      </c>
    </row>
    <row r="6022" spans="11:27" ht="15.75">
      <c r="K6022" s="21"/>
      <c r="L6022" s="17"/>
      <c r="M6022" s="17"/>
      <c r="N6022" s="17" t="s">
        <v>444</v>
      </c>
      <c r="O6022" s="17" t="s">
        <v>1473</v>
      </c>
      <c r="P6022" s="17" t="s">
        <v>6021</v>
      </c>
      <c r="Q6022" s="17" t="s">
        <v>347</v>
      </c>
      <c r="R6022" s="18">
        <v>65</v>
      </c>
      <c r="S6022" s="10">
        <v>36</v>
      </c>
      <c r="AA6022" s="11" t="str">
        <f t="shared" ref="AA6022:AA6085" si="94">N6022&amp;O6022</f>
        <v>39. Long AnHuyện Đức Hòa</v>
      </c>
    </row>
    <row r="6023" spans="11:27" ht="15.75">
      <c r="K6023" s="21"/>
      <c r="L6023" s="17"/>
      <c r="M6023" s="17"/>
      <c r="N6023" s="17" t="s">
        <v>444</v>
      </c>
      <c r="O6023" s="17" t="s">
        <v>1473</v>
      </c>
      <c r="P6023" s="17" t="s">
        <v>6022</v>
      </c>
      <c r="Q6023" s="17" t="s">
        <v>347</v>
      </c>
      <c r="R6023" s="18">
        <v>65</v>
      </c>
      <c r="S6023" s="10">
        <v>36</v>
      </c>
      <c r="AA6023" s="11" t="str">
        <f t="shared" si="94"/>
        <v>39. Long AnHuyện Đức Hòa</v>
      </c>
    </row>
    <row r="6024" spans="11:27" ht="15.75">
      <c r="K6024" s="21"/>
      <c r="L6024" s="17"/>
      <c r="M6024" s="17"/>
      <c r="N6024" s="17" t="s">
        <v>444</v>
      </c>
      <c r="O6024" s="17" t="s">
        <v>1473</v>
      </c>
      <c r="P6024" s="17" t="s">
        <v>6023</v>
      </c>
      <c r="Q6024" s="17" t="s">
        <v>347</v>
      </c>
      <c r="R6024" s="18">
        <v>65</v>
      </c>
      <c r="S6024" s="10">
        <v>36</v>
      </c>
      <c r="AA6024" s="11" t="str">
        <f t="shared" si="94"/>
        <v>39. Long AnHuyện Đức Hòa</v>
      </c>
    </row>
    <row r="6025" spans="11:27" ht="15.75">
      <c r="K6025" s="21"/>
      <c r="L6025" s="17"/>
      <c r="M6025" s="17"/>
      <c r="N6025" s="17" t="s">
        <v>444</v>
      </c>
      <c r="O6025" s="17" t="s">
        <v>1473</v>
      </c>
      <c r="P6025" s="17" t="s">
        <v>6024</v>
      </c>
      <c r="Q6025" s="17" t="s">
        <v>347</v>
      </c>
      <c r="R6025" s="18">
        <v>65</v>
      </c>
      <c r="S6025" s="10">
        <v>36</v>
      </c>
      <c r="AA6025" s="11" t="str">
        <f t="shared" si="94"/>
        <v>39. Long AnHuyện Đức Hòa</v>
      </c>
    </row>
    <row r="6026" spans="11:27" ht="15.75">
      <c r="K6026" s="21"/>
      <c r="L6026" s="17"/>
      <c r="M6026" s="17"/>
      <c r="N6026" s="17" t="s">
        <v>444</v>
      </c>
      <c r="O6026" s="17" t="s">
        <v>1473</v>
      </c>
      <c r="P6026" s="17" t="s">
        <v>4938</v>
      </c>
      <c r="Q6026" s="17" t="s">
        <v>347</v>
      </c>
      <c r="R6026" s="18">
        <v>65</v>
      </c>
      <c r="S6026" s="10">
        <v>36</v>
      </c>
      <c r="AA6026" s="11" t="str">
        <f t="shared" si="94"/>
        <v>39. Long AnHuyện Đức Hòa</v>
      </c>
    </row>
    <row r="6027" spans="11:27" ht="15.75">
      <c r="K6027" s="21"/>
      <c r="L6027" s="17"/>
      <c r="M6027" s="17"/>
      <c r="N6027" s="17" t="s">
        <v>444</v>
      </c>
      <c r="O6027" s="17" t="s">
        <v>1473</v>
      </c>
      <c r="P6027" s="17" t="s">
        <v>6025</v>
      </c>
      <c r="Q6027" s="17" t="s">
        <v>347</v>
      </c>
      <c r="R6027" s="18">
        <v>65</v>
      </c>
      <c r="S6027" s="10">
        <v>36</v>
      </c>
      <c r="AA6027" s="11" t="str">
        <f t="shared" si="94"/>
        <v>39. Long AnHuyện Đức Hòa</v>
      </c>
    </row>
    <row r="6028" spans="11:27" ht="15.75">
      <c r="K6028" s="21"/>
      <c r="L6028" s="17"/>
      <c r="M6028" s="17"/>
      <c r="N6028" s="17" t="s">
        <v>444</v>
      </c>
      <c r="O6028" s="17" t="s">
        <v>1473</v>
      </c>
      <c r="P6028" s="17" t="s">
        <v>6026</v>
      </c>
      <c r="Q6028" s="17" t="s">
        <v>347</v>
      </c>
      <c r="R6028" s="18">
        <v>65</v>
      </c>
      <c r="S6028" s="10">
        <v>36</v>
      </c>
      <c r="AA6028" s="11" t="str">
        <f t="shared" si="94"/>
        <v>39. Long AnHuyện Đức Hòa</v>
      </c>
    </row>
    <row r="6029" spans="11:27" ht="15.75">
      <c r="K6029" s="21"/>
      <c r="L6029" s="17"/>
      <c r="M6029" s="17"/>
      <c r="N6029" s="17" t="s">
        <v>444</v>
      </c>
      <c r="O6029" s="17" t="s">
        <v>1473</v>
      </c>
      <c r="P6029" s="17" t="s">
        <v>6027</v>
      </c>
      <c r="Q6029" s="17" t="s">
        <v>347</v>
      </c>
      <c r="R6029" s="18">
        <v>65</v>
      </c>
      <c r="S6029" s="10">
        <v>36</v>
      </c>
      <c r="AA6029" s="11" t="str">
        <f t="shared" si="94"/>
        <v>39. Long AnHuyện Đức Hòa</v>
      </c>
    </row>
    <row r="6030" spans="11:27" ht="15.75">
      <c r="K6030" s="21"/>
      <c r="L6030" s="17"/>
      <c r="M6030" s="17"/>
      <c r="N6030" s="17" t="s">
        <v>444</v>
      </c>
      <c r="O6030" s="17" t="s">
        <v>1473</v>
      </c>
      <c r="P6030" s="17" t="s">
        <v>6028</v>
      </c>
      <c r="Q6030" s="17" t="s">
        <v>347</v>
      </c>
      <c r="R6030" s="18">
        <v>65</v>
      </c>
      <c r="S6030" s="10">
        <v>36</v>
      </c>
      <c r="AA6030" s="11" t="str">
        <f t="shared" si="94"/>
        <v>39. Long AnHuyện Đức Hòa</v>
      </c>
    </row>
    <row r="6031" spans="11:27" ht="15.75">
      <c r="K6031" s="21"/>
      <c r="L6031" s="17"/>
      <c r="M6031" s="17"/>
      <c r="N6031" s="17" t="s">
        <v>444</v>
      </c>
      <c r="O6031" s="17" t="s">
        <v>1473</v>
      </c>
      <c r="P6031" s="17" t="s">
        <v>6029</v>
      </c>
      <c r="Q6031" s="17" t="s">
        <v>347</v>
      </c>
      <c r="R6031" s="18">
        <v>65</v>
      </c>
      <c r="S6031" s="10">
        <v>36</v>
      </c>
      <c r="AA6031" s="11" t="str">
        <f t="shared" si="94"/>
        <v>39. Long AnHuyện Đức Hòa</v>
      </c>
    </row>
    <row r="6032" spans="11:27" ht="15.75">
      <c r="K6032" s="21"/>
      <c r="L6032" s="17"/>
      <c r="M6032" s="17"/>
      <c r="N6032" s="17" t="s">
        <v>444</v>
      </c>
      <c r="O6032" s="17" t="s">
        <v>1473</v>
      </c>
      <c r="P6032" s="17" t="s">
        <v>6030</v>
      </c>
      <c r="Q6032" s="17" t="s">
        <v>347</v>
      </c>
      <c r="R6032" s="18">
        <v>65</v>
      </c>
      <c r="S6032" s="10">
        <v>36</v>
      </c>
      <c r="AA6032" s="11" t="str">
        <f t="shared" si="94"/>
        <v>39. Long AnHuyện Đức Hòa</v>
      </c>
    </row>
    <row r="6033" spans="11:27" ht="15.75">
      <c r="K6033" s="21"/>
      <c r="L6033" s="17"/>
      <c r="M6033" s="17"/>
      <c r="N6033" s="17" t="s">
        <v>444</v>
      </c>
      <c r="O6033" s="17" t="s">
        <v>1473</v>
      </c>
      <c r="P6033" s="17" t="s">
        <v>6031</v>
      </c>
      <c r="Q6033" s="17" t="s">
        <v>347</v>
      </c>
      <c r="R6033" s="18">
        <v>65</v>
      </c>
      <c r="S6033" s="10">
        <v>36</v>
      </c>
      <c r="AA6033" s="11" t="str">
        <f t="shared" si="94"/>
        <v>39. Long AnHuyện Đức Hòa</v>
      </c>
    </row>
    <row r="6034" spans="11:27" ht="15.75">
      <c r="K6034" s="21"/>
      <c r="L6034" s="17"/>
      <c r="M6034" s="17"/>
      <c r="N6034" s="17" t="s">
        <v>444</v>
      </c>
      <c r="O6034" s="17" t="s">
        <v>1473</v>
      </c>
      <c r="P6034" s="17" t="s">
        <v>2698</v>
      </c>
      <c r="Q6034" s="17" t="s">
        <v>347</v>
      </c>
      <c r="R6034" s="18">
        <v>65</v>
      </c>
      <c r="S6034" s="10">
        <v>36</v>
      </c>
      <c r="AA6034" s="11" t="str">
        <f t="shared" si="94"/>
        <v>39. Long AnHuyện Đức Hòa</v>
      </c>
    </row>
    <row r="6035" spans="11:27" ht="15.75">
      <c r="K6035" s="21"/>
      <c r="L6035" s="17"/>
      <c r="M6035" s="17"/>
      <c r="N6035" s="17" t="s">
        <v>444</v>
      </c>
      <c r="O6035" s="17" t="s">
        <v>1473</v>
      </c>
      <c r="P6035" s="17" t="s">
        <v>1028</v>
      </c>
      <c r="Q6035" s="17" t="s">
        <v>347</v>
      </c>
      <c r="R6035" s="18">
        <v>65</v>
      </c>
      <c r="S6035" s="10">
        <v>36</v>
      </c>
      <c r="AA6035" s="11" t="str">
        <f t="shared" si="94"/>
        <v>39. Long AnHuyện Đức Hòa</v>
      </c>
    </row>
    <row r="6036" spans="11:27" ht="15.75">
      <c r="K6036" s="21"/>
      <c r="L6036" s="17"/>
      <c r="M6036" s="17"/>
      <c r="N6036" s="17" t="s">
        <v>444</v>
      </c>
      <c r="O6036" s="17" t="s">
        <v>887</v>
      </c>
      <c r="P6036" s="17" t="s">
        <v>6032</v>
      </c>
      <c r="Q6036" s="17" t="s">
        <v>347</v>
      </c>
      <c r="R6036" s="18">
        <v>65</v>
      </c>
      <c r="S6036" s="10">
        <v>36</v>
      </c>
      <c r="AA6036" s="11" t="str">
        <f t="shared" si="94"/>
        <v>39. Long AnHuyện Đức Huệ</v>
      </c>
    </row>
    <row r="6037" spans="11:27" ht="15.75">
      <c r="K6037" s="21"/>
      <c r="L6037" s="17"/>
      <c r="M6037" s="17"/>
      <c r="N6037" s="17" t="s">
        <v>444</v>
      </c>
      <c r="O6037" s="17" t="s">
        <v>887</v>
      </c>
      <c r="P6037" s="17" t="s">
        <v>6033</v>
      </c>
      <c r="Q6037" s="17" t="s">
        <v>347</v>
      </c>
      <c r="R6037" s="18">
        <v>65</v>
      </c>
      <c r="S6037" s="10">
        <v>36</v>
      </c>
      <c r="AA6037" s="11" t="str">
        <f t="shared" si="94"/>
        <v>39. Long AnHuyện Đức Huệ</v>
      </c>
    </row>
    <row r="6038" spans="11:27" ht="15.75">
      <c r="K6038" s="21"/>
      <c r="L6038" s="17"/>
      <c r="M6038" s="17"/>
      <c r="N6038" s="17" t="s">
        <v>444</v>
      </c>
      <c r="O6038" s="17" t="s">
        <v>887</v>
      </c>
      <c r="P6038" s="17" t="s">
        <v>6034</v>
      </c>
      <c r="Q6038" s="17" t="s">
        <v>347</v>
      </c>
      <c r="R6038" s="18">
        <v>65</v>
      </c>
      <c r="S6038" s="10">
        <v>36</v>
      </c>
      <c r="AA6038" s="11" t="str">
        <f t="shared" si="94"/>
        <v>39. Long AnHuyện Đức Huệ</v>
      </c>
    </row>
    <row r="6039" spans="11:27" ht="15.75">
      <c r="K6039" s="21"/>
      <c r="L6039" s="17"/>
      <c r="M6039" s="17"/>
      <c r="N6039" s="17" t="s">
        <v>444</v>
      </c>
      <c r="O6039" s="17" t="s">
        <v>887</v>
      </c>
      <c r="P6039" s="17" t="s">
        <v>6035</v>
      </c>
      <c r="Q6039" s="17" t="s">
        <v>347</v>
      </c>
      <c r="R6039" s="18">
        <v>65</v>
      </c>
      <c r="S6039" s="10">
        <v>36</v>
      </c>
      <c r="AA6039" s="11" t="str">
        <f t="shared" si="94"/>
        <v>39. Long AnHuyện Đức Huệ</v>
      </c>
    </row>
    <row r="6040" spans="11:27" ht="15.75">
      <c r="K6040" s="21"/>
      <c r="L6040" s="17"/>
      <c r="M6040" s="17"/>
      <c r="N6040" s="17" t="s">
        <v>444</v>
      </c>
      <c r="O6040" s="17" t="s">
        <v>887</v>
      </c>
      <c r="P6040" s="17" t="s">
        <v>2356</v>
      </c>
      <c r="Q6040" s="17" t="s">
        <v>347</v>
      </c>
      <c r="R6040" s="18">
        <v>65</v>
      </c>
      <c r="S6040" s="10">
        <v>36</v>
      </c>
      <c r="AA6040" s="11" t="str">
        <f t="shared" si="94"/>
        <v>39. Long AnHuyện Đức Huệ</v>
      </c>
    </row>
    <row r="6041" spans="11:27" ht="15.75">
      <c r="K6041" s="21"/>
      <c r="L6041" s="17"/>
      <c r="M6041" s="17"/>
      <c r="N6041" s="17" t="s">
        <v>444</v>
      </c>
      <c r="O6041" s="17" t="s">
        <v>887</v>
      </c>
      <c r="P6041" s="17" t="s">
        <v>6036</v>
      </c>
      <c r="Q6041" s="17" t="s">
        <v>347</v>
      </c>
      <c r="R6041" s="18">
        <v>65</v>
      </c>
      <c r="S6041" s="10">
        <v>36</v>
      </c>
      <c r="AA6041" s="11" t="str">
        <f t="shared" si="94"/>
        <v>39. Long AnHuyện Đức Huệ</v>
      </c>
    </row>
    <row r="6042" spans="11:27" ht="15.75">
      <c r="K6042" s="21"/>
      <c r="L6042" s="17"/>
      <c r="M6042" s="17"/>
      <c r="N6042" s="17" t="s">
        <v>444</v>
      </c>
      <c r="O6042" s="17" t="s">
        <v>887</v>
      </c>
      <c r="P6042" s="17" t="s">
        <v>6037</v>
      </c>
      <c r="Q6042" s="17" t="s">
        <v>347</v>
      </c>
      <c r="R6042" s="18">
        <v>65</v>
      </c>
      <c r="S6042" s="10">
        <v>36</v>
      </c>
      <c r="AA6042" s="11" t="str">
        <f t="shared" si="94"/>
        <v>39. Long AnHuyện Đức Huệ</v>
      </c>
    </row>
    <row r="6043" spans="11:27" ht="15.75">
      <c r="K6043" s="21"/>
      <c r="L6043" s="17"/>
      <c r="M6043" s="17"/>
      <c r="N6043" s="17" t="s">
        <v>444</v>
      </c>
      <c r="O6043" s="17" t="s">
        <v>887</v>
      </c>
      <c r="P6043" s="17" t="s">
        <v>6038</v>
      </c>
      <c r="Q6043" s="17" t="s">
        <v>347</v>
      </c>
      <c r="R6043" s="18">
        <v>65</v>
      </c>
      <c r="S6043" s="10">
        <v>36</v>
      </c>
      <c r="AA6043" s="11" t="str">
        <f t="shared" si="94"/>
        <v>39. Long AnHuyện Đức Huệ</v>
      </c>
    </row>
    <row r="6044" spans="11:27" ht="15.75">
      <c r="K6044" s="21"/>
      <c r="L6044" s="17"/>
      <c r="M6044" s="17"/>
      <c r="N6044" s="17" t="s">
        <v>444</v>
      </c>
      <c r="O6044" s="17" t="s">
        <v>887</v>
      </c>
      <c r="P6044" s="17" t="s">
        <v>6039</v>
      </c>
      <c r="Q6044" s="17" t="s">
        <v>347</v>
      </c>
      <c r="R6044" s="18">
        <v>65</v>
      </c>
      <c r="S6044" s="10">
        <v>36</v>
      </c>
      <c r="AA6044" s="11" t="str">
        <f t="shared" si="94"/>
        <v>39. Long AnHuyện Đức Huệ</v>
      </c>
    </row>
    <row r="6045" spans="11:27" ht="15.75">
      <c r="K6045" s="21"/>
      <c r="L6045" s="17"/>
      <c r="M6045" s="17"/>
      <c r="N6045" s="17" t="s">
        <v>444</v>
      </c>
      <c r="O6045" s="17" t="s">
        <v>887</v>
      </c>
      <c r="P6045" s="17" t="s">
        <v>6040</v>
      </c>
      <c r="Q6045" s="17" t="s">
        <v>347</v>
      </c>
      <c r="R6045" s="18">
        <v>65</v>
      </c>
      <c r="S6045" s="10">
        <v>36</v>
      </c>
      <c r="AA6045" s="11" t="str">
        <f t="shared" si="94"/>
        <v>39. Long AnHuyện Đức Huệ</v>
      </c>
    </row>
    <row r="6046" spans="11:27" ht="15.75">
      <c r="K6046" s="21"/>
      <c r="L6046" s="17"/>
      <c r="M6046" s="17"/>
      <c r="N6046" s="17" t="s">
        <v>444</v>
      </c>
      <c r="O6046" s="17" t="s">
        <v>887</v>
      </c>
      <c r="P6046" s="17" t="s">
        <v>6041</v>
      </c>
      <c r="Q6046" s="17" t="s">
        <v>347</v>
      </c>
      <c r="R6046" s="18">
        <v>65</v>
      </c>
      <c r="S6046" s="10">
        <v>36</v>
      </c>
      <c r="AA6046" s="11" t="str">
        <f t="shared" si="94"/>
        <v>39. Long AnHuyện Đức Huệ</v>
      </c>
    </row>
    <row r="6047" spans="11:27" ht="15.75">
      <c r="K6047" s="21"/>
      <c r="L6047" s="17"/>
      <c r="M6047" s="17"/>
      <c r="N6047" s="17" t="s">
        <v>444</v>
      </c>
      <c r="O6047" s="17" t="s">
        <v>1476</v>
      </c>
      <c r="P6047" s="17" t="s">
        <v>6042</v>
      </c>
      <c r="Q6047" s="17" t="s">
        <v>347</v>
      </c>
      <c r="R6047" s="18">
        <v>65</v>
      </c>
      <c r="S6047" s="10">
        <v>36</v>
      </c>
      <c r="AA6047" s="11" t="str">
        <f t="shared" si="94"/>
        <v>39. Long AnHuyện Mộc Hóa</v>
      </c>
    </row>
    <row r="6048" spans="11:27" ht="15.75">
      <c r="K6048" s="21"/>
      <c r="L6048" s="17"/>
      <c r="M6048" s="17"/>
      <c r="N6048" s="17" t="s">
        <v>444</v>
      </c>
      <c r="O6048" s="17" t="s">
        <v>1476</v>
      </c>
      <c r="P6048" s="17" t="s">
        <v>6043</v>
      </c>
      <c r="Q6048" s="17" t="s">
        <v>347</v>
      </c>
      <c r="R6048" s="18">
        <v>65</v>
      </c>
      <c r="S6048" s="10">
        <v>36</v>
      </c>
      <c r="AA6048" s="11" t="str">
        <f t="shared" si="94"/>
        <v>39. Long AnHuyện Mộc Hóa</v>
      </c>
    </row>
    <row r="6049" spans="11:27" ht="15.75">
      <c r="K6049" s="21"/>
      <c r="L6049" s="17"/>
      <c r="M6049" s="17"/>
      <c r="N6049" s="17" t="s">
        <v>444</v>
      </c>
      <c r="O6049" s="17" t="s">
        <v>1476</v>
      </c>
      <c r="P6049" s="17" t="s">
        <v>6044</v>
      </c>
      <c r="Q6049" s="17" t="s">
        <v>347</v>
      </c>
      <c r="R6049" s="18">
        <v>65</v>
      </c>
      <c r="S6049" s="10">
        <v>36</v>
      </c>
      <c r="AA6049" s="11" t="str">
        <f t="shared" si="94"/>
        <v>39. Long AnHuyện Mộc Hóa</v>
      </c>
    </row>
    <row r="6050" spans="11:27" ht="15.75">
      <c r="K6050" s="21"/>
      <c r="L6050" s="17"/>
      <c r="M6050" s="17"/>
      <c r="N6050" s="17" t="s">
        <v>444</v>
      </c>
      <c r="O6050" s="17" t="s">
        <v>1476</v>
      </c>
      <c r="P6050" s="17" t="s">
        <v>6045</v>
      </c>
      <c r="Q6050" s="17" t="s">
        <v>347</v>
      </c>
      <c r="R6050" s="18">
        <v>65</v>
      </c>
      <c r="S6050" s="10">
        <v>36</v>
      </c>
      <c r="AA6050" s="11" t="str">
        <f t="shared" si="94"/>
        <v>39. Long AnHuyện Mộc Hóa</v>
      </c>
    </row>
    <row r="6051" spans="11:27" ht="15.75">
      <c r="K6051" s="21"/>
      <c r="L6051" s="17"/>
      <c r="M6051" s="17"/>
      <c r="N6051" s="17" t="s">
        <v>444</v>
      </c>
      <c r="O6051" s="17" t="s">
        <v>1476</v>
      </c>
      <c r="P6051" s="17" t="s">
        <v>2300</v>
      </c>
      <c r="Q6051" s="17" t="s">
        <v>347</v>
      </c>
      <c r="R6051" s="18">
        <v>65</v>
      </c>
      <c r="S6051" s="10">
        <v>36</v>
      </c>
      <c r="AA6051" s="11" t="str">
        <f t="shared" si="94"/>
        <v>39. Long AnHuyện Mộc Hóa</v>
      </c>
    </row>
    <row r="6052" spans="11:27" ht="15.75">
      <c r="K6052" s="21"/>
      <c r="L6052" s="17"/>
      <c r="M6052" s="17"/>
      <c r="N6052" s="17" t="s">
        <v>444</v>
      </c>
      <c r="O6052" s="17" t="s">
        <v>1476</v>
      </c>
      <c r="P6052" s="17" t="s">
        <v>567</v>
      </c>
      <c r="Q6052" s="17" t="s">
        <v>347</v>
      </c>
      <c r="R6052" s="18">
        <v>65</v>
      </c>
      <c r="S6052" s="10">
        <v>36</v>
      </c>
      <c r="AA6052" s="11" t="str">
        <f t="shared" si="94"/>
        <v>39. Long AnHuyện Mộc Hóa</v>
      </c>
    </row>
    <row r="6053" spans="11:27" ht="15.75">
      <c r="K6053" s="21"/>
      <c r="L6053" s="17"/>
      <c r="M6053" s="17"/>
      <c r="N6053" s="17" t="s">
        <v>444</v>
      </c>
      <c r="O6053" s="17" t="s">
        <v>1476</v>
      </c>
      <c r="P6053" s="17" t="s">
        <v>3237</v>
      </c>
      <c r="Q6053" s="17" t="s">
        <v>347</v>
      </c>
      <c r="R6053" s="18">
        <v>65</v>
      </c>
      <c r="S6053" s="10">
        <v>36</v>
      </c>
      <c r="AA6053" s="11" t="str">
        <f t="shared" si="94"/>
        <v>39. Long AnHuyện Mộc Hóa</v>
      </c>
    </row>
    <row r="6054" spans="11:27" ht="15.75">
      <c r="K6054" s="21"/>
      <c r="L6054" s="17"/>
      <c r="M6054" s="17"/>
      <c r="N6054" s="17" t="s">
        <v>444</v>
      </c>
      <c r="O6054" s="17" t="s">
        <v>893</v>
      </c>
      <c r="P6054" s="17" t="s">
        <v>6046</v>
      </c>
      <c r="Q6054" s="17" t="s">
        <v>347</v>
      </c>
      <c r="R6054" s="18">
        <v>65</v>
      </c>
      <c r="S6054" s="10">
        <v>36</v>
      </c>
      <c r="AA6054" s="11" t="str">
        <f t="shared" si="94"/>
        <v>39. Long AnHuyện Tân Hưng</v>
      </c>
    </row>
    <row r="6055" spans="11:27" ht="15.75">
      <c r="K6055" s="21"/>
      <c r="L6055" s="17"/>
      <c r="M6055" s="17"/>
      <c r="N6055" s="17" t="s">
        <v>444</v>
      </c>
      <c r="O6055" s="17" t="s">
        <v>893</v>
      </c>
      <c r="P6055" s="17" t="s">
        <v>6047</v>
      </c>
      <c r="Q6055" s="17" t="s">
        <v>347</v>
      </c>
      <c r="R6055" s="18">
        <v>65</v>
      </c>
      <c r="S6055" s="10">
        <v>36</v>
      </c>
      <c r="AA6055" s="11" t="str">
        <f t="shared" si="94"/>
        <v>39. Long AnHuyện Tân Hưng</v>
      </c>
    </row>
    <row r="6056" spans="11:27" ht="15.75">
      <c r="K6056" s="21"/>
      <c r="L6056" s="17"/>
      <c r="M6056" s="17"/>
      <c r="N6056" s="17" t="s">
        <v>444</v>
      </c>
      <c r="O6056" s="17" t="s">
        <v>893</v>
      </c>
      <c r="P6056" s="17" t="s">
        <v>6048</v>
      </c>
      <c r="Q6056" s="17" t="s">
        <v>347</v>
      </c>
      <c r="R6056" s="18">
        <v>65</v>
      </c>
      <c r="S6056" s="10">
        <v>36</v>
      </c>
      <c r="AA6056" s="11" t="str">
        <f t="shared" si="94"/>
        <v>39. Long AnHuyện Tân Hưng</v>
      </c>
    </row>
    <row r="6057" spans="11:27" ht="15.75">
      <c r="K6057" s="21"/>
      <c r="L6057" s="17"/>
      <c r="M6057" s="17"/>
      <c r="N6057" s="17" t="s">
        <v>444</v>
      </c>
      <c r="O6057" s="17" t="s">
        <v>893</v>
      </c>
      <c r="P6057" s="17" t="s">
        <v>6049</v>
      </c>
      <c r="Q6057" s="17" t="s">
        <v>347</v>
      </c>
      <c r="R6057" s="18">
        <v>65</v>
      </c>
      <c r="S6057" s="10">
        <v>36</v>
      </c>
      <c r="AA6057" s="11" t="str">
        <f t="shared" si="94"/>
        <v>39. Long AnHuyện Tân Hưng</v>
      </c>
    </row>
    <row r="6058" spans="11:27" ht="15.75">
      <c r="K6058" s="21"/>
      <c r="L6058" s="17"/>
      <c r="M6058" s="17"/>
      <c r="N6058" s="17" t="s">
        <v>444</v>
      </c>
      <c r="O6058" s="17" t="s">
        <v>893</v>
      </c>
      <c r="P6058" s="17" t="s">
        <v>4126</v>
      </c>
      <c r="Q6058" s="17" t="s">
        <v>347</v>
      </c>
      <c r="R6058" s="18">
        <v>65</v>
      </c>
      <c r="S6058" s="10">
        <v>36</v>
      </c>
      <c r="AA6058" s="11" t="str">
        <f t="shared" si="94"/>
        <v>39. Long AnHuyện Tân Hưng</v>
      </c>
    </row>
    <row r="6059" spans="11:27" ht="15.75">
      <c r="K6059" s="21"/>
      <c r="L6059" s="17"/>
      <c r="M6059" s="17"/>
      <c r="N6059" s="17" t="s">
        <v>444</v>
      </c>
      <c r="O6059" s="17" t="s">
        <v>893</v>
      </c>
      <c r="P6059" s="17" t="s">
        <v>5373</v>
      </c>
      <c r="Q6059" s="17" t="s">
        <v>347</v>
      </c>
      <c r="R6059" s="18">
        <v>65</v>
      </c>
      <c r="S6059" s="10">
        <v>36</v>
      </c>
      <c r="AA6059" s="11" t="str">
        <f t="shared" si="94"/>
        <v>39. Long AnHuyện Tân Hưng</v>
      </c>
    </row>
    <row r="6060" spans="11:27" ht="15.75">
      <c r="K6060" s="21"/>
      <c r="L6060" s="17"/>
      <c r="M6060" s="17"/>
      <c r="N6060" s="17" t="s">
        <v>444</v>
      </c>
      <c r="O6060" s="17" t="s">
        <v>893</v>
      </c>
      <c r="P6060" s="17" t="s">
        <v>6050</v>
      </c>
      <c r="Q6060" s="17" t="s">
        <v>347</v>
      </c>
      <c r="R6060" s="18">
        <v>65</v>
      </c>
      <c r="S6060" s="10">
        <v>36</v>
      </c>
      <c r="AA6060" s="11" t="str">
        <f t="shared" si="94"/>
        <v>39. Long AnHuyện Tân Hưng</v>
      </c>
    </row>
    <row r="6061" spans="11:27" ht="15.75">
      <c r="K6061" s="21"/>
      <c r="L6061" s="17"/>
      <c r="M6061" s="17"/>
      <c r="N6061" s="17" t="s">
        <v>444</v>
      </c>
      <c r="O6061" s="17" t="s">
        <v>893</v>
      </c>
      <c r="P6061" s="17" t="s">
        <v>6051</v>
      </c>
      <c r="Q6061" s="17" t="s">
        <v>347</v>
      </c>
      <c r="R6061" s="18">
        <v>65</v>
      </c>
      <c r="S6061" s="10">
        <v>36</v>
      </c>
      <c r="AA6061" s="11" t="str">
        <f t="shared" si="94"/>
        <v>39. Long AnHuyện Tân Hưng</v>
      </c>
    </row>
    <row r="6062" spans="11:27" ht="15.75">
      <c r="K6062" s="21"/>
      <c r="L6062" s="17"/>
      <c r="M6062" s="17"/>
      <c r="N6062" s="17" t="s">
        <v>444</v>
      </c>
      <c r="O6062" s="17" t="s">
        <v>893</v>
      </c>
      <c r="P6062" s="17" t="s">
        <v>6052</v>
      </c>
      <c r="Q6062" s="17" t="s">
        <v>347</v>
      </c>
      <c r="R6062" s="18">
        <v>65</v>
      </c>
      <c r="S6062" s="10">
        <v>36</v>
      </c>
      <c r="AA6062" s="11" t="str">
        <f t="shared" si="94"/>
        <v>39. Long AnHuyện Tân Hưng</v>
      </c>
    </row>
    <row r="6063" spans="11:27" ht="15.75">
      <c r="K6063" s="21"/>
      <c r="L6063" s="17"/>
      <c r="M6063" s="17"/>
      <c r="N6063" s="17" t="s">
        <v>444</v>
      </c>
      <c r="O6063" s="17" t="s">
        <v>893</v>
      </c>
      <c r="P6063" s="17" t="s">
        <v>6053</v>
      </c>
      <c r="Q6063" s="17" t="s">
        <v>347</v>
      </c>
      <c r="R6063" s="18">
        <v>65</v>
      </c>
      <c r="S6063" s="10">
        <v>36</v>
      </c>
      <c r="AA6063" s="11" t="str">
        <f t="shared" si="94"/>
        <v>39. Long AnHuyện Tân Hưng</v>
      </c>
    </row>
    <row r="6064" spans="11:27" ht="15.75">
      <c r="K6064" s="21"/>
      <c r="L6064" s="17"/>
      <c r="M6064" s="17"/>
      <c r="N6064" s="17" t="s">
        <v>444</v>
      </c>
      <c r="O6064" s="17" t="s">
        <v>893</v>
      </c>
      <c r="P6064" s="17" t="s">
        <v>2304</v>
      </c>
      <c r="Q6064" s="17" t="s">
        <v>347</v>
      </c>
      <c r="R6064" s="18">
        <v>65</v>
      </c>
      <c r="S6064" s="10">
        <v>36</v>
      </c>
      <c r="AA6064" s="11" t="str">
        <f t="shared" si="94"/>
        <v>39. Long AnHuyện Tân Hưng</v>
      </c>
    </row>
    <row r="6065" spans="11:27" ht="15.75">
      <c r="K6065" s="21"/>
      <c r="L6065" s="17"/>
      <c r="M6065" s="17"/>
      <c r="N6065" s="17" t="s">
        <v>444</v>
      </c>
      <c r="O6065" s="17" t="s">
        <v>893</v>
      </c>
      <c r="P6065" s="17" t="s">
        <v>4108</v>
      </c>
      <c r="Q6065" s="17" t="s">
        <v>347</v>
      </c>
      <c r="R6065" s="18">
        <v>65</v>
      </c>
      <c r="S6065" s="10">
        <v>36</v>
      </c>
      <c r="AA6065" s="11" t="str">
        <f t="shared" si="94"/>
        <v>39. Long AnHuyện Tân Hưng</v>
      </c>
    </row>
    <row r="6066" spans="11:27" ht="15.75">
      <c r="K6066" s="21"/>
      <c r="L6066" s="17"/>
      <c r="M6066" s="17"/>
      <c r="N6066" s="17" t="s">
        <v>444</v>
      </c>
      <c r="O6066" s="17" t="s">
        <v>896</v>
      </c>
      <c r="P6066" s="17" t="s">
        <v>6054</v>
      </c>
      <c r="Q6066" s="17" t="s">
        <v>347</v>
      </c>
      <c r="R6066" s="18">
        <v>65</v>
      </c>
      <c r="S6066" s="10">
        <v>36</v>
      </c>
      <c r="AA6066" s="11" t="str">
        <f t="shared" si="94"/>
        <v>39. Long AnHuyện Tân Thạnh</v>
      </c>
    </row>
    <row r="6067" spans="11:27" ht="15.75">
      <c r="K6067" s="21"/>
      <c r="L6067" s="17"/>
      <c r="M6067" s="17"/>
      <c r="N6067" s="17" t="s">
        <v>444</v>
      </c>
      <c r="O6067" s="17" t="s">
        <v>896</v>
      </c>
      <c r="P6067" s="17" t="s">
        <v>6055</v>
      </c>
      <c r="Q6067" s="17" t="s">
        <v>347</v>
      </c>
      <c r="R6067" s="18">
        <v>65</v>
      </c>
      <c r="S6067" s="10">
        <v>36</v>
      </c>
      <c r="AA6067" s="11" t="str">
        <f t="shared" si="94"/>
        <v>39. Long AnHuyện Tân Thạnh</v>
      </c>
    </row>
    <row r="6068" spans="11:27" ht="15.75">
      <c r="K6068" s="21"/>
      <c r="L6068" s="17"/>
      <c r="M6068" s="17"/>
      <c r="N6068" s="17" t="s">
        <v>444</v>
      </c>
      <c r="O6068" s="17" t="s">
        <v>896</v>
      </c>
      <c r="P6068" s="17" t="s">
        <v>6056</v>
      </c>
      <c r="Q6068" s="17" t="s">
        <v>347</v>
      </c>
      <c r="R6068" s="18">
        <v>65</v>
      </c>
      <c r="S6068" s="10">
        <v>36</v>
      </c>
      <c r="AA6068" s="11" t="str">
        <f t="shared" si="94"/>
        <v>39. Long AnHuyện Tân Thạnh</v>
      </c>
    </row>
    <row r="6069" spans="11:27" ht="15.75">
      <c r="K6069" s="21"/>
      <c r="L6069" s="17"/>
      <c r="M6069" s="17"/>
      <c r="N6069" s="17" t="s">
        <v>444</v>
      </c>
      <c r="O6069" s="17" t="s">
        <v>896</v>
      </c>
      <c r="P6069" s="17" t="s">
        <v>6057</v>
      </c>
      <c r="Q6069" s="17" t="s">
        <v>347</v>
      </c>
      <c r="R6069" s="18">
        <v>65</v>
      </c>
      <c r="S6069" s="10">
        <v>36</v>
      </c>
      <c r="AA6069" s="11" t="str">
        <f t="shared" si="94"/>
        <v>39. Long AnHuyện Tân Thạnh</v>
      </c>
    </row>
    <row r="6070" spans="11:27" ht="15.75">
      <c r="K6070" s="21"/>
      <c r="L6070" s="17"/>
      <c r="M6070" s="17"/>
      <c r="N6070" s="17" t="s">
        <v>444</v>
      </c>
      <c r="O6070" s="17" t="s">
        <v>896</v>
      </c>
      <c r="P6070" s="17" t="s">
        <v>6058</v>
      </c>
      <c r="Q6070" s="17" t="s">
        <v>347</v>
      </c>
      <c r="R6070" s="18">
        <v>65</v>
      </c>
      <c r="S6070" s="10">
        <v>36</v>
      </c>
      <c r="AA6070" s="11" t="str">
        <f t="shared" si="94"/>
        <v>39. Long AnHuyện Tân Thạnh</v>
      </c>
    </row>
    <row r="6071" spans="11:27" ht="15.75">
      <c r="K6071" s="21"/>
      <c r="L6071" s="17"/>
      <c r="M6071" s="17"/>
      <c r="N6071" s="17" t="s">
        <v>444</v>
      </c>
      <c r="O6071" s="17" t="s">
        <v>896</v>
      </c>
      <c r="P6071" s="17" t="s">
        <v>6059</v>
      </c>
      <c r="Q6071" s="17" t="s">
        <v>347</v>
      </c>
      <c r="R6071" s="18">
        <v>65</v>
      </c>
      <c r="S6071" s="10">
        <v>36</v>
      </c>
      <c r="AA6071" s="11" t="str">
        <f t="shared" si="94"/>
        <v>39. Long AnHuyện Tân Thạnh</v>
      </c>
    </row>
    <row r="6072" spans="11:27" ht="15.75">
      <c r="K6072" s="21"/>
      <c r="L6072" s="17"/>
      <c r="M6072" s="17"/>
      <c r="N6072" s="17" t="s">
        <v>444</v>
      </c>
      <c r="O6072" s="17" t="s">
        <v>896</v>
      </c>
      <c r="P6072" s="17" t="s">
        <v>6060</v>
      </c>
      <c r="Q6072" s="17" t="s">
        <v>347</v>
      </c>
      <c r="R6072" s="18">
        <v>65</v>
      </c>
      <c r="S6072" s="10">
        <v>36</v>
      </c>
      <c r="AA6072" s="11" t="str">
        <f t="shared" si="94"/>
        <v>39. Long AnHuyện Tân Thạnh</v>
      </c>
    </row>
    <row r="6073" spans="11:27" ht="15.75">
      <c r="K6073" s="21"/>
      <c r="L6073" s="17"/>
      <c r="M6073" s="17"/>
      <c r="N6073" s="17" t="s">
        <v>444</v>
      </c>
      <c r="O6073" s="17" t="s">
        <v>896</v>
      </c>
      <c r="P6073" s="17" t="s">
        <v>6061</v>
      </c>
      <c r="Q6073" s="17" t="s">
        <v>347</v>
      </c>
      <c r="R6073" s="18">
        <v>65</v>
      </c>
      <c r="S6073" s="10">
        <v>36</v>
      </c>
      <c r="AA6073" s="11" t="str">
        <f t="shared" si="94"/>
        <v>39. Long AnHuyện Tân Thạnh</v>
      </c>
    </row>
    <row r="6074" spans="11:27" ht="15.75">
      <c r="K6074" s="21"/>
      <c r="L6074" s="17"/>
      <c r="M6074" s="17"/>
      <c r="N6074" s="17" t="s">
        <v>444</v>
      </c>
      <c r="O6074" s="17" t="s">
        <v>896</v>
      </c>
      <c r="P6074" s="17" t="s">
        <v>2989</v>
      </c>
      <c r="Q6074" s="17" t="s">
        <v>347</v>
      </c>
      <c r="R6074" s="18">
        <v>65</v>
      </c>
      <c r="S6074" s="10">
        <v>36</v>
      </c>
      <c r="AA6074" s="11" t="str">
        <f t="shared" si="94"/>
        <v>39. Long AnHuyện Tân Thạnh</v>
      </c>
    </row>
    <row r="6075" spans="11:27" ht="15.75">
      <c r="K6075" s="21"/>
      <c r="L6075" s="17"/>
      <c r="M6075" s="17"/>
      <c r="N6075" s="17" t="s">
        <v>444</v>
      </c>
      <c r="O6075" s="17" t="s">
        <v>896</v>
      </c>
      <c r="P6075" s="17" t="s">
        <v>1027</v>
      </c>
      <c r="Q6075" s="17" t="s">
        <v>347</v>
      </c>
      <c r="R6075" s="18">
        <v>65</v>
      </c>
      <c r="S6075" s="10">
        <v>36</v>
      </c>
      <c r="AA6075" s="11" t="str">
        <f t="shared" si="94"/>
        <v>39. Long AnHuyện Tân Thạnh</v>
      </c>
    </row>
    <row r="6076" spans="11:27" ht="15.75">
      <c r="K6076" s="21"/>
      <c r="L6076" s="17"/>
      <c r="M6076" s="17"/>
      <c r="N6076" s="17" t="s">
        <v>444</v>
      </c>
      <c r="O6076" s="17" t="s">
        <v>896</v>
      </c>
      <c r="P6076" s="17" t="s">
        <v>567</v>
      </c>
      <c r="Q6076" s="17" t="s">
        <v>347</v>
      </c>
      <c r="R6076" s="18">
        <v>65</v>
      </c>
      <c r="S6076" s="10">
        <v>36</v>
      </c>
      <c r="AA6076" s="11" t="str">
        <f t="shared" si="94"/>
        <v>39. Long AnHuyện Tân Thạnh</v>
      </c>
    </row>
    <row r="6077" spans="11:27" ht="15.75">
      <c r="K6077" s="21"/>
      <c r="L6077" s="17"/>
      <c r="M6077" s="17"/>
      <c r="N6077" s="17" t="s">
        <v>444</v>
      </c>
      <c r="O6077" s="17" t="s">
        <v>896</v>
      </c>
      <c r="P6077" s="17" t="s">
        <v>6062</v>
      </c>
      <c r="Q6077" s="17" t="s">
        <v>347</v>
      </c>
      <c r="R6077" s="18">
        <v>65</v>
      </c>
      <c r="S6077" s="10">
        <v>36</v>
      </c>
      <c r="AA6077" s="11" t="str">
        <f t="shared" si="94"/>
        <v>39. Long AnHuyện Tân Thạnh</v>
      </c>
    </row>
    <row r="6078" spans="11:27" ht="15.75">
      <c r="K6078" s="21"/>
      <c r="L6078" s="17"/>
      <c r="M6078" s="17"/>
      <c r="N6078" s="17" t="s">
        <v>444</v>
      </c>
      <c r="O6078" s="17" t="s">
        <v>896</v>
      </c>
      <c r="P6078" s="17" t="s">
        <v>3237</v>
      </c>
      <c r="Q6078" s="17" t="s">
        <v>347</v>
      </c>
      <c r="R6078" s="18">
        <v>65</v>
      </c>
      <c r="S6078" s="10">
        <v>36</v>
      </c>
      <c r="AA6078" s="11" t="str">
        <f t="shared" si="94"/>
        <v>39. Long AnHuyện Tân Thạnh</v>
      </c>
    </row>
    <row r="6079" spans="11:27" ht="15.75">
      <c r="K6079" s="21"/>
      <c r="L6079" s="17"/>
      <c r="M6079" s="17"/>
      <c r="N6079" s="17" t="s">
        <v>444</v>
      </c>
      <c r="O6079" s="17" t="s">
        <v>899</v>
      </c>
      <c r="P6079" s="17" t="s">
        <v>6063</v>
      </c>
      <c r="Q6079" s="17" t="s">
        <v>297</v>
      </c>
      <c r="R6079" s="18">
        <v>95</v>
      </c>
      <c r="S6079" s="10">
        <v>44</v>
      </c>
      <c r="AA6079" s="11" t="str">
        <f t="shared" si="94"/>
        <v>39. Long AnHuyện Tân Trụ</v>
      </c>
    </row>
    <row r="6080" spans="11:27" ht="15.75">
      <c r="K6080" s="21"/>
      <c r="L6080" s="17"/>
      <c r="M6080" s="17"/>
      <c r="N6080" s="17" t="s">
        <v>444</v>
      </c>
      <c r="O6080" s="17" t="s">
        <v>899</v>
      </c>
      <c r="P6080" s="17" t="s">
        <v>6064</v>
      </c>
      <c r="Q6080" s="17" t="s">
        <v>297</v>
      </c>
      <c r="R6080" s="18">
        <v>95</v>
      </c>
      <c r="S6080" s="10">
        <v>44</v>
      </c>
      <c r="AA6080" s="11" t="str">
        <f t="shared" si="94"/>
        <v>39. Long AnHuyện Tân Trụ</v>
      </c>
    </row>
    <row r="6081" spans="11:27" ht="15.75">
      <c r="K6081" s="21"/>
      <c r="L6081" s="17"/>
      <c r="M6081" s="17"/>
      <c r="N6081" s="17" t="s">
        <v>444</v>
      </c>
      <c r="O6081" s="17" t="s">
        <v>899</v>
      </c>
      <c r="P6081" s="17" t="s">
        <v>6065</v>
      </c>
      <c r="Q6081" s="17" t="s">
        <v>297</v>
      </c>
      <c r="R6081" s="18">
        <v>95</v>
      </c>
      <c r="S6081" s="10">
        <v>44</v>
      </c>
      <c r="AA6081" s="11" t="str">
        <f t="shared" si="94"/>
        <v>39. Long AnHuyện Tân Trụ</v>
      </c>
    </row>
    <row r="6082" spans="11:27" ht="15.75">
      <c r="K6082" s="21"/>
      <c r="L6082" s="17"/>
      <c r="M6082" s="17"/>
      <c r="N6082" s="17" t="s">
        <v>444</v>
      </c>
      <c r="O6082" s="17" t="s">
        <v>899</v>
      </c>
      <c r="P6082" s="17" t="s">
        <v>6066</v>
      </c>
      <c r="Q6082" s="17" t="s">
        <v>297</v>
      </c>
      <c r="R6082" s="18">
        <v>95</v>
      </c>
      <c r="S6082" s="10">
        <v>44</v>
      </c>
      <c r="AA6082" s="11" t="str">
        <f t="shared" si="94"/>
        <v>39. Long AnHuyện Tân Trụ</v>
      </c>
    </row>
    <row r="6083" spans="11:27" ht="15.75">
      <c r="K6083" s="21"/>
      <c r="L6083" s="17"/>
      <c r="M6083" s="17"/>
      <c r="N6083" s="17" t="s">
        <v>444</v>
      </c>
      <c r="O6083" s="17" t="s">
        <v>899</v>
      </c>
      <c r="P6083" s="17" t="s">
        <v>6067</v>
      </c>
      <c r="Q6083" s="17" t="s">
        <v>297</v>
      </c>
      <c r="R6083" s="18">
        <v>95</v>
      </c>
      <c r="S6083" s="10">
        <v>44</v>
      </c>
      <c r="AA6083" s="11" t="str">
        <f t="shared" si="94"/>
        <v>39. Long AnHuyện Tân Trụ</v>
      </c>
    </row>
    <row r="6084" spans="11:27" ht="15.75">
      <c r="K6084" s="21"/>
      <c r="L6084" s="17"/>
      <c r="M6084" s="17"/>
      <c r="N6084" s="17" t="s">
        <v>444</v>
      </c>
      <c r="O6084" s="17" t="s">
        <v>899</v>
      </c>
      <c r="P6084" s="17" t="s">
        <v>6068</v>
      </c>
      <c r="Q6084" s="17" t="s">
        <v>297</v>
      </c>
      <c r="R6084" s="18">
        <v>95</v>
      </c>
      <c r="S6084" s="10">
        <v>44</v>
      </c>
      <c r="AA6084" s="11" t="str">
        <f t="shared" si="94"/>
        <v>39. Long AnHuyện Tân Trụ</v>
      </c>
    </row>
    <row r="6085" spans="11:27" ht="15.75">
      <c r="K6085" s="21"/>
      <c r="L6085" s="17"/>
      <c r="M6085" s="17"/>
      <c r="N6085" s="17" t="s">
        <v>444</v>
      </c>
      <c r="O6085" s="17" t="s">
        <v>899</v>
      </c>
      <c r="P6085" s="17" t="s">
        <v>6069</v>
      </c>
      <c r="Q6085" s="17" t="s">
        <v>297</v>
      </c>
      <c r="R6085" s="18">
        <v>95</v>
      </c>
      <c r="S6085" s="10">
        <v>44</v>
      </c>
      <c r="AA6085" s="11" t="str">
        <f t="shared" si="94"/>
        <v>39. Long AnHuyện Tân Trụ</v>
      </c>
    </row>
    <row r="6086" spans="11:27" ht="15.75">
      <c r="K6086" s="21"/>
      <c r="L6086" s="17"/>
      <c r="M6086" s="17"/>
      <c r="N6086" s="17" t="s">
        <v>444</v>
      </c>
      <c r="O6086" s="17" t="s">
        <v>899</v>
      </c>
      <c r="P6086" s="17" t="s">
        <v>6070</v>
      </c>
      <c r="Q6086" s="17" t="s">
        <v>297</v>
      </c>
      <c r="R6086" s="18">
        <v>95</v>
      </c>
      <c r="S6086" s="10">
        <v>44</v>
      </c>
      <c r="AA6086" s="11" t="str">
        <f t="shared" ref="AA6086:AA6149" si="95">N6086&amp;O6086</f>
        <v>39. Long AnHuyện Tân Trụ</v>
      </c>
    </row>
    <row r="6087" spans="11:27" ht="15.75">
      <c r="K6087" s="21"/>
      <c r="L6087" s="17"/>
      <c r="M6087" s="17"/>
      <c r="N6087" s="17" t="s">
        <v>444</v>
      </c>
      <c r="O6087" s="17" t="s">
        <v>899</v>
      </c>
      <c r="P6087" s="17" t="s">
        <v>2989</v>
      </c>
      <c r="Q6087" s="17" t="s">
        <v>297</v>
      </c>
      <c r="R6087" s="18">
        <v>95</v>
      </c>
      <c r="S6087" s="10">
        <v>44</v>
      </c>
      <c r="AA6087" s="11" t="str">
        <f t="shared" si="95"/>
        <v>39. Long AnHuyện Tân Trụ</v>
      </c>
    </row>
    <row r="6088" spans="11:27" ht="15.75">
      <c r="K6088" s="21"/>
      <c r="L6088" s="17"/>
      <c r="M6088" s="17"/>
      <c r="N6088" s="17" t="s">
        <v>444</v>
      </c>
      <c r="O6088" s="17" t="s">
        <v>899</v>
      </c>
      <c r="P6088" s="17" t="s">
        <v>6071</v>
      </c>
      <c r="Q6088" s="17" t="s">
        <v>297</v>
      </c>
      <c r="R6088" s="18">
        <v>95</v>
      </c>
      <c r="S6088" s="10">
        <v>44</v>
      </c>
      <c r="AA6088" s="11" t="str">
        <f t="shared" si="95"/>
        <v>39. Long AnHuyện Tân Trụ</v>
      </c>
    </row>
    <row r="6089" spans="11:27" ht="15.75">
      <c r="K6089" s="21"/>
      <c r="L6089" s="17"/>
      <c r="M6089" s="17"/>
      <c r="N6089" s="17" t="s">
        <v>444</v>
      </c>
      <c r="O6089" s="17" t="s">
        <v>1481</v>
      </c>
      <c r="P6089" s="17" t="s">
        <v>6072</v>
      </c>
      <c r="Q6089" s="17" t="s">
        <v>347</v>
      </c>
      <c r="R6089" s="18">
        <v>65</v>
      </c>
      <c r="S6089" s="10">
        <v>36</v>
      </c>
      <c r="AA6089" s="11" t="str">
        <f t="shared" si="95"/>
        <v>39. Long AnHuyện Thạnh Hóa</v>
      </c>
    </row>
    <row r="6090" spans="11:27" ht="15.75">
      <c r="K6090" s="21"/>
      <c r="L6090" s="17"/>
      <c r="M6090" s="17"/>
      <c r="N6090" s="17" t="s">
        <v>444</v>
      </c>
      <c r="O6090" s="17" t="s">
        <v>1481</v>
      </c>
      <c r="P6090" s="17" t="s">
        <v>6073</v>
      </c>
      <c r="Q6090" s="17" t="s">
        <v>347</v>
      </c>
      <c r="R6090" s="18">
        <v>65</v>
      </c>
      <c r="S6090" s="10">
        <v>36</v>
      </c>
      <c r="AA6090" s="11" t="str">
        <f t="shared" si="95"/>
        <v>39. Long AnHuyện Thạnh Hóa</v>
      </c>
    </row>
    <row r="6091" spans="11:27" ht="15.75">
      <c r="K6091" s="21"/>
      <c r="L6091" s="17"/>
      <c r="M6091" s="17"/>
      <c r="N6091" s="17" t="s">
        <v>444</v>
      </c>
      <c r="O6091" s="17" t="s">
        <v>1481</v>
      </c>
      <c r="P6091" s="17" t="s">
        <v>1786</v>
      </c>
      <c r="Q6091" s="17" t="s">
        <v>347</v>
      </c>
      <c r="R6091" s="18">
        <v>65</v>
      </c>
      <c r="S6091" s="10">
        <v>36</v>
      </c>
      <c r="AA6091" s="11" t="str">
        <f t="shared" si="95"/>
        <v>39. Long AnHuyện Thạnh Hóa</v>
      </c>
    </row>
    <row r="6092" spans="11:27" ht="15.75">
      <c r="K6092" s="21"/>
      <c r="L6092" s="17"/>
      <c r="M6092" s="17"/>
      <c r="N6092" s="17" t="s">
        <v>444</v>
      </c>
      <c r="O6092" s="17" t="s">
        <v>1481</v>
      </c>
      <c r="P6092" s="17" t="s">
        <v>6074</v>
      </c>
      <c r="Q6092" s="17" t="s">
        <v>347</v>
      </c>
      <c r="R6092" s="18">
        <v>65</v>
      </c>
      <c r="S6092" s="10">
        <v>36</v>
      </c>
      <c r="AA6092" s="11" t="str">
        <f t="shared" si="95"/>
        <v>39. Long AnHuyện Thạnh Hóa</v>
      </c>
    </row>
    <row r="6093" spans="11:27" ht="15.75">
      <c r="K6093" s="21"/>
      <c r="L6093" s="17"/>
      <c r="M6093" s="17"/>
      <c r="N6093" s="17" t="s">
        <v>444</v>
      </c>
      <c r="O6093" s="17" t="s">
        <v>1481</v>
      </c>
      <c r="P6093" s="17" t="s">
        <v>1746</v>
      </c>
      <c r="Q6093" s="17" t="s">
        <v>347</v>
      </c>
      <c r="R6093" s="18">
        <v>65</v>
      </c>
      <c r="S6093" s="10">
        <v>36</v>
      </c>
      <c r="AA6093" s="11" t="str">
        <f t="shared" si="95"/>
        <v>39. Long AnHuyện Thạnh Hóa</v>
      </c>
    </row>
    <row r="6094" spans="11:27" ht="15.75">
      <c r="K6094" s="21"/>
      <c r="L6094" s="17"/>
      <c r="M6094" s="17"/>
      <c r="N6094" s="17" t="s">
        <v>444</v>
      </c>
      <c r="O6094" s="17" t="s">
        <v>1481</v>
      </c>
      <c r="P6094" s="17" t="s">
        <v>2203</v>
      </c>
      <c r="Q6094" s="17" t="s">
        <v>347</v>
      </c>
      <c r="R6094" s="18">
        <v>65</v>
      </c>
      <c r="S6094" s="10">
        <v>36</v>
      </c>
      <c r="AA6094" s="11" t="str">
        <f t="shared" si="95"/>
        <v>39. Long AnHuyện Thạnh Hóa</v>
      </c>
    </row>
    <row r="6095" spans="11:27" ht="15.75">
      <c r="K6095" s="21"/>
      <c r="L6095" s="17"/>
      <c r="M6095" s="17"/>
      <c r="N6095" s="17" t="s">
        <v>444</v>
      </c>
      <c r="O6095" s="17" t="s">
        <v>1481</v>
      </c>
      <c r="P6095" s="17" t="s">
        <v>2939</v>
      </c>
      <c r="Q6095" s="17" t="s">
        <v>347</v>
      </c>
      <c r="R6095" s="18">
        <v>65</v>
      </c>
      <c r="S6095" s="10">
        <v>36</v>
      </c>
      <c r="AA6095" s="11" t="str">
        <f t="shared" si="95"/>
        <v>39. Long AnHuyện Thạnh Hóa</v>
      </c>
    </row>
    <row r="6096" spans="11:27" ht="15.75">
      <c r="K6096" s="21"/>
      <c r="L6096" s="17"/>
      <c r="M6096" s="17"/>
      <c r="N6096" s="17" t="s">
        <v>444</v>
      </c>
      <c r="O6096" s="17" t="s">
        <v>1481</v>
      </c>
      <c r="P6096" s="17" t="s">
        <v>6075</v>
      </c>
      <c r="Q6096" s="17" t="s">
        <v>347</v>
      </c>
      <c r="R6096" s="18">
        <v>65</v>
      </c>
      <c r="S6096" s="10">
        <v>36</v>
      </c>
      <c r="AA6096" s="11" t="str">
        <f t="shared" si="95"/>
        <v>39. Long AnHuyện Thạnh Hóa</v>
      </c>
    </row>
    <row r="6097" spans="11:27" ht="15.75">
      <c r="K6097" s="21"/>
      <c r="L6097" s="17"/>
      <c r="M6097" s="17"/>
      <c r="N6097" s="17" t="s">
        <v>444</v>
      </c>
      <c r="O6097" s="17" t="s">
        <v>1481</v>
      </c>
      <c r="P6097" s="17" t="s">
        <v>6076</v>
      </c>
      <c r="Q6097" s="17" t="s">
        <v>347</v>
      </c>
      <c r="R6097" s="18">
        <v>65</v>
      </c>
      <c r="S6097" s="10">
        <v>36</v>
      </c>
      <c r="AA6097" s="11" t="str">
        <f t="shared" si="95"/>
        <v>39. Long AnHuyện Thạnh Hóa</v>
      </c>
    </row>
    <row r="6098" spans="11:27" ht="15.75">
      <c r="K6098" s="21"/>
      <c r="L6098" s="17"/>
      <c r="M6098" s="17"/>
      <c r="N6098" s="17" t="s">
        <v>444</v>
      </c>
      <c r="O6098" s="17" t="s">
        <v>1481</v>
      </c>
      <c r="P6098" s="17" t="s">
        <v>6077</v>
      </c>
      <c r="Q6098" s="17" t="s">
        <v>347</v>
      </c>
      <c r="R6098" s="18">
        <v>65</v>
      </c>
      <c r="S6098" s="10">
        <v>36</v>
      </c>
      <c r="AA6098" s="11" t="str">
        <f t="shared" si="95"/>
        <v>39. Long AnHuyện Thạnh Hóa</v>
      </c>
    </row>
    <row r="6099" spans="11:27" ht="15.75">
      <c r="K6099" s="21"/>
      <c r="L6099" s="17"/>
      <c r="M6099" s="17"/>
      <c r="N6099" s="17" t="s">
        <v>444</v>
      </c>
      <c r="O6099" s="17" t="s">
        <v>1481</v>
      </c>
      <c r="P6099" s="17" t="s">
        <v>6078</v>
      </c>
      <c r="Q6099" s="17" t="s">
        <v>347</v>
      </c>
      <c r="R6099" s="18">
        <v>65</v>
      </c>
      <c r="S6099" s="10">
        <v>36</v>
      </c>
      <c r="AA6099" s="11" t="str">
        <f t="shared" si="95"/>
        <v>39. Long AnHuyện Thạnh Hóa</v>
      </c>
    </row>
    <row r="6100" spans="11:27" ht="15.75">
      <c r="K6100" s="21"/>
      <c r="L6100" s="17"/>
      <c r="M6100" s="17"/>
      <c r="N6100" s="17" t="s">
        <v>444</v>
      </c>
      <c r="O6100" s="17" t="s">
        <v>905</v>
      </c>
      <c r="P6100" s="17" t="s">
        <v>6079</v>
      </c>
      <c r="Q6100" s="17" t="s">
        <v>297</v>
      </c>
      <c r="R6100" s="18">
        <v>95</v>
      </c>
      <c r="S6100" s="10">
        <v>44</v>
      </c>
      <c r="AA6100" s="11" t="str">
        <f t="shared" si="95"/>
        <v>39. Long AnHuyện Thủ Thừa</v>
      </c>
    </row>
    <row r="6101" spans="11:27" ht="15.75">
      <c r="K6101" s="21"/>
      <c r="L6101" s="17"/>
      <c r="M6101" s="17"/>
      <c r="N6101" s="17" t="s">
        <v>444</v>
      </c>
      <c r="O6101" s="17" t="s">
        <v>905</v>
      </c>
      <c r="P6101" s="17" t="s">
        <v>3297</v>
      </c>
      <c r="Q6101" s="17" t="s">
        <v>297</v>
      </c>
      <c r="R6101" s="18">
        <v>95</v>
      </c>
      <c r="S6101" s="10">
        <v>44</v>
      </c>
      <c r="AA6101" s="11" t="str">
        <f t="shared" si="95"/>
        <v>39. Long AnHuyện Thủ Thừa</v>
      </c>
    </row>
    <row r="6102" spans="11:27" ht="15.75">
      <c r="K6102" s="21"/>
      <c r="L6102" s="17"/>
      <c r="M6102" s="17"/>
      <c r="N6102" s="17" t="s">
        <v>444</v>
      </c>
      <c r="O6102" s="17" t="s">
        <v>905</v>
      </c>
      <c r="P6102" s="17" t="s">
        <v>2300</v>
      </c>
      <c r="Q6102" s="17" t="s">
        <v>297</v>
      </c>
      <c r="R6102" s="18">
        <v>95</v>
      </c>
      <c r="S6102" s="10">
        <v>44</v>
      </c>
      <c r="AA6102" s="11" t="str">
        <f t="shared" si="95"/>
        <v>39. Long AnHuyện Thủ Thừa</v>
      </c>
    </row>
    <row r="6103" spans="11:27" ht="15.75">
      <c r="K6103" s="21"/>
      <c r="L6103" s="17"/>
      <c r="M6103" s="17"/>
      <c r="N6103" s="17" t="s">
        <v>444</v>
      </c>
      <c r="O6103" s="17" t="s">
        <v>905</v>
      </c>
      <c r="P6103" s="17" t="s">
        <v>2522</v>
      </c>
      <c r="Q6103" s="17" t="s">
        <v>297</v>
      </c>
      <c r="R6103" s="18">
        <v>95</v>
      </c>
      <c r="S6103" s="10">
        <v>44</v>
      </c>
      <c r="AA6103" s="11" t="str">
        <f t="shared" si="95"/>
        <v>39. Long AnHuyện Thủ Thừa</v>
      </c>
    </row>
    <row r="6104" spans="11:27" ht="15.75">
      <c r="K6104" s="21"/>
      <c r="L6104" s="17"/>
      <c r="M6104" s="17"/>
      <c r="N6104" s="17" t="s">
        <v>444</v>
      </c>
      <c r="O6104" s="17" t="s">
        <v>905</v>
      </c>
      <c r="P6104" s="17" t="s">
        <v>4085</v>
      </c>
      <c r="Q6104" s="17" t="s">
        <v>297</v>
      </c>
      <c r="R6104" s="18">
        <v>95</v>
      </c>
      <c r="S6104" s="10">
        <v>44</v>
      </c>
      <c r="AA6104" s="11" t="str">
        <f t="shared" si="95"/>
        <v>39. Long AnHuyện Thủ Thừa</v>
      </c>
    </row>
    <row r="6105" spans="11:27" ht="15.75">
      <c r="K6105" s="21"/>
      <c r="L6105" s="17"/>
      <c r="M6105" s="17"/>
      <c r="N6105" s="17" t="s">
        <v>444</v>
      </c>
      <c r="O6105" s="17" t="s">
        <v>905</v>
      </c>
      <c r="P6105" s="17" t="s">
        <v>2319</v>
      </c>
      <c r="Q6105" s="17" t="s">
        <v>297</v>
      </c>
      <c r="R6105" s="18">
        <v>95</v>
      </c>
      <c r="S6105" s="10">
        <v>44</v>
      </c>
      <c r="AA6105" s="11" t="str">
        <f t="shared" si="95"/>
        <v>39. Long AnHuyện Thủ Thừa</v>
      </c>
    </row>
    <row r="6106" spans="11:27" ht="15.75">
      <c r="K6106" s="21"/>
      <c r="L6106" s="17"/>
      <c r="M6106" s="17"/>
      <c r="N6106" s="17" t="s">
        <v>444</v>
      </c>
      <c r="O6106" s="17" t="s">
        <v>905</v>
      </c>
      <c r="P6106" s="17" t="s">
        <v>6080</v>
      </c>
      <c r="Q6106" s="17" t="s">
        <v>297</v>
      </c>
      <c r="R6106" s="18">
        <v>95</v>
      </c>
      <c r="S6106" s="10">
        <v>44</v>
      </c>
      <c r="AA6106" s="11" t="str">
        <f t="shared" si="95"/>
        <v>39. Long AnHuyện Thủ Thừa</v>
      </c>
    </row>
    <row r="6107" spans="11:27" ht="15.75">
      <c r="K6107" s="21"/>
      <c r="L6107" s="17"/>
      <c r="M6107" s="17"/>
      <c r="N6107" s="17" t="s">
        <v>444</v>
      </c>
      <c r="O6107" s="17" t="s">
        <v>905</v>
      </c>
      <c r="P6107" s="17" t="s">
        <v>2293</v>
      </c>
      <c r="Q6107" s="17" t="s">
        <v>297</v>
      </c>
      <c r="R6107" s="18">
        <v>95</v>
      </c>
      <c r="S6107" s="10">
        <v>44</v>
      </c>
      <c r="AA6107" s="11" t="str">
        <f t="shared" si="95"/>
        <v>39. Long AnHuyện Thủ Thừa</v>
      </c>
    </row>
    <row r="6108" spans="11:27" ht="15.75">
      <c r="K6108" s="21"/>
      <c r="L6108" s="17"/>
      <c r="M6108" s="17"/>
      <c r="N6108" s="17" t="s">
        <v>444</v>
      </c>
      <c r="O6108" s="17" t="s">
        <v>905</v>
      </c>
      <c r="P6108" s="17" t="s">
        <v>2926</v>
      </c>
      <c r="Q6108" s="17" t="s">
        <v>297</v>
      </c>
      <c r="R6108" s="18">
        <v>95</v>
      </c>
      <c r="S6108" s="10">
        <v>44</v>
      </c>
      <c r="AA6108" s="11" t="str">
        <f t="shared" si="95"/>
        <v>39. Long AnHuyện Thủ Thừa</v>
      </c>
    </row>
    <row r="6109" spans="11:27" ht="15.75">
      <c r="K6109" s="21"/>
      <c r="L6109" s="17"/>
      <c r="M6109" s="17"/>
      <c r="N6109" s="17" t="s">
        <v>444</v>
      </c>
      <c r="O6109" s="17" t="s">
        <v>905</v>
      </c>
      <c r="P6109" s="17" t="s">
        <v>6081</v>
      </c>
      <c r="Q6109" s="17" t="s">
        <v>297</v>
      </c>
      <c r="R6109" s="18">
        <v>95</v>
      </c>
      <c r="S6109" s="10">
        <v>44</v>
      </c>
      <c r="AA6109" s="11" t="str">
        <f t="shared" si="95"/>
        <v>39. Long AnHuyện Thủ Thừa</v>
      </c>
    </row>
    <row r="6110" spans="11:27" ht="15.75">
      <c r="K6110" s="21"/>
      <c r="L6110" s="17"/>
      <c r="M6110" s="17"/>
      <c r="N6110" s="17" t="s">
        <v>444</v>
      </c>
      <c r="O6110" s="17" t="s">
        <v>905</v>
      </c>
      <c r="P6110" s="17" t="s">
        <v>3051</v>
      </c>
      <c r="Q6110" s="17" t="s">
        <v>297</v>
      </c>
      <c r="R6110" s="18">
        <v>95</v>
      </c>
      <c r="S6110" s="10">
        <v>44</v>
      </c>
      <c r="AA6110" s="11" t="str">
        <f t="shared" si="95"/>
        <v>39. Long AnHuyện Thủ Thừa</v>
      </c>
    </row>
    <row r="6111" spans="11:27" ht="15.75">
      <c r="K6111" s="21"/>
      <c r="L6111" s="17"/>
      <c r="M6111" s="17"/>
      <c r="N6111" s="17" t="s">
        <v>444</v>
      </c>
      <c r="O6111" s="17" t="s">
        <v>905</v>
      </c>
      <c r="P6111" s="17" t="s">
        <v>3237</v>
      </c>
      <c r="Q6111" s="17" t="s">
        <v>297</v>
      </c>
      <c r="R6111" s="18">
        <v>95</v>
      </c>
      <c r="S6111" s="10">
        <v>44</v>
      </c>
      <c r="AA6111" s="11" t="str">
        <f t="shared" si="95"/>
        <v>39. Long AnHuyện Thủ Thừa</v>
      </c>
    </row>
    <row r="6112" spans="11:27" ht="15.75">
      <c r="K6112" s="21"/>
      <c r="L6112" s="17"/>
      <c r="M6112" s="17"/>
      <c r="N6112" s="17" t="s">
        <v>444</v>
      </c>
      <c r="O6112" s="17" t="s">
        <v>908</v>
      </c>
      <c r="P6112" s="17" t="s">
        <v>6082</v>
      </c>
      <c r="Q6112" s="17" t="s">
        <v>347</v>
      </c>
      <c r="R6112" s="18">
        <v>65</v>
      </c>
      <c r="S6112" s="10">
        <v>36</v>
      </c>
      <c r="AA6112" s="11" t="str">
        <f t="shared" si="95"/>
        <v>39. Long AnHuyện Vĩnh Hưng</v>
      </c>
    </row>
    <row r="6113" spans="11:27" ht="15.75">
      <c r="K6113" s="21"/>
      <c r="L6113" s="17"/>
      <c r="M6113" s="17"/>
      <c r="N6113" s="17" t="s">
        <v>444</v>
      </c>
      <c r="O6113" s="17" t="s">
        <v>908</v>
      </c>
      <c r="P6113" s="17" t="s">
        <v>6083</v>
      </c>
      <c r="Q6113" s="17" t="s">
        <v>347</v>
      </c>
      <c r="R6113" s="18">
        <v>65</v>
      </c>
      <c r="S6113" s="10">
        <v>36</v>
      </c>
      <c r="AA6113" s="11" t="str">
        <f t="shared" si="95"/>
        <v>39. Long AnHuyện Vĩnh Hưng</v>
      </c>
    </row>
    <row r="6114" spans="11:27" ht="15.75">
      <c r="K6114" s="21"/>
      <c r="L6114" s="17"/>
      <c r="M6114" s="17"/>
      <c r="N6114" s="17" t="s">
        <v>444</v>
      </c>
      <c r="O6114" s="17" t="s">
        <v>908</v>
      </c>
      <c r="P6114" s="17" t="s">
        <v>3451</v>
      </c>
      <c r="Q6114" s="17" t="s">
        <v>347</v>
      </c>
      <c r="R6114" s="18">
        <v>65</v>
      </c>
      <c r="S6114" s="10">
        <v>36</v>
      </c>
      <c r="AA6114" s="11" t="str">
        <f t="shared" si="95"/>
        <v>39. Long AnHuyện Vĩnh Hưng</v>
      </c>
    </row>
    <row r="6115" spans="11:27" ht="15.75">
      <c r="K6115" s="21"/>
      <c r="L6115" s="17"/>
      <c r="M6115" s="17"/>
      <c r="N6115" s="17" t="s">
        <v>444</v>
      </c>
      <c r="O6115" s="17" t="s">
        <v>908</v>
      </c>
      <c r="P6115" s="17" t="s">
        <v>6084</v>
      </c>
      <c r="Q6115" s="17" t="s">
        <v>347</v>
      </c>
      <c r="R6115" s="18">
        <v>65</v>
      </c>
      <c r="S6115" s="10">
        <v>36</v>
      </c>
      <c r="AA6115" s="11" t="str">
        <f t="shared" si="95"/>
        <v>39. Long AnHuyện Vĩnh Hưng</v>
      </c>
    </row>
    <row r="6116" spans="11:27" ht="15.75">
      <c r="K6116" s="21"/>
      <c r="L6116" s="17"/>
      <c r="M6116" s="17"/>
      <c r="N6116" s="17" t="s">
        <v>444</v>
      </c>
      <c r="O6116" s="17" t="s">
        <v>908</v>
      </c>
      <c r="P6116" s="17" t="s">
        <v>6085</v>
      </c>
      <c r="Q6116" s="17" t="s">
        <v>347</v>
      </c>
      <c r="R6116" s="18">
        <v>65</v>
      </c>
      <c r="S6116" s="10">
        <v>36</v>
      </c>
      <c r="AA6116" s="11" t="str">
        <f t="shared" si="95"/>
        <v>39. Long AnHuyện Vĩnh Hưng</v>
      </c>
    </row>
    <row r="6117" spans="11:27" ht="15.75">
      <c r="K6117" s="21"/>
      <c r="L6117" s="17"/>
      <c r="M6117" s="17"/>
      <c r="N6117" s="17" t="s">
        <v>444</v>
      </c>
      <c r="O6117" s="17" t="s">
        <v>908</v>
      </c>
      <c r="P6117" s="17" t="s">
        <v>6086</v>
      </c>
      <c r="Q6117" s="17" t="s">
        <v>347</v>
      </c>
      <c r="R6117" s="18">
        <v>65</v>
      </c>
      <c r="S6117" s="10">
        <v>36</v>
      </c>
      <c r="AA6117" s="11" t="str">
        <f t="shared" si="95"/>
        <v>39. Long AnHuyện Vĩnh Hưng</v>
      </c>
    </row>
    <row r="6118" spans="11:27" ht="15.75">
      <c r="K6118" s="21"/>
      <c r="L6118" s="17"/>
      <c r="M6118" s="17"/>
      <c r="N6118" s="17" t="s">
        <v>444</v>
      </c>
      <c r="O6118" s="17" t="s">
        <v>908</v>
      </c>
      <c r="P6118" s="17" t="s">
        <v>6087</v>
      </c>
      <c r="Q6118" s="17" t="s">
        <v>347</v>
      </c>
      <c r="R6118" s="18">
        <v>65</v>
      </c>
      <c r="S6118" s="10">
        <v>36</v>
      </c>
      <c r="AA6118" s="11" t="str">
        <f t="shared" si="95"/>
        <v>39. Long AnHuyện Vĩnh Hưng</v>
      </c>
    </row>
    <row r="6119" spans="11:27" ht="15.75">
      <c r="K6119" s="21"/>
      <c r="L6119" s="17"/>
      <c r="M6119" s="17"/>
      <c r="N6119" s="17" t="s">
        <v>444</v>
      </c>
      <c r="O6119" s="17" t="s">
        <v>908</v>
      </c>
      <c r="P6119" s="17" t="s">
        <v>2236</v>
      </c>
      <c r="Q6119" s="17" t="s">
        <v>347</v>
      </c>
      <c r="R6119" s="18">
        <v>65</v>
      </c>
      <c r="S6119" s="10">
        <v>36</v>
      </c>
      <c r="AA6119" s="11" t="str">
        <f t="shared" si="95"/>
        <v>39. Long AnHuyện Vĩnh Hưng</v>
      </c>
    </row>
    <row r="6120" spans="11:27" ht="15.75">
      <c r="K6120" s="21"/>
      <c r="L6120" s="17"/>
      <c r="M6120" s="17"/>
      <c r="N6120" s="17" t="s">
        <v>444</v>
      </c>
      <c r="O6120" s="17" t="s">
        <v>908</v>
      </c>
      <c r="P6120" s="17" t="s">
        <v>3175</v>
      </c>
      <c r="Q6120" s="17" t="s">
        <v>347</v>
      </c>
      <c r="R6120" s="18">
        <v>65</v>
      </c>
      <c r="S6120" s="10">
        <v>36</v>
      </c>
      <c r="AA6120" s="11" t="str">
        <f t="shared" si="95"/>
        <v>39. Long AnHuyện Vĩnh Hưng</v>
      </c>
    </row>
    <row r="6121" spans="11:27" ht="15.75">
      <c r="K6121" s="21"/>
      <c r="L6121" s="17"/>
      <c r="M6121" s="17"/>
      <c r="N6121" s="17" t="s">
        <v>444</v>
      </c>
      <c r="O6121" s="17" t="s">
        <v>908</v>
      </c>
      <c r="P6121" s="17" t="s">
        <v>6088</v>
      </c>
      <c r="Q6121" s="17" t="s">
        <v>347</v>
      </c>
      <c r="R6121" s="18">
        <v>65</v>
      </c>
      <c r="S6121" s="10">
        <v>36</v>
      </c>
      <c r="AA6121" s="11" t="str">
        <f t="shared" si="95"/>
        <v>39. Long AnHuyện Vĩnh Hưng</v>
      </c>
    </row>
    <row r="6122" spans="11:27" ht="15.75">
      <c r="K6122" s="21"/>
      <c r="L6122" s="17"/>
      <c r="M6122" s="17"/>
      <c r="N6122" s="17" t="s">
        <v>444</v>
      </c>
      <c r="O6122" s="17" t="s">
        <v>871</v>
      </c>
      <c r="P6122" s="17" t="s">
        <v>2465</v>
      </c>
      <c r="Q6122" s="17" t="s">
        <v>297</v>
      </c>
      <c r="R6122" s="18">
        <v>95</v>
      </c>
      <c r="S6122" s="10">
        <v>44</v>
      </c>
      <c r="AA6122" s="11" t="str">
        <f t="shared" si="95"/>
        <v>39. Long AnThành phố Tân An</v>
      </c>
    </row>
    <row r="6123" spans="11:27" ht="15.75">
      <c r="K6123" s="21"/>
      <c r="L6123" s="17"/>
      <c r="M6123" s="17"/>
      <c r="N6123" s="17" t="s">
        <v>444</v>
      </c>
      <c r="O6123" s="17" t="s">
        <v>871</v>
      </c>
      <c r="P6123" s="17" t="s">
        <v>2466</v>
      </c>
      <c r="Q6123" s="17" t="s">
        <v>297</v>
      </c>
      <c r="R6123" s="18">
        <v>95</v>
      </c>
      <c r="S6123" s="10">
        <v>44</v>
      </c>
      <c r="AA6123" s="11" t="str">
        <f t="shared" si="95"/>
        <v>39. Long AnThành phố Tân An</v>
      </c>
    </row>
    <row r="6124" spans="11:27" ht="15.75">
      <c r="K6124" s="21"/>
      <c r="L6124" s="17"/>
      <c r="M6124" s="17"/>
      <c r="N6124" s="17" t="s">
        <v>444</v>
      </c>
      <c r="O6124" s="17" t="s">
        <v>871</v>
      </c>
      <c r="P6124" s="17" t="s">
        <v>2467</v>
      </c>
      <c r="Q6124" s="17" t="s">
        <v>297</v>
      </c>
      <c r="R6124" s="18">
        <v>95</v>
      </c>
      <c r="S6124" s="10">
        <v>44</v>
      </c>
      <c r="AA6124" s="11" t="str">
        <f t="shared" si="95"/>
        <v>39. Long AnThành phố Tân An</v>
      </c>
    </row>
    <row r="6125" spans="11:27" ht="15.75">
      <c r="K6125" s="21"/>
      <c r="L6125" s="17"/>
      <c r="M6125" s="17"/>
      <c r="N6125" s="17" t="s">
        <v>444</v>
      </c>
      <c r="O6125" s="17" t="s">
        <v>871</v>
      </c>
      <c r="P6125" s="17" t="s">
        <v>2468</v>
      </c>
      <c r="Q6125" s="17" t="s">
        <v>297</v>
      </c>
      <c r="R6125" s="18">
        <v>95</v>
      </c>
      <c r="S6125" s="10">
        <v>44</v>
      </c>
      <c r="AA6125" s="11" t="str">
        <f t="shared" si="95"/>
        <v>39. Long AnThành phố Tân An</v>
      </c>
    </row>
    <row r="6126" spans="11:27" ht="15.75">
      <c r="K6126" s="21"/>
      <c r="L6126" s="17"/>
      <c r="M6126" s="17"/>
      <c r="N6126" s="17" t="s">
        <v>444</v>
      </c>
      <c r="O6126" s="17" t="s">
        <v>871</v>
      </c>
      <c r="P6126" s="17" t="s">
        <v>2469</v>
      </c>
      <c r="Q6126" s="17" t="s">
        <v>297</v>
      </c>
      <c r="R6126" s="18">
        <v>95</v>
      </c>
      <c r="S6126" s="10">
        <v>44</v>
      </c>
      <c r="AA6126" s="11" t="str">
        <f t="shared" si="95"/>
        <v>39. Long AnThành phố Tân An</v>
      </c>
    </row>
    <row r="6127" spans="11:27" ht="15.75">
      <c r="K6127" s="21"/>
      <c r="L6127" s="17"/>
      <c r="M6127" s="17"/>
      <c r="N6127" s="17" t="s">
        <v>444</v>
      </c>
      <c r="O6127" s="17" t="s">
        <v>871</v>
      </c>
      <c r="P6127" s="17" t="s">
        <v>1933</v>
      </c>
      <c r="Q6127" s="17" t="s">
        <v>297</v>
      </c>
      <c r="R6127" s="18">
        <v>95</v>
      </c>
      <c r="S6127" s="10">
        <v>44</v>
      </c>
      <c r="AA6127" s="11" t="str">
        <f t="shared" si="95"/>
        <v>39. Long AnThành phố Tân An</v>
      </c>
    </row>
    <row r="6128" spans="11:27" ht="15.75">
      <c r="K6128" s="21"/>
      <c r="L6128" s="17"/>
      <c r="M6128" s="17"/>
      <c r="N6128" s="17" t="s">
        <v>444</v>
      </c>
      <c r="O6128" s="17" t="s">
        <v>871</v>
      </c>
      <c r="P6128" s="17" t="s">
        <v>2470</v>
      </c>
      <c r="Q6128" s="17" t="s">
        <v>297</v>
      </c>
      <c r="R6128" s="18">
        <v>95</v>
      </c>
      <c r="S6128" s="10">
        <v>44</v>
      </c>
      <c r="AA6128" s="11" t="str">
        <f t="shared" si="95"/>
        <v>39. Long AnThành phố Tân An</v>
      </c>
    </row>
    <row r="6129" spans="11:27" ht="15.75">
      <c r="K6129" s="21"/>
      <c r="L6129" s="17"/>
      <c r="M6129" s="17"/>
      <c r="N6129" s="17" t="s">
        <v>444</v>
      </c>
      <c r="O6129" s="17" t="s">
        <v>871</v>
      </c>
      <c r="P6129" s="17" t="s">
        <v>6089</v>
      </c>
      <c r="Q6129" s="17" t="s">
        <v>297</v>
      </c>
      <c r="R6129" s="18">
        <v>95</v>
      </c>
      <c r="S6129" s="10">
        <v>44</v>
      </c>
      <c r="AA6129" s="11" t="str">
        <f t="shared" si="95"/>
        <v>39. Long AnThành phố Tân An</v>
      </c>
    </row>
    <row r="6130" spans="11:27" ht="15.75">
      <c r="K6130" s="21"/>
      <c r="L6130" s="17"/>
      <c r="M6130" s="17"/>
      <c r="N6130" s="17" t="s">
        <v>444</v>
      </c>
      <c r="O6130" s="17" t="s">
        <v>871</v>
      </c>
      <c r="P6130" s="17" t="s">
        <v>6090</v>
      </c>
      <c r="Q6130" s="17" t="s">
        <v>297</v>
      </c>
      <c r="R6130" s="18">
        <v>95</v>
      </c>
      <c r="S6130" s="10">
        <v>44</v>
      </c>
      <c r="AA6130" s="11" t="str">
        <f t="shared" si="95"/>
        <v>39. Long AnThành phố Tân An</v>
      </c>
    </row>
    <row r="6131" spans="11:27" ht="15.75">
      <c r="K6131" s="21"/>
      <c r="L6131" s="17"/>
      <c r="M6131" s="17"/>
      <c r="N6131" s="17" t="s">
        <v>444</v>
      </c>
      <c r="O6131" s="17" t="s">
        <v>871</v>
      </c>
      <c r="P6131" s="17" t="s">
        <v>6091</v>
      </c>
      <c r="Q6131" s="17" t="s">
        <v>297</v>
      </c>
      <c r="R6131" s="18">
        <v>95</v>
      </c>
      <c r="S6131" s="10">
        <v>44</v>
      </c>
      <c r="AA6131" s="11" t="str">
        <f t="shared" si="95"/>
        <v>39. Long AnThành phố Tân An</v>
      </c>
    </row>
    <row r="6132" spans="11:27" ht="15.75">
      <c r="K6132" s="21"/>
      <c r="L6132" s="17"/>
      <c r="M6132" s="17"/>
      <c r="N6132" s="17" t="s">
        <v>444</v>
      </c>
      <c r="O6132" s="17" t="s">
        <v>871</v>
      </c>
      <c r="P6132" s="17" t="s">
        <v>6092</v>
      </c>
      <c r="Q6132" s="17" t="s">
        <v>297</v>
      </c>
      <c r="R6132" s="18">
        <v>95</v>
      </c>
      <c r="S6132" s="10">
        <v>44</v>
      </c>
      <c r="AA6132" s="11" t="str">
        <f t="shared" si="95"/>
        <v>39. Long AnThành phố Tân An</v>
      </c>
    </row>
    <row r="6133" spans="11:27" ht="15.75">
      <c r="K6133" s="21"/>
      <c r="L6133" s="17"/>
      <c r="M6133" s="17"/>
      <c r="N6133" s="17" t="s">
        <v>444</v>
      </c>
      <c r="O6133" s="17" t="s">
        <v>871</v>
      </c>
      <c r="P6133" s="17" t="s">
        <v>6093</v>
      </c>
      <c r="Q6133" s="17" t="s">
        <v>297</v>
      </c>
      <c r="R6133" s="18">
        <v>95</v>
      </c>
      <c r="S6133" s="10">
        <v>44</v>
      </c>
      <c r="AA6133" s="11" t="str">
        <f t="shared" si="95"/>
        <v>39. Long AnThành phố Tân An</v>
      </c>
    </row>
    <row r="6134" spans="11:27" ht="15.75">
      <c r="K6134" s="21"/>
      <c r="L6134" s="17"/>
      <c r="M6134" s="17"/>
      <c r="N6134" s="17" t="s">
        <v>444</v>
      </c>
      <c r="O6134" s="17" t="s">
        <v>871</v>
      </c>
      <c r="P6134" s="17" t="s">
        <v>6094</v>
      </c>
      <c r="Q6134" s="17" t="s">
        <v>297</v>
      </c>
      <c r="R6134" s="18">
        <v>95</v>
      </c>
      <c r="S6134" s="10">
        <v>44</v>
      </c>
      <c r="AA6134" s="11" t="str">
        <f t="shared" si="95"/>
        <v>39. Long AnThành phố Tân An</v>
      </c>
    </row>
    <row r="6135" spans="11:27" ht="15.75">
      <c r="K6135" s="21"/>
      <c r="L6135" s="17"/>
      <c r="M6135" s="17"/>
      <c r="N6135" s="17" t="s">
        <v>444</v>
      </c>
      <c r="O6135" s="17" t="s">
        <v>871</v>
      </c>
      <c r="P6135" s="17" t="s">
        <v>6095</v>
      </c>
      <c r="Q6135" s="17" t="s">
        <v>297</v>
      </c>
      <c r="R6135" s="18">
        <v>95</v>
      </c>
      <c r="S6135" s="10">
        <v>44</v>
      </c>
      <c r="AA6135" s="11" t="str">
        <f t="shared" si="95"/>
        <v>39. Long AnThành phố Tân An</v>
      </c>
    </row>
    <row r="6136" spans="11:27" ht="15.75">
      <c r="K6136" s="21"/>
      <c r="L6136" s="17"/>
      <c r="M6136" s="17"/>
      <c r="N6136" s="17" t="s">
        <v>444</v>
      </c>
      <c r="O6136" s="17" t="s">
        <v>911</v>
      </c>
      <c r="P6136" s="17" t="s">
        <v>2465</v>
      </c>
      <c r="Q6136" s="17" t="s">
        <v>347</v>
      </c>
      <c r="R6136" s="18">
        <v>65</v>
      </c>
      <c r="S6136" s="10">
        <v>36</v>
      </c>
      <c r="AA6136" s="11" t="str">
        <f t="shared" si="95"/>
        <v>39. Long AnThị xã Kiến Tường</v>
      </c>
    </row>
    <row r="6137" spans="11:27" ht="15.75">
      <c r="K6137" s="21"/>
      <c r="L6137" s="17"/>
      <c r="M6137" s="17"/>
      <c r="N6137" s="17" t="s">
        <v>444</v>
      </c>
      <c r="O6137" s="17" t="s">
        <v>911</v>
      </c>
      <c r="P6137" s="17" t="s">
        <v>2466</v>
      </c>
      <c r="Q6137" s="17" t="s">
        <v>347</v>
      </c>
      <c r="R6137" s="18">
        <v>65</v>
      </c>
      <c r="S6137" s="10">
        <v>36</v>
      </c>
      <c r="AA6137" s="11" t="str">
        <f t="shared" si="95"/>
        <v>39. Long AnThị xã Kiến Tường</v>
      </c>
    </row>
    <row r="6138" spans="11:27" ht="15.75">
      <c r="K6138" s="21"/>
      <c r="L6138" s="17"/>
      <c r="M6138" s="17"/>
      <c r="N6138" s="17" t="s">
        <v>444</v>
      </c>
      <c r="O6138" s="17" t="s">
        <v>911</v>
      </c>
      <c r="P6138" s="17" t="s">
        <v>2467</v>
      </c>
      <c r="Q6138" s="17" t="s">
        <v>347</v>
      </c>
      <c r="R6138" s="18">
        <v>65</v>
      </c>
      <c r="S6138" s="10">
        <v>36</v>
      </c>
      <c r="AA6138" s="11" t="str">
        <f t="shared" si="95"/>
        <v>39. Long AnThị xã Kiến Tường</v>
      </c>
    </row>
    <row r="6139" spans="11:27" ht="15.75">
      <c r="K6139" s="21"/>
      <c r="L6139" s="17"/>
      <c r="M6139" s="17"/>
      <c r="N6139" s="17" t="s">
        <v>444</v>
      </c>
      <c r="O6139" s="17" t="s">
        <v>911</v>
      </c>
      <c r="P6139" s="17" t="s">
        <v>6096</v>
      </c>
      <c r="Q6139" s="17" t="s">
        <v>347</v>
      </c>
      <c r="R6139" s="18">
        <v>65</v>
      </c>
      <c r="S6139" s="10">
        <v>36</v>
      </c>
      <c r="AA6139" s="11" t="str">
        <f t="shared" si="95"/>
        <v>39. Long AnThị xã Kiến Tường</v>
      </c>
    </row>
    <row r="6140" spans="11:27" ht="15.75">
      <c r="K6140" s="21"/>
      <c r="L6140" s="17"/>
      <c r="M6140" s="17"/>
      <c r="N6140" s="17" t="s">
        <v>444</v>
      </c>
      <c r="O6140" s="17" t="s">
        <v>911</v>
      </c>
      <c r="P6140" s="17" t="s">
        <v>3145</v>
      </c>
      <c r="Q6140" s="17" t="s">
        <v>347</v>
      </c>
      <c r="R6140" s="18">
        <v>65</v>
      </c>
      <c r="S6140" s="10">
        <v>36</v>
      </c>
      <c r="AA6140" s="11" t="str">
        <f t="shared" si="95"/>
        <v>39. Long AnThị xã Kiến Tường</v>
      </c>
    </row>
    <row r="6141" spans="11:27" ht="15.75">
      <c r="K6141" s="21"/>
      <c r="L6141" s="17"/>
      <c r="M6141" s="17"/>
      <c r="N6141" s="17" t="s">
        <v>444</v>
      </c>
      <c r="O6141" s="17" t="s">
        <v>911</v>
      </c>
      <c r="P6141" s="17" t="s">
        <v>6097</v>
      </c>
      <c r="Q6141" s="17" t="s">
        <v>347</v>
      </c>
      <c r="R6141" s="18">
        <v>65</v>
      </c>
      <c r="S6141" s="10">
        <v>36</v>
      </c>
      <c r="AA6141" s="11" t="str">
        <f t="shared" si="95"/>
        <v>39. Long AnThị xã Kiến Tường</v>
      </c>
    </row>
    <row r="6142" spans="11:27" ht="15.75">
      <c r="K6142" s="21"/>
      <c r="L6142" s="17"/>
      <c r="M6142" s="17"/>
      <c r="N6142" s="17" t="s">
        <v>444</v>
      </c>
      <c r="O6142" s="17" t="s">
        <v>911</v>
      </c>
      <c r="P6142" s="17" t="s">
        <v>5373</v>
      </c>
      <c r="Q6142" s="17" t="s">
        <v>347</v>
      </c>
      <c r="R6142" s="18">
        <v>65</v>
      </c>
      <c r="S6142" s="10">
        <v>36</v>
      </c>
      <c r="AA6142" s="11" t="str">
        <f t="shared" si="95"/>
        <v>39. Long AnThị xã Kiến Tường</v>
      </c>
    </row>
    <row r="6143" spans="11:27" ht="15.75">
      <c r="K6143" s="21"/>
      <c r="L6143" s="17"/>
      <c r="M6143" s="17"/>
      <c r="N6143" s="17" t="s">
        <v>444</v>
      </c>
      <c r="O6143" s="17" t="s">
        <v>911</v>
      </c>
      <c r="P6143" s="17" t="s">
        <v>2940</v>
      </c>
      <c r="Q6143" s="17" t="s">
        <v>347</v>
      </c>
      <c r="R6143" s="18">
        <v>65</v>
      </c>
      <c r="S6143" s="10">
        <v>36</v>
      </c>
      <c r="AA6143" s="11" t="str">
        <f t="shared" si="95"/>
        <v>39. Long AnThị xã Kiến Tường</v>
      </c>
    </row>
    <row r="6144" spans="11:27" ht="15.75">
      <c r="K6144" s="21"/>
      <c r="L6144" s="17"/>
      <c r="M6144" s="17"/>
      <c r="N6144" s="17" t="s">
        <v>448</v>
      </c>
      <c r="O6144" s="17" t="s">
        <v>1487</v>
      </c>
      <c r="P6144" s="17" t="s">
        <v>6098</v>
      </c>
      <c r="Q6144" s="17" t="s">
        <v>356</v>
      </c>
      <c r="R6144" s="18">
        <v>155</v>
      </c>
      <c r="S6144" s="10">
        <v>56</v>
      </c>
      <c r="AA6144" s="11" t="str">
        <f t="shared" si="95"/>
        <v>40. Nam ĐịnhHuyện Giao Thủy</v>
      </c>
    </row>
    <row r="6145" spans="11:27" ht="15.75">
      <c r="K6145" s="21"/>
      <c r="L6145" s="17"/>
      <c r="M6145" s="17"/>
      <c r="N6145" s="17" t="s">
        <v>448</v>
      </c>
      <c r="O6145" s="17" t="s">
        <v>1487</v>
      </c>
      <c r="P6145" s="17" t="s">
        <v>6099</v>
      </c>
      <c r="Q6145" s="17" t="s">
        <v>356</v>
      </c>
      <c r="R6145" s="18">
        <v>155</v>
      </c>
      <c r="S6145" s="10">
        <v>56</v>
      </c>
      <c r="AA6145" s="11" t="str">
        <f t="shared" si="95"/>
        <v>40. Nam ĐịnhHuyện Giao Thủy</v>
      </c>
    </row>
    <row r="6146" spans="11:27" ht="15.75">
      <c r="K6146" s="21"/>
      <c r="L6146" s="17"/>
      <c r="M6146" s="17"/>
      <c r="N6146" s="17" t="s">
        <v>448</v>
      </c>
      <c r="O6146" s="17" t="s">
        <v>1487</v>
      </c>
      <c r="P6146" s="17" t="s">
        <v>6100</v>
      </c>
      <c r="Q6146" s="17" t="s">
        <v>356</v>
      </c>
      <c r="R6146" s="18">
        <v>155</v>
      </c>
      <c r="S6146" s="10">
        <v>56</v>
      </c>
      <c r="AA6146" s="11" t="str">
        <f t="shared" si="95"/>
        <v>40. Nam ĐịnhHuyện Giao Thủy</v>
      </c>
    </row>
    <row r="6147" spans="11:27" ht="15.75">
      <c r="K6147" s="21"/>
      <c r="L6147" s="17"/>
      <c r="M6147" s="17"/>
      <c r="N6147" s="17" t="s">
        <v>448</v>
      </c>
      <c r="O6147" s="17" t="s">
        <v>1487</v>
      </c>
      <c r="P6147" s="17" t="s">
        <v>2299</v>
      </c>
      <c r="Q6147" s="17" t="s">
        <v>356</v>
      </c>
      <c r="R6147" s="18">
        <v>155</v>
      </c>
      <c r="S6147" s="10">
        <v>56</v>
      </c>
      <c r="AA6147" s="11" t="str">
        <f t="shared" si="95"/>
        <v>40. Nam ĐịnhHuyện Giao Thủy</v>
      </c>
    </row>
    <row r="6148" spans="11:27" ht="15.75">
      <c r="K6148" s="21"/>
      <c r="L6148" s="17"/>
      <c r="M6148" s="17"/>
      <c r="N6148" s="17" t="s">
        <v>448</v>
      </c>
      <c r="O6148" s="17" t="s">
        <v>1487</v>
      </c>
      <c r="P6148" s="17" t="s">
        <v>6101</v>
      </c>
      <c r="Q6148" s="17" t="s">
        <v>356</v>
      </c>
      <c r="R6148" s="18">
        <v>155</v>
      </c>
      <c r="S6148" s="10">
        <v>56</v>
      </c>
      <c r="AA6148" s="11" t="str">
        <f t="shared" si="95"/>
        <v>40. Nam ĐịnhHuyện Giao Thủy</v>
      </c>
    </row>
    <row r="6149" spans="11:27" ht="15.75">
      <c r="K6149" s="21"/>
      <c r="L6149" s="17"/>
      <c r="M6149" s="17"/>
      <c r="N6149" s="17" t="s">
        <v>448</v>
      </c>
      <c r="O6149" s="17" t="s">
        <v>1487</v>
      </c>
      <c r="P6149" s="17" t="s">
        <v>6102</v>
      </c>
      <c r="Q6149" s="17" t="s">
        <v>356</v>
      </c>
      <c r="R6149" s="18">
        <v>155</v>
      </c>
      <c r="S6149" s="10">
        <v>56</v>
      </c>
      <c r="AA6149" s="11" t="str">
        <f t="shared" si="95"/>
        <v>40. Nam ĐịnhHuyện Giao Thủy</v>
      </c>
    </row>
    <row r="6150" spans="11:27" ht="15.75">
      <c r="K6150" s="21"/>
      <c r="L6150" s="17"/>
      <c r="M6150" s="17"/>
      <c r="N6150" s="17" t="s">
        <v>448</v>
      </c>
      <c r="O6150" s="17" t="s">
        <v>1487</v>
      </c>
      <c r="P6150" s="17" t="s">
        <v>6103</v>
      </c>
      <c r="Q6150" s="17" t="s">
        <v>356</v>
      </c>
      <c r="R6150" s="18">
        <v>155</v>
      </c>
      <c r="S6150" s="10">
        <v>56</v>
      </c>
      <c r="AA6150" s="11" t="str">
        <f t="shared" ref="AA6150:AA6213" si="96">N6150&amp;O6150</f>
        <v>40. Nam ĐịnhHuyện Giao Thủy</v>
      </c>
    </row>
    <row r="6151" spans="11:27" ht="15.75">
      <c r="K6151" s="21"/>
      <c r="L6151" s="17"/>
      <c r="M6151" s="17"/>
      <c r="N6151" s="17" t="s">
        <v>448</v>
      </c>
      <c r="O6151" s="17" t="s">
        <v>1487</v>
      </c>
      <c r="P6151" s="17" t="s">
        <v>6104</v>
      </c>
      <c r="Q6151" s="17" t="s">
        <v>356</v>
      </c>
      <c r="R6151" s="18">
        <v>155</v>
      </c>
      <c r="S6151" s="10">
        <v>56</v>
      </c>
      <c r="AA6151" s="11" t="str">
        <f t="shared" si="96"/>
        <v>40. Nam ĐịnhHuyện Giao Thủy</v>
      </c>
    </row>
    <row r="6152" spans="11:27" ht="15.75">
      <c r="K6152" s="21"/>
      <c r="L6152" s="17"/>
      <c r="M6152" s="17"/>
      <c r="N6152" s="17" t="s">
        <v>448</v>
      </c>
      <c r="O6152" s="17" t="s">
        <v>1487</v>
      </c>
      <c r="P6152" s="17" t="s">
        <v>6105</v>
      </c>
      <c r="Q6152" s="17" t="s">
        <v>356</v>
      </c>
      <c r="R6152" s="18">
        <v>155</v>
      </c>
      <c r="S6152" s="10">
        <v>56</v>
      </c>
      <c r="AA6152" s="11" t="str">
        <f t="shared" si="96"/>
        <v>40. Nam ĐịnhHuyện Giao Thủy</v>
      </c>
    </row>
    <row r="6153" spans="11:27" ht="15.75">
      <c r="K6153" s="21"/>
      <c r="L6153" s="17"/>
      <c r="M6153" s="17"/>
      <c r="N6153" s="17" t="s">
        <v>448</v>
      </c>
      <c r="O6153" s="17" t="s">
        <v>1487</v>
      </c>
      <c r="P6153" s="17" t="s">
        <v>6106</v>
      </c>
      <c r="Q6153" s="17" t="s">
        <v>356</v>
      </c>
      <c r="R6153" s="18">
        <v>155</v>
      </c>
      <c r="S6153" s="10">
        <v>56</v>
      </c>
      <c r="AA6153" s="11" t="str">
        <f t="shared" si="96"/>
        <v>40. Nam ĐịnhHuyện Giao Thủy</v>
      </c>
    </row>
    <row r="6154" spans="11:27" ht="15.75">
      <c r="K6154" s="21"/>
      <c r="L6154" s="17"/>
      <c r="M6154" s="17"/>
      <c r="N6154" s="17" t="s">
        <v>448</v>
      </c>
      <c r="O6154" s="17" t="s">
        <v>1487</v>
      </c>
      <c r="P6154" s="17" t="s">
        <v>2949</v>
      </c>
      <c r="Q6154" s="17" t="s">
        <v>356</v>
      </c>
      <c r="R6154" s="18">
        <v>155</v>
      </c>
      <c r="S6154" s="10">
        <v>56</v>
      </c>
      <c r="AA6154" s="11" t="str">
        <f t="shared" si="96"/>
        <v>40. Nam ĐịnhHuyện Giao Thủy</v>
      </c>
    </row>
    <row r="6155" spans="11:27" ht="15.75">
      <c r="K6155" s="21"/>
      <c r="L6155" s="17"/>
      <c r="M6155" s="17"/>
      <c r="N6155" s="17" t="s">
        <v>448</v>
      </c>
      <c r="O6155" s="17" t="s">
        <v>1487</v>
      </c>
      <c r="P6155" s="17" t="s">
        <v>6107</v>
      </c>
      <c r="Q6155" s="17" t="s">
        <v>356</v>
      </c>
      <c r="R6155" s="18">
        <v>155</v>
      </c>
      <c r="S6155" s="10">
        <v>56</v>
      </c>
      <c r="AA6155" s="11" t="str">
        <f t="shared" si="96"/>
        <v>40. Nam ĐịnhHuyện Giao Thủy</v>
      </c>
    </row>
    <row r="6156" spans="11:27" ht="15.75">
      <c r="K6156" s="21"/>
      <c r="L6156" s="17"/>
      <c r="M6156" s="17"/>
      <c r="N6156" s="17" t="s">
        <v>448</v>
      </c>
      <c r="O6156" s="17" t="s">
        <v>1487</v>
      </c>
      <c r="P6156" s="17" t="s">
        <v>6108</v>
      </c>
      <c r="Q6156" s="17" t="s">
        <v>356</v>
      </c>
      <c r="R6156" s="18">
        <v>155</v>
      </c>
      <c r="S6156" s="10">
        <v>56</v>
      </c>
      <c r="AA6156" s="11" t="str">
        <f t="shared" si="96"/>
        <v>40. Nam ĐịnhHuyện Giao Thủy</v>
      </c>
    </row>
    <row r="6157" spans="11:27" ht="15.75">
      <c r="K6157" s="21"/>
      <c r="L6157" s="17"/>
      <c r="M6157" s="17"/>
      <c r="N6157" s="17" t="s">
        <v>448</v>
      </c>
      <c r="O6157" s="17" t="s">
        <v>1487</v>
      </c>
      <c r="P6157" s="17" t="s">
        <v>6109</v>
      </c>
      <c r="Q6157" s="17" t="s">
        <v>356</v>
      </c>
      <c r="R6157" s="18">
        <v>155</v>
      </c>
      <c r="S6157" s="10">
        <v>56</v>
      </c>
      <c r="AA6157" s="11" t="str">
        <f t="shared" si="96"/>
        <v>40. Nam ĐịnhHuyện Giao Thủy</v>
      </c>
    </row>
    <row r="6158" spans="11:27" ht="15.75">
      <c r="K6158" s="21"/>
      <c r="L6158" s="17"/>
      <c r="M6158" s="17"/>
      <c r="N6158" s="17" t="s">
        <v>448</v>
      </c>
      <c r="O6158" s="17" t="s">
        <v>1487</v>
      </c>
      <c r="P6158" s="17" t="s">
        <v>6110</v>
      </c>
      <c r="Q6158" s="17" t="s">
        <v>356</v>
      </c>
      <c r="R6158" s="18">
        <v>155</v>
      </c>
      <c r="S6158" s="10">
        <v>56</v>
      </c>
      <c r="AA6158" s="11" t="str">
        <f t="shared" si="96"/>
        <v>40. Nam ĐịnhHuyện Giao Thủy</v>
      </c>
    </row>
    <row r="6159" spans="11:27" ht="15.75">
      <c r="K6159" s="21"/>
      <c r="L6159" s="17"/>
      <c r="M6159" s="17"/>
      <c r="N6159" s="17" t="s">
        <v>448</v>
      </c>
      <c r="O6159" s="17" t="s">
        <v>1487</v>
      </c>
      <c r="P6159" s="17" t="s">
        <v>6111</v>
      </c>
      <c r="Q6159" s="17" t="s">
        <v>356</v>
      </c>
      <c r="R6159" s="18">
        <v>155</v>
      </c>
      <c r="S6159" s="10">
        <v>56</v>
      </c>
      <c r="AA6159" s="11" t="str">
        <f t="shared" si="96"/>
        <v>40. Nam ĐịnhHuyện Giao Thủy</v>
      </c>
    </row>
    <row r="6160" spans="11:27" ht="15.75">
      <c r="K6160" s="21"/>
      <c r="L6160" s="17"/>
      <c r="M6160" s="17"/>
      <c r="N6160" s="17" t="s">
        <v>448</v>
      </c>
      <c r="O6160" s="17" t="s">
        <v>1487</v>
      </c>
      <c r="P6160" s="17" t="s">
        <v>6112</v>
      </c>
      <c r="Q6160" s="17" t="s">
        <v>356</v>
      </c>
      <c r="R6160" s="18">
        <v>155</v>
      </c>
      <c r="S6160" s="10">
        <v>56</v>
      </c>
      <c r="AA6160" s="11" t="str">
        <f t="shared" si="96"/>
        <v>40. Nam ĐịnhHuyện Giao Thủy</v>
      </c>
    </row>
    <row r="6161" spans="11:27" ht="15.75">
      <c r="K6161" s="21"/>
      <c r="L6161" s="17"/>
      <c r="M6161" s="17"/>
      <c r="N6161" s="17" t="s">
        <v>448</v>
      </c>
      <c r="O6161" s="17" t="s">
        <v>1487</v>
      </c>
      <c r="P6161" s="17" t="s">
        <v>6113</v>
      </c>
      <c r="Q6161" s="17" t="s">
        <v>356</v>
      </c>
      <c r="R6161" s="18">
        <v>155</v>
      </c>
      <c r="S6161" s="10">
        <v>56</v>
      </c>
      <c r="AA6161" s="11" t="str">
        <f t="shared" si="96"/>
        <v>40. Nam ĐịnhHuyện Giao Thủy</v>
      </c>
    </row>
    <row r="6162" spans="11:27" ht="15.75">
      <c r="K6162" s="21"/>
      <c r="L6162" s="17"/>
      <c r="M6162" s="17"/>
      <c r="N6162" s="17" t="s">
        <v>448</v>
      </c>
      <c r="O6162" s="17" t="s">
        <v>1487</v>
      </c>
      <c r="P6162" s="17" t="s">
        <v>6114</v>
      </c>
      <c r="Q6162" s="17" t="s">
        <v>356</v>
      </c>
      <c r="R6162" s="18">
        <v>155</v>
      </c>
      <c r="S6162" s="10">
        <v>56</v>
      </c>
      <c r="AA6162" s="11" t="str">
        <f t="shared" si="96"/>
        <v>40. Nam ĐịnhHuyện Giao Thủy</v>
      </c>
    </row>
    <row r="6163" spans="11:27" ht="15.75">
      <c r="K6163" s="21"/>
      <c r="L6163" s="17"/>
      <c r="M6163" s="17"/>
      <c r="N6163" s="17" t="s">
        <v>448</v>
      </c>
      <c r="O6163" s="17" t="s">
        <v>1487</v>
      </c>
      <c r="P6163" s="17" t="s">
        <v>6115</v>
      </c>
      <c r="Q6163" s="17" t="s">
        <v>356</v>
      </c>
      <c r="R6163" s="18">
        <v>155</v>
      </c>
      <c r="S6163" s="10">
        <v>56</v>
      </c>
      <c r="AA6163" s="11" t="str">
        <f t="shared" si="96"/>
        <v>40. Nam ĐịnhHuyện Giao Thủy</v>
      </c>
    </row>
    <row r="6164" spans="11:27" ht="15.75">
      <c r="K6164" s="21"/>
      <c r="L6164" s="17"/>
      <c r="M6164" s="17"/>
      <c r="N6164" s="17" t="s">
        <v>448</v>
      </c>
      <c r="O6164" s="17" t="s">
        <v>1487</v>
      </c>
      <c r="P6164" s="17" t="s">
        <v>4939</v>
      </c>
      <c r="Q6164" s="17" t="s">
        <v>356</v>
      </c>
      <c r="R6164" s="18">
        <v>155</v>
      </c>
      <c r="S6164" s="10">
        <v>56</v>
      </c>
      <c r="AA6164" s="11" t="str">
        <f t="shared" si="96"/>
        <v>40. Nam ĐịnhHuyện Giao Thủy</v>
      </c>
    </row>
    <row r="6165" spans="11:27" ht="15.75">
      <c r="K6165" s="21"/>
      <c r="L6165" s="17"/>
      <c r="M6165" s="17"/>
      <c r="N6165" s="17" t="s">
        <v>448</v>
      </c>
      <c r="O6165" s="17" t="s">
        <v>1487</v>
      </c>
      <c r="P6165" s="17" t="s">
        <v>6116</v>
      </c>
      <c r="Q6165" s="17" t="s">
        <v>356</v>
      </c>
      <c r="R6165" s="18">
        <v>155</v>
      </c>
      <c r="S6165" s="10">
        <v>56</v>
      </c>
      <c r="AA6165" s="11" t="str">
        <f t="shared" si="96"/>
        <v>40. Nam ĐịnhHuyện Giao Thủy</v>
      </c>
    </row>
    <row r="6166" spans="11:27" ht="15.75">
      <c r="K6166" s="21"/>
      <c r="L6166" s="17"/>
      <c r="M6166" s="17"/>
      <c r="N6166" s="17" t="s">
        <v>448</v>
      </c>
      <c r="O6166" s="17" t="s">
        <v>1489</v>
      </c>
      <c r="P6166" s="17" t="s">
        <v>6117</v>
      </c>
      <c r="Q6166" s="17" t="s">
        <v>356</v>
      </c>
      <c r="R6166" s="18">
        <v>155</v>
      </c>
      <c r="S6166" s="10">
        <v>56</v>
      </c>
      <c r="AA6166" s="11" t="str">
        <f t="shared" si="96"/>
        <v>40. Nam ĐịnhHuyện Hải Hậu</v>
      </c>
    </row>
    <row r="6167" spans="11:27" ht="15.75">
      <c r="K6167" s="21"/>
      <c r="L6167" s="17"/>
      <c r="M6167" s="17"/>
      <c r="N6167" s="17" t="s">
        <v>448</v>
      </c>
      <c r="O6167" s="17" t="s">
        <v>1489</v>
      </c>
      <c r="P6167" s="17" t="s">
        <v>6118</v>
      </c>
      <c r="Q6167" s="17" t="s">
        <v>356</v>
      </c>
      <c r="R6167" s="18">
        <v>155</v>
      </c>
      <c r="S6167" s="10">
        <v>56</v>
      </c>
      <c r="AA6167" s="11" t="str">
        <f t="shared" si="96"/>
        <v>40. Nam ĐịnhHuyện Hải Hậu</v>
      </c>
    </row>
    <row r="6168" spans="11:27" ht="15.75">
      <c r="K6168" s="21"/>
      <c r="L6168" s="17"/>
      <c r="M6168" s="17"/>
      <c r="N6168" s="17" t="s">
        <v>448</v>
      </c>
      <c r="O6168" s="17" t="s">
        <v>1489</v>
      </c>
      <c r="P6168" s="17" t="s">
        <v>6119</v>
      </c>
      <c r="Q6168" s="17" t="s">
        <v>356</v>
      </c>
      <c r="R6168" s="18">
        <v>155</v>
      </c>
      <c r="S6168" s="10">
        <v>56</v>
      </c>
      <c r="AA6168" s="11" t="str">
        <f t="shared" si="96"/>
        <v>40. Nam ĐịnhHuyện Hải Hậu</v>
      </c>
    </row>
    <row r="6169" spans="11:27" ht="15.75">
      <c r="K6169" s="21"/>
      <c r="L6169" s="17"/>
      <c r="M6169" s="17"/>
      <c r="N6169" s="17" t="s">
        <v>448</v>
      </c>
      <c r="O6169" s="17" t="s">
        <v>1489</v>
      </c>
      <c r="P6169" s="17" t="s">
        <v>6120</v>
      </c>
      <c r="Q6169" s="17" t="s">
        <v>356</v>
      </c>
      <c r="R6169" s="18">
        <v>155</v>
      </c>
      <c r="S6169" s="10">
        <v>56</v>
      </c>
      <c r="AA6169" s="11" t="str">
        <f t="shared" si="96"/>
        <v>40. Nam ĐịnhHuyện Hải Hậu</v>
      </c>
    </row>
    <row r="6170" spans="11:27" ht="15.75">
      <c r="K6170" s="21"/>
      <c r="L6170" s="17"/>
      <c r="M6170" s="17"/>
      <c r="N6170" s="17" t="s">
        <v>448</v>
      </c>
      <c r="O6170" s="17" t="s">
        <v>1489</v>
      </c>
      <c r="P6170" s="17" t="s">
        <v>6121</v>
      </c>
      <c r="Q6170" s="17" t="s">
        <v>356</v>
      </c>
      <c r="R6170" s="18">
        <v>155</v>
      </c>
      <c r="S6170" s="10">
        <v>56</v>
      </c>
      <c r="AA6170" s="11" t="str">
        <f t="shared" si="96"/>
        <v>40. Nam ĐịnhHuyện Hải Hậu</v>
      </c>
    </row>
    <row r="6171" spans="11:27" ht="15.75">
      <c r="K6171" s="21"/>
      <c r="L6171" s="17"/>
      <c r="M6171" s="17"/>
      <c r="N6171" s="17" t="s">
        <v>448</v>
      </c>
      <c r="O6171" s="17" t="s">
        <v>1489</v>
      </c>
      <c r="P6171" s="17" t="s">
        <v>6122</v>
      </c>
      <c r="Q6171" s="17" t="s">
        <v>356</v>
      </c>
      <c r="R6171" s="18">
        <v>155</v>
      </c>
      <c r="S6171" s="10">
        <v>56</v>
      </c>
      <c r="AA6171" s="11" t="str">
        <f t="shared" si="96"/>
        <v>40. Nam ĐịnhHuyện Hải Hậu</v>
      </c>
    </row>
    <row r="6172" spans="11:27" ht="15.75">
      <c r="K6172" s="21"/>
      <c r="L6172" s="17"/>
      <c r="M6172" s="17"/>
      <c r="N6172" s="17" t="s">
        <v>448</v>
      </c>
      <c r="O6172" s="17" t="s">
        <v>1489</v>
      </c>
      <c r="P6172" s="17" t="s">
        <v>6123</v>
      </c>
      <c r="Q6172" s="17" t="s">
        <v>356</v>
      </c>
      <c r="R6172" s="18">
        <v>155</v>
      </c>
      <c r="S6172" s="10">
        <v>56</v>
      </c>
      <c r="AA6172" s="11" t="str">
        <f t="shared" si="96"/>
        <v>40. Nam ĐịnhHuyện Hải Hậu</v>
      </c>
    </row>
    <row r="6173" spans="11:27" ht="15.75">
      <c r="K6173" s="21"/>
      <c r="L6173" s="17"/>
      <c r="M6173" s="17"/>
      <c r="N6173" s="17" t="s">
        <v>448</v>
      </c>
      <c r="O6173" s="17" t="s">
        <v>1489</v>
      </c>
      <c r="P6173" s="17" t="s">
        <v>6124</v>
      </c>
      <c r="Q6173" s="17" t="s">
        <v>356</v>
      </c>
      <c r="R6173" s="18">
        <v>155</v>
      </c>
      <c r="S6173" s="10">
        <v>56</v>
      </c>
      <c r="AA6173" s="11" t="str">
        <f t="shared" si="96"/>
        <v>40. Nam ĐịnhHuyện Hải Hậu</v>
      </c>
    </row>
    <row r="6174" spans="11:27" ht="15.75">
      <c r="K6174" s="21"/>
      <c r="L6174" s="17"/>
      <c r="M6174" s="17"/>
      <c r="N6174" s="17" t="s">
        <v>448</v>
      </c>
      <c r="O6174" s="17" t="s">
        <v>1489</v>
      </c>
      <c r="P6174" s="17" t="s">
        <v>6125</v>
      </c>
      <c r="Q6174" s="17" t="s">
        <v>356</v>
      </c>
      <c r="R6174" s="18">
        <v>155</v>
      </c>
      <c r="S6174" s="10">
        <v>56</v>
      </c>
      <c r="AA6174" s="11" t="str">
        <f t="shared" si="96"/>
        <v>40. Nam ĐịnhHuyện Hải Hậu</v>
      </c>
    </row>
    <row r="6175" spans="11:27" ht="15.75">
      <c r="K6175" s="21"/>
      <c r="L6175" s="17"/>
      <c r="M6175" s="17"/>
      <c r="N6175" s="17" t="s">
        <v>448</v>
      </c>
      <c r="O6175" s="17" t="s">
        <v>1489</v>
      </c>
      <c r="P6175" s="17" t="s">
        <v>6126</v>
      </c>
      <c r="Q6175" s="17" t="s">
        <v>356</v>
      </c>
      <c r="R6175" s="18">
        <v>155</v>
      </c>
      <c r="S6175" s="10">
        <v>56</v>
      </c>
      <c r="AA6175" s="11" t="str">
        <f t="shared" si="96"/>
        <v>40. Nam ĐịnhHuyện Hải Hậu</v>
      </c>
    </row>
    <row r="6176" spans="11:27" ht="15.75">
      <c r="K6176" s="21"/>
      <c r="L6176" s="17"/>
      <c r="M6176" s="17"/>
      <c r="N6176" s="17" t="s">
        <v>448</v>
      </c>
      <c r="O6176" s="17" t="s">
        <v>1489</v>
      </c>
      <c r="P6176" s="17" t="s">
        <v>6127</v>
      </c>
      <c r="Q6176" s="17" t="s">
        <v>356</v>
      </c>
      <c r="R6176" s="18">
        <v>155</v>
      </c>
      <c r="S6176" s="10">
        <v>56</v>
      </c>
      <c r="AA6176" s="11" t="str">
        <f t="shared" si="96"/>
        <v>40. Nam ĐịnhHuyện Hải Hậu</v>
      </c>
    </row>
    <row r="6177" spans="11:27" ht="15.75">
      <c r="K6177" s="21"/>
      <c r="L6177" s="17"/>
      <c r="M6177" s="17"/>
      <c r="N6177" s="17" t="s">
        <v>448</v>
      </c>
      <c r="O6177" s="17" t="s">
        <v>1489</v>
      </c>
      <c r="P6177" s="17" t="s">
        <v>6128</v>
      </c>
      <c r="Q6177" s="17" t="s">
        <v>356</v>
      </c>
      <c r="R6177" s="18">
        <v>155</v>
      </c>
      <c r="S6177" s="10">
        <v>56</v>
      </c>
      <c r="AA6177" s="11" t="str">
        <f t="shared" si="96"/>
        <v>40. Nam ĐịnhHuyện Hải Hậu</v>
      </c>
    </row>
    <row r="6178" spans="11:27" ht="15.75">
      <c r="K6178" s="21"/>
      <c r="L6178" s="17"/>
      <c r="M6178" s="17"/>
      <c r="N6178" s="17" t="s">
        <v>448</v>
      </c>
      <c r="O6178" s="17" t="s">
        <v>1489</v>
      </c>
      <c r="P6178" s="17" t="s">
        <v>6129</v>
      </c>
      <c r="Q6178" s="17" t="s">
        <v>356</v>
      </c>
      <c r="R6178" s="18">
        <v>155</v>
      </c>
      <c r="S6178" s="10">
        <v>56</v>
      </c>
      <c r="AA6178" s="11" t="str">
        <f t="shared" si="96"/>
        <v>40. Nam ĐịnhHuyện Hải Hậu</v>
      </c>
    </row>
    <row r="6179" spans="11:27" ht="15.75">
      <c r="K6179" s="21"/>
      <c r="L6179" s="17"/>
      <c r="M6179" s="17"/>
      <c r="N6179" s="17" t="s">
        <v>448</v>
      </c>
      <c r="O6179" s="17" t="s">
        <v>1489</v>
      </c>
      <c r="P6179" s="17" t="s">
        <v>6130</v>
      </c>
      <c r="Q6179" s="17" t="s">
        <v>356</v>
      </c>
      <c r="R6179" s="18">
        <v>155</v>
      </c>
      <c r="S6179" s="10">
        <v>56</v>
      </c>
      <c r="AA6179" s="11" t="str">
        <f t="shared" si="96"/>
        <v>40. Nam ĐịnhHuyện Hải Hậu</v>
      </c>
    </row>
    <row r="6180" spans="11:27" ht="15.75">
      <c r="K6180" s="21"/>
      <c r="L6180" s="17"/>
      <c r="M6180" s="17"/>
      <c r="N6180" s="17" t="s">
        <v>448</v>
      </c>
      <c r="O6180" s="17" t="s">
        <v>1489</v>
      </c>
      <c r="P6180" s="17" t="s">
        <v>6131</v>
      </c>
      <c r="Q6180" s="17" t="s">
        <v>356</v>
      </c>
      <c r="R6180" s="18">
        <v>155</v>
      </c>
      <c r="S6180" s="10">
        <v>56</v>
      </c>
      <c r="AA6180" s="11" t="str">
        <f t="shared" si="96"/>
        <v>40. Nam ĐịnhHuyện Hải Hậu</v>
      </c>
    </row>
    <row r="6181" spans="11:27" ht="15.75">
      <c r="K6181" s="21"/>
      <c r="L6181" s="17"/>
      <c r="M6181" s="17"/>
      <c r="N6181" s="17" t="s">
        <v>448</v>
      </c>
      <c r="O6181" s="17" t="s">
        <v>1489</v>
      </c>
      <c r="P6181" s="17" t="s">
        <v>6132</v>
      </c>
      <c r="Q6181" s="17" t="s">
        <v>356</v>
      </c>
      <c r="R6181" s="18">
        <v>155</v>
      </c>
      <c r="S6181" s="10">
        <v>56</v>
      </c>
      <c r="AA6181" s="11" t="str">
        <f t="shared" si="96"/>
        <v>40. Nam ĐịnhHuyện Hải Hậu</v>
      </c>
    </row>
    <row r="6182" spans="11:27" ht="15.75">
      <c r="K6182" s="21"/>
      <c r="L6182" s="17"/>
      <c r="M6182" s="17"/>
      <c r="N6182" s="17" t="s">
        <v>448</v>
      </c>
      <c r="O6182" s="17" t="s">
        <v>1489</v>
      </c>
      <c r="P6182" s="17" t="s">
        <v>6133</v>
      </c>
      <c r="Q6182" s="17" t="s">
        <v>356</v>
      </c>
      <c r="R6182" s="18">
        <v>155</v>
      </c>
      <c r="S6182" s="10">
        <v>56</v>
      </c>
      <c r="AA6182" s="11" t="str">
        <f t="shared" si="96"/>
        <v>40. Nam ĐịnhHuyện Hải Hậu</v>
      </c>
    </row>
    <row r="6183" spans="11:27" ht="15.75">
      <c r="K6183" s="21"/>
      <c r="L6183" s="17"/>
      <c r="M6183" s="17"/>
      <c r="N6183" s="17" t="s">
        <v>448</v>
      </c>
      <c r="O6183" s="17" t="s">
        <v>1489</v>
      </c>
      <c r="P6183" s="17" t="s">
        <v>6134</v>
      </c>
      <c r="Q6183" s="17" t="s">
        <v>356</v>
      </c>
      <c r="R6183" s="18">
        <v>155</v>
      </c>
      <c r="S6183" s="10">
        <v>56</v>
      </c>
      <c r="AA6183" s="11" t="str">
        <f t="shared" si="96"/>
        <v>40. Nam ĐịnhHuyện Hải Hậu</v>
      </c>
    </row>
    <row r="6184" spans="11:27" ht="15.75">
      <c r="K6184" s="21"/>
      <c r="L6184" s="17"/>
      <c r="M6184" s="17"/>
      <c r="N6184" s="17" t="s">
        <v>448</v>
      </c>
      <c r="O6184" s="17" t="s">
        <v>1489</v>
      </c>
      <c r="P6184" s="17" t="s">
        <v>6135</v>
      </c>
      <c r="Q6184" s="17" t="s">
        <v>356</v>
      </c>
      <c r="R6184" s="18">
        <v>155</v>
      </c>
      <c r="S6184" s="10">
        <v>56</v>
      </c>
      <c r="AA6184" s="11" t="str">
        <f t="shared" si="96"/>
        <v>40. Nam ĐịnhHuyện Hải Hậu</v>
      </c>
    </row>
    <row r="6185" spans="11:27" ht="15.75">
      <c r="K6185" s="21"/>
      <c r="L6185" s="17"/>
      <c r="M6185" s="17"/>
      <c r="N6185" s="17" t="s">
        <v>448</v>
      </c>
      <c r="O6185" s="17" t="s">
        <v>1489</v>
      </c>
      <c r="P6185" s="17" t="s">
        <v>6136</v>
      </c>
      <c r="Q6185" s="17" t="s">
        <v>356</v>
      </c>
      <c r="R6185" s="18">
        <v>155</v>
      </c>
      <c r="S6185" s="10">
        <v>56</v>
      </c>
      <c r="AA6185" s="11" t="str">
        <f t="shared" si="96"/>
        <v>40. Nam ĐịnhHuyện Hải Hậu</v>
      </c>
    </row>
    <row r="6186" spans="11:27" ht="15.75">
      <c r="K6186" s="21"/>
      <c r="L6186" s="17"/>
      <c r="M6186" s="17"/>
      <c r="N6186" s="17" t="s">
        <v>448</v>
      </c>
      <c r="O6186" s="17" t="s">
        <v>1489</v>
      </c>
      <c r="P6186" s="17" t="s">
        <v>3298</v>
      </c>
      <c r="Q6186" s="17" t="s">
        <v>356</v>
      </c>
      <c r="R6186" s="18">
        <v>155</v>
      </c>
      <c r="S6186" s="10">
        <v>56</v>
      </c>
      <c r="AA6186" s="11" t="str">
        <f t="shared" si="96"/>
        <v>40. Nam ĐịnhHuyện Hải Hậu</v>
      </c>
    </row>
    <row r="6187" spans="11:27" ht="15.75">
      <c r="K6187" s="21"/>
      <c r="L6187" s="17"/>
      <c r="M6187" s="17"/>
      <c r="N6187" s="17" t="s">
        <v>448</v>
      </c>
      <c r="O6187" s="17" t="s">
        <v>1489</v>
      </c>
      <c r="P6187" s="17" t="s">
        <v>6137</v>
      </c>
      <c r="Q6187" s="17" t="s">
        <v>356</v>
      </c>
      <c r="R6187" s="18">
        <v>155</v>
      </c>
      <c r="S6187" s="10">
        <v>56</v>
      </c>
      <c r="AA6187" s="11" t="str">
        <f t="shared" si="96"/>
        <v>40. Nam ĐịnhHuyện Hải Hậu</v>
      </c>
    </row>
    <row r="6188" spans="11:27" ht="15.75">
      <c r="K6188" s="21"/>
      <c r="L6188" s="17"/>
      <c r="M6188" s="17"/>
      <c r="N6188" s="17" t="s">
        <v>448</v>
      </c>
      <c r="O6188" s="17" t="s">
        <v>1489</v>
      </c>
      <c r="P6188" s="17" t="s">
        <v>6138</v>
      </c>
      <c r="Q6188" s="17" t="s">
        <v>356</v>
      </c>
      <c r="R6188" s="18">
        <v>155</v>
      </c>
      <c r="S6188" s="10">
        <v>56</v>
      </c>
      <c r="AA6188" s="11" t="str">
        <f t="shared" si="96"/>
        <v>40. Nam ĐịnhHuyện Hải Hậu</v>
      </c>
    </row>
    <row r="6189" spans="11:27" ht="15.75">
      <c r="K6189" s="21"/>
      <c r="L6189" s="17"/>
      <c r="M6189" s="17"/>
      <c r="N6189" s="17" t="s">
        <v>448</v>
      </c>
      <c r="O6189" s="17" t="s">
        <v>1489</v>
      </c>
      <c r="P6189" s="17" t="s">
        <v>6139</v>
      </c>
      <c r="Q6189" s="17" t="s">
        <v>356</v>
      </c>
      <c r="R6189" s="18">
        <v>155</v>
      </c>
      <c r="S6189" s="10">
        <v>56</v>
      </c>
      <c r="AA6189" s="11" t="str">
        <f t="shared" si="96"/>
        <v>40. Nam ĐịnhHuyện Hải Hậu</v>
      </c>
    </row>
    <row r="6190" spans="11:27" ht="15.75">
      <c r="K6190" s="21"/>
      <c r="L6190" s="17"/>
      <c r="M6190" s="17"/>
      <c r="N6190" s="17" t="s">
        <v>448</v>
      </c>
      <c r="O6190" s="17" t="s">
        <v>1489</v>
      </c>
      <c r="P6190" s="17" t="s">
        <v>6140</v>
      </c>
      <c r="Q6190" s="17" t="s">
        <v>356</v>
      </c>
      <c r="R6190" s="18">
        <v>155</v>
      </c>
      <c r="S6190" s="10">
        <v>56</v>
      </c>
      <c r="AA6190" s="11" t="str">
        <f t="shared" si="96"/>
        <v>40. Nam ĐịnhHuyện Hải Hậu</v>
      </c>
    </row>
    <row r="6191" spans="11:27" ht="15.75">
      <c r="K6191" s="21"/>
      <c r="L6191" s="17"/>
      <c r="M6191" s="17"/>
      <c r="N6191" s="17" t="s">
        <v>448</v>
      </c>
      <c r="O6191" s="17" t="s">
        <v>1489</v>
      </c>
      <c r="P6191" s="17" t="s">
        <v>6141</v>
      </c>
      <c r="Q6191" s="17" t="s">
        <v>356</v>
      </c>
      <c r="R6191" s="18">
        <v>155</v>
      </c>
      <c r="S6191" s="10">
        <v>56</v>
      </c>
      <c r="AA6191" s="11" t="str">
        <f t="shared" si="96"/>
        <v>40. Nam ĐịnhHuyện Hải Hậu</v>
      </c>
    </row>
    <row r="6192" spans="11:27" ht="15.75">
      <c r="K6192" s="21"/>
      <c r="L6192" s="17"/>
      <c r="M6192" s="17"/>
      <c r="N6192" s="17" t="s">
        <v>448</v>
      </c>
      <c r="O6192" s="17" t="s">
        <v>1489</v>
      </c>
      <c r="P6192" s="17" t="s">
        <v>6142</v>
      </c>
      <c r="Q6192" s="17" t="s">
        <v>356</v>
      </c>
      <c r="R6192" s="18">
        <v>155</v>
      </c>
      <c r="S6192" s="10">
        <v>56</v>
      </c>
      <c r="AA6192" s="11" t="str">
        <f t="shared" si="96"/>
        <v>40. Nam ĐịnhHuyện Hải Hậu</v>
      </c>
    </row>
    <row r="6193" spans="11:27" ht="15.75">
      <c r="K6193" s="21"/>
      <c r="L6193" s="17"/>
      <c r="M6193" s="17"/>
      <c r="N6193" s="17" t="s">
        <v>448</v>
      </c>
      <c r="O6193" s="17" t="s">
        <v>1489</v>
      </c>
      <c r="P6193" s="17" t="s">
        <v>6143</v>
      </c>
      <c r="Q6193" s="17" t="s">
        <v>356</v>
      </c>
      <c r="R6193" s="18">
        <v>155</v>
      </c>
      <c r="S6193" s="10">
        <v>56</v>
      </c>
      <c r="AA6193" s="11" t="str">
        <f t="shared" si="96"/>
        <v>40. Nam ĐịnhHuyện Hải Hậu</v>
      </c>
    </row>
    <row r="6194" spans="11:27" ht="15.75">
      <c r="K6194" s="21"/>
      <c r="L6194" s="17"/>
      <c r="M6194" s="17"/>
      <c r="N6194" s="17" t="s">
        <v>448</v>
      </c>
      <c r="O6194" s="17" t="s">
        <v>1489</v>
      </c>
      <c r="P6194" s="17" t="s">
        <v>6144</v>
      </c>
      <c r="Q6194" s="17" t="s">
        <v>356</v>
      </c>
      <c r="R6194" s="18">
        <v>155</v>
      </c>
      <c r="S6194" s="10">
        <v>56</v>
      </c>
      <c r="AA6194" s="11" t="str">
        <f t="shared" si="96"/>
        <v>40. Nam ĐịnhHuyện Hải Hậu</v>
      </c>
    </row>
    <row r="6195" spans="11:27" ht="15.75">
      <c r="K6195" s="21"/>
      <c r="L6195" s="17"/>
      <c r="M6195" s="17"/>
      <c r="N6195" s="17" t="s">
        <v>448</v>
      </c>
      <c r="O6195" s="17" t="s">
        <v>1489</v>
      </c>
      <c r="P6195" s="17" t="s">
        <v>6145</v>
      </c>
      <c r="Q6195" s="17" t="s">
        <v>356</v>
      </c>
      <c r="R6195" s="18">
        <v>155</v>
      </c>
      <c r="S6195" s="10">
        <v>56</v>
      </c>
      <c r="AA6195" s="11" t="str">
        <f t="shared" si="96"/>
        <v>40. Nam ĐịnhHuyện Hải Hậu</v>
      </c>
    </row>
    <row r="6196" spans="11:27" ht="15.75">
      <c r="K6196" s="21"/>
      <c r="L6196" s="17"/>
      <c r="M6196" s="17"/>
      <c r="N6196" s="17" t="s">
        <v>448</v>
      </c>
      <c r="O6196" s="17" t="s">
        <v>1489</v>
      </c>
      <c r="P6196" s="17" t="s">
        <v>5162</v>
      </c>
      <c r="Q6196" s="17" t="s">
        <v>356</v>
      </c>
      <c r="R6196" s="18">
        <v>155</v>
      </c>
      <c r="S6196" s="10">
        <v>56</v>
      </c>
      <c r="AA6196" s="11" t="str">
        <f t="shared" si="96"/>
        <v>40. Nam ĐịnhHuyện Hải Hậu</v>
      </c>
    </row>
    <row r="6197" spans="11:27" ht="15.75">
      <c r="K6197" s="21"/>
      <c r="L6197" s="17"/>
      <c r="M6197" s="17"/>
      <c r="N6197" s="17" t="s">
        <v>448</v>
      </c>
      <c r="O6197" s="17" t="s">
        <v>1489</v>
      </c>
      <c r="P6197" s="17" t="s">
        <v>6146</v>
      </c>
      <c r="Q6197" s="17" t="s">
        <v>356</v>
      </c>
      <c r="R6197" s="18">
        <v>155</v>
      </c>
      <c r="S6197" s="10">
        <v>56</v>
      </c>
      <c r="AA6197" s="11" t="str">
        <f t="shared" si="96"/>
        <v>40. Nam ĐịnhHuyện Hải Hậu</v>
      </c>
    </row>
    <row r="6198" spans="11:27" ht="15.75">
      <c r="K6198" s="21"/>
      <c r="L6198" s="17"/>
      <c r="M6198" s="17"/>
      <c r="N6198" s="17" t="s">
        <v>448</v>
      </c>
      <c r="O6198" s="17" t="s">
        <v>1489</v>
      </c>
      <c r="P6198" s="17" t="s">
        <v>6147</v>
      </c>
      <c r="Q6198" s="17" t="s">
        <v>356</v>
      </c>
      <c r="R6198" s="18">
        <v>155</v>
      </c>
      <c r="S6198" s="10">
        <v>56</v>
      </c>
      <c r="AA6198" s="11" t="str">
        <f t="shared" si="96"/>
        <v>40. Nam ĐịnhHuyện Hải Hậu</v>
      </c>
    </row>
    <row r="6199" spans="11:27" ht="15.75">
      <c r="K6199" s="21"/>
      <c r="L6199" s="17"/>
      <c r="M6199" s="17"/>
      <c r="N6199" s="17" t="s">
        <v>448</v>
      </c>
      <c r="O6199" s="17" t="s">
        <v>1489</v>
      </c>
      <c r="P6199" s="17" t="s">
        <v>6148</v>
      </c>
      <c r="Q6199" s="17" t="s">
        <v>356</v>
      </c>
      <c r="R6199" s="18">
        <v>155</v>
      </c>
      <c r="S6199" s="10">
        <v>56</v>
      </c>
      <c r="AA6199" s="11" t="str">
        <f t="shared" si="96"/>
        <v>40. Nam ĐịnhHuyện Hải Hậu</v>
      </c>
    </row>
    <row r="6200" spans="11:27" ht="15.75">
      <c r="K6200" s="21"/>
      <c r="L6200" s="17"/>
      <c r="M6200" s="17"/>
      <c r="N6200" s="17" t="s">
        <v>448</v>
      </c>
      <c r="O6200" s="17" t="s">
        <v>1491</v>
      </c>
      <c r="P6200" s="17" t="s">
        <v>6149</v>
      </c>
      <c r="Q6200" s="17" t="s">
        <v>356</v>
      </c>
      <c r="R6200" s="18">
        <v>155</v>
      </c>
      <c r="S6200" s="10">
        <v>56</v>
      </c>
      <c r="AA6200" s="11" t="str">
        <f t="shared" si="96"/>
        <v>40. Nam ĐịnhHuyện Mỹ Lộc</v>
      </c>
    </row>
    <row r="6201" spans="11:27" ht="15.75">
      <c r="K6201" s="21"/>
      <c r="L6201" s="17"/>
      <c r="M6201" s="17"/>
      <c r="N6201" s="17" t="s">
        <v>448</v>
      </c>
      <c r="O6201" s="17" t="s">
        <v>1491</v>
      </c>
      <c r="P6201" s="17" t="s">
        <v>2561</v>
      </c>
      <c r="Q6201" s="17" t="s">
        <v>356</v>
      </c>
      <c r="R6201" s="18">
        <v>155</v>
      </c>
      <c r="S6201" s="10">
        <v>56</v>
      </c>
      <c r="AA6201" s="11" t="str">
        <f t="shared" si="96"/>
        <v>40. Nam ĐịnhHuyện Mỹ Lộc</v>
      </c>
    </row>
    <row r="6202" spans="11:27" ht="15.75">
      <c r="K6202" s="21"/>
      <c r="L6202" s="17"/>
      <c r="M6202" s="17"/>
      <c r="N6202" s="17" t="s">
        <v>448</v>
      </c>
      <c r="O6202" s="17" t="s">
        <v>1491</v>
      </c>
      <c r="P6202" s="17" t="s">
        <v>1189</v>
      </c>
      <c r="Q6202" s="17" t="s">
        <v>356</v>
      </c>
      <c r="R6202" s="18">
        <v>155</v>
      </c>
      <c r="S6202" s="10">
        <v>56</v>
      </c>
      <c r="AA6202" s="11" t="str">
        <f t="shared" si="96"/>
        <v>40. Nam ĐịnhHuyện Mỹ Lộc</v>
      </c>
    </row>
    <row r="6203" spans="11:27" ht="15.75">
      <c r="K6203" s="21"/>
      <c r="L6203" s="17"/>
      <c r="M6203" s="17"/>
      <c r="N6203" s="17" t="s">
        <v>448</v>
      </c>
      <c r="O6203" s="17" t="s">
        <v>1491</v>
      </c>
      <c r="P6203" s="17" t="s">
        <v>6150</v>
      </c>
      <c r="Q6203" s="17" t="s">
        <v>356</v>
      </c>
      <c r="R6203" s="18">
        <v>155</v>
      </c>
      <c r="S6203" s="10">
        <v>56</v>
      </c>
      <c r="AA6203" s="11" t="str">
        <f t="shared" si="96"/>
        <v>40. Nam ĐịnhHuyện Mỹ Lộc</v>
      </c>
    </row>
    <row r="6204" spans="11:27" ht="15.75">
      <c r="K6204" s="21"/>
      <c r="L6204" s="17"/>
      <c r="M6204" s="17"/>
      <c r="N6204" s="17" t="s">
        <v>448</v>
      </c>
      <c r="O6204" s="17" t="s">
        <v>1491</v>
      </c>
      <c r="P6204" s="17" t="s">
        <v>4134</v>
      </c>
      <c r="Q6204" s="17" t="s">
        <v>356</v>
      </c>
      <c r="R6204" s="18">
        <v>155</v>
      </c>
      <c r="S6204" s="10">
        <v>56</v>
      </c>
      <c r="AA6204" s="11" t="str">
        <f t="shared" si="96"/>
        <v>40. Nam ĐịnhHuyện Mỹ Lộc</v>
      </c>
    </row>
    <row r="6205" spans="11:27" ht="15.75">
      <c r="K6205" s="21"/>
      <c r="L6205" s="17"/>
      <c r="M6205" s="17"/>
      <c r="N6205" s="17" t="s">
        <v>448</v>
      </c>
      <c r="O6205" s="17" t="s">
        <v>1491</v>
      </c>
      <c r="P6205" s="17" t="s">
        <v>6151</v>
      </c>
      <c r="Q6205" s="17" t="s">
        <v>356</v>
      </c>
      <c r="R6205" s="18">
        <v>155</v>
      </c>
      <c r="S6205" s="10">
        <v>56</v>
      </c>
      <c r="AA6205" s="11" t="str">
        <f t="shared" si="96"/>
        <v>40. Nam ĐịnhHuyện Mỹ Lộc</v>
      </c>
    </row>
    <row r="6206" spans="11:27" ht="15.75">
      <c r="K6206" s="21"/>
      <c r="L6206" s="17"/>
      <c r="M6206" s="17"/>
      <c r="N6206" s="17" t="s">
        <v>448</v>
      </c>
      <c r="O6206" s="17" t="s">
        <v>1491</v>
      </c>
      <c r="P6206" s="17" t="s">
        <v>838</v>
      </c>
      <c r="Q6206" s="17" t="s">
        <v>356</v>
      </c>
      <c r="R6206" s="18">
        <v>155</v>
      </c>
      <c r="S6206" s="10">
        <v>56</v>
      </c>
      <c r="AA6206" s="11" t="str">
        <f t="shared" si="96"/>
        <v>40. Nam ĐịnhHuyện Mỹ Lộc</v>
      </c>
    </row>
    <row r="6207" spans="11:27" ht="15.75">
      <c r="K6207" s="21"/>
      <c r="L6207" s="17"/>
      <c r="M6207" s="17"/>
      <c r="N6207" s="17" t="s">
        <v>448</v>
      </c>
      <c r="O6207" s="17" t="s">
        <v>1491</v>
      </c>
      <c r="P6207" s="17" t="s">
        <v>3140</v>
      </c>
      <c r="Q6207" s="17" t="s">
        <v>356</v>
      </c>
      <c r="R6207" s="18">
        <v>155</v>
      </c>
      <c r="S6207" s="10">
        <v>56</v>
      </c>
      <c r="AA6207" s="11" t="str">
        <f t="shared" si="96"/>
        <v>40. Nam ĐịnhHuyện Mỹ Lộc</v>
      </c>
    </row>
    <row r="6208" spans="11:27" ht="15.75">
      <c r="K6208" s="21"/>
      <c r="L6208" s="17"/>
      <c r="M6208" s="17"/>
      <c r="N6208" s="17" t="s">
        <v>448</v>
      </c>
      <c r="O6208" s="17" t="s">
        <v>1491</v>
      </c>
      <c r="P6208" s="17" t="s">
        <v>6152</v>
      </c>
      <c r="Q6208" s="17" t="s">
        <v>356</v>
      </c>
      <c r="R6208" s="18">
        <v>155</v>
      </c>
      <c r="S6208" s="10">
        <v>56</v>
      </c>
      <c r="AA6208" s="11" t="str">
        <f t="shared" si="96"/>
        <v>40. Nam ĐịnhHuyện Mỹ Lộc</v>
      </c>
    </row>
    <row r="6209" spans="11:27" ht="15.75">
      <c r="K6209" s="21"/>
      <c r="L6209" s="17"/>
      <c r="M6209" s="17"/>
      <c r="N6209" s="17" t="s">
        <v>448</v>
      </c>
      <c r="O6209" s="17" t="s">
        <v>1491</v>
      </c>
      <c r="P6209" s="17" t="s">
        <v>5380</v>
      </c>
      <c r="Q6209" s="17" t="s">
        <v>356</v>
      </c>
      <c r="R6209" s="18">
        <v>155</v>
      </c>
      <c r="S6209" s="10">
        <v>56</v>
      </c>
      <c r="AA6209" s="11" t="str">
        <f t="shared" si="96"/>
        <v>40. Nam ĐịnhHuyện Mỹ Lộc</v>
      </c>
    </row>
    <row r="6210" spans="11:27" ht="15.75">
      <c r="K6210" s="21"/>
      <c r="L6210" s="17"/>
      <c r="M6210" s="17"/>
      <c r="N6210" s="17" t="s">
        <v>448</v>
      </c>
      <c r="O6210" s="17" t="s">
        <v>1491</v>
      </c>
      <c r="P6210" s="17" t="s">
        <v>6153</v>
      </c>
      <c r="Q6210" s="17" t="s">
        <v>356</v>
      </c>
      <c r="R6210" s="18">
        <v>155</v>
      </c>
      <c r="S6210" s="10">
        <v>56</v>
      </c>
      <c r="AA6210" s="11" t="str">
        <f t="shared" si="96"/>
        <v>40. Nam ĐịnhHuyện Mỹ Lộc</v>
      </c>
    </row>
    <row r="6211" spans="11:27" ht="15.75">
      <c r="K6211" s="21"/>
      <c r="L6211" s="17"/>
      <c r="M6211" s="17"/>
      <c r="N6211" s="17" t="s">
        <v>448</v>
      </c>
      <c r="O6211" s="17" t="s">
        <v>1493</v>
      </c>
      <c r="P6211" s="17" t="s">
        <v>6154</v>
      </c>
      <c r="Q6211" s="17" t="s">
        <v>356</v>
      </c>
      <c r="R6211" s="18">
        <v>155</v>
      </c>
      <c r="S6211" s="10">
        <v>56</v>
      </c>
      <c r="AA6211" s="11" t="str">
        <f t="shared" si="96"/>
        <v>40. Nam ĐịnhHuyện Nam Trực</v>
      </c>
    </row>
    <row r="6212" spans="11:27" ht="15.75">
      <c r="K6212" s="21"/>
      <c r="L6212" s="17"/>
      <c r="M6212" s="17"/>
      <c r="N6212" s="17" t="s">
        <v>448</v>
      </c>
      <c r="O6212" s="17" t="s">
        <v>1493</v>
      </c>
      <c r="P6212" s="17" t="s">
        <v>1165</v>
      </c>
      <c r="Q6212" s="17" t="s">
        <v>356</v>
      </c>
      <c r="R6212" s="18">
        <v>155</v>
      </c>
      <c r="S6212" s="10">
        <v>56</v>
      </c>
      <c r="AA6212" s="11" t="str">
        <f t="shared" si="96"/>
        <v>40. Nam ĐịnhHuyện Nam Trực</v>
      </c>
    </row>
    <row r="6213" spans="11:27" ht="15.75">
      <c r="K6213" s="21"/>
      <c r="L6213" s="17"/>
      <c r="M6213" s="17"/>
      <c r="N6213" s="17" t="s">
        <v>448</v>
      </c>
      <c r="O6213" s="17" t="s">
        <v>1493</v>
      </c>
      <c r="P6213" s="17" t="s">
        <v>6155</v>
      </c>
      <c r="Q6213" s="17" t="s">
        <v>356</v>
      </c>
      <c r="R6213" s="18">
        <v>155</v>
      </c>
      <c r="S6213" s="10">
        <v>56</v>
      </c>
      <c r="AA6213" s="11" t="str">
        <f t="shared" si="96"/>
        <v>40. Nam ĐịnhHuyện Nam Trực</v>
      </c>
    </row>
    <row r="6214" spans="11:27" ht="15.75">
      <c r="K6214" s="21"/>
      <c r="L6214" s="17"/>
      <c r="M6214" s="17"/>
      <c r="N6214" s="17" t="s">
        <v>448</v>
      </c>
      <c r="O6214" s="17" t="s">
        <v>1493</v>
      </c>
      <c r="P6214" s="17" t="s">
        <v>2695</v>
      </c>
      <c r="Q6214" s="17" t="s">
        <v>356</v>
      </c>
      <c r="R6214" s="18">
        <v>155</v>
      </c>
      <c r="S6214" s="10">
        <v>56</v>
      </c>
      <c r="AA6214" s="11" t="str">
        <f t="shared" ref="AA6214:AA6277" si="97">N6214&amp;O6214</f>
        <v>40. Nam ĐịnhHuyện Nam Trực</v>
      </c>
    </row>
    <row r="6215" spans="11:27" ht="15.75">
      <c r="K6215" s="21"/>
      <c r="L6215" s="17"/>
      <c r="M6215" s="17"/>
      <c r="N6215" s="17" t="s">
        <v>448</v>
      </c>
      <c r="O6215" s="17" t="s">
        <v>1493</v>
      </c>
      <c r="P6215" s="17" t="s">
        <v>1369</v>
      </c>
      <c r="Q6215" s="17" t="s">
        <v>356</v>
      </c>
      <c r="R6215" s="18">
        <v>155</v>
      </c>
      <c r="S6215" s="10">
        <v>56</v>
      </c>
      <c r="AA6215" s="11" t="str">
        <f t="shared" si="97"/>
        <v>40. Nam ĐịnhHuyện Nam Trực</v>
      </c>
    </row>
    <row r="6216" spans="11:27" ht="15.75">
      <c r="K6216" s="21"/>
      <c r="L6216" s="17"/>
      <c r="M6216" s="17"/>
      <c r="N6216" s="17" t="s">
        <v>448</v>
      </c>
      <c r="O6216" s="17" t="s">
        <v>1493</v>
      </c>
      <c r="P6216" s="17" t="s">
        <v>2734</v>
      </c>
      <c r="Q6216" s="17" t="s">
        <v>356</v>
      </c>
      <c r="R6216" s="18">
        <v>155</v>
      </c>
      <c r="S6216" s="10">
        <v>56</v>
      </c>
      <c r="AA6216" s="11" t="str">
        <f t="shared" si="97"/>
        <v>40. Nam ĐịnhHuyện Nam Trực</v>
      </c>
    </row>
    <row r="6217" spans="11:27" ht="15.75">
      <c r="K6217" s="21"/>
      <c r="L6217" s="17"/>
      <c r="M6217" s="17"/>
      <c r="N6217" s="17" t="s">
        <v>448</v>
      </c>
      <c r="O6217" s="17" t="s">
        <v>1493</v>
      </c>
      <c r="P6217" s="17" t="s">
        <v>2605</v>
      </c>
      <c r="Q6217" s="17" t="s">
        <v>356</v>
      </c>
      <c r="R6217" s="18">
        <v>155</v>
      </c>
      <c r="S6217" s="10">
        <v>56</v>
      </c>
      <c r="AA6217" s="11" t="str">
        <f t="shared" si="97"/>
        <v>40. Nam ĐịnhHuyện Nam Trực</v>
      </c>
    </row>
    <row r="6218" spans="11:27" ht="15.75">
      <c r="K6218" s="21"/>
      <c r="L6218" s="17"/>
      <c r="M6218" s="17"/>
      <c r="N6218" s="17" t="s">
        <v>448</v>
      </c>
      <c r="O6218" s="17" t="s">
        <v>1493</v>
      </c>
      <c r="P6218" s="17" t="s">
        <v>6156</v>
      </c>
      <c r="Q6218" s="17" t="s">
        <v>356</v>
      </c>
      <c r="R6218" s="18">
        <v>155</v>
      </c>
      <c r="S6218" s="10">
        <v>56</v>
      </c>
      <c r="AA6218" s="11" t="str">
        <f t="shared" si="97"/>
        <v>40. Nam ĐịnhHuyện Nam Trực</v>
      </c>
    </row>
    <row r="6219" spans="11:27" ht="15.75">
      <c r="K6219" s="21"/>
      <c r="L6219" s="17"/>
      <c r="M6219" s="17"/>
      <c r="N6219" s="17" t="s">
        <v>448</v>
      </c>
      <c r="O6219" s="17" t="s">
        <v>1493</v>
      </c>
      <c r="P6219" s="17" t="s">
        <v>6157</v>
      </c>
      <c r="Q6219" s="17" t="s">
        <v>356</v>
      </c>
      <c r="R6219" s="18">
        <v>155</v>
      </c>
      <c r="S6219" s="10">
        <v>56</v>
      </c>
      <c r="AA6219" s="11" t="str">
        <f t="shared" si="97"/>
        <v>40. Nam ĐịnhHuyện Nam Trực</v>
      </c>
    </row>
    <row r="6220" spans="11:27" ht="15.75">
      <c r="K6220" s="21"/>
      <c r="L6220" s="17"/>
      <c r="M6220" s="17"/>
      <c r="N6220" s="17" t="s">
        <v>448</v>
      </c>
      <c r="O6220" s="17" t="s">
        <v>1493</v>
      </c>
      <c r="P6220" s="17" t="s">
        <v>605</v>
      </c>
      <c r="Q6220" s="17" t="s">
        <v>356</v>
      </c>
      <c r="R6220" s="18">
        <v>155</v>
      </c>
      <c r="S6220" s="10">
        <v>56</v>
      </c>
      <c r="AA6220" s="11" t="str">
        <f t="shared" si="97"/>
        <v>40. Nam ĐịnhHuyện Nam Trực</v>
      </c>
    </row>
    <row r="6221" spans="11:27" ht="15.75">
      <c r="K6221" s="21"/>
      <c r="L6221" s="17"/>
      <c r="M6221" s="17"/>
      <c r="N6221" s="17" t="s">
        <v>448</v>
      </c>
      <c r="O6221" s="17" t="s">
        <v>1493</v>
      </c>
      <c r="P6221" s="17" t="s">
        <v>6158</v>
      </c>
      <c r="Q6221" s="17" t="s">
        <v>356</v>
      </c>
      <c r="R6221" s="18">
        <v>155</v>
      </c>
      <c r="S6221" s="10">
        <v>56</v>
      </c>
      <c r="AA6221" s="11" t="str">
        <f t="shared" si="97"/>
        <v>40. Nam ĐịnhHuyện Nam Trực</v>
      </c>
    </row>
    <row r="6222" spans="11:27" ht="15.75">
      <c r="K6222" s="21"/>
      <c r="L6222" s="17"/>
      <c r="M6222" s="17"/>
      <c r="N6222" s="17" t="s">
        <v>448</v>
      </c>
      <c r="O6222" s="17" t="s">
        <v>1493</v>
      </c>
      <c r="P6222" s="17" t="s">
        <v>6159</v>
      </c>
      <c r="Q6222" s="17" t="s">
        <v>356</v>
      </c>
      <c r="R6222" s="18">
        <v>155</v>
      </c>
      <c r="S6222" s="10">
        <v>56</v>
      </c>
      <c r="AA6222" s="11" t="str">
        <f t="shared" si="97"/>
        <v>40. Nam ĐịnhHuyện Nam Trực</v>
      </c>
    </row>
    <row r="6223" spans="11:27" ht="15.75">
      <c r="K6223" s="21"/>
      <c r="L6223" s="17"/>
      <c r="M6223" s="17"/>
      <c r="N6223" s="17" t="s">
        <v>448</v>
      </c>
      <c r="O6223" s="17" t="s">
        <v>1493</v>
      </c>
      <c r="P6223" s="17" t="s">
        <v>6160</v>
      </c>
      <c r="Q6223" s="17" t="s">
        <v>356</v>
      </c>
      <c r="R6223" s="18">
        <v>155</v>
      </c>
      <c r="S6223" s="10">
        <v>56</v>
      </c>
      <c r="AA6223" s="11" t="str">
        <f t="shared" si="97"/>
        <v>40. Nam ĐịnhHuyện Nam Trực</v>
      </c>
    </row>
    <row r="6224" spans="11:27" ht="15.75">
      <c r="K6224" s="21"/>
      <c r="L6224" s="17"/>
      <c r="M6224" s="17"/>
      <c r="N6224" s="17" t="s">
        <v>448</v>
      </c>
      <c r="O6224" s="17" t="s">
        <v>1493</v>
      </c>
      <c r="P6224" s="17" t="s">
        <v>889</v>
      </c>
      <c r="Q6224" s="17" t="s">
        <v>356</v>
      </c>
      <c r="R6224" s="18">
        <v>155</v>
      </c>
      <c r="S6224" s="10">
        <v>56</v>
      </c>
      <c r="AA6224" s="11" t="str">
        <f t="shared" si="97"/>
        <v>40. Nam ĐịnhHuyện Nam Trực</v>
      </c>
    </row>
    <row r="6225" spans="11:27" ht="15.75">
      <c r="K6225" s="21"/>
      <c r="L6225" s="17"/>
      <c r="M6225" s="17"/>
      <c r="N6225" s="17" t="s">
        <v>448</v>
      </c>
      <c r="O6225" s="17" t="s">
        <v>1493</v>
      </c>
      <c r="P6225" s="17" t="s">
        <v>6161</v>
      </c>
      <c r="Q6225" s="17" t="s">
        <v>356</v>
      </c>
      <c r="R6225" s="18">
        <v>155</v>
      </c>
      <c r="S6225" s="10">
        <v>56</v>
      </c>
      <c r="AA6225" s="11" t="str">
        <f t="shared" si="97"/>
        <v>40. Nam ĐịnhHuyện Nam Trực</v>
      </c>
    </row>
    <row r="6226" spans="11:27" ht="15.75">
      <c r="K6226" s="21"/>
      <c r="L6226" s="17"/>
      <c r="M6226" s="17"/>
      <c r="N6226" s="17" t="s">
        <v>448</v>
      </c>
      <c r="O6226" s="17" t="s">
        <v>1493</v>
      </c>
      <c r="P6226" s="17" t="s">
        <v>5333</v>
      </c>
      <c r="Q6226" s="17" t="s">
        <v>356</v>
      </c>
      <c r="R6226" s="18">
        <v>155</v>
      </c>
      <c r="S6226" s="10">
        <v>56</v>
      </c>
      <c r="AA6226" s="11" t="str">
        <f t="shared" si="97"/>
        <v>40. Nam ĐịnhHuyện Nam Trực</v>
      </c>
    </row>
    <row r="6227" spans="11:27" ht="15.75">
      <c r="K6227" s="21"/>
      <c r="L6227" s="17"/>
      <c r="M6227" s="17"/>
      <c r="N6227" s="17" t="s">
        <v>448</v>
      </c>
      <c r="O6227" s="17" t="s">
        <v>1493</v>
      </c>
      <c r="P6227" s="17" t="s">
        <v>6162</v>
      </c>
      <c r="Q6227" s="17" t="s">
        <v>356</v>
      </c>
      <c r="R6227" s="18">
        <v>155</v>
      </c>
      <c r="S6227" s="10">
        <v>56</v>
      </c>
      <c r="AA6227" s="11" t="str">
        <f t="shared" si="97"/>
        <v>40. Nam ĐịnhHuyện Nam Trực</v>
      </c>
    </row>
    <row r="6228" spans="11:27" ht="15.75">
      <c r="K6228" s="21"/>
      <c r="L6228" s="17"/>
      <c r="M6228" s="17"/>
      <c r="N6228" s="17" t="s">
        <v>448</v>
      </c>
      <c r="O6228" s="17" t="s">
        <v>1493</v>
      </c>
      <c r="P6228" s="17" t="s">
        <v>6163</v>
      </c>
      <c r="Q6228" s="17" t="s">
        <v>356</v>
      </c>
      <c r="R6228" s="18">
        <v>155</v>
      </c>
      <c r="S6228" s="10">
        <v>56</v>
      </c>
      <c r="AA6228" s="11" t="str">
        <f t="shared" si="97"/>
        <v>40. Nam ĐịnhHuyện Nam Trực</v>
      </c>
    </row>
    <row r="6229" spans="11:27" ht="15.75">
      <c r="K6229" s="21"/>
      <c r="L6229" s="17"/>
      <c r="M6229" s="17"/>
      <c r="N6229" s="17" t="s">
        <v>448</v>
      </c>
      <c r="O6229" s="17" t="s">
        <v>1493</v>
      </c>
      <c r="P6229" s="17" t="s">
        <v>4262</v>
      </c>
      <c r="Q6229" s="17" t="s">
        <v>356</v>
      </c>
      <c r="R6229" s="18">
        <v>155</v>
      </c>
      <c r="S6229" s="10">
        <v>56</v>
      </c>
      <c r="AA6229" s="11" t="str">
        <f t="shared" si="97"/>
        <v>40. Nam ĐịnhHuyện Nam Trực</v>
      </c>
    </row>
    <row r="6230" spans="11:27" ht="15.75">
      <c r="K6230" s="21"/>
      <c r="L6230" s="17"/>
      <c r="M6230" s="17"/>
      <c r="N6230" s="17" t="s">
        <v>448</v>
      </c>
      <c r="O6230" s="17" t="s">
        <v>1493</v>
      </c>
      <c r="P6230" s="17" t="s">
        <v>6164</v>
      </c>
      <c r="Q6230" s="17" t="s">
        <v>356</v>
      </c>
      <c r="R6230" s="18">
        <v>155</v>
      </c>
      <c r="S6230" s="10">
        <v>56</v>
      </c>
      <c r="AA6230" s="11" t="str">
        <f t="shared" si="97"/>
        <v>40. Nam ĐịnhHuyện Nam Trực</v>
      </c>
    </row>
    <row r="6231" spans="11:27" ht="15.75">
      <c r="K6231" s="21"/>
      <c r="L6231" s="17"/>
      <c r="M6231" s="17"/>
      <c r="N6231" s="17" t="s">
        <v>448</v>
      </c>
      <c r="O6231" s="17" t="s">
        <v>1495</v>
      </c>
      <c r="P6231" s="17" t="s">
        <v>6165</v>
      </c>
      <c r="Q6231" s="17" t="s">
        <v>356</v>
      </c>
      <c r="R6231" s="18">
        <v>155</v>
      </c>
      <c r="S6231" s="10">
        <v>56</v>
      </c>
      <c r="AA6231" s="11" t="str">
        <f t="shared" si="97"/>
        <v>40. Nam ĐịnhHuyện Nghĩa Hưng</v>
      </c>
    </row>
    <row r="6232" spans="11:27" ht="15.75">
      <c r="K6232" s="21"/>
      <c r="L6232" s="17"/>
      <c r="M6232" s="17"/>
      <c r="N6232" s="17" t="s">
        <v>448</v>
      </c>
      <c r="O6232" s="17" t="s">
        <v>1495</v>
      </c>
      <c r="P6232" s="17" t="s">
        <v>6166</v>
      </c>
      <c r="Q6232" s="17" t="s">
        <v>356</v>
      </c>
      <c r="R6232" s="18">
        <v>155</v>
      </c>
      <c r="S6232" s="10">
        <v>56</v>
      </c>
      <c r="AA6232" s="11" t="str">
        <f t="shared" si="97"/>
        <v>40. Nam ĐịnhHuyện Nghĩa Hưng</v>
      </c>
    </row>
    <row r="6233" spans="11:27" ht="15.75">
      <c r="K6233" s="21"/>
      <c r="L6233" s="17"/>
      <c r="M6233" s="17"/>
      <c r="N6233" s="17" t="s">
        <v>448</v>
      </c>
      <c r="O6233" s="17" t="s">
        <v>1495</v>
      </c>
      <c r="P6233" s="17" t="s">
        <v>6167</v>
      </c>
      <c r="Q6233" s="17" t="s">
        <v>356</v>
      </c>
      <c r="R6233" s="18">
        <v>155</v>
      </c>
      <c r="S6233" s="10">
        <v>56</v>
      </c>
      <c r="AA6233" s="11" t="str">
        <f t="shared" si="97"/>
        <v>40. Nam ĐịnhHuyện Nghĩa Hưng</v>
      </c>
    </row>
    <row r="6234" spans="11:27" ht="15.75">
      <c r="K6234" s="21"/>
      <c r="L6234" s="17"/>
      <c r="M6234" s="17"/>
      <c r="N6234" s="17" t="s">
        <v>448</v>
      </c>
      <c r="O6234" s="17" t="s">
        <v>1495</v>
      </c>
      <c r="P6234" s="17" t="s">
        <v>6168</v>
      </c>
      <c r="Q6234" s="17" t="s">
        <v>356</v>
      </c>
      <c r="R6234" s="18">
        <v>155</v>
      </c>
      <c r="S6234" s="10">
        <v>56</v>
      </c>
      <c r="AA6234" s="11" t="str">
        <f t="shared" si="97"/>
        <v>40. Nam ĐịnhHuyện Nghĩa Hưng</v>
      </c>
    </row>
    <row r="6235" spans="11:27" ht="15.75">
      <c r="K6235" s="21"/>
      <c r="L6235" s="17"/>
      <c r="M6235" s="17"/>
      <c r="N6235" s="17" t="s">
        <v>448</v>
      </c>
      <c r="O6235" s="17" t="s">
        <v>1495</v>
      </c>
      <c r="P6235" s="17" t="s">
        <v>4739</v>
      </c>
      <c r="Q6235" s="17" t="s">
        <v>356</v>
      </c>
      <c r="R6235" s="18">
        <v>155</v>
      </c>
      <c r="S6235" s="10">
        <v>56</v>
      </c>
      <c r="AA6235" s="11" t="str">
        <f t="shared" si="97"/>
        <v>40. Nam ĐịnhHuyện Nghĩa Hưng</v>
      </c>
    </row>
    <row r="6236" spans="11:27" ht="15.75">
      <c r="K6236" s="21"/>
      <c r="L6236" s="17"/>
      <c r="M6236" s="17"/>
      <c r="N6236" s="17" t="s">
        <v>448</v>
      </c>
      <c r="O6236" s="17" t="s">
        <v>1495</v>
      </c>
      <c r="P6236" s="17" t="s">
        <v>3232</v>
      </c>
      <c r="Q6236" s="17" t="s">
        <v>356</v>
      </c>
      <c r="R6236" s="18">
        <v>155</v>
      </c>
      <c r="S6236" s="10">
        <v>56</v>
      </c>
      <c r="AA6236" s="11" t="str">
        <f t="shared" si="97"/>
        <v>40. Nam ĐịnhHuyện Nghĩa Hưng</v>
      </c>
    </row>
    <row r="6237" spans="11:27" ht="15.75">
      <c r="K6237" s="21"/>
      <c r="L6237" s="17"/>
      <c r="M6237" s="17"/>
      <c r="N6237" s="17" t="s">
        <v>448</v>
      </c>
      <c r="O6237" s="17" t="s">
        <v>1495</v>
      </c>
      <c r="P6237" s="17" t="s">
        <v>6169</v>
      </c>
      <c r="Q6237" s="17" t="s">
        <v>356</v>
      </c>
      <c r="R6237" s="18">
        <v>155</v>
      </c>
      <c r="S6237" s="10">
        <v>56</v>
      </c>
      <c r="AA6237" s="11" t="str">
        <f t="shared" si="97"/>
        <v>40. Nam ĐịnhHuyện Nghĩa Hưng</v>
      </c>
    </row>
    <row r="6238" spans="11:27" ht="15.75">
      <c r="K6238" s="21"/>
      <c r="L6238" s="17"/>
      <c r="M6238" s="17"/>
      <c r="N6238" s="17" t="s">
        <v>448</v>
      </c>
      <c r="O6238" s="17" t="s">
        <v>1495</v>
      </c>
      <c r="P6238" s="17" t="s">
        <v>6170</v>
      </c>
      <c r="Q6238" s="17" t="s">
        <v>356</v>
      </c>
      <c r="R6238" s="18">
        <v>155</v>
      </c>
      <c r="S6238" s="10">
        <v>56</v>
      </c>
      <c r="AA6238" s="11" t="str">
        <f t="shared" si="97"/>
        <v>40. Nam ĐịnhHuyện Nghĩa Hưng</v>
      </c>
    </row>
    <row r="6239" spans="11:27" ht="15.75">
      <c r="K6239" s="21"/>
      <c r="L6239" s="17"/>
      <c r="M6239" s="17"/>
      <c r="N6239" s="17" t="s">
        <v>448</v>
      </c>
      <c r="O6239" s="17" t="s">
        <v>1495</v>
      </c>
      <c r="P6239" s="17" t="s">
        <v>6171</v>
      </c>
      <c r="Q6239" s="17" t="s">
        <v>356</v>
      </c>
      <c r="R6239" s="18">
        <v>155</v>
      </c>
      <c r="S6239" s="10">
        <v>56</v>
      </c>
      <c r="AA6239" s="11" t="str">
        <f t="shared" si="97"/>
        <v>40. Nam ĐịnhHuyện Nghĩa Hưng</v>
      </c>
    </row>
    <row r="6240" spans="11:27" ht="15.75">
      <c r="K6240" s="21"/>
      <c r="L6240" s="17"/>
      <c r="M6240" s="17"/>
      <c r="N6240" s="17" t="s">
        <v>448</v>
      </c>
      <c r="O6240" s="17" t="s">
        <v>1495</v>
      </c>
      <c r="P6240" s="17" t="s">
        <v>6172</v>
      </c>
      <c r="Q6240" s="17" t="s">
        <v>356</v>
      </c>
      <c r="R6240" s="18">
        <v>155</v>
      </c>
      <c r="S6240" s="10">
        <v>56</v>
      </c>
      <c r="AA6240" s="11" t="str">
        <f t="shared" si="97"/>
        <v>40. Nam ĐịnhHuyện Nghĩa Hưng</v>
      </c>
    </row>
    <row r="6241" spans="11:27" ht="15.75">
      <c r="K6241" s="21"/>
      <c r="L6241" s="17"/>
      <c r="M6241" s="17"/>
      <c r="N6241" s="17" t="s">
        <v>448</v>
      </c>
      <c r="O6241" s="17" t="s">
        <v>1495</v>
      </c>
      <c r="P6241" s="17" t="s">
        <v>6173</v>
      </c>
      <c r="Q6241" s="17" t="s">
        <v>356</v>
      </c>
      <c r="R6241" s="18">
        <v>155</v>
      </c>
      <c r="S6241" s="10">
        <v>56</v>
      </c>
      <c r="AA6241" s="11" t="str">
        <f t="shared" si="97"/>
        <v>40. Nam ĐịnhHuyện Nghĩa Hưng</v>
      </c>
    </row>
    <row r="6242" spans="11:27" ht="15.75">
      <c r="K6242" s="21"/>
      <c r="L6242" s="17"/>
      <c r="M6242" s="17"/>
      <c r="N6242" s="17" t="s">
        <v>448</v>
      </c>
      <c r="O6242" s="17" t="s">
        <v>1495</v>
      </c>
      <c r="P6242" s="17" t="s">
        <v>6174</v>
      </c>
      <c r="Q6242" s="17" t="s">
        <v>356</v>
      </c>
      <c r="R6242" s="18">
        <v>155</v>
      </c>
      <c r="S6242" s="10">
        <v>56</v>
      </c>
      <c r="AA6242" s="11" t="str">
        <f t="shared" si="97"/>
        <v>40. Nam ĐịnhHuyện Nghĩa Hưng</v>
      </c>
    </row>
    <row r="6243" spans="11:27" ht="15.75">
      <c r="K6243" s="21"/>
      <c r="L6243" s="17"/>
      <c r="M6243" s="17"/>
      <c r="N6243" s="17" t="s">
        <v>448</v>
      </c>
      <c r="O6243" s="17" t="s">
        <v>1495</v>
      </c>
      <c r="P6243" s="17" t="s">
        <v>6175</v>
      </c>
      <c r="Q6243" s="17" t="s">
        <v>356</v>
      </c>
      <c r="R6243" s="18">
        <v>155</v>
      </c>
      <c r="S6243" s="10">
        <v>56</v>
      </c>
      <c r="AA6243" s="11" t="str">
        <f t="shared" si="97"/>
        <v>40. Nam ĐịnhHuyện Nghĩa Hưng</v>
      </c>
    </row>
    <row r="6244" spans="11:27" ht="15.75">
      <c r="K6244" s="21"/>
      <c r="L6244" s="17"/>
      <c r="M6244" s="17"/>
      <c r="N6244" s="17" t="s">
        <v>448</v>
      </c>
      <c r="O6244" s="17" t="s">
        <v>1495</v>
      </c>
      <c r="P6244" s="17" t="s">
        <v>6176</v>
      </c>
      <c r="Q6244" s="17" t="s">
        <v>356</v>
      </c>
      <c r="R6244" s="18">
        <v>155</v>
      </c>
      <c r="S6244" s="10">
        <v>56</v>
      </c>
      <c r="AA6244" s="11" t="str">
        <f t="shared" si="97"/>
        <v>40. Nam ĐịnhHuyện Nghĩa Hưng</v>
      </c>
    </row>
    <row r="6245" spans="11:27" ht="15.75">
      <c r="K6245" s="21"/>
      <c r="L6245" s="17"/>
      <c r="M6245" s="17"/>
      <c r="N6245" s="17" t="s">
        <v>448</v>
      </c>
      <c r="O6245" s="17" t="s">
        <v>1495</v>
      </c>
      <c r="P6245" s="17" t="s">
        <v>6177</v>
      </c>
      <c r="Q6245" s="17" t="s">
        <v>356</v>
      </c>
      <c r="R6245" s="18">
        <v>155</v>
      </c>
      <c r="S6245" s="10">
        <v>56</v>
      </c>
      <c r="AA6245" s="11" t="str">
        <f t="shared" si="97"/>
        <v>40. Nam ĐịnhHuyện Nghĩa Hưng</v>
      </c>
    </row>
    <row r="6246" spans="11:27" ht="15.75">
      <c r="K6246" s="21"/>
      <c r="L6246" s="17"/>
      <c r="M6246" s="17"/>
      <c r="N6246" s="17" t="s">
        <v>448</v>
      </c>
      <c r="O6246" s="17" t="s">
        <v>1495</v>
      </c>
      <c r="P6246" s="17" t="s">
        <v>6178</v>
      </c>
      <c r="Q6246" s="17" t="s">
        <v>356</v>
      </c>
      <c r="R6246" s="18">
        <v>155</v>
      </c>
      <c r="S6246" s="10">
        <v>56</v>
      </c>
      <c r="AA6246" s="11" t="str">
        <f t="shared" si="97"/>
        <v>40. Nam ĐịnhHuyện Nghĩa Hưng</v>
      </c>
    </row>
    <row r="6247" spans="11:27" ht="15.75">
      <c r="K6247" s="21"/>
      <c r="L6247" s="17"/>
      <c r="M6247" s="17"/>
      <c r="N6247" s="17" t="s">
        <v>448</v>
      </c>
      <c r="O6247" s="17" t="s">
        <v>1495</v>
      </c>
      <c r="P6247" s="17" t="s">
        <v>6179</v>
      </c>
      <c r="Q6247" s="17" t="s">
        <v>356</v>
      </c>
      <c r="R6247" s="18">
        <v>155</v>
      </c>
      <c r="S6247" s="10">
        <v>56</v>
      </c>
      <c r="AA6247" s="11" t="str">
        <f t="shared" si="97"/>
        <v>40. Nam ĐịnhHuyện Nghĩa Hưng</v>
      </c>
    </row>
    <row r="6248" spans="11:27" ht="15.75">
      <c r="K6248" s="21"/>
      <c r="L6248" s="17"/>
      <c r="M6248" s="17"/>
      <c r="N6248" s="17" t="s">
        <v>448</v>
      </c>
      <c r="O6248" s="17" t="s">
        <v>1495</v>
      </c>
      <c r="P6248" s="17" t="s">
        <v>6180</v>
      </c>
      <c r="Q6248" s="17" t="s">
        <v>356</v>
      </c>
      <c r="R6248" s="18">
        <v>155</v>
      </c>
      <c r="S6248" s="10">
        <v>56</v>
      </c>
      <c r="AA6248" s="11" t="str">
        <f t="shared" si="97"/>
        <v>40. Nam ĐịnhHuyện Nghĩa Hưng</v>
      </c>
    </row>
    <row r="6249" spans="11:27" ht="15.75">
      <c r="K6249" s="21"/>
      <c r="L6249" s="17"/>
      <c r="M6249" s="17"/>
      <c r="N6249" s="17" t="s">
        <v>448</v>
      </c>
      <c r="O6249" s="17" t="s">
        <v>1495</v>
      </c>
      <c r="P6249" s="17" t="s">
        <v>6181</v>
      </c>
      <c r="Q6249" s="17" t="s">
        <v>356</v>
      </c>
      <c r="R6249" s="18">
        <v>155</v>
      </c>
      <c r="S6249" s="10">
        <v>56</v>
      </c>
      <c r="AA6249" s="11" t="str">
        <f t="shared" si="97"/>
        <v>40. Nam ĐịnhHuyện Nghĩa Hưng</v>
      </c>
    </row>
    <row r="6250" spans="11:27" ht="15.75">
      <c r="K6250" s="21"/>
      <c r="L6250" s="17"/>
      <c r="M6250" s="17"/>
      <c r="N6250" s="17" t="s">
        <v>448</v>
      </c>
      <c r="O6250" s="17" t="s">
        <v>1495</v>
      </c>
      <c r="P6250" s="17" t="s">
        <v>6182</v>
      </c>
      <c r="Q6250" s="17" t="s">
        <v>356</v>
      </c>
      <c r="R6250" s="18">
        <v>155</v>
      </c>
      <c r="S6250" s="10">
        <v>56</v>
      </c>
      <c r="AA6250" s="11" t="str">
        <f t="shared" si="97"/>
        <v>40. Nam ĐịnhHuyện Nghĩa Hưng</v>
      </c>
    </row>
    <row r="6251" spans="11:27" ht="15.75">
      <c r="K6251" s="21"/>
      <c r="L6251" s="17"/>
      <c r="M6251" s="17"/>
      <c r="N6251" s="17" t="s">
        <v>448</v>
      </c>
      <c r="O6251" s="17" t="s">
        <v>1495</v>
      </c>
      <c r="P6251" s="17" t="s">
        <v>2423</v>
      </c>
      <c r="Q6251" s="17" t="s">
        <v>356</v>
      </c>
      <c r="R6251" s="18">
        <v>155</v>
      </c>
      <c r="S6251" s="10">
        <v>56</v>
      </c>
      <c r="AA6251" s="11" t="str">
        <f t="shared" si="97"/>
        <v>40. Nam ĐịnhHuyện Nghĩa Hưng</v>
      </c>
    </row>
    <row r="6252" spans="11:27" ht="15.75">
      <c r="K6252" s="21"/>
      <c r="L6252" s="17"/>
      <c r="M6252" s="17"/>
      <c r="N6252" s="17" t="s">
        <v>448</v>
      </c>
      <c r="O6252" s="17" t="s">
        <v>1495</v>
      </c>
      <c r="P6252" s="17" t="s">
        <v>6183</v>
      </c>
      <c r="Q6252" s="17" t="s">
        <v>356</v>
      </c>
      <c r="R6252" s="18">
        <v>155</v>
      </c>
      <c r="S6252" s="10">
        <v>56</v>
      </c>
      <c r="AA6252" s="11" t="str">
        <f t="shared" si="97"/>
        <v>40. Nam ĐịnhHuyện Nghĩa Hưng</v>
      </c>
    </row>
    <row r="6253" spans="11:27" ht="15.75">
      <c r="K6253" s="21"/>
      <c r="L6253" s="17"/>
      <c r="M6253" s="17"/>
      <c r="N6253" s="17" t="s">
        <v>448</v>
      </c>
      <c r="O6253" s="17" t="s">
        <v>1495</v>
      </c>
      <c r="P6253" s="17" t="s">
        <v>2655</v>
      </c>
      <c r="Q6253" s="17" t="s">
        <v>356</v>
      </c>
      <c r="R6253" s="18">
        <v>155</v>
      </c>
      <c r="S6253" s="10">
        <v>56</v>
      </c>
      <c r="AA6253" s="11" t="str">
        <f t="shared" si="97"/>
        <v>40. Nam ĐịnhHuyện Nghĩa Hưng</v>
      </c>
    </row>
    <row r="6254" spans="11:27" ht="15.75">
      <c r="K6254" s="21"/>
      <c r="L6254" s="17"/>
      <c r="M6254" s="17"/>
      <c r="N6254" s="17" t="s">
        <v>448</v>
      </c>
      <c r="O6254" s="17" t="s">
        <v>1495</v>
      </c>
      <c r="P6254" s="17" t="s">
        <v>6184</v>
      </c>
      <c r="Q6254" s="17" t="s">
        <v>356</v>
      </c>
      <c r="R6254" s="18">
        <v>155</v>
      </c>
      <c r="S6254" s="10">
        <v>56</v>
      </c>
      <c r="AA6254" s="11" t="str">
        <f t="shared" si="97"/>
        <v>40. Nam ĐịnhHuyện Nghĩa Hưng</v>
      </c>
    </row>
    <row r="6255" spans="11:27" ht="15.75">
      <c r="K6255" s="21"/>
      <c r="L6255" s="17"/>
      <c r="M6255" s="17"/>
      <c r="N6255" s="17" t="s">
        <v>448</v>
      </c>
      <c r="O6255" s="17" t="s">
        <v>1497</v>
      </c>
      <c r="P6255" s="17" t="s">
        <v>6185</v>
      </c>
      <c r="Q6255" s="17" t="s">
        <v>356</v>
      </c>
      <c r="R6255" s="18">
        <v>155</v>
      </c>
      <c r="S6255" s="10">
        <v>56</v>
      </c>
      <c r="AA6255" s="11" t="str">
        <f t="shared" si="97"/>
        <v>40. Nam ĐịnhHuyện Trực Ninh</v>
      </c>
    </row>
    <row r="6256" spans="11:27" ht="15.75">
      <c r="K6256" s="21"/>
      <c r="L6256" s="17"/>
      <c r="M6256" s="17"/>
      <c r="N6256" s="17" t="s">
        <v>448</v>
      </c>
      <c r="O6256" s="17" t="s">
        <v>1497</v>
      </c>
      <c r="P6256" s="17" t="s">
        <v>6186</v>
      </c>
      <c r="Q6256" s="17" t="s">
        <v>356</v>
      </c>
      <c r="R6256" s="18">
        <v>155</v>
      </c>
      <c r="S6256" s="10">
        <v>56</v>
      </c>
      <c r="AA6256" s="11" t="str">
        <f t="shared" si="97"/>
        <v>40. Nam ĐịnhHuyện Trực Ninh</v>
      </c>
    </row>
    <row r="6257" spans="11:27" ht="15.75">
      <c r="K6257" s="21"/>
      <c r="L6257" s="17"/>
      <c r="M6257" s="17"/>
      <c r="N6257" s="17" t="s">
        <v>448</v>
      </c>
      <c r="O6257" s="17" t="s">
        <v>1497</v>
      </c>
      <c r="P6257" s="17" t="s">
        <v>6187</v>
      </c>
      <c r="Q6257" s="17" t="s">
        <v>356</v>
      </c>
      <c r="R6257" s="18">
        <v>155</v>
      </c>
      <c r="S6257" s="10">
        <v>56</v>
      </c>
      <c r="AA6257" s="11" t="str">
        <f t="shared" si="97"/>
        <v>40. Nam ĐịnhHuyện Trực Ninh</v>
      </c>
    </row>
    <row r="6258" spans="11:27" ht="15.75">
      <c r="K6258" s="21"/>
      <c r="L6258" s="17"/>
      <c r="M6258" s="17"/>
      <c r="N6258" s="17" t="s">
        <v>448</v>
      </c>
      <c r="O6258" s="17" t="s">
        <v>1497</v>
      </c>
      <c r="P6258" s="17" t="s">
        <v>6188</v>
      </c>
      <c r="Q6258" s="17" t="s">
        <v>356</v>
      </c>
      <c r="R6258" s="18">
        <v>155</v>
      </c>
      <c r="S6258" s="10">
        <v>56</v>
      </c>
      <c r="AA6258" s="11" t="str">
        <f t="shared" si="97"/>
        <v>40. Nam ĐịnhHuyện Trực Ninh</v>
      </c>
    </row>
    <row r="6259" spans="11:27" ht="15.75">
      <c r="K6259" s="21"/>
      <c r="L6259" s="17"/>
      <c r="M6259" s="17"/>
      <c r="N6259" s="17" t="s">
        <v>448</v>
      </c>
      <c r="O6259" s="17" t="s">
        <v>1497</v>
      </c>
      <c r="P6259" s="17" t="s">
        <v>6189</v>
      </c>
      <c r="Q6259" s="17" t="s">
        <v>356</v>
      </c>
      <c r="R6259" s="18">
        <v>155</v>
      </c>
      <c r="S6259" s="10">
        <v>56</v>
      </c>
      <c r="AA6259" s="11" t="str">
        <f t="shared" si="97"/>
        <v>40. Nam ĐịnhHuyện Trực Ninh</v>
      </c>
    </row>
    <row r="6260" spans="11:27" ht="15.75">
      <c r="K6260" s="21"/>
      <c r="L6260" s="17"/>
      <c r="M6260" s="17"/>
      <c r="N6260" s="17" t="s">
        <v>448</v>
      </c>
      <c r="O6260" s="17" t="s">
        <v>1497</v>
      </c>
      <c r="P6260" s="17" t="s">
        <v>6190</v>
      </c>
      <c r="Q6260" s="17" t="s">
        <v>356</v>
      </c>
      <c r="R6260" s="18">
        <v>155</v>
      </c>
      <c r="S6260" s="10">
        <v>56</v>
      </c>
      <c r="AA6260" s="11" t="str">
        <f t="shared" si="97"/>
        <v>40. Nam ĐịnhHuyện Trực Ninh</v>
      </c>
    </row>
    <row r="6261" spans="11:27" ht="15.75">
      <c r="K6261" s="21"/>
      <c r="L6261" s="17"/>
      <c r="M6261" s="17"/>
      <c r="N6261" s="17" t="s">
        <v>448</v>
      </c>
      <c r="O6261" s="17" t="s">
        <v>1497</v>
      </c>
      <c r="P6261" s="17" t="s">
        <v>6191</v>
      </c>
      <c r="Q6261" s="17" t="s">
        <v>356</v>
      </c>
      <c r="R6261" s="18">
        <v>155</v>
      </c>
      <c r="S6261" s="10">
        <v>56</v>
      </c>
      <c r="AA6261" s="11" t="str">
        <f t="shared" si="97"/>
        <v>40. Nam ĐịnhHuyện Trực Ninh</v>
      </c>
    </row>
    <row r="6262" spans="11:27" ht="15.75">
      <c r="K6262" s="21"/>
      <c r="L6262" s="17"/>
      <c r="M6262" s="17"/>
      <c r="N6262" s="17" t="s">
        <v>448</v>
      </c>
      <c r="O6262" s="17" t="s">
        <v>1497</v>
      </c>
      <c r="P6262" s="17" t="s">
        <v>6192</v>
      </c>
      <c r="Q6262" s="17" t="s">
        <v>356</v>
      </c>
      <c r="R6262" s="18">
        <v>155</v>
      </c>
      <c r="S6262" s="10">
        <v>56</v>
      </c>
      <c r="AA6262" s="11" t="str">
        <f t="shared" si="97"/>
        <v>40. Nam ĐịnhHuyện Trực Ninh</v>
      </c>
    </row>
    <row r="6263" spans="11:27" ht="15.75">
      <c r="K6263" s="21"/>
      <c r="L6263" s="17"/>
      <c r="M6263" s="17"/>
      <c r="N6263" s="17" t="s">
        <v>448</v>
      </c>
      <c r="O6263" s="17" t="s">
        <v>1497</v>
      </c>
      <c r="P6263" s="17" t="s">
        <v>6193</v>
      </c>
      <c r="Q6263" s="17" t="s">
        <v>356</v>
      </c>
      <c r="R6263" s="18">
        <v>155</v>
      </c>
      <c r="S6263" s="10">
        <v>56</v>
      </c>
      <c r="AA6263" s="11" t="str">
        <f t="shared" si="97"/>
        <v>40. Nam ĐịnhHuyện Trực Ninh</v>
      </c>
    </row>
    <row r="6264" spans="11:27" ht="15.75">
      <c r="K6264" s="21"/>
      <c r="L6264" s="17"/>
      <c r="M6264" s="17"/>
      <c r="N6264" s="17" t="s">
        <v>448</v>
      </c>
      <c r="O6264" s="17" t="s">
        <v>1497</v>
      </c>
      <c r="P6264" s="17" t="s">
        <v>6194</v>
      </c>
      <c r="Q6264" s="17" t="s">
        <v>356</v>
      </c>
      <c r="R6264" s="18">
        <v>155</v>
      </c>
      <c r="S6264" s="10">
        <v>56</v>
      </c>
      <c r="AA6264" s="11" t="str">
        <f t="shared" si="97"/>
        <v>40. Nam ĐịnhHuyện Trực Ninh</v>
      </c>
    </row>
    <row r="6265" spans="11:27" ht="15.75">
      <c r="K6265" s="21"/>
      <c r="L6265" s="17"/>
      <c r="M6265" s="17"/>
      <c r="N6265" s="17" t="s">
        <v>448</v>
      </c>
      <c r="O6265" s="17" t="s">
        <v>1497</v>
      </c>
      <c r="P6265" s="17" t="s">
        <v>6195</v>
      </c>
      <c r="Q6265" s="17" t="s">
        <v>356</v>
      </c>
      <c r="R6265" s="18">
        <v>155</v>
      </c>
      <c r="S6265" s="10">
        <v>56</v>
      </c>
      <c r="AA6265" s="11" t="str">
        <f t="shared" si="97"/>
        <v>40. Nam ĐịnhHuyện Trực Ninh</v>
      </c>
    </row>
    <row r="6266" spans="11:27" ht="15.75">
      <c r="K6266" s="21"/>
      <c r="L6266" s="17"/>
      <c r="M6266" s="17"/>
      <c r="N6266" s="17" t="s">
        <v>448</v>
      </c>
      <c r="O6266" s="17" t="s">
        <v>1497</v>
      </c>
      <c r="P6266" s="17" t="s">
        <v>6196</v>
      </c>
      <c r="Q6266" s="17" t="s">
        <v>356</v>
      </c>
      <c r="R6266" s="18">
        <v>155</v>
      </c>
      <c r="S6266" s="10">
        <v>56</v>
      </c>
      <c r="AA6266" s="11" t="str">
        <f t="shared" si="97"/>
        <v>40. Nam ĐịnhHuyện Trực Ninh</v>
      </c>
    </row>
    <row r="6267" spans="11:27" ht="15.75">
      <c r="K6267" s="21"/>
      <c r="L6267" s="17"/>
      <c r="M6267" s="17"/>
      <c r="N6267" s="17" t="s">
        <v>448</v>
      </c>
      <c r="O6267" s="17" t="s">
        <v>1497</v>
      </c>
      <c r="P6267" s="17" t="s">
        <v>6197</v>
      </c>
      <c r="Q6267" s="17" t="s">
        <v>356</v>
      </c>
      <c r="R6267" s="18">
        <v>155</v>
      </c>
      <c r="S6267" s="10">
        <v>56</v>
      </c>
      <c r="AA6267" s="11" t="str">
        <f t="shared" si="97"/>
        <v>40. Nam ĐịnhHuyện Trực Ninh</v>
      </c>
    </row>
    <row r="6268" spans="11:27" ht="15.75">
      <c r="K6268" s="21"/>
      <c r="L6268" s="17"/>
      <c r="M6268" s="17"/>
      <c r="N6268" s="17" t="s">
        <v>448</v>
      </c>
      <c r="O6268" s="17" t="s">
        <v>1497</v>
      </c>
      <c r="P6268" s="17" t="s">
        <v>6198</v>
      </c>
      <c r="Q6268" s="17" t="s">
        <v>356</v>
      </c>
      <c r="R6268" s="18">
        <v>155</v>
      </c>
      <c r="S6268" s="10">
        <v>56</v>
      </c>
      <c r="AA6268" s="11" t="str">
        <f t="shared" si="97"/>
        <v>40. Nam ĐịnhHuyện Trực Ninh</v>
      </c>
    </row>
    <row r="6269" spans="11:27" ht="15.75">
      <c r="K6269" s="21"/>
      <c r="L6269" s="17"/>
      <c r="M6269" s="17"/>
      <c r="N6269" s="17" t="s">
        <v>448</v>
      </c>
      <c r="O6269" s="17" t="s">
        <v>1497</v>
      </c>
      <c r="P6269" s="17" t="s">
        <v>6199</v>
      </c>
      <c r="Q6269" s="17" t="s">
        <v>356</v>
      </c>
      <c r="R6269" s="18">
        <v>155</v>
      </c>
      <c r="S6269" s="10">
        <v>56</v>
      </c>
      <c r="AA6269" s="11" t="str">
        <f t="shared" si="97"/>
        <v>40. Nam ĐịnhHuyện Trực Ninh</v>
      </c>
    </row>
    <row r="6270" spans="11:27" ht="15.75">
      <c r="K6270" s="21"/>
      <c r="L6270" s="17"/>
      <c r="M6270" s="17"/>
      <c r="N6270" s="17" t="s">
        <v>448</v>
      </c>
      <c r="O6270" s="17" t="s">
        <v>1497</v>
      </c>
      <c r="P6270" s="17" t="s">
        <v>6200</v>
      </c>
      <c r="Q6270" s="17" t="s">
        <v>356</v>
      </c>
      <c r="R6270" s="18">
        <v>155</v>
      </c>
      <c r="S6270" s="10">
        <v>56</v>
      </c>
      <c r="AA6270" s="11" t="str">
        <f t="shared" si="97"/>
        <v>40. Nam ĐịnhHuyện Trực Ninh</v>
      </c>
    </row>
    <row r="6271" spans="11:27" ht="15.75">
      <c r="K6271" s="21"/>
      <c r="L6271" s="17"/>
      <c r="M6271" s="17"/>
      <c r="N6271" s="17" t="s">
        <v>448</v>
      </c>
      <c r="O6271" s="17" t="s">
        <v>1497</v>
      </c>
      <c r="P6271" s="17" t="s">
        <v>6201</v>
      </c>
      <c r="Q6271" s="17" t="s">
        <v>356</v>
      </c>
      <c r="R6271" s="18">
        <v>155</v>
      </c>
      <c r="S6271" s="10">
        <v>56</v>
      </c>
      <c r="AA6271" s="11" t="str">
        <f t="shared" si="97"/>
        <v>40. Nam ĐịnhHuyện Trực Ninh</v>
      </c>
    </row>
    <row r="6272" spans="11:27" ht="15.75">
      <c r="K6272" s="21"/>
      <c r="L6272" s="17"/>
      <c r="M6272" s="17"/>
      <c r="N6272" s="17" t="s">
        <v>448</v>
      </c>
      <c r="O6272" s="17" t="s">
        <v>1497</v>
      </c>
      <c r="P6272" s="17" t="s">
        <v>6202</v>
      </c>
      <c r="Q6272" s="17" t="s">
        <v>356</v>
      </c>
      <c r="R6272" s="18">
        <v>155</v>
      </c>
      <c r="S6272" s="10">
        <v>56</v>
      </c>
      <c r="AA6272" s="11" t="str">
        <f t="shared" si="97"/>
        <v>40. Nam ĐịnhHuyện Trực Ninh</v>
      </c>
    </row>
    <row r="6273" spans="11:27" ht="15.75">
      <c r="K6273" s="21"/>
      <c r="L6273" s="17"/>
      <c r="M6273" s="17"/>
      <c r="N6273" s="17" t="s">
        <v>448</v>
      </c>
      <c r="O6273" s="17" t="s">
        <v>1497</v>
      </c>
      <c r="P6273" s="17" t="s">
        <v>6203</v>
      </c>
      <c r="Q6273" s="17" t="s">
        <v>356</v>
      </c>
      <c r="R6273" s="18">
        <v>155</v>
      </c>
      <c r="S6273" s="10">
        <v>56</v>
      </c>
      <c r="AA6273" s="11" t="str">
        <f t="shared" si="97"/>
        <v>40. Nam ĐịnhHuyện Trực Ninh</v>
      </c>
    </row>
    <row r="6274" spans="11:27" ht="15.75">
      <c r="K6274" s="21"/>
      <c r="L6274" s="17"/>
      <c r="M6274" s="17"/>
      <c r="N6274" s="17" t="s">
        <v>448</v>
      </c>
      <c r="O6274" s="17" t="s">
        <v>1497</v>
      </c>
      <c r="P6274" s="17" t="s">
        <v>6204</v>
      </c>
      <c r="Q6274" s="17" t="s">
        <v>356</v>
      </c>
      <c r="R6274" s="18">
        <v>155</v>
      </c>
      <c r="S6274" s="10">
        <v>56</v>
      </c>
      <c r="AA6274" s="11" t="str">
        <f t="shared" si="97"/>
        <v>40. Nam ĐịnhHuyện Trực Ninh</v>
      </c>
    </row>
    <row r="6275" spans="11:27" ht="15.75">
      <c r="K6275" s="21"/>
      <c r="L6275" s="17"/>
      <c r="M6275" s="17"/>
      <c r="N6275" s="17" t="s">
        <v>448</v>
      </c>
      <c r="O6275" s="17" t="s">
        <v>1497</v>
      </c>
      <c r="P6275" s="17" t="s">
        <v>626</v>
      </c>
      <c r="Q6275" s="17" t="s">
        <v>356</v>
      </c>
      <c r="R6275" s="18">
        <v>155</v>
      </c>
      <c r="S6275" s="10">
        <v>56</v>
      </c>
      <c r="AA6275" s="11" t="str">
        <f t="shared" si="97"/>
        <v>40. Nam ĐịnhHuyện Trực Ninh</v>
      </c>
    </row>
    <row r="6276" spans="11:27" ht="15.75">
      <c r="K6276" s="21"/>
      <c r="L6276" s="17"/>
      <c r="M6276" s="17"/>
      <c r="N6276" s="17" t="s">
        <v>448</v>
      </c>
      <c r="O6276" s="17" t="s">
        <v>1499</v>
      </c>
      <c r="P6276" s="17" t="s">
        <v>6205</v>
      </c>
      <c r="Q6276" s="17" t="s">
        <v>356</v>
      </c>
      <c r="R6276" s="18">
        <v>155</v>
      </c>
      <c r="S6276" s="10">
        <v>56</v>
      </c>
      <c r="AA6276" s="11" t="str">
        <f t="shared" si="97"/>
        <v>40. Nam ĐịnhHuyện Vụ Bản</v>
      </c>
    </row>
    <row r="6277" spans="11:27" ht="15.75">
      <c r="K6277" s="21"/>
      <c r="L6277" s="17"/>
      <c r="M6277" s="17"/>
      <c r="N6277" s="17" t="s">
        <v>448</v>
      </c>
      <c r="O6277" s="17" t="s">
        <v>1499</v>
      </c>
      <c r="P6277" s="17" t="s">
        <v>996</v>
      </c>
      <c r="Q6277" s="17" t="s">
        <v>356</v>
      </c>
      <c r="R6277" s="18">
        <v>155</v>
      </c>
      <c r="S6277" s="10">
        <v>56</v>
      </c>
      <c r="AA6277" s="11" t="str">
        <f t="shared" si="97"/>
        <v>40. Nam ĐịnhHuyện Vụ Bản</v>
      </c>
    </row>
    <row r="6278" spans="11:27" ht="15.75">
      <c r="K6278" s="21"/>
      <c r="L6278" s="17"/>
      <c r="M6278" s="17"/>
      <c r="N6278" s="17" t="s">
        <v>448</v>
      </c>
      <c r="O6278" s="17" t="s">
        <v>1499</v>
      </c>
      <c r="P6278" s="17" t="s">
        <v>6206</v>
      </c>
      <c r="Q6278" s="17" t="s">
        <v>356</v>
      </c>
      <c r="R6278" s="18">
        <v>155</v>
      </c>
      <c r="S6278" s="10">
        <v>56</v>
      </c>
      <c r="AA6278" s="11" t="str">
        <f t="shared" ref="AA6278:AA6341" si="98">N6278&amp;O6278</f>
        <v>40. Nam ĐịnhHuyện Vụ Bản</v>
      </c>
    </row>
    <row r="6279" spans="11:27" ht="15.75">
      <c r="K6279" s="21"/>
      <c r="L6279" s="17"/>
      <c r="M6279" s="17"/>
      <c r="N6279" s="17" t="s">
        <v>448</v>
      </c>
      <c r="O6279" s="17" t="s">
        <v>1499</v>
      </c>
      <c r="P6279" s="17" t="s">
        <v>868</v>
      </c>
      <c r="Q6279" s="17" t="s">
        <v>356</v>
      </c>
      <c r="R6279" s="18">
        <v>155</v>
      </c>
      <c r="S6279" s="10">
        <v>56</v>
      </c>
      <c r="AA6279" s="11" t="str">
        <f t="shared" si="98"/>
        <v>40. Nam ĐịnhHuyện Vụ Bản</v>
      </c>
    </row>
    <row r="6280" spans="11:27" ht="15.75">
      <c r="K6280" s="21"/>
      <c r="L6280" s="17"/>
      <c r="M6280" s="17"/>
      <c r="N6280" s="17" t="s">
        <v>448</v>
      </c>
      <c r="O6280" s="17" t="s">
        <v>1499</v>
      </c>
      <c r="P6280" s="17" t="s">
        <v>6207</v>
      </c>
      <c r="Q6280" s="17" t="s">
        <v>356</v>
      </c>
      <c r="R6280" s="18">
        <v>155</v>
      </c>
      <c r="S6280" s="10">
        <v>56</v>
      </c>
      <c r="AA6280" s="11" t="str">
        <f t="shared" si="98"/>
        <v>40. Nam ĐịnhHuyện Vụ Bản</v>
      </c>
    </row>
    <row r="6281" spans="11:27" ht="15.75">
      <c r="K6281" s="21"/>
      <c r="L6281" s="17"/>
      <c r="M6281" s="17"/>
      <c r="N6281" s="17" t="s">
        <v>448</v>
      </c>
      <c r="O6281" s="17" t="s">
        <v>1499</v>
      </c>
      <c r="P6281" s="17" t="s">
        <v>6208</v>
      </c>
      <c r="Q6281" s="17" t="s">
        <v>356</v>
      </c>
      <c r="R6281" s="18">
        <v>155</v>
      </c>
      <c r="S6281" s="10">
        <v>56</v>
      </c>
      <c r="AA6281" s="11" t="str">
        <f t="shared" si="98"/>
        <v>40. Nam ĐịnhHuyện Vụ Bản</v>
      </c>
    </row>
    <row r="6282" spans="11:27" ht="15.75">
      <c r="K6282" s="21"/>
      <c r="L6282" s="17"/>
      <c r="M6282" s="17"/>
      <c r="N6282" s="17" t="s">
        <v>448</v>
      </c>
      <c r="O6282" s="17" t="s">
        <v>1499</v>
      </c>
      <c r="P6282" s="17" t="s">
        <v>6209</v>
      </c>
      <c r="Q6282" s="17" t="s">
        <v>356</v>
      </c>
      <c r="R6282" s="18">
        <v>155</v>
      </c>
      <c r="S6282" s="10">
        <v>56</v>
      </c>
      <c r="AA6282" s="11" t="str">
        <f t="shared" si="98"/>
        <v>40. Nam ĐịnhHuyện Vụ Bản</v>
      </c>
    </row>
    <row r="6283" spans="11:27" ht="15.75">
      <c r="K6283" s="21"/>
      <c r="L6283" s="17"/>
      <c r="M6283" s="17"/>
      <c r="N6283" s="17" t="s">
        <v>448</v>
      </c>
      <c r="O6283" s="17" t="s">
        <v>1499</v>
      </c>
      <c r="P6283" s="17" t="s">
        <v>6210</v>
      </c>
      <c r="Q6283" s="17" t="s">
        <v>356</v>
      </c>
      <c r="R6283" s="18">
        <v>155</v>
      </c>
      <c r="S6283" s="10">
        <v>56</v>
      </c>
      <c r="AA6283" s="11" t="str">
        <f t="shared" si="98"/>
        <v>40. Nam ĐịnhHuyện Vụ Bản</v>
      </c>
    </row>
    <row r="6284" spans="11:27" ht="15.75">
      <c r="K6284" s="21"/>
      <c r="L6284" s="17"/>
      <c r="M6284" s="17"/>
      <c r="N6284" s="17" t="s">
        <v>448</v>
      </c>
      <c r="O6284" s="17" t="s">
        <v>1499</v>
      </c>
      <c r="P6284" s="17" t="s">
        <v>4645</v>
      </c>
      <c r="Q6284" s="17" t="s">
        <v>356</v>
      </c>
      <c r="R6284" s="18">
        <v>155</v>
      </c>
      <c r="S6284" s="10">
        <v>56</v>
      </c>
      <c r="AA6284" s="11" t="str">
        <f t="shared" si="98"/>
        <v>40. Nam ĐịnhHuyện Vụ Bản</v>
      </c>
    </row>
    <row r="6285" spans="11:27" ht="15.75">
      <c r="K6285" s="21"/>
      <c r="L6285" s="17"/>
      <c r="M6285" s="17"/>
      <c r="N6285" s="17" t="s">
        <v>448</v>
      </c>
      <c r="O6285" s="17" t="s">
        <v>1499</v>
      </c>
      <c r="P6285" s="17" t="s">
        <v>883</v>
      </c>
      <c r="Q6285" s="17" t="s">
        <v>356</v>
      </c>
      <c r="R6285" s="18">
        <v>155</v>
      </c>
      <c r="S6285" s="10">
        <v>56</v>
      </c>
      <c r="AA6285" s="11" t="str">
        <f t="shared" si="98"/>
        <v>40. Nam ĐịnhHuyện Vụ Bản</v>
      </c>
    </row>
    <row r="6286" spans="11:27" ht="15.75">
      <c r="K6286" s="21"/>
      <c r="L6286" s="17"/>
      <c r="M6286" s="17"/>
      <c r="N6286" s="17" t="s">
        <v>448</v>
      </c>
      <c r="O6286" s="17" t="s">
        <v>1499</v>
      </c>
      <c r="P6286" s="17" t="s">
        <v>5401</v>
      </c>
      <c r="Q6286" s="17" t="s">
        <v>356</v>
      </c>
      <c r="R6286" s="18">
        <v>155</v>
      </c>
      <c r="S6286" s="10">
        <v>56</v>
      </c>
      <c r="AA6286" s="11" t="str">
        <f t="shared" si="98"/>
        <v>40. Nam ĐịnhHuyện Vụ Bản</v>
      </c>
    </row>
    <row r="6287" spans="11:27" ht="15.75">
      <c r="K6287" s="21"/>
      <c r="L6287" s="17"/>
      <c r="M6287" s="17"/>
      <c r="N6287" s="17" t="s">
        <v>448</v>
      </c>
      <c r="O6287" s="17" t="s">
        <v>1499</v>
      </c>
      <c r="P6287" s="17" t="s">
        <v>910</v>
      </c>
      <c r="Q6287" s="17" t="s">
        <v>356</v>
      </c>
      <c r="R6287" s="18">
        <v>155</v>
      </c>
      <c r="S6287" s="10">
        <v>56</v>
      </c>
      <c r="AA6287" s="11" t="str">
        <f t="shared" si="98"/>
        <v>40. Nam ĐịnhHuyện Vụ Bản</v>
      </c>
    </row>
    <row r="6288" spans="11:27" ht="15.75">
      <c r="K6288" s="21"/>
      <c r="L6288" s="17"/>
      <c r="M6288" s="17"/>
      <c r="N6288" s="17" t="s">
        <v>448</v>
      </c>
      <c r="O6288" s="17" t="s">
        <v>1499</v>
      </c>
      <c r="P6288" s="17" t="s">
        <v>3356</v>
      </c>
      <c r="Q6288" s="17" t="s">
        <v>356</v>
      </c>
      <c r="R6288" s="18">
        <v>155</v>
      </c>
      <c r="S6288" s="10">
        <v>56</v>
      </c>
      <c r="AA6288" s="11" t="str">
        <f t="shared" si="98"/>
        <v>40. Nam ĐịnhHuyện Vụ Bản</v>
      </c>
    </row>
    <row r="6289" spans="11:27" ht="15.75">
      <c r="K6289" s="21"/>
      <c r="L6289" s="17"/>
      <c r="M6289" s="17"/>
      <c r="N6289" s="17" t="s">
        <v>448</v>
      </c>
      <c r="O6289" s="17" t="s">
        <v>1499</v>
      </c>
      <c r="P6289" s="17" t="s">
        <v>6211</v>
      </c>
      <c r="Q6289" s="17" t="s">
        <v>356</v>
      </c>
      <c r="R6289" s="18">
        <v>155</v>
      </c>
      <c r="S6289" s="10">
        <v>56</v>
      </c>
      <c r="AA6289" s="11" t="str">
        <f t="shared" si="98"/>
        <v>40. Nam ĐịnhHuyện Vụ Bản</v>
      </c>
    </row>
    <row r="6290" spans="11:27" ht="15.75">
      <c r="K6290" s="21"/>
      <c r="L6290" s="17"/>
      <c r="M6290" s="17"/>
      <c r="N6290" s="17" t="s">
        <v>448</v>
      </c>
      <c r="O6290" s="17" t="s">
        <v>1499</v>
      </c>
      <c r="P6290" s="17" t="s">
        <v>3237</v>
      </c>
      <c r="Q6290" s="17" t="s">
        <v>356</v>
      </c>
      <c r="R6290" s="18">
        <v>155</v>
      </c>
      <c r="S6290" s="10">
        <v>56</v>
      </c>
      <c r="AA6290" s="11" t="str">
        <f t="shared" si="98"/>
        <v>40. Nam ĐịnhHuyện Vụ Bản</v>
      </c>
    </row>
    <row r="6291" spans="11:27" ht="15.75">
      <c r="K6291" s="21"/>
      <c r="L6291" s="17"/>
      <c r="M6291" s="17"/>
      <c r="N6291" s="17" t="s">
        <v>448</v>
      </c>
      <c r="O6291" s="17" t="s">
        <v>1499</v>
      </c>
      <c r="P6291" s="17" t="s">
        <v>6212</v>
      </c>
      <c r="Q6291" s="17" t="s">
        <v>356</v>
      </c>
      <c r="R6291" s="18">
        <v>155</v>
      </c>
      <c r="S6291" s="10">
        <v>56</v>
      </c>
      <c r="AA6291" s="11" t="str">
        <f t="shared" si="98"/>
        <v>40. Nam ĐịnhHuyện Vụ Bản</v>
      </c>
    </row>
    <row r="6292" spans="11:27" ht="15.75">
      <c r="K6292" s="21"/>
      <c r="L6292" s="17"/>
      <c r="M6292" s="17"/>
      <c r="N6292" s="17" t="s">
        <v>448</v>
      </c>
      <c r="O6292" s="17" t="s">
        <v>1499</v>
      </c>
      <c r="P6292" s="17" t="s">
        <v>4467</v>
      </c>
      <c r="Q6292" s="17" t="s">
        <v>356</v>
      </c>
      <c r="R6292" s="18">
        <v>155</v>
      </c>
      <c r="S6292" s="10">
        <v>56</v>
      </c>
      <c r="AA6292" s="11" t="str">
        <f t="shared" si="98"/>
        <v>40. Nam ĐịnhHuyện Vụ Bản</v>
      </c>
    </row>
    <row r="6293" spans="11:27" ht="15.75">
      <c r="K6293" s="21"/>
      <c r="L6293" s="17"/>
      <c r="M6293" s="17"/>
      <c r="N6293" s="17" t="s">
        <v>448</v>
      </c>
      <c r="O6293" s="17" t="s">
        <v>1499</v>
      </c>
      <c r="P6293" s="17" t="s">
        <v>6213</v>
      </c>
      <c r="Q6293" s="17" t="s">
        <v>356</v>
      </c>
      <c r="R6293" s="18">
        <v>155</v>
      </c>
      <c r="S6293" s="10">
        <v>56</v>
      </c>
      <c r="AA6293" s="11" t="str">
        <f t="shared" si="98"/>
        <v>40. Nam ĐịnhHuyện Vụ Bản</v>
      </c>
    </row>
    <row r="6294" spans="11:27" ht="15.75">
      <c r="K6294" s="21"/>
      <c r="L6294" s="17"/>
      <c r="M6294" s="17"/>
      <c r="N6294" s="17" t="s">
        <v>448</v>
      </c>
      <c r="O6294" s="17" t="s">
        <v>1501</v>
      </c>
      <c r="P6294" s="17" t="s">
        <v>6214</v>
      </c>
      <c r="Q6294" s="17" t="s">
        <v>356</v>
      </c>
      <c r="R6294" s="18">
        <v>155</v>
      </c>
      <c r="S6294" s="10">
        <v>56</v>
      </c>
      <c r="AA6294" s="11" t="str">
        <f t="shared" si="98"/>
        <v>40. Nam ĐịnhHuyện Xuân Trường</v>
      </c>
    </row>
    <row r="6295" spans="11:27" ht="15.75">
      <c r="K6295" s="21"/>
      <c r="L6295" s="17"/>
      <c r="M6295" s="17"/>
      <c r="N6295" s="17" t="s">
        <v>448</v>
      </c>
      <c r="O6295" s="17" t="s">
        <v>1501</v>
      </c>
      <c r="P6295" s="17" t="s">
        <v>6215</v>
      </c>
      <c r="Q6295" s="17" t="s">
        <v>356</v>
      </c>
      <c r="R6295" s="18">
        <v>155</v>
      </c>
      <c r="S6295" s="10">
        <v>56</v>
      </c>
      <c r="AA6295" s="11" t="str">
        <f t="shared" si="98"/>
        <v>40. Nam ĐịnhHuyện Xuân Trường</v>
      </c>
    </row>
    <row r="6296" spans="11:27" ht="15.75">
      <c r="K6296" s="21"/>
      <c r="L6296" s="17"/>
      <c r="M6296" s="17"/>
      <c r="N6296" s="17" t="s">
        <v>448</v>
      </c>
      <c r="O6296" s="17" t="s">
        <v>1501</v>
      </c>
      <c r="P6296" s="17" t="s">
        <v>4023</v>
      </c>
      <c r="Q6296" s="17" t="s">
        <v>356</v>
      </c>
      <c r="R6296" s="18">
        <v>155</v>
      </c>
      <c r="S6296" s="10">
        <v>56</v>
      </c>
      <c r="AA6296" s="11" t="str">
        <f t="shared" si="98"/>
        <v>40. Nam ĐịnhHuyện Xuân Trường</v>
      </c>
    </row>
    <row r="6297" spans="11:27" ht="15.75">
      <c r="K6297" s="21"/>
      <c r="L6297" s="17"/>
      <c r="M6297" s="17"/>
      <c r="N6297" s="17" t="s">
        <v>448</v>
      </c>
      <c r="O6297" s="17" t="s">
        <v>1501</v>
      </c>
      <c r="P6297" s="17" t="s">
        <v>6216</v>
      </c>
      <c r="Q6297" s="17" t="s">
        <v>356</v>
      </c>
      <c r="R6297" s="18">
        <v>155</v>
      </c>
      <c r="S6297" s="10">
        <v>56</v>
      </c>
      <c r="AA6297" s="11" t="str">
        <f t="shared" si="98"/>
        <v>40. Nam ĐịnhHuyện Xuân Trường</v>
      </c>
    </row>
    <row r="6298" spans="11:27" ht="15.75">
      <c r="K6298" s="21"/>
      <c r="L6298" s="17"/>
      <c r="M6298" s="17"/>
      <c r="N6298" s="17" t="s">
        <v>448</v>
      </c>
      <c r="O6298" s="17" t="s">
        <v>1501</v>
      </c>
      <c r="P6298" s="17" t="s">
        <v>6217</v>
      </c>
      <c r="Q6298" s="17" t="s">
        <v>356</v>
      </c>
      <c r="R6298" s="18">
        <v>155</v>
      </c>
      <c r="S6298" s="10">
        <v>56</v>
      </c>
      <c r="AA6298" s="11" t="str">
        <f t="shared" si="98"/>
        <v>40. Nam ĐịnhHuyện Xuân Trường</v>
      </c>
    </row>
    <row r="6299" spans="11:27" ht="15.75">
      <c r="K6299" s="21"/>
      <c r="L6299" s="17"/>
      <c r="M6299" s="17"/>
      <c r="N6299" s="17" t="s">
        <v>448</v>
      </c>
      <c r="O6299" s="17" t="s">
        <v>1501</v>
      </c>
      <c r="P6299" s="17" t="s">
        <v>4026</v>
      </c>
      <c r="Q6299" s="17" t="s">
        <v>356</v>
      </c>
      <c r="R6299" s="18">
        <v>155</v>
      </c>
      <c r="S6299" s="10">
        <v>56</v>
      </c>
      <c r="AA6299" s="11" t="str">
        <f t="shared" si="98"/>
        <v>40. Nam ĐịnhHuyện Xuân Trường</v>
      </c>
    </row>
    <row r="6300" spans="11:27" ht="15.75">
      <c r="K6300" s="21"/>
      <c r="L6300" s="17"/>
      <c r="M6300" s="17"/>
      <c r="N6300" s="17" t="s">
        <v>448</v>
      </c>
      <c r="O6300" s="17" t="s">
        <v>1501</v>
      </c>
      <c r="P6300" s="17" t="s">
        <v>4729</v>
      </c>
      <c r="Q6300" s="17" t="s">
        <v>356</v>
      </c>
      <c r="R6300" s="18">
        <v>155</v>
      </c>
      <c r="S6300" s="10">
        <v>56</v>
      </c>
      <c r="AA6300" s="11" t="str">
        <f t="shared" si="98"/>
        <v>40. Nam ĐịnhHuyện Xuân Trường</v>
      </c>
    </row>
    <row r="6301" spans="11:27" ht="15.75">
      <c r="K6301" s="21"/>
      <c r="L6301" s="17"/>
      <c r="M6301" s="17"/>
      <c r="N6301" s="17" t="s">
        <v>448</v>
      </c>
      <c r="O6301" s="17" t="s">
        <v>1501</v>
      </c>
      <c r="P6301" s="17" t="s">
        <v>6218</v>
      </c>
      <c r="Q6301" s="17" t="s">
        <v>356</v>
      </c>
      <c r="R6301" s="18">
        <v>155</v>
      </c>
      <c r="S6301" s="10">
        <v>56</v>
      </c>
      <c r="AA6301" s="11" t="str">
        <f t="shared" si="98"/>
        <v>40. Nam ĐịnhHuyện Xuân Trường</v>
      </c>
    </row>
    <row r="6302" spans="11:27" ht="15.75">
      <c r="K6302" s="21"/>
      <c r="L6302" s="17"/>
      <c r="M6302" s="17"/>
      <c r="N6302" s="17" t="s">
        <v>448</v>
      </c>
      <c r="O6302" s="17" t="s">
        <v>1501</v>
      </c>
      <c r="P6302" s="17" t="s">
        <v>6219</v>
      </c>
      <c r="Q6302" s="17" t="s">
        <v>356</v>
      </c>
      <c r="R6302" s="18">
        <v>155</v>
      </c>
      <c r="S6302" s="10">
        <v>56</v>
      </c>
      <c r="AA6302" s="11" t="str">
        <f t="shared" si="98"/>
        <v>40. Nam ĐịnhHuyện Xuân Trường</v>
      </c>
    </row>
    <row r="6303" spans="11:27" ht="15.75">
      <c r="K6303" s="21"/>
      <c r="L6303" s="17"/>
      <c r="M6303" s="17"/>
      <c r="N6303" s="17" t="s">
        <v>448</v>
      </c>
      <c r="O6303" s="17" t="s">
        <v>1501</v>
      </c>
      <c r="P6303" s="17" t="s">
        <v>6220</v>
      </c>
      <c r="Q6303" s="17" t="s">
        <v>356</v>
      </c>
      <c r="R6303" s="18">
        <v>155</v>
      </c>
      <c r="S6303" s="10">
        <v>56</v>
      </c>
      <c r="AA6303" s="11" t="str">
        <f t="shared" si="98"/>
        <v>40. Nam ĐịnhHuyện Xuân Trường</v>
      </c>
    </row>
    <row r="6304" spans="11:27" ht="15.75">
      <c r="K6304" s="21"/>
      <c r="L6304" s="17"/>
      <c r="M6304" s="17"/>
      <c r="N6304" s="17" t="s">
        <v>448</v>
      </c>
      <c r="O6304" s="17" t="s">
        <v>1501</v>
      </c>
      <c r="P6304" s="17" t="s">
        <v>6221</v>
      </c>
      <c r="Q6304" s="17" t="s">
        <v>356</v>
      </c>
      <c r="R6304" s="18">
        <v>155</v>
      </c>
      <c r="S6304" s="10">
        <v>56</v>
      </c>
      <c r="AA6304" s="11" t="str">
        <f t="shared" si="98"/>
        <v>40. Nam ĐịnhHuyện Xuân Trường</v>
      </c>
    </row>
    <row r="6305" spans="11:27" ht="15.75">
      <c r="K6305" s="21"/>
      <c r="L6305" s="17"/>
      <c r="M6305" s="17"/>
      <c r="N6305" s="17" t="s">
        <v>448</v>
      </c>
      <c r="O6305" s="17" t="s">
        <v>1501</v>
      </c>
      <c r="P6305" s="17" t="s">
        <v>2678</v>
      </c>
      <c r="Q6305" s="17" t="s">
        <v>356</v>
      </c>
      <c r="R6305" s="18">
        <v>155</v>
      </c>
      <c r="S6305" s="10">
        <v>56</v>
      </c>
      <c r="AA6305" s="11" t="str">
        <f t="shared" si="98"/>
        <v>40. Nam ĐịnhHuyện Xuân Trường</v>
      </c>
    </row>
    <row r="6306" spans="11:27" ht="15.75">
      <c r="K6306" s="21"/>
      <c r="L6306" s="17"/>
      <c r="M6306" s="17"/>
      <c r="N6306" s="17" t="s">
        <v>448</v>
      </c>
      <c r="O6306" s="17" t="s">
        <v>1501</v>
      </c>
      <c r="P6306" s="17" t="s">
        <v>6222</v>
      </c>
      <c r="Q6306" s="17" t="s">
        <v>356</v>
      </c>
      <c r="R6306" s="18">
        <v>155</v>
      </c>
      <c r="S6306" s="10">
        <v>56</v>
      </c>
      <c r="AA6306" s="11" t="str">
        <f t="shared" si="98"/>
        <v>40. Nam ĐịnhHuyện Xuân Trường</v>
      </c>
    </row>
    <row r="6307" spans="11:27" ht="15.75">
      <c r="K6307" s="21"/>
      <c r="L6307" s="17"/>
      <c r="M6307" s="17"/>
      <c r="N6307" s="17" t="s">
        <v>448</v>
      </c>
      <c r="O6307" s="17" t="s">
        <v>1501</v>
      </c>
      <c r="P6307" s="17" t="s">
        <v>6223</v>
      </c>
      <c r="Q6307" s="17" t="s">
        <v>356</v>
      </c>
      <c r="R6307" s="18">
        <v>155</v>
      </c>
      <c r="S6307" s="10">
        <v>56</v>
      </c>
      <c r="AA6307" s="11" t="str">
        <f t="shared" si="98"/>
        <v>40. Nam ĐịnhHuyện Xuân Trường</v>
      </c>
    </row>
    <row r="6308" spans="11:27" ht="15.75">
      <c r="K6308" s="21"/>
      <c r="L6308" s="17"/>
      <c r="M6308" s="17"/>
      <c r="N6308" s="17" t="s">
        <v>448</v>
      </c>
      <c r="O6308" s="17" t="s">
        <v>1501</v>
      </c>
      <c r="P6308" s="17" t="s">
        <v>6224</v>
      </c>
      <c r="Q6308" s="17" t="s">
        <v>356</v>
      </c>
      <c r="R6308" s="18">
        <v>155</v>
      </c>
      <c r="S6308" s="10">
        <v>56</v>
      </c>
      <c r="AA6308" s="11" t="str">
        <f t="shared" si="98"/>
        <v>40. Nam ĐịnhHuyện Xuân Trường</v>
      </c>
    </row>
    <row r="6309" spans="11:27" ht="15.75">
      <c r="K6309" s="21"/>
      <c r="L6309" s="17"/>
      <c r="M6309" s="17"/>
      <c r="N6309" s="17" t="s">
        <v>448</v>
      </c>
      <c r="O6309" s="17" t="s">
        <v>1501</v>
      </c>
      <c r="P6309" s="17" t="s">
        <v>4029</v>
      </c>
      <c r="Q6309" s="17" t="s">
        <v>356</v>
      </c>
      <c r="R6309" s="18">
        <v>155</v>
      </c>
      <c r="S6309" s="10">
        <v>56</v>
      </c>
      <c r="AA6309" s="11" t="str">
        <f t="shared" si="98"/>
        <v>40. Nam ĐịnhHuyện Xuân Trường</v>
      </c>
    </row>
    <row r="6310" spans="11:27" ht="15.75">
      <c r="K6310" s="21"/>
      <c r="L6310" s="17"/>
      <c r="M6310" s="17"/>
      <c r="N6310" s="17" t="s">
        <v>448</v>
      </c>
      <c r="O6310" s="17" t="s">
        <v>1501</v>
      </c>
      <c r="P6310" s="17" t="s">
        <v>5032</v>
      </c>
      <c r="Q6310" s="17" t="s">
        <v>356</v>
      </c>
      <c r="R6310" s="18">
        <v>155</v>
      </c>
      <c r="S6310" s="10">
        <v>56</v>
      </c>
      <c r="AA6310" s="11" t="str">
        <f t="shared" si="98"/>
        <v>40. Nam ĐịnhHuyện Xuân Trường</v>
      </c>
    </row>
    <row r="6311" spans="11:27" ht="15.75">
      <c r="K6311" s="21"/>
      <c r="L6311" s="17"/>
      <c r="M6311" s="17"/>
      <c r="N6311" s="17" t="s">
        <v>448</v>
      </c>
      <c r="O6311" s="17" t="s">
        <v>1501</v>
      </c>
      <c r="P6311" s="17" t="s">
        <v>5759</v>
      </c>
      <c r="Q6311" s="17" t="s">
        <v>356</v>
      </c>
      <c r="R6311" s="18">
        <v>155</v>
      </c>
      <c r="S6311" s="10">
        <v>56</v>
      </c>
      <c r="AA6311" s="11" t="str">
        <f t="shared" si="98"/>
        <v>40. Nam ĐịnhHuyện Xuân Trường</v>
      </c>
    </row>
    <row r="6312" spans="11:27" ht="15.75">
      <c r="K6312" s="21"/>
      <c r="L6312" s="17"/>
      <c r="M6312" s="17"/>
      <c r="N6312" s="17" t="s">
        <v>448</v>
      </c>
      <c r="O6312" s="17" t="s">
        <v>1501</v>
      </c>
      <c r="P6312" s="17" t="s">
        <v>6225</v>
      </c>
      <c r="Q6312" s="17" t="s">
        <v>356</v>
      </c>
      <c r="R6312" s="18">
        <v>155</v>
      </c>
      <c r="S6312" s="10">
        <v>56</v>
      </c>
      <c r="AA6312" s="11" t="str">
        <f t="shared" si="98"/>
        <v>40. Nam ĐịnhHuyện Xuân Trường</v>
      </c>
    </row>
    <row r="6313" spans="11:27" ht="15.75">
      <c r="K6313" s="21"/>
      <c r="L6313" s="17"/>
      <c r="M6313" s="17"/>
      <c r="N6313" s="17" t="s">
        <v>448</v>
      </c>
      <c r="O6313" s="17" t="s">
        <v>1501</v>
      </c>
      <c r="P6313" s="17" t="s">
        <v>6226</v>
      </c>
      <c r="Q6313" s="17" t="s">
        <v>356</v>
      </c>
      <c r="R6313" s="18">
        <v>155</v>
      </c>
      <c r="S6313" s="10">
        <v>56</v>
      </c>
      <c r="AA6313" s="11" t="str">
        <f t="shared" si="98"/>
        <v>40. Nam ĐịnhHuyện Xuân Trường</v>
      </c>
    </row>
    <row r="6314" spans="11:27" ht="15.75">
      <c r="K6314" s="21"/>
      <c r="L6314" s="17"/>
      <c r="M6314" s="17"/>
      <c r="N6314" s="17" t="s">
        <v>448</v>
      </c>
      <c r="O6314" s="17" t="s">
        <v>1503</v>
      </c>
      <c r="P6314" s="17" t="s">
        <v>6227</v>
      </c>
      <c r="Q6314" s="17" t="s">
        <v>356</v>
      </c>
      <c r="R6314" s="18">
        <v>155</v>
      </c>
      <c r="S6314" s="10">
        <v>56</v>
      </c>
      <c r="AA6314" s="11" t="str">
        <f t="shared" si="98"/>
        <v>40. Nam ĐịnhHuyện Ý Yên</v>
      </c>
    </row>
    <row r="6315" spans="11:27" ht="15.75">
      <c r="K6315" s="21"/>
      <c r="L6315" s="17"/>
      <c r="M6315" s="17"/>
      <c r="N6315" s="17" t="s">
        <v>448</v>
      </c>
      <c r="O6315" s="17" t="s">
        <v>1503</v>
      </c>
      <c r="P6315" s="17" t="s">
        <v>6228</v>
      </c>
      <c r="Q6315" s="17" t="s">
        <v>356</v>
      </c>
      <c r="R6315" s="18">
        <v>155</v>
      </c>
      <c r="S6315" s="10">
        <v>56</v>
      </c>
      <c r="AA6315" s="11" t="str">
        <f t="shared" si="98"/>
        <v>40. Nam ĐịnhHuyện Ý Yên</v>
      </c>
    </row>
    <row r="6316" spans="11:27" ht="15.75">
      <c r="K6316" s="21"/>
      <c r="L6316" s="17"/>
      <c r="M6316" s="17"/>
      <c r="N6316" s="17" t="s">
        <v>448</v>
      </c>
      <c r="O6316" s="17" t="s">
        <v>1503</v>
      </c>
      <c r="P6316" s="17" t="s">
        <v>1157</v>
      </c>
      <c r="Q6316" s="17" t="s">
        <v>356</v>
      </c>
      <c r="R6316" s="18">
        <v>155</v>
      </c>
      <c r="S6316" s="10">
        <v>56</v>
      </c>
      <c r="AA6316" s="11" t="str">
        <f t="shared" si="98"/>
        <v>40. Nam ĐịnhHuyện Ý Yên</v>
      </c>
    </row>
    <row r="6317" spans="11:27" ht="15.75">
      <c r="K6317" s="21"/>
      <c r="L6317" s="17"/>
      <c r="M6317" s="17"/>
      <c r="N6317" s="17" t="s">
        <v>448</v>
      </c>
      <c r="O6317" s="17" t="s">
        <v>1503</v>
      </c>
      <c r="P6317" s="17" t="s">
        <v>4353</v>
      </c>
      <c r="Q6317" s="17" t="s">
        <v>356</v>
      </c>
      <c r="R6317" s="18">
        <v>155</v>
      </c>
      <c r="S6317" s="10">
        <v>56</v>
      </c>
      <c r="AA6317" s="11" t="str">
        <f t="shared" si="98"/>
        <v>40. Nam ĐịnhHuyện Ý Yên</v>
      </c>
    </row>
    <row r="6318" spans="11:27" ht="15.75">
      <c r="K6318" s="21"/>
      <c r="L6318" s="17"/>
      <c r="M6318" s="17"/>
      <c r="N6318" s="17" t="s">
        <v>448</v>
      </c>
      <c r="O6318" s="17" t="s">
        <v>1503</v>
      </c>
      <c r="P6318" s="17" t="s">
        <v>6229</v>
      </c>
      <c r="Q6318" s="17" t="s">
        <v>356</v>
      </c>
      <c r="R6318" s="18">
        <v>155</v>
      </c>
      <c r="S6318" s="10">
        <v>56</v>
      </c>
      <c r="AA6318" s="11" t="str">
        <f t="shared" si="98"/>
        <v>40. Nam ĐịnhHuyện Ý Yên</v>
      </c>
    </row>
    <row r="6319" spans="11:27" ht="15.75">
      <c r="K6319" s="21"/>
      <c r="L6319" s="17"/>
      <c r="M6319" s="17"/>
      <c r="N6319" s="17" t="s">
        <v>448</v>
      </c>
      <c r="O6319" s="17" t="s">
        <v>1503</v>
      </c>
      <c r="P6319" s="17" t="s">
        <v>6230</v>
      </c>
      <c r="Q6319" s="17" t="s">
        <v>356</v>
      </c>
      <c r="R6319" s="18">
        <v>155</v>
      </c>
      <c r="S6319" s="10">
        <v>56</v>
      </c>
      <c r="AA6319" s="11" t="str">
        <f t="shared" si="98"/>
        <v>40. Nam ĐịnhHuyện Ý Yên</v>
      </c>
    </row>
    <row r="6320" spans="11:27" ht="15.75">
      <c r="K6320" s="21"/>
      <c r="L6320" s="17"/>
      <c r="M6320" s="17"/>
      <c r="N6320" s="17" t="s">
        <v>448</v>
      </c>
      <c r="O6320" s="17" t="s">
        <v>1503</v>
      </c>
      <c r="P6320" s="17" t="s">
        <v>6231</v>
      </c>
      <c r="Q6320" s="17" t="s">
        <v>356</v>
      </c>
      <c r="R6320" s="18">
        <v>155</v>
      </c>
      <c r="S6320" s="10">
        <v>56</v>
      </c>
      <c r="AA6320" s="11" t="str">
        <f t="shared" si="98"/>
        <v>40. Nam ĐịnhHuyện Ý Yên</v>
      </c>
    </row>
    <row r="6321" spans="11:27" ht="15.75">
      <c r="K6321" s="21"/>
      <c r="L6321" s="17"/>
      <c r="M6321" s="17"/>
      <c r="N6321" s="17" t="s">
        <v>448</v>
      </c>
      <c r="O6321" s="17" t="s">
        <v>1503</v>
      </c>
      <c r="P6321" s="17" t="s">
        <v>6232</v>
      </c>
      <c r="Q6321" s="17" t="s">
        <v>356</v>
      </c>
      <c r="R6321" s="18">
        <v>155</v>
      </c>
      <c r="S6321" s="10">
        <v>56</v>
      </c>
      <c r="AA6321" s="11" t="str">
        <f t="shared" si="98"/>
        <v>40. Nam ĐịnhHuyện Ý Yên</v>
      </c>
    </row>
    <row r="6322" spans="11:27" ht="15.75">
      <c r="K6322" s="21"/>
      <c r="L6322" s="17"/>
      <c r="M6322" s="17"/>
      <c r="N6322" s="17" t="s">
        <v>448</v>
      </c>
      <c r="O6322" s="17" t="s">
        <v>1503</v>
      </c>
      <c r="P6322" s="17" t="s">
        <v>6233</v>
      </c>
      <c r="Q6322" s="17" t="s">
        <v>356</v>
      </c>
      <c r="R6322" s="18">
        <v>155</v>
      </c>
      <c r="S6322" s="10">
        <v>56</v>
      </c>
      <c r="AA6322" s="11" t="str">
        <f t="shared" si="98"/>
        <v>40. Nam ĐịnhHuyện Ý Yên</v>
      </c>
    </row>
    <row r="6323" spans="11:27" ht="15.75">
      <c r="K6323" s="21"/>
      <c r="L6323" s="17"/>
      <c r="M6323" s="17"/>
      <c r="N6323" s="17" t="s">
        <v>448</v>
      </c>
      <c r="O6323" s="17" t="s">
        <v>1503</v>
      </c>
      <c r="P6323" s="17" t="s">
        <v>6234</v>
      </c>
      <c r="Q6323" s="17" t="s">
        <v>356</v>
      </c>
      <c r="R6323" s="18">
        <v>155</v>
      </c>
      <c r="S6323" s="10">
        <v>56</v>
      </c>
      <c r="AA6323" s="11" t="str">
        <f t="shared" si="98"/>
        <v>40. Nam ĐịnhHuyện Ý Yên</v>
      </c>
    </row>
    <row r="6324" spans="11:27" ht="15.75">
      <c r="K6324" s="21"/>
      <c r="L6324" s="17"/>
      <c r="M6324" s="17"/>
      <c r="N6324" s="17" t="s">
        <v>448</v>
      </c>
      <c r="O6324" s="17" t="s">
        <v>1503</v>
      </c>
      <c r="P6324" s="17" t="s">
        <v>6235</v>
      </c>
      <c r="Q6324" s="17" t="s">
        <v>356</v>
      </c>
      <c r="R6324" s="18">
        <v>155</v>
      </c>
      <c r="S6324" s="10">
        <v>56</v>
      </c>
      <c r="AA6324" s="11" t="str">
        <f t="shared" si="98"/>
        <v>40. Nam ĐịnhHuyện Ý Yên</v>
      </c>
    </row>
    <row r="6325" spans="11:27" ht="15.75">
      <c r="K6325" s="21"/>
      <c r="L6325" s="17"/>
      <c r="M6325" s="17"/>
      <c r="N6325" s="17" t="s">
        <v>448</v>
      </c>
      <c r="O6325" s="17" t="s">
        <v>1503</v>
      </c>
      <c r="P6325" s="17" t="s">
        <v>6236</v>
      </c>
      <c r="Q6325" s="17" t="s">
        <v>356</v>
      </c>
      <c r="R6325" s="18">
        <v>155</v>
      </c>
      <c r="S6325" s="10">
        <v>56</v>
      </c>
      <c r="AA6325" s="11" t="str">
        <f t="shared" si="98"/>
        <v>40. Nam ĐịnhHuyện Ý Yên</v>
      </c>
    </row>
    <row r="6326" spans="11:27" ht="15.75">
      <c r="K6326" s="21"/>
      <c r="L6326" s="17"/>
      <c r="M6326" s="17"/>
      <c r="N6326" s="17" t="s">
        <v>448</v>
      </c>
      <c r="O6326" s="17" t="s">
        <v>1503</v>
      </c>
      <c r="P6326" s="17" t="s">
        <v>6237</v>
      </c>
      <c r="Q6326" s="17" t="s">
        <v>356</v>
      </c>
      <c r="R6326" s="18">
        <v>155</v>
      </c>
      <c r="S6326" s="10">
        <v>56</v>
      </c>
      <c r="AA6326" s="11" t="str">
        <f t="shared" si="98"/>
        <v>40. Nam ĐịnhHuyện Ý Yên</v>
      </c>
    </row>
    <row r="6327" spans="11:27" ht="15.75">
      <c r="K6327" s="21"/>
      <c r="L6327" s="17"/>
      <c r="M6327" s="17"/>
      <c r="N6327" s="17" t="s">
        <v>448</v>
      </c>
      <c r="O6327" s="17" t="s">
        <v>1503</v>
      </c>
      <c r="P6327" s="17" t="s">
        <v>6238</v>
      </c>
      <c r="Q6327" s="17" t="s">
        <v>356</v>
      </c>
      <c r="R6327" s="18">
        <v>155</v>
      </c>
      <c r="S6327" s="10">
        <v>56</v>
      </c>
      <c r="AA6327" s="11" t="str">
        <f t="shared" si="98"/>
        <v>40. Nam ĐịnhHuyện Ý Yên</v>
      </c>
    </row>
    <row r="6328" spans="11:27" ht="15.75">
      <c r="K6328" s="21"/>
      <c r="L6328" s="17"/>
      <c r="M6328" s="17"/>
      <c r="N6328" s="17" t="s">
        <v>448</v>
      </c>
      <c r="O6328" s="17" t="s">
        <v>1503</v>
      </c>
      <c r="P6328" s="17" t="s">
        <v>6239</v>
      </c>
      <c r="Q6328" s="17" t="s">
        <v>356</v>
      </c>
      <c r="R6328" s="18">
        <v>155</v>
      </c>
      <c r="S6328" s="10">
        <v>56</v>
      </c>
      <c r="AA6328" s="11" t="str">
        <f t="shared" si="98"/>
        <v>40. Nam ĐịnhHuyện Ý Yên</v>
      </c>
    </row>
    <row r="6329" spans="11:27" ht="15.75">
      <c r="K6329" s="21"/>
      <c r="L6329" s="17"/>
      <c r="M6329" s="17"/>
      <c r="N6329" s="17" t="s">
        <v>448</v>
      </c>
      <c r="O6329" s="17" t="s">
        <v>1503</v>
      </c>
      <c r="P6329" s="17" t="s">
        <v>1249</v>
      </c>
      <c r="Q6329" s="17" t="s">
        <v>356</v>
      </c>
      <c r="R6329" s="18">
        <v>155</v>
      </c>
      <c r="S6329" s="10">
        <v>56</v>
      </c>
      <c r="AA6329" s="11" t="str">
        <f t="shared" si="98"/>
        <v>40. Nam ĐịnhHuyện Ý Yên</v>
      </c>
    </row>
    <row r="6330" spans="11:27" ht="15.75">
      <c r="K6330" s="21"/>
      <c r="L6330" s="17"/>
      <c r="M6330" s="17"/>
      <c r="N6330" s="17" t="s">
        <v>448</v>
      </c>
      <c r="O6330" s="17" t="s">
        <v>1503</v>
      </c>
      <c r="P6330" s="17" t="s">
        <v>6240</v>
      </c>
      <c r="Q6330" s="17" t="s">
        <v>356</v>
      </c>
      <c r="R6330" s="18">
        <v>155</v>
      </c>
      <c r="S6330" s="10">
        <v>56</v>
      </c>
      <c r="AA6330" s="11" t="str">
        <f t="shared" si="98"/>
        <v>40. Nam ĐịnhHuyện Ý Yên</v>
      </c>
    </row>
    <row r="6331" spans="11:27" ht="15.75">
      <c r="K6331" s="21"/>
      <c r="L6331" s="17"/>
      <c r="M6331" s="17"/>
      <c r="N6331" s="17" t="s">
        <v>448</v>
      </c>
      <c r="O6331" s="17" t="s">
        <v>1503</v>
      </c>
      <c r="P6331" s="17" t="s">
        <v>6241</v>
      </c>
      <c r="Q6331" s="17" t="s">
        <v>356</v>
      </c>
      <c r="R6331" s="18">
        <v>155</v>
      </c>
      <c r="S6331" s="10">
        <v>56</v>
      </c>
      <c r="AA6331" s="11" t="str">
        <f t="shared" si="98"/>
        <v>40. Nam ĐịnhHuyện Ý Yên</v>
      </c>
    </row>
    <row r="6332" spans="11:27" ht="15.75">
      <c r="K6332" s="21"/>
      <c r="L6332" s="17"/>
      <c r="M6332" s="17"/>
      <c r="N6332" s="17" t="s">
        <v>448</v>
      </c>
      <c r="O6332" s="17" t="s">
        <v>1503</v>
      </c>
      <c r="P6332" s="17" t="s">
        <v>6242</v>
      </c>
      <c r="Q6332" s="17" t="s">
        <v>356</v>
      </c>
      <c r="R6332" s="18">
        <v>155</v>
      </c>
      <c r="S6332" s="10">
        <v>56</v>
      </c>
      <c r="AA6332" s="11" t="str">
        <f t="shared" si="98"/>
        <v>40. Nam ĐịnhHuyện Ý Yên</v>
      </c>
    </row>
    <row r="6333" spans="11:27" ht="15.75">
      <c r="K6333" s="21"/>
      <c r="L6333" s="17"/>
      <c r="M6333" s="17"/>
      <c r="N6333" s="17" t="s">
        <v>448</v>
      </c>
      <c r="O6333" s="17" t="s">
        <v>1503</v>
      </c>
      <c r="P6333" s="17" t="s">
        <v>2740</v>
      </c>
      <c r="Q6333" s="17" t="s">
        <v>356</v>
      </c>
      <c r="R6333" s="18">
        <v>155</v>
      </c>
      <c r="S6333" s="10">
        <v>56</v>
      </c>
      <c r="AA6333" s="11" t="str">
        <f t="shared" si="98"/>
        <v>40. Nam ĐịnhHuyện Ý Yên</v>
      </c>
    </row>
    <row r="6334" spans="11:27" ht="15.75">
      <c r="K6334" s="21"/>
      <c r="L6334" s="17"/>
      <c r="M6334" s="17"/>
      <c r="N6334" s="17" t="s">
        <v>448</v>
      </c>
      <c r="O6334" s="17" t="s">
        <v>1503</v>
      </c>
      <c r="P6334" s="17" t="s">
        <v>5047</v>
      </c>
      <c r="Q6334" s="17" t="s">
        <v>356</v>
      </c>
      <c r="R6334" s="18">
        <v>155</v>
      </c>
      <c r="S6334" s="10">
        <v>56</v>
      </c>
      <c r="AA6334" s="11" t="str">
        <f t="shared" si="98"/>
        <v>40. Nam ĐịnhHuyện Ý Yên</v>
      </c>
    </row>
    <row r="6335" spans="11:27" ht="15.75">
      <c r="K6335" s="21"/>
      <c r="L6335" s="17"/>
      <c r="M6335" s="17"/>
      <c r="N6335" s="17" t="s">
        <v>448</v>
      </c>
      <c r="O6335" s="17" t="s">
        <v>1503</v>
      </c>
      <c r="P6335" s="17" t="s">
        <v>5733</v>
      </c>
      <c r="Q6335" s="17" t="s">
        <v>356</v>
      </c>
      <c r="R6335" s="18">
        <v>155</v>
      </c>
      <c r="S6335" s="10">
        <v>56</v>
      </c>
      <c r="AA6335" s="11" t="str">
        <f t="shared" si="98"/>
        <v>40. Nam ĐịnhHuyện Ý Yên</v>
      </c>
    </row>
    <row r="6336" spans="11:27" ht="15.75">
      <c r="K6336" s="21"/>
      <c r="L6336" s="17"/>
      <c r="M6336" s="17"/>
      <c r="N6336" s="17" t="s">
        <v>448</v>
      </c>
      <c r="O6336" s="17" t="s">
        <v>1503</v>
      </c>
      <c r="P6336" s="17" t="s">
        <v>6243</v>
      </c>
      <c r="Q6336" s="17" t="s">
        <v>356</v>
      </c>
      <c r="R6336" s="18">
        <v>155</v>
      </c>
      <c r="S6336" s="10">
        <v>56</v>
      </c>
      <c r="AA6336" s="11" t="str">
        <f t="shared" si="98"/>
        <v>40. Nam ĐịnhHuyện Ý Yên</v>
      </c>
    </row>
    <row r="6337" spans="11:27" ht="15.75">
      <c r="K6337" s="21"/>
      <c r="L6337" s="17"/>
      <c r="M6337" s="17"/>
      <c r="N6337" s="17" t="s">
        <v>448</v>
      </c>
      <c r="O6337" s="17" t="s">
        <v>1503</v>
      </c>
      <c r="P6337" s="17" t="s">
        <v>6244</v>
      </c>
      <c r="Q6337" s="17" t="s">
        <v>356</v>
      </c>
      <c r="R6337" s="18">
        <v>155</v>
      </c>
      <c r="S6337" s="10">
        <v>56</v>
      </c>
      <c r="AA6337" s="11" t="str">
        <f t="shared" si="98"/>
        <v>40. Nam ĐịnhHuyện Ý Yên</v>
      </c>
    </row>
    <row r="6338" spans="11:27" ht="15.75">
      <c r="K6338" s="21"/>
      <c r="L6338" s="17"/>
      <c r="M6338" s="17"/>
      <c r="N6338" s="17" t="s">
        <v>448</v>
      </c>
      <c r="O6338" s="17" t="s">
        <v>1503</v>
      </c>
      <c r="P6338" s="17" t="s">
        <v>6245</v>
      </c>
      <c r="Q6338" s="17" t="s">
        <v>356</v>
      </c>
      <c r="R6338" s="18">
        <v>155</v>
      </c>
      <c r="S6338" s="10">
        <v>56</v>
      </c>
      <c r="AA6338" s="11" t="str">
        <f t="shared" si="98"/>
        <v>40. Nam ĐịnhHuyện Ý Yên</v>
      </c>
    </row>
    <row r="6339" spans="11:27" ht="15.75">
      <c r="K6339" s="21"/>
      <c r="L6339" s="17"/>
      <c r="M6339" s="17"/>
      <c r="N6339" s="17" t="s">
        <v>448</v>
      </c>
      <c r="O6339" s="17" t="s">
        <v>1503</v>
      </c>
      <c r="P6339" s="17" t="s">
        <v>6246</v>
      </c>
      <c r="Q6339" s="17" t="s">
        <v>356</v>
      </c>
      <c r="R6339" s="18">
        <v>155</v>
      </c>
      <c r="S6339" s="10">
        <v>56</v>
      </c>
      <c r="AA6339" s="11" t="str">
        <f t="shared" si="98"/>
        <v>40. Nam ĐịnhHuyện Ý Yên</v>
      </c>
    </row>
    <row r="6340" spans="11:27" ht="15.75">
      <c r="K6340" s="21"/>
      <c r="L6340" s="17"/>
      <c r="M6340" s="17"/>
      <c r="N6340" s="17" t="s">
        <v>448</v>
      </c>
      <c r="O6340" s="17" t="s">
        <v>1503</v>
      </c>
      <c r="P6340" s="17" t="s">
        <v>4446</v>
      </c>
      <c r="Q6340" s="17" t="s">
        <v>356</v>
      </c>
      <c r="R6340" s="18">
        <v>155</v>
      </c>
      <c r="S6340" s="10">
        <v>56</v>
      </c>
      <c r="AA6340" s="11" t="str">
        <f t="shared" si="98"/>
        <v>40. Nam ĐịnhHuyện Ý Yên</v>
      </c>
    </row>
    <row r="6341" spans="11:27" ht="15.75">
      <c r="K6341" s="21"/>
      <c r="L6341" s="17"/>
      <c r="M6341" s="17"/>
      <c r="N6341" s="17" t="s">
        <v>448</v>
      </c>
      <c r="O6341" s="17" t="s">
        <v>1503</v>
      </c>
      <c r="P6341" s="17" t="s">
        <v>6247</v>
      </c>
      <c r="Q6341" s="17" t="s">
        <v>356</v>
      </c>
      <c r="R6341" s="18">
        <v>155</v>
      </c>
      <c r="S6341" s="10">
        <v>56</v>
      </c>
      <c r="AA6341" s="11" t="str">
        <f t="shared" si="98"/>
        <v>40. Nam ĐịnhHuyện Ý Yên</v>
      </c>
    </row>
    <row r="6342" spans="11:27" ht="15.75">
      <c r="K6342" s="21"/>
      <c r="L6342" s="17"/>
      <c r="M6342" s="17"/>
      <c r="N6342" s="17" t="s">
        <v>448</v>
      </c>
      <c r="O6342" s="17" t="s">
        <v>1503</v>
      </c>
      <c r="P6342" s="17" t="s">
        <v>6248</v>
      </c>
      <c r="Q6342" s="17" t="s">
        <v>356</v>
      </c>
      <c r="R6342" s="18">
        <v>155</v>
      </c>
      <c r="S6342" s="10">
        <v>56</v>
      </c>
      <c r="AA6342" s="11" t="str">
        <f t="shared" ref="AA6342:AA6405" si="99">N6342&amp;O6342</f>
        <v>40. Nam ĐịnhHuyện Ý Yên</v>
      </c>
    </row>
    <row r="6343" spans="11:27" ht="15.75">
      <c r="K6343" s="21"/>
      <c r="L6343" s="17"/>
      <c r="M6343" s="17"/>
      <c r="N6343" s="17" t="s">
        <v>448</v>
      </c>
      <c r="O6343" s="17" t="s">
        <v>1503</v>
      </c>
      <c r="P6343" s="17" t="s">
        <v>5089</v>
      </c>
      <c r="Q6343" s="17" t="s">
        <v>356</v>
      </c>
      <c r="R6343" s="18">
        <v>155</v>
      </c>
      <c r="S6343" s="10">
        <v>56</v>
      </c>
      <c r="AA6343" s="11" t="str">
        <f t="shared" si="99"/>
        <v>40. Nam ĐịnhHuyện Ý Yên</v>
      </c>
    </row>
    <row r="6344" spans="11:27" ht="15.75">
      <c r="K6344" s="21"/>
      <c r="L6344" s="17"/>
      <c r="M6344" s="17"/>
      <c r="N6344" s="17" t="s">
        <v>448</v>
      </c>
      <c r="O6344" s="17" t="s">
        <v>1503</v>
      </c>
      <c r="P6344" s="17" t="s">
        <v>1159</v>
      </c>
      <c r="Q6344" s="17" t="s">
        <v>356</v>
      </c>
      <c r="R6344" s="18">
        <v>155</v>
      </c>
      <c r="S6344" s="10">
        <v>56</v>
      </c>
      <c r="AA6344" s="11" t="str">
        <f t="shared" si="99"/>
        <v>40. Nam ĐịnhHuyện Ý Yên</v>
      </c>
    </row>
    <row r="6345" spans="11:27" ht="15.75">
      <c r="K6345" s="21"/>
      <c r="L6345" s="17"/>
      <c r="M6345" s="17"/>
      <c r="N6345" s="17" t="s">
        <v>448</v>
      </c>
      <c r="O6345" s="17" t="s">
        <v>1505</v>
      </c>
      <c r="P6345" s="17" t="s">
        <v>6249</v>
      </c>
      <c r="Q6345" s="17" t="s">
        <v>356</v>
      </c>
      <c r="R6345" s="18">
        <v>155</v>
      </c>
      <c r="S6345" s="10">
        <v>56</v>
      </c>
      <c r="AA6345" s="11" t="str">
        <f t="shared" si="99"/>
        <v>40. Nam ĐịnhThành phố Nam Định</v>
      </c>
    </row>
    <row r="6346" spans="11:27" ht="15.75">
      <c r="K6346" s="21"/>
      <c r="L6346" s="17"/>
      <c r="M6346" s="17"/>
      <c r="N6346" s="17" t="s">
        <v>448</v>
      </c>
      <c r="O6346" s="17" t="s">
        <v>1505</v>
      </c>
      <c r="P6346" s="17" t="s">
        <v>6250</v>
      </c>
      <c r="Q6346" s="17" t="s">
        <v>356</v>
      </c>
      <c r="R6346" s="18">
        <v>155</v>
      </c>
      <c r="S6346" s="10">
        <v>56</v>
      </c>
      <c r="AA6346" s="11" t="str">
        <f t="shared" si="99"/>
        <v>40. Nam ĐịnhThành phố Nam Định</v>
      </c>
    </row>
    <row r="6347" spans="11:27" ht="15.75">
      <c r="K6347" s="21"/>
      <c r="L6347" s="17"/>
      <c r="M6347" s="17"/>
      <c r="N6347" s="17" t="s">
        <v>448</v>
      </c>
      <c r="O6347" s="17" t="s">
        <v>1505</v>
      </c>
      <c r="P6347" s="17" t="s">
        <v>1558</v>
      </c>
      <c r="Q6347" s="17" t="s">
        <v>356</v>
      </c>
      <c r="R6347" s="18">
        <v>155</v>
      </c>
      <c r="S6347" s="10">
        <v>56</v>
      </c>
      <c r="AA6347" s="11" t="str">
        <f t="shared" si="99"/>
        <v>40. Nam ĐịnhThành phố Nam Định</v>
      </c>
    </row>
    <row r="6348" spans="11:27" ht="15.75">
      <c r="K6348" s="21"/>
      <c r="L6348" s="17"/>
      <c r="M6348" s="17"/>
      <c r="N6348" s="17" t="s">
        <v>448</v>
      </c>
      <c r="O6348" s="17" t="s">
        <v>1505</v>
      </c>
      <c r="P6348" s="17" t="s">
        <v>6251</v>
      </c>
      <c r="Q6348" s="17" t="s">
        <v>356</v>
      </c>
      <c r="R6348" s="18">
        <v>155</v>
      </c>
      <c r="S6348" s="10">
        <v>56</v>
      </c>
      <c r="AA6348" s="11" t="str">
        <f t="shared" si="99"/>
        <v>40. Nam ĐịnhThành phố Nam Định</v>
      </c>
    </row>
    <row r="6349" spans="11:27" ht="15.75">
      <c r="K6349" s="21"/>
      <c r="L6349" s="17"/>
      <c r="M6349" s="17"/>
      <c r="N6349" s="17" t="s">
        <v>448</v>
      </c>
      <c r="O6349" s="17" t="s">
        <v>1505</v>
      </c>
      <c r="P6349" s="17" t="s">
        <v>6252</v>
      </c>
      <c r="Q6349" s="17" t="s">
        <v>356</v>
      </c>
      <c r="R6349" s="18">
        <v>155</v>
      </c>
      <c r="S6349" s="10">
        <v>56</v>
      </c>
      <c r="AA6349" s="11" t="str">
        <f t="shared" si="99"/>
        <v>40. Nam ĐịnhThành phố Nam Định</v>
      </c>
    </row>
    <row r="6350" spans="11:27" ht="15.75">
      <c r="K6350" s="21"/>
      <c r="L6350" s="17"/>
      <c r="M6350" s="17"/>
      <c r="N6350" s="17" t="s">
        <v>448</v>
      </c>
      <c r="O6350" s="17" t="s">
        <v>1505</v>
      </c>
      <c r="P6350" s="17" t="s">
        <v>6253</v>
      </c>
      <c r="Q6350" s="17" t="s">
        <v>356</v>
      </c>
      <c r="R6350" s="18">
        <v>155</v>
      </c>
      <c r="S6350" s="10">
        <v>56</v>
      </c>
      <c r="AA6350" s="11" t="str">
        <f t="shared" si="99"/>
        <v>40. Nam ĐịnhThành phố Nam Định</v>
      </c>
    </row>
    <row r="6351" spans="11:27" ht="15.75">
      <c r="K6351" s="21"/>
      <c r="L6351" s="17"/>
      <c r="M6351" s="17"/>
      <c r="N6351" s="17" t="s">
        <v>448</v>
      </c>
      <c r="O6351" s="17" t="s">
        <v>1505</v>
      </c>
      <c r="P6351" s="17" t="s">
        <v>6254</v>
      </c>
      <c r="Q6351" s="17" t="s">
        <v>356</v>
      </c>
      <c r="R6351" s="18">
        <v>155</v>
      </c>
      <c r="S6351" s="10">
        <v>56</v>
      </c>
      <c r="AA6351" s="11" t="str">
        <f t="shared" si="99"/>
        <v>40. Nam ĐịnhThành phố Nam Định</v>
      </c>
    </row>
    <row r="6352" spans="11:27" ht="15.75">
      <c r="K6352" s="21"/>
      <c r="L6352" s="17"/>
      <c r="M6352" s="17"/>
      <c r="N6352" s="17" t="s">
        <v>448</v>
      </c>
      <c r="O6352" s="17" t="s">
        <v>1505</v>
      </c>
      <c r="P6352" s="17" t="s">
        <v>6255</v>
      </c>
      <c r="Q6352" s="17" t="s">
        <v>356</v>
      </c>
      <c r="R6352" s="18">
        <v>155</v>
      </c>
      <c r="S6352" s="10">
        <v>56</v>
      </c>
      <c r="AA6352" s="11" t="str">
        <f t="shared" si="99"/>
        <v>40. Nam ĐịnhThành phố Nam Định</v>
      </c>
    </row>
    <row r="6353" spans="11:27" ht="15.75">
      <c r="K6353" s="21"/>
      <c r="L6353" s="17"/>
      <c r="M6353" s="17"/>
      <c r="N6353" s="17" t="s">
        <v>448</v>
      </c>
      <c r="O6353" s="17" t="s">
        <v>1505</v>
      </c>
      <c r="P6353" s="17" t="s">
        <v>6256</v>
      </c>
      <c r="Q6353" s="17" t="s">
        <v>356</v>
      </c>
      <c r="R6353" s="18">
        <v>155</v>
      </c>
      <c r="S6353" s="10">
        <v>56</v>
      </c>
      <c r="AA6353" s="11" t="str">
        <f t="shared" si="99"/>
        <v>40. Nam ĐịnhThành phố Nam Định</v>
      </c>
    </row>
    <row r="6354" spans="11:27" ht="15.75">
      <c r="K6354" s="21"/>
      <c r="L6354" s="17"/>
      <c r="M6354" s="17"/>
      <c r="N6354" s="17" t="s">
        <v>448</v>
      </c>
      <c r="O6354" s="17" t="s">
        <v>1505</v>
      </c>
      <c r="P6354" s="17" t="s">
        <v>1679</v>
      </c>
      <c r="Q6354" s="17" t="s">
        <v>356</v>
      </c>
      <c r="R6354" s="18">
        <v>155</v>
      </c>
      <c r="S6354" s="10">
        <v>56</v>
      </c>
      <c r="AA6354" s="11" t="str">
        <f t="shared" si="99"/>
        <v>40. Nam ĐịnhThành phố Nam Định</v>
      </c>
    </row>
    <row r="6355" spans="11:27" ht="15.75">
      <c r="K6355" s="21"/>
      <c r="L6355" s="17"/>
      <c r="M6355" s="17"/>
      <c r="N6355" s="17" t="s">
        <v>448</v>
      </c>
      <c r="O6355" s="17" t="s">
        <v>1505</v>
      </c>
      <c r="P6355" s="17" t="s">
        <v>1542</v>
      </c>
      <c r="Q6355" s="17" t="s">
        <v>356</v>
      </c>
      <c r="R6355" s="18">
        <v>155</v>
      </c>
      <c r="S6355" s="10">
        <v>56</v>
      </c>
      <c r="AA6355" s="11" t="str">
        <f t="shared" si="99"/>
        <v>40. Nam ĐịnhThành phố Nam Định</v>
      </c>
    </row>
    <row r="6356" spans="11:27" ht="15.75">
      <c r="K6356" s="21"/>
      <c r="L6356" s="17"/>
      <c r="M6356" s="17"/>
      <c r="N6356" s="17" t="s">
        <v>448</v>
      </c>
      <c r="O6356" s="17" t="s">
        <v>1505</v>
      </c>
      <c r="P6356" s="17" t="s">
        <v>5205</v>
      </c>
      <c r="Q6356" s="17" t="s">
        <v>356</v>
      </c>
      <c r="R6356" s="18">
        <v>155</v>
      </c>
      <c r="S6356" s="10">
        <v>56</v>
      </c>
      <c r="AA6356" s="11" t="str">
        <f t="shared" si="99"/>
        <v>40. Nam ĐịnhThành phố Nam Định</v>
      </c>
    </row>
    <row r="6357" spans="11:27" ht="15.75">
      <c r="K6357" s="21"/>
      <c r="L6357" s="17"/>
      <c r="M6357" s="17"/>
      <c r="N6357" s="17" t="s">
        <v>448</v>
      </c>
      <c r="O6357" s="17" t="s">
        <v>1505</v>
      </c>
      <c r="P6357" s="17" t="s">
        <v>1500</v>
      </c>
      <c r="Q6357" s="17" t="s">
        <v>356</v>
      </c>
      <c r="R6357" s="18">
        <v>155</v>
      </c>
      <c r="S6357" s="10">
        <v>56</v>
      </c>
      <c r="AA6357" s="11" t="str">
        <f t="shared" si="99"/>
        <v>40. Nam ĐịnhThành phố Nam Định</v>
      </c>
    </row>
    <row r="6358" spans="11:27" ht="15.75">
      <c r="K6358" s="21"/>
      <c r="L6358" s="17"/>
      <c r="M6358" s="17"/>
      <c r="N6358" s="17" t="s">
        <v>448</v>
      </c>
      <c r="O6358" s="17" t="s">
        <v>1505</v>
      </c>
      <c r="P6358" s="17" t="s">
        <v>3747</v>
      </c>
      <c r="Q6358" s="17" t="s">
        <v>356</v>
      </c>
      <c r="R6358" s="18">
        <v>155</v>
      </c>
      <c r="S6358" s="10">
        <v>56</v>
      </c>
      <c r="AA6358" s="11" t="str">
        <f t="shared" si="99"/>
        <v>40. Nam ĐịnhThành phố Nam Định</v>
      </c>
    </row>
    <row r="6359" spans="11:27" ht="15.75">
      <c r="K6359" s="21"/>
      <c r="L6359" s="17"/>
      <c r="M6359" s="17"/>
      <c r="N6359" s="17" t="s">
        <v>448</v>
      </c>
      <c r="O6359" s="17" t="s">
        <v>1505</v>
      </c>
      <c r="P6359" s="17" t="s">
        <v>6257</v>
      </c>
      <c r="Q6359" s="17" t="s">
        <v>356</v>
      </c>
      <c r="R6359" s="18">
        <v>155</v>
      </c>
      <c r="S6359" s="10">
        <v>56</v>
      </c>
      <c r="AA6359" s="11" t="str">
        <f t="shared" si="99"/>
        <v>40. Nam ĐịnhThành phố Nam Định</v>
      </c>
    </row>
    <row r="6360" spans="11:27" ht="15.75">
      <c r="K6360" s="21"/>
      <c r="L6360" s="17"/>
      <c r="M6360" s="17"/>
      <c r="N6360" s="17" t="s">
        <v>448</v>
      </c>
      <c r="O6360" s="17" t="s">
        <v>1505</v>
      </c>
      <c r="P6360" s="17" t="s">
        <v>1589</v>
      </c>
      <c r="Q6360" s="17" t="s">
        <v>356</v>
      </c>
      <c r="R6360" s="18">
        <v>155</v>
      </c>
      <c r="S6360" s="10">
        <v>56</v>
      </c>
      <c r="AA6360" s="11" t="str">
        <f t="shared" si="99"/>
        <v>40. Nam ĐịnhThành phố Nam Định</v>
      </c>
    </row>
    <row r="6361" spans="11:27" ht="15.75">
      <c r="K6361" s="21"/>
      <c r="L6361" s="17"/>
      <c r="M6361" s="17"/>
      <c r="N6361" s="17" t="s">
        <v>448</v>
      </c>
      <c r="O6361" s="17" t="s">
        <v>1505</v>
      </c>
      <c r="P6361" s="17" t="s">
        <v>6258</v>
      </c>
      <c r="Q6361" s="17" t="s">
        <v>356</v>
      </c>
      <c r="R6361" s="18">
        <v>155</v>
      </c>
      <c r="S6361" s="10">
        <v>56</v>
      </c>
      <c r="AA6361" s="11" t="str">
        <f t="shared" si="99"/>
        <v>40. Nam ĐịnhThành phố Nam Định</v>
      </c>
    </row>
    <row r="6362" spans="11:27" ht="15.75">
      <c r="K6362" s="21"/>
      <c r="L6362" s="17"/>
      <c r="M6362" s="17"/>
      <c r="N6362" s="17" t="s">
        <v>448</v>
      </c>
      <c r="O6362" s="17" t="s">
        <v>1505</v>
      </c>
      <c r="P6362" s="17" t="s">
        <v>6259</v>
      </c>
      <c r="Q6362" s="17" t="s">
        <v>356</v>
      </c>
      <c r="R6362" s="18">
        <v>155</v>
      </c>
      <c r="S6362" s="10">
        <v>56</v>
      </c>
      <c r="AA6362" s="11" t="str">
        <f t="shared" si="99"/>
        <v>40. Nam ĐịnhThành phố Nam Định</v>
      </c>
    </row>
    <row r="6363" spans="11:27" ht="15.75">
      <c r="K6363" s="21"/>
      <c r="L6363" s="17"/>
      <c r="M6363" s="17"/>
      <c r="N6363" s="17" t="s">
        <v>448</v>
      </c>
      <c r="O6363" s="17" t="s">
        <v>1505</v>
      </c>
      <c r="P6363" s="17" t="s">
        <v>6260</v>
      </c>
      <c r="Q6363" s="17" t="s">
        <v>356</v>
      </c>
      <c r="R6363" s="18">
        <v>155</v>
      </c>
      <c r="S6363" s="10">
        <v>56</v>
      </c>
      <c r="AA6363" s="11" t="str">
        <f t="shared" si="99"/>
        <v>40. Nam ĐịnhThành phố Nam Định</v>
      </c>
    </row>
    <row r="6364" spans="11:27" ht="15.75">
      <c r="K6364" s="21"/>
      <c r="L6364" s="17"/>
      <c r="M6364" s="17"/>
      <c r="N6364" s="17" t="s">
        <v>448</v>
      </c>
      <c r="O6364" s="17" t="s">
        <v>1505</v>
      </c>
      <c r="P6364" s="17" t="s">
        <v>1512</v>
      </c>
      <c r="Q6364" s="17" t="s">
        <v>356</v>
      </c>
      <c r="R6364" s="18">
        <v>155</v>
      </c>
      <c r="S6364" s="10">
        <v>56</v>
      </c>
      <c r="AA6364" s="11" t="str">
        <f t="shared" si="99"/>
        <v>40. Nam ĐịnhThành phố Nam Định</v>
      </c>
    </row>
    <row r="6365" spans="11:27" ht="15.75">
      <c r="K6365" s="21"/>
      <c r="L6365" s="17"/>
      <c r="M6365" s="17"/>
      <c r="N6365" s="17" t="s">
        <v>448</v>
      </c>
      <c r="O6365" s="17" t="s">
        <v>1505</v>
      </c>
      <c r="P6365" s="17" t="s">
        <v>6261</v>
      </c>
      <c r="Q6365" s="17" t="s">
        <v>356</v>
      </c>
      <c r="R6365" s="18">
        <v>155</v>
      </c>
      <c r="S6365" s="10">
        <v>56</v>
      </c>
      <c r="AA6365" s="11" t="str">
        <f t="shared" si="99"/>
        <v>40. Nam ĐịnhThành phố Nam Định</v>
      </c>
    </row>
    <row r="6366" spans="11:27" ht="15.75">
      <c r="K6366" s="21"/>
      <c r="L6366" s="17"/>
      <c r="M6366" s="17"/>
      <c r="N6366" s="17" t="s">
        <v>448</v>
      </c>
      <c r="O6366" s="17" t="s">
        <v>1505</v>
      </c>
      <c r="P6366" s="17" t="s">
        <v>6262</v>
      </c>
      <c r="Q6366" s="17" t="s">
        <v>356</v>
      </c>
      <c r="R6366" s="18">
        <v>155</v>
      </c>
      <c r="S6366" s="10">
        <v>56</v>
      </c>
      <c r="AA6366" s="11" t="str">
        <f t="shared" si="99"/>
        <v>40. Nam ĐịnhThành phố Nam Định</v>
      </c>
    </row>
    <row r="6367" spans="11:27" ht="15.75">
      <c r="K6367" s="21"/>
      <c r="L6367" s="17"/>
      <c r="M6367" s="17"/>
      <c r="N6367" s="17" t="s">
        <v>448</v>
      </c>
      <c r="O6367" s="17" t="s">
        <v>1505</v>
      </c>
      <c r="P6367" s="17" t="s">
        <v>2434</v>
      </c>
      <c r="Q6367" s="17" t="s">
        <v>356</v>
      </c>
      <c r="R6367" s="18">
        <v>155</v>
      </c>
      <c r="S6367" s="10">
        <v>56</v>
      </c>
      <c r="AA6367" s="11" t="str">
        <f t="shared" si="99"/>
        <v>40. Nam ĐịnhThành phố Nam Định</v>
      </c>
    </row>
    <row r="6368" spans="11:27" ht="15.75">
      <c r="K6368" s="21"/>
      <c r="L6368" s="17"/>
      <c r="M6368" s="17"/>
      <c r="N6368" s="17" t="s">
        <v>448</v>
      </c>
      <c r="O6368" s="17" t="s">
        <v>1505</v>
      </c>
      <c r="P6368" s="17" t="s">
        <v>886</v>
      </c>
      <c r="Q6368" s="17" t="s">
        <v>356</v>
      </c>
      <c r="R6368" s="18">
        <v>155</v>
      </c>
      <c r="S6368" s="10">
        <v>56</v>
      </c>
      <c r="AA6368" s="11" t="str">
        <f t="shared" si="99"/>
        <v>40. Nam ĐịnhThành phố Nam Định</v>
      </c>
    </row>
    <row r="6369" spans="11:27" ht="15.75">
      <c r="K6369" s="21"/>
      <c r="L6369" s="17"/>
      <c r="M6369" s="17"/>
      <c r="N6369" s="17" t="s">
        <v>448</v>
      </c>
      <c r="O6369" s="17" t="s">
        <v>1505</v>
      </c>
      <c r="P6369" s="17" t="s">
        <v>6263</v>
      </c>
      <c r="Q6369" s="17" t="s">
        <v>356</v>
      </c>
      <c r="R6369" s="18">
        <v>155</v>
      </c>
      <c r="S6369" s="10">
        <v>56</v>
      </c>
      <c r="AA6369" s="11" t="str">
        <f t="shared" si="99"/>
        <v>40. Nam ĐịnhThành phố Nam Định</v>
      </c>
    </row>
    <row r="6370" spans="11:27" ht="15.75">
      <c r="K6370" s="21"/>
      <c r="L6370" s="17"/>
      <c r="M6370" s="17"/>
      <c r="N6370" s="17" t="s">
        <v>451</v>
      </c>
      <c r="O6370" s="17" t="s">
        <v>1507</v>
      </c>
      <c r="P6370" s="17" t="s">
        <v>6264</v>
      </c>
      <c r="Q6370" s="17" t="s">
        <v>297</v>
      </c>
      <c r="R6370" s="18">
        <v>95</v>
      </c>
      <c r="S6370" s="10">
        <v>44</v>
      </c>
      <c r="AA6370" s="11" t="str">
        <f t="shared" si="99"/>
        <v>41. Nghệ AnHuyện Anh Sơn</v>
      </c>
    </row>
    <row r="6371" spans="11:27" ht="15.75">
      <c r="K6371" s="21"/>
      <c r="L6371" s="17"/>
      <c r="M6371" s="17"/>
      <c r="N6371" s="17" t="s">
        <v>451</v>
      </c>
      <c r="O6371" s="17" t="s">
        <v>1507</v>
      </c>
      <c r="P6371" s="17" t="s">
        <v>2576</v>
      </c>
      <c r="Q6371" s="17" t="s">
        <v>297</v>
      </c>
      <c r="R6371" s="18">
        <v>95</v>
      </c>
      <c r="S6371" s="10">
        <v>44</v>
      </c>
      <c r="AA6371" s="11" t="str">
        <f t="shared" si="99"/>
        <v>41. Nghệ AnHuyện Anh Sơn</v>
      </c>
    </row>
    <row r="6372" spans="11:27" ht="15.75">
      <c r="K6372" s="21"/>
      <c r="L6372" s="17"/>
      <c r="M6372" s="17"/>
      <c r="N6372" s="17" t="s">
        <v>451</v>
      </c>
      <c r="O6372" s="17" t="s">
        <v>1507</v>
      </c>
      <c r="P6372" s="17" t="s">
        <v>2714</v>
      </c>
      <c r="Q6372" s="17" t="s">
        <v>297</v>
      </c>
      <c r="R6372" s="18">
        <v>95</v>
      </c>
      <c r="S6372" s="10">
        <v>44</v>
      </c>
      <c r="AA6372" s="11" t="str">
        <f t="shared" si="99"/>
        <v>41. Nghệ AnHuyện Anh Sơn</v>
      </c>
    </row>
    <row r="6373" spans="11:27" ht="15.75">
      <c r="K6373" s="21"/>
      <c r="L6373" s="17"/>
      <c r="M6373" s="17"/>
      <c r="N6373" s="17" t="s">
        <v>451</v>
      </c>
      <c r="O6373" s="17" t="s">
        <v>1507</v>
      </c>
      <c r="P6373" s="17" t="s">
        <v>3001</v>
      </c>
      <c r="Q6373" s="17" t="s">
        <v>297</v>
      </c>
      <c r="R6373" s="18">
        <v>95</v>
      </c>
      <c r="S6373" s="10">
        <v>44</v>
      </c>
      <c r="AA6373" s="11" t="str">
        <f t="shared" si="99"/>
        <v>41. Nghệ AnHuyện Anh Sơn</v>
      </c>
    </row>
    <row r="6374" spans="11:27" ht="15.75">
      <c r="K6374" s="21"/>
      <c r="L6374" s="17"/>
      <c r="M6374" s="17"/>
      <c r="N6374" s="17" t="s">
        <v>451</v>
      </c>
      <c r="O6374" s="17" t="s">
        <v>1507</v>
      </c>
      <c r="P6374" s="17" t="s">
        <v>6265</v>
      </c>
      <c r="Q6374" s="17" t="s">
        <v>297</v>
      </c>
      <c r="R6374" s="18">
        <v>95</v>
      </c>
      <c r="S6374" s="10">
        <v>44</v>
      </c>
      <c r="AA6374" s="11" t="str">
        <f t="shared" si="99"/>
        <v>41. Nghệ AnHuyện Anh Sơn</v>
      </c>
    </row>
    <row r="6375" spans="11:27" ht="15.75">
      <c r="K6375" s="21"/>
      <c r="L6375" s="17"/>
      <c r="M6375" s="17"/>
      <c r="N6375" s="17" t="s">
        <v>451</v>
      </c>
      <c r="O6375" s="17" t="s">
        <v>1507</v>
      </c>
      <c r="P6375" s="17" t="s">
        <v>6266</v>
      </c>
      <c r="Q6375" s="17" t="s">
        <v>297</v>
      </c>
      <c r="R6375" s="18">
        <v>95</v>
      </c>
      <c r="S6375" s="10">
        <v>44</v>
      </c>
      <c r="AA6375" s="11" t="str">
        <f t="shared" si="99"/>
        <v>41. Nghệ AnHuyện Anh Sơn</v>
      </c>
    </row>
    <row r="6376" spans="11:27" ht="15.75">
      <c r="K6376" s="21"/>
      <c r="L6376" s="17"/>
      <c r="M6376" s="17"/>
      <c r="N6376" s="17" t="s">
        <v>451</v>
      </c>
      <c r="O6376" s="17" t="s">
        <v>1507</v>
      </c>
      <c r="P6376" s="17" t="s">
        <v>1363</v>
      </c>
      <c r="Q6376" s="17" t="s">
        <v>297</v>
      </c>
      <c r="R6376" s="18">
        <v>95</v>
      </c>
      <c r="S6376" s="10">
        <v>44</v>
      </c>
      <c r="AA6376" s="11" t="str">
        <f t="shared" si="99"/>
        <v>41. Nghệ AnHuyện Anh Sơn</v>
      </c>
    </row>
    <row r="6377" spans="11:27" ht="15.75">
      <c r="K6377" s="21"/>
      <c r="L6377" s="17"/>
      <c r="M6377" s="17"/>
      <c r="N6377" s="17" t="s">
        <v>451</v>
      </c>
      <c r="O6377" s="17" t="s">
        <v>1507</v>
      </c>
      <c r="P6377" s="17" t="s">
        <v>6267</v>
      </c>
      <c r="Q6377" s="17" t="s">
        <v>297</v>
      </c>
      <c r="R6377" s="18">
        <v>95</v>
      </c>
      <c r="S6377" s="10">
        <v>44</v>
      </c>
      <c r="AA6377" s="11" t="str">
        <f t="shared" si="99"/>
        <v>41. Nghệ AnHuyện Anh Sơn</v>
      </c>
    </row>
    <row r="6378" spans="11:27" ht="15.75">
      <c r="K6378" s="21"/>
      <c r="L6378" s="17"/>
      <c r="M6378" s="17"/>
      <c r="N6378" s="17" t="s">
        <v>451</v>
      </c>
      <c r="O6378" s="17" t="s">
        <v>1507</v>
      </c>
      <c r="P6378" s="17" t="s">
        <v>2545</v>
      </c>
      <c r="Q6378" s="17" t="s">
        <v>297</v>
      </c>
      <c r="R6378" s="18">
        <v>95</v>
      </c>
      <c r="S6378" s="10">
        <v>44</v>
      </c>
      <c r="AA6378" s="11" t="str">
        <f t="shared" si="99"/>
        <v>41. Nghệ AnHuyện Anh Sơn</v>
      </c>
    </row>
    <row r="6379" spans="11:27" ht="15.75">
      <c r="K6379" s="21"/>
      <c r="L6379" s="17"/>
      <c r="M6379" s="17"/>
      <c r="N6379" s="17" t="s">
        <v>451</v>
      </c>
      <c r="O6379" s="17" t="s">
        <v>1507</v>
      </c>
      <c r="P6379" s="17" t="s">
        <v>6268</v>
      </c>
      <c r="Q6379" s="17" t="s">
        <v>297</v>
      </c>
      <c r="R6379" s="18">
        <v>95</v>
      </c>
      <c r="S6379" s="10">
        <v>44</v>
      </c>
      <c r="AA6379" s="11" t="str">
        <f t="shared" si="99"/>
        <v>41. Nghệ AnHuyện Anh Sơn</v>
      </c>
    </row>
    <row r="6380" spans="11:27" ht="15.75">
      <c r="K6380" s="21"/>
      <c r="L6380" s="17"/>
      <c r="M6380" s="17"/>
      <c r="N6380" s="17" t="s">
        <v>451</v>
      </c>
      <c r="O6380" s="17" t="s">
        <v>1507</v>
      </c>
      <c r="P6380" s="17" t="s">
        <v>6269</v>
      </c>
      <c r="Q6380" s="17" t="s">
        <v>297</v>
      </c>
      <c r="R6380" s="18">
        <v>95</v>
      </c>
      <c r="S6380" s="10">
        <v>44</v>
      </c>
      <c r="AA6380" s="11" t="str">
        <f t="shared" si="99"/>
        <v>41. Nghệ AnHuyện Anh Sơn</v>
      </c>
    </row>
    <row r="6381" spans="11:27" ht="15.75">
      <c r="K6381" s="21"/>
      <c r="L6381" s="17"/>
      <c r="M6381" s="17"/>
      <c r="N6381" s="17" t="s">
        <v>451</v>
      </c>
      <c r="O6381" s="17" t="s">
        <v>1507</v>
      </c>
      <c r="P6381" s="17" t="s">
        <v>6270</v>
      </c>
      <c r="Q6381" s="17" t="s">
        <v>297</v>
      </c>
      <c r="R6381" s="18">
        <v>95</v>
      </c>
      <c r="S6381" s="10">
        <v>44</v>
      </c>
      <c r="AA6381" s="11" t="str">
        <f t="shared" si="99"/>
        <v>41. Nghệ AnHuyện Anh Sơn</v>
      </c>
    </row>
    <row r="6382" spans="11:27" ht="15.75">
      <c r="K6382" s="21"/>
      <c r="L6382" s="17"/>
      <c r="M6382" s="17"/>
      <c r="N6382" s="17" t="s">
        <v>451</v>
      </c>
      <c r="O6382" s="17" t="s">
        <v>1507</v>
      </c>
      <c r="P6382" s="17" t="s">
        <v>2476</v>
      </c>
      <c r="Q6382" s="17" t="s">
        <v>297</v>
      </c>
      <c r="R6382" s="18">
        <v>95</v>
      </c>
      <c r="S6382" s="10">
        <v>44</v>
      </c>
      <c r="AA6382" s="11" t="str">
        <f t="shared" si="99"/>
        <v>41. Nghệ AnHuyện Anh Sơn</v>
      </c>
    </row>
    <row r="6383" spans="11:27" ht="15.75">
      <c r="K6383" s="21"/>
      <c r="L6383" s="17"/>
      <c r="M6383" s="17"/>
      <c r="N6383" s="17" t="s">
        <v>451</v>
      </c>
      <c r="O6383" s="17" t="s">
        <v>1507</v>
      </c>
      <c r="P6383" s="17" t="s">
        <v>2628</v>
      </c>
      <c r="Q6383" s="17" t="s">
        <v>297</v>
      </c>
      <c r="R6383" s="18">
        <v>95</v>
      </c>
      <c r="S6383" s="10">
        <v>44</v>
      </c>
      <c r="AA6383" s="11" t="str">
        <f t="shared" si="99"/>
        <v>41. Nghệ AnHuyện Anh Sơn</v>
      </c>
    </row>
    <row r="6384" spans="11:27" ht="15.75">
      <c r="K6384" s="21"/>
      <c r="L6384" s="17"/>
      <c r="M6384" s="17"/>
      <c r="N6384" s="17" t="s">
        <v>451</v>
      </c>
      <c r="O6384" s="17" t="s">
        <v>1507</v>
      </c>
      <c r="P6384" s="17" t="s">
        <v>2910</v>
      </c>
      <c r="Q6384" s="17" t="s">
        <v>297</v>
      </c>
      <c r="R6384" s="18">
        <v>95</v>
      </c>
      <c r="S6384" s="10">
        <v>44</v>
      </c>
      <c r="AA6384" s="11" t="str">
        <f t="shared" si="99"/>
        <v>41. Nghệ AnHuyện Anh Sơn</v>
      </c>
    </row>
    <row r="6385" spans="11:27" ht="15.75">
      <c r="K6385" s="21"/>
      <c r="L6385" s="17"/>
      <c r="M6385" s="17"/>
      <c r="N6385" s="17" t="s">
        <v>451</v>
      </c>
      <c r="O6385" s="17" t="s">
        <v>1507</v>
      </c>
      <c r="P6385" s="17" t="s">
        <v>6271</v>
      </c>
      <c r="Q6385" s="17" t="s">
        <v>297</v>
      </c>
      <c r="R6385" s="18">
        <v>95</v>
      </c>
      <c r="S6385" s="10">
        <v>44</v>
      </c>
      <c r="AA6385" s="11" t="str">
        <f t="shared" si="99"/>
        <v>41. Nghệ AnHuyện Anh Sơn</v>
      </c>
    </row>
    <row r="6386" spans="11:27" ht="15.75">
      <c r="K6386" s="21"/>
      <c r="L6386" s="17"/>
      <c r="M6386" s="17"/>
      <c r="N6386" s="17" t="s">
        <v>451</v>
      </c>
      <c r="O6386" s="17" t="s">
        <v>1507</v>
      </c>
      <c r="P6386" s="17" t="s">
        <v>6272</v>
      </c>
      <c r="Q6386" s="17" t="s">
        <v>297</v>
      </c>
      <c r="R6386" s="18">
        <v>95</v>
      </c>
      <c r="S6386" s="10">
        <v>44</v>
      </c>
      <c r="AA6386" s="11" t="str">
        <f t="shared" si="99"/>
        <v>41. Nghệ AnHuyện Anh Sơn</v>
      </c>
    </row>
    <row r="6387" spans="11:27" ht="15.75">
      <c r="K6387" s="21"/>
      <c r="L6387" s="17"/>
      <c r="M6387" s="17"/>
      <c r="N6387" s="17" t="s">
        <v>451</v>
      </c>
      <c r="O6387" s="17" t="s">
        <v>1507</v>
      </c>
      <c r="P6387" s="17" t="s">
        <v>4751</v>
      </c>
      <c r="Q6387" s="17" t="s">
        <v>297</v>
      </c>
      <c r="R6387" s="18">
        <v>95</v>
      </c>
      <c r="S6387" s="10">
        <v>44</v>
      </c>
      <c r="AA6387" s="11" t="str">
        <f t="shared" si="99"/>
        <v>41. Nghệ AnHuyện Anh Sơn</v>
      </c>
    </row>
    <row r="6388" spans="11:27" ht="15.75">
      <c r="K6388" s="21"/>
      <c r="L6388" s="17"/>
      <c r="M6388" s="17"/>
      <c r="N6388" s="17" t="s">
        <v>451</v>
      </c>
      <c r="O6388" s="17" t="s">
        <v>1507</v>
      </c>
      <c r="P6388" s="17" t="s">
        <v>5069</v>
      </c>
      <c r="Q6388" s="17" t="s">
        <v>297</v>
      </c>
      <c r="R6388" s="18">
        <v>95</v>
      </c>
      <c r="S6388" s="10">
        <v>44</v>
      </c>
      <c r="AA6388" s="11" t="str">
        <f t="shared" si="99"/>
        <v>41. Nghệ AnHuyện Anh Sơn</v>
      </c>
    </row>
    <row r="6389" spans="11:27" ht="15.75">
      <c r="K6389" s="21"/>
      <c r="L6389" s="17"/>
      <c r="M6389" s="17"/>
      <c r="N6389" s="17" t="s">
        <v>451</v>
      </c>
      <c r="O6389" s="17" t="s">
        <v>1507</v>
      </c>
      <c r="P6389" s="17" t="s">
        <v>3233</v>
      </c>
      <c r="Q6389" s="17" t="s">
        <v>297</v>
      </c>
      <c r="R6389" s="18">
        <v>95</v>
      </c>
      <c r="S6389" s="10">
        <v>44</v>
      </c>
      <c r="AA6389" s="11" t="str">
        <f t="shared" si="99"/>
        <v>41. Nghệ AnHuyện Anh Sơn</v>
      </c>
    </row>
    <row r="6390" spans="11:27" ht="15.75">
      <c r="K6390" s="21"/>
      <c r="L6390" s="17"/>
      <c r="M6390" s="17"/>
      <c r="N6390" s="17" t="s">
        <v>451</v>
      </c>
      <c r="O6390" s="17" t="s">
        <v>1507</v>
      </c>
      <c r="P6390" s="17" t="s">
        <v>3174</v>
      </c>
      <c r="Q6390" s="17" t="s">
        <v>297</v>
      </c>
      <c r="R6390" s="18">
        <v>95</v>
      </c>
      <c r="S6390" s="10">
        <v>44</v>
      </c>
      <c r="AA6390" s="11" t="str">
        <f t="shared" si="99"/>
        <v>41. Nghệ AnHuyện Anh Sơn</v>
      </c>
    </row>
    <row r="6391" spans="11:27" ht="15.75">
      <c r="K6391" s="21"/>
      <c r="L6391" s="17"/>
      <c r="M6391" s="17"/>
      <c r="N6391" s="17" t="s">
        <v>451</v>
      </c>
      <c r="O6391" s="17" t="s">
        <v>932</v>
      </c>
      <c r="P6391" s="17" t="s">
        <v>6273</v>
      </c>
      <c r="Q6391" s="17" t="s">
        <v>347</v>
      </c>
      <c r="R6391" s="18">
        <v>65</v>
      </c>
      <c r="S6391" s="10">
        <v>36</v>
      </c>
      <c r="AA6391" s="11" t="str">
        <f t="shared" si="99"/>
        <v>41. Nghệ AnHuyện Con Cuông</v>
      </c>
    </row>
    <row r="6392" spans="11:27" ht="15.75">
      <c r="K6392" s="21"/>
      <c r="L6392" s="17"/>
      <c r="M6392" s="17"/>
      <c r="N6392" s="17" t="s">
        <v>451</v>
      </c>
      <c r="O6392" s="17" t="s">
        <v>932</v>
      </c>
      <c r="P6392" s="17" t="s">
        <v>6274</v>
      </c>
      <c r="Q6392" s="17" t="s">
        <v>347</v>
      </c>
      <c r="R6392" s="18">
        <v>65</v>
      </c>
      <c r="S6392" s="10">
        <v>36</v>
      </c>
      <c r="AA6392" s="11" t="str">
        <f t="shared" si="99"/>
        <v>41. Nghệ AnHuyện Con Cuông</v>
      </c>
    </row>
    <row r="6393" spans="11:27" ht="15.75">
      <c r="K6393" s="21"/>
      <c r="L6393" s="17"/>
      <c r="M6393" s="17"/>
      <c r="N6393" s="17" t="s">
        <v>451</v>
      </c>
      <c r="O6393" s="17" t="s">
        <v>932</v>
      </c>
      <c r="P6393" s="17" t="s">
        <v>6275</v>
      </c>
      <c r="Q6393" s="17" t="s">
        <v>347</v>
      </c>
      <c r="R6393" s="18">
        <v>65</v>
      </c>
      <c r="S6393" s="10">
        <v>36</v>
      </c>
      <c r="AA6393" s="11" t="str">
        <f t="shared" si="99"/>
        <v>41. Nghệ AnHuyện Con Cuông</v>
      </c>
    </row>
    <row r="6394" spans="11:27" ht="15.75">
      <c r="K6394" s="21"/>
      <c r="L6394" s="17"/>
      <c r="M6394" s="17"/>
      <c r="N6394" s="17" t="s">
        <v>451</v>
      </c>
      <c r="O6394" s="17" t="s">
        <v>932</v>
      </c>
      <c r="P6394" s="17" t="s">
        <v>6276</v>
      </c>
      <c r="Q6394" s="17" t="s">
        <v>347</v>
      </c>
      <c r="R6394" s="18">
        <v>65</v>
      </c>
      <c r="S6394" s="10">
        <v>36</v>
      </c>
      <c r="AA6394" s="11" t="str">
        <f t="shared" si="99"/>
        <v>41. Nghệ AnHuyện Con Cuông</v>
      </c>
    </row>
    <row r="6395" spans="11:27" ht="15.75">
      <c r="K6395" s="21"/>
      <c r="L6395" s="17"/>
      <c r="M6395" s="17"/>
      <c r="N6395" s="17" t="s">
        <v>451</v>
      </c>
      <c r="O6395" s="17" t="s">
        <v>932</v>
      </c>
      <c r="P6395" s="17" t="s">
        <v>6277</v>
      </c>
      <c r="Q6395" s="17" t="s">
        <v>347</v>
      </c>
      <c r="R6395" s="18">
        <v>65</v>
      </c>
      <c r="S6395" s="10">
        <v>36</v>
      </c>
      <c r="AA6395" s="11" t="str">
        <f t="shared" si="99"/>
        <v>41. Nghệ AnHuyện Con Cuông</v>
      </c>
    </row>
    <row r="6396" spans="11:27" ht="15.75">
      <c r="K6396" s="21"/>
      <c r="L6396" s="17"/>
      <c r="M6396" s="17"/>
      <c r="N6396" s="17" t="s">
        <v>451</v>
      </c>
      <c r="O6396" s="17" t="s">
        <v>932</v>
      </c>
      <c r="P6396" s="17" t="s">
        <v>6278</v>
      </c>
      <c r="Q6396" s="17" t="s">
        <v>347</v>
      </c>
      <c r="R6396" s="18">
        <v>65</v>
      </c>
      <c r="S6396" s="10">
        <v>36</v>
      </c>
      <c r="AA6396" s="11" t="str">
        <f t="shared" si="99"/>
        <v>41. Nghệ AnHuyện Con Cuông</v>
      </c>
    </row>
    <row r="6397" spans="11:27" ht="15.75">
      <c r="K6397" s="21"/>
      <c r="L6397" s="17"/>
      <c r="M6397" s="17"/>
      <c r="N6397" s="17" t="s">
        <v>451</v>
      </c>
      <c r="O6397" s="17" t="s">
        <v>932</v>
      </c>
      <c r="P6397" s="17" t="s">
        <v>6279</v>
      </c>
      <c r="Q6397" s="17" t="s">
        <v>347</v>
      </c>
      <c r="R6397" s="18">
        <v>65</v>
      </c>
      <c r="S6397" s="10">
        <v>36</v>
      </c>
      <c r="AA6397" s="11" t="str">
        <f t="shared" si="99"/>
        <v>41. Nghệ AnHuyện Con Cuông</v>
      </c>
    </row>
    <row r="6398" spans="11:27" ht="15.75">
      <c r="K6398" s="21"/>
      <c r="L6398" s="17"/>
      <c r="M6398" s="17"/>
      <c r="N6398" s="17" t="s">
        <v>451</v>
      </c>
      <c r="O6398" s="17" t="s">
        <v>932</v>
      </c>
      <c r="P6398" s="17" t="s">
        <v>6280</v>
      </c>
      <c r="Q6398" s="17" t="s">
        <v>347</v>
      </c>
      <c r="R6398" s="18">
        <v>65</v>
      </c>
      <c r="S6398" s="10">
        <v>36</v>
      </c>
      <c r="AA6398" s="11" t="str">
        <f t="shared" si="99"/>
        <v>41. Nghệ AnHuyện Con Cuông</v>
      </c>
    </row>
    <row r="6399" spans="11:27" ht="15.75">
      <c r="K6399" s="21"/>
      <c r="L6399" s="17"/>
      <c r="M6399" s="17"/>
      <c r="N6399" s="17" t="s">
        <v>451</v>
      </c>
      <c r="O6399" s="17" t="s">
        <v>932</v>
      </c>
      <c r="P6399" s="17" t="s">
        <v>6281</v>
      </c>
      <c r="Q6399" s="17" t="s">
        <v>347</v>
      </c>
      <c r="R6399" s="18">
        <v>65</v>
      </c>
      <c r="S6399" s="10">
        <v>36</v>
      </c>
      <c r="AA6399" s="11" t="str">
        <f t="shared" si="99"/>
        <v>41. Nghệ AnHuyện Con Cuông</v>
      </c>
    </row>
    <row r="6400" spans="11:27" ht="15.75">
      <c r="K6400" s="21"/>
      <c r="L6400" s="17"/>
      <c r="M6400" s="17"/>
      <c r="N6400" s="17" t="s">
        <v>451</v>
      </c>
      <c r="O6400" s="17" t="s">
        <v>932</v>
      </c>
      <c r="P6400" s="17" t="s">
        <v>6282</v>
      </c>
      <c r="Q6400" s="17" t="s">
        <v>347</v>
      </c>
      <c r="R6400" s="18">
        <v>65</v>
      </c>
      <c r="S6400" s="10">
        <v>36</v>
      </c>
      <c r="AA6400" s="11" t="str">
        <f t="shared" si="99"/>
        <v>41. Nghệ AnHuyện Con Cuông</v>
      </c>
    </row>
    <row r="6401" spans="11:27" ht="15.75">
      <c r="K6401" s="21"/>
      <c r="L6401" s="17"/>
      <c r="M6401" s="17"/>
      <c r="N6401" s="17" t="s">
        <v>451</v>
      </c>
      <c r="O6401" s="17" t="s">
        <v>932</v>
      </c>
      <c r="P6401" s="17" t="s">
        <v>6283</v>
      </c>
      <c r="Q6401" s="17" t="s">
        <v>347</v>
      </c>
      <c r="R6401" s="18">
        <v>65</v>
      </c>
      <c r="S6401" s="10">
        <v>36</v>
      </c>
      <c r="AA6401" s="11" t="str">
        <f t="shared" si="99"/>
        <v>41. Nghệ AnHuyện Con Cuông</v>
      </c>
    </row>
    <row r="6402" spans="11:27" ht="15.75">
      <c r="K6402" s="21"/>
      <c r="L6402" s="17"/>
      <c r="M6402" s="17"/>
      <c r="N6402" s="17" t="s">
        <v>451</v>
      </c>
      <c r="O6402" s="17" t="s">
        <v>932</v>
      </c>
      <c r="P6402" s="17" t="s">
        <v>6284</v>
      </c>
      <c r="Q6402" s="17" t="s">
        <v>347</v>
      </c>
      <c r="R6402" s="18">
        <v>65</v>
      </c>
      <c r="S6402" s="10">
        <v>36</v>
      </c>
      <c r="AA6402" s="11" t="str">
        <f t="shared" si="99"/>
        <v>41. Nghệ AnHuyện Con Cuông</v>
      </c>
    </row>
    <row r="6403" spans="11:27" ht="15.75">
      <c r="K6403" s="21"/>
      <c r="L6403" s="17"/>
      <c r="M6403" s="17"/>
      <c r="N6403" s="17" t="s">
        <v>451</v>
      </c>
      <c r="O6403" s="17" t="s">
        <v>932</v>
      </c>
      <c r="P6403" s="17" t="s">
        <v>6285</v>
      </c>
      <c r="Q6403" s="17" t="s">
        <v>347</v>
      </c>
      <c r="R6403" s="18">
        <v>65</v>
      </c>
      <c r="S6403" s="10">
        <v>36</v>
      </c>
      <c r="AA6403" s="11" t="str">
        <f t="shared" si="99"/>
        <v>41. Nghệ AnHuyện Con Cuông</v>
      </c>
    </row>
    <row r="6404" spans="11:27" ht="15.75">
      <c r="K6404" s="21"/>
      <c r="L6404" s="17"/>
      <c r="M6404" s="17"/>
      <c r="N6404" s="17" t="s">
        <v>451</v>
      </c>
      <c r="O6404" s="17" t="s">
        <v>935</v>
      </c>
      <c r="P6404" s="17" t="s">
        <v>6286</v>
      </c>
      <c r="Q6404" s="17" t="s">
        <v>306</v>
      </c>
      <c r="R6404" s="18">
        <v>125</v>
      </c>
      <c r="S6404" s="10">
        <v>50</v>
      </c>
      <c r="AA6404" s="11" t="str">
        <f t="shared" si="99"/>
        <v>41. Nghệ AnHuyện Diễn Châu</v>
      </c>
    </row>
    <row r="6405" spans="11:27" ht="15.75">
      <c r="K6405" s="21"/>
      <c r="L6405" s="17"/>
      <c r="M6405" s="17"/>
      <c r="N6405" s="17" t="s">
        <v>451</v>
      </c>
      <c r="O6405" s="17" t="s">
        <v>935</v>
      </c>
      <c r="P6405" s="17" t="s">
        <v>6287</v>
      </c>
      <c r="Q6405" s="17" t="s">
        <v>306</v>
      </c>
      <c r="R6405" s="18">
        <v>125</v>
      </c>
      <c r="S6405" s="10">
        <v>50</v>
      </c>
      <c r="AA6405" s="11" t="str">
        <f t="shared" si="99"/>
        <v>41. Nghệ AnHuyện Diễn Châu</v>
      </c>
    </row>
    <row r="6406" spans="11:27" ht="15.75">
      <c r="K6406" s="21"/>
      <c r="L6406" s="17"/>
      <c r="M6406" s="17"/>
      <c r="N6406" s="17" t="s">
        <v>451</v>
      </c>
      <c r="O6406" s="17" t="s">
        <v>935</v>
      </c>
      <c r="P6406" s="17" t="s">
        <v>6288</v>
      </c>
      <c r="Q6406" s="17" t="s">
        <v>306</v>
      </c>
      <c r="R6406" s="18">
        <v>125</v>
      </c>
      <c r="S6406" s="10">
        <v>50</v>
      </c>
      <c r="AA6406" s="11" t="str">
        <f t="shared" ref="AA6406:AA6469" si="100">N6406&amp;O6406</f>
        <v>41. Nghệ AnHuyện Diễn Châu</v>
      </c>
    </row>
    <row r="6407" spans="11:27" ht="15.75">
      <c r="K6407" s="21"/>
      <c r="L6407" s="17"/>
      <c r="M6407" s="17"/>
      <c r="N6407" s="17" t="s">
        <v>451</v>
      </c>
      <c r="O6407" s="17" t="s">
        <v>935</v>
      </c>
      <c r="P6407" s="17" t="s">
        <v>6289</v>
      </c>
      <c r="Q6407" s="17" t="s">
        <v>306</v>
      </c>
      <c r="R6407" s="18">
        <v>125</v>
      </c>
      <c r="S6407" s="10">
        <v>50</v>
      </c>
      <c r="AA6407" s="11" t="str">
        <f t="shared" si="100"/>
        <v>41. Nghệ AnHuyện Diễn Châu</v>
      </c>
    </row>
    <row r="6408" spans="11:27" ht="15.75">
      <c r="K6408" s="21"/>
      <c r="L6408" s="17"/>
      <c r="M6408" s="17"/>
      <c r="N6408" s="17" t="s">
        <v>451</v>
      </c>
      <c r="O6408" s="17" t="s">
        <v>935</v>
      </c>
      <c r="P6408" s="17" t="s">
        <v>6290</v>
      </c>
      <c r="Q6408" s="17" t="s">
        <v>306</v>
      </c>
      <c r="R6408" s="18">
        <v>125</v>
      </c>
      <c r="S6408" s="10">
        <v>50</v>
      </c>
      <c r="AA6408" s="11" t="str">
        <f t="shared" si="100"/>
        <v>41. Nghệ AnHuyện Diễn Châu</v>
      </c>
    </row>
    <row r="6409" spans="11:27" ht="15.75">
      <c r="K6409" s="21"/>
      <c r="L6409" s="17"/>
      <c r="M6409" s="17"/>
      <c r="N6409" s="17" t="s">
        <v>451</v>
      </c>
      <c r="O6409" s="17" t="s">
        <v>935</v>
      </c>
      <c r="P6409" s="17" t="s">
        <v>6291</v>
      </c>
      <c r="Q6409" s="17" t="s">
        <v>306</v>
      </c>
      <c r="R6409" s="18">
        <v>125</v>
      </c>
      <c r="S6409" s="10">
        <v>50</v>
      </c>
      <c r="AA6409" s="11" t="str">
        <f t="shared" si="100"/>
        <v>41. Nghệ AnHuyện Diễn Châu</v>
      </c>
    </row>
    <row r="6410" spans="11:27" ht="15.75">
      <c r="K6410" s="21"/>
      <c r="L6410" s="17"/>
      <c r="M6410" s="17"/>
      <c r="N6410" s="17" t="s">
        <v>451</v>
      </c>
      <c r="O6410" s="17" t="s">
        <v>935</v>
      </c>
      <c r="P6410" s="17" t="s">
        <v>6292</v>
      </c>
      <c r="Q6410" s="17" t="s">
        <v>306</v>
      </c>
      <c r="R6410" s="18">
        <v>125</v>
      </c>
      <c r="S6410" s="10">
        <v>50</v>
      </c>
      <c r="AA6410" s="11" t="str">
        <f t="shared" si="100"/>
        <v>41. Nghệ AnHuyện Diễn Châu</v>
      </c>
    </row>
    <row r="6411" spans="11:27" ht="15.75">
      <c r="K6411" s="21"/>
      <c r="L6411" s="17"/>
      <c r="M6411" s="17"/>
      <c r="N6411" s="17" t="s">
        <v>451</v>
      </c>
      <c r="O6411" s="17" t="s">
        <v>935</v>
      </c>
      <c r="P6411" s="17" t="s">
        <v>6293</v>
      </c>
      <c r="Q6411" s="17" t="s">
        <v>306</v>
      </c>
      <c r="R6411" s="18">
        <v>125</v>
      </c>
      <c r="S6411" s="10">
        <v>50</v>
      </c>
      <c r="AA6411" s="11" t="str">
        <f t="shared" si="100"/>
        <v>41. Nghệ AnHuyện Diễn Châu</v>
      </c>
    </row>
    <row r="6412" spans="11:27" ht="15.75">
      <c r="K6412" s="21"/>
      <c r="L6412" s="17"/>
      <c r="M6412" s="17"/>
      <c r="N6412" s="17" t="s">
        <v>451</v>
      </c>
      <c r="O6412" s="17" t="s">
        <v>935</v>
      </c>
      <c r="P6412" s="17" t="s">
        <v>6294</v>
      </c>
      <c r="Q6412" s="17" t="s">
        <v>306</v>
      </c>
      <c r="R6412" s="18">
        <v>125</v>
      </c>
      <c r="S6412" s="10">
        <v>50</v>
      </c>
      <c r="AA6412" s="11" t="str">
        <f t="shared" si="100"/>
        <v>41. Nghệ AnHuyện Diễn Châu</v>
      </c>
    </row>
    <row r="6413" spans="11:27" ht="15.75">
      <c r="K6413" s="21"/>
      <c r="L6413" s="17"/>
      <c r="M6413" s="17"/>
      <c r="N6413" s="17" t="s">
        <v>451</v>
      </c>
      <c r="O6413" s="17" t="s">
        <v>935</v>
      </c>
      <c r="P6413" s="17" t="s">
        <v>6295</v>
      </c>
      <c r="Q6413" s="17" t="s">
        <v>306</v>
      </c>
      <c r="R6413" s="18">
        <v>125</v>
      </c>
      <c r="S6413" s="10">
        <v>50</v>
      </c>
      <c r="AA6413" s="11" t="str">
        <f t="shared" si="100"/>
        <v>41. Nghệ AnHuyện Diễn Châu</v>
      </c>
    </row>
    <row r="6414" spans="11:27" ht="15.75">
      <c r="K6414" s="21"/>
      <c r="L6414" s="17"/>
      <c r="M6414" s="17"/>
      <c r="N6414" s="17" t="s">
        <v>451</v>
      </c>
      <c r="O6414" s="17" t="s">
        <v>935</v>
      </c>
      <c r="P6414" s="17" t="s">
        <v>6296</v>
      </c>
      <c r="Q6414" s="17" t="s">
        <v>306</v>
      </c>
      <c r="R6414" s="18">
        <v>125</v>
      </c>
      <c r="S6414" s="10">
        <v>50</v>
      </c>
      <c r="AA6414" s="11" t="str">
        <f t="shared" si="100"/>
        <v>41. Nghệ AnHuyện Diễn Châu</v>
      </c>
    </row>
    <row r="6415" spans="11:27" ht="15.75">
      <c r="K6415" s="21"/>
      <c r="L6415" s="17"/>
      <c r="M6415" s="17"/>
      <c r="N6415" s="17" t="s">
        <v>451</v>
      </c>
      <c r="O6415" s="17" t="s">
        <v>935</v>
      </c>
      <c r="P6415" s="17" t="s">
        <v>6297</v>
      </c>
      <c r="Q6415" s="17" t="s">
        <v>306</v>
      </c>
      <c r="R6415" s="18">
        <v>125</v>
      </c>
      <c r="S6415" s="10">
        <v>50</v>
      </c>
      <c r="AA6415" s="11" t="str">
        <f t="shared" si="100"/>
        <v>41. Nghệ AnHuyện Diễn Châu</v>
      </c>
    </row>
    <row r="6416" spans="11:27" ht="15.75">
      <c r="K6416" s="21"/>
      <c r="L6416" s="17"/>
      <c r="M6416" s="17"/>
      <c r="N6416" s="17" t="s">
        <v>451</v>
      </c>
      <c r="O6416" s="17" t="s">
        <v>935</v>
      </c>
      <c r="P6416" s="17" t="s">
        <v>6298</v>
      </c>
      <c r="Q6416" s="17" t="s">
        <v>306</v>
      </c>
      <c r="R6416" s="18">
        <v>125</v>
      </c>
      <c r="S6416" s="10">
        <v>50</v>
      </c>
      <c r="AA6416" s="11" t="str">
        <f t="shared" si="100"/>
        <v>41. Nghệ AnHuyện Diễn Châu</v>
      </c>
    </row>
    <row r="6417" spans="11:27" ht="15.75">
      <c r="K6417" s="21"/>
      <c r="L6417" s="17"/>
      <c r="M6417" s="17"/>
      <c r="N6417" s="17" t="s">
        <v>451</v>
      </c>
      <c r="O6417" s="17" t="s">
        <v>935</v>
      </c>
      <c r="P6417" s="17" t="s">
        <v>6299</v>
      </c>
      <c r="Q6417" s="17" t="s">
        <v>306</v>
      </c>
      <c r="R6417" s="18">
        <v>125</v>
      </c>
      <c r="S6417" s="10">
        <v>50</v>
      </c>
      <c r="AA6417" s="11" t="str">
        <f t="shared" si="100"/>
        <v>41. Nghệ AnHuyện Diễn Châu</v>
      </c>
    </row>
    <row r="6418" spans="11:27" ht="15.75">
      <c r="K6418" s="21"/>
      <c r="L6418" s="17"/>
      <c r="M6418" s="17"/>
      <c r="N6418" s="17" t="s">
        <v>451</v>
      </c>
      <c r="O6418" s="17" t="s">
        <v>935</v>
      </c>
      <c r="P6418" s="17" t="s">
        <v>6300</v>
      </c>
      <c r="Q6418" s="17" t="s">
        <v>306</v>
      </c>
      <c r="R6418" s="18">
        <v>125</v>
      </c>
      <c r="S6418" s="10">
        <v>50</v>
      </c>
      <c r="AA6418" s="11" t="str">
        <f t="shared" si="100"/>
        <v>41. Nghệ AnHuyện Diễn Châu</v>
      </c>
    </row>
    <row r="6419" spans="11:27" ht="15.75">
      <c r="K6419" s="21"/>
      <c r="L6419" s="17"/>
      <c r="M6419" s="17"/>
      <c r="N6419" s="17" t="s">
        <v>451</v>
      </c>
      <c r="O6419" s="17" t="s">
        <v>935</v>
      </c>
      <c r="P6419" s="17" t="s">
        <v>6301</v>
      </c>
      <c r="Q6419" s="17" t="s">
        <v>306</v>
      </c>
      <c r="R6419" s="18">
        <v>125</v>
      </c>
      <c r="S6419" s="10">
        <v>50</v>
      </c>
      <c r="AA6419" s="11" t="str">
        <f t="shared" si="100"/>
        <v>41. Nghệ AnHuyện Diễn Châu</v>
      </c>
    </row>
    <row r="6420" spans="11:27" ht="15.75">
      <c r="K6420" s="21"/>
      <c r="L6420" s="17"/>
      <c r="M6420" s="17"/>
      <c r="N6420" s="17" t="s">
        <v>451</v>
      </c>
      <c r="O6420" s="17" t="s">
        <v>935</v>
      </c>
      <c r="P6420" s="17" t="s">
        <v>6302</v>
      </c>
      <c r="Q6420" s="17" t="s">
        <v>306</v>
      </c>
      <c r="R6420" s="18">
        <v>125</v>
      </c>
      <c r="S6420" s="10">
        <v>50</v>
      </c>
      <c r="AA6420" s="11" t="str">
        <f t="shared" si="100"/>
        <v>41. Nghệ AnHuyện Diễn Châu</v>
      </c>
    </row>
    <row r="6421" spans="11:27" ht="15.75">
      <c r="K6421" s="21"/>
      <c r="L6421" s="17"/>
      <c r="M6421" s="17"/>
      <c r="N6421" s="17" t="s">
        <v>451</v>
      </c>
      <c r="O6421" s="17" t="s">
        <v>935</v>
      </c>
      <c r="P6421" s="17" t="s">
        <v>6303</v>
      </c>
      <c r="Q6421" s="17" t="s">
        <v>306</v>
      </c>
      <c r="R6421" s="18">
        <v>125</v>
      </c>
      <c r="S6421" s="10">
        <v>50</v>
      </c>
      <c r="AA6421" s="11" t="str">
        <f t="shared" si="100"/>
        <v>41. Nghệ AnHuyện Diễn Châu</v>
      </c>
    </row>
    <row r="6422" spans="11:27" ht="15.75">
      <c r="K6422" s="21"/>
      <c r="L6422" s="17"/>
      <c r="M6422" s="17"/>
      <c r="N6422" s="17" t="s">
        <v>451</v>
      </c>
      <c r="O6422" s="17" t="s">
        <v>935</v>
      </c>
      <c r="P6422" s="17" t="s">
        <v>6304</v>
      </c>
      <c r="Q6422" s="17" t="s">
        <v>306</v>
      </c>
      <c r="R6422" s="18">
        <v>125</v>
      </c>
      <c r="S6422" s="10">
        <v>50</v>
      </c>
      <c r="AA6422" s="11" t="str">
        <f t="shared" si="100"/>
        <v>41. Nghệ AnHuyện Diễn Châu</v>
      </c>
    </row>
    <row r="6423" spans="11:27" ht="15.75">
      <c r="K6423" s="21"/>
      <c r="L6423" s="17"/>
      <c r="M6423" s="17"/>
      <c r="N6423" s="17" t="s">
        <v>451</v>
      </c>
      <c r="O6423" s="17" t="s">
        <v>935</v>
      </c>
      <c r="P6423" s="17" t="s">
        <v>6305</v>
      </c>
      <c r="Q6423" s="17" t="s">
        <v>306</v>
      </c>
      <c r="R6423" s="18">
        <v>125</v>
      </c>
      <c r="S6423" s="10">
        <v>50</v>
      </c>
      <c r="AA6423" s="11" t="str">
        <f t="shared" si="100"/>
        <v>41. Nghệ AnHuyện Diễn Châu</v>
      </c>
    </row>
    <row r="6424" spans="11:27" ht="15.75">
      <c r="K6424" s="21"/>
      <c r="L6424" s="17"/>
      <c r="M6424" s="17"/>
      <c r="N6424" s="17" t="s">
        <v>451</v>
      </c>
      <c r="O6424" s="17" t="s">
        <v>935</v>
      </c>
      <c r="P6424" s="17" t="s">
        <v>6306</v>
      </c>
      <c r="Q6424" s="17" t="s">
        <v>306</v>
      </c>
      <c r="R6424" s="18">
        <v>125</v>
      </c>
      <c r="S6424" s="10">
        <v>50</v>
      </c>
      <c r="AA6424" s="11" t="str">
        <f t="shared" si="100"/>
        <v>41. Nghệ AnHuyện Diễn Châu</v>
      </c>
    </row>
    <row r="6425" spans="11:27" ht="15.75">
      <c r="K6425" s="21"/>
      <c r="L6425" s="17"/>
      <c r="M6425" s="17"/>
      <c r="N6425" s="17" t="s">
        <v>451</v>
      </c>
      <c r="O6425" s="17" t="s">
        <v>935</v>
      </c>
      <c r="P6425" s="17" t="s">
        <v>6307</v>
      </c>
      <c r="Q6425" s="17" t="s">
        <v>306</v>
      </c>
      <c r="R6425" s="18">
        <v>125</v>
      </c>
      <c r="S6425" s="10">
        <v>50</v>
      </c>
      <c r="AA6425" s="11" t="str">
        <f t="shared" si="100"/>
        <v>41. Nghệ AnHuyện Diễn Châu</v>
      </c>
    </row>
    <row r="6426" spans="11:27" ht="15.75">
      <c r="K6426" s="21"/>
      <c r="L6426" s="17"/>
      <c r="M6426" s="17"/>
      <c r="N6426" s="17" t="s">
        <v>451</v>
      </c>
      <c r="O6426" s="17" t="s">
        <v>935</v>
      </c>
      <c r="P6426" s="17" t="s">
        <v>6308</v>
      </c>
      <c r="Q6426" s="17" t="s">
        <v>306</v>
      </c>
      <c r="R6426" s="18">
        <v>125</v>
      </c>
      <c r="S6426" s="10">
        <v>50</v>
      </c>
      <c r="AA6426" s="11" t="str">
        <f t="shared" si="100"/>
        <v>41. Nghệ AnHuyện Diễn Châu</v>
      </c>
    </row>
    <row r="6427" spans="11:27" ht="15.75">
      <c r="K6427" s="21"/>
      <c r="L6427" s="17"/>
      <c r="M6427" s="17"/>
      <c r="N6427" s="17" t="s">
        <v>451</v>
      </c>
      <c r="O6427" s="17" t="s">
        <v>935</v>
      </c>
      <c r="P6427" s="17" t="s">
        <v>6309</v>
      </c>
      <c r="Q6427" s="17" t="s">
        <v>306</v>
      </c>
      <c r="R6427" s="18">
        <v>125</v>
      </c>
      <c r="S6427" s="10">
        <v>50</v>
      </c>
      <c r="AA6427" s="11" t="str">
        <f t="shared" si="100"/>
        <v>41. Nghệ AnHuyện Diễn Châu</v>
      </c>
    </row>
    <row r="6428" spans="11:27" ht="15.75">
      <c r="K6428" s="21"/>
      <c r="L6428" s="17"/>
      <c r="M6428" s="17"/>
      <c r="N6428" s="17" t="s">
        <v>451</v>
      </c>
      <c r="O6428" s="17" t="s">
        <v>935</v>
      </c>
      <c r="P6428" s="17" t="s">
        <v>6310</v>
      </c>
      <c r="Q6428" s="17" t="s">
        <v>306</v>
      </c>
      <c r="R6428" s="18">
        <v>125</v>
      </c>
      <c r="S6428" s="10">
        <v>50</v>
      </c>
      <c r="AA6428" s="11" t="str">
        <f t="shared" si="100"/>
        <v>41. Nghệ AnHuyện Diễn Châu</v>
      </c>
    </row>
    <row r="6429" spans="11:27" ht="15.75">
      <c r="K6429" s="21"/>
      <c r="L6429" s="17"/>
      <c r="M6429" s="17"/>
      <c r="N6429" s="17" t="s">
        <v>451</v>
      </c>
      <c r="O6429" s="17" t="s">
        <v>935</v>
      </c>
      <c r="P6429" s="17" t="s">
        <v>6311</v>
      </c>
      <c r="Q6429" s="17" t="s">
        <v>306</v>
      </c>
      <c r="R6429" s="18">
        <v>125</v>
      </c>
      <c r="S6429" s="10">
        <v>50</v>
      </c>
      <c r="AA6429" s="11" t="str">
        <f t="shared" si="100"/>
        <v>41. Nghệ AnHuyện Diễn Châu</v>
      </c>
    </row>
    <row r="6430" spans="11:27" ht="15.75">
      <c r="K6430" s="21"/>
      <c r="L6430" s="17"/>
      <c r="M6430" s="17"/>
      <c r="N6430" s="17" t="s">
        <v>451</v>
      </c>
      <c r="O6430" s="17" t="s">
        <v>935</v>
      </c>
      <c r="P6430" s="17" t="s">
        <v>6312</v>
      </c>
      <c r="Q6430" s="17" t="s">
        <v>306</v>
      </c>
      <c r="R6430" s="18">
        <v>125</v>
      </c>
      <c r="S6430" s="10">
        <v>50</v>
      </c>
      <c r="AA6430" s="11" t="str">
        <f t="shared" si="100"/>
        <v>41. Nghệ AnHuyện Diễn Châu</v>
      </c>
    </row>
    <row r="6431" spans="11:27" ht="15.75">
      <c r="K6431" s="21"/>
      <c r="L6431" s="17"/>
      <c r="M6431" s="17"/>
      <c r="N6431" s="17" t="s">
        <v>451</v>
      </c>
      <c r="O6431" s="17" t="s">
        <v>935</v>
      </c>
      <c r="P6431" s="17" t="s">
        <v>6313</v>
      </c>
      <c r="Q6431" s="17" t="s">
        <v>306</v>
      </c>
      <c r="R6431" s="18">
        <v>125</v>
      </c>
      <c r="S6431" s="10">
        <v>50</v>
      </c>
      <c r="AA6431" s="11" t="str">
        <f t="shared" si="100"/>
        <v>41. Nghệ AnHuyện Diễn Châu</v>
      </c>
    </row>
    <row r="6432" spans="11:27" ht="15.75">
      <c r="K6432" s="21"/>
      <c r="L6432" s="17"/>
      <c r="M6432" s="17"/>
      <c r="N6432" s="17" t="s">
        <v>451</v>
      </c>
      <c r="O6432" s="17" t="s">
        <v>935</v>
      </c>
      <c r="P6432" s="17" t="s">
        <v>6314</v>
      </c>
      <c r="Q6432" s="17" t="s">
        <v>306</v>
      </c>
      <c r="R6432" s="18">
        <v>125</v>
      </c>
      <c r="S6432" s="10">
        <v>50</v>
      </c>
      <c r="AA6432" s="11" t="str">
        <f t="shared" si="100"/>
        <v>41. Nghệ AnHuyện Diễn Châu</v>
      </c>
    </row>
    <row r="6433" spans="11:27" ht="15.75">
      <c r="K6433" s="21"/>
      <c r="L6433" s="17"/>
      <c r="M6433" s="17"/>
      <c r="N6433" s="17" t="s">
        <v>451</v>
      </c>
      <c r="O6433" s="17" t="s">
        <v>935</v>
      </c>
      <c r="P6433" s="17" t="s">
        <v>6315</v>
      </c>
      <c r="Q6433" s="17" t="s">
        <v>306</v>
      </c>
      <c r="R6433" s="18">
        <v>125</v>
      </c>
      <c r="S6433" s="10">
        <v>50</v>
      </c>
      <c r="AA6433" s="11" t="str">
        <f t="shared" si="100"/>
        <v>41. Nghệ AnHuyện Diễn Châu</v>
      </c>
    </row>
    <row r="6434" spans="11:27" ht="15.75">
      <c r="K6434" s="21"/>
      <c r="L6434" s="17"/>
      <c r="M6434" s="17"/>
      <c r="N6434" s="17" t="s">
        <v>451</v>
      </c>
      <c r="O6434" s="17" t="s">
        <v>935</v>
      </c>
      <c r="P6434" s="17" t="s">
        <v>6316</v>
      </c>
      <c r="Q6434" s="17" t="s">
        <v>306</v>
      </c>
      <c r="R6434" s="18">
        <v>125</v>
      </c>
      <c r="S6434" s="10">
        <v>50</v>
      </c>
      <c r="AA6434" s="11" t="str">
        <f t="shared" si="100"/>
        <v>41. Nghệ AnHuyện Diễn Châu</v>
      </c>
    </row>
    <row r="6435" spans="11:27" ht="15.75">
      <c r="K6435" s="21"/>
      <c r="L6435" s="17"/>
      <c r="M6435" s="17"/>
      <c r="N6435" s="17" t="s">
        <v>451</v>
      </c>
      <c r="O6435" s="17" t="s">
        <v>935</v>
      </c>
      <c r="P6435" s="17" t="s">
        <v>6317</v>
      </c>
      <c r="Q6435" s="17" t="s">
        <v>306</v>
      </c>
      <c r="R6435" s="18">
        <v>125</v>
      </c>
      <c r="S6435" s="10">
        <v>50</v>
      </c>
      <c r="AA6435" s="11" t="str">
        <f t="shared" si="100"/>
        <v>41. Nghệ AnHuyện Diễn Châu</v>
      </c>
    </row>
    <row r="6436" spans="11:27" ht="15.75">
      <c r="K6436" s="21"/>
      <c r="L6436" s="17"/>
      <c r="M6436" s="17"/>
      <c r="N6436" s="17" t="s">
        <v>451</v>
      </c>
      <c r="O6436" s="17" t="s">
        <v>935</v>
      </c>
      <c r="P6436" s="17" t="s">
        <v>6318</v>
      </c>
      <c r="Q6436" s="17" t="s">
        <v>306</v>
      </c>
      <c r="R6436" s="18">
        <v>125</v>
      </c>
      <c r="S6436" s="10">
        <v>50</v>
      </c>
      <c r="AA6436" s="11" t="str">
        <f t="shared" si="100"/>
        <v>41. Nghệ AnHuyện Diễn Châu</v>
      </c>
    </row>
    <row r="6437" spans="11:27" ht="15.75">
      <c r="K6437" s="21"/>
      <c r="L6437" s="17"/>
      <c r="M6437" s="17"/>
      <c r="N6437" s="17" t="s">
        <v>451</v>
      </c>
      <c r="O6437" s="17" t="s">
        <v>935</v>
      </c>
      <c r="P6437" s="17" t="s">
        <v>6319</v>
      </c>
      <c r="Q6437" s="17" t="s">
        <v>306</v>
      </c>
      <c r="R6437" s="18">
        <v>125</v>
      </c>
      <c r="S6437" s="10">
        <v>50</v>
      </c>
      <c r="AA6437" s="11" t="str">
        <f t="shared" si="100"/>
        <v>41. Nghệ AnHuyện Diễn Châu</v>
      </c>
    </row>
    <row r="6438" spans="11:27" ht="15.75">
      <c r="K6438" s="21"/>
      <c r="L6438" s="17"/>
      <c r="M6438" s="17"/>
      <c r="N6438" s="17" t="s">
        <v>451</v>
      </c>
      <c r="O6438" s="17" t="s">
        <v>935</v>
      </c>
      <c r="P6438" s="17" t="s">
        <v>6320</v>
      </c>
      <c r="Q6438" s="17" t="s">
        <v>306</v>
      </c>
      <c r="R6438" s="18">
        <v>125</v>
      </c>
      <c r="S6438" s="10">
        <v>50</v>
      </c>
      <c r="AA6438" s="11" t="str">
        <f t="shared" si="100"/>
        <v>41. Nghệ AnHuyện Diễn Châu</v>
      </c>
    </row>
    <row r="6439" spans="11:27" ht="15.75">
      <c r="K6439" s="21"/>
      <c r="L6439" s="17"/>
      <c r="M6439" s="17"/>
      <c r="N6439" s="17" t="s">
        <v>451</v>
      </c>
      <c r="O6439" s="17" t="s">
        <v>935</v>
      </c>
      <c r="P6439" s="17" t="s">
        <v>6321</v>
      </c>
      <c r="Q6439" s="17" t="s">
        <v>306</v>
      </c>
      <c r="R6439" s="18">
        <v>125</v>
      </c>
      <c r="S6439" s="10">
        <v>50</v>
      </c>
      <c r="AA6439" s="11" t="str">
        <f t="shared" si="100"/>
        <v>41. Nghệ AnHuyện Diễn Châu</v>
      </c>
    </row>
    <row r="6440" spans="11:27" ht="15.75">
      <c r="K6440" s="21"/>
      <c r="L6440" s="17"/>
      <c r="M6440" s="17"/>
      <c r="N6440" s="17" t="s">
        <v>451</v>
      </c>
      <c r="O6440" s="17" t="s">
        <v>935</v>
      </c>
      <c r="P6440" s="17" t="s">
        <v>341</v>
      </c>
      <c r="Q6440" s="17" t="s">
        <v>306</v>
      </c>
      <c r="R6440" s="18">
        <v>125</v>
      </c>
      <c r="S6440" s="10">
        <v>50</v>
      </c>
      <c r="AA6440" s="11" t="str">
        <f t="shared" si="100"/>
        <v>41. Nghệ AnHuyện Diễn Châu</v>
      </c>
    </row>
    <row r="6441" spans="11:27" ht="15.75">
      <c r="K6441" s="21"/>
      <c r="L6441" s="17"/>
      <c r="M6441" s="17"/>
      <c r="N6441" s="17" t="s">
        <v>451</v>
      </c>
      <c r="O6441" s="17" t="s">
        <v>938</v>
      </c>
      <c r="P6441" s="17" t="s">
        <v>6322</v>
      </c>
      <c r="Q6441" s="17" t="s">
        <v>297</v>
      </c>
      <c r="R6441" s="18">
        <v>95</v>
      </c>
      <c r="S6441" s="10">
        <v>44</v>
      </c>
      <c r="AA6441" s="11" t="str">
        <f t="shared" si="100"/>
        <v>41. Nghệ AnHuyện Đô Lương</v>
      </c>
    </row>
    <row r="6442" spans="11:27" ht="15.75">
      <c r="K6442" s="21"/>
      <c r="L6442" s="17"/>
      <c r="M6442" s="17"/>
      <c r="N6442" s="17" t="s">
        <v>451</v>
      </c>
      <c r="O6442" s="17" t="s">
        <v>938</v>
      </c>
      <c r="P6442" s="17" t="s">
        <v>6323</v>
      </c>
      <c r="Q6442" s="17" t="s">
        <v>297</v>
      </c>
      <c r="R6442" s="18">
        <v>95</v>
      </c>
      <c r="S6442" s="10">
        <v>44</v>
      </c>
      <c r="AA6442" s="11" t="str">
        <f t="shared" si="100"/>
        <v>41. Nghệ AnHuyện Đô Lương</v>
      </c>
    </row>
    <row r="6443" spans="11:27" ht="15.75">
      <c r="K6443" s="21"/>
      <c r="L6443" s="17"/>
      <c r="M6443" s="17"/>
      <c r="N6443" s="17" t="s">
        <v>451</v>
      </c>
      <c r="O6443" s="17" t="s">
        <v>938</v>
      </c>
      <c r="P6443" s="17" t="s">
        <v>1045</v>
      </c>
      <c r="Q6443" s="17" t="s">
        <v>297</v>
      </c>
      <c r="R6443" s="18">
        <v>95</v>
      </c>
      <c r="S6443" s="10">
        <v>44</v>
      </c>
      <c r="AA6443" s="11" t="str">
        <f t="shared" si="100"/>
        <v>41. Nghệ AnHuyện Đô Lương</v>
      </c>
    </row>
    <row r="6444" spans="11:27" ht="15.75">
      <c r="K6444" s="21"/>
      <c r="L6444" s="17"/>
      <c r="M6444" s="17"/>
      <c r="N6444" s="17" t="s">
        <v>451</v>
      </c>
      <c r="O6444" s="17" t="s">
        <v>938</v>
      </c>
      <c r="P6444" s="17" t="s">
        <v>6324</v>
      </c>
      <c r="Q6444" s="17" t="s">
        <v>297</v>
      </c>
      <c r="R6444" s="18">
        <v>95</v>
      </c>
      <c r="S6444" s="10">
        <v>44</v>
      </c>
      <c r="AA6444" s="11" t="str">
        <f t="shared" si="100"/>
        <v>41. Nghệ AnHuyện Đô Lương</v>
      </c>
    </row>
    <row r="6445" spans="11:27" ht="15.75">
      <c r="K6445" s="21"/>
      <c r="L6445" s="17"/>
      <c r="M6445" s="17"/>
      <c r="N6445" s="17" t="s">
        <v>451</v>
      </c>
      <c r="O6445" s="17" t="s">
        <v>938</v>
      </c>
      <c r="P6445" s="17" t="s">
        <v>6325</v>
      </c>
      <c r="Q6445" s="17" t="s">
        <v>297</v>
      </c>
      <c r="R6445" s="18">
        <v>95</v>
      </c>
      <c r="S6445" s="10">
        <v>44</v>
      </c>
      <c r="AA6445" s="11" t="str">
        <f t="shared" si="100"/>
        <v>41. Nghệ AnHuyện Đô Lương</v>
      </c>
    </row>
    <row r="6446" spans="11:27" ht="15.75">
      <c r="K6446" s="21"/>
      <c r="L6446" s="17"/>
      <c r="M6446" s="17"/>
      <c r="N6446" s="17" t="s">
        <v>451</v>
      </c>
      <c r="O6446" s="17" t="s">
        <v>938</v>
      </c>
      <c r="P6446" s="17" t="s">
        <v>2624</v>
      </c>
      <c r="Q6446" s="17" t="s">
        <v>297</v>
      </c>
      <c r="R6446" s="18">
        <v>95</v>
      </c>
      <c r="S6446" s="10">
        <v>44</v>
      </c>
      <c r="AA6446" s="11" t="str">
        <f t="shared" si="100"/>
        <v>41. Nghệ AnHuyện Đô Lương</v>
      </c>
    </row>
    <row r="6447" spans="11:27" ht="15.75">
      <c r="K6447" s="21"/>
      <c r="L6447" s="17"/>
      <c r="M6447" s="17"/>
      <c r="N6447" s="17" t="s">
        <v>451</v>
      </c>
      <c r="O6447" s="17" t="s">
        <v>938</v>
      </c>
      <c r="P6447" s="17" t="s">
        <v>6326</v>
      </c>
      <c r="Q6447" s="17" t="s">
        <v>297</v>
      </c>
      <c r="R6447" s="18">
        <v>95</v>
      </c>
      <c r="S6447" s="10">
        <v>44</v>
      </c>
      <c r="AA6447" s="11" t="str">
        <f t="shared" si="100"/>
        <v>41. Nghệ AnHuyện Đô Lương</v>
      </c>
    </row>
    <row r="6448" spans="11:27" ht="15.75">
      <c r="K6448" s="21"/>
      <c r="L6448" s="17"/>
      <c r="M6448" s="17"/>
      <c r="N6448" s="17" t="s">
        <v>451</v>
      </c>
      <c r="O6448" s="17" t="s">
        <v>938</v>
      </c>
      <c r="P6448" s="17" t="s">
        <v>442</v>
      </c>
      <c r="Q6448" s="17" t="s">
        <v>297</v>
      </c>
      <c r="R6448" s="18">
        <v>95</v>
      </c>
      <c r="S6448" s="10">
        <v>44</v>
      </c>
      <c r="AA6448" s="11" t="str">
        <f t="shared" si="100"/>
        <v>41. Nghệ AnHuyện Đô Lương</v>
      </c>
    </row>
    <row r="6449" spans="11:27" ht="15.75">
      <c r="K6449" s="21"/>
      <c r="L6449" s="17"/>
      <c r="M6449" s="17"/>
      <c r="N6449" s="17" t="s">
        <v>451</v>
      </c>
      <c r="O6449" s="17" t="s">
        <v>938</v>
      </c>
      <c r="P6449" s="17" t="s">
        <v>6327</v>
      </c>
      <c r="Q6449" s="17" t="s">
        <v>297</v>
      </c>
      <c r="R6449" s="18">
        <v>95</v>
      </c>
      <c r="S6449" s="10">
        <v>44</v>
      </c>
      <c r="AA6449" s="11" t="str">
        <f t="shared" si="100"/>
        <v>41. Nghệ AnHuyện Đô Lương</v>
      </c>
    </row>
    <row r="6450" spans="11:27" ht="15.75">
      <c r="K6450" s="21"/>
      <c r="L6450" s="17"/>
      <c r="M6450" s="17"/>
      <c r="N6450" s="17" t="s">
        <v>451</v>
      </c>
      <c r="O6450" s="17" t="s">
        <v>938</v>
      </c>
      <c r="P6450" s="17" t="s">
        <v>6328</v>
      </c>
      <c r="Q6450" s="17" t="s">
        <v>297</v>
      </c>
      <c r="R6450" s="18">
        <v>95</v>
      </c>
      <c r="S6450" s="10">
        <v>44</v>
      </c>
      <c r="AA6450" s="11" t="str">
        <f t="shared" si="100"/>
        <v>41. Nghệ AnHuyện Đô Lương</v>
      </c>
    </row>
    <row r="6451" spans="11:27" ht="15.75">
      <c r="K6451" s="21"/>
      <c r="L6451" s="17"/>
      <c r="M6451" s="17"/>
      <c r="N6451" s="17" t="s">
        <v>451</v>
      </c>
      <c r="O6451" s="17" t="s">
        <v>938</v>
      </c>
      <c r="P6451" s="17" t="s">
        <v>6329</v>
      </c>
      <c r="Q6451" s="17" t="s">
        <v>297</v>
      </c>
      <c r="R6451" s="18">
        <v>95</v>
      </c>
      <c r="S6451" s="10">
        <v>44</v>
      </c>
      <c r="AA6451" s="11" t="str">
        <f t="shared" si="100"/>
        <v>41. Nghệ AnHuyện Đô Lương</v>
      </c>
    </row>
    <row r="6452" spans="11:27" ht="15.75">
      <c r="K6452" s="21"/>
      <c r="L6452" s="17"/>
      <c r="M6452" s="17"/>
      <c r="N6452" s="17" t="s">
        <v>451</v>
      </c>
      <c r="O6452" s="17" t="s">
        <v>938</v>
      </c>
      <c r="P6452" s="17" t="s">
        <v>2154</v>
      </c>
      <c r="Q6452" s="17" t="s">
        <v>297</v>
      </c>
      <c r="R6452" s="18">
        <v>95</v>
      </c>
      <c r="S6452" s="10">
        <v>44</v>
      </c>
      <c r="AA6452" s="11" t="str">
        <f t="shared" si="100"/>
        <v>41. Nghệ AnHuyện Đô Lương</v>
      </c>
    </row>
    <row r="6453" spans="11:27" ht="15.75">
      <c r="K6453" s="21"/>
      <c r="L6453" s="17"/>
      <c r="M6453" s="17"/>
      <c r="N6453" s="17" t="s">
        <v>451</v>
      </c>
      <c r="O6453" s="17" t="s">
        <v>938</v>
      </c>
      <c r="P6453" s="17" t="s">
        <v>825</v>
      </c>
      <c r="Q6453" s="17" t="s">
        <v>297</v>
      </c>
      <c r="R6453" s="18">
        <v>95</v>
      </c>
      <c r="S6453" s="10">
        <v>44</v>
      </c>
      <c r="AA6453" s="11" t="str">
        <f t="shared" si="100"/>
        <v>41. Nghệ AnHuyện Đô Lương</v>
      </c>
    </row>
    <row r="6454" spans="11:27" ht="15.75">
      <c r="K6454" s="21"/>
      <c r="L6454" s="17"/>
      <c r="M6454" s="17"/>
      <c r="N6454" s="17" t="s">
        <v>451</v>
      </c>
      <c r="O6454" s="17" t="s">
        <v>938</v>
      </c>
      <c r="P6454" s="17" t="s">
        <v>6330</v>
      </c>
      <c r="Q6454" s="17" t="s">
        <v>297</v>
      </c>
      <c r="R6454" s="18">
        <v>95</v>
      </c>
      <c r="S6454" s="10">
        <v>44</v>
      </c>
      <c r="AA6454" s="11" t="str">
        <f t="shared" si="100"/>
        <v>41. Nghệ AnHuyện Đô Lương</v>
      </c>
    </row>
    <row r="6455" spans="11:27" ht="15.75">
      <c r="K6455" s="21"/>
      <c r="L6455" s="17"/>
      <c r="M6455" s="17"/>
      <c r="N6455" s="17" t="s">
        <v>451</v>
      </c>
      <c r="O6455" s="17" t="s">
        <v>938</v>
      </c>
      <c r="P6455" s="17" t="s">
        <v>4891</v>
      </c>
      <c r="Q6455" s="17" t="s">
        <v>297</v>
      </c>
      <c r="R6455" s="18">
        <v>95</v>
      </c>
      <c r="S6455" s="10">
        <v>44</v>
      </c>
      <c r="AA6455" s="11" t="str">
        <f t="shared" si="100"/>
        <v>41. Nghệ AnHuyện Đô Lương</v>
      </c>
    </row>
    <row r="6456" spans="11:27" ht="15.75">
      <c r="K6456" s="21"/>
      <c r="L6456" s="17"/>
      <c r="M6456" s="17"/>
      <c r="N6456" s="17" t="s">
        <v>451</v>
      </c>
      <c r="O6456" s="17" t="s">
        <v>938</v>
      </c>
      <c r="P6456" s="17" t="s">
        <v>6331</v>
      </c>
      <c r="Q6456" s="17" t="s">
        <v>297</v>
      </c>
      <c r="R6456" s="18">
        <v>95</v>
      </c>
      <c r="S6456" s="10">
        <v>44</v>
      </c>
      <c r="AA6456" s="11" t="str">
        <f t="shared" si="100"/>
        <v>41. Nghệ AnHuyện Đô Lương</v>
      </c>
    </row>
    <row r="6457" spans="11:27" ht="15.75">
      <c r="K6457" s="21"/>
      <c r="L6457" s="17"/>
      <c r="M6457" s="17"/>
      <c r="N6457" s="17" t="s">
        <v>451</v>
      </c>
      <c r="O6457" s="17" t="s">
        <v>938</v>
      </c>
      <c r="P6457" s="17" t="s">
        <v>4349</v>
      </c>
      <c r="Q6457" s="17" t="s">
        <v>297</v>
      </c>
      <c r="R6457" s="18">
        <v>95</v>
      </c>
      <c r="S6457" s="10">
        <v>44</v>
      </c>
      <c r="AA6457" s="11" t="str">
        <f t="shared" si="100"/>
        <v>41. Nghệ AnHuyện Đô Lương</v>
      </c>
    </row>
    <row r="6458" spans="11:27" ht="15.75">
      <c r="K6458" s="21"/>
      <c r="L6458" s="17"/>
      <c r="M6458" s="17"/>
      <c r="N6458" s="17" t="s">
        <v>451</v>
      </c>
      <c r="O6458" s="17" t="s">
        <v>938</v>
      </c>
      <c r="P6458" s="17" t="s">
        <v>6332</v>
      </c>
      <c r="Q6458" s="17" t="s">
        <v>297</v>
      </c>
      <c r="R6458" s="18">
        <v>95</v>
      </c>
      <c r="S6458" s="10">
        <v>44</v>
      </c>
      <c r="AA6458" s="11" t="str">
        <f t="shared" si="100"/>
        <v>41. Nghệ AnHuyện Đô Lương</v>
      </c>
    </row>
    <row r="6459" spans="11:27" ht="15.75">
      <c r="K6459" s="21"/>
      <c r="L6459" s="17"/>
      <c r="M6459" s="17"/>
      <c r="N6459" s="17" t="s">
        <v>451</v>
      </c>
      <c r="O6459" s="17" t="s">
        <v>938</v>
      </c>
      <c r="P6459" s="17" t="s">
        <v>1068</v>
      </c>
      <c r="Q6459" s="17" t="s">
        <v>297</v>
      </c>
      <c r="R6459" s="18">
        <v>95</v>
      </c>
      <c r="S6459" s="10">
        <v>44</v>
      </c>
      <c r="AA6459" s="11" t="str">
        <f t="shared" si="100"/>
        <v>41. Nghệ AnHuyện Đô Lương</v>
      </c>
    </row>
    <row r="6460" spans="11:27" ht="15.75">
      <c r="K6460" s="21"/>
      <c r="L6460" s="17"/>
      <c r="M6460" s="17"/>
      <c r="N6460" s="17" t="s">
        <v>451</v>
      </c>
      <c r="O6460" s="17" t="s">
        <v>938</v>
      </c>
      <c r="P6460" s="17" t="s">
        <v>2549</v>
      </c>
      <c r="Q6460" s="17" t="s">
        <v>297</v>
      </c>
      <c r="R6460" s="18">
        <v>95</v>
      </c>
      <c r="S6460" s="10">
        <v>44</v>
      </c>
      <c r="AA6460" s="11" t="str">
        <f t="shared" si="100"/>
        <v>41. Nghệ AnHuyện Đô Lương</v>
      </c>
    </row>
    <row r="6461" spans="11:27" ht="15.75">
      <c r="K6461" s="21"/>
      <c r="L6461" s="17"/>
      <c r="M6461" s="17"/>
      <c r="N6461" s="17" t="s">
        <v>451</v>
      </c>
      <c r="O6461" s="17" t="s">
        <v>938</v>
      </c>
      <c r="P6461" s="17" t="s">
        <v>6333</v>
      </c>
      <c r="Q6461" s="17" t="s">
        <v>297</v>
      </c>
      <c r="R6461" s="18">
        <v>95</v>
      </c>
      <c r="S6461" s="10">
        <v>44</v>
      </c>
      <c r="AA6461" s="11" t="str">
        <f t="shared" si="100"/>
        <v>41. Nghệ AnHuyện Đô Lương</v>
      </c>
    </row>
    <row r="6462" spans="11:27" ht="15.75">
      <c r="K6462" s="21"/>
      <c r="L6462" s="17"/>
      <c r="M6462" s="17"/>
      <c r="N6462" s="17" t="s">
        <v>451</v>
      </c>
      <c r="O6462" s="17" t="s">
        <v>938</v>
      </c>
      <c r="P6462" s="17" t="s">
        <v>6334</v>
      </c>
      <c r="Q6462" s="17" t="s">
        <v>297</v>
      </c>
      <c r="R6462" s="18">
        <v>95</v>
      </c>
      <c r="S6462" s="10">
        <v>44</v>
      </c>
      <c r="AA6462" s="11" t="str">
        <f t="shared" si="100"/>
        <v>41. Nghệ AnHuyện Đô Lương</v>
      </c>
    </row>
    <row r="6463" spans="11:27" ht="15.75">
      <c r="K6463" s="21"/>
      <c r="L6463" s="17"/>
      <c r="M6463" s="17"/>
      <c r="N6463" s="17" t="s">
        <v>451</v>
      </c>
      <c r="O6463" s="17" t="s">
        <v>938</v>
      </c>
      <c r="P6463" s="17" t="s">
        <v>2615</v>
      </c>
      <c r="Q6463" s="17" t="s">
        <v>297</v>
      </c>
      <c r="R6463" s="18">
        <v>95</v>
      </c>
      <c r="S6463" s="10">
        <v>44</v>
      </c>
      <c r="AA6463" s="11" t="str">
        <f t="shared" si="100"/>
        <v>41. Nghệ AnHuyện Đô Lương</v>
      </c>
    </row>
    <row r="6464" spans="11:27" ht="15.75">
      <c r="K6464" s="21"/>
      <c r="L6464" s="17"/>
      <c r="M6464" s="17"/>
      <c r="N6464" s="17" t="s">
        <v>451</v>
      </c>
      <c r="O6464" s="17" t="s">
        <v>938</v>
      </c>
      <c r="P6464" s="17" t="s">
        <v>1978</v>
      </c>
      <c r="Q6464" s="17" t="s">
        <v>297</v>
      </c>
      <c r="R6464" s="18">
        <v>95</v>
      </c>
      <c r="S6464" s="10">
        <v>44</v>
      </c>
      <c r="AA6464" s="11" t="str">
        <f t="shared" si="100"/>
        <v>41. Nghệ AnHuyện Đô Lương</v>
      </c>
    </row>
    <row r="6465" spans="11:27" ht="15.75">
      <c r="K6465" s="21"/>
      <c r="L6465" s="17"/>
      <c r="M6465" s="17"/>
      <c r="N6465" s="17" t="s">
        <v>451</v>
      </c>
      <c r="O6465" s="17" t="s">
        <v>938</v>
      </c>
      <c r="P6465" s="17" t="s">
        <v>6335</v>
      </c>
      <c r="Q6465" s="17" t="s">
        <v>297</v>
      </c>
      <c r="R6465" s="18">
        <v>95</v>
      </c>
      <c r="S6465" s="10">
        <v>44</v>
      </c>
      <c r="AA6465" s="11" t="str">
        <f t="shared" si="100"/>
        <v>41. Nghệ AnHuyện Đô Lương</v>
      </c>
    </row>
    <row r="6466" spans="11:27" ht="15.75">
      <c r="K6466" s="21"/>
      <c r="L6466" s="17"/>
      <c r="M6466" s="17"/>
      <c r="N6466" s="17" t="s">
        <v>451</v>
      </c>
      <c r="O6466" s="17" t="s">
        <v>938</v>
      </c>
      <c r="P6466" s="17" t="s">
        <v>6336</v>
      </c>
      <c r="Q6466" s="17" t="s">
        <v>297</v>
      </c>
      <c r="R6466" s="18">
        <v>95</v>
      </c>
      <c r="S6466" s="10">
        <v>44</v>
      </c>
      <c r="AA6466" s="11" t="str">
        <f t="shared" si="100"/>
        <v>41. Nghệ AnHuyện Đô Lương</v>
      </c>
    </row>
    <row r="6467" spans="11:27" ht="15.75">
      <c r="K6467" s="21"/>
      <c r="L6467" s="17"/>
      <c r="M6467" s="17"/>
      <c r="N6467" s="17" t="s">
        <v>451</v>
      </c>
      <c r="O6467" s="17" t="s">
        <v>938</v>
      </c>
      <c r="P6467" s="17" t="s">
        <v>4466</v>
      </c>
      <c r="Q6467" s="17" t="s">
        <v>297</v>
      </c>
      <c r="R6467" s="18">
        <v>95</v>
      </c>
      <c r="S6467" s="10">
        <v>44</v>
      </c>
      <c r="AA6467" s="11" t="str">
        <f t="shared" si="100"/>
        <v>41. Nghệ AnHuyện Đô Lương</v>
      </c>
    </row>
    <row r="6468" spans="11:27" ht="15.75">
      <c r="K6468" s="21"/>
      <c r="L6468" s="17"/>
      <c r="M6468" s="17"/>
      <c r="N6468" s="17" t="s">
        <v>451</v>
      </c>
      <c r="O6468" s="17" t="s">
        <v>938</v>
      </c>
      <c r="P6468" s="17" t="s">
        <v>6337</v>
      </c>
      <c r="Q6468" s="17" t="s">
        <v>297</v>
      </c>
      <c r="R6468" s="18">
        <v>95</v>
      </c>
      <c r="S6468" s="10">
        <v>44</v>
      </c>
      <c r="AA6468" s="11" t="str">
        <f t="shared" si="100"/>
        <v>41. Nghệ AnHuyện Đô Lương</v>
      </c>
    </row>
    <row r="6469" spans="11:27" ht="15.75">
      <c r="K6469" s="21"/>
      <c r="L6469" s="17"/>
      <c r="M6469" s="17"/>
      <c r="N6469" s="17" t="s">
        <v>451</v>
      </c>
      <c r="O6469" s="17" t="s">
        <v>938</v>
      </c>
      <c r="P6469" s="17" t="s">
        <v>6338</v>
      </c>
      <c r="Q6469" s="17" t="s">
        <v>297</v>
      </c>
      <c r="R6469" s="18">
        <v>95</v>
      </c>
      <c r="S6469" s="10">
        <v>44</v>
      </c>
      <c r="AA6469" s="11" t="str">
        <f t="shared" si="100"/>
        <v>41. Nghệ AnHuyện Đô Lương</v>
      </c>
    </row>
    <row r="6470" spans="11:27" ht="15.75">
      <c r="K6470" s="21"/>
      <c r="L6470" s="17"/>
      <c r="M6470" s="17"/>
      <c r="N6470" s="17" t="s">
        <v>451</v>
      </c>
      <c r="O6470" s="17" t="s">
        <v>938</v>
      </c>
      <c r="P6470" s="17" t="s">
        <v>2662</v>
      </c>
      <c r="Q6470" s="17" t="s">
        <v>297</v>
      </c>
      <c r="R6470" s="18">
        <v>95</v>
      </c>
      <c r="S6470" s="10">
        <v>44</v>
      </c>
      <c r="AA6470" s="11" t="str">
        <f t="shared" ref="AA6470:AA6533" si="101">N6470&amp;O6470</f>
        <v>41. Nghệ AnHuyện Đô Lương</v>
      </c>
    </row>
    <row r="6471" spans="11:27" ht="15.75">
      <c r="K6471" s="21"/>
      <c r="L6471" s="17"/>
      <c r="M6471" s="17"/>
      <c r="N6471" s="17" t="s">
        <v>451</v>
      </c>
      <c r="O6471" s="17" t="s">
        <v>938</v>
      </c>
      <c r="P6471" s="17" t="s">
        <v>5043</v>
      </c>
      <c r="Q6471" s="17" t="s">
        <v>297</v>
      </c>
      <c r="R6471" s="18">
        <v>95</v>
      </c>
      <c r="S6471" s="10">
        <v>44</v>
      </c>
      <c r="AA6471" s="11" t="str">
        <f t="shared" si="101"/>
        <v>41. Nghệ AnHuyện Đô Lương</v>
      </c>
    </row>
    <row r="6472" spans="11:27" ht="15.75">
      <c r="K6472" s="21"/>
      <c r="L6472" s="17"/>
      <c r="M6472" s="17"/>
      <c r="N6472" s="17" t="s">
        <v>451</v>
      </c>
      <c r="O6472" s="17" t="s">
        <v>938</v>
      </c>
      <c r="P6472" s="17" t="s">
        <v>1701</v>
      </c>
      <c r="Q6472" s="17" t="s">
        <v>297</v>
      </c>
      <c r="R6472" s="18">
        <v>95</v>
      </c>
      <c r="S6472" s="10">
        <v>44</v>
      </c>
      <c r="AA6472" s="11" t="str">
        <f t="shared" si="101"/>
        <v>41. Nghệ AnHuyện Đô Lương</v>
      </c>
    </row>
    <row r="6473" spans="11:27" ht="15.75">
      <c r="K6473" s="21"/>
      <c r="L6473" s="17"/>
      <c r="M6473" s="17"/>
      <c r="N6473" s="17" t="s">
        <v>451</v>
      </c>
      <c r="O6473" s="17" t="s">
        <v>938</v>
      </c>
      <c r="P6473" s="17" t="s">
        <v>1036</v>
      </c>
      <c r="Q6473" s="17" t="s">
        <v>297</v>
      </c>
      <c r="R6473" s="18">
        <v>95</v>
      </c>
      <c r="S6473" s="10">
        <v>44</v>
      </c>
      <c r="AA6473" s="11" t="str">
        <f t="shared" si="101"/>
        <v>41. Nghệ AnHuyện Đô Lương</v>
      </c>
    </row>
    <row r="6474" spans="11:27" ht="15.75">
      <c r="K6474" s="21"/>
      <c r="L6474" s="17"/>
      <c r="M6474" s="17"/>
      <c r="N6474" s="17" t="s">
        <v>451</v>
      </c>
      <c r="O6474" s="17" t="s">
        <v>941</v>
      </c>
      <c r="P6474" s="17" t="s">
        <v>6339</v>
      </c>
      <c r="Q6474" s="17" t="s">
        <v>306</v>
      </c>
      <c r="R6474" s="18">
        <v>125</v>
      </c>
      <c r="S6474" s="10">
        <v>50</v>
      </c>
      <c r="AA6474" s="11" t="str">
        <f t="shared" si="101"/>
        <v>41. Nghệ AnHuyện Hưng Nguyên</v>
      </c>
    </row>
    <row r="6475" spans="11:27" ht="15.75">
      <c r="K6475" s="21"/>
      <c r="L6475" s="17"/>
      <c r="M6475" s="17"/>
      <c r="N6475" s="17" t="s">
        <v>451</v>
      </c>
      <c r="O6475" s="17" t="s">
        <v>941</v>
      </c>
      <c r="P6475" s="17" t="s">
        <v>6340</v>
      </c>
      <c r="Q6475" s="17" t="s">
        <v>306</v>
      </c>
      <c r="R6475" s="18">
        <v>125</v>
      </c>
      <c r="S6475" s="10">
        <v>50</v>
      </c>
      <c r="AA6475" s="11" t="str">
        <f t="shared" si="101"/>
        <v>41. Nghệ AnHuyện Hưng Nguyên</v>
      </c>
    </row>
    <row r="6476" spans="11:27" ht="15.75">
      <c r="K6476" s="21"/>
      <c r="L6476" s="17"/>
      <c r="M6476" s="17"/>
      <c r="N6476" s="17" t="s">
        <v>451</v>
      </c>
      <c r="O6476" s="17" t="s">
        <v>941</v>
      </c>
      <c r="P6476" s="17" t="s">
        <v>3478</v>
      </c>
      <c r="Q6476" s="17" t="s">
        <v>306</v>
      </c>
      <c r="R6476" s="18">
        <v>125</v>
      </c>
      <c r="S6476" s="10">
        <v>50</v>
      </c>
      <c r="AA6476" s="11" t="str">
        <f t="shared" si="101"/>
        <v>41. Nghệ AnHuyện Hưng Nguyên</v>
      </c>
    </row>
    <row r="6477" spans="11:27" ht="15.75">
      <c r="K6477" s="21"/>
      <c r="L6477" s="17"/>
      <c r="M6477" s="17"/>
      <c r="N6477" s="17" t="s">
        <v>451</v>
      </c>
      <c r="O6477" s="17" t="s">
        <v>941</v>
      </c>
      <c r="P6477" s="17" t="s">
        <v>6341</v>
      </c>
      <c r="Q6477" s="17" t="s">
        <v>306</v>
      </c>
      <c r="R6477" s="18">
        <v>125</v>
      </c>
      <c r="S6477" s="10">
        <v>50</v>
      </c>
      <c r="AA6477" s="11" t="str">
        <f t="shared" si="101"/>
        <v>41. Nghệ AnHuyện Hưng Nguyên</v>
      </c>
    </row>
    <row r="6478" spans="11:27" ht="15.75">
      <c r="K6478" s="21"/>
      <c r="L6478" s="17"/>
      <c r="M6478" s="17"/>
      <c r="N6478" s="17" t="s">
        <v>451</v>
      </c>
      <c r="O6478" s="17" t="s">
        <v>941</v>
      </c>
      <c r="P6478" s="17" t="s">
        <v>6342</v>
      </c>
      <c r="Q6478" s="17" t="s">
        <v>306</v>
      </c>
      <c r="R6478" s="18">
        <v>125</v>
      </c>
      <c r="S6478" s="10">
        <v>50</v>
      </c>
      <c r="AA6478" s="11" t="str">
        <f t="shared" si="101"/>
        <v>41. Nghệ AnHuyện Hưng Nguyên</v>
      </c>
    </row>
    <row r="6479" spans="11:27" ht="15.75">
      <c r="K6479" s="21"/>
      <c r="L6479" s="17"/>
      <c r="M6479" s="17"/>
      <c r="N6479" s="17" t="s">
        <v>451</v>
      </c>
      <c r="O6479" s="17" t="s">
        <v>941</v>
      </c>
      <c r="P6479" s="17" t="s">
        <v>3400</v>
      </c>
      <c r="Q6479" s="17" t="s">
        <v>306</v>
      </c>
      <c r="R6479" s="18">
        <v>125</v>
      </c>
      <c r="S6479" s="10">
        <v>50</v>
      </c>
      <c r="AA6479" s="11" t="str">
        <f t="shared" si="101"/>
        <v>41. Nghệ AnHuyện Hưng Nguyên</v>
      </c>
    </row>
    <row r="6480" spans="11:27" ht="15.75">
      <c r="K6480" s="21"/>
      <c r="L6480" s="17"/>
      <c r="M6480" s="17"/>
      <c r="N6480" s="17" t="s">
        <v>451</v>
      </c>
      <c r="O6480" s="17" t="s">
        <v>941</v>
      </c>
      <c r="P6480" s="17" t="s">
        <v>6343</v>
      </c>
      <c r="Q6480" s="17" t="s">
        <v>306</v>
      </c>
      <c r="R6480" s="18">
        <v>125</v>
      </c>
      <c r="S6480" s="10">
        <v>50</v>
      </c>
      <c r="AA6480" s="11" t="str">
        <f t="shared" si="101"/>
        <v>41. Nghệ AnHuyện Hưng Nguyên</v>
      </c>
    </row>
    <row r="6481" spans="11:27" ht="15.75">
      <c r="K6481" s="21"/>
      <c r="L6481" s="17"/>
      <c r="M6481" s="17"/>
      <c r="N6481" s="17" t="s">
        <v>451</v>
      </c>
      <c r="O6481" s="17" t="s">
        <v>941</v>
      </c>
      <c r="P6481" s="17" t="s">
        <v>6344</v>
      </c>
      <c r="Q6481" s="17" t="s">
        <v>306</v>
      </c>
      <c r="R6481" s="18">
        <v>125</v>
      </c>
      <c r="S6481" s="10">
        <v>50</v>
      </c>
      <c r="AA6481" s="11" t="str">
        <f t="shared" si="101"/>
        <v>41. Nghệ AnHuyện Hưng Nguyên</v>
      </c>
    </row>
    <row r="6482" spans="11:27" ht="15.75">
      <c r="K6482" s="21"/>
      <c r="L6482" s="17"/>
      <c r="M6482" s="17"/>
      <c r="N6482" s="17" t="s">
        <v>451</v>
      </c>
      <c r="O6482" s="17" t="s">
        <v>941</v>
      </c>
      <c r="P6482" s="17" t="s">
        <v>6345</v>
      </c>
      <c r="Q6482" s="17" t="s">
        <v>306</v>
      </c>
      <c r="R6482" s="18">
        <v>125</v>
      </c>
      <c r="S6482" s="10">
        <v>50</v>
      </c>
      <c r="AA6482" s="11" t="str">
        <f t="shared" si="101"/>
        <v>41. Nghệ AnHuyện Hưng Nguyên</v>
      </c>
    </row>
    <row r="6483" spans="11:27" ht="15.75">
      <c r="K6483" s="21"/>
      <c r="L6483" s="17"/>
      <c r="M6483" s="17"/>
      <c r="N6483" s="17" t="s">
        <v>451</v>
      </c>
      <c r="O6483" s="17" t="s">
        <v>941</v>
      </c>
      <c r="P6483" s="17" t="s">
        <v>6346</v>
      </c>
      <c r="Q6483" s="17" t="s">
        <v>306</v>
      </c>
      <c r="R6483" s="18">
        <v>125</v>
      </c>
      <c r="S6483" s="10">
        <v>50</v>
      </c>
      <c r="AA6483" s="11" t="str">
        <f t="shared" si="101"/>
        <v>41. Nghệ AnHuyện Hưng Nguyên</v>
      </c>
    </row>
    <row r="6484" spans="11:27" ht="15.75">
      <c r="K6484" s="21"/>
      <c r="L6484" s="17"/>
      <c r="M6484" s="17"/>
      <c r="N6484" s="17" t="s">
        <v>451</v>
      </c>
      <c r="O6484" s="17" t="s">
        <v>941</v>
      </c>
      <c r="P6484" s="17" t="s">
        <v>2521</v>
      </c>
      <c r="Q6484" s="17" t="s">
        <v>306</v>
      </c>
      <c r="R6484" s="18">
        <v>125</v>
      </c>
      <c r="S6484" s="10">
        <v>50</v>
      </c>
      <c r="AA6484" s="11" t="str">
        <f t="shared" si="101"/>
        <v>41. Nghệ AnHuyện Hưng Nguyên</v>
      </c>
    </row>
    <row r="6485" spans="11:27" ht="15.75">
      <c r="K6485" s="21"/>
      <c r="L6485" s="17"/>
      <c r="M6485" s="17"/>
      <c r="N6485" s="17" t="s">
        <v>451</v>
      </c>
      <c r="O6485" s="17" t="s">
        <v>941</v>
      </c>
      <c r="P6485" s="17" t="s">
        <v>3479</v>
      </c>
      <c r="Q6485" s="17" t="s">
        <v>306</v>
      </c>
      <c r="R6485" s="18">
        <v>125</v>
      </c>
      <c r="S6485" s="10">
        <v>50</v>
      </c>
      <c r="AA6485" s="11" t="str">
        <f t="shared" si="101"/>
        <v>41. Nghệ AnHuyện Hưng Nguyên</v>
      </c>
    </row>
    <row r="6486" spans="11:27" ht="15.75">
      <c r="K6486" s="21"/>
      <c r="L6486" s="17"/>
      <c r="M6486" s="17"/>
      <c r="N6486" s="17" t="s">
        <v>451</v>
      </c>
      <c r="O6486" s="17" t="s">
        <v>941</v>
      </c>
      <c r="P6486" s="17" t="s">
        <v>6347</v>
      </c>
      <c r="Q6486" s="17" t="s">
        <v>306</v>
      </c>
      <c r="R6486" s="18">
        <v>125</v>
      </c>
      <c r="S6486" s="10">
        <v>50</v>
      </c>
      <c r="AA6486" s="11" t="str">
        <f t="shared" si="101"/>
        <v>41. Nghệ AnHuyện Hưng Nguyên</v>
      </c>
    </row>
    <row r="6487" spans="11:27" ht="15.75">
      <c r="K6487" s="21"/>
      <c r="L6487" s="17"/>
      <c r="M6487" s="17"/>
      <c r="N6487" s="17" t="s">
        <v>451</v>
      </c>
      <c r="O6487" s="17" t="s">
        <v>941</v>
      </c>
      <c r="P6487" s="17" t="s">
        <v>6348</v>
      </c>
      <c r="Q6487" s="17" t="s">
        <v>306</v>
      </c>
      <c r="R6487" s="18">
        <v>125</v>
      </c>
      <c r="S6487" s="10">
        <v>50</v>
      </c>
      <c r="AA6487" s="11" t="str">
        <f t="shared" si="101"/>
        <v>41. Nghệ AnHuyện Hưng Nguyên</v>
      </c>
    </row>
    <row r="6488" spans="11:27" ht="15.75">
      <c r="K6488" s="21"/>
      <c r="L6488" s="17"/>
      <c r="M6488" s="17"/>
      <c r="N6488" s="17" t="s">
        <v>451</v>
      </c>
      <c r="O6488" s="17" t="s">
        <v>941</v>
      </c>
      <c r="P6488" s="17" t="s">
        <v>5332</v>
      </c>
      <c r="Q6488" s="17" t="s">
        <v>306</v>
      </c>
      <c r="R6488" s="18">
        <v>125</v>
      </c>
      <c r="S6488" s="10">
        <v>50</v>
      </c>
      <c r="AA6488" s="11" t="str">
        <f t="shared" si="101"/>
        <v>41. Nghệ AnHuyện Hưng Nguyên</v>
      </c>
    </row>
    <row r="6489" spans="11:27" ht="15.75">
      <c r="K6489" s="21"/>
      <c r="L6489" s="17"/>
      <c r="M6489" s="17"/>
      <c r="N6489" s="17" t="s">
        <v>451</v>
      </c>
      <c r="O6489" s="17" t="s">
        <v>941</v>
      </c>
      <c r="P6489" s="17" t="s">
        <v>6349</v>
      </c>
      <c r="Q6489" s="17" t="s">
        <v>306</v>
      </c>
      <c r="R6489" s="18">
        <v>125</v>
      </c>
      <c r="S6489" s="10">
        <v>50</v>
      </c>
      <c r="AA6489" s="11" t="str">
        <f t="shared" si="101"/>
        <v>41. Nghệ AnHuyện Hưng Nguyên</v>
      </c>
    </row>
    <row r="6490" spans="11:27" ht="15.75">
      <c r="K6490" s="21"/>
      <c r="L6490" s="17"/>
      <c r="M6490" s="17"/>
      <c r="N6490" s="17" t="s">
        <v>451</v>
      </c>
      <c r="O6490" s="17" t="s">
        <v>941</v>
      </c>
      <c r="P6490" s="17" t="s">
        <v>6350</v>
      </c>
      <c r="Q6490" s="17" t="s">
        <v>306</v>
      </c>
      <c r="R6490" s="18">
        <v>125</v>
      </c>
      <c r="S6490" s="10">
        <v>50</v>
      </c>
      <c r="AA6490" s="11" t="str">
        <f t="shared" si="101"/>
        <v>41. Nghệ AnHuyện Hưng Nguyên</v>
      </c>
    </row>
    <row r="6491" spans="11:27" ht="15.75">
      <c r="K6491" s="21"/>
      <c r="L6491" s="17"/>
      <c r="M6491" s="17"/>
      <c r="N6491" s="17" t="s">
        <v>451</v>
      </c>
      <c r="O6491" s="17" t="s">
        <v>941</v>
      </c>
      <c r="P6491" s="17" t="s">
        <v>4730</v>
      </c>
      <c r="Q6491" s="17" t="s">
        <v>306</v>
      </c>
      <c r="R6491" s="18">
        <v>125</v>
      </c>
      <c r="S6491" s="10">
        <v>50</v>
      </c>
      <c r="AA6491" s="11" t="str">
        <f t="shared" si="101"/>
        <v>41. Nghệ AnHuyện Hưng Nguyên</v>
      </c>
    </row>
    <row r="6492" spans="11:27" ht="15.75">
      <c r="K6492" s="21"/>
      <c r="L6492" s="17"/>
      <c r="M6492" s="17"/>
      <c r="N6492" s="17" t="s">
        <v>451</v>
      </c>
      <c r="O6492" s="17" t="s">
        <v>944</v>
      </c>
      <c r="P6492" s="17" t="s">
        <v>6351</v>
      </c>
      <c r="Q6492" s="17" t="s">
        <v>347</v>
      </c>
      <c r="R6492" s="18">
        <v>65</v>
      </c>
      <c r="S6492" s="10">
        <v>36</v>
      </c>
      <c r="AA6492" s="11" t="str">
        <f t="shared" si="101"/>
        <v>41. Nghệ AnHuyện Kỳ Sơn</v>
      </c>
    </row>
    <row r="6493" spans="11:27" ht="15.75">
      <c r="K6493" s="21"/>
      <c r="L6493" s="17"/>
      <c r="M6493" s="17"/>
      <c r="N6493" s="17" t="s">
        <v>451</v>
      </c>
      <c r="O6493" s="17" t="s">
        <v>944</v>
      </c>
      <c r="P6493" s="17" t="s">
        <v>6352</v>
      </c>
      <c r="Q6493" s="17" t="s">
        <v>347</v>
      </c>
      <c r="R6493" s="18">
        <v>65</v>
      </c>
      <c r="S6493" s="10">
        <v>36</v>
      </c>
      <c r="AA6493" s="11" t="str">
        <f t="shared" si="101"/>
        <v>41. Nghệ AnHuyện Kỳ Sơn</v>
      </c>
    </row>
    <row r="6494" spans="11:27" ht="15.75">
      <c r="K6494" s="21"/>
      <c r="L6494" s="17"/>
      <c r="M6494" s="17"/>
      <c r="N6494" s="17" t="s">
        <v>451</v>
      </c>
      <c r="O6494" s="17" t="s">
        <v>944</v>
      </c>
      <c r="P6494" s="17" t="s">
        <v>6353</v>
      </c>
      <c r="Q6494" s="17" t="s">
        <v>347</v>
      </c>
      <c r="R6494" s="18">
        <v>65</v>
      </c>
      <c r="S6494" s="10">
        <v>36</v>
      </c>
      <c r="AA6494" s="11" t="str">
        <f t="shared" si="101"/>
        <v>41. Nghệ AnHuyện Kỳ Sơn</v>
      </c>
    </row>
    <row r="6495" spans="11:27" ht="15.75">
      <c r="K6495" s="21"/>
      <c r="L6495" s="17"/>
      <c r="M6495" s="17"/>
      <c r="N6495" s="17" t="s">
        <v>451</v>
      </c>
      <c r="O6495" s="17" t="s">
        <v>944</v>
      </c>
      <c r="P6495" s="17" t="s">
        <v>2536</v>
      </c>
      <c r="Q6495" s="17" t="s">
        <v>347</v>
      </c>
      <c r="R6495" s="18">
        <v>65</v>
      </c>
      <c r="S6495" s="10">
        <v>36</v>
      </c>
      <c r="AA6495" s="11" t="str">
        <f t="shared" si="101"/>
        <v>41. Nghệ AnHuyện Kỳ Sơn</v>
      </c>
    </row>
    <row r="6496" spans="11:27" ht="15.75">
      <c r="K6496" s="21"/>
      <c r="L6496" s="17"/>
      <c r="M6496" s="17"/>
      <c r="N6496" s="17" t="s">
        <v>451</v>
      </c>
      <c r="O6496" s="17" t="s">
        <v>944</v>
      </c>
      <c r="P6496" s="17" t="s">
        <v>6354</v>
      </c>
      <c r="Q6496" s="17" t="s">
        <v>347</v>
      </c>
      <c r="R6496" s="18">
        <v>65</v>
      </c>
      <c r="S6496" s="10">
        <v>36</v>
      </c>
      <c r="AA6496" s="11" t="str">
        <f t="shared" si="101"/>
        <v>41. Nghệ AnHuyện Kỳ Sơn</v>
      </c>
    </row>
    <row r="6497" spans="11:27" ht="15.75">
      <c r="K6497" s="21"/>
      <c r="L6497" s="17"/>
      <c r="M6497" s="17"/>
      <c r="N6497" s="17" t="s">
        <v>451</v>
      </c>
      <c r="O6497" s="17" t="s">
        <v>944</v>
      </c>
      <c r="P6497" s="17" t="s">
        <v>6355</v>
      </c>
      <c r="Q6497" s="17" t="s">
        <v>347</v>
      </c>
      <c r="R6497" s="18">
        <v>65</v>
      </c>
      <c r="S6497" s="10">
        <v>36</v>
      </c>
      <c r="AA6497" s="11" t="str">
        <f t="shared" si="101"/>
        <v>41. Nghệ AnHuyện Kỳ Sơn</v>
      </c>
    </row>
    <row r="6498" spans="11:27" ht="15.75">
      <c r="K6498" s="21"/>
      <c r="L6498" s="17"/>
      <c r="M6498" s="17"/>
      <c r="N6498" s="17" t="s">
        <v>451</v>
      </c>
      <c r="O6498" s="17" t="s">
        <v>944</v>
      </c>
      <c r="P6498" s="17" t="s">
        <v>6356</v>
      </c>
      <c r="Q6498" s="17" t="s">
        <v>347</v>
      </c>
      <c r="R6498" s="18">
        <v>65</v>
      </c>
      <c r="S6498" s="10">
        <v>36</v>
      </c>
      <c r="AA6498" s="11" t="str">
        <f t="shared" si="101"/>
        <v>41. Nghệ AnHuyện Kỳ Sơn</v>
      </c>
    </row>
    <row r="6499" spans="11:27" ht="15.75">
      <c r="K6499" s="21"/>
      <c r="L6499" s="17"/>
      <c r="M6499" s="17"/>
      <c r="N6499" s="17" t="s">
        <v>451</v>
      </c>
      <c r="O6499" s="17" t="s">
        <v>944</v>
      </c>
      <c r="P6499" s="17" t="s">
        <v>6357</v>
      </c>
      <c r="Q6499" s="17" t="s">
        <v>347</v>
      </c>
      <c r="R6499" s="18">
        <v>65</v>
      </c>
      <c r="S6499" s="10">
        <v>36</v>
      </c>
      <c r="AA6499" s="11" t="str">
        <f t="shared" si="101"/>
        <v>41. Nghệ AnHuyện Kỳ Sơn</v>
      </c>
    </row>
    <row r="6500" spans="11:27" ht="15.75">
      <c r="K6500" s="21"/>
      <c r="L6500" s="17"/>
      <c r="M6500" s="17"/>
      <c r="N6500" s="17" t="s">
        <v>451</v>
      </c>
      <c r="O6500" s="17" t="s">
        <v>944</v>
      </c>
      <c r="P6500" s="17" t="s">
        <v>6358</v>
      </c>
      <c r="Q6500" s="17" t="s">
        <v>347</v>
      </c>
      <c r="R6500" s="18">
        <v>65</v>
      </c>
      <c r="S6500" s="10">
        <v>36</v>
      </c>
      <c r="AA6500" s="11" t="str">
        <f t="shared" si="101"/>
        <v>41. Nghệ AnHuyện Kỳ Sơn</v>
      </c>
    </row>
    <row r="6501" spans="11:27" ht="15.75">
      <c r="K6501" s="21"/>
      <c r="L6501" s="17"/>
      <c r="M6501" s="17"/>
      <c r="N6501" s="17" t="s">
        <v>451</v>
      </c>
      <c r="O6501" s="17" t="s">
        <v>944</v>
      </c>
      <c r="P6501" s="17" t="s">
        <v>6359</v>
      </c>
      <c r="Q6501" s="17" t="s">
        <v>347</v>
      </c>
      <c r="R6501" s="18">
        <v>65</v>
      </c>
      <c r="S6501" s="10">
        <v>36</v>
      </c>
      <c r="AA6501" s="11" t="str">
        <f t="shared" si="101"/>
        <v>41. Nghệ AnHuyện Kỳ Sơn</v>
      </c>
    </row>
    <row r="6502" spans="11:27" ht="15.75">
      <c r="K6502" s="21"/>
      <c r="L6502" s="17"/>
      <c r="M6502" s="17"/>
      <c r="N6502" s="17" t="s">
        <v>451</v>
      </c>
      <c r="O6502" s="17" t="s">
        <v>944</v>
      </c>
      <c r="P6502" s="17" t="s">
        <v>6360</v>
      </c>
      <c r="Q6502" s="17" t="s">
        <v>347</v>
      </c>
      <c r="R6502" s="18">
        <v>65</v>
      </c>
      <c r="S6502" s="10">
        <v>36</v>
      </c>
      <c r="AA6502" s="11" t="str">
        <f t="shared" si="101"/>
        <v>41. Nghệ AnHuyện Kỳ Sơn</v>
      </c>
    </row>
    <row r="6503" spans="11:27" ht="15.75">
      <c r="K6503" s="21"/>
      <c r="L6503" s="17"/>
      <c r="M6503" s="17"/>
      <c r="N6503" s="17" t="s">
        <v>451</v>
      </c>
      <c r="O6503" s="17" t="s">
        <v>944</v>
      </c>
      <c r="P6503" s="17" t="s">
        <v>6361</v>
      </c>
      <c r="Q6503" s="17" t="s">
        <v>347</v>
      </c>
      <c r="R6503" s="18">
        <v>65</v>
      </c>
      <c r="S6503" s="10">
        <v>36</v>
      </c>
      <c r="AA6503" s="11" t="str">
        <f t="shared" si="101"/>
        <v>41. Nghệ AnHuyện Kỳ Sơn</v>
      </c>
    </row>
    <row r="6504" spans="11:27" ht="15.75">
      <c r="K6504" s="21"/>
      <c r="L6504" s="17"/>
      <c r="M6504" s="17"/>
      <c r="N6504" s="17" t="s">
        <v>451</v>
      </c>
      <c r="O6504" s="17" t="s">
        <v>944</v>
      </c>
      <c r="P6504" s="17" t="s">
        <v>6362</v>
      </c>
      <c r="Q6504" s="17" t="s">
        <v>347</v>
      </c>
      <c r="R6504" s="18">
        <v>65</v>
      </c>
      <c r="S6504" s="10">
        <v>36</v>
      </c>
      <c r="AA6504" s="11" t="str">
        <f t="shared" si="101"/>
        <v>41. Nghệ AnHuyện Kỳ Sơn</v>
      </c>
    </row>
    <row r="6505" spans="11:27" ht="15.75">
      <c r="K6505" s="21"/>
      <c r="L6505" s="17"/>
      <c r="M6505" s="17"/>
      <c r="N6505" s="17" t="s">
        <v>451</v>
      </c>
      <c r="O6505" s="17" t="s">
        <v>944</v>
      </c>
      <c r="P6505" s="17" t="s">
        <v>6363</v>
      </c>
      <c r="Q6505" s="17" t="s">
        <v>347</v>
      </c>
      <c r="R6505" s="18">
        <v>65</v>
      </c>
      <c r="S6505" s="10">
        <v>36</v>
      </c>
      <c r="AA6505" s="11" t="str">
        <f t="shared" si="101"/>
        <v>41. Nghệ AnHuyện Kỳ Sơn</v>
      </c>
    </row>
    <row r="6506" spans="11:27" ht="15.75">
      <c r="K6506" s="21"/>
      <c r="L6506" s="17"/>
      <c r="M6506" s="17"/>
      <c r="N6506" s="17" t="s">
        <v>451</v>
      </c>
      <c r="O6506" s="17" t="s">
        <v>944</v>
      </c>
      <c r="P6506" s="17" t="s">
        <v>6364</v>
      </c>
      <c r="Q6506" s="17" t="s">
        <v>347</v>
      </c>
      <c r="R6506" s="18">
        <v>65</v>
      </c>
      <c r="S6506" s="10">
        <v>36</v>
      </c>
      <c r="AA6506" s="11" t="str">
        <f t="shared" si="101"/>
        <v>41. Nghệ AnHuyện Kỳ Sơn</v>
      </c>
    </row>
    <row r="6507" spans="11:27" ht="15.75">
      <c r="K6507" s="21"/>
      <c r="L6507" s="17"/>
      <c r="M6507" s="17"/>
      <c r="N6507" s="17" t="s">
        <v>451</v>
      </c>
      <c r="O6507" s="17" t="s">
        <v>944</v>
      </c>
      <c r="P6507" s="17" t="s">
        <v>6365</v>
      </c>
      <c r="Q6507" s="17" t="s">
        <v>347</v>
      </c>
      <c r="R6507" s="18">
        <v>65</v>
      </c>
      <c r="S6507" s="10">
        <v>36</v>
      </c>
      <c r="AA6507" s="11" t="str">
        <f t="shared" si="101"/>
        <v>41. Nghệ AnHuyện Kỳ Sơn</v>
      </c>
    </row>
    <row r="6508" spans="11:27" ht="15.75">
      <c r="K6508" s="21"/>
      <c r="L6508" s="17"/>
      <c r="M6508" s="17"/>
      <c r="N6508" s="17" t="s">
        <v>451</v>
      </c>
      <c r="O6508" s="17" t="s">
        <v>944</v>
      </c>
      <c r="P6508" s="17" t="s">
        <v>6366</v>
      </c>
      <c r="Q6508" s="17" t="s">
        <v>347</v>
      </c>
      <c r="R6508" s="18">
        <v>65</v>
      </c>
      <c r="S6508" s="10">
        <v>36</v>
      </c>
      <c r="AA6508" s="11" t="str">
        <f t="shared" si="101"/>
        <v>41. Nghệ AnHuyện Kỳ Sơn</v>
      </c>
    </row>
    <row r="6509" spans="11:27" ht="15.75">
      <c r="K6509" s="21"/>
      <c r="L6509" s="17"/>
      <c r="M6509" s="17"/>
      <c r="N6509" s="17" t="s">
        <v>451</v>
      </c>
      <c r="O6509" s="17" t="s">
        <v>944</v>
      </c>
      <c r="P6509" s="17" t="s">
        <v>6367</v>
      </c>
      <c r="Q6509" s="17" t="s">
        <v>347</v>
      </c>
      <c r="R6509" s="18">
        <v>65</v>
      </c>
      <c r="S6509" s="10">
        <v>36</v>
      </c>
      <c r="AA6509" s="11" t="str">
        <f t="shared" si="101"/>
        <v>41. Nghệ AnHuyện Kỳ Sơn</v>
      </c>
    </row>
    <row r="6510" spans="11:27" ht="15.75">
      <c r="K6510" s="21"/>
      <c r="L6510" s="17"/>
      <c r="M6510" s="17"/>
      <c r="N6510" s="17" t="s">
        <v>451</v>
      </c>
      <c r="O6510" s="17" t="s">
        <v>944</v>
      </c>
      <c r="P6510" s="17" t="s">
        <v>6368</v>
      </c>
      <c r="Q6510" s="17" t="s">
        <v>347</v>
      </c>
      <c r="R6510" s="18">
        <v>65</v>
      </c>
      <c r="S6510" s="10">
        <v>36</v>
      </c>
      <c r="AA6510" s="11" t="str">
        <f t="shared" si="101"/>
        <v>41. Nghệ AnHuyện Kỳ Sơn</v>
      </c>
    </row>
    <row r="6511" spans="11:27" ht="15.75">
      <c r="K6511" s="21"/>
      <c r="L6511" s="17"/>
      <c r="M6511" s="17"/>
      <c r="N6511" s="17" t="s">
        <v>451</v>
      </c>
      <c r="O6511" s="17" t="s">
        <v>944</v>
      </c>
      <c r="P6511" s="17" t="s">
        <v>6369</v>
      </c>
      <c r="Q6511" s="17" t="s">
        <v>347</v>
      </c>
      <c r="R6511" s="18">
        <v>65</v>
      </c>
      <c r="S6511" s="10">
        <v>36</v>
      </c>
      <c r="AA6511" s="11" t="str">
        <f t="shared" si="101"/>
        <v>41. Nghệ AnHuyện Kỳ Sơn</v>
      </c>
    </row>
    <row r="6512" spans="11:27" ht="15.75">
      <c r="K6512" s="21"/>
      <c r="L6512" s="17"/>
      <c r="M6512" s="17"/>
      <c r="N6512" s="17" t="s">
        <v>451</v>
      </c>
      <c r="O6512" s="17" t="s">
        <v>944</v>
      </c>
      <c r="P6512" s="17" t="s">
        <v>6370</v>
      </c>
      <c r="Q6512" s="17" t="s">
        <v>347</v>
      </c>
      <c r="R6512" s="18">
        <v>65</v>
      </c>
      <c r="S6512" s="10">
        <v>36</v>
      </c>
      <c r="AA6512" s="11" t="str">
        <f t="shared" si="101"/>
        <v>41. Nghệ AnHuyện Kỳ Sơn</v>
      </c>
    </row>
    <row r="6513" spans="11:27" ht="15.75">
      <c r="K6513" s="21"/>
      <c r="L6513" s="17"/>
      <c r="M6513" s="17"/>
      <c r="N6513" s="17" t="s">
        <v>451</v>
      </c>
      <c r="O6513" s="17" t="s">
        <v>947</v>
      </c>
      <c r="P6513" s="17" t="s">
        <v>6371</v>
      </c>
      <c r="Q6513" s="17" t="s">
        <v>297</v>
      </c>
      <c r="R6513" s="18">
        <v>95</v>
      </c>
      <c r="S6513" s="10">
        <v>44</v>
      </c>
      <c r="AA6513" s="11" t="str">
        <f t="shared" si="101"/>
        <v>41. Nghệ AnHuyện Nam Đàn</v>
      </c>
    </row>
    <row r="6514" spans="11:27" ht="15.75">
      <c r="K6514" s="21"/>
      <c r="L6514" s="17"/>
      <c r="M6514" s="17"/>
      <c r="N6514" s="17" t="s">
        <v>451</v>
      </c>
      <c r="O6514" s="17" t="s">
        <v>947</v>
      </c>
      <c r="P6514" s="17" t="s">
        <v>6372</v>
      </c>
      <c r="Q6514" s="17" t="s">
        <v>297</v>
      </c>
      <c r="R6514" s="18">
        <v>95</v>
      </c>
      <c r="S6514" s="10">
        <v>44</v>
      </c>
      <c r="AA6514" s="11" t="str">
        <f t="shared" si="101"/>
        <v>41. Nghệ AnHuyện Nam Đàn</v>
      </c>
    </row>
    <row r="6515" spans="11:27" ht="15.75">
      <c r="K6515" s="21"/>
      <c r="L6515" s="17"/>
      <c r="M6515" s="17"/>
      <c r="N6515" s="17" t="s">
        <v>451</v>
      </c>
      <c r="O6515" s="17" t="s">
        <v>947</v>
      </c>
      <c r="P6515" s="17" t="s">
        <v>831</v>
      </c>
      <c r="Q6515" s="17" t="s">
        <v>297</v>
      </c>
      <c r="R6515" s="18">
        <v>95</v>
      </c>
      <c r="S6515" s="10">
        <v>44</v>
      </c>
      <c r="AA6515" s="11" t="str">
        <f t="shared" si="101"/>
        <v>41. Nghệ AnHuyện Nam Đàn</v>
      </c>
    </row>
    <row r="6516" spans="11:27" ht="15.75">
      <c r="K6516" s="21"/>
      <c r="L6516" s="17"/>
      <c r="M6516" s="17"/>
      <c r="N6516" s="17" t="s">
        <v>451</v>
      </c>
      <c r="O6516" s="17" t="s">
        <v>947</v>
      </c>
      <c r="P6516" s="17" t="s">
        <v>4837</v>
      </c>
      <c r="Q6516" s="17" t="s">
        <v>297</v>
      </c>
      <c r="R6516" s="18">
        <v>95</v>
      </c>
      <c r="S6516" s="10">
        <v>44</v>
      </c>
      <c r="AA6516" s="11" t="str">
        <f t="shared" si="101"/>
        <v>41. Nghệ AnHuyện Nam Đàn</v>
      </c>
    </row>
    <row r="6517" spans="11:27" ht="15.75">
      <c r="K6517" s="21"/>
      <c r="L6517" s="17"/>
      <c r="M6517" s="17"/>
      <c r="N6517" s="17" t="s">
        <v>451</v>
      </c>
      <c r="O6517" s="17" t="s">
        <v>947</v>
      </c>
      <c r="P6517" s="17" t="s">
        <v>6373</v>
      </c>
      <c r="Q6517" s="17" t="s">
        <v>297</v>
      </c>
      <c r="R6517" s="18">
        <v>95</v>
      </c>
      <c r="S6517" s="10">
        <v>44</v>
      </c>
      <c r="AA6517" s="11" t="str">
        <f t="shared" si="101"/>
        <v>41. Nghệ AnHuyện Nam Đàn</v>
      </c>
    </row>
    <row r="6518" spans="11:27" ht="15.75">
      <c r="K6518" s="21"/>
      <c r="L6518" s="17"/>
      <c r="M6518" s="17"/>
      <c r="N6518" s="17" t="s">
        <v>451</v>
      </c>
      <c r="O6518" s="17" t="s">
        <v>947</v>
      </c>
      <c r="P6518" s="17" t="s">
        <v>6374</v>
      </c>
      <c r="Q6518" s="17" t="s">
        <v>297</v>
      </c>
      <c r="R6518" s="18">
        <v>95</v>
      </c>
      <c r="S6518" s="10">
        <v>44</v>
      </c>
      <c r="AA6518" s="11" t="str">
        <f t="shared" si="101"/>
        <v>41. Nghệ AnHuyện Nam Đàn</v>
      </c>
    </row>
    <row r="6519" spans="11:27" ht="15.75">
      <c r="K6519" s="21"/>
      <c r="L6519" s="17"/>
      <c r="M6519" s="17"/>
      <c r="N6519" s="17" t="s">
        <v>451</v>
      </c>
      <c r="O6519" s="17" t="s">
        <v>947</v>
      </c>
      <c r="P6519" s="17" t="s">
        <v>6375</v>
      </c>
      <c r="Q6519" s="17" t="s">
        <v>297</v>
      </c>
      <c r="R6519" s="18">
        <v>95</v>
      </c>
      <c r="S6519" s="10">
        <v>44</v>
      </c>
      <c r="AA6519" s="11" t="str">
        <f t="shared" si="101"/>
        <v>41. Nghệ AnHuyện Nam Đàn</v>
      </c>
    </row>
    <row r="6520" spans="11:27" ht="15.75">
      <c r="K6520" s="21"/>
      <c r="L6520" s="17"/>
      <c r="M6520" s="17"/>
      <c r="N6520" s="17" t="s">
        <v>451</v>
      </c>
      <c r="O6520" s="17" t="s">
        <v>947</v>
      </c>
      <c r="P6520" s="17" t="s">
        <v>6376</v>
      </c>
      <c r="Q6520" s="17" t="s">
        <v>297</v>
      </c>
      <c r="R6520" s="18">
        <v>95</v>
      </c>
      <c r="S6520" s="10">
        <v>44</v>
      </c>
      <c r="AA6520" s="11" t="str">
        <f t="shared" si="101"/>
        <v>41. Nghệ AnHuyện Nam Đàn</v>
      </c>
    </row>
    <row r="6521" spans="11:27" ht="15.75">
      <c r="K6521" s="21"/>
      <c r="L6521" s="17"/>
      <c r="M6521" s="17"/>
      <c r="N6521" s="17" t="s">
        <v>451</v>
      </c>
      <c r="O6521" s="17" t="s">
        <v>947</v>
      </c>
      <c r="P6521" s="17" t="s">
        <v>2017</v>
      </c>
      <c r="Q6521" s="17" t="s">
        <v>297</v>
      </c>
      <c r="R6521" s="18">
        <v>95</v>
      </c>
      <c r="S6521" s="10">
        <v>44</v>
      </c>
      <c r="AA6521" s="11" t="str">
        <f t="shared" si="101"/>
        <v>41. Nghệ AnHuyện Nam Đàn</v>
      </c>
    </row>
    <row r="6522" spans="11:27" ht="15.75">
      <c r="K6522" s="21"/>
      <c r="L6522" s="17"/>
      <c r="M6522" s="17"/>
      <c r="N6522" s="17" t="s">
        <v>451</v>
      </c>
      <c r="O6522" s="17" t="s">
        <v>947</v>
      </c>
      <c r="P6522" s="17" t="s">
        <v>6377</v>
      </c>
      <c r="Q6522" s="17" t="s">
        <v>297</v>
      </c>
      <c r="R6522" s="18">
        <v>95</v>
      </c>
      <c r="S6522" s="10">
        <v>44</v>
      </c>
      <c r="AA6522" s="11" t="str">
        <f t="shared" si="101"/>
        <v>41. Nghệ AnHuyện Nam Đàn</v>
      </c>
    </row>
    <row r="6523" spans="11:27" ht="15.75">
      <c r="K6523" s="21"/>
      <c r="L6523" s="17"/>
      <c r="M6523" s="17"/>
      <c r="N6523" s="17" t="s">
        <v>451</v>
      </c>
      <c r="O6523" s="17" t="s">
        <v>947</v>
      </c>
      <c r="P6523" s="17" t="s">
        <v>6378</v>
      </c>
      <c r="Q6523" s="17" t="s">
        <v>297</v>
      </c>
      <c r="R6523" s="18">
        <v>95</v>
      </c>
      <c r="S6523" s="10">
        <v>44</v>
      </c>
      <c r="AA6523" s="11" t="str">
        <f t="shared" si="101"/>
        <v>41. Nghệ AnHuyện Nam Đàn</v>
      </c>
    </row>
    <row r="6524" spans="11:27" ht="15.75">
      <c r="K6524" s="21"/>
      <c r="L6524" s="17"/>
      <c r="M6524" s="17"/>
      <c r="N6524" s="17" t="s">
        <v>451</v>
      </c>
      <c r="O6524" s="17" t="s">
        <v>947</v>
      </c>
      <c r="P6524" s="17" t="s">
        <v>6379</v>
      </c>
      <c r="Q6524" s="17" t="s">
        <v>297</v>
      </c>
      <c r="R6524" s="18">
        <v>95</v>
      </c>
      <c r="S6524" s="10">
        <v>44</v>
      </c>
      <c r="AA6524" s="11" t="str">
        <f t="shared" si="101"/>
        <v>41. Nghệ AnHuyện Nam Đàn</v>
      </c>
    </row>
    <row r="6525" spans="11:27" ht="15.75">
      <c r="K6525" s="21"/>
      <c r="L6525" s="17"/>
      <c r="M6525" s="17"/>
      <c r="N6525" s="17" t="s">
        <v>451</v>
      </c>
      <c r="O6525" s="17" t="s">
        <v>947</v>
      </c>
      <c r="P6525" s="17" t="s">
        <v>5333</v>
      </c>
      <c r="Q6525" s="17" t="s">
        <v>297</v>
      </c>
      <c r="R6525" s="18">
        <v>95</v>
      </c>
      <c r="S6525" s="10">
        <v>44</v>
      </c>
      <c r="AA6525" s="11" t="str">
        <f t="shared" si="101"/>
        <v>41. Nghệ AnHuyện Nam Đàn</v>
      </c>
    </row>
    <row r="6526" spans="11:27" ht="15.75">
      <c r="K6526" s="21"/>
      <c r="L6526" s="17"/>
      <c r="M6526" s="17"/>
      <c r="N6526" s="17" t="s">
        <v>451</v>
      </c>
      <c r="O6526" s="17" t="s">
        <v>947</v>
      </c>
      <c r="P6526" s="17" t="s">
        <v>6162</v>
      </c>
      <c r="Q6526" s="17" t="s">
        <v>297</v>
      </c>
      <c r="R6526" s="18">
        <v>95</v>
      </c>
      <c r="S6526" s="10">
        <v>44</v>
      </c>
      <c r="AA6526" s="11" t="str">
        <f t="shared" si="101"/>
        <v>41. Nghệ AnHuyện Nam Đàn</v>
      </c>
    </row>
    <row r="6527" spans="11:27" ht="15.75">
      <c r="K6527" s="21"/>
      <c r="L6527" s="17"/>
      <c r="M6527" s="17"/>
      <c r="N6527" s="17" t="s">
        <v>451</v>
      </c>
      <c r="O6527" s="17" t="s">
        <v>947</v>
      </c>
      <c r="P6527" s="17" t="s">
        <v>3809</v>
      </c>
      <c r="Q6527" s="17" t="s">
        <v>297</v>
      </c>
      <c r="R6527" s="18">
        <v>95</v>
      </c>
      <c r="S6527" s="10">
        <v>44</v>
      </c>
      <c r="AA6527" s="11" t="str">
        <f t="shared" si="101"/>
        <v>41. Nghệ AnHuyện Nam Đàn</v>
      </c>
    </row>
    <row r="6528" spans="11:27" ht="15.75">
      <c r="K6528" s="21"/>
      <c r="L6528" s="17"/>
      <c r="M6528" s="17"/>
      <c r="N6528" s="17" t="s">
        <v>451</v>
      </c>
      <c r="O6528" s="17" t="s">
        <v>947</v>
      </c>
      <c r="P6528" s="17" t="s">
        <v>6380</v>
      </c>
      <c r="Q6528" s="17" t="s">
        <v>297</v>
      </c>
      <c r="R6528" s="18">
        <v>95</v>
      </c>
      <c r="S6528" s="10">
        <v>44</v>
      </c>
      <c r="AA6528" s="11" t="str">
        <f t="shared" si="101"/>
        <v>41. Nghệ AnHuyện Nam Đàn</v>
      </c>
    </row>
    <row r="6529" spans="11:27" ht="15.75">
      <c r="K6529" s="21"/>
      <c r="L6529" s="17"/>
      <c r="M6529" s="17"/>
      <c r="N6529" s="17" t="s">
        <v>451</v>
      </c>
      <c r="O6529" s="17" t="s">
        <v>947</v>
      </c>
      <c r="P6529" s="17" t="s">
        <v>6381</v>
      </c>
      <c r="Q6529" s="17" t="s">
        <v>297</v>
      </c>
      <c r="R6529" s="18">
        <v>95</v>
      </c>
      <c r="S6529" s="10">
        <v>44</v>
      </c>
      <c r="AA6529" s="11" t="str">
        <f t="shared" si="101"/>
        <v>41. Nghệ AnHuyện Nam Đàn</v>
      </c>
    </row>
    <row r="6530" spans="11:27" ht="15.75">
      <c r="K6530" s="21"/>
      <c r="L6530" s="17"/>
      <c r="M6530" s="17"/>
      <c r="N6530" s="17" t="s">
        <v>451</v>
      </c>
      <c r="O6530" s="17" t="s">
        <v>947</v>
      </c>
      <c r="P6530" s="17" t="s">
        <v>4026</v>
      </c>
      <c r="Q6530" s="17" t="s">
        <v>297</v>
      </c>
      <c r="R6530" s="18">
        <v>95</v>
      </c>
      <c r="S6530" s="10">
        <v>44</v>
      </c>
      <c r="AA6530" s="11" t="str">
        <f t="shared" si="101"/>
        <v>41. Nghệ AnHuyện Nam Đàn</v>
      </c>
    </row>
    <row r="6531" spans="11:27" ht="15.75">
      <c r="K6531" s="21"/>
      <c r="L6531" s="17"/>
      <c r="M6531" s="17"/>
      <c r="N6531" s="17" t="s">
        <v>451</v>
      </c>
      <c r="O6531" s="17" t="s">
        <v>947</v>
      </c>
      <c r="P6531" s="17" t="s">
        <v>2870</v>
      </c>
      <c r="Q6531" s="17" t="s">
        <v>297</v>
      </c>
      <c r="R6531" s="18">
        <v>95</v>
      </c>
      <c r="S6531" s="10">
        <v>44</v>
      </c>
      <c r="AA6531" s="11" t="str">
        <f t="shared" si="101"/>
        <v>41. Nghệ AnHuyện Nam Đàn</v>
      </c>
    </row>
    <row r="6532" spans="11:27" ht="15.75">
      <c r="K6532" s="21"/>
      <c r="L6532" s="17"/>
      <c r="M6532" s="17"/>
      <c r="N6532" s="17" t="s">
        <v>451</v>
      </c>
      <c r="O6532" s="17" t="s">
        <v>1515</v>
      </c>
      <c r="P6532" s="17" t="s">
        <v>6382</v>
      </c>
      <c r="Q6532" s="17" t="s">
        <v>306</v>
      </c>
      <c r="R6532" s="18">
        <v>125</v>
      </c>
      <c r="S6532" s="10">
        <v>50</v>
      </c>
      <c r="AA6532" s="11" t="str">
        <f t="shared" si="101"/>
        <v>41. Nghệ AnHuyện Nghi Lộc</v>
      </c>
    </row>
    <row r="6533" spans="11:27" ht="15.75">
      <c r="K6533" s="21"/>
      <c r="L6533" s="17"/>
      <c r="M6533" s="17"/>
      <c r="N6533" s="17" t="s">
        <v>451</v>
      </c>
      <c r="O6533" s="17" t="s">
        <v>1515</v>
      </c>
      <c r="P6533" s="17" t="s">
        <v>6383</v>
      </c>
      <c r="Q6533" s="17" t="s">
        <v>356</v>
      </c>
      <c r="R6533" s="18">
        <v>155</v>
      </c>
      <c r="S6533" s="10">
        <v>56</v>
      </c>
      <c r="AA6533" s="11" t="str">
        <f t="shared" si="101"/>
        <v>41. Nghệ AnHuyện Nghi Lộc</v>
      </c>
    </row>
    <row r="6534" spans="11:27" ht="15.75">
      <c r="K6534" s="21"/>
      <c r="L6534" s="17"/>
      <c r="M6534" s="17"/>
      <c r="N6534" s="17" t="s">
        <v>451</v>
      </c>
      <c r="O6534" s="17" t="s">
        <v>1515</v>
      </c>
      <c r="P6534" s="17" t="s">
        <v>6384</v>
      </c>
      <c r="Q6534" s="17" t="s">
        <v>306</v>
      </c>
      <c r="R6534" s="18">
        <v>125</v>
      </c>
      <c r="S6534" s="10">
        <v>50</v>
      </c>
      <c r="AA6534" s="11" t="str">
        <f t="shared" ref="AA6534:AA6597" si="102">N6534&amp;O6534</f>
        <v>41. Nghệ AnHuyện Nghi Lộc</v>
      </c>
    </row>
    <row r="6535" spans="11:27" ht="15.75">
      <c r="K6535" s="21"/>
      <c r="L6535" s="17"/>
      <c r="M6535" s="17"/>
      <c r="N6535" s="17" t="s">
        <v>451</v>
      </c>
      <c r="O6535" s="17" t="s">
        <v>1515</v>
      </c>
      <c r="P6535" s="17" t="s">
        <v>6385</v>
      </c>
      <c r="Q6535" s="17" t="s">
        <v>306</v>
      </c>
      <c r="R6535" s="18">
        <v>125</v>
      </c>
      <c r="S6535" s="10">
        <v>50</v>
      </c>
      <c r="AA6535" s="11" t="str">
        <f t="shared" si="102"/>
        <v>41. Nghệ AnHuyện Nghi Lộc</v>
      </c>
    </row>
    <row r="6536" spans="11:27" ht="15.75">
      <c r="K6536" s="21"/>
      <c r="L6536" s="17"/>
      <c r="M6536" s="17"/>
      <c r="N6536" s="17" t="s">
        <v>451</v>
      </c>
      <c r="O6536" s="17" t="s">
        <v>1515</v>
      </c>
      <c r="P6536" s="17" t="s">
        <v>6386</v>
      </c>
      <c r="Q6536" s="17" t="s">
        <v>306</v>
      </c>
      <c r="R6536" s="18">
        <v>125</v>
      </c>
      <c r="S6536" s="10">
        <v>50</v>
      </c>
      <c r="AA6536" s="11" t="str">
        <f t="shared" si="102"/>
        <v>41. Nghệ AnHuyện Nghi Lộc</v>
      </c>
    </row>
    <row r="6537" spans="11:27" ht="15.75">
      <c r="K6537" s="21"/>
      <c r="L6537" s="17"/>
      <c r="M6537" s="17"/>
      <c r="N6537" s="17" t="s">
        <v>451</v>
      </c>
      <c r="O6537" s="17" t="s">
        <v>1515</v>
      </c>
      <c r="P6537" s="17" t="s">
        <v>6387</v>
      </c>
      <c r="Q6537" s="17" t="s">
        <v>306</v>
      </c>
      <c r="R6537" s="18">
        <v>125</v>
      </c>
      <c r="S6537" s="10">
        <v>50</v>
      </c>
      <c r="AA6537" s="11" t="str">
        <f t="shared" si="102"/>
        <v>41. Nghệ AnHuyện Nghi Lộc</v>
      </c>
    </row>
    <row r="6538" spans="11:27" ht="15.75">
      <c r="K6538" s="21"/>
      <c r="L6538" s="17"/>
      <c r="M6538" s="17"/>
      <c r="N6538" s="17" t="s">
        <v>451</v>
      </c>
      <c r="O6538" s="17" t="s">
        <v>1515</v>
      </c>
      <c r="P6538" s="17" t="s">
        <v>6388</v>
      </c>
      <c r="Q6538" s="17" t="s">
        <v>306</v>
      </c>
      <c r="R6538" s="18">
        <v>125</v>
      </c>
      <c r="S6538" s="10">
        <v>50</v>
      </c>
      <c r="AA6538" s="11" t="str">
        <f t="shared" si="102"/>
        <v>41. Nghệ AnHuyện Nghi Lộc</v>
      </c>
    </row>
    <row r="6539" spans="11:27" ht="15.75">
      <c r="K6539" s="21"/>
      <c r="L6539" s="17"/>
      <c r="M6539" s="17"/>
      <c r="N6539" s="17" t="s">
        <v>451</v>
      </c>
      <c r="O6539" s="17" t="s">
        <v>1515</v>
      </c>
      <c r="P6539" s="17" t="s">
        <v>6389</v>
      </c>
      <c r="Q6539" s="17" t="s">
        <v>306</v>
      </c>
      <c r="R6539" s="18">
        <v>125</v>
      </c>
      <c r="S6539" s="10">
        <v>50</v>
      </c>
      <c r="AA6539" s="11" t="str">
        <f t="shared" si="102"/>
        <v>41. Nghệ AnHuyện Nghi Lộc</v>
      </c>
    </row>
    <row r="6540" spans="11:27" ht="15.75">
      <c r="K6540" s="21"/>
      <c r="L6540" s="17"/>
      <c r="M6540" s="17"/>
      <c r="N6540" s="17" t="s">
        <v>451</v>
      </c>
      <c r="O6540" s="17" t="s">
        <v>1515</v>
      </c>
      <c r="P6540" s="17" t="s">
        <v>6390</v>
      </c>
      <c r="Q6540" s="17" t="s">
        <v>306</v>
      </c>
      <c r="R6540" s="18">
        <v>125</v>
      </c>
      <c r="S6540" s="10">
        <v>50</v>
      </c>
      <c r="AA6540" s="11" t="str">
        <f t="shared" si="102"/>
        <v>41. Nghệ AnHuyện Nghi Lộc</v>
      </c>
    </row>
    <row r="6541" spans="11:27" ht="15.75">
      <c r="K6541" s="21"/>
      <c r="L6541" s="17"/>
      <c r="M6541" s="17"/>
      <c r="N6541" s="17" t="s">
        <v>451</v>
      </c>
      <c r="O6541" s="17" t="s">
        <v>1515</v>
      </c>
      <c r="P6541" s="17" t="s">
        <v>6391</v>
      </c>
      <c r="Q6541" s="17" t="s">
        <v>306</v>
      </c>
      <c r="R6541" s="18">
        <v>125</v>
      </c>
      <c r="S6541" s="10">
        <v>50</v>
      </c>
      <c r="AA6541" s="11" t="str">
        <f t="shared" si="102"/>
        <v>41. Nghệ AnHuyện Nghi Lộc</v>
      </c>
    </row>
    <row r="6542" spans="11:27" ht="15.75">
      <c r="K6542" s="21"/>
      <c r="L6542" s="17"/>
      <c r="M6542" s="17"/>
      <c r="N6542" s="17" t="s">
        <v>451</v>
      </c>
      <c r="O6542" s="17" t="s">
        <v>1515</v>
      </c>
      <c r="P6542" s="17" t="s">
        <v>6392</v>
      </c>
      <c r="Q6542" s="17" t="s">
        <v>306</v>
      </c>
      <c r="R6542" s="18">
        <v>125</v>
      </c>
      <c r="S6542" s="10">
        <v>50</v>
      </c>
      <c r="AA6542" s="11" t="str">
        <f t="shared" si="102"/>
        <v>41. Nghệ AnHuyện Nghi Lộc</v>
      </c>
    </row>
    <row r="6543" spans="11:27" ht="15.75">
      <c r="K6543" s="21"/>
      <c r="L6543" s="17"/>
      <c r="M6543" s="17"/>
      <c r="N6543" s="17" t="s">
        <v>451</v>
      </c>
      <c r="O6543" s="17" t="s">
        <v>1515</v>
      </c>
      <c r="P6543" s="17" t="s">
        <v>6393</v>
      </c>
      <c r="Q6543" s="17" t="s">
        <v>306</v>
      </c>
      <c r="R6543" s="18">
        <v>125</v>
      </c>
      <c r="S6543" s="10">
        <v>50</v>
      </c>
      <c r="AA6543" s="11" t="str">
        <f t="shared" si="102"/>
        <v>41. Nghệ AnHuyện Nghi Lộc</v>
      </c>
    </row>
    <row r="6544" spans="11:27" ht="15.75">
      <c r="K6544" s="21"/>
      <c r="L6544" s="17"/>
      <c r="M6544" s="17"/>
      <c r="N6544" s="17" t="s">
        <v>451</v>
      </c>
      <c r="O6544" s="17" t="s">
        <v>1515</v>
      </c>
      <c r="P6544" s="17" t="s">
        <v>6394</v>
      </c>
      <c r="Q6544" s="17" t="s">
        <v>306</v>
      </c>
      <c r="R6544" s="18">
        <v>125</v>
      </c>
      <c r="S6544" s="10">
        <v>50</v>
      </c>
      <c r="AA6544" s="11" t="str">
        <f t="shared" si="102"/>
        <v>41. Nghệ AnHuyện Nghi Lộc</v>
      </c>
    </row>
    <row r="6545" spans="11:27" ht="15.75">
      <c r="K6545" s="21"/>
      <c r="L6545" s="17"/>
      <c r="M6545" s="17"/>
      <c r="N6545" s="17" t="s">
        <v>451</v>
      </c>
      <c r="O6545" s="17" t="s">
        <v>1515</v>
      </c>
      <c r="P6545" s="17" t="s">
        <v>6395</v>
      </c>
      <c r="Q6545" s="17" t="s">
        <v>306</v>
      </c>
      <c r="R6545" s="18">
        <v>125</v>
      </c>
      <c r="S6545" s="10">
        <v>50</v>
      </c>
      <c r="AA6545" s="11" t="str">
        <f t="shared" si="102"/>
        <v>41. Nghệ AnHuyện Nghi Lộc</v>
      </c>
    </row>
    <row r="6546" spans="11:27" ht="15.75">
      <c r="K6546" s="21"/>
      <c r="L6546" s="17"/>
      <c r="M6546" s="17"/>
      <c r="N6546" s="17" t="s">
        <v>451</v>
      </c>
      <c r="O6546" s="17" t="s">
        <v>1515</v>
      </c>
      <c r="P6546" s="17" t="s">
        <v>6396</v>
      </c>
      <c r="Q6546" s="17" t="s">
        <v>356</v>
      </c>
      <c r="R6546" s="18">
        <v>155</v>
      </c>
      <c r="S6546" s="10">
        <v>56</v>
      </c>
      <c r="AA6546" s="11" t="str">
        <f t="shared" si="102"/>
        <v>41. Nghệ AnHuyện Nghi Lộc</v>
      </c>
    </row>
    <row r="6547" spans="11:27" ht="15.75">
      <c r="K6547" s="21"/>
      <c r="L6547" s="17"/>
      <c r="M6547" s="17"/>
      <c r="N6547" s="17" t="s">
        <v>451</v>
      </c>
      <c r="O6547" s="17" t="s">
        <v>1515</v>
      </c>
      <c r="P6547" s="17" t="s">
        <v>6397</v>
      </c>
      <c r="Q6547" s="17" t="s">
        <v>356</v>
      </c>
      <c r="R6547" s="18">
        <v>155</v>
      </c>
      <c r="S6547" s="10">
        <v>56</v>
      </c>
      <c r="AA6547" s="11" t="str">
        <f t="shared" si="102"/>
        <v>41. Nghệ AnHuyện Nghi Lộc</v>
      </c>
    </row>
    <row r="6548" spans="11:27" ht="15.75">
      <c r="K6548" s="21"/>
      <c r="L6548" s="17"/>
      <c r="M6548" s="17"/>
      <c r="N6548" s="17" t="s">
        <v>451</v>
      </c>
      <c r="O6548" s="17" t="s">
        <v>1515</v>
      </c>
      <c r="P6548" s="17" t="s">
        <v>6398</v>
      </c>
      <c r="Q6548" s="17" t="s">
        <v>306</v>
      </c>
      <c r="R6548" s="18">
        <v>125</v>
      </c>
      <c r="S6548" s="10">
        <v>50</v>
      </c>
      <c r="AA6548" s="11" t="str">
        <f t="shared" si="102"/>
        <v>41. Nghệ AnHuyện Nghi Lộc</v>
      </c>
    </row>
    <row r="6549" spans="11:27" ht="15.75">
      <c r="K6549" s="21"/>
      <c r="L6549" s="17"/>
      <c r="M6549" s="17"/>
      <c r="N6549" s="17" t="s">
        <v>451</v>
      </c>
      <c r="O6549" s="17" t="s">
        <v>1515</v>
      </c>
      <c r="P6549" s="17" t="s">
        <v>6399</v>
      </c>
      <c r="Q6549" s="17" t="s">
        <v>306</v>
      </c>
      <c r="R6549" s="18">
        <v>125</v>
      </c>
      <c r="S6549" s="10">
        <v>50</v>
      </c>
      <c r="AA6549" s="11" t="str">
        <f t="shared" si="102"/>
        <v>41. Nghệ AnHuyện Nghi Lộc</v>
      </c>
    </row>
    <row r="6550" spans="11:27" ht="15.75">
      <c r="K6550" s="21"/>
      <c r="L6550" s="17"/>
      <c r="M6550" s="17"/>
      <c r="N6550" s="17" t="s">
        <v>451</v>
      </c>
      <c r="O6550" s="17" t="s">
        <v>1515</v>
      </c>
      <c r="P6550" s="17" t="s">
        <v>6400</v>
      </c>
      <c r="Q6550" s="17" t="s">
        <v>356</v>
      </c>
      <c r="R6550" s="18">
        <v>155</v>
      </c>
      <c r="S6550" s="10">
        <v>56</v>
      </c>
      <c r="AA6550" s="11" t="str">
        <f t="shared" si="102"/>
        <v>41. Nghệ AnHuyện Nghi Lộc</v>
      </c>
    </row>
    <row r="6551" spans="11:27" ht="15.75">
      <c r="K6551" s="21"/>
      <c r="L6551" s="17"/>
      <c r="M6551" s="17"/>
      <c r="N6551" s="17" t="s">
        <v>451</v>
      </c>
      <c r="O6551" s="17" t="s">
        <v>1515</v>
      </c>
      <c r="P6551" s="17" t="s">
        <v>6401</v>
      </c>
      <c r="Q6551" s="17" t="s">
        <v>306</v>
      </c>
      <c r="R6551" s="18">
        <v>125</v>
      </c>
      <c r="S6551" s="10">
        <v>50</v>
      </c>
      <c r="AA6551" s="11" t="str">
        <f t="shared" si="102"/>
        <v>41. Nghệ AnHuyện Nghi Lộc</v>
      </c>
    </row>
    <row r="6552" spans="11:27" ht="15.75">
      <c r="K6552" s="21"/>
      <c r="L6552" s="17"/>
      <c r="M6552" s="17"/>
      <c r="N6552" s="17" t="s">
        <v>451</v>
      </c>
      <c r="O6552" s="17" t="s">
        <v>1515</v>
      </c>
      <c r="P6552" s="17" t="s">
        <v>6402</v>
      </c>
      <c r="Q6552" s="17" t="s">
        <v>306</v>
      </c>
      <c r="R6552" s="18">
        <v>125</v>
      </c>
      <c r="S6552" s="10">
        <v>50</v>
      </c>
      <c r="AA6552" s="11" t="str">
        <f t="shared" si="102"/>
        <v>41. Nghệ AnHuyện Nghi Lộc</v>
      </c>
    </row>
    <row r="6553" spans="11:27" ht="15.75">
      <c r="K6553" s="21"/>
      <c r="L6553" s="17"/>
      <c r="M6553" s="17"/>
      <c r="N6553" s="17" t="s">
        <v>451</v>
      </c>
      <c r="O6553" s="17" t="s">
        <v>1515</v>
      </c>
      <c r="P6553" s="17" t="s">
        <v>6403</v>
      </c>
      <c r="Q6553" s="17" t="s">
        <v>306</v>
      </c>
      <c r="R6553" s="18">
        <v>125</v>
      </c>
      <c r="S6553" s="10">
        <v>50</v>
      </c>
      <c r="AA6553" s="11" t="str">
        <f t="shared" si="102"/>
        <v>41. Nghệ AnHuyện Nghi Lộc</v>
      </c>
    </row>
    <row r="6554" spans="11:27" ht="15.75">
      <c r="K6554" s="21"/>
      <c r="L6554" s="17"/>
      <c r="M6554" s="17"/>
      <c r="N6554" s="17" t="s">
        <v>451</v>
      </c>
      <c r="O6554" s="17" t="s">
        <v>1515</v>
      </c>
      <c r="P6554" s="17" t="s">
        <v>6404</v>
      </c>
      <c r="Q6554" s="17" t="s">
        <v>306</v>
      </c>
      <c r="R6554" s="18">
        <v>125</v>
      </c>
      <c r="S6554" s="10">
        <v>50</v>
      </c>
      <c r="AA6554" s="11" t="str">
        <f t="shared" si="102"/>
        <v>41. Nghệ AnHuyện Nghi Lộc</v>
      </c>
    </row>
    <row r="6555" spans="11:27" ht="15.75">
      <c r="K6555" s="21"/>
      <c r="L6555" s="17"/>
      <c r="M6555" s="17"/>
      <c r="N6555" s="17" t="s">
        <v>451</v>
      </c>
      <c r="O6555" s="17" t="s">
        <v>1515</v>
      </c>
      <c r="P6555" s="17" t="s">
        <v>6405</v>
      </c>
      <c r="Q6555" s="17" t="s">
        <v>306</v>
      </c>
      <c r="R6555" s="18">
        <v>125</v>
      </c>
      <c r="S6555" s="10">
        <v>50</v>
      </c>
      <c r="AA6555" s="11" t="str">
        <f t="shared" si="102"/>
        <v>41. Nghệ AnHuyện Nghi Lộc</v>
      </c>
    </row>
    <row r="6556" spans="11:27" ht="15.75">
      <c r="K6556" s="21"/>
      <c r="L6556" s="17"/>
      <c r="M6556" s="17"/>
      <c r="N6556" s="17" t="s">
        <v>451</v>
      </c>
      <c r="O6556" s="17" t="s">
        <v>1515</v>
      </c>
      <c r="P6556" s="17" t="s">
        <v>6406</v>
      </c>
      <c r="Q6556" s="17" t="s">
        <v>306</v>
      </c>
      <c r="R6556" s="18">
        <v>125</v>
      </c>
      <c r="S6556" s="10">
        <v>50</v>
      </c>
      <c r="AA6556" s="11" t="str">
        <f t="shared" si="102"/>
        <v>41. Nghệ AnHuyện Nghi Lộc</v>
      </c>
    </row>
    <row r="6557" spans="11:27" ht="15.75">
      <c r="K6557" s="21"/>
      <c r="L6557" s="17"/>
      <c r="M6557" s="17"/>
      <c r="N6557" s="17" t="s">
        <v>451</v>
      </c>
      <c r="O6557" s="17" t="s">
        <v>1515</v>
      </c>
      <c r="P6557" s="17" t="s">
        <v>6407</v>
      </c>
      <c r="Q6557" s="17" t="s">
        <v>306</v>
      </c>
      <c r="R6557" s="18">
        <v>125</v>
      </c>
      <c r="S6557" s="10">
        <v>50</v>
      </c>
      <c r="AA6557" s="11" t="str">
        <f t="shared" si="102"/>
        <v>41. Nghệ AnHuyện Nghi Lộc</v>
      </c>
    </row>
    <row r="6558" spans="11:27" ht="15.75">
      <c r="K6558" s="21"/>
      <c r="L6558" s="17"/>
      <c r="M6558" s="17"/>
      <c r="N6558" s="17" t="s">
        <v>451</v>
      </c>
      <c r="O6558" s="17" t="s">
        <v>1515</v>
      </c>
      <c r="P6558" s="17" t="s">
        <v>6408</v>
      </c>
      <c r="Q6558" s="17" t="s">
        <v>306</v>
      </c>
      <c r="R6558" s="18">
        <v>125</v>
      </c>
      <c r="S6558" s="10">
        <v>50</v>
      </c>
      <c r="AA6558" s="11" t="str">
        <f t="shared" si="102"/>
        <v>41. Nghệ AnHuyện Nghi Lộc</v>
      </c>
    </row>
    <row r="6559" spans="11:27" ht="15.75">
      <c r="K6559" s="21"/>
      <c r="L6559" s="17"/>
      <c r="M6559" s="17"/>
      <c r="N6559" s="17" t="s">
        <v>451</v>
      </c>
      <c r="O6559" s="17" t="s">
        <v>1515</v>
      </c>
      <c r="P6559" s="17" t="s">
        <v>6409</v>
      </c>
      <c r="Q6559" s="17" t="s">
        <v>306</v>
      </c>
      <c r="R6559" s="18">
        <v>125</v>
      </c>
      <c r="S6559" s="10">
        <v>50</v>
      </c>
      <c r="AA6559" s="11" t="str">
        <f t="shared" si="102"/>
        <v>41. Nghệ AnHuyện Nghi Lộc</v>
      </c>
    </row>
    <row r="6560" spans="11:27" ht="15.75">
      <c r="K6560" s="21"/>
      <c r="L6560" s="17"/>
      <c r="M6560" s="17"/>
      <c r="N6560" s="17" t="s">
        <v>451</v>
      </c>
      <c r="O6560" s="17" t="s">
        <v>1515</v>
      </c>
      <c r="P6560" s="17" t="s">
        <v>5959</v>
      </c>
      <c r="Q6560" s="17" t="s">
        <v>306</v>
      </c>
      <c r="R6560" s="18">
        <v>125</v>
      </c>
      <c r="S6560" s="10">
        <v>50</v>
      </c>
      <c r="AA6560" s="11" t="str">
        <f t="shared" si="102"/>
        <v>41. Nghệ AnHuyện Nghi Lộc</v>
      </c>
    </row>
    <row r="6561" spans="11:27" ht="15.75">
      <c r="K6561" s="21"/>
      <c r="L6561" s="17"/>
      <c r="M6561" s="17"/>
      <c r="N6561" s="17" t="s">
        <v>451</v>
      </c>
      <c r="O6561" s="17" t="s">
        <v>1517</v>
      </c>
      <c r="P6561" s="17" t="s">
        <v>6410</v>
      </c>
      <c r="Q6561" s="17" t="s">
        <v>306</v>
      </c>
      <c r="R6561" s="18">
        <v>125</v>
      </c>
      <c r="S6561" s="10">
        <v>50</v>
      </c>
      <c r="AA6561" s="11" t="str">
        <f t="shared" si="102"/>
        <v>41. Nghệ AnHuyện Nghĩa Đàn</v>
      </c>
    </row>
    <row r="6562" spans="11:27" ht="15.75">
      <c r="K6562" s="21"/>
      <c r="L6562" s="17"/>
      <c r="M6562" s="17"/>
      <c r="N6562" s="17" t="s">
        <v>451</v>
      </c>
      <c r="O6562" s="17" t="s">
        <v>1517</v>
      </c>
      <c r="P6562" s="17" t="s">
        <v>4262</v>
      </c>
      <c r="Q6562" s="17" t="s">
        <v>297</v>
      </c>
      <c r="R6562" s="18">
        <v>95</v>
      </c>
      <c r="S6562" s="10">
        <v>44</v>
      </c>
      <c r="AA6562" s="11" t="str">
        <f t="shared" si="102"/>
        <v>41. Nghệ AnHuyện Nghĩa Đàn</v>
      </c>
    </row>
    <row r="6563" spans="11:27" ht="15.75">
      <c r="K6563" s="21"/>
      <c r="L6563" s="17"/>
      <c r="M6563" s="17"/>
      <c r="N6563" s="17" t="s">
        <v>451</v>
      </c>
      <c r="O6563" s="17" t="s">
        <v>1517</v>
      </c>
      <c r="P6563" s="17" t="s">
        <v>3232</v>
      </c>
      <c r="Q6563" s="17" t="s">
        <v>306</v>
      </c>
      <c r="R6563" s="18">
        <v>125</v>
      </c>
      <c r="S6563" s="10">
        <v>50</v>
      </c>
      <c r="AA6563" s="11" t="str">
        <f t="shared" si="102"/>
        <v>41. Nghệ AnHuyện Nghĩa Đàn</v>
      </c>
    </row>
    <row r="6564" spans="11:27" ht="15.75">
      <c r="K6564" s="21"/>
      <c r="L6564" s="17"/>
      <c r="M6564" s="17"/>
      <c r="N6564" s="17" t="s">
        <v>451</v>
      </c>
      <c r="O6564" s="17" t="s">
        <v>1517</v>
      </c>
      <c r="P6564" s="17" t="s">
        <v>6411</v>
      </c>
      <c r="Q6564" s="17" t="s">
        <v>297</v>
      </c>
      <c r="R6564" s="18">
        <v>95</v>
      </c>
      <c r="S6564" s="10">
        <v>44</v>
      </c>
      <c r="AA6564" s="11" t="str">
        <f t="shared" si="102"/>
        <v>41. Nghệ AnHuyện Nghĩa Đàn</v>
      </c>
    </row>
    <row r="6565" spans="11:27" ht="15.75">
      <c r="K6565" s="21"/>
      <c r="L6565" s="17"/>
      <c r="M6565" s="17"/>
      <c r="N6565" s="17" t="s">
        <v>451</v>
      </c>
      <c r="O6565" s="17" t="s">
        <v>1517</v>
      </c>
      <c r="P6565" s="17" t="s">
        <v>6412</v>
      </c>
      <c r="Q6565" s="17" t="s">
        <v>297</v>
      </c>
      <c r="R6565" s="18">
        <v>95</v>
      </c>
      <c r="S6565" s="10">
        <v>44</v>
      </c>
      <c r="AA6565" s="11" t="str">
        <f t="shared" si="102"/>
        <v>41. Nghệ AnHuyện Nghĩa Đàn</v>
      </c>
    </row>
    <row r="6566" spans="11:27" ht="15.75">
      <c r="K6566" s="21"/>
      <c r="L6566" s="17"/>
      <c r="M6566" s="17"/>
      <c r="N6566" s="17" t="s">
        <v>451</v>
      </c>
      <c r="O6566" s="17" t="s">
        <v>1517</v>
      </c>
      <c r="P6566" s="17" t="s">
        <v>6413</v>
      </c>
      <c r="Q6566" s="17" t="s">
        <v>306</v>
      </c>
      <c r="R6566" s="18">
        <v>125</v>
      </c>
      <c r="S6566" s="10">
        <v>50</v>
      </c>
      <c r="AA6566" s="11" t="str">
        <f t="shared" si="102"/>
        <v>41. Nghệ AnHuyện Nghĩa Đàn</v>
      </c>
    </row>
    <row r="6567" spans="11:27" ht="15.75">
      <c r="K6567" s="21"/>
      <c r="L6567" s="17"/>
      <c r="M6567" s="17"/>
      <c r="N6567" s="17" t="s">
        <v>451</v>
      </c>
      <c r="O6567" s="17" t="s">
        <v>1517</v>
      </c>
      <c r="P6567" s="17" t="s">
        <v>6172</v>
      </c>
      <c r="Q6567" s="17" t="s">
        <v>297</v>
      </c>
      <c r="R6567" s="18">
        <v>95</v>
      </c>
      <c r="S6567" s="10">
        <v>44</v>
      </c>
      <c r="AA6567" s="11" t="str">
        <f t="shared" si="102"/>
        <v>41. Nghệ AnHuyện Nghĩa Đàn</v>
      </c>
    </row>
    <row r="6568" spans="11:27" ht="15.75">
      <c r="K6568" s="21"/>
      <c r="L6568" s="17"/>
      <c r="M6568" s="17"/>
      <c r="N6568" s="17" t="s">
        <v>451</v>
      </c>
      <c r="O6568" s="17" t="s">
        <v>1517</v>
      </c>
      <c r="P6568" s="17" t="s">
        <v>2564</v>
      </c>
      <c r="Q6568" s="17" t="s">
        <v>297</v>
      </c>
      <c r="R6568" s="18">
        <v>95</v>
      </c>
      <c r="S6568" s="10">
        <v>44</v>
      </c>
      <c r="AA6568" s="11" t="str">
        <f t="shared" si="102"/>
        <v>41. Nghệ AnHuyện Nghĩa Đàn</v>
      </c>
    </row>
    <row r="6569" spans="11:27" ht="15.75">
      <c r="K6569" s="21"/>
      <c r="L6569" s="17"/>
      <c r="M6569" s="17"/>
      <c r="N6569" s="17" t="s">
        <v>451</v>
      </c>
      <c r="O6569" s="17" t="s">
        <v>1517</v>
      </c>
      <c r="P6569" s="17" t="s">
        <v>6414</v>
      </c>
      <c r="Q6569" s="17" t="s">
        <v>297</v>
      </c>
      <c r="R6569" s="18">
        <v>95</v>
      </c>
      <c r="S6569" s="10">
        <v>44</v>
      </c>
      <c r="AA6569" s="11" t="str">
        <f t="shared" si="102"/>
        <v>41. Nghệ AnHuyện Nghĩa Đàn</v>
      </c>
    </row>
    <row r="6570" spans="11:27" ht="15.75">
      <c r="K6570" s="21"/>
      <c r="L6570" s="17"/>
      <c r="M6570" s="17"/>
      <c r="N6570" s="17" t="s">
        <v>451</v>
      </c>
      <c r="O6570" s="17" t="s">
        <v>1517</v>
      </c>
      <c r="P6570" s="17" t="s">
        <v>6174</v>
      </c>
      <c r="Q6570" s="17" t="s">
        <v>306</v>
      </c>
      <c r="R6570" s="18">
        <v>125</v>
      </c>
      <c r="S6570" s="10">
        <v>50</v>
      </c>
      <c r="AA6570" s="11" t="str">
        <f t="shared" si="102"/>
        <v>41. Nghệ AnHuyện Nghĩa Đàn</v>
      </c>
    </row>
    <row r="6571" spans="11:27" ht="15.75">
      <c r="K6571" s="21"/>
      <c r="L6571" s="17"/>
      <c r="M6571" s="17"/>
      <c r="N6571" s="17" t="s">
        <v>451</v>
      </c>
      <c r="O6571" s="17" t="s">
        <v>1517</v>
      </c>
      <c r="P6571" s="17" t="s">
        <v>6175</v>
      </c>
      <c r="Q6571" s="17" t="s">
        <v>306</v>
      </c>
      <c r="R6571" s="18">
        <v>125</v>
      </c>
      <c r="S6571" s="10">
        <v>50</v>
      </c>
      <c r="AA6571" s="11" t="str">
        <f t="shared" si="102"/>
        <v>41. Nghệ AnHuyện Nghĩa Đàn</v>
      </c>
    </row>
    <row r="6572" spans="11:27" ht="15.75">
      <c r="K6572" s="21"/>
      <c r="L6572" s="17"/>
      <c r="M6572" s="17"/>
      <c r="N6572" s="17" t="s">
        <v>451</v>
      </c>
      <c r="O6572" s="17" t="s">
        <v>1517</v>
      </c>
      <c r="P6572" s="17" t="s">
        <v>6415</v>
      </c>
      <c r="Q6572" s="17" t="s">
        <v>306</v>
      </c>
      <c r="R6572" s="18">
        <v>125</v>
      </c>
      <c r="S6572" s="10">
        <v>50</v>
      </c>
      <c r="AA6572" s="11" t="str">
        <f t="shared" si="102"/>
        <v>41. Nghệ AnHuyện Nghĩa Đàn</v>
      </c>
    </row>
    <row r="6573" spans="11:27" ht="15.75">
      <c r="K6573" s="21"/>
      <c r="L6573" s="17"/>
      <c r="M6573" s="17"/>
      <c r="N6573" s="17" t="s">
        <v>451</v>
      </c>
      <c r="O6573" s="17" t="s">
        <v>1517</v>
      </c>
      <c r="P6573" s="17" t="s">
        <v>6416</v>
      </c>
      <c r="Q6573" s="17" t="s">
        <v>306</v>
      </c>
      <c r="R6573" s="18">
        <v>125</v>
      </c>
      <c r="S6573" s="10">
        <v>50</v>
      </c>
      <c r="AA6573" s="11" t="str">
        <f t="shared" si="102"/>
        <v>41. Nghệ AnHuyện Nghĩa Đàn</v>
      </c>
    </row>
    <row r="6574" spans="11:27" ht="15.75">
      <c r="K6574" s="21"/>
      <c r="L6574" s="17"/>
      <c r="M6574" s="17"/>
      <c r="N6574" s="17" t="s">
        <v>451</v>
      </c>
      <c r="O6574" s="17" t="s">
        <v>1517</v>
      </c>
      <c r="P6574" s="17" t="s">
        <v>6176</v>
      </c>
      <c r="Q6574" s="17" t="s">
        <v>306</v>
      </c>
      <c r="R6574" s="18">
        <v>125</v>
      </c>
      <c r="S6574" s="10">
        <v>50</v>
      </c>
      <c r="AA6574" s="11" t="str">
        <f t="shared" si="102"/>
        <v>41. Nghệ AnHuyện Nghĩa Đàn</v>
      </c>
    </row>
    <row r="6575" spans="11:27" ht="15.75">
      <c r="K6575" s="21"/>
      <c r="L6575" s="17"/>
      <c r="M6575" s="17"/>
      <c r="N6575" s="17" t="s">
        <v>451</v>
      </c>
      <c r="O6575" s="17" t="s">
        <v>1517</v>
      </c>
      <c r="P6575" s="17" t="s">
        <v>6417</v>
      </c>
      <c r="Q6575" s="17" t="s">
        <v>297</v>
      </c>
      <c r="R6575" s="18">
        <v>95</v>
      </c>
      <c r="S6575" s="10">
        <v>44</v>
      </c>
      <c r="AA6575" s="11" t="str">
        <f t="shared" si="102"/>
        <v>41. Nghệ AnHuyện Nghĩa Đàn</v>
      </c>
    </row>
    <row r="6576" spans="11:27" ht="15.75">
      <c r="K6576" s="21"/>
      <c r="L6576" s="17"/>
      <c r="M6576" s="17"/>
      <c r="N6576" s="17" t="s">
        <v>451</v>
      </c>
      <c r="O6576" s="17" t="s">
        <v>1517</v>
      </c>
      <c r="P6576" s="17" t="s">
        <v>6177</v>
      </c>
      <c r="Q6576" s="17" t="s">
        <v>297</v>
      </c>
      <c r="R6576" s="18">
        <v>95</v>
      </c>
      <c r="S6576" s="10">
        <v>44</v>
      </c>
      <c r="AA6576" s="11" t="str">
        <f t="shared" si="102"/>
        <v>41. Nghệ AnHuyện Nghĩa Đàn</v>
      </c>
    </row>
    <row r="6577" spans="11:27" ht="15.75">
      <c r="K6577" s="21"/>
      <c r="L6577" s="17"/>
      <c r="M6577" s="17"/>
      <c r="N6577" s="17" t="s">
        <v>451</v>
      </c>
      <c r="O6577" s="17" t="s">
        <v>1517</v>
      </c>
      <c r="P6577" s="17" t="s">
        <v>6179</v>
      </c>
      <c r="Q6577" s="17" t="s">
        <v>306</v>
      </c>
      <c r="R6577" s="18">
        <v>125</v>
      </c>
      <c r="S6577" s="10">
        <v>50</v>
      </c>
      <c r="AA6577" s="11" t="str">
        <f t="shared" si="102"/>
        <v>41. Nghệ AnHuyện Nghĩa Đàn</v>
      </c>
    </row>
    <row r="6578" spans="11:27" ht="15.75">
      <c r="K6578" s="21"/>
      <c r="L6578" s="17"/>
      <c r="M6578" s="17"/>
      <c r="N6578" s="17" t="s">
        <v>451</v>
      </c>
      <c r="O6578" s="17" t="s">
        <v>1517</v>
      </c>
      <c r="P6578" s="17" t="s">
        <v>6180</v>
      </c>
      <c r="Q6578" s="17" t="s">
        <v>306</v>
      </c>
      <c r="R6578" s="18">
        <v>125</v>
      </c>
      <c r="S6578" s="10">
        <v>50</v>
      </c>
      <c r="AA6578" s="11" t="str">
        <f t="shared" si="102"/>
        <v>41. Nghệ AnHuyện Nghĩa Đàn</v>
      </c>
    </row>
    <row r="6579" spans="11:27" ht="15.75">
      <c r="K6579" s="21"/>
      <c r="L6579" s="17"/>
      <c r="M6579" s="17"/>
      <c r="N6579" s="17" t="s">
        <v>451</v>
      </c>
      <c r="O6579" s="17" t="s">
        <v>1517</v>
      </c>
      <c r="P6579" s="17" t="s">
        <v>2423</v>
      </c>
      <c r="Q6579" s="17" t="s">
        <v>297</v>
      </c>
      <c r="R6579" s="18">
        <v>95</v>
      </c>
      <c r="S6579" s="10">
        <v>44</v>
      </c>
      <c r="AA6579" s="11" t="str">
        <f t="shared" si="102"/>
        <v>41. Nghệ AnHuyện Nghĩa Đàn</v>
      </c>
    </row>
    <row r="6580" spans="11:27" ht="15.75">
      <c r="K6580" s="21"/>
      <c r="L6580" s="17"/>
      <c r="M6580" s="17"/>
      <c r="N6580" s="17" t="s">
        <v>451</v>
      </c>
      <c r="O6580" s="17" t="s">
        <v>1517</v>
      </c>
      <c r="P6580" s="17" t="s">
        <v>6183</v>
      </c>
      <c r="Q6580" s="17" t="s">
        <v>297</v>
      </c>
      <c r="R6580" s="18">
        <v>95</v>
      </c>
      <c r="S6580" s="10">
        <v>44</v>
      </c>
      <c r="AA6580" s="11" t="str">
        <f t="shared" si="102"/>
        <v>41. Nghệ AnHuyện Nghĩa Đàn</v>
      </c>
    </row>
    <row r="6581" spans="11:27" ht="15.75">
      <c r="K6581" s="21"/>
      <c r="L6581" s="17"/>
      <c r="M6581" s="17"/>
      <c r="N6581" s="17" t="s">
        <v>451</v>
      </c>
      <c r="O6581" s="17" t="s">
        <v>1517</v>
      </c>
      <c r="P6581" s="17" t="s">
        <v>6418</v>
      </c>
      <c r="Q6581" s="17" t="s">
        <v>306</v>
      </c>
      <c r="R6581" s="18">
        <v>125</v>
      </c>
      <c r="S6581" s="10">
        <v>50</v>
      </c>
      <c r="AA6581" s="11" t="str">
        <f t="shared" si="102"/>
        <v>41. Nghệ AnHuyện Nghĩa Đàn</v>
      </c>
    </row>
    <row r="6582" spans="11:27" ht="15.75">
      <c r="K6582" s="21"/>
      <c r="L6582" s="17"/>
      <c r="M6582" s="17"/>
      <c r="N6582" s="17" t="s">
        <v>451</v>
      </c>
      <c r="O6582" s="17" t="s">
        <v>1517</v>
      </c>
      <c r="P6582" s="17" t="s">
        <v>2655</v>
      </c>
      <c r="Q6582" s="17" t="s">
        <v>306</v>
      </c>
      <c r="R6582" s="18">
        <v>125</v>
      </c>
      <c r="S6582" s="10">
        <v>50</v>
      </c>
      <c r="AA6582" s="11" t="str">
        <f t="shared" si="102"/>
        <v>41. Nghệ AnHuyện Nghĩa Đàn</v>
      </c>
    </row>
    <row r="6583" spans="11:27" ht="15.75">
      <c r="K6583" s="21"/>
      <c r="L6583" s="17"/>
      <c r="M6583" s="17"/>
      <c r="N6583" s="17" t="s">
        <v>451</v>
      </c>
      <c r="O6583" s="17" t="s">
        <v>1517</v>
      </c>
      <c r="P6583" s="17" t="s">
        <v>6419</v>
      </c>
      <c r="Q6583" s="17" t="s">
        <v>297</v>
      </c>
      <c r="R6583" s="18">
        <v>95</v>
      </c>
      <c r="S6583" s="10">
        <v>44</v>
      </c>
      <c r="AA6583" s="11" t="str">
        <f t="shared" si="102"/>
        <v>41. Nghệ AnHuyện Nghĩa Đàn</v>
      </c>
    </row>
    <row r="6584" spans="11:27" ht="15.75">
      <c r="K6584" s="21"/>
      <c r="L6584" s="17"/>
      <c r="M6584" s="17"/>
      <c r="N6584" s="17" t="s">
        <v>451</v>
      </c>
      <c r="O6584" s="17" t="s">
        <v>962</v>
      </c>
      <c r="P6584" s="17" t="s">
        <v>6420</v>
      </c>
      <c r="Q6584" s="17" t="s">
        <v>347</v>
      </c>
      <c r="R6584" s="18">
        <v>65</v>
      </c>
      <c r="S6584" s="10">
        <v>36</v>
      </c>
      <c r="AA6584" s="11" t="str">
        <f t="shared" si="102"/>
        <v>41. Nghệ AnHuyện Quế Phong</v>
      </c>
    </row>
    <row r="6585" spans="11:27" ht="15.75">
      <c r="K6585" s="21"/>
      <c r="L6585" s="17"/>
      <c r="M6585" s="17"/>
      <c r="N6585" s="17" t="s">
        <v>451</v>
      </c>
      <c r="O6585" s="17" t="s">
        <v>962</v>
      </c>
      <c r="P6585" s="17" t="s">
        <v>6421</v>
      </c>
      <c r="Q6585" s="17" t="s">
        <v>347</v>
      </c>
      <c r="R6585" s="18">
        <v>65</v>
      </c>
      <c r="S6585" s="10">
        <v>36</v>
      </c>
      <c r="AA6585" s="11" t="str">
        <f t="shared" si="102"/>
        <v>41. Nghệ AnHuyện Quế Phong</v>
      </c>
    </row>
    <row r="6586" spans="11:27" ht="15.75">
      <c r="K6586" s="21"/>
      <c r="L6586" s="17"/>
      <c r="M6586" s="17"/>
      <c r="N6586" s="17" t="s">
        <v>451</v>
      </c>
      <c r="O6586" s="17" t="s">
        <v>962</v>
      </c>
      <c r="P6586" s="17" t="s">
        <v>6422</v>
      </c>
      <c r="Q6586" s="17" t="s">
        <v>347</v>
      </c>
      <c r="R6586" s="18">
        <v>65</v>
      </c>
      <c r="S6586" s="10">
        <v>36</v>
      </c>
      <c r="AA6586" s="11" t="str">
        <f t="shared" si="102"/>
        <v>41. Nghệ AnHuyện Quế Phong</v>
      </c>
    </row>
    <row r="6587" spans="11:27" ht="15.75">
      <c r="K6587" s="21"/>
      <c r="L6587" s="17"/>
      <c r="M6587" s="17"/>
      <c r="N6587" s="17" t="s">
        <v>451</v>
      </c>
      <c r="O6587" s="17" t="s">
        <v>962</v>
      </c>
      <c r="P6587" s="17" t="s">
        <v>6423</v>
      </c>
      <c r="Q6587" s="17" t="s">
        <v>347</v>
      </c>
      <c r="R6587" s="18">
        <v>65</v>
      </c>
      <c r="S6587" s="10">
        <v>36</v>
      </c>
      <c r="AA6587" s="11" t="str">
        <f t="shared" si="102"/>
        <v>41. Nghệ AnHuyện Quế Phong</v>
      </c>
    </row>
    <row r="6588" spans="11:27" ht="15.75">
      <c r="K6588" s="21"/>
      <c r="L6588" s="17"/>
      <c r="M6588" s="17"/>
      <c r="N6588" s="17" t="s">
        <v>451</v>
      </c>
      <c r="O6588" s="17" t="s">
        <v>962</v>
      </c>
      <c r="P6588" s="17" t="s">
        <v>6424</v>
      </c>
      <c r="Q6588" s="17" t="s">
        <v>347</v>
      </c>
      <c r="R6588" s="18">
        <v>65</v>
      </c>
      <c r="S6588" s="10">
        <v>36</v>
      </c>
      <c r="AA6588" s="11" t="str">
        <f t="shared" si="102"/>
        <v>41. Nghệ AnHuyện Quế Phong</v>
      </c>
    </row>
    <row r="6589" spans="11:27" ht="15.75">
      <c r="K6589" s="21"/>
      <c r="L6589" s="17"/>
      <c r="M6589" s="17"/>
      <c r="N6589" s="17" t="s">
        <v>451</v>
      </c>
      <c r="O6589" s="17" t="s">
        <v>962</v>
      </c>
      <c r="P6589" s="17" t="s">
        <v>6425</v>
      </c>
      <c r="Q6589" s="17" t="s">
        <v>347</v>
      </c>
      <c r="R6589" s="18">
        <v>65</v>
      </c>
      <c r="S6589" s="10">
        <v>36</v>
      </c>
      <c r="AA6589" s="11" t="str">
        <f t="shared" si="102"/>
        <v>41. Nghệ AnHuyện Quế Phong</v>
      </c>
    </row>
    <row r="6590" spans="11:27" ht="15.75">
      <c r="K6590" s="21"/>
      <c r="L6590" s="17"/>
      <c r="M6590" s="17"/>
      <c r="N6590" s="17" t="s">
        <v>451</v>
      </c>
      <c r="O6590" s="17" t="s">
        <v>962</v>
      </c>
      <c r="P6590" s="17" t="s">
        <v>6426</v>
      </c>
      <c r="Q6590" s="17" t="s">
        <v>347</v>
      </c>
      <c r="R6590" s="18">
        <v>65</v>
      </c>
      <c r="S6590" s="10">
        <v>36</v>
      </c>
      <c r="AA6590" s="11" t="str">
        <f t="shared" si="102"/>
        <v>41. Nghệ AnHuyện Quế Phong</v>
      </c>
    </row>
    <row r="6591" spans="11:27" ht="15.75">
      <c r="K6591" s="21"/>
      <c r="L6591" s="17"/>
      <c r="M6591" s="17"/>
      <c r="N6591" s="17" t="s">
        <v>451</v>
      </c>
      <c r="O6591" s="17" t="s">
        <v>962</v>
      </c>
      <c r="P6591" s="17" t="s">
        <v>6427</v>
      </c>
      <c r="Q6591" s="17" t="s">
        <v>347</v>
      </c>
      <c r="R6591" s="18">
        <v>65</v>
      </c>
      <c r="S6591" s="10">
        <v>36</v>
      </c>
      <c r="AA6591" s="11" t="str">
        <f t="shared" si="102"/>
        <v>41. Nghệ AnHuyện Quế Phong</v>
      </c>
    </row>
    <row r="6592" spans="11:27" ht="15.75">
      <c r="K6592" s="21"/>
      <c r="L6592" s="17"/>
      <c r="M6592" s="17"/>
      <c r="N6592" s="17" t="s">
        <v>451</v>
      </c>
      <c r="O6592" s="17" t="s">
        <v>962</v>
      </c>
      <c r="P6592" s="17" t="s">
        <v>6428</v>
      </c>
      <c r="Q6592" s="17" t="s">
        <v>347</v>
      </c>
      <c r="R6592" s="18">
        <v>65</v>
      </c>
      <c r="S6592" s="10">
        <v>36</v>
      </c>
      <c r="AA6592" s="11" t="str">
        <f t="shared" si="102"/>
        <v>41. Nghệ AnHuyện Quế Phong</v>
      </c>
    </row>
    <row r="6593" spans="11:27" ht="15.75">
      <c r="K6593" s="21"/>
      <c r="L6593" s="17"/>
      <c r="M6593" s="17"/>
      <c r="N6593" s="17" t="s">
        <v>451</v>
      </c>
      <c r="O6593" s="17" t="s">
        <v>962</v>
      </c>
      <c r="P6593" s="17" t="s">
        <v>2765</v>
      </c>
      <c r="Q6593" s="17" t="s">
        <v>347</v>
      </c>
      <c r="R6593" s="18">
        <v>65</v>
      </c>
      <c r="S6593" s="10">
        <v>36</v>
      </c>
      <c r="AA6593" s="11" t="str">
        <f t="shared" si="102"/>
        <v>41. Nghệ AnHuyện Quế Phong</v>
      </c>
    </row>
    <row r="6594" spans="11:27" ht="15.75">
      <c r="K6594" s="21"/>
      <c r="L6594" s="17"/>
      <c r="M6594" s="17"/>
      <c r="N6594" s="17" t="s">
        <v>451</v>
      </c>
      <c r="O6594" s="17" t="s">
        <v>962</v>
      </c>
      <c r="P6594" s="17" t="s">
        <v>779</v>
      </c>
      <c r="Q6594" s="17" t="s">
        <v>347</v>
      </c>
      <c r="R6594" s="18">
        <v>65</v>
      </c>
      <c r="S6594" s="10">
        <v>36</v>
      </c>
      <c r="AA6594" s="11" t="str">
        <f t="shared" si="102"/>
        <v>41. Nghệ AnHuyện Quế Phong</v>
      </c>
    </row>
    <row r="6595" spans="11:27" ht="15.75">
      <c r="K6595" s="21"/>
      <c r="L6595" s="17"/>
      <c r="M6595" s="17"/>
      <c r="N6595" s="17" t="s">
        <v>451</v>
      </c>
      <c r="O6595" s="17" t="s">
        <v>962</v>
      </c>
      <c r="P6595" s="17" t="s">
        <v>6429</v>
      </c>
      <c r="Q6595" s="17" t="s">
        <v>347</v>
      </c>
      <c r="R6595" s="18">
        <v>65</v>
      </c>
      <c r="S6595" s="10">
        <v>36</v>
      </c>
      <c r="AA6595" s="11" t="str">
        <f t="shared" si="102"/>
        <v>41. Nghệ AnHuyện Quế Phong</v>
      </c>
    </row>
    <row r="6596" spans="11:27" ht="15.75">
      <c r="K6596" s="21"/>
      <c r="L6596" s="17"/>
      <c r="M6596" s="17"/>
      <c r="N6596" s="17" t="s">
        <v>451</v>
      </c>
      <c r="O6596" s="17" t="s">
        <v>962</v>
      </c>
      <c r="P6596" s="17" t="s">
        <v>5732</v>
      </c>
      <c r="Q6596" s="17" t="s">
        <v>347</v>
      </c>
      <c r="R6596" s="18">
        <v>65</v>
      </c>
      <c r="S6596" s="10">
        <v>36</v>
      </c>
      <c r="AA6596" s="11" t="str">
        <f t="shared" si="102"/>
        <v>41. Nghệ AnHuyện Quế Phong</v>
      </c>
    </row>
    <row r="6597" spans="11:27" ht="15.75">
      <c r="K6597" s="21"/>
      <c r="L6597" s="17"/>
      <c r="M6597" s="17"/>
      <c r="N6597" s="17" t="s">
        <v>451</v>
      </c>
      <c r="O6597" s="17" t="s">
        <v>1520</v>
      </c>
      <c r="P6597" s="17" t="s">
        <v>6430</v>
      </c>
      <c r="Q6597" s="17" t="s">
        <v>347</v>
      </c>
      <c r="R6597" s="18">
        <v>65</v>
      </c>
      <c r="S6597" s="10">
        <v>36</v>
      </c>
      <c r="AA6597" s="11" t="str">
        <f t="shared" si="102"/>
        <v>41. Nghệ AnHuyện Quỳ Châu</v>
      </c>
    </row>
    <row r="6598" spans="11:27" ht="15.75">
      <c r="K6598" s="21"/>
      <c r="L6598" s="17"/>
      <c r="M6598" s="17"/>
      <c r="N6598" s="17" t="s">
        <v>451</v>
      </c>
      <c r="O6598" s="17" t="s">
        <v>1520</v>
      </c>
      <c r="P6598" s="17" t="s">
        <v>2969</v>
      </c>
      <c r="Q6598" s="17" t="s">
        <v>347</v>
      </c>
      <c r="R6598" s="18">
        <v>65</v>
      </c>
      <c r="S6598" s="10">
        <v>36</v>
      </c>
      <c r="AA6598" s="11" t="str">
        <f t="shared" ref="AA6598:AA6661" si="103">N6598&amp;O6598</f>
        <v>41. Nghệ AnHuyện Quỳ Châu</v>
      </c>
    </row>
    <row r="6599" spans="11:27" ht="15.75">
      <c r="K6599" s="21"/>
      <c r="L6599" s="17"/>
      <c r="M6599" s="17"/>
      <c r="N6599" s="17" t="s">
        <v>451</v>
      </c>
      <c r="O6599" s="17" t="s">
        <v>1520</v>
      </c>
      <c r="P6599" s="17" t="s">
        <v>6431</v>
      </c>
      <c r="Q6599" s="17" t="s">
        <v>297</v>
      </c>
      <c r="R6599" s="18">
        <v>95</v>
      </c>
      <c r="S6599" s="10">
        <v>44</v>
      </c>
      <c r="AA6599" s="11" t="str">
        <f t="shared" si="103"/>
        <v>41. Nghệ AnHuyện Quỳ Châu</v>
      </c>
    </row>
    <row r="6600" spans="11:27" ht="15.75">
      <c r="K6600" s="21"/>
      <c r="L6600" s="17"/>
      <c r="M6600" s="17"/>
      <c r="N6600" s="17" t="s">
        <v>451</v>
      </c>
      <c r="O6600" s="17" t="s">
        <v>1520</v>
      </c>
      <c r="P6600" s="17" t="s">
        <v>6432</v>
      </c>
      <c r="Q6600" s="17" t="s">
        <v>297</v>
      </c>
      <c r="R6600" s="18">
        <v>95</v>
      </c>
      <c r="S6600" s="10">
        <v>44</v>
      </c>
      <c r="AA6600" s="11" t="str">
        <f t="shared" si="103"/>
        <v>41. Nghệ AnHuyện Quỳ Châu</v>
      </c>
    </row>
    <row r="6601" spans="11:27" ht="15.75">
      <c r="K6601" s="21"/>
      <c r="L6601" s="17"/>
      <c r="M6601" s="17"/>
      <c r="N6601" s="17" t="s">
        <v>451</v>
      </c>
      <c r="O6601" s="17" t="s">
        <v>1520</v>
      </c>
      <c r="P6601" s="17" t="s">
        <v>6433</v>
      </c>
      <c r="Q6601" s="17" t="s">
        <v>347</v>
      </c>
      <c r="R6601" s="18">
        <v>65</v>
      </c>
      <c r="S6601" s="10">
        <v>36</v>
      </c>
      <c r="AA6601" s="11" t="str">
        <f t="shared" si="103"/>
        <v>41. Nghệ AnHuyện Quỳ Châu</v>
      </c>
    </row>
    <row r="6602" spans="11:27" ht="15.75">
      <c r="K6602" s="21"/>
      <c r="L6602" s="17"/>
      <c r="M6602" s="17"/>
      <c r="N6602" s="17" t="s">
        <v>451</v>
      </c>
      <c r="O6602" s="17" t="s">
        <v>1520</v>
      </c>
      <c r="P6602" s="17" t="s">
        <v>6434</v>
      </c>
      <c r="Q6602" s="17" t="s">
        <v>297</v>
      </c>
      <c r="R6602" s="18">
        <v>95</v>
      </c>
      <c r="S6602" s="10">
        <v>44</v>
      </c>
      <c r="AA6602" s="11" t="str">
        <f t="shared" si="103"/>
        <v>41. Nghệ AnHuyện Quỳ Châu</v>
      </c>
    </row>
    <row r="6603" spans="11:27" ht="15.75">
      <c r="K6603" s="21"/>
      <c r="L6603" s="17"/>
      <c r="M6603" s="17"/>
      <c r="N6603" s="17" t="s">
        <v>451</v>
      </c>
      <c r="O6603" s="17" t="s">
        <v>1520</v>
      </c>
      <c r="P6603" s="17" t="s">
        <v>6435</v>
      </c>
      <c r="Q6603" s="17" t="s">
        <v>297</v>
      </c>
      <c r="R6603" s="18">
        <v>95</v>
      </c>
      <c r="S6603" s="10">
        <v>44</v>
      </c>
      <c r="AA6603" s="11" t="str">
        <f t="shared" si="103"/>
        <v>41. Nghệ AnHuyện Quỳ Châu</v>
      </c>
    </row>
    <row r="6604" spans="11:27" ht="15.75">
      <c r="K6604" s="21"/>
      <c r="L6604" s="17"/>
      <c r="M6604" s="17"/>
      <c r="N6604" s="17" t="s">
        <v>451</v>
      </c>
      <c r="O6604" s="17" t="s">
        <v>1520</v>
      </c>
      <c r="P6604" s="17" t="s">
        <v>2406</v>
      </c>
      <c r="Q6604" s="17" t="s">
        <v>347</v>
      </c>
      <c r="R6604" s="18">
        <v>65</v>
      </c>
      <c r="S6604" s="10">
        <v>36</v>
      </c>
      <c r="AA6604" s="11" t="str">
        <f t="shared" si="103"/>
        <v>41. Nghệ AnHuyện Quỳ Châu</v>
      </c>
    </row>
    <row r="6605" spans="11:27" ht="15.75">
      <c r="K6605" s="21"/>
      <c r="L6605" s="17"/>
      <c r="M6605" s="17"/>
      <c r="N6605" s="17" t="s">
        <v>451</v>
      </c>
      <c r="O6605" s="17" t="s">
        <v>1520</v>
      </c>
      <c r="P6605" s="17" t="s">
        <v>6436</v>
      </c>
      <c r="Q6605" s="17" t="s">
        <v>347</v>
      </c>
      <c r="R6605" s="18">
        <v>65</v>
      </c>
      <c r="S6605" s="10">
        <v>36</v>
      </c>
      <c r="AA6605" s="11" t="str">
        <f t="shared" si="103"/>
        <v>41. Nghệ AnHuyện Quỳ Châu</v>
      </c>
    </row>
    <row r="6606" spans="11:27" ht="15.75">
      <c r="K6606" s="21"/>
      <c r="L6606" s="17"/>
      <c r="M6606" s="17"/>
      <c r="N6606" s="17" t="s">
        <v>451</v>
      </c>
      <c r="O6606" s="17" t="s">
        <v>1520</v>
      </c>
      <c r="P6606" s="17" t="s">
        <v>6437</v>
      </c>
      <c r="Q6606" s="17" t="s">
        <v>347</v>
      </c>
      <c r="R6606" s="18">
        <v>65</v>
      </c>
      <c r="S6606" s="10">
        <v>36</v>
      </c>
      <c r="AA6606" s="11" t="str">
        <f t="shared" si="103"/>
        <v>41. Nghệ AnHuyện Quỳ Châu</v>
      </c>
    </row>
    <row r="6607" spans="11:27" ht="15.75">
      <c r="K6607" s="21"/>
      <c r="L6607" s="17"/>
      <c r="M6607" s="17"/>
      <c r="N6607" s="17" t="s">
        <v>451</v>
      </c>
      <c r="O6607" s="17" t="s">
        <v>1520</v>
      </c>
      <c r="P6607" s="17" t="s">
        <v>6438</v>
      </c>
      <c r="Q6607" s="17" t="s">
        <v>347</v>
      </c>
      <c r="R6607" s="18">
        <v>65</v>
      </c>
      <c r="S6607" s="10">
        <v>36</v>
      </c>
      <c r="AA6607" s="11" t="str">
        <f t="shared" si="103"/>
        <v>41. Nghệ AnHuyện Quỳ Châu</v>
      </c>
    </row>
    <row r="6608" spans="11:27" ht="15.75">
      <c r="K6608" s="21"/>
      <c r="L6608" s="17"/>
      <c r="M6608" s="17"/>
      <c r="N6608" s="17" t="s">
        <v>451</v>
      </c>
      <c r="O6608" s="17" t="s">
        <v>1520</v>
      </c>
      <c r="P6608" s="17" t="s">
        <v>6439</v>
      </c>
      <c r="Q6608" s="17" t="s">
        <v>347</v>
      </c>
      <c r="R6608" s="18">
        <v>65</v>
      </c>
      <c r="S6608" s="10">
        <v>36</v>
      </c>
      <c r="AA6608" s="11" t="str">
        <f t="shared" si="103"/>
        <v>41. Nghệ AnHuyện Quỳ Châu</v>
      </c>
    </row>
    <row r="6609" spans="11:27" ht="15.75">
      <c r="K6609" s="21"/>
      <c r="L6609" s="17"/>
      <c r="M6609" s="17"/>
      <c r="N6609" s="17" t="s">
        <v>451</v>
      </c>
      <c r="O6609" s="17" t="s">
        <v>971</v>
      </c>
      <c r="P6609" s="17" t="s">
        <v>6440</v>
      </c>
      <c r="Q6609" s="17" t="s">
        <v>297</v>
      </c>
      <c r="R6609" s="18">
        <v>95</v>
      </c>
      <c r="S6609" s="10">
        <v>44</v>
      </c>
      <c r="AA6609" s="11" t="str">
        <f t="shared" si="103"/>
        <v>41. Nghệ AnHuyện Quỳ Hợp</v>
      </c>
    </row>
    <row r="6610" spans="11:27" ht="15.75">
      <c r="K6610" s="21"/>
      <c r="L6610" s="17"/>
      <c r="M6610" s="17"/>
      <c r="N6610" s="17" t="s">
        <v>451</v>
      </c>
      <c r="O6610" s="17" t="s">
        <v>971</v>
      </c>
      <c r="P6610" s="17" t="s">
        <v>1045</v>
      </c>
      <c r="Q6610" s="17" t="s">
        <v>297</v>
      </c>
      <c r="R6610" s="18">
        <v>95</v>
      </c>
      <c r="S6610" s="10">
        <v>44</v>
      </c>
      <c r="AA6610" s="11" t="str">
        <f t="shared" si="103"/>
        <v>41. Nghệ AnHuyện Quỳ Hợp</v>
      </c>
    </row>
    <row r="6611" spans="11:27" ht="15.75">
      <c r="K6611" s="21"/>
      <c r="L6611" s="17"/>
      <c r="M6611" s="17"/>
      <c r="N6611" s="17" t="s">
        <v>451</v>
      </c>
      <c r="O6611" s="17" t="s">
        <v>971</v>
      </c>
      <c r="P6611" s="17" t="s">
        <v>6441</v>
      </c>
      <c r="Q6611" s="17" t="s">
        <v>297</v>
      </c>
      <c r="R6611" s="18">
        <v>95</v>
      </c>
      <c r="S6611" s="10">
        <v>44</v>
      </c>
      <c r="AA6611" s="11" t="str">
        <f t="shared" si="103"/>
        <v>41. Nghệ AnHuyện Quỳ Hợp</v>
      </c>
    </row>
    <row r="6612" spans="11:27" ht="15.75">
      <c r="K6612" s="21"/>
      <c r="L6612" s="17"/>
      <c r="M6612" s="17"/>
      <c r="N6612" s="17" t="s">
        <v>451</v>
      </c>
      <c r="O6612" s="17" t="s">
        <v>971</v>
      </c>
      <c r="P6612" s="17" t="s">
        <v>6442</v>
      </c>
      <c r="Q6612" s="17" t="s">
        <v>297</v>
      </c>
      <c r="R6612" s="18">
        <v>95</v>
      </c>
      <c r="S6612" s="10">
        <v>44</v>
      </c>
      <c r="AA6612" s="11" t="str">
        <f t="shared" si="103"/>
        <v>41. Nghệ AnHuyện Quỳ Hợp</v>
      </c>
    </row>
    <row r="6613" spans="11:27" ht="15.75">
      <c r="K6613" s="21"/>
      <c r="L6613" s="17"/>
      <c r="M6613" s="17"/>
      <c r="N6613" s="17" t="s">
        <v>451</v>
      </c>
      <c r="O6613" s="17" t="s">
        <v>971</v>
      </c>
      <c r="P6613" s="17" t="s">
        <v>6443</v>
      </c>
      <c r="Q6613" s="17" t="s">
        <v>297</v>
      </c>
      <c r="R6613" s="18">
        <v>95</v>
      </c>
      <c r="S6613" s="10">
        <v>44</v>
      </c>
      <c r="AA6613" s="11" t="str">
        <f t="shared" si="103"/>
        <v>41. Nghệ AnHuyện Quỳ Hợp</v>
      </c>
    </row>
    <row r="6614" spans="11:27" ht="15.75">
      <c r="K6614" s="21"/>
      <c r="L6614" s="17"/>
      <c r="M6614" s="17"/>
      <c r="N6614" s="17" t="s">
        <v>451</v>
      </c>
      <c r="O6614" s="17" t="s">
        <v>971</v>
      </c>
      <c r="P6614" s="17" t="s">
        <v>6444</v>
      </c>
      <c r="Q6614" s="17" t="s">
        <v>297</v>
      </c>
      <c r="R6614" s="18">
        <v>95</v>
      </c>
      <c r="S6614" s="10">
        <v>44</v>
      </c>
      <c r="AA6614" s="11" t="str">
        <f t="shared" si="103"/>
        <v>41. Nghệ AnHuyện Quỳ Hợp</v>
      </c>
    </row>
    <row r="6615" spans="11:27" ht="15.75">
      <c r="K6615" s="21"/>
      <c r="L6615" s="17"/>
      <c r="M6615" s="17"/>
      <c r="N6615" s="17" t="s">
        <v>451</v>
      </c>
      <c r="O6615" s="17" t="s">
        <v>971</v>
      </c>
      <c r="P6615" s="17" t="s">
        <v>6445</v>
      </c>
      <c r="Q6615" s="17" t="s">
        <v>297</v>
      </c>
      <c r="R6615" s="18">
        <v>95</v>
      </c>
      <c r="S6615" s="10">
        <v>44</v>
      </c>
      <c r="AA6615" s="11" t="str">
        <f t="shared" si="103"/>
        <v>41. Nghệ AnHuyện Quỳ Hợp</v>
      </c>
    </row>
    <row r="6616" spans="11:27" ht="15.75">
      <c r="K6616" s="21"/>
      <c r="L6616" s="17"/>
      <c r="M6616" s="17"/>
      <c r="N6616" s="17" t="s">
        <v>451</v>
      </c>
      <c r="O6616" s="17" t="s">
        <v>971</v>
      </c>
      <c r="P6616" s="17" t="s">
        <v>6446</v>
      </c>
      <c r="Q6616" s="17" t="s">
        <v>297</v>
      </c>
      <c r="R6616" s="18">
        <v>95</v>
      </c>
      <c r="S6616" s="10">
        <v>44</v>
      </c>
      <c r="AA6616" s="11" t="str">
        <f t="shared" si="103"/>
        <v>41. Nghệ AnHuyện Quỳ Hợp</v>
      </c>
    </row>
    <row r="6617" spans="11:27" ht="15.75">
      <c r="K6617" s="21"/>
      <c r="L6617" s="17"/>
      <c r="M6617" s="17"/>
      <c r="N6617" s="17" t="s">
        <v>451</v>
      </c>
      <c r="O6617" s="17" t="s">
        <v>971</v>
      </c>
      <c r="P6617" s="17" t="s">
        <v>6436</v>
      </c>
      <c r="Q6617" s="17" t="s">
        <v>297</v>
      </c>
      <c r="R6617" s="18">
        <v>95</v>
      </c>
      <c r="S6617" s="10">
        <v>44</v>
      </c>
      <c r="AA6617" s="11" t="str">
        <f t="shared" si="103"/>
        <v>41. Nghệ AnHuyện Quỳ Hợp</v>
      </c>
    </row>
    <row r="6618" spans="11:27" ht="15.75">
      <c r="K6618" s="21"/>
      <c r="L6618" s="17"/>
      <c r="M6618" s="17"/>
      <c r="N6618" s="17" t="s">
        <v>451</v>
      </c>
      <c r="O6618" s="17" t="s">
        <v>971</v>
      </c>
      <c r="P6618" s="17" t="s">
        <v>6447</v>
      </c>
      <c r="Q6618" s="17" t="s">
        <v>297</v>
      </c>
      <c r="R6618" s="18">
        <v>95</v>
      </c>
      <c r="S6618" s="10">
        <v>44</v>
      </c>
      <c r="AA6618" s="11" t="str">
        <f t="shared" si="103"/>
        <v>41. Nghệ AnHuyện Quỳ Hợp</v>
      </c>
    </row>
    <row r="6619" spans="11:27" ht="15.75">
      <c r="K6619" s="21"/>
      <c r="L6619" s="17"/>
      <c r="M6619" s="17"/>
      <c r="N6619" s="17" t="s">
        <v>451</v>
      </c>
      <c r="O6619" s="17" t="s">
        <v>971</v>
      </c>
      <c r="P6619" s="17" t="s">
        <v>6448</v>
      </c>
      <c r="Q6619" s="17" t="s">
        <v>297</v>
      </c>
      <c r="R6619" s="18">
        <v>95</v>
      </c>
      <c r="S6619" s="10">
        <v>44</v>
      </c>
      <c r="AA6619" s="11" t="str">
        <f t="shared" si="103"/>
        <v>41. Nghệ AnHuyện Quỳ Hợp</v>
      </c>
    </row>
    <row r="6620" spans="11:27" ht="15.75">
      <c r="K6620" s="21"/>
      <c r="L6620" s="17"/>
      <c r="M6620" s="17"/>
      <c r="N6620" s="17" t="s">
        <v>451</v>
      </c>
      <c r="O6620" s="17" t="s">
        <v>971</v>
      </c>
      <c r="P6620" s="17" t="s">
        <v>6449</v>
      </c>
      <c r="Q6620" s="17" t="s">
        <v>297</v>
      </c>
      <c r="R6620" s="18">
        <v>95</v>
      </c>
      <c r="S6620" s="10">
        <v>44</v>
      </c>
      <c r="AA6620" s="11" t="str">
        <f t="shared" si="103"/>
        <v>41. Nghệ AnHuyện Quỳ Hợp</v>
      </c>
    </row>
    <row r="6621" spans="11:27" ht="15.75">
      <c r="K6621" s="21"/>
      <c r="L6621" s="17"/>
      <c r="M6621" s="17"/>
      <c r="N6621" s="17" t="s">
        <v>451</v>
      </c>
      <c r="O6621" s="17" t="s">
        <v>971</v>
      </c>
      <c r="P6621" s="17" t="s">
        <v>6450</v>
      </c>
      <c r="Q6621" s="17" t="s">
        <v>297</v>
      </c>
      <c r="R6621" s="18">
        <v>95</v>
      </c>
      <c r="S6621" s="10">
        <v>44</v>
      </c>
      <c r="AA6621" s="11" t="str">
        <f t="shared" si="103"/>
        <v>41. Nghệ AnHuyện Quỳ Hợp</v>
      </c>
    </row>
    <row r="6622" spans="11:27" ht="15.75">
      <c r="K6622" s="21"/>
      <c r="L6622" s="17"/>
      <c r="M6622" s="17"/>
      <c r="N6622" s="17" t="s">
        <v>451</v>
      </c>
      <c r="O6622" s="17" t="s">
        <v>971</v>
      </c>
      <c r="P6622" s="17" t="s">
        <v>6451</v>
      </c>
      <c r="Q6622" s="17" t="s">
        <v>297</v>
      </c>
      <c r="R6622" s="18">
        <v>95</v>
      </c>
      <c r="S6622" s="10">
        <v>44</v>
      </c>
      <c r="AA6622" s="11" t="str">
        <f t="shared" si="103"/>
        <v>41. Nghệ AnHuyện Quỳ Hợp</v>
      </c>
    </row>
    <row r="6623" spans="11:27" ht="15.75">
      <c r="K6623" s="21"/>
      <c r="L6623" s="17"/>
      <c r="M6623" s="17"/>
      <c r="N6623" s="17" t="s">
        <v>451</v>
      </c>
      <c r="O6623" s="17" t="s">
        <v>971</v>
      </c>
      <c r="P6623" s="17" t="s">
        <v>6452</v>
      </c>
      <c r="Q6623" s="17" t="s">
        <v>297</v>
      </c>
      <c r="R6623" s="18">
        <v>95</v>
      </c>
      <c r="S6623" s="10">
        <v>44</v>
      </c>
      <c r="AA6623" s="11" t="str">
        <f t="shared" si="103"/>
        <v>41. Nghệ AnHuyện Quỳ Hợp</v>
      </c>
    </row>
    <row r="6624" spans="11:27" ht="15.75">
      <c r="K6624" s="21"/>
      <c r="L6624" s="17"/>
      <c r="M6624" s="17"/>
      <c r="N6624" s="17" t="s">
        <v>451</v>
      </c>
      <c r="O6624" s="17" t="s">
        <v>971</v>
      </c>
      <c r="P6624" s="17" t="s">
        <v>1068</v>
      </c>
      <c r="Q6624" s="17" t="s">
        <v>297</v>
      </c>
      <c r="R6624" s="18">
        <v>95</v>
      </c>
      <c r="S6624" s="10">
        <v>44</v>
      </c>
      <c r="AA6624" s="11" t="str">
        <f t="shared" si="103"/>
        <v>41. Nghệ AnHuyện Quỳ Hợp</v>
      </c>
    </row>
    <row r="6625" spans="11:27" ht="15.75">
      <c r="K6625" s="21"/>
      <c r="L6625" s="17"/>
      <c r="M6625" s="17"/>
      <c r="N6625" s="17" t="s">
        <v>451</v>
      </c>
      <c r="O6625" s="17" t="s">
        <v>971</v>
      </c>
      <c r="P6625" s="17" t="s">
        <v>6453</v>
      </c>
      <c r="Q6625" s="17" t="s">
        <v>297</v>
      </c>
      <c r="R6625" s="18">
        <v>95</v>
      </c>
      <c r="S6625" s="10">
        <v>44</v>
      </c>
      <c r="AA6625" s="11" t="str">
        <f t="shared" si="103"/>
        <v>41. Nghệ AnHuyện Quỳ Hợp</v>
      </c>
    </row>
    <row r="6626" spans="11:27" ht="15.75">
      <c r="K6626" s="21"/>
      <c r="L6626" s="17"/>
      <c r="M6626" s="17"/>
      <c r="N6626" s="17" t="s">
        <v>451</v>
      </c>
      <c r="O6626" s="17" t="s">
        <v>971</v>
      </c>
      <c r="P6626" s="17" t="s">
        <v>6454</v>
      </c>
      <c r="Q6626" s="17" t="s">
        <v>297</v>
      </c>
      <c r="R6626" s="18">
        <v>95</v>
      </c>
      <c r="S6626" s="10">
        <v>44</v>
      </c>
      <c r="AA6626" s="11" t="str">
        <f t="shared" si="103"/>
        <v>41. Nghệ AnHuyện Quỳ Hợp</v>
      </c>
    </row>
    <row r="6627" spans="11:27" ht="15.75">
      <c r="K6627" s="21"/>
      <c r="L6627" s="17"/>
      <c r="M6627" s="17"/>
      <c r="N6627" s="17" t="s">
        <v>451</v>
      </c>
      <c r="O6627" s="17" t="s">
        <v>971</v>
      </c>
      <c r="P6627" s="17" t="s">
        <v>6455</v>
      </c>
      <c r="Q6627" s="17" t="s">
        <v>297</v>
      </c>
      <c r="R6627" s="18">
        <v>95</v>
      </c>
      <c r="S6627" s="10">
        <v>44</v>
      </c>
      <c r="AA6627" s="11" t="str">
        <f t="shared" si="103"/>
        <v>41. Nghệ AnHuyện Quỳ Hợp</v>
      </c>
    </row>
    <row r="6628" spans="11:27" ht="15.75">
      <c r="K6628" s="21"/>
      <c r="L6628" s="17"/>
      <c r="M6628" s="17"/>
      <c r="N6628" s="17" t="s">
        <v>451</v>
      </c>
      <c r="O6628" s="17" t="s">
        <v>971</v>
      </c>
      <c r="P6628" s="17" t="s">
        <v>6456</v>
      </c>
      <c r="Q6628" s="17" t="s">
        <v>297</v>
      </c>
      <c r="R6628" s="18">
        <v>95</v>
      </c>
      <c r="S6628" s="10">
        <v>44</v>
      </c>
      <c r="AA6628" s="11" t="str">
        <f t="shared" si="103"/>
        <v>41. Nghệ AnHuyện Quỳ Hợp</v>
      </c>
    </row>
    <row r="6629" spans="11:27" ht="15.75">
      <c r="K6629" s="21"/>
      <c r="L6629" s="17"/>
      <c r="M6629" s="17"/>
      <c r="N6629" s="17" t="s">
        <v>451</v>
      </c>
      <c r="O6629" s="17" t="s">
        <v>971</v>
      </c>
      <c r="P6629" s="17" t="s">
        <v>6457</v>
      </c>
      <c r="Q6629" s="17" t="s">
        <v>297</v>
      </c>
      <c r="R6629" s="18">
        <v>95</v>
      </c>
      <c r="S6629" s="10">
        <v>44</v>
      </c>
      <c r="AA6629" s="11" t="str">
        <f t="shared" si="103"/>
        <v>41. Nghệ AnHuyện Quỳ Hợp</v>
      </c>
    </row>
    <row r="6630" spans="11:27" ht="15.75">
      <c r="K6630" s="21"/>
      <c r="L6630" s="17"/>
      <c r="M6630" s="17"/>
      <c r="N6630" s="17" t="s">
        <v>451</v>
      </c>
      <c r="O6630" s="17" t="s">
        <v>1523</v>
      </c>
      <c r="P6630" s="17" t="s">
        <v>6458</v>
      </c>
      <c r="Q6630" s="17" t="s">
        <v>306</v>
      </c>
      <c r="R6630" s="18">
        <v>125</v>
      </c>
      <c r="S6630" s="10">
        <v>50</v>
      </c>
      <c r="AA6630" s="11" t="str">
        <f t="shared" si="103"/>
        <v>41. Nghệ AnHuyện Quỳnh Lưu</v>
      </c>
    </row>
    <row r="6631" spans="11:27" ht="15.75">
      <c r="K6631" s="21"/>
      <c r="L6631" s="17"/>
      <c r="M6631" s="17"/>
      <c r="N6631" s="17" t="s">
        <v>451</v>
      </c>
      <c r="O6631" s="17" t="s">
        <v>1523</v>
      </c>
      <c r="P6631" s="17" t="s">
        <v>2298</v>
      </c>
      <c r="Q6631" s="17" t="s">
        <v>356</v>
      </c>
      <c r="R6631" s="18">
        <v>155</v>
      </c>
      <c r="S6631" s="10">
        <v>56</v>
      </c>
      <c r="AA6631" s="11" t="str">
        <f t="shared" si="103"/>
        <v>41. Nghệ AnHuyện Quỳnh Lưu</v>
      </c>
    </row>
    <row r="6632" spans="11:27" ht="15.75">
      <c r="K6632" s="21"/>
      <c r="L6632" s="17"/>
      <c r="M6632" s="17"/>
      <c r="N6632" s="17" t="s">
        <v>451</v>
      </c>
      <c r="O6632" s="17" t="s">
        <v>1523</v>
      </c>
      <c r="P6632" s="17" t="s">
        <v>2549</v>
      </c>
      <c r="Q6632" s="17" t="s">
        <v>306</v>
      </c>
      <c r="R6632" s="18">
        <v>125</v>
      </c>
      <c r="S6632" s="10">
        <v>50</v>
      </c>
      <c r="AA6632" s="11" t="str">
        <f t="shared" si="103"/>
        <v>41. Nghệ AnHuyện Quỳnh Lưu</v>
      </c>
    </row>
    <row r="6633" spans="11:27" ht="15.75">
      <c r="K6633" s="21"/>
      <c r="L6633" s="17"/>
      <c r="M6633" s="17"/>
      <c r="N6633" s="17" t="s">
        <v>451</v>
      </c>
      <c r="O6633" s="17" t="s">
        <v>1523</v>
      </c>
      <c r="P6633" s="17" t="s">
        <v>6459</v>
      </c>
      <c r="Q6633" s="17" t="s">
        <v>306</v>
      </c>
      <c r="R6633" s="18">
        <v>125</v>
      </c>
      <c r="S6633" s="10">
        <v>50</v>
      </c>
      <c r="AA6633" s="11" t="str">
        <f t="shared" si="103"/>
        <v>41. Nghệ AnHuyện Quỳnh Lưu</v>
      </c>
    </row>
    <row r="6634" spans="11:27" ht="15.75">
      <c r="K6634" s="21"/>
      <c r="L6634" s="17"/>
      <c r="M6634" s="17"/>
      <c r="N6634" s="17" t="s">
        <v>451</v>
      </c>
      <c r="O6634" s="17" t="s">
        <v>1523</v>
      </c>
      <c r="P6634" s="17" t="s">
        <v>6460</v>
      </c>
      <c r="Q6634" s="17" t="s">
        <v>356</v>
      </c>
      <c r="R6634" s="18">
        <v>155</v>
      </c>
      <c r="S6634" s="10">
        <v>56</v>
      </c>
      <c r="AA6634" s="11" t="str">
        <f t="shared" si="103"/>
        <v>41. Nghệ AnHuyện Quỳnh Lưu</v>
      </c>
    </row>
    <row r="6635" spans="11:27" ht="15.75">
      <c r="K6635" s="21"/>
      <c r="L6635" s="17"/>
      <c r="M6635" s="17"/>
      <c r="N6635" s="17" t="s">
        <v>451</v>
      </c>
      <c r="O6635" s="17" t="s">
        <v>1523</v>
      </c>
      <c r="P6635" s="17" t="s">
        <v>6461</v>
      </c>
      <c r="Q6635" s="17" t="s">
        <v>306</v>
      </c>
      <c r="R6635" s="18">
        <v>125</v>
      </c>
      <c r="S6635" s="10">
        <v>50</v>
      </c>
      <c r="AA6635" s="11" t="str">
        <f t="shared" si="103"/>
        <v>41. Nghệ AnHuyện Quỳnh Lưu</v>
      </c>
    </row>
    <row r="6636" spans="11:27" ht="15.75">
      <c r="K6636" s="21"/>
      <c r="L6636" s="17"/>
      <c r="M6636" s="17"/>
      <c r="N6636" s="17" t="s">
        <v>451</v>
      </c>
      <c r="O6636" s="17" t="s">
        <v>1523</v>
      </c>
      <c r="P6636" s="17" t="s">
        <v>6462</v>
      </c>
      <c r="Q6636" s="17" t="s">
        <v>306</v>
      </c>
      <c r="R6636" s="18">
        <v>125</v>
      </c>
      <c r="S6636" s="10">
        <v>50</v>
      </c>
      <c r="AA6636" s="11" t="str">
        <f t="shared" si="103"/>
        <v>41. Nghệ AnHuyện Quỳnh Lưu</v>
      </c>
    </row>
    <row r="6637" spans="11:27" ht="15.75">
      <c r="K6637" s="21"/>
      <c r="L6637" s="17"/>
      <c r="M6637" s="17"/>
      <c r="N6637" s="17" t="s">
        <v>451</v>
      </c>
      <c r="O6637" s="17" t="s">
        <v>1523</v>
      </c>
      <c r="P6637" s="17" t="s">
        <v>6463</v>
      </c>
      <c r="Q6637" s="17" t="s">
        <v>356</v>
      </c>
      <c r="R6637" s="18">
        <v>155</v>
      </c>
      <c r="S6637" s="10">
        <v>56</v>
      </c>
      <c r="AA6637" s="11" t="str">
        <f t="shared" si="103"/>
        <v>41. Nghệ AnHuyện Quỳnh Lưu</v>
      </c>
    </row>
    <row r="6638" spans="11:27" ht="15.75">
      <c r="K6638" s="21"/>
      <c r="L6638" s="17"/>
      <c r="M6638" s="17"/>
      <c r="N6638" s="17" t="s">
        <v>451</v>
      </c>
      <c r="O6638" s="17" t="s">
        <v>1523</v>
      </c>
      <c r="P6638" s="17" t="s">
        <v>6464</v>
      </c>
      <c r="Q6638" s="17" t="s">
        <v>306</v>
      </c>
      <c r="R6638" s="18">
        <v>125</v>
      </c>
      <c r="S6638" s="10">
        <v>50</v>
      </c>
      <c r="AA6638" s="11" t="str">
        <f t="shared" si="103"/>
        <v>41. Nghệ AnHuyện Quỳnh Lưu</v>
      </c>
    </row>
    <row r="6639" spans="11:27" ht="15.75">
      <c r="K6639" s="21"/>
      <c r="L6639" s="17"/>
      <c r="M6639" s="17"/>
      <c r="N6639" s="17" t="s">
        <v>451</v>
      </c>
      <c r="O6639" s="17" t="s">
        <v>1523</v>
      </c>
      <c r="P6639" s="17" t="s">
        <v>6465</v>
      </c>
      <c r="Q6639" s="17" t="s">
        <v>306</v>
      </c>
      <c r="R6639" s="18">
        <v>125</v>
      </c>
      <c r="S6639" s="10">
        <v>50</v>
      </c>
      <c r="AA6639" s="11" t="str">
        <f t="shared" si="103"/>
        <v>41. Nghệ AnHuyện Quỳnh Lưu</v>
      </c>
    </row>
    <row r="6640" spans="11:27" ht="15.75">
      <c r="K6640" s="21"/>
      <c r="L6640" s="17"/>
      <c r="M6640" s="17"/>
      <c r="N6640" s="17" t="s">
        <v>451</v>
      </c>
      <c r="O6640" s="17" t="s">
        <v>1523</v>
      </c>
      <c r="P6640" s="17" t="s">
        <v>6466</v>
      </c>
      <c r="Q6640" s="17" t="s">
        <v>306</v>
      </c>
      <c r="R6640" s="18">
        <v>125</v>
      </c>
      <c r="S6640" s="10">
        <v>50</v>
      </c>
      <c r="AA6640" s="11" t="str">
        <f t="shared" si="103"/>
        <v>41. Nghệ AnHuyện Quỳnh Lưu</v>
      </c>
    </row>
    <row r="6641" spans="11:27" ht="15.75">
      <c r="K6641" s="21"/>
      <c r="L6641" s="17"/>
      <c r="M6641" s="17"/>
      <c r="N6641" s="17" t="s">
        <v>451</v>
      </c>
      <c r="O6641" s="17" t="s">
        <v>1523</v>
      </c>
      <c r="P6641" s="17" t="s">
        <v>6467</v>
      </c>
      <c r="Q6641" s="17" t="s">
        <v>306</v>
      </c>
      <c r="R6641" s="18">
        <v>125</v>
      </c>
      <c r="S6641" s="10">
        <v>50</v>
      </c>
      <c r="AA6641" s="11" t="str">
        <f t="shared" si="103"/>
        <v>41. Nghệ AnHuyện Quỳnh Lưu</v>
      </c>
    </row>
    <row r="6642" spans="11:27" ht="15.75">
      <c r="K6642" s="21"/>
      <c r="L6642" s="17"/>
      <c r="M6642" s="17"/>
      <c r="N6642" s="17" t="s">
        <v>451</v>
      </c>
      <c r="O6642" s="17" t="s">
        <v>1523</v>
      </c>
      <c r="P6642" s="17" t="s">
        <v>6468</v>
      </c>
      <c r="Q6642" s="17" t="s">
        <v>306</v>
      </c>
      <c r="R6642" s="18">
        <v>125</v>
      </c>
      <c r="S6642" s="10">
        <v>50</v>
      </c>
      <c r="AA6642" s="11" t="str">
        <f t="shared" si="103"/>
        <v>41. Nghệ AnHuyện Quỳnh Lưu</v>
      </c>
    </row>
    <row r="6643" spans="11:27" ht="15.75">
      <c r="K6643" s="21"/>
      <c r="L6643" s="17"/>
      <c r="M6643" s="17"/>
      <c r="N6643" s="17" t="s">
        <v>451</v>
      </c>
      <c r="O6643" s="17" t="s">
        <v>1523</v>
      </c>
      <c r="P6643" s="17" t="s">
        <v>6469</v>
      </c>
      <c r="Q6643" s="17" t="s">
        <v>306</v>
      </c>
      <c r="R6643" s="18">
        <v>125</v>
      </c>
      <c r="S6643" s="10">
        <v>50</v>
      </c>
      <c r="AA6643" s="11" t="str">
        <f t="shared" si="103"/>
        <v>41. Nghệ AnHuyện Quỳnh Lưu</v>
      </c>
    </row>
    <row r="6644" spans="11:27" ht="15.75">
      <c r="K6644" s="21"/>
      <c r="L6644" s="17"/>
      <c r="M6644" s="17"/>
      <c r="N6644" s="17" t="s">
        <v>451</v>
      </c>
      <c r="O6644" s="17" t="s">
        <v>1523</v>
      </c>
      <c r="P6644" s="17" t="s">
        <v>6470</v>
      </c>
      <c r="Q6644" s="17" t="s">
        <v>356</v>
      </c>
      <c r="R6644" s="18">
        <v>155</v>
      </c>
      <c r="S6644" s="10">
        <v>56</v>
      </c>
      <c r="AA6644" s="11" t="str">
        <f t="shared" si="103"/>
        <v>41. Nghệ AnHuyện Quỳnh Lưu</v>
      </c>
    </row>
    <row r="6645" spans="11:27" ht="15.75">
      <c r="K6645" s="21"/>
      <c r="L6645" s="17"/>
      <c r="M6645" s="17"/>
      <c r="N6645" s="17" t="s">
        <v>451</v>
      </c>
      <c r="O6645" s="17" t="s">
        <v>1523</v>
      </c>
      <c r="P6645" s="17" t="s">
        <v>6471</v>
      </c>
      <c r="Q6645" s="17" t="s">
        <v>356</v>
      </c>
      <c r="R6645" s="18">
        <v>155</v>
      </c>
      <c r="S6645" s="10">
        <v>56</v>
      </c>
      <c r="AA6645" s="11" t="str">
        <f t="shared" si="103"/>
        <v>41. Nghệ AnHuyện Quỳnh Lưu</v>
      </c>
    </row>
    <row r="6646" spans="11:27" ht="15.75">
      <c r="K6646" s="21"/>
      <c r="L6646" s="17"/>
      <c r="M6646" s="17"/>
      <c r="N6646" s="17" t="s">
        <v>451</v>
      </c>
      <c r="O6646" s="17" t="s">
        <v>1523</v>
      </c>
      <c r="P6646" s="17" t="s">
        <v>6472</v>
      </c>
      <c r="Q6646" s="17" t="s">
        <v>356</v>
      </c>
      <c r="R6646" s="18">
        <v>155</v>
      </c>
      <c r="S6646" s="10">
        <v>56</v>
      </c>
      <c r="AA6646" s="11" t="str">
        <f t="shared" si="103"/>
        <v>41. Nghệ AnHuyện Quỳnh Lưu</v>
      </c>
    </row>
    <row r="6647" spans="11:27" ht="15.75">
      <c r="K6647" s="21"/>
      <c r="L6647" s="17"/>
      <c r="M6647" s="17"/>
      <c r="N6647" s="17" t="s">
        <v>451</v>
      </c>
      <c r="O6647" s="17" t="s">
        <v>1523</v>
      </c>
      <c r="P6647" s="17" t="s">
        <v>6473</v>
      </c>
      <c r="Q6647" s="17" t="s">
        <v>306</v>
      </c>
      <c r="R6647" s="18">
        <v>125</v>
      </c>
      <c r="S6647" s="10">
        <v>50</v>
      </c>
      <c r="AA6647" s="11" t="str">
        <f t="shared" si="103"/>
        <v>41. Nghệ AnHuyện Quỳnh Lưu</v>
      </c>
    </row>
    <row r="6648" spans="11:27" ht="15.75">
      <c r="K6648" s="21"/>
      <c r="L6648" s="17"/>
      <c r="M6648" s="17"/>
      <c r="N6648" s="17" t="s">
        <v>451</v>
      </c>
      <c r="O6648" s="17" t="s">
        <v>1523</v>
      </c>
      <c r="P6648" s="17" t="s">
        <v>6474</v>
      </c>
      <c r="Q6648" s="17" t="s">
        <v>356</v>
      </c>
      <c r="R6648" s="18">
        <v>155</v>
      </c>
      <c r="S6648" s="10">
        <v>56</v>
      </c>
      <c r="AA6648" s="11" t="str">
        <f t="shared" si="103"/>
        <v>41. Nghệ AnHuyện Quỳnh Lưu</v>
      </c>
    </row>
    <row r="6649" spans="11:27" ht="15.75">
      <c r="K6649" s="21"/>
      <c r="L6649" s="17"/>
      <c r="M6649" s="17"/>
      <c r="N6649" s="17" t="s">
        <v>451</v>
      </c>
      <c r="O6649" s="17" t="s">
        <v>1523</v>
      </c>
      <c r="P6649" s="17" t="s">
        <v>6475</v>
      </c>
      <c r="Q6649" s="17" t="s">
        <v>306</v>
      </c>
      <c r="R6649" s="18">
        <v>125</v>
      </c>
      <c r="S6649" s="10">
        <v>50</v>
      </c>
      <c r="AA6649" s="11" t="str">
        <f t="shared" si="103"/>
        <v>41. Nghệ AnHuyện Quỳnh Lưu</v>
      </c>
    </row>
    <row r="6650" spans="11:27" ht="15.75">
      <c r="K6650" s="21"/>
      <c r="L6650" s="17"/>
      <c r="M6650" s="17"/>
      <c r="N6650" s="17" t="s">
        <v>451</v>
      </c>
      <c r="O6650" s="17" t="s">
        <v>1523</v>
      </c>
      <c r="P6650" s="17" t="s">
        <v>6476</v>
      </c>
      <c r="Q6650" s="17" t="s">
        <v>306</v>
      </c>
      <c r="R6650" s="18">
        <v>125</v>
      </c>
      <c r="S6650" s="10">
        <v>50</v>
      </c>
      <c r="AA6650" s="11" t="str">
        <f t="shared" si="103"/>
        <v>41. Nghệ AnHuyện Quỳnh Lưu</v>
      </c>
    </row>
    <row r="6651" spans="11:27" ht="15.75">
      <c r="K6651" s="21"/>
      <c r="L6651" s="17"/>
      <c r="M6651" s="17"/>
      <c r="N6651" s="17" t="s">
        <v>451</v>
      </c>
      <c r="O6651" s="17" t="s">
        <v>1523</v>
      </c>
      <c r="P6651" s="17" t="s">
        <v>6477</v>
      </c>
      <c r="Q6651" s="17" t="s">
        <v>306</v>
      </c>
      <c r="R6651" s="18">
        <v>125</v>
      </c>
      <c r="S6651" s="10">
        <v>50</v>
      </c>
      <c r="AA6651" s="11" t="str">
        <f t="shared" si="103"/>
        <v>41. Nghệ AnHuyện Quỳnh Lưu</v>
      </c>
    </row>
    <row r="6652" spans="11:27" ht="15.75">
      <c r="K6652" s="21"/>
      <c r="L6652" s="17"/>
      <c r="M6652" s="17"/>
      <c r="N6652" s="17" t="s">
        <v>451</v>
      </c>
      <c r="O6652" s="17" t="s">
        <v>1523</v>
      </c>
      <c r="P6652" s="17" t="s">
        <v>6478</v>
      </c>
      <c r="Q6652" s="17" t="s">
        <v>306</v>
      </c>
      <c r="R6652" s="18">
        <v>125</v>
      </c>
      <c r="S6652" s="10">
        <v>50</v>
      </c>
      <c r="AA6652" s="11" t="str">
        <f t="shared" si="103"/>
        <v>41. Nghệ AnHuyện Quỳnh Lưu</v>
      </c>
    </row>
    <row r="6653" spans="11:27" ht="15.75">
      <c r="K6653" s="21"/>
      <c r="L6653" s="17"/>
      <c r="M6653" s="17"/>
      <c r="N6653" s="17" t="s">
        <v>451</v>
      </c>
      <c r="O6653" s="17" t="s">
        <v>1523</v>
      </c>
      <c r="P6653" s="17" t="s">
        <v>6479</v>
      </c>
      <c r="Q6653" s="17" t="s">
        <v>356</v>
      </c>
      <c r="R6653" s="18">
        <v>155</v>
      </c>
      <c r="S6653" s="10">
        <v>56</v>
      </c>
      <c r="AA6653" s="11" t="str">
        <f t="shared" si="103"/>
        <v>41. Nghệ AnHuyện Quỳnh Lưu</v>
      </c>
    </row>
    <row r="6654" spans="11:27" ht="15.75">
      <c r="K6654" s="21"/>
      <c r="L6654" s="17"/>
      <c r="M6654" s="17"/>
      <c r="N6654" s="17" t="s">
        <v>451</v>
      </c>
      <c r="O6654" s="17" t="s">
        <v>1523</v>
      </c>
      <c r="P6654" s="17" t="s">
        <v>6480</v>
      </c>
      <c r="Q6654" s="17" t="s">
        <v>306</v>
      </c>
      <c r="R6654" s="18">
        <v>125</v>
      </c>
      <c r="S6654" s="10">
        <v>50</v>
      </c>
      <c r="AA6654" s="11" t="str">
        <f t="shared" si="103"/>
        <v>41. Nghệ AnHuyện Quỳnh Lưu</v>
      </c>
    </row>
    <row r="6655" spans="11:27" ht="15.75">
      <c r="K6655" s="21"/>
      <c r="L6655" s="17"/>
      <c r="M6655" s="17"/>
      <c r="N6655" s="17" t="s">
        <v>451</v>
      </c>
      <c r="O6655" s="17" t="s">
        <v>1523</v>
      </c>
      <c r="P6655" s="17" t="s">
        <v>6481</v>
      </c>
      <c r="Q6655" s="17" t="s">
        <v>306</v>
      </c>
      <c r="R6655" s="18">
        <v>125</v>
      </c>
      <c r="S6655" s="10">
        <v>50</v>
      </c>
      <c r="AA6655" s="11" t="str">
        <f t="shared" si="103"/>
        <v>41. Nghệ AnHuyện Quỳnh Lưu</v>
      </c>
    </row>
    <row r="6656" spans="11:27" ht="15.75">
      <c r="K6656" s="21"/>
      <c r="L6656" s="17"/>
      <c r="M6656" s="17"/>
      <c r="N6656" s="17" t="s">
        <v>451</v>
      </c>
      <c r="O6656" s="17" t="s">
        <v>1523</v>
      </c>
      <c r="P6656" s="17" t="s">
        <v>6482</v>
      </c>
      <c r="Q6656" s="17" t="s">
        <v>356</v>
      </c>
      <c r="R6656" s="18">
        <v>155</v>
      </c>
      <c r="S6656" s="10">
        <v>56</v>
      </c>
      <c r="AA6656" s="11" t="str">
        <f t="shared" si="103"/>
        <v>41. Nghệ AnHuyện Quỳnh Lưu</v>
      </c>
    </row>
    <row r="6657" spans="11:27" ht="15.75">
      <c r="K6657" s="21"/>
      <c r="L6657" s="17"/>
      <c r="M6657" s="17"/>
      <c r="N6657" s="17" t="s">
        <v>451</v>
      </c>
      <c r="O6657" s="17" t="s">
        <v>1523</v>
      </c>
      <c r="P6657" s="17" t="s">
        <v>6483</v>
      </c>
      <c r="Q6657" s="17" t="s">
        <v>306</v>
      </c>
      <c r="R6657" s="18">
        <v>125</v>
      </c>
      <c r="S6657" s="10">
        <v>50</v>
      </c>
      <c r="AA6657" s="11" t="str">
        <f t="shared" si="103"/>
        <v>41. Nghệ AnHuyện Quỳnh Lưu</v>
      </c>
    </row>
    <row r="6658" spans="11:27" ht="15.75">
      <c r="K6658" s="21"/>
      <c r="L6658" s="17"/>
      <c r="M6658" s="17"/>
      <c r="N6658" s="17" t="s">
        <v>451</v>
      </c>
      <c r="O6658" s="17" t="s">
        <v>1523</v>
      </c>
      <c r="P6658" s="17" t="s">
        <v>6484</v>
      </c>
      <c r="Q6658" s="17" t="s">
        <v>356</v>
      </c>
      <c r="R6658" s="18">
        <v>155</v>
      </c>
      <c r="S6658" s="10">
        <v>56</v>
      </c>
      <c r="AA6658" s="11" t="str">
        <f t="shared" si="103"/>
        <v>41. Nghệ AnHuyện Quỳnh Lưu</v>
      </c>
    </row>
    <row r="6659" spans="11:27" ht="15.75">
      <c r="K6659" s="21"/>
      <c r="L6659" s="17"/>
      <c r="M6659" s="17"/>
      <c r="N6659" s="17" t="s">
        <v>451</v>
      </c>
      <c r="O6659" s="17" t="s">
        <v>1523</v>
      </c>
      <c r="P6659" s="17" t="s">
        <v>2611</v>
      </c>
      <c r="Q6659" s="17" t="s">
        <v>306</v>
      </c>
      <c r="R6659" s="18">
        <v>125</v>
      </c>
      <c r="S6659" s="10">
        <v>50</v>
      </c>
      <c r="AA6659" s="11" t="str">
        <f t="shared" si="103"/>
        <v>41. Nghệ AnHuyện Quỳnh Lưu</v>
      </c>
    </row>
    <row r="6660" spans="11:27" ht="15.75">
      <c r="K6660" s="21"/>
      <c r="L6660" s="17"/>
      <c r="M6660" s="17"/>
      <c r="N6660" s="17" t="s">
        <v>451</v>
      </c>
      <c r="O6660" s="17" t="s">
        <v>1523</v>
      </c>
      <c r="P6660" s="17" t="s">
        <v>2615</v>
      </c>
      <c r="Q6660" s="17" t="s">
        <v>306</v>
      </c>
      <c r="R6660" s="18">
        <v>125</v>
      </c>
      <c r="S6660" s="10">
        <v>50</v>
      </c>
      <c r="AA6660" s="11" t="str">
        <f t="shared" si="103"/>
        <v>41. Nghệ AnHuyện Quỳnh Lưu</v>
      </c>
    </row>
    <row r="6661" spans="11:27" ht="15.75">
      <c r="K6661" s="21"/>
      <c r="L6661" s="17"/>
      <c r="M6661" s="17"/>
      <c r="N6661" s="17" t="s">
        <v>451</v>
      </c>
      <c r="O6661" s="17" t="s">
        <v>1523</v>
      </c>
      <c r="P6661" s="17" t="s">
        <v>3327</v>
      </c>
      <c r="Q6661" s="17" t="s">
        <v>306</v>
      </c>
      <c r="R6661" s="18">
        <v>125</v>
      </c>
      <c r="S6661" s="10">
        <v>50</v>
      </c>
      <c r="AA6661" s="11" t="str">
        <f t="shared" si="103"/>
        <v>41. Nghệ AnHuyện Quỳnh Lưu</v>
      </c>
    </row>
    <row r="6662" spans="11:27" ht="15.75">
      <c r="K6662" s="21"/>
      <c r="L6662" s="17"/>
      <c r="M6662" s="17"/>
      <c r="N6662" s="17" t="s">
        <v>451</v>
      </c>
      <c r="O6662" s="17" t="s">
        <v>1523</v>
      </c>
      <c r="P6662" s="17" t="s">
        <v>6485</v>
      </c>
      <c r="Q6662" s="17" t="s">
        <v>356</v>
      </c>
      <c r="R6662" s="18">
        <v>155</v>
      </c>
      <c r="S6662" s="10">
        <v>56</v>
      </c>
      <c r="AA6662" s="11" t="str">
        <f t="shared" ref="AA6662:AA6725" si="104">N6662&amp;O6662</f>
        <v>41. Nghệ AnHuyện Quỳnh Lưu</v>
      </c>
    </row>
    <row r="6663" spans="11:27" ht="15.75">
      <c r="K6663" s="21"/>
      <c r="L6663" s="17"/>
      <c r="M6663" s="17"/>
      <c r="N6663" s="17" t="s">
        <v>451</v>
      </c>
      <c r="O6663" s="17" t="s">
        <v>979</v>
      </c>
      <c r="P6663" s="17" t="s">
        <v>6486</v>
      </c>
      <c r="Q6663" s="17" t="s">
        <v>297</v>
      </c>
      <c r="R6663" s="18">
        <v>95</v>
      </c>
      <c r="S6663" s="10">
        <v>44</v>
      </c>
      <c r="AA6663" s="11" t="str">
        <f t="shared" si="104"/>
        <v>41. Nghệ AnHuyện Tân Kỳ</v>
      </c>
    </row>
    <row r="6664" spans="11:27" ht="15.75">
      <c r="K6664" s="21"/>
      <c r="L6664" s="17"/>
      <c r="M6664" s="17"/>
      <c r="N6664" s="17" t="s">
        <v>451</v>
      </c>
      <c r="O6664" s="17" t="s">
        <v>979</v>
      </c>
      <c r="P6664" s="17" t="s">
        <v>6424</v>
      </c>
      <c r="Q6664" s="17" t="s">
        <v>297</v>
      </c>
      <c r="R6664" s="18">
        <v>95</v>
      </c>
      <c r="S6664" s="10">
        <v>44</v>
      </c>
      <c r="AA6664" s="11" t="str">
        <f t="shared" si="104"/>
        <v>41. Nghệ AnHuyện Tân Kỳ</v>
      </c>
    </row>
    <row r="6665" spans="11:27" ht="15.75">
      <c r="K6665" s="21"/>
      <c r="L6665" s="17"/>
      <c r="M6665" s="17"/>
      <c r="N6665" s="17" t="s">
        <v>451</v>
      </c>
      <c r="O6665" s="17" t="s">
        <v>979</v>
      </c>
      <c r="P6665" s="17" t="s">
        <v>2210</v>
      </c>
      <c r="Q6665" s="17" t="s">
        <v>297</v>
      </c>
      <c r="R6665" s="18">
        <v>95</v>
      </c>
      <c r="S6665" s="10">
        <v>44</v>
      </c>
      <c r="AA6665" s="11" t="str">
        <f t="shared" si="104"/>
        <v>41. Nghệ AnHuyện Tân Kỳ</v>
      </c>
    </row>
    <row r="6666" spans="11:27" ht="15.75">
      <c r="K6666" s="21"/>
      <c r="L6666" s="17"/>
      <c r="M6666" s="17"/>
      <c r="N6666" s="17" t="s">
        <v>451</v>
      </c>
      <c r="O6666" s="17" t="s">
        <v>979</v>
      </c>
      <c r="P6666" s="17" t="s">
        <v>833</v>
      </c>
      <c r="Q6666" s="17" t="s">
        <v>297</v>
      </c>
      <c r="R6666" s="18">
        <v>95</v>
      </c>
      <c r="S6666" s="10">
        <v>44</v>
      </c>
      <c r="AA6666" s="11" t="str">
        <f t="shared" si="104"/>
        <v>41. Nghệ AnHuyện Tân Kỳ</v>
      </c>
    </row>
    <row r="6667" spans="11:27" ht="15.75">
      <c r="K6667" s="21"/>
      <c r="L6667" s="17"/>
      <c r="M6667" s="17"/>
      <c r="N6667" s="17" t="s">
        <v>451</v>
      </c>
      <c r="O6667" s="17" t="s">
        <v>979</v>
      </c>
      <c r="P6667" s="17" t="s">
        <v>2042</v>
      </c>
      <c r="Q6667" s="17" t="s">
        <v>297</v>
      </c>
      <c r="R6667" s="18">
        <v>95</v>
      </c>
      <c r="S6667" s="10">
        <v>44</v>
      </c>
      <c r="AA6667" s="11" t="str">
        <f t="shared" si="104"/>
        <v>41. Nghệ AnHuyện Tân Kỳ</v>
      </c>
    </row>
    <row r="6668" spans="11:27" ht="15.75">
      <c r="K6668" s="21"/>
      <c r="L6668" s="17"/>
      <c r="M6668" s="17"/>
      <c r="N6668" s="17" t="s">
        <v>451</v>
      </c>
      <c r="O6668" s="17" t="s">
        <v>979</v>
      </c>
      <c r="P6668" s="17" t="s">
        <v>4703</v>
      </c>
      <c r="Q6668" s="17" t="s">
        <v>297</v>
      </c>
      <c r="R6668" s="18">
        <v>95</v>
      </c>
      <c r="S6668" s="10">
        <v>44</v>
      </c>
      <c r="AA6668" s="11" t="str">
        <f t="shared" si="104"/>
        <v>41. Nghệ AnHuyện Tân Kỳ</v>
      </c>
    </row>
    <row r="6669" spans="11:27" ht="15.75">
      <c r="K6669" s="21"/>
      <c r="L6669" s="17"/>
      <c r="M6669" s="17"/>
      <c r="N6669" s="17" t="s">
        <v>451</v>
      </c>
      <c r="O6669" s="17" t="s">
        <v>979</v>
      </c>
      <c r="P6669" s="17" t="s">
        <v>3232</v>
      </c>
      <c r="Q6669" s="17" t="s">
        <v>297</v>
      </c>
      <c r="R6669" s="18">
        <v>95</v>
      </c>
      <c r="S6669" s="10">
        <v>44</v>
      </c>
      <c r="AA6669" s="11" t="str">
        <f t="shared" si="104"/>
        <v>41. Nghệ AnHuyện Tân Kỳ</v>
      </c>
    </row>
    <row r="6670" spans="11:27" ht="15.75">
      <c r="K6670" s="21"/>
      <c r="L6670" s="17"/>
      <c r="M6670" s="17"/>
      <c r="N6670" s="17" t="s">
        <v>451</v>
      </c>
      <c r="O6670" s="17" t="s">
        <v>979</v>
      </c>
      <c r="P6670" s="17" t="s">
        <v>6487</v>
      </c>
      <c r="Q6670" s="17" t="s">
        <v>297</v>
      </c>
      <c r="R6670" s="18">
        <v>95</v>
      </c>
      <c r="S6670" s="10">
        <v>44</v>
      </c>
      <c r="AA6670" s="11" t="str">
        <f t="shared" si="104"/>
        <v>41. Nghệ AnHuyện Tân Kỳ</v>
      </c>
    </row>
    <row r="6671" spans="11:27" ht="15.75">
      <c r="K6671" s="21"/>
      <c r="L6671" s="17"/>
      <c r="M6671" s="17"/>
      <c r="N6671" s="17" t="s">
        <v>451</v>
      </c>
      <c r="O6671" s="17" t="s">
        <v>979</v>
      </c>
      <c r="P6671" s="17" t="s">
        <v>6170</v>
      </c>
      <c r="Q6671" s="17" t="s">
        <v>297</v>
      </c>
      <c r="R6671" s="18">
        <v>95</v>
      </c>
      <c r="S6671" s="10">
        <v>44</v>
      </c>
      <c r="AA6671" s="11" t="str">
        <f t="shared" si="104"/>
        <v>41. Nghệ AnHuyện Tân Kỳ</v>
      </c>
    </row>
    <row r="6672" spans="11:27" ht="15.75">
      <c r="K6672" s="21"/>
      <c r="L6672" s="17"/>
      <c r="M6672" s="17"/>
      <c r="N6672" s="17" t="s">
        <v>451</v>
      </c>
      <c r="O6672" s="17" t="s">
        <v>979</v>
      </c>
      <c r="P6672" s="17" t="s">
        <v>6488</v>
      </c>
      <c r="Q6672" s="17" t="s">
        <v>297</v>
      </c>
      <c r="R6672" s="18">
        <v>95</v>
      </c>
      <c r="S6672" s="10">
        <v>44</v>
      </c>
      <c r="AA6672" s="11" t="str">
        <f t="shared" si="104"/>
        <v>41. Nghệ AnHuyện Tân Kỳ</v>
      </c>
    </row>
    <row r="6673" spans="11:27" ht="15.75">
      <c r="K6673" s="21"/>
      <c r="L6673" s="17"/>
      <c r="M6673" s="17"/>
      <c r="N6673" s="17" t="s">
        <v>451</v>
      </c>
      <c r="O6673" s="17" t="s">
        <v>979</v>
      </c>
      <c r="P6673" s="17" t="s">
        <v>6489</v>
      </c>
      <c r="Q6673" s="17" t="s">
        <v>297</v>
      </c>
      <c r="R6673" s="18">
        <v>95</v>
      </c>
      <c r="S6673" s="10">
        <v>44</v>
      </c>
      <c r="AA6673" s="11" t="str">
        <f t="shared" si="104"/>
        <v>41. Nghệ AnHuyện Tân Kỳ</v>
      </c>
    </row>
    <row r="6674" spans="11:27" ht="15.75">
      <c r="K6674" s="21"/>
      <c r="L6674" s="17"/>
      <c r="M6674" s="17"/>
      <c r="N6674" s="17" t="s">
        <v>451</v>
      </c>
      <c r="O6674" s="17" t="s">
        <v>979</v>
      </c>
      <c r="P6674" s="17" t="s">
        <v>6490</v>
      </c>
      <c r="Q6674" s="17" t="s">
        <v>297</v>
      </c>
      <c r="R6674" s="18">
        <v>95</v>
      </c>
      <c r="S6674" s="10">
        <v>44</v>
      </c>
      <c r="AA6674" s="11" t="str">
        <f t="shared" si="104"/>
        <v>41. Nghệ AnHuyện Tân Kỳ</v>
      </c>
    </row>
    <row r="6675" spans="11:27" ht="15.75">
      <c r="K6675" s="21"/>
      <c r="L6675" s="17"/>
      <c r="M6675" s="17"/>
      <c r="N6675" s="17" t="s">
        <v>451</v>
      </c>
      <c r="O6675" s="17" t="s">
        <v>979</v>
      </c>
      <c r="P6675" s="17" t="s">
        <v>6491</v>
      </c>
      <c r="Q6675" s="17" t="s">
        <v>297</v>
      </c>
      <c r="R6675" s="18">
        <v>95</v>
      </c>
      <c r="S6675" s="10">
        <v>44</v>
      </c>
      <c r="AA6675" s="11" t="str">
        <f t="shared" si="104"/>
        <v>41. Nghệ AnHuyện Tân Kỳ</v>
      </c>
    </row>
    <row r="6676" spans="11:27" ht="15.75">
      <c r="K6676" s="21"/>
      <c r="L6676" s="17"/>
      <c r="M6676" s="17"/>
      <c r="N6676" s="17" t="s">
        <v>451</v>
      </c>
      <c r="O6676" s="17" t="s">
        <v>979</v>
      </c>
      <c r="P6676" s="17" t="s">
        <v>6182</v>
      </c>
      <c r="Q6676" s="17" t="s">
        <v>297</v>
      </c>
      <c r="R6676" s="18">
        <v>95</v>
      </c>
      <c r="S6676" s="10">
        <v>44</v>
      </c>
      <c r="AA6676" s="11" t="str">
        <f t="shared" si="104"/>
        <v>41. Nghệ AnHuyện Tân Kỳ</v>
      </c>
    </row>
    <row r="6677" spans="11:27" ht="15.75">
      <c r="K6677" s="21"/>
      <c r="L6677" s="17"/>
      <c r="M6677" s="17"/>
      <c r="N6677" s="17" t="s">
        <v>451</v>
      </c>
      <c r="O6677" s="17" t="s">
        <v>979</v>
      </c>
      <c r="P6677" s="17" t="s">
        <v>372</v>
      </c>
      <c r="Q6677" s="17" t="s">
        <v>297</v>
      </c>
      <c r="R6677" s="18">
        <v>95</v>
      </c>
      <c r="S6677" s="10">
        <v>44</v>
      </c>
      <c r="AA6677" s="11" t="str">
        <f t="shared" si="104"/>
        <v>41. Nghệ AnHuyện Tân Kỳ</v>
      </c>
    </row>
    <row r="6678" spans="11:27" ht="15.75">
      <c r="K6678" s="21"/>
      <c r="L6678" s="17"/>
      <c r="M6678" s="17"/>
      <c r="N6678" s="17" t="s">
        <v>451</v>
      </c>
      <c r="O6678" s="17" t="s">
        <v>979</v>
      </c>
      <c r="P6678" s="17" t="s">
        <v>2411</v>
      </c>
      <c r="Q6678" s="17" t="s">
        <v>297</v>
      </c>
      <c r="R6678" s="18">
        <v>95</v>
      </c>
      <c r="S6678" s="10">
        <v>44</v>
      </c>
      <c r="AA6678" s="11" t="str">
        <f t="shared" si="104"/>
        <v>41. Nghệ AnHuyện Tân Kỳ</v>
      </c>
    </row>
    <row r="6679" spans="11:27" ht="15.75">
      <c r="K6679" s="21"/>
      <c r="L6679" s="17"/>
      <c r="M6679" s="17"/>
      <c r="N6679" s="17" t="s">
        <v>451</v>
      </c>
      <c r="O6679" s="17" t="s">
        <v>979</v>
      </c>
      <c r="P6679" s="17" t="s">
        <v>6492</v>
      </c>
      <c r="Q6679" s="17" t="s">
        <v>297</v>
      </c>
      <c r="R6679" s="18">
        <v>95</v>
      </c>
      <c r="S6679" s="10">
        <v>44</v>
      </c>
      <c r="AA6679" s="11" t="str">
        <f t="shared" si="104"/>
        <v>41. Nghệ AnHuyện Tân Kỳ</v>
      </c>
    </row>
    <row r="6680" spans="11:27" ht="15.75">
      <c r="K6680" s="21"/>
      <c r="L6680" s="17"/>
      <c r="M6680" s="17"/>
      <c r="N6680" s="17" t="s">
        <v>451</v>
      </c>
      <c r="O6680" s="17" t="s">
        <v>979</v>
      </c>
      <c r="P6680" s="17" t="s">
        <v>4647</v>
      </c>
      <c r="Q6680" s="17" t="s">
        <v>297</v>
      </c>
      <c r="R6680" s="18">
        <v>95</v>
      </c>
      <c r="S6680" s="10">
        <v>44</v>
      </c>
      <c r="AA6680" s="11" t="str">
        <f t="shared" si="104"/>
        <v>41. Nghệ AnHuyện Tân Kỳ</v>
      </c>
    </row>
    <row r="6681" spans="11:27" ht="15.75">
      <c r="K6681" s="21"/>
      <c r="L6681" s="17"/>
      <c r="M6681" s="17"/>
      <c r="N6681" s="17" t="s">
        <v>451</v>
      </c>
      <c r="O6681" s="17" t="s">
        <v>979</v>
      </c>
      <c r="P6681" s="17" t="s">
        <v>3051</v>
      </c>
      <c r="Q6681" s="17" t="s">
        <v>297</v>
      </c>
      <c r="R6681" s="18">
        <v>95</v>
      </c>
      <c r="S6681" s="10">
        <v>44</v>
      </c>
      <c r="AA6681" s="11" t="str">
        <f t="shared" si="104"/>
        <v>41. Nghệ AnHuyện Tân Kỳ</v>
      </c>
    </row>
    <row r="6682" spans="11:27" ht="15.75">
      <c r="K6682" s="21"/>
      <c r="L6682" s="17"/>
      <c r="M6682" s="17"/>
      <c r="N6682" s="17" t="s">
        <v>451</v>
      </c>
      <c r="O6682" s="17" t="s">
        <v>979</v>
      </c>
      <c r="P6682" s="17" t="s">
        <v>1028</v>
      </c>
      <c r="Q6682" s="17" t="s">
        <v>297</v>
      </c>
      <c r="R6682" s="18">
        <v>95</v>
      </c>
      <c r="S6682" s="10">
        <v>44</v>
      </c>
      <c r="AA6682" s="11" t="str">
        <f t="shared" si="104"/>
        <v>41. Nghệ AnHuyện Tân Kỳ</v>
      </c>
    </row>
    <row r="6683" spans="11:27" ht="15.75">
      <c r="K6683" s="21"/>
      <c r="L6683" s="17"/>
      <c r="M6683" s="17"/>
      <c r="N6683" s="17" t="s">
        <v>451</v>
      </c>
      <c r="O6683" s="17" t="s">
        <v>979</v>
      </c>
      <c r="P6683" s="17" t="s">
        <v>1788</v>
      </c>
      <c r="Q6683" s="17" t="s">
        <v>297</v>
      </c>
      <c r="R6683" s="18">
        <v>95</v>
      </c>
      <c r="S6683" s="10">
        <v>44</v>
      </c>
      <c r="AA6683" s="11" t="str">
        <f t="shared" si="104"/>
        <v>41. Nghệ AnHuyện Tân Kỳ</v>
      </c>
    </row>
    <row r="6684" spans="11:27" ht="15.75">
      <c r="K6684" s="21"/>
      <c r="L6684" s="17"/>
      <c r="M6684" s="17"/>
      <c r="N6684" s="17" t="s">
        <v>451</v>
      </c>
      <c r="O6684" s="17" t="s">
        <v>979</v>
      </c>
      <c r="P6684" s="17" t="s">
        <v>6493</v>
      </c>
      <c r="Q6684" s="17" t="s">
        <v>297</v>
      </c>
      <c r="R6684" s="18">
        <v>95</v>
      </c>
      <c r="S6684" s="10">
        <v>44</v>
      </c>
      <c r="AA6684" s="11" t="str">
        <f t="shared" si="104"/>
        <v>41. Nghệ AnHuyện Tân Kỳ</v>
      </c>
    </row>
    <row r="6685" spans="11:27" ht="15.75">
      <c r="K6685" s="21"/>
      <c r="L6685" s="17"/>
      <c r="M6685" s="17"/>
      <c r="N6685" s="17" t="s">
        <v>451</v>
      </c>
      <c r="O6685" s="17" t="s">
        <v>985</v>
      </c>
      <c r="P6685" s="17" t="s">
        <v>6494</v>
      </c>
      <c r="Q6685" s="17" t="s">
        <v>347</v>
      </c>
      <c r="R6685" s="18">
        <v>65</v>
      </c>
      <c r="S6685" s="10">
        <v>36</v>
      </c>
      <c r="AA6685" s="11" t="str">
        <f t="shared" si="104"/>
        <v>41. Nghệ AnHuyện Tương Dương</v>
      </c>
    </row>
    <row r="6686" spans="11:27" ht="15.75">
      <c r="K6686" s="21"/>
      <c r="L6686" s="17"/>
      <c r="M6686" s="17"/>
      <c r="N6686" s="17" t="s">
        <v>451</v>
      </c>
      <c r="O6686" s="17" t="s">
        <v>985</v>
      </c>
      <c r="P6686" s="17" t="s">
        <v>6495</v>
      </c>
      <c r="Q6686" s="17" t="s">
        <v>347</v>
      </c>
      <c r="R6686" s="18">
        <v>65</v>
      </c>
      <c r="S6686" s="10">
        <v>36</v>
      </c>
      <c r="AA6686" s="11" t="str">
        <f t="shared" si="104"/>
        <v>41. Nghệ AnHuyện Tương Dương</v>
      </c>
    </row>
    <row r="6687" spans="11:27" ht="15.75">
      <c r="K6687" s="21"/>
      <c r="L6687" s="17"/>
      <c r="M6687" s="17"/>
      <c r="N6687" s="17" t="s">
        <v>451</v>
      </c>
      <c r="O6687" s="17" t="s">
        <v>985</v>
      </c>
      <c r="P6687" s="17" t="s">
        <v>6496</v>
      </c>
      <c r="Q6687" s="17" t="s">
        <v>347</v>
      </c>
      <c r="R6687" s="18">
        <v>65</v>
      </c>
      <c r="S6687" s="10">
        <v>36</v>
      </c>
      <c r="AA6687" s="11" t="str">
        <f t="shared" si="104"/>
        <v>41. Nghệ AnHuyện Tương Dương</v>
      </c>
    </row>
    <row r="6688" spans="11:27" ht="15.75">
      <c r="K6688" s="21"/>
      <c r="L6688" s="17"/>
      <c r="M6688" s="17"/>
      <c r="N6688" s="17" t="s">
        <v>451</v>
      </c>
      <c r="O6688" s="17" t="s">
        <v>985</v>
      </c>
      <c r="P6688" s="17" t="s">
        <v>6497</v>
      </c>
      <c r="Q6688" s="17" t="s">
        <v>347</v>
      </c>
      <c r="R6688" s="18">
        <v>65</v>
      </c>
      <c r="S6688" s="10">
        <v>36</v>
      </c>
      <c r="AA6688" s="11" t="str">
        <f t="shared" si="104"/>
        <v>41. Nghệ AnHuyện Tương Dương</v>
      </c>
    </row>
    <row r="6689" spans="11:27" ht="15.75">
      <c r="K6689" s="21"/>
      <c r="L6689" s="17"/>
      <c r="M6689" s="17"/>
      <c r="N6689" s="17" t="s">
        <v>451</v>
      </c>
      <c r="O6689" s="17" t="s">
        <v>985</v>
      </c>
      <c r="P6689" s="17" t="s">
        <v>6498</v>
      </c>
      <c r="Q6689" s="17" t="s">
        <v>347</v>
      </c>
      <c r="R6689" s="18">
        <v>65</v>
      </c>
      <c r="S6689" s="10">
        <v>36</v>
      </c>
      <c r="AA6689" s="11" t="str">
        <f t="shared" si="104"/>
        <v>41. Nghệ AnHuyện Tương Dương</v>
      </c>
    </row>
    <row r="6690" spans="11:27" ht="15.75">
      <c r="K6690" s="21"/>
      <c r="L6690" s="17"/>
      <c r="M6690" s="17"/>
      <c r="N6690" s="17" t="s">
        <v>451</v>
      </c>
      <c r="O6690" s="17" t="s">
        <v>985</v>
      </c>
      <c r="P6690" s="17" t="s">
        <v>6499</v>
      </c>
      <c r="Q6690" s="17" t="s">
        <v>347</v>
      </c>
      <c r="R6690" s="18">
        <v>65</v>
      </c>
      <c r="S6690" s="10">
        <v>36</v>
      </c>
      <c r="AA6690" s="11" t="str">
        <f t="shared" si="104"/>
        <v>41. Nghệ AnHuyện Tương Dương</v>
      </c>
    </row>
    <row r="6691" spans="11:27" ht="15.75">
      <c r="K6691" s="21"/>
      <c r="L6691" s="17"/>
      <c r="M6691" s="17"/>
      <c r="N6691" s="17" t="s">
        <v>451</v>
      </c>
      <c r="O6691" s="17" t="s">
        <v>985</v>
      </c>
      <c r="P6691" s="17" t="s">
        <v>6500</v>
      </c>
      <c r="Q6691" s="17" t="s">
        <v>347</v>
      </c>
      <c r="R6691" s="18">
        <v>65</v>
      </c>
      <c r="S6691" s="10">
        <v>36</v>
      </c>
      <c r="AA6691" s="11" t="str">
        <f t="shared" si="104"/>
        <v>41. Nghệ AnHuyện Tương Dương</v>
      </c>
    </row>
    <row r="6692" spans="11:27" ht="15.75">
      <c r="K6692" s="21"/>
      <c r="L6692" s="17"/>
      <c r="M6692" s="17"/>
      <c r="N6692" s="17" t="s">
        <v>451</v>
      </c>
      <c r="O6692" s="17" t="s">
        <v>985</v>
      </c>
      <c r="P6692" s="17" t="s">
        <v>6501</v>
      </c>
      <c r="Q6692" s="17" t="s">
        <v>347</v>
      </c>
      <c r="R6692" s="18">
        <v>65</v>
      </c>
      <c r="S6692" s="10">
        <v>36</v>
      </c>
      <c r="AA6692" s="11" t="str">
        <f t="shared" si="104"/>
        <v>41. Nghệ AnHuyện Tương Dương</v>
      </c>
    </row>
    <row r="6693" spans="11:27" ht="15.75">
      <c r="K6693" s="21"/>
      <c r="L6693" s="17"/>
      <c r="M6693" s="17"/>
      <c r="N6693" s="17" t="s">
        <v>451</v>
      </c>
      <c r="O6693" s="17" t="s">
        <v>985</v>
      </c>
      <c r="P6693" s="17" t="s">
        <v>6454</v>
      </c>
      <c r="Q6693" s="17" t="s">
        <v>347</v>
      </c>
      <c r="R6693" s="18">
        <v>65</v>
      </c>
      <c r="S6693" s="10">
        <v>36</v>
      </c>
      <c r="AA6693" s="11" t="str">
        <f t="shared" si="104"/>
        <v>41. Nghệ AnHuyện Tương Dương</v>
      </c>
    </row>
    <row r="6694" spans="11:27" ht="15.75">
      <c r="K6694" s="21"/>
      <c r="L6694" s="17"/>
      <c r="M6694" s="17"/>
      <c r="N6694" s="17" t="s">
        <v>451</v>
      </c>
      <c r="O6694" s="17" t="s">
        <v>985</v>
      </c>
      <c r="P6694" s="17" t="s">
        <v>6502</v>
      </c>
      <c r="Q6694" s="17" t="s">
        <v>347</v>
      </c>
      <c r="R6694" s="18">
        <v>65</v>
      </c>
      <c r="S6694" s="10">
        <v>36</v>
      </c>
      <c r="AA6694" s="11" t="str">
        <f t="shared" si="104"/>
        <v>41. Nghệ AnHuyện Tương Dương</v>
      </c>
    </row>
    <row r="6695" spans="11:27" ht="15.75">
      <c r="K6695" s="21"/>
      <c r="L6695" s="17"/>
      <c r="M6695" s="17"/>
      <c r="N6695" s="17" t="s">
        <v>451</v>
      </c>
      <c r="O6695" s="17" t="s">
        <v>985</v>
      </c>
      <c r="P6695" s="17" t="s">
        <v>6503</v>
      </c>
      <c r="Q6695" s="17" t="s">
        <v>347</v>
      </c>
      <c r="R6695" s="18">
        <v>65</v>
      </c>
      <c r="S6695" s="10">
        <v>36</v>
      </c>
      <c r="AA6695" s="11" t="str">
        <f t="shared" si="104"/>
        <v>41. Nghệ AnHuyện Tương Dương</v>
      </c>
    </row>
    <row r="6696" spans="11:27" ht="15.75">
      <c r="K6696" s="21"/>
      <c r="L6696" s="17"/>
      <c r="M6696" s="17"/>
      <c r="N6696" s="17" t="s">
        <v>451</v>
      </c>
      <c r="O6696" s="17" t="s">
        <v>985</v>
      </c>
      <c r="P6696" s="17" t="s">
        <v>6504</v>
      </c>
      <c r="Q6696" s="17" t="s">
        <v>347</v>
      </c>
      <c r="R6696" s="18">
        <v>65</v>
      </c>
      <c r="S6696" s="10">
        <v>36</v>
      </c>
      <c r="AA6696" s="11" t="str">
        <f t="shared" si="104"/>
        <v>41. Nghệ AnHuyện Tương Dương</v>
      </c>
    </row>
    <row r="6697" spans="11:27" ht="15.75">
      <c r="K6697" s="21"/>
      <c r="L6697" s="17"/>
      <c r="M6697" s="17"/>
      <c r="N6697" s="17" t="s">
        <v>451</v>
      </c>
      <c r="O6697" s="17" t="s">
        <v>985</v>
      </c>
      <c r="P6697" s="17" t="s">
        <v>6505</v>
      </c>
      <c r="Q6697" s="17" t="s">
        <v>347</v>
      </c>
      <c r="R6697" s="18">
        <v>65</v>
      </c>
      <c r="S6697" s="10">
        <v>36</v>
      </c>
      <c r="AA6697" s="11" t="str">
        <f t="shared" si="104"/>
        <v>41. Nghệ AnHuyện Tương Dương</v>
      </c>
    </row>
    <row r="6698" spans="11:27" ht="15.75">
      <c r="K6698" s="21"/>
      <c r="L6698" s="17"/>
      <c r="M6698" s="17"/>
      <c r="N6698" s="17" t="s">
        <v>451</v>
      </c>
      <c r="O6698" s="17" t="s">
        <v>985</v>
      </c>
      <c r="P6698" s="17" t="s">
        <v>4638</v>
      </c>
      <c r="Q6698" s="17" t="s">
        <v>347</v>
      </c>
      <c r="R6698" s="18">
        <v>65</v>
      </c>
      <c r="S6698" s="10">
        <v>36</v>
      </c>
      <c r="AA6698" s="11" t="str">
        <f t="shared" si="104"/>
        <v>41. Nghệ AnHuyện Tương Dương</v>
      </c>
    </row>
    <row r="6699" spans="11:27" ht="15.75">
      <c r="K6699" s="21"/>
      <c r="L6699" s="17"/>
      <c r="M6699" s="17"/>
      <c r="N6699" s="17" t="s">
        <v>451</v>
      </c>
      <c r="O6699" s="17" t="s">
        <v>985</v>
      </c>
      <c r="P6699" s="17" t="s">
        <v>6506</v>
      </c>
      <c r="Q6699" s="17" t="s">
        <v>347</v>
      </c>
      <c r="R6699" s="18">
        <v>65</v>
      </c>
      <c r="S6699" s="10">
        <v>36</v>
      </c>
      <c r="AA6699" s="11" t="str">
        <f t="shared" si="104"/>
        <v>41. Nghệ AnHuyện Tương Dương</v>
      </c>
    </row>
    <row r="6700" spans="11:27" ht="15.75">
      <c r="K6700" s="21"/>
      <c r="L6700" s="17"/>
      <c r="M6700" s="17"/>
      <c r="N6700" s="17" t="s">
        <v>451</v>
      </c>
      <c r="O6700" s="17" t="s">
        <v>985</v>
      </c>
      <c r="P6700" s="17" t="s">
        <v>6507</v>
      </c>
      <c r="Q6700" s="17" t="s">
        <v>347</v>
      </c>
      <c r="R6700" s="18">
        <v>65</v>
      </c>
      <c r="S6700" s="10">
        <v>36</v>
      </c>
      <c r="AA6700" s="11" t="str">
        <f t="shared" si="104"/>
        <v>41. Nghệ AnHuyện Tương Dương</v>
      </c>
    </row>
    <row r="6701" spans="11:27" ht="15.75">
      <c r="K6701" s="21"/>
      <c r="L6701" s="17"/>
      <c r="M6701" s="17"/>
      <c r="N6701" s="17" t="s">
        <v>451</v>
      </c>
      <c r="O6701" s="17" t="s">
        <v>985</v>
      </c>
      <c r="P6701" s="17" t="s">
        <v>6247</v>
      </c>
      <c r="Q6701" s="17" t="s">
        <v>347</v>
      </c>
      <c r="R6701" s="18">
        <v>65</v>
      </c>
      <c r="S6701" s="10">
        <v>36</v>
      </c>
      <c r="AA6701" s="11" t="str">
        <f t="shared" si="104"/>
        <v>41. Nghệ AnHuyện Tương Dương</v>
      </c>
    </row>
    <row r="6702" spans="11:27" ht="15.75">
      <c r="K6702" s="21"/>
      <c r="L6702" s="17"/>
      <c r="M6702" s="17"/>
      <c r="N6702" s="17" t="s">
        <v>451</v>
      </c>
      <c r="O6702" s="17" t="s">
        <v>982</v>
      </c>
      <c r="P6702" s="17" t="s">
        <v>6508</v>
      </c>
      <c r="Q6702" s="17" t="s">
        <v>297</v>
      </c>
      <c r="R6702" s="18">
        <v>95</v>
      </c>
      <c r="S6702" s="10">
        <v>44</v>
      </c>
      <c r="AA6702" s="11" t="str">
        <f t="shared" si="104"/>
        <v>41. Nghệ AnHuyện Thanh Chương</v>
      </c>
    </row>
    <row r="6703" spans="11:27" ht="15.75">
      <c r="K6703" s="21"/>
      <c r="L6703" s="17"/>
      <c r="M6703" s="17"/>
      <c r="N6703" s="17" t="s">
        <v>451</v>
      </c>
      <c r="O6703" s="17" t="s">
        <v>982</v>
      </c>
      <c r="P6703" s="17" t="s">
        <v>6509</v>
      </c>
      <c r="Q6703" s="17" t="s">
        <v>297</v>
      </c>
      <c r="R6703" s="18">
        <v>95</v>
      </c>
      <c r="S6703" s="10">
        <v>44</v>
      </c>
      <c r="AA6703" s="11" t="str">
        <f t="shared" si="104"/>
        <v>41. Nghệ AnHuyện Thanh Chương</v>
      </c>
    </row>
    <row r="6704" spans="11:27" ht="15.75">
      <c r="K6704" s="21"/>
      <c r="L6704" s="17"/>
      <c r="M6704" s="17"/>
      <c r="N6704" s="17" t="s">
        <v>451</v>
      </c>
      <c r="O6704" s="17" t="s">
        <v>982</v>
      </c>
      <c r="P6704" s="17" t="s">
        <v>1124</v>
      </c>
      <c r="Q6704" s="17" t="s">
        <v>297</v>
      </c>
      <c r="R6704" s="18">
        <v>95</v>
      </c>
      <c r="S6704" s="10">
        <v>44</v>
      </c>
      <c r="AA6704" s="11" t="str">
        <f t="shared" si="104"/>
        <v>41. Nghệ AnHuyện Thanh Chương</v>
      </c>
    </row>
    <row r="6705" spans="11:27" ht="15.75">
      <c r="K6705" s="21"/>
      <c r="L6705" s="17"/>
      <c r="M6705" s="17"/>
      <c r="N6705" s="17" t="s">
        <v>451</v>
      </c>
      <c r="O6705" s="17" t="s">
        <v>982</v>
      </c>
      <c r="P6705" s="17" t="s">
        <v>6424</v>
      </c>
      <c r="Q6705" s="17" t="s">
        <v>297</v>
      </c>
      <c r="R6705" s="18">
        <v>95</v>
      </c>
      <c r="S6705" s="10">
        <v>44</v>
      </c>
      <c r="AA6705" s="11" t="str">
        <f t="shared" si="104"/>
        <v>41. Nghệ AnHuyện Thanh Chương</v>
      </c>
    </row>
    <row r="6706" spans="11:27" ht="15.75">
      <c r="K6706" s="21"/>
      <c r="L6706" s="17"/>
      <c r="M6706" s="17"/>
      <c r="N6706" s="17" t="s">
        <v>451</v>
      </c>
      <c r="O6706" s="17" t="s">
        <v>982</v>
      </c>
      <c r="P6706" s="17" t="s">
        <v>6510</v>
      </c>
      <c r="Q6706" s="17" t="s">
        <v>297</v>
      </c>
      <c r="R6706" s="18">
        <v>95</v>
      </c>
      <c r="S6706" s="10">
        <v>44</v>
      </c>
      <c r="AA6706" s="11" t="str">
        <f t="shared" si="104"/>
        <v>41. Nghệ AnHuyện Thanh Chương</v>
      </c>
    </row>
    <row r="6707" spans="11:27" ht="15.75">
      <c r="K6707" s="21"/>
      <c r="L6707" s="17"/>
      <c r="M6707" s="17"/>
      <c r="N6707" s="17" t="s">
        <v>451</v>
      </c>
      <c r="O6707" s="17" t="s">
        <v>982</v>
      </c>
      <c r="P6707" s="17" t="s">
        <v>5207</v>
      </c>
      <c r="Q6707" s="17" t="s">
        <v>297</v>
      </c>
      <c r="R6707" s="18">
        <v>95</v>
      </c>
      <c r="S6707" s="10">
        <v>44</v>
      </c>
      <c r="AA6707" s="11" t="str">
        <f t="shared" si="104"/>
        <v>41. Nghệ AnHuyện Thanh Chương</v>
      </c>
    </row>
    <row r="6708" spans="11:27" ht="15.75">
      <c r="K6708" s="21"/>
      <c r="L6708" s="17"/>
      <c r="M6708" s="17"/>
      <c r="N6708" s="17" t="s">
        <v>451</v>
      </c>
      <c r="O6708" s="17" t="s">
        <v>982</v>
      </c>
      <c r="P6708" s="17" t="s">
        <v>2549</v>
      </c>
      <c r="Q6708" s="17" t="s">
        <v>297</v>
      </c>
      <c r="R6708" s="18">
        <v>95</v>
      </c>
      <c r="S6708" s="10">
        <v>44</v>
      </c>
      <c r="AA6708" s="11" t="str">
        <f t="shared" si="104"/>
        <v>41. Nghệ AnHuyện Thanh Chương</v>
      </c>
    </row>
    <row r="6709" spans="11:27" ht="15.75">
      <c r="K6709" s="21"/>
      <c r="L6709" s="17"/>
      <c r="M6709" s="17"/>
      <c r="N6709" s="17" t="s">
        <v>451</v>
      </c>
      <c r="O6709" s="17" t="s">
        <v>982</v>
      </c>
      <c r="P6709" s="17" t="s">
        <v>6511</v>
      </c>
      <c r="Q6709" s="17" t="s">
        <v>297</v>
      </c>
      <c r="R6709" s="18">
        <v>95</v>
      </c>
      <c r="S6709" s="10">
        <v>44</v>
      </c>
      <c r="AA6709" s="11" t="str">
        <f t="shared" si="104"/>
        <v>41. Nghệ AnHuyện Thanh Chương</v>
      </c>
    </row>
    <row r="6710" spans="11:27" ht="15.75">
      <c r="K6710" s="21"/>
      <c r="L6710" s="17"/>
      <c r="M6710" s="17"/>
      <c r="N6710" s="17" t="s">
        <v>451</v>
      </c>
      <c r="O6710" s="17" t="s">
        <v>982</v>
      </c>
      <c r="P6710" s="17" t="s">
        <v>3043</v>
      </c>
      <c r="Q6710" s="17" t="s">
        <v>297</v>
      </c>
      <c r="R6710" s="18">
        <v>95</v>
      </c>
      <c r="S6710" s="10">
        <v>44</v>
      </c>
      <c r="AA6710" s="11" t="str">
        <f t="shared" si="104"/>
        <v>41. Nghệ AnHuyện Thanh Chương</v>
      </c>
    </row>
    <row r="6711" spans="11:27" ht="15.75">
      <c r="K6711" s="21"/>
      <c r="L6711" s="17"/>
      <c r="M6711" s="17"/>
      <c r="N6711" s="17" t="s">
        <v>451</v>
      </c>
      <c r="O6711" s="17" t="s">
        <v>982</v>
      </c>
      <c r="P6711" s="17" t="s">
        <v>6512</v>
      </c>
      <c r="Q6711" s="17" t="s">
        <v>297</v>
      </c>
      <c r="R6711" s="18">
        <v>95</v>
      </c>
      <c r="S6711" s="10">
        <v>44</v>
      </c>
      <c r="AA6711" s="11" t="str">
        <f t="shared" si="104"/>
        <v>41. Nghệ AnHuyện Thanh Chương</v>
      </c>
    </row>
    <row r="6712" spans="11:27" ht="15.75">
      <c r="K6712" s="21"/>
      <c r="L6712" s="17"/>
      <c r="M6712" s="17"/>
      <c r="N6712" s="17" t="s">
        <v>451</v>
      </c>
      <c r="O6712" s="17" t="s">
        <v>982</v>
      </c>
      <c r="P6712" s="17" t="s">
        <v>6513</v>
      </c>
      <c r="Q6712" s="17" t="s">
        <v>297</v>
      </c>
      <c r="R6712" s="18">
        <v>95</v>
      </c>
      <c r="S6712" s="10">
        <v>44</v>
      </c>
      <c r="AA6712" s="11" t="str">
        <f t="shared" si="104"/>
        <v>41. Nghệ AnHuyện Thanh Chương</v>
      </c>
    </row>
    <row r="6713" spans="11:27" ht="15.75">
      <c r="K6713" s="21"/>
      <c r="L6713" s="17"/>
      <c r="M6713" s="17"/>
      <c r="N6713" s="17" t="s">
        <v>451</v>
      </c>
      <c r="O6713" s="17" t="s">
        <v>982</v>
      </c>
      <c r="P6713" s="17" t="s">
        <v>6514</v>
      </c>
      <c r="Q6713" s="17" t="s">
        <v>297</v>
      </c>
      <c r="R6713" s="18">
        <v>95</v>
      </c>
      <c r="S6713" s="10">
        <v>44</v>
      </c>
      <c r="AA6713" s="11" t="str">
        <f t="shared" si="104"/>
        <v>41. Nghệ AnHuyện Thanh Chương</v>
      </c>
    </row>
    <row r="6714" spans="11:27" ht="15.75">
      <c r="K6714" s="21"/>
      <c r="L6714" s="17"/>
      <c r="M6714" s="17"/>
      <c r="N6714" s="17" t="s">
        <v>451</v>
      </c>
      <c r="O6714" s="17" t="s">
        <v>982</v>
      </c>
      <c r="P6714" s="17" t="s">
        <v>4463</v>
      </c>
      <c r="Q6714" s="17" t="s">
        <v>297</v>
      </c>
      <c r="R6714" s="18">
        <v>95</v>
      </c>
      <c r="S6714" s="10">
        <v>44</v>
      </c>
      <c r="AA6714" s="11" t="str">
        <f t="shared" si="104"/>
        <v>41. Nghệ AnHuyện Thanh Chương</v>
      </c>
    </row>
    <row r="6715" spans="11:27" ht="15.75">
      <c r="K6715" s="21"/>
      <c r="L6715" s="17"/>
      <c r="M6715" s="17"/>
      <c r="N6715" s="17" t="s">
        <v>451</v>
      </c>
      <c r="O6715" s="17" t="s">
        <v>982</v>
      </c>
      <c r="P6715" s="17" t="s">
        <v>4897</v>
      </c>
      <c r="Q6715" s="17" t="s">
        <v>297</v>
      </c>
      <c r="R6715" s="18">
        <v>95</v>
      </c>
      <c r="S6715" s="10">
        <v>44</v>
      </c>
      <c r="AA6715" s="11" t="str">
        <f t="shared" si="104"/>
        <v>41. Nghệ AnHuyện Thanh Chương</v>
      </c>
    </row>
    <row r="6716" spans="11:27" ht="15.75">
      <c r="K6716" s="21"/>
      <c r="L6716" s="17"/>
      <c r="M6716" s="17"/>
      <c r="N6716" s="17" t="s">
        <v>451</v>
      </c>
      <c r="O6716" s="17" t="s">
        <v>982</v>
      </c>
      <c r="P6716" s="17" t="s">
        <v>4564</v>
      </c>
      <c r="Q6716" s="17" t="s">
        <v>297</v>
      </c>
      <c r="R6716" s="18">
        <v>95</v>
      </c>
      <c r="S6716" s="10">
        <v>44</v>
      </c>
      <c r="AA6716" s="11" t="str">
        <f t="shared" si="104"/>
        <v>41. Nghệ AnHuyện Thanh Chương</v>
      </c>
    </row>
    <row r="6717" spans="11:27" ht="15.75">
      <c r="K6717" s="21"/>
      <c r="L6717" s="17"/>
      <c r="M6717" s="17"/>
      <c r="N6717" s="17" t="s">
        <v>451</v>
      </c>
      <c r="O6717" s="17" t="s">
        <v>982</v>
      </c>
      <c r="P6717" s="17" t="s">
        <v>3238</v>
      </c>
      <c r="Q6717" s="17" t="s">
        <v>297</v>
      </c>
      <c r="R6717" s="18">
        <v>95</v>
      </c>
      <c r="S6717" s="10">
        <v>44</v>
      </c>
      <c r="AA6717" s="11" t="str">
        <f t="shared" si="104"/>
        <v>41. Nghệ AnHuyện Thanh Chương</v>
      </c>
    </row>
    <row r="6718" spans="11:27" ht="15.75">
      <c r="K6718" s="21"/>
      <c r="L6718" s="17"/>
      <c r="M6718" s="17"/>
      <c r="N6718" s="17" t="s">
        <v>451</v>
      </c>
      <c r="O6718" s="17" t="s">
        <v>982</v>
      </c>
      <c r="P6718" s="17" t="s">
        <v>4565</v>
      </c>
      <c r="Q6718" s="17" t="s">
        <v>297</v>
      </c>
      <c r="R6718" s="18">
        <v>95</v>
      </c>
      <c r="S6718" s="10">
        <v>44</v>
      </c>
      <c r="AA6718" s="11" t="str">
        <f t="shared" si="104"/>
        <v>41. Nghệ AnHuyện Thanh Chương</v>
      </c>
    </row>
    <row r="6719" spans="11:27" ht="15.75">
      <c r="K6719" s="21"/>
      <c r="L6719" s="17"/>
      <c r="M6719" s="17"/>
      <c r="N6719" s="17" t="s">
        <v>451</v>
      </c>
      <c r="O6719" s="17" t="s">
        <v>982</v>
      </c>
      <c r="P6719" s="17" t="s">
        <v>6515</v>
      </c>
      <c r="Q6719" s="17" t="s">
        <v>297</v>
      </c>
      <c r="R6719" s="18">
        <v>95</v>
      </c>
      <c r="S6719" s="10">
        <v>44</v>
      </c>
      <c r="AA6719" s="11" t="str">
        <f t="shared" si="104"/>
        <v>41. Nghệ AnHuyện Thanh Chương</v>
      </c>
    </row>
    <row r="6720" spans="11:27" ht="15.75">
      <c r="K6720" s="21"/>
      <c r="L6720" s="17"/>
      <c r="M6720" s="17"/>
      <c r="N6720" s="17" t="s">
        <v>451</v>
      </c>
      <c r="O6720" s="17" t="s">
        <v>982</v>
      </c>
      <c r="P6720" s="17" t="s">
        <v>4882</v>
      </c>
      <c r="Q6720" s="17" t="s">
        <v>297</v>
      </c>
      <c r="R6720" s="18">
        <v>95</v>
      </c>
      <c r="S6720" s="10">
        <v>44</v>
      </c>
      <c r="AA6720" s="11" t="str">
        <f t="shared" si="104"/>
        <v>41. Nghệ AnHuyện Thanh Chương</v>
      </c>
    </row>
    <row r="6721" spans="11:27" ht="15.75">
      <c r="K6721" s="21"/>
      <c r="L6721" s="17"/>
      <c r="M6721" s="17"/>
      <c r="N6721" s="17" t="s">
        <v>451</v>
      </c>
      <c r="O6721" s="17" t="s">
        <v>982</v>
      </c>
      <c r="P6721" s="17" t="s">
        <v>793</v>
      </c>
      <c r="Q6721" s="17" t="s">
        <v>297</v>
      </c>
      <c r="R6721" s="18">
        <v>95</v>
      </c>
      <c r="S6721" s="10">
        <v>44</v>
      </c>
      <c r="AA6721" s="11" t="str">
        <f t="shared" si="104"/>
        <v>41. Nghệ AnHuyện Thanh Chương</v>
      </c>
    </row>
    <row r="6722" spans="11:27" ht="15.75">
      <c r="K6722" s="21"/>
      <c r="L6722" s="17"/>
      <c r="M6722" s="17"/>
      <c r="N6722" s="17" t="s">
        <v>451</v>
      </c>
      <c r="O6722" s="17" t="s">
        <v>982</v>
      </c>
      <c r="P6722" s="17" t="s">
        <v>6516</v>
      </c>
      <c r="Q6722" s="17" t="s">
        <v>297</v>
      </c>
      <c r="R6722" s="18">
        <v>95</v>
      </c>
      <c r="S6722" s="10">
        <v>44</v>
      </c>
      <c r="AA6722" s="11" t="str">
        <f t="shared" si="104"/>
        <v>41. Nghệ AnHuyện Thanh Chương</v>
      </c>
    </row>
    <row r="6723" spans="11:27" ht="15.75">
      <c r="K6723" s="21"/>
      <c r="L6723" s="17"/>
      <c r="M6723" s="17"/>
      <c r="N6723" s="17" t="s">
        <v>451</v>
      </c>
      <c r="O6723" s="17" t="s">
        <v>982</v>
      </c>
      <c r="P6723" s="17" t="s">
        <v>6517</v>
      </c>
      <c r="Q6723" s="17" t="s">
        <v>297</v>
      </c>
      <c r="R6723" s="18">
        <v>95</v>
      </c>
      <c r="S6723" s="10">
        <v>44</v>
      </c>
      <c r="AA6723" s="11" t="str">
        <f t="shared" si="104"/>
        <v>41. Nghệ AnHuyện Thanh Chương</v>
      </c>
    </row>
    <row r="6724" spans="11:27" ht="15.75">
      <c r="K6724" s="21"/>
      <c r="L6724" s="17"/>
      <c r="M6724" s="17"/>
      <c r="N6724" s="17" t="s">
        <v>451</v>
      </c>
      <c r="O6724" s="17" t="s">
        <v>982</v>
      </c>
      <c r="P6724" s="17" t="s">
        <v>3521</v>
      </c>
      <c r="Q6724" s="17" t="s">
        <v>297</v>
      </c>
      <c r="R6724" s="18">
        <v>95</v>
      </c>
      <c r="S6724" s="10">
        <v>44</v>
      </c>
      <c r="AA6724" s="11" t="str">
        <f t="shared" si="104"/>
        <v>41. Nghệ AnHuyện Thanh Chương</v>
      </c>
    </row>
    <row r="6725" spans="11:27" ht="15.75">
      <c r="K6725" s="21"/>
      <c r="L6725" s="17"/>
      <c r="M6725" s="17"/>
      <c r="N6725" s="17" t="s">
        <v>451</v>
      </c>
      <c r="O6725" s="17" t="s">
        <v>982</v>
      </c>
      <c r="P6725" s="17" t="s">
        <v>2075</v>
      </c>
      <c r="Q6725" s="17" t="s">
        <v>297</v>
      </c>
      <c r="R6725" s="18">
        <v>95</v>
      </c>
      <c r="S6725" s="10">
        <v>44</v>
      </c>
      <c r="AA6725" s="11" t="str">
        <f t="shared" si="104"/>
        <v>41. Nghệ AnHuyện Thanh Chương</v>
      </c>
    </row>
    <row r="6726" spans="11:27" ht="15.75">
      <c r="K6726" s="21"/>
      <c r="L6726" s="17"/>
      <c r="M6726" s="17"/>
      <c r="N6726" s="17" t="s">
        <v>451</v>
      </c>
      <c r="O6726" s="17" t="s">
        <v>982</v>
      </c>
      <c r="P6726" s="17" t="s">
        <v>1202</v>
      </c>
      <c r="Q6726" s="17" t="s">
        <v>297</v>
      </c>
      <c r="R6726" s="18">
        <v>95</v>
      </c>
      <c r="S6726" s="10">
        <v>44</v>
      </c>
      <c r="AA6726" s="11" t="str">
        <f t="shared" ref="AA6726:AA6789" si="105">N6726&amp;O6726</f>
        <v>41. Nghệ AnHuyện Thanh Chương</v>
      </c>
    </row>
    <row r="6727" spans="11:27" ht="15.75">
      <c r="K6727" s="21"/>
      <c r="L6727" s="17"/>
      <c r="M6727" s="17"/>
      <c r="N6727" s="17" t="s">
        <v>451</v>
      </c>
      <c r="O6727" s="17" t="s">
        <v>982</v>
      </c>
      <c r="P6727" s="17" t="s">
        <v>1699</v>
      </c>
      <c r="Q6727" s="17" t="s">
        <v>297</v>
      </c>
      <c r="R6727" s="18">
        <v>95</v>
      </c>
      <c r="S6727" s="10">
        <v>44</v>
      </c>
      <c r="AA6727" s="11" t="str">
        <f t="shared" si="105"/>
        <v>41. Nghệ AnHuyện Thanh Chương</v>
      </c>
    </row>
    <row r="6728" spans="11:27" ht="15.75">
      <c r="K6728" s="21"/>
      <c r="L6728" s="17"/>
      <c r="M6728" s="17"/>
      <c r="N6728" s="17" t="s">
        <v>451</v>
      </c>
      <c r="O6728" s="17" t="s">
        <v>982</v>
      </c>
      <c r="P6728" s="17" t="s">
        <v>6518</v>
      </c>
      <c r="Q6728" s="17" t="s">
        <v>297</v>
      </c>
      <c r="R6728" s="18">
        <v>95</v>
      </c>
      <c r="S6728" s="10">
        <v>44</v>
      </c>
      <c r="AA6728" s="11" t="str">
        <f t="shared" si="105"/>
        <v>41. Nghệ AnHuyện Thanh Chương</v>
      </c>
    </row>
    <row r="6729" spans="11:27" ht="15.75">
      <c r="K6729" s="21"/>
      <c r="L6729" s="17"/>
      <c r="M6729" s="17"/>
      <c r="N6729" s="17" t="s">
        <v>451</v>
      </c>
      <c r="O6729" s="17" t="s">
        <v>982</v>
      </c>
      <c r="P6729" s="17" t="s">
        <v>6519</v>
      </c>
      <c r="Q6729" s="17" t="s">
        <v>297</v>
      </c>
      <c r="R6729" s="18">
        <v>95</v>
      </c>
      <c r="S6729" s="10">
        <v>44</v>
      </c>
      <c r="AA6729" s="11" t="str">
        <f t="shared" si="105"/>
        <v>41. Nghệ AnHuyện Thanh Chương</v>
      </c>
    </row>
    <row r="6730" spans="11:27" ht="15.75">
      <c r="K6730" s="21"/>
      <c r="L6730" s="17"/>
      <c r="M6730" s="17"/>
      <c r="N6730" s="17" t="s">
        <v>451</v>
      </c>
      <c r="O6730" s="17" t="s">
        <v>982</v>
      </c>
      <c r="P6730" s="17" t="s">
        <v>4568</v>
      </c>
      <c r="Q6730" s="17" t="s">
        <v>297</v>
      </c>
      <c r="R6730" s="18">
        <v>95</v>
      </c>
      <c r="S6730" s="10">
        <v>44</v>
      </c>
      <c r="AA6730" s="11" t="str">
        <f t="shared" si="105"/>
        <v>41. Nghệ AnHuyện Thanh Chương</v>
      </c>
    </row>
    <row r="6731" spans="11:27" ht="15.75">
      <c r="K6731" s="21"/>
      <c r="L6731" s="17"/>
      <c r="M6731" s="17"/>
      <c r="N6731" s="17" t="s">
        <v>451</v>
      </c>
      <c r="O6731" s="17" t="s">
        <v>982</v>
      </c>
      <c r="P6731" s="17" t="s">
        <v>2005</v>
      </c>
      <c r="Q6731" s="17" t="s">
        <v>297</v>
      </c>
      <c r="R6731" s="18">
        <v>95</v>
      </c>
      <c r="S6731" s="10">
        <v>44</v>
      </c>
      <c r="AA6731" s="11" t="str">
        <f t="shared" si="105"/>
        <v>41. Nghệ AnHuyện Thanh Chương</v>
      </c>
    </row>
    <row r="6732" spans="11:27" ht="15.75">
      <c r="K6732" s="21"/>
      <c r="L6732" s="17"/>
      <c r="M6732" s="17"/>
      <c r="N6732" s="17" t="s">
        <v>451</v>
      </c>
      <c r="O6732" s="17" t="s">
        <v>982</v>
      </c>
      <c r="P6732" s="17" t="s">
        <v>6520</v>
      </c>
      <c r="Q6732" s="17" t="s">
        <v>297</v>
      </c>
      <c r="R6732" s="18">
        <v>95</v>
      </c>
      <c r="S6732" s="10">
        <v>44</v>
      </c>
      <c r="AA6732" s="11" t="str">
        <f t="shared" si="105"/>
        <v>41. Nghệ AnHuyện Thanh Chương</v>
      </c>
    </row>
    <row r="6733" spans="11:27" ht="15.75">
      <c r="K6733" s="21"/>
      <c r="L6733" s="17"/>
      <c r="M6733" s="17"/>
      <c r="N6733" s="17" t="s">
        <v>451</v>
      </c>
      <c r="O6733" s="17" t="s">
        <v>982</v>
      </c>
      <c r="P6733" s="17" t="s">
        <v>3413</v>
      </c>
      <c r="Q6733" s="17" t="s">
        <v>297</v>
      </c>
      <c r="R6733" s="18">
        <v>95</v>
      </c>
      <c r="S6733" s="10">
        <v>44</v>
      </c>
      <c r="AA6733" s="11" t="str">
        <f t="shared" si="105"/>
        <v>41. Nghệ AnHuyện Thanh Chương</v>
      </c>
    </row>
    <row r="6734" spans="11:27" ht="15.75">
      <c r="K6734" s="21"/>
      <c r="L6734" s="17"/>
      <c r="M6734" s="17"/>
      <c r="N6734" s="17" t="s">
        <v>451</v>
      </c>
      <c r="O6734" s="17" t="s">
        <v>982</v>
      </c>
      <c r="P6734" s="17" t="s">
        <v>2751</v>
      </c>
      <c r="Q6734" s="17" t="s">
        <v>297</v>
      </c>
      <c r="R6734" s="18">
        <v>95</v>
      </c>
      <c r="S6734" s="10">
        <v>44</v>
      </c>
      <c r="AA6734" s="11" t="str">
        <f t="shared" si="105"/>
        <v>41. Nghệ AnHuyện Thanh Chương</v>
      </c>
    </row>
    <row r="6735" spans="11:27" ht="15.75">
      <c r="K6735" s="21"/>
      <c r="L6735" s="17"/>
      <c r="M6735" s="17"/>
      <c r="N6735" s="17" t="s">
        <v>451</v>
      </c>
      <c r="O6735" s="17" t="s">
        <v>982</v>
      </c>
      <c r="P6735" s="17" t="s">
        <v>4464</v>
      </c>
      <c r="Q6735" s="17" t="s">
        <v>297</v>
      </c>
      <c r="R6735" s="18">
        <v>95</v>
      </c>
      <c r="S6735" s="10">
        <v>44</v>
      </c>
      <c r="AA6735" s="11" t="str">
        <f t="shared" si="105"/>
        <v>41. Nghệ AnHuyện Thanh Chương</v>
      </c>
    </row>
    <row r="6736" spans="11:27" ht="15.75">
      <c r="K6736" s="21"/>
      <c r="L6736" s="17"/>
      <c r="M6736" s="17"/>
      <c r="N6736" s="17" t="s">
        <v>451</v>
      </c>
      <c r="O6736" s="17" t="s">
        <v>982</v>
      </c>
      <c r="P6736" s="17" t="s">
        <v>1095</v>
      </c>
      <c r="Q6736" s="17" t="s">
        <v>297</v>
      </c>
      <c r="R6736" s="18">
        <v>95</v>
      </c>
      <c r="S6736" s="10">
        <v>44</v>
      </c>
      <c r="AA6736" s="11" t="str">
        <f t="shared" si="105"/>
        <v>41. Nghệ AnHuyện Thanh Chương</v>
      </c>
    </row>
    <row r="6737" spans="11:27" ht="15.75">
      <c r="K6737" s="21"/>
      <c r="L6737" s="17"/>
      <c r="M6737" s="17"/>
      <c r="N6737" s="17" t="s">
        <v>451</v>
      </c>
      <c r="O6737" s="17" t="s">
        <v>982</v>
      </c>
      <c r="P6737" s="17" t="s">
        <v>3844</v>
      </c>
      <c r="Q6737" s="17" t="s">
        <v>297</v>
      </c>
      <c r="R6737" s="18">
        <v>95</v>
      </c>
      <c r="S6737" s="10">
        <v>44</v>
      </c>
      <c r="AA6737" s="11" t="str">
        <f t="shared" si="105"/>
        <v>41. Nghệ AnHuyện Thanh Chương</v>
      </c>
    </row>
    <row r="6738" spans="11:27" ht="15.75">
      <c r="K6738" s="21"/>
      <c r="L6738" s="17"/>
      <c r="M6738" s="17"/>
      <c r="N6738" s="17" t="s">
        <v>451</v>
      </c>
      <c r="O6738" s="17" t="s">
        <v>982</v>
      </c>
      <c r="P6738" s="17" t="s">
        <v>6521</v>
      </c>
      <c r="Q6738" s="17" t="s">
        <v>297</v>
      </c>
      <c r="R6738" s="18">
        <v>95</v>
      </c>
      <c r="S6738" s="10">
        <v>44</v>
      </c>
      <c r="AA6738" s="11" t="str">
        <f t="shared" si="105"/>
        <v>41. Nghệ AnHuyện Thanh Chương</v>
      </c>
    </row>
    <row r="6739" spans="11:27" ht="15.75">
      <c r="K6739" s="21"/>
      <c r="L6739" s="17"/>
      <c r="M6739" s="17"/>
      <c r="N6739" s="17" t="s">
        <v>451</v>
      </c>
      <c r="O6739" s="17" t="s">
        <v>982</v>
      </c>
      <c r="P6739" s="17" t="s">
        <v>6522</v>
      </c>
      <c r="Q6739" s="17" t="s">
        <v>297</v>
      </c>
      <c r="R6739" s="18">
        <v>95</v>
      </c>
      <c r="S6739" s="10">
        <v>44</v>
      </c>
      <c r="AA6739" s="11" t="str">
        <f t="shared" si="105"/>
        <v>41. Nghệ AnHuyện Thanh Chương</v>
      </c>
    </row>
    <row r="6740" spans="11:27" ht="15.75">
      <c r="K6740" s="21"/>
      <c r="L6740" s="17"/>
      <c r="M6740" s="17"/>
      <c r="N6740" s="17" t="s">
        <v>451</v>
      </c>
      <c r="O6740" s="17" t="s">
        <v>1528</v>
      </c>
      <c r="P6740" s="17" t="s">
        <v>6523</v>
      </c>
      <c r="Q6740" s="17" t="s">
        <v>297</v>
      </c>
      <c r="R6740" s="18">
        <v>95</v>
      </c>
      <c r="S6740" s="10">
        <v>44</v>
      </c>
      <c r="AA6740" s="11" t="str">
        <f t="shared" si="105"/>
        <v>41. Nghệ AnHuyện Yên Thành</v>
      </c>
    </row>
    <row r="6741" spans="11:27" ht="15.75">
      <c r="K6741" s="21"/>
      <c r="L6741" s="17"/>
      <c r="M6741" s="17"/>
      <c r="N6741" s="17" t="s">
        <v>451</v>
      </c>
      <c r="O6741" s="17" t="s">
        <v>1528</v>
      </c>
      <c r="P6741" s="17" t="s">
        <v>6524</v>
      </c>
      <c r="Q6741" s="17" t="s">
        <v>297</v>
      </c>
      <c r="R6741" s="18">
        <v>95</v>
      </c>
      <c r="S6741" s="10">
        <v>44</v>
      </c>
      <c r="AA6741" s="11" t="str">
        <f t="shared" si="105"/>
        <v>41. Nghệ AnHuyện Yên Thành</v>
      </c>
    </row>
    <row r="6742" spans="11:27" ht="15.75">
      <c r="K6742" s="21"/>
      <c r="L6742" s="17"/>
      <c r="M6742" s="17"/>
      <c r="N6742" s="17" t="s">
        <v>451</v>
      </c>
      <c r="O6742" s="17" t="s">
        <v>1528</v>
      </c>
      <c r="P6742" s="17" t="s">
        <v>6525</v>
      </c>
      <c r="Q6742" s="17" t="s">
        <v>297</v>
      </c>
      <c r="R6742" s="18">
        <v>95</v>
      </c>
      <c r="S6742" s="10">
        <v>44</v>
      </c>
      <c r="AA6742" s="11" t="str">
        <f t="shared" si="105"/>
        <v>41. Nghệ AnHuyện Yên Thành</v>
      </c>
    </row>
    <row r="6743" spans="11:27" ht="15.75">
      <c r="K6743" s="21"/>
      <c r="L6743" s="17"/>
      <c r="M6743" s="17"/>
      <c r="N6743" s="17" t="s">
        <v>451</v>
      </c>
      <c r="O6743" s="17" t="s">
        <v>1528</v>
      </c>
      <c r="P6743" s="17" t="s">
        <v>6526</v>
      </c>
      <c r="Q6743" s="17" t="s">
        <v>297</v>
      </c>
      <c r="R6743" s="18">
        <v>95</v>
      </c>
      <c r="S6743" s="10">
        <v>44</v>
      </c>
      <c r="AA6743" s="11" t="str">
        <f t="shared" si="105"/>
        <v>41. Nghệ AnHuyện Yên Thành</v>
      </c>
    </row>
    <row r="6744" spans="11:27" ht="15.75">
      <c r="K6744" s="21"/>
      <c r="L6744" s="17"/>
      <c r="M6744" s="17"/>
      <c r="N6744" s="17" t="s">
        <v>451</v>
      </c>
      <c r="O6744" s="17" t="s">
        <v>1528</v>
      </c>
      <c r="P6744" s="17" t="s">
        <v>999</v>
      </c>
      <c r="Q6744" s="17" t="s">
        <v>297</v>
      </c>
      <c r="R6744" s="18">
        <v>95</v>
      </c>
      <c r="S6744" s="10">
        <v>44</v>
      </c>
      <c r="AA6744" s="11" t="str">
        <f t="shared" si="105"/>
        <v>41. Nghệ AnHuyện Yên Thành</v>
      </c>
    </row>
    <row r="6745" spans="11:27" ht="15.75">
      <c r="K6745" s="21"/>
      <c r="L6745" s="17"/>
      <c r="M6745" s="17"/>
      <c r="N6745" s="17" t="s">
        <v>451</v>
      </c>
      <c r="O6745" s="17" t="s">
        <v>1528</v>
      </c>
      <c r="P6745" s="17" t="s">
        <v>6527</v>
      </c>
      <c r="Q6745" s="17" t="s">
        <v>306</v>
      </c>
      <c r="R6745" s="18">
        <v>125</v>
      </c>
      <c r="S6745" s="10">
        <v>50</v>
      </c>
      <c r="AA6745" s="11" t="str">
        <f t="shared" si="105"/>
        <v>41. Nghệ AnHuyện Yên Thành</v>
      </c>
    </row>
    <row r="6746" spans="11:27" ht="15.75">
      <c r="K6746" s="21"/>
      <c r="L6746" s="17"/>
      <c r="M6746" s="17"/>
      <c r="N6746" s="17" t="s">
        <v>451</v>
      </c>
      <c r="O6746" s="17" t="s">
        <v>1528</v>
      </c>
      <c r="P6746" s="17" t="s">
        <v>6528</v>
      </c>
      <c r="Q6746" s="17" t="s">
        <v>297</v>
      </c>
      <c r="R6746" s="18">
        <v>95</v>
      </c>
      <c r="S6746" s="10">
        <v>44</v>
      </c>
      <c r="AA6746" s="11" t="str">
        <f t="shared" si="105"/>
        <v>41. Nghệ AnHuyện Yên Thành</v>
      </c>
    </row>
    <row r="6747" spans="11:27" ht="15.75">
      <c r="K6747" s="21"/>
      <c r="L6747" s="17"/>
      <c r="M6747" s="17"/>
      <c r="N6747" s="17" t="s">
        <v>451</v>
      </c>
      <c r="O6747" s="17" t="s">
        <v>1528</v>
      </c>
      <c r="P6747" s="17" t="s">
        <v>6529</v>
      </c>
      <c r="Q6747" s="17" t="s">
        <v>306</v>
      </c>
      <c r="R6747" s="18">
        <v>125</v>
      </c>
      <c r="S6747" s="10">
        <v>50</v>
      </c>
      <c r="AA6747" s="11" t="str">
        <f t="shared" si="105"/>
        <v>41. Nghệ AnHuyện Yên Thành</v>
      </c>
    </row>
    <row r="6748" spans="11:27" ht="15.75">
      <c r="K6748" s="21"/>
      <c r="L6748" s="17"/>
      <c r="M6748" s="17"/>
      <c r="N6748" s="17" t="s">
        <v>451</v>
      </c>
      <c r="O6748" s="17" t="s">
        <v>1528</v>
      </c>
      <c r="P6748" s="17" t="s">
        <v>6530</v>
      </c>
      <c r="Q6748" s="17" t="s">
        <v>306</v>
      </c>
      <c r="R6748" s="18">
        <v>125</v>
      </c>
      <c r="S6748" s="10">
        <v>50</v>
      </c>
      <c r="AA6748" s="11" t="str">
        <f t="shared" si="105"/>
        <v>41. Nghệ AnHuyện Yên Thành</v>
      </c>
    </row>
    <row r="6749" spans="11:27" ht="15.75">
      <c r="K6749" s="21"/>
      <c r="L6749" s="17"/>
      <c r="M6749" s="17"/>
      <c r="N6749" s="17" t="s">
        <v>451</v>
      </c>
      <c r="O6749" s="17" t="s">
        <v>1528</v>
      </c>
      <c r="P6749" s="17" t="s">
        <v>6531</v>
      </c>
      <c r="Q6749" s="17" t="s">
        <v>306</v>
      </c>
      <c r="R6749" s="18">
        <v>125</v>
      </c>
      <c r="S6749" s="10">
        <v>50</v>
      </c>
      <c r="AA6749" s="11" t="str">
        <f t="shared" si="105"/>
        <v>41. Nghệ AnHuyện Yên Thành</v>
      </c>
    </row>
    <row r="6750" spans="11:27" ht="15.75">
      <c r="K6750" s="21"/>
      <c r="L6750" s="17"/>
      <c r="M6750" s="17"/>
      <c r="N6750" s="17" t="s">
        <v>451</v>
      </c>
      <c r="O6750" s="17" t="s">
        <v>1528</v>
      </c>
      <c r="P6750" s="17" t="s">
        <v>6532</v>
      </c>
      <c r="Q6750" s="17" t="s">
        <v>306</v>
      </c>
      <c r="R6750" s="18">
        <v>125</v>
      </c>
      <c r="S6750" s="10">
        <v>50</v>
      </c>
      <c r="AA6750" s="11" t="str">
        <f t="shared" si="105"/>
        <v>41. Nghệ AnHuyện Yên Thành</v>
      </c>
    </row>
    <row r="6751" spans="11:27" ht="15.75">
      <c r="K6751" s="21"/>
      <c r="L6751" s="17"/>
      <c r="M6751" s="17"/>
      <c r="N6751" s="17" t="s">
        <v>451</v>
      </c>
      <c r="O6751" s="17" t="s">
        <v>1528</v>
      </c>
      <c r="P6751" s="17" t="s">
        <v>2039</v>
      </c>
      <c r="Q6751" s="17" t="s">
        <v>306</v>
      </c>
      <c r="R6751" s="18">
        <v>125</v>
      </c>
      <c r="S6751" s="10">
        <v>50</v>
      </c>
      <c r="AA6751" s="11" t="str">
        <f t="shared" si="105"/>
        <v>41. Nghệ AnHuyện Yên Thành</v>
      </c>
    </row>
    <row r="6752" spans="11:27" ht="15.75">
      <c r="K6752" s="21"/>
      <c r="L6752" s="17"/>
      <c r="M6752" s="17"/>
      <c r="N6752" s="17" t="s">
        <v>451</v>
      </c>
      <c r="O6752" s="17" t="s">
        <v>1528</v>
      </c>
      <c r="P6752" s="17" t="s">
        <v>6533</v>
      </c>
      <c r="Q6752" s="17" t="s">
        <v>297</v>
      </c>
      <c r="R6752" s="18">
        <v>95</v>
      </c>
      <c r="S6752" s="10">
        <v>44</v>
      </c>
      <c r="AA6752" s="11" t="str">
        <f t="shared" si="105"/>
        <v>41. Nghệ AnHuyện Yên Thành</v>
      </c>
    </row>
    <row r="6753" spans="11:27" ht="15.75">
      <c r="K6753" s="21"/>
      <c r="L6753" s="17"/>
      <c r="M6753" s="17"/>
      <c r="N6753" s="17" t="s">
        <v>451</v>
      </c>
      <c r="O6753" s="17" t="s">
        <v>1528</v>
      </c>
      <c r="P6753" s="17" t="s">
        <v>6534</v>
      </c>
      <c r="Q6753" s="17" t="s">
        <v>297</v>
      </c>
      <c r="R6753" s="18">
        <v>95</v>
      </c>
      <c r="S6753" s="10">
        <v>44</v>
      </c>
      <c r="AA6753" s="11" t="str">
        <f t="shared" si="105"/>
        <v>41. Nghệ AnHuyện Yên Thành</v>
      </c>
    </row>
    <row r="6754" spans="11:27" ht="15.75">
      <c r="K6754" s="21"/>
      <c r="L6754" s="17"/>
      <c r="M6754" s="17"/>
      <c r="N6754" s="17" t="s">
        <v>451</v>
      </c>
      <c r="O6754" s="17" t="s">
        <v>1528</v>
      </c>
      <c r="P6754" s="17" t="s">
        <v>5249</v>
      </c>
      <c r="Q6754" s="17" t="s">
        <v>297</v>
      </c>
      <c r="R6754" s="18">
        <v>95</v>
      </c>
      <c r="S6754" s="10">
        <v>44</v>
      </c>
      <c r="AA6754" s="11" t="str">
        <f t="shared" si="105"/>
        <v>41. Nghệ AnHuyện Yên Thành</v>
      </c>
    </row>
    <row r="6755" spans="11:27" ht="15.75">
      <c r="K6755" s="21"/>
      <c r="L6755" s="17"/>
      <c r="M6755" s="17"/>
      <c r="N6755" s="17" t="s">
        <v>451</v>
      </c>
      <c r="O6755" s="17" t="s">
        <v>1528</v>
      </c>
      <c r="P6755" s="17" t="s">
        <v>6535</v>
      </c>
      <c r="Q6755" s="17" t="s">
        <v>306</v>
      </c>
      <c r="R6755" s="18">
        <v>125</v>
      </c>
      <c r="S6755" s="10">
        <v>50</v>
      </c>
      <c r="AA6755" s="11" t="str">
        <f t="shared" si="105"/>
        <v>41. Nghệ AnHuyện Yên Thành</v>
      </c>
    </row>
    <row r="6756" spans="11:27" ht="15.75">
      <c r="K6756" s="21"/>
      <c r="L6756" s="17"/>
      <c r="M6756" s="17"/>
      <c r="N6756" s="17" t="s">
        <v>451</v>
      </c>
      <c r="O6756" s="17" t="s">
        <v>1528</v>
      </c>
      <c r="P6756" s="17" t="s">
        <v>6536</v>
      </c>
      <c r="Q6756" s="17" t="s">
        <v>297</v>
      </c>
      <c r="R6756" s="18">
        <v>95</v>
      </c>
      <c r="S6756" s="10">
        <v>44</v>
      </c>
      <c r="AA6756" s="11" t="str">
        <f t="shared" si="105"/>
        <v>41. Nghệ AnHuyện Yên Thành</v>
      </c>
    </row>
    <row r="6757" spans="11:27" ht="15.75">
      <c r="K6757" s="21"/>
      <c r="L6757" s="17"/>
      <c r="M6757" s="17"/>
      <c r="N6757" s="17" t="s">
        <v>451</v>
      </c>
      <c r="O6757" s="17" t="s">
        <v>1528</v>
      </c>
      <c r="P6757" s="17" t="s">
        <v>6537</v>
      </c>
      <c r="Q6757" s="17" t="s">
        <v>297</v>
      </c>
      <c r="R6757" s="18">
        <v>95</v>
      </c>
      <c r="S6757" s="10">
        <v>44</v>
      </c>
      <c r="AA6757" s="11" t="str">
        <f t="shared" si="105"/>
        <v>41. Nghệ AnHuyện Yên Thành</v>
      </c>
    </row>
    <row r="6758" spans="11:27" ht="15.75">
      <c r="K6758" s="21"/>
      <c r="L6758" s="17"/>
      <c r="M6758" s="17"/>
      <c r="N6758" s="17" t="s">
        <v>451</v>
      </c>
      <c r="O6758" s="17" t="s">
        <v>1528</v>
      </c>
      <c r="P6758" s="17" t="s">
        <v>6538</v>
      </c>
      <c r="Q6758" s="17" t="s">
        <v>297</v>
      </c>
      <c r="R6758" s="18">
        <v>95</v>
      </c>
      <c r="S6758" s="10">
        <v>44</v>
      </c>
      <c r="AA6758" s="11" t="str">
        <f t="shared" si="105"/>
        <v>41. Nghệ AnHuyện Yên Thành</v>
      </c>
    </row>
    <row r="6759" spans="11:27" ht="15.75">
      <c r="K6759" s="21"/>
      <c r="L6759" s="17"/>
      <c r="M6759" s="17"/>
      <c r="N6759" s="17" t="s">
        <v>451</v>
      </c>
      <c r="O6759" s="17" t="s">
        <v>1528</v>
      </c>
      <c r="P6759" s="17" t="s">
        <v>6539</v>
      </c>
      <c r="Q6759" s="17" t="s">
        <v>306</v>
      </c>
      <c r="R6759" s="18">
        <v>125</v>
      </c>
      <c r="S6759" s="10">
        <v>50</v>
      </c>
      <c r="AA6759" s="11" t="str">
        <f t="shared" si="105"/>
        <v>41. Nghệ AnHuyện Yên Thành</v>
      </c>
    </row>
    <row r="6760" spans="11:27" ht="15.75">
      <c r="K6760" s="21"/>
      <c r="L6760" s="17"/>
      <c r="M6760" s="17"/>
      <c r="N6760" s="17" t="s">
        <v>451</v>
      </c>
      <c r="O6760" s="17" t="s">
        <v>1528</v>
      </c>
      <c r="P6760" s="17" t="s">
        <v>3249</v>
      </c>
      <c r="Q6760" s="17" t="s">
        <v>297</v>
      </c>
      <c r="R6760" s="18">
        <v>95</v>
      </c>
      <c r="S6760" s="10">
        <v>44</v>
      </c>
      <c r="AA6760" s="11" t="str">
        <f t="shared" si="105"/>
        <v>41. Nghệ AnHuyện Yên Thành</v>
      </c>
    </row>
    <row r="6761" spans="11:27" ht="15.75">
      <c r="K6761" s="21"/>
      <c r="L6761" s="17"/>
      <c r="M6761" s="17"/>
      <c r="N6761" s="17" t="s">
        <v>451</v>
      </c>
      <c r="O6761" s="17" t="s">
        <v>1528</v>
      </c>
      <c r="P6761" s="17" t="s">
        <v>838</v>
      </c>
      <c r="Q6761" s="17" t="s">
        <v>297</v>
      </c>
      <c r="R6761" s="18">
        <v>95</v>
      </c>
      <c r="S6761" s="10">
        <v>44</v>
      </c>
      <c r="AA6761" s="11" t="str">
        <f t="shared" si="105"/>
        <v>41. Nghệ AnHuyện Yên Thành</v>
      </c>
    </row>
    <row r="6762" spans="11:27" ht="15.75">
      <c r="K6762" s="21"/>
      <c r="L6762" s="17"/>
      <c r="M6762" s="17"/>
      <c r="N6762" s="17" t="s">
        <v>451</v>
      </c>
      <c r="O6762" s="17" t="s">
        <v>1528</v>
      </c>
      <c r="P6762" s="17" t="s">
        <v>6540</v>
      </c>
      <c r="Q6762" s="17" t="s">
        <v>297</v>
      </c>
      <c r="R6762" s="18">
        <v>95</v>
      </c>
      <c r="S6762" s="10">
        <v>44</v>
      </c>
      <c r="AA6762" s="11" t="str">
        <f t="shared" si="105"/>
        <v>41. Nghệ AnHuyện Yên Thành</v>
      </c>
    </row>
    <row r="6763" spans="11:27" ht="15.75">
      <c r="K6763" s="21"/>
      <c r="L6763" s="17"/>
      <c r="M6763" s="17"/>
      <c r="N6763" s="17" t="s">
        <v>451</v>
      </c>
      <c r="O6763" s="17" t="s">
        <v>1528</v>
      </c>
      <c r="P6763" s="17" t="s">
        <v>6541</v>
      </c>
      <c r="Q6763" s="17" t="s">
        <v>306</v>
      </c>
      <c r="R6763" s="18">
        <v>125</v>
      </c>
      <c r="S6763" s="10">
        <v>50</v>
      </c>
      <c r="AA6763" s="11" t="str">
        <f t="shared" si="105"/>
        <v>41. Nghệ AnHuyện Yên Thành</v>
      </c>
    </row>
    <row r="6764" spans="11:27" ht="15.75">
      <c r="K6764" s="21"/>
      <c r="L6764" s="17"/>
      <c r="M6764" s="17"/>
      <c r="N6764" s="17" t="s">
        <v>451</v>
      </c>
      <c r="O6764" s="17" t="s">
        <v>1528</v>
      </c>
      <c r="P6764" s="17" t="s">
        <v>2336</v>
      </c>
      <c r="Q6764" s="17" t="s">
        <v>306</v>
      </c>
      <c r="R6764" s="18">
        <v>125</v>
      </c>
      <c r="S6764" s="10">
        <v>50</v>
      </c>
      <c r="AA6764" s="11" t="str">
        <f t="shared" si="105"/>
        <v>41. Nghệ AnHuyện Yên Thành</v>
      </c>
    </row>
    <row r="6765" spans="11:27" ht="15.75">
      <c r="K6765" s="21"/>
      <c r="L6765" s="17"/>
      <c r="M6765" s="17"/>
      <c r="N6765" s="17" t="s">
        <v>451</v>
      </c>
      <c r="O6765" s="17" t="s">
        <v>1528</v>
      </c>
      <c r="P6765" s="17" t="s">
        <v>6542</v>
      </c>
      <c r="Q6765" s="17" t="s">
        <v>306</v>
      </c>
      <c r="R6765" s="18">
        <v>125</v>
      </c>
      <c r="S6765" s="10">
        <v>50</v>
      </c>
      <c r="AA6765" s="11" t="str">
        <f t="shared" si="105"/>
        <v>41. Nghệ AnHuyện Yên Thành</v>
      </c>
    </row>
    <row r="6766" spans="11:27" ht="15.75">
      <c r="K6766" s="21"/>
      <c r="L6766" s="17"/>
      <c r="M6766" s="17"/>
      <c r="N6766" s="17" t="s">
        <v>451</v>
      </c>
      <c r="O6766" s="17" t="s">
        <v>1528</v>
      </c>
      <c r="P6766" s="17" t="s">
        <v>3539</v>
      </c>
      <c r="Q6766" s="17" t="s">
        <v>297</v>
      </c>
      <c r="R6766" s="18">
        <v>95</v>
      </c>
      <c r="S6766" s="10">
        <v>44</v>
      </c>
      <c r="AA6766" s="11" t="str">
        <f t="shared" si="105"/>
        <v>41. Nghệ AnHuyện Yên Thành</v>
      </c>
    </row>
    <row r="6767" spans="11:27" ht="15.75">
      <c r="K6767" s="21"/>
      <c r="L6767" s="17"/>
      <c r="M6767" s="17"/>
      <c r="N6767" s="17" t="s">
        <v>451</v>
      </c>
      <c r="O6767" s="17" t="s">
        <v>1528</v>
      </c>
      <c r="P6767" s="17" t="s">
        <v>2766</v>
      </c>
      <c r="Q6767" s="17" t="s">
        <v>306</v>
      </c>
      <c r="R6767" s="18">
        <v>125</v>
      </c>
      <c r="S6767" s="10">
        <v>50</v>
      </c>
      <c r="AA6767" s="11" t="str">
        <f t="shared" si="105"/>
        <v>41. Nghệ AnHuyện Yên Thành</v>
      </c>
    </row>
    <row r="6768" spans="11:27" ht="15.75">
      <c r="K6768" s="21"/>
      <c r="L6768" s="17"/>
      <c r="M6768" s="17"/>
      <c r="N6768" s="17" t="s">
        <v>451</v>
      </c>
      <c r="O6768" s="17" t="s">
        <v>1528</v>
      </c>
      <c r="P6768" s="17" t="s">
        <v>6543</v>
      </c>
      <c r="Q6768" s="17" t="s">
        <v>297</v>
      </c>
      <c r="R6768" s="18">
        <v>95</v>
      </c>
      <c r="S6768" s="10">
        <v>44</v>
      </c>
      <c r="AA6768" s="11" t="str">
        <f t="shared" si="105"/>
        <v>41. Nghệ AnHuyện Yên Thành</v>
      </c>
    </row>
    <row r="6769" spans="11:27" ht="15.75">
      <c r="K6769" s="21"/>
      <c r="L6769" s="17"/>
      <c r="M6769" s="17"/>
      <c r="N6769" s="17" t="s">
        <v>451</v>
      </c>
      <c r="O6769" s="17" t="s">
        <v>1528</v>
      </c>
      <c r="P6769" s="17" t="s">
        <v>3237</v>
      </c>
      <c r="Q6769" s="17" t="s">
        <v>306</v>
      </c>
      <c r="R6769" s="18">
        <v>125</v>
      </c>
      <c r="S6769" s="10">
        <v>50</v>
      </c>
      <c r="AA6769" s="11" t="str">
        <f t="shared" si="105"/>
        <v>41. Nghệ AnHuyện Yên Thành</v>
      </c>
    </row>
    <row r="6770" spans="11:27" ht="15.75">
      <c r="K6770" s="21"/>
      <c r="L6770" s="17"/>
      <c r="M6770" s="17"/>
      <c r="N6770" s="17" t="s">
        <v>451</v>
      </c>
      <c r="O6770" s="17" t="s">
        <v>1528</v>
      </c>
      <c r="P6770" s="17" t="s">
        <v>6544</v>
      </c>
      <c r="Q6770" s="17" t="s">
        <v>297</v>
      </c>
      <c r="R6770" s="18">
        <v>95</v>
      </c>
      <c r="S6770" s="10">
        <v>44</v>
      </c>
      <c r="AA6770" s="11" t="str">
        <f t="shared" si="105"/>
        <v>41. Nghệ AnHuyện Yên Thành</v>
      </c>
    </row>
    <row r="6771" spans="11:27" ht="15.75">
      <c r="K6771" s="21"/>
      <c r="L6771" s="17"/>
      <c r="M6771" s="17"/>
      <c r="N6771" s="17" t="s">
        <v>451</v>
      </c>
      <c r="O6771" s="17" t="s">
        <v>1528</v>
      </c>
      <c r="P6771" s="17" t="s">
        <v>3392</v>
      </c>
      <c r="Q6771" s="17" t="s">
        <v>306</v>
      </c>
      <c r="R6771" s="18">
        <v>125</v>
      </c>
      <c r="S6771" s="10">
        <v>50</v>
      </c>
      <c r="AA6771" s="11" t="str">
        <f t="shared" si="105"/>
        <v>41. Nghệ AnHuyện Yên Thành</v>
      </c>
    </row>
    <row r="6772" spans="11:27" ht="15.75">
      <c r="K6772" s="21"/>
      <c r="L6772" s="17"/>
      <c r="M6772" s="17"/>
      <c r="N6772" s="17" t="s">
        <v>451</v>
      </c>
      <c r="O6772" s="17" t="s">
        <v>1528</v>
      </c>
      <c r="P6772" s="17" t="s">
        <v>6545</v>
      </c>
      <c r="Q6772" s="17" t="s">
        <v>297</v>
      </c>
      <c r="R6772" s="18">
        <v>95</v>
      </c>
      <c r="S6772" s="10">
        <v>44</v>
      </c>
      <c r="AA6772" s="11" t="str">
        <f t="shared" si="105"/>
        <v>41. Nghệ AnHuyện Yên Thành</v>
      </c>
    </row>
    <row r="6773" spans="11:27" ht="15.75">
      <c r="K6773" s="21"/>
      <c r="L6773" s="17"/>
      <c r="M6773" s="17"/>
      <c r="N6773" s="17" t="s">
        <v>451</v>
      </c>
      <c r="O6773" s="17" t="s">
        <v>1528</v>
      </c>
      <c r="P6773" s="17" t="s">
        <v>6546</v>
      </c>
      <c r="Q6773" s="17" t="s">
        <v>306</v>
      </c>
      <c r="R6773" s="18">
        <v>125</v>
      </c>
      <c r="S6773" s="10">
        <v>50</v>
      </c>
      <c r="AA6773" s="11" t="str">
        <f t="shared" si="105"/>
        <v>41. Nghệ AnHuyện Yên Thành</v>
      </c>
    </row>
    <row r="6774" spans="11:27" ht="15.75">
      <c r="K6774" s="21"/>
      <c r="L6774" s="17"/>
      <c r="M6774" s="17"/>
      <c r="N6774" s="17" t="s">
        <v>451</v>
      </c>
      <c r="O6774" s="17" t="s">
        <v>1528</v>
      </c>
      <c r="P6774" s="17" t="s">
        <v>4467</v>
      </c>
      <c r="Q6774" s="17" t="s">
        <v>297</v>
      </c>
      <c r="R6774" s="18">
        <v>95</v>
      </c>
      <c r="S6774" s="10">
        <v>44</v>
      </c>
      <c r="AA6774" s="11" t="str">
        <f t="shared" si="105"/>
        <v>41. Nghệ AnHuyện Yên Thành</v>
      </c>
    </row>
    <row r="6775" spans="11:27" ht="15.75">
      <c r="K6775" s="21"/>
      <c r="L6775" s="17"/>
      <c r="M6775" s="17"/>
      <c r="N6775" s="17" t="s">
        <v>451</v>
      </c>
      <c r="O6775" s="17" t="s">
        <v>1528</v>
      </c>
      <c r="P6775" s="17" t="s">
        <v>6547</v>
      </c>
      <c r="Q6775" s="17" t="s">
        <v>306</v>
      </c>
      <c r="R6775" s="18">
        <v>125</v>
      </c>
      <c r="S6775" s="10">
        <v>50</v>
      </c>
      <c r="AA6775" s="11" t="str">
        <f t="shared" si="105"/>
        <v>41. Nghệ AnHuyện Yên Thành</v>
      </c>
    </row>
    <row r="6776" spans="11:27" ht="15.75">
      <c r="K6776" s="21"/>
      <c r="L6776" s="17"/>
      <c r="M6776" s="17"/>
      <c r="N6776" s="17" t="s">
        <v>451</v>
      </c>
      <c r="O6776" s="17" t="s">
        <v>1528</v>
      </c>
      <c r="P6776" s="17" t="s">
        <v>6548</v>
      </c>
      <c r="Q6776" s="17" t="s">
        <v>306</v>
      </c>
      <c r="R6776" s="18">
        <v>125</v>
      </c>
      <c r="S6776" s="10">
        <v>50</v>
      </c>
      <c r="AA6776" s="11" t="str">
        <f t="shared" si="105"/>
        <v>41. Nghệ AnHuyện Yên Thành</v>
      </c>
    </row>
    <row r="6777" spans="11:27" ht="15.75">
      <c r="K6777" s="21"/>
      <c r="L6777" s="17"/>
      <c r="M6777" s="17"/>
      <c r="N6777" s="17" t="s">
        <v>451</v>
      </c>
      <c r="O6777" s="17" t="s">
        <v>1528</v>
      </c>
      <c r="P6777" s="17" t="s">
        <v>2306</v>
      </c>
      <c r="Q6777" s="17" t="s">
        <v>306</v>
      </c>
      <c r="R6777" s="18">
        <v>125</v>
      </c>
      <c r="S6777" s="10">
        <v>50</v>
      </c>
      <c r="AA6777" s="11" t="str">
        <f t="shared" si="105"/>
        <v>41. Nghệ AnHuyện Yên Thành</v>
      </c>
    </row>
    <row r="6778" spans="11:27" ht="15.75">
      <c r="K6778" s="21"/>
      <c r="L6778" s="17"/>
      <c r="M6778" s="17"/>
      <c r="N6778" s="17" t="s">
        <v>451</v>
      </c>
      <c r="O6778" s="17" t="s">
        <v>1528</v>
      </c>
      <c r="P6778" s="17" t="s">
        <v>4029</v>
      </c>
      <c r="Q6778" s="17" t="s">
        <v>297</v>
      </c>
      <c r="R6778" s="18">
        <v>95</v>
      </c>
      <c r="S6778" s="10">
        <v>44</v>
      </c>
      <c r="AA6778" s="11" t="str">
        <f t="shared" si="105"/>
        <v>41. Nghệ AnHuyện Yên Thành</v>
      </c>
    </row>
    <row r="6779" spans="11:27" ht="15.75">
      <c r="K6779" s="21"/>
      <c r="L6779" s="17"/>
      <c r="M6779" s="17"/>
      <c r="N6779" s="17" t="s">
        <v>451</v>
      </c>
      <c r="O6779" s="17" t="s">
        <v>920</v>
      </c>
      <c r="P6779" s="17" t="s">
        <v>6549</v>
      </c>
      <c r="Q6779" s="17" t="s">
        <v>306</v>
      </c>
      <c r="R6779" s="18">
        <v>125</v>
      </c>
      <c r="S6779" s="10">
        <v>50</v>
      </c>
      <c r="AA6779" s="11" t="str">
        <f t="shared" si="105"/>
        <v>41. Nghệ AnThành phố Vinh</v>
      </c>
    </row>
    <row r="6780" spans="11:27" ht="15.75">
      <c r="K6780" s="21"/>
      <c r="L6780" s="17"/>
      <c r="M6780" s="17"/>
      <c r="N6780" s="17" t="s">
        <v>451</v>
      </c>
      <c r="O6780" s="17" t="s">
        <v>920</v>
      </c>
      <c r="P6780" s="17" t="s">
        <v>1558</v>
      </c>
      <c r="Q6780" s="17" t="s">
        <v>306</v>
      </c>
      <c r="R6780" s="18">
        <v>125</v>
      </c>
      <c r="S6780" s="10">
        <v>50</v>
      </c>
      <c r="AA6780" s="11" t="str">
        <f t="shared" si="105"/>
        <v>41. Nghệ AnThành phố Vinh</v>
      </c>
    </row>
    <row r="6781" spans="11:27" ht="15.75">
      <c r="K6781" s="21"/>
      <c r="L6781" s="17"/>
      <c r="M6781" s="17"/>
      <c r="N6781" s="17" t="s">
        <v>451</v>
      </c>
      <c r="O6781" s="17" t="s">
        <v>920</v>
      </c>
      <c r="P6781" s="17" t="s">
        <v>6550</v>
      </c>
      <c r="Q6781" s="17" t="s">
        <v>306</v>
      </c>
      <c r="R6781" s="18">
        <v>125</v>
      </c>
      <c r="S6781" s="10">
        <v>50</v>
      </c>
      <c r="AA6781" s="11" t="str">
        <f t="shared" si="105"/>
        <v>41. Nghệ AnThành phố Vinh</v>
      </c>
    </row>
    <row r="6782" spans="11:27" ht="15.75">
      <c r="K6782" s="21"/>
      <c r="L6782" s="17"/>
      <c r="M6782" s="17"/>
      <c r="N6782" s="17" t="s">
        <v>451</v>
      </c>
      <c r="O6782" s="17" t="s">
        <v>920</v>
      </c>
      <c r="P6782" s="17" t="s">
        <v>6551</v>
      </c>
      <c r="Q6782" s="17" t="s">
        <v>306</v>
      </c>
      <c r="R6782" s="18">
        <v>125</v>
      </c>
      <c r="S6782" s="10">
        <v>50</v>
      </c>
      <c r="AA6782" s="11" t="str">
        <f t="shared" si="105"/>
        <v>41. Nghệ AnThành phố Vinh</v>
      </c>
    </row>
    <row r="6783" spans="11:27" ht="15.75">
      <c r="K6783" s="21"/>
      <c r="L6783" s="17"/>
      <c r="M6783" s="17"/>
      <c r="N6783" s="17" t="s">
        <v>451</v>
      </c>
      <c r="O6783" s="17" t="s">
        <v>920</v>
      </c>
      <c r="P6783" s="17" t="s">
        <v>4767</v>
      </c>
      <c r="Q6783" s="17" t="s">
        <v>306</v>
      </c>
      <c r="R6783" s="18">
        <v>125</v>
      </c>
      <c r="S6783" s="10">
        <v>50</v>
      </c>
      <c r="AA6783" s="11" t="str">
        <f t="shared" si="105"/>
        <v>41. Nghệ AnThành phố Vinh</v>
      </c>
    </row>
    <row r="6784" spans="11:27" ht="15.75">
      <c r="K6784" s="21"/>
      <c r="L6784" s="17"/>
      <c r="M6784" s="17"/>
      <c r="N6784" s="17" t="s">
        <v>451</v>
      </c>
      <c r="O6784" s="17" t="s">
        <v>920</v>
      </c>
      <c r="P6784" s="17" t="s">
        <v>6552</v>
      </c>
      <c r="Q6784" s="17" t="s">
        <v>306</v>
      </c>
      <c r="R6784" s="18">
        <v>125</v>
      </c>
      <c r="S6784" s="10">
        <v>50</v>
      </c>
      <c r="AA6784" s="11" t="str">
        <f t="shared" si="105"/>
        <v>41. Nghệ AnThành phố Vinh</v>
      </c>
    </row>
    <row r="6785" spans="11:27" ht="15.75">
      <c r="K6785" s="21"/>
      <c r="L6785" s="17"/>
      <c r="M6785" s="17"/>
      <c r="N6785" s="17" t="s">
        <v>451</v>
      </c>
      <c r="O6785" s="17" t="s">
        <v>920</v>
      </c>
      <c r="P6785" s="17" t="s">
        <v>6553</v>
      </c>
      <c r="Q6785" s="17" t="s">
        <v>306</v>
      </c>
      <c r="R6785" s="18">
        <v>125</v>
      </c>
      <c r="S6785" s="10">
        <v>50</v>
      </c>
      <c r="AA6785" s="11" t="str">
        <f t="shared" si="105"/>
        <v>41. Nghệ AnThành phố Vinh</v>
      </c>
    </row>
    <row r="6786" spans="11:27" ht="15.75">
      <c r="K6786" s="21"/>
      <c r="L6786" s="17"/>
      <c r="M6786" s="17"/>
      <c r="N6786" s="17" t="s">
        <v>451</v>
      </c>
      <c r="O6786" s="17" t="s">
        <v>920</v>
      </c>
      <c r="P6786" s="17" t="s">
        <v>6554</v>
      </c>
      <c r="Q6786" s="17" t="s">
        <v>306</v>
      </c>
      <c r="R6786" s="18">
        <v>125</v>
      </c>
      <c r="S6786" s="10">
        <v>50</v>
      </c>
      <c r="AA6786" s="11" t="str">
        <f t="shared" si="105"/>
        <v>41. Nghệ AnThành phố Vinh</v>
      </c>
    </row>
    <row r="6787" spans="11:27" ht="15.75">
      <c r="K6787" s="21"/>
      <c r="L6787" s="17"/>
      <c r="M6787" s="17"/>
      <c r="N6787" s="17" t="s">
        <v>451</v>
      </c>
      <c r="O6787" s="17" t="s">
        <v>920</v>
      </c>
      <c r="P6787" s="17" t="s">
        <v>6555</v>
      </c>
      <c r="Q6787" s="17" t="s">
        <v>306</v>
      </c>
      <c r="R6787" s="18">
        <v>125</v>
      </c>
      <c r="S6787" s="10">
        <v>50</v>
      </c>
      <c r="AA6787" s="11" t="str">
        <f t="shared" si="105"/>
        <v>41. Nghệ AnThành phố Vinh</v>
      </c>
    </row>
    <row r="6788" spans="11:27" ht="15.75">
      <c r="K6788" s="21"/>
      <c r="L6788" s="17"/>
      <c r="M6788" s="17"/>
      <c r="N6788" s="17" t="s">
        <v>451</v>
      </c>
      <c r="O6788" s="17" t="s">
        <v>920</v>
      </c>
      <c r="P6788" s="17" t="s">
        <v>1678</v>
      </c>
      <c r="Q6788" s="17" t="s">
        <v>306</v>
      </c>
      <c r="R6788" s="18">
        <v>125</v>
      </c>
      <c r="S6788" s="10">
        <v>50</v>
      </c>
      <c r="AA6788" s="11" t="str">
        <f t="shared" si="105"/>
        <v>41. Nghệ AnThành phố Vinh</v>
      </c>
    </row>
    <row r="6789" spans="11:27" ht="15.75">
      <c r="K6789" s="21"/>
      <c r="L6789" s="17"/>
      <c r="M6789" s="17"/>
      <c r="N6789" s="17" t="s">
        <v>451</v>
      </c>
      <c r="O6789" s="17" t="s">
        <v>920</v>
      </c>
      <c r="P6789" s="17" t="s">
        <v>6556</v>
      </c>
      <c r="Q6789" s="17" t="s">
        <v>306</v>
      </c>
      <c r="R6789" s="18">
        <v>125</v>
      </c>
      <c r="S6789" s="10">
        <v>50</v>
      </c>
      <c r="AA6789" s="11" t="str">
        <f t="shared" si="105"/>
        <v>41. Nghệ AnThành phố Vinh</v>
      </c>
    </row>
    <row r="6790" spans="11:27" ht="15.75">
      <c r="K6790" s="21"/>
      <c r="L6790" s="17"/>
      <c r="M6790" s="17"/>
      <c r="N6790" s="17" t="s">
        <v>451</v>
      </c>
      <c r="O6790" s="17" t="s">
        <v>920</v>
      </c>
      <c r="P6790" s="17" t="s">
        <v>6557</v>
      </c>
      <c r="Q6790" s="17" t="s">
        <v>306</v>
      </c>
      <c r="R6790" s="18">
        <v>125</v>
      </c>
      <c r="S6790" s="10">
        <v>50</v>
      </c>
      <c r="AA6790" s="11" t="str">
        <f t="shared" ref="AA6790:AA6853" si="106">N6790&amp;O6790</f>
        <v>41. Nghệ AnThành phố Vinh</v>
      </c>
    </row>
    <row r="6791" spans="11:27" ht="15.75">
      <c r="K6791" s="21"/>
      <c r="L6791" s="17"/>
      <c r="M6791" s="17"/>
      <c r="N6791" s="17" t="s">
        <v>451</v>
      </c>
      <c r="O6791" s="17" t="s">
        <v>920</v>
      </c>
      <c r="P6791" s="17" t="s">
        <v>1500</v>
      </c>
      <c r="Q6791" s="17" t="s">
        <v>306</v>
      </c>
      <c r="R6791" s="18">
        <v>125</v>
      </c>
      <c r="S6791" s="10">
        <v>50</v>
      </c>
      <c r="AA6791" s="11" t="str">
        <f t="shared" si="106"/>
        <v>41. Nghệ AnThành phố Vinh</v>
      </c>
    </row>
    <row r="6792" spans="11:27" ht="15.75">
      <c r="K6792" s="21"/>
      <c r="L6792" s="17"/>
      <c r="M6792" s="17"/>
      <c r="N6792" s="17" t="s">
        <v>451</v>
      </c>
      <c r="O6792" s="17" t="s">
        <v>920</v>
      </c>
      <c r="P6792" s="17" t="s">
        <v>6558</v>
      </c>
      <c r="Q6792" s="17" t="s">
        <v>306</v>
      </c>
      <c r="R6792" s="18">
        <v>125</v>
      </c>
      <c r="S6792" s="10">
        <v>50</v>
      </c>
      <c r="AA6792" s="11" t="str">
        <f t="shared" si="106"/>
        <v>41. Nghệ AnThành phố Vinh</v>
      </c>
    </row>
    <row r="6793" spans="11:27" ht="15.75">
      <c r="K6793" s="21"/>
      <c r="L6793" s="17"/>
      <c r="M6793" s="17"/>
      <c r="N6793" s="17" t="s">
        <v>451</v>
      </c>
      <c r="O6793" s="17" t="s">
        <v>920</v>
      </c>
      <c r="P6793" s="17" t="s">
        <v>6260</v>
      </c>
      <c r="Q6793" s="17" t="s">
        <v>306</v>
      </c>
      <c r="R6793" s="18">
        <v>125</v>
      </c>
      <c r="S6793" s="10">
        <v>50</v>
      </c>
      <c r="AA6793" s="11" t="str">
        <f t="shared" si="106"/>
        <v>41. Nghệ AnThành phố Vinh</v>
      </c>
    </row>
    <row r="6794" spans="11:27" ht="15.75">
      <c r="K6794" s="21"/>
      <c r="L6794" s="17"/>
      <c r="M6794" s="17"/>
      <c r="N6794" s="17" t="s">
        <v>451</v>
      </c>
      <c r="O6794" s="17" t="s">
        <v>920</v>
      </c>
      <c r="P6794" s="17" t="s">
        <v>6559</v>
      </c>
      <c r="Q6794" s="17" t="s">
        <v>306</v>
      </c>
      <c r="R6794" s="18">
        <v>125</v>
      </c>
      <c r="S6794" s="10">
        <v>50</v>
      </c>
      <c r="AA6794" s="11" t="str">
        <f t="shared" si="106"/>
        <v>41. Nghệ AnThành phố Vinh</v>
      </c>
    </row>
    <row r="6795" spans="11:27" ht="15.75">
      <c r="K6795" s="21"/>
      <c r="L6795" s="17"/>
      <c r="M6795" s="17"/>
      <c r="N6795" s="17" t="s">
        <v>451</v>
      </c>
      <c r="O6795" s="17" t="s">
        <v>920</v>
      </c>
      <c r="P6795" s="17" t="s">
        <v>6560</v>
      </c>
      <c r="Q6795" s="17" t="s">
        <v>306</v>
      </c>
      <c r="R6795" s="18">
        <v>125</v>
      </c>
      <c r="S6795" s="10">
        <v>50</v>
      </c>
      <c r="AA6795" s="11" t="str">
        <f t="shared" si="106"/>
        <v>41. Nghệ AnThành phố Vinh</v>
      </c>
    </row>
    <row r="6796" spans="11:27" ht="15.75">
      <c r="K6796" s="21"/>
      <c r="L6796" s="17"/>
      <c r="M6796" s="17"/>
      <c r="N6796" s="17" t="s">
        <v>451</v>
      </c>
      <c r="O6796" s="17" t="s">
        <v>920</v>
      </c>
      <c r="P6796" s="17" t="s">
        <v>6561</v>
      </c>
      <c r="Q6796" s="17" t="s">
        <v>306</v>
      </c>
      <c r="R6796" s="18">
        <v>125</v>
      </c>
      <c r="S6796" s="10">
        <v>50</v>
      </c>
      <c r="AA6796" s="11" t="str">
        <f t="shared" si="106"/>
        <v>41. Nghệ AnThành phố Vinh</v>
      </c>
    </row>
    <row r="6797" spans="11:27" ht="15.75">
      <c r="K6797" s="21"/>
      <c r="L6797" s="17"/>
      <c r="M6797" s="17"/>
      <c r="N6797" s="17" t="s">
        <v>451</v>
      </c>
      <c r="O6797" s="17" t="s">
        <v>920</v>
      </c>
      <c r="P6797" s="17" t="s">
        <v>3027</v>
      </c>
      <c r="Q6797" s="17" t="s">
        <v>306</v>
      </c>
      <c r="R6797" s="18">
        <v>125</v>
      </c>
      <c r="S6797" s="10">
        <v>50</v>
      </c>
      <c r="AA6797" s="11" t="str">
        <f t="shared" si="106"/>
        <v>41. Nghệ AnThành phố Vinh</v>
      </c>
    </row>
    <row r="6798" spans="11:27" ht="15.75">
      <c r="K6798" s="21"/>
      <c r="L6798" s="17"/>
      <c r="M6798" s="17"/>
      <c r="N6798" s="17" t="s">
        <v>451</v>
      </c>
      <c r="O6798" s="17" t="s">
        <v>920</v>
      </c>
      <c r="P6798" s="17" t="s">
        <v>3999</v>
      </c>
      <c r="Q6798" s="17" t="s">
        <v>306</v>
      </c>
      <c r="R6798" s="18">
        <v>125</v>
      </c>
      <c r="S6798" s="10">
        <v>50</v>
      </c>
      <c r="AA6798" s="11" t="str">
        <f t="shared" si="106"/>
        <v>41. Nghệ AnThành phố Vinh</v>
      </c>
    </row>
    <row r="6799" spans="11:27" ht="15.75">
      <c r="K6799" s="21"/>
      <c r="L6799" s="17"/>
      <c r="M6799" s="17"/>
      <c r="N6799" s="17" t="s">
        <v>451</v>
      </c>
      <c r="O6799" s="17" t="s">
        <v>920</v>
      </c>
      <c r="P6799" s="17" t="s">
        <v>6562</v>
      </c>
      <c r="Q6799" s="17" t="s">
        <v>306</v>
      </c>
      <c r="R6799" s="18">
        <v>125</v>
      </c>
      <c r="S6799" s="10">
        <v>50</v>
      </c>
      <c r="AA6799" s="11" t="str">
        <f t="shared" si="106"/>
        <v>41. Nghệ AnThành phố Vinh</v>
      </c>
    </row>
    <row r="6800" spans="11:27" ht="15.75">
      <c r="K6800" s="21"/>
      <c r="L6800" s="17"/>
      <c r="M6800" s="17"/>
      <c r="N6800" s="17" t="s">
        <v>451</v>
      </c>
      <c r="O6800" s="17" t="s">
        <v>920</v>
      </c>
      <c r="P6800" s="17" t="s">
        <v>6563</v>
      </c>
      <c r="Q6800" s="17" t="s">
        <v>306</v>
      </c>
      <c r="R6800" s="18">
        <v>125</v>
      </c>
      <c r="S6800" s="10">
        <v>50</v>
      </c>
      <c r="AA6800" s="11" t="str">
        <f t="shared" si="106"/>
        <v>41. Nghệ AnThành phố Vinh</v>
      </c>
    </row>
    <row r="6801" spans="11:27" ht="15.75">
      <c r="K6801" s="21"/>
      <c r="L6801" s="17"/>
      <c r="M6801" s="17"/>
      <c r="N6801" s="17" t="s">
        <v>451</v>
      </c>
      <c r="O6801" s="17" t="s">
        <v>920</v>
      </c>
      <c r="P6801" s="17" t="s">
        <v>6564</v>
      </c>
      <c r="Q6801" s="17" t="s">
        <v>306</v>
      </c>
      <c r="R6801" s="18">
        <v>125</v>
      </c>
      <c r="S6801" s="10">
        <v>50</v>
      </c>
      <c r="AA6801" s="11" t="str">
        <f t="shared" si="106"/>
        <v>41. Nghệ AnThành phố Vinh</v>
      </c>
    </row>
    <row r="6802" spans="11:27" ht="15.75">
      <c r="K6802" s="21"/>
      <c r="L6802" s="17"/>
      <c r="M6802" s="17"/>
      <c r="N6802" s="17" t="s">
        <v>451</v>
      </c>
      <c r="O6802" s="17" t="s">
        <v>920</v>
      </c>
      <c r="P6802" s="17" t="s">
        <v>6565</v>
      </c>
      <c r="Q6802" s="17" t="s">
        <v>306</v>
      </c>
      <c r="R6802" s="18">
        <v>125</v>
      </c>
      <c r="S6802" s="10">
        <v>50</v>
      </c>
      <c r="AA6802" s="11" t="str">
        <f t="shared" si="106"/>
        <v>41. Nghệ AnThành phố Vinh</v>
      </c>
    </row>
    <row r="6803" spans="11:27" ht="15.75">
      <c r="K6803" s="21"/>
      <c r="L6803" s="17"/>
      <c r="M6803" s="17"/>
      <c r="N6803" s="17" t="s">
        <v>451</v>
      </c>
      <c r="O6803" s="17" t="s">
        <v>920</v>
      </c>
      <c r="P6803" s="17" t="s">
        <v>6566</v>
      </c>
      <c r="Q6803" s="17" t="s">
        <v>306</v>
      </c>
      <c r="R6803" s="18">
        <v>125</v>
      </c>
      <c r="S6803" s="10">
        <v>50</v>
      </c>
      <c r="AA6803" s="11" t="str">
        <f t="shared" si="106"/>
        <v>41. Nghệ AnThành phố Vinh</v>
      </c>
    </row>
    <row r="6804" spans="11:27" ht="15.75">
      <c r="K6804" s="21"/>
      <c r="L6804" s="17"/>
      <c r="M6804" s="17"/>
      <c r="N6804" s="17" t="s">
        <v>451</v>
      </c>
      <c r="O6804" s="17" t="s">
        <v>923</v>
      </c>
      <c r="P6804" s="17" t="s">
        <v>6567</v>
      </c>
      <c r="Q6804" s="17" t="s">
        <v>356</v>
      </c>
      <c r="R6804" s="18">
        <v>155</v>
      </c>
      <c r="S6804" s="10">
        <v>56</v>
      </c>
      <c r="AA6804" s="11" t="str">
        <f t="shared" si="106"/>
        <v>41. Nghệ AnThị xã Cửa Lò</v>
      </c>
    </row>
    <row r="6805" spans="11:27" ht="15.75">
      <c r="K6805" s="21"/>
      <c r="L6805" s="17"/>
      <c r="M6805" s="17"/>
      <c r="N6805" s="17" t="s">
        <v>451</v>
      </c>
      <c r="O6805" s="17" t="s">
        <v>923</v>
      </c>
      <c r="P6805" s="17" t="s">
        <v>6568</v>
      </c>
      <c r="Q6805" s="17" t="s">
        <v>356</v>
      </c>
      <c r="R6805" s="18">
        <v>155</v>
      </c>
      <c r="S6805" s="10">
        <v>56</v>
      </c>
      <c r="AA6805" s="11" t="str">
        <f t="shared" si="106"/>
        <v>41. Nghệ AnThị xã Cửa Lò</v>
      </c>
    </row>
    <row r="6806" spans="11:27" ht="15.75">
      <c r="K6806" s="21"/>
      <c r="L6806" s="17"/>
      <c r="M6806" s="17"/>
      <c r="N6806" s="17" t="s">
        <v>451</v>
      </c>
      <c r="O6806" s="17" t="s">
        <v>923</v>
      </c>
      <c r="P6806" s="17" t="s">
        <v>6569</v>
      </c>
      <c r="Q6806" s="17" t="s">
        <v>356</v>
      </c>
      <c r="R6806" s="18">
        <v>155</v>
      </c>
      <c r="S6806" s="10">
        <v>56</v>
      </c>
      <c r="AA6806" s="11" t="str">
        <f t="shared" si="106"/>
        <v>41. Nghệ AnThị xã Cửa Lò</v>
      </c>
    </row>
    <row r="6807" spans="11:27" ht="15.75">
      <c r="K6807" s="21"/>
      <c r="L6807" s="17"/>
      <c r="M6807" s="17"/>
      <c r="N6807" s="17" t="s">
        <v>451</v>
      </c>
      <c r="O6807" s="17" t="s">
        <v>923</v>
      </c>
      <c r="P6807" s="17" t="s">
        <v>6570</v>
      </c>
      <c r="Q6807" s="17" t="s">
        <v>356</v>
      </c>
      <c r="R6807" s="18">
        <v>155</v>
      </c>
      <c r="S6807" s="10">
        <v>56</v>
      </c>
      <c r="AA6807" s="11" t="str">
        <f t="shared" si="106"/>
        <v>41. Nghệ AnThị xã Cửa Lò</v>
      </c>
    </row>
    <row r="6808" spans="11:27" ht="15.75">
      <c r="K6808" s="21"/>
      <c r="L6808" s="17"/>
      <c r="M6808" s="17"/>
      <c r="N6808" s="17" t="s">
        <v>451</v>
      </c>
      <c r="O6808" s="17" t="s">
        <v>923</v>
      </c>
      <c r="P6808" s="17" t="s">
        <v>6571</v>
      </c>
      <c r="Q6808" s="17" t="s">
        <v>356</v>
      </c>
      <c r="R6808" s="18">
        <v>155</v>
      </c>
      <c r="S6808" s="10">
        <v>56</v>
      </c>
      <c r="AA6808" s="11" t="str">
        <f t="shared" si="106"/>
        <v>41. Nghệ AnThị xã Cửa Lò</v>
      </c>
    </row>
    <row r="6809" spans="11:27" ht="15.75">
      <c r="K6809" s="21"/>
      <c r="L6809" s="17"/>
      <c r="M6809" s="17"/>
      <c r="N6809" s="17" t="s">
        <v>451</v>
      </c>
      <c r="O6809" s="17" t="s">
        <v>923</v>
      </c>
      <c r="P6809" s="17" t="s">
        <v>6572</v>
      </c>
      <c r="Q6809" s="17" t="s">
        <v>356</v>
      </c>
      <c r="R6809" s="18">
        <v>155</v>
      </c>
      <c r="S6809" s="10">
        <v>56</v>
      </c>
      <c r="AA6809" s="11" t="str">
        <f t="shared" si="106"/>
        <v>41. Nghệ AnThị xã Cửa Lò</v>
      </c>
    </row>
    <row r="6810" spans="11:27" ht="15.75">
      <c r="K6810" s="21"/>
      <c r="L6810" s="17"/>
      <c r="M6810" s="17"/>
      <c r="N6810" s="17" t="s">
        <v>451</v>
      </c>
      <c r="O6810" s="17" t="s">
        <v>923</v>
      </c>
      <c r="P6810" s="17" t="s">
        <v>6573</v>
      </c>
      <c r="Q6810" s="17" t="s">
        <v>356</v>
      </c>
      <c r="R6810" s="18">
        <v>155</v>
      </c>
      <c r="S6810" s="10">
        <v>56</v>
      </c>
      <c r="AA6810" s="11" t="str">
        <f t="shared" si="106"/>
        <v>41. Nghệ AnThị xã Cửa Lò</v>
      </c>
    </row>
    <row r="6811" spans="11:27" ht="15.75">
      <c r="K6811" s="21"/>
      <c r="L6811" s="17"/>
      <c r="M6811" s="17"/>
      <c r="N6811" s="17" t="s">
        <v>451</v>
      </c>
      <c r="O6811" s="17" t="s">
        <v>926</v>
      </c>
      <c r="P6811" s="17" t="s">
        <v>6574</v>
      </c>
      <c r="Q6811" s="17" t="s">
        <v>356</v>
      </c>
      <c r="R6811" s="18">
        <v>155</v>
      </c>
      <c r="S6811" s="10">
        <v>56</v>
      </c>
      <c r="AA6811" s="11" t="str">
        <f t="shared" si="106"/>
        <v>41. Nghệ AnThị xã Hoàng Mai</v>
      </c>
    </row>
    <row r="6812" spans="11:27" ht="15.75">
      <c r="K6812" s="21"/>
      <c r="L6812" s="17"/>
      <c r="M6812" s="17"/>
      <c r="N6812" s="17" t="s">
        <v>451</v>
      </c>
      <c r="O6812" s="17" t="s">
        <v>926</v>
      </c>
      <c r="P6812" s="17" t="s">
        <v>6575</v>
      </c>
      <c r="Q6812" s="17" t="s">
        <v>356</v>
      </c>
      <c r="R6812" s="18">
        <v>155</v>
      </c>
      <c r="S6812" s="10">
        <v>56</v>
      </c>
      <c r="AA6812" s="11" t="str">
        <f t="shared" si="106"/>
        <v>41. Nghệ AnThị xã Hoàng Mai</v>
      </c>
    </row>
    <row r="6813" spans="11:27" ht="15.75">
      <c r="K6813" s="21"/>
      <c r="L6813" s="17"/>
      <c r="M6813" s="17"/>
      <c r="N6813" s="17" t="s">
        <v>451</v>
      </c>
      <c r="O6813" s="17" t="s">
        <v>926</v>
      </c>
      <c r="P6813" s="17" t="s">
        <v>6576</v>
      </c>
      <c r="Q6813" s="17" t="s">
        <v>356</v>
      </c>
      <c r="R6813" s="18">
        <v>155</v>
      </c>
      <c r="S6813" s="10">
        <v>56</v>
      </c>
      <c r="AA6813" s="11" t="str">
        <f t="shared" si="106"/>
        <v>41. Nghệ AnThị xã Hoàng Mai</v>
      </c>
    </row>
    <row r="6814" spans="11:27" ht="15.75">
      <c r="K6814" s="21"/>
      <c r="L6814" s="17"/>
      <c r="M6814" s="17"/>
      <c r="N6814" s="17" t="s">
        <v>451</v>
      </c>
      <c r="O6814" s="17" t="s">
        <v>926</v>
      </c>
      <c r="P6814" s="17" t="s">
        <v>6577</v>
      </c>
      <c r="Q6814" s="17" t="s">
        <v>356</v>
      </c>
      <c r="R6814" s="18">
        <v>155</v>
      </c>
      <c r="S6814" s="10">
        <v>56</v>
      </c>
      <c r="AA6814" s="11" t="str">
        <f t="shared" si="106"/>
        <v>41. Nghệ AnThị xã Hoàng Mai</v>
      </c>
    </row>
    <row r="6815" spans="11:27" ht="15.75">
      <c r="K6815" s="21"/>
      <c r="L6815" s="17"/>
      <c r="M6815" s="17"/>
      <c r="N6815" s="17" t="s">
        <v>451</v>
      </c>
      <c r="O6815" s="17" t="s">
        <v>926</v>
      </c>
      <c r="P6815" s="17" t="s">
        <v>6578</v>
      </c>
      <c r="Q6815" s="17" t="s">
        <v>356</v>
      </c>
      <c r="R6815" s="18">
        <v>155</v>
      </c>
      <c r="S6815" s="10">
        <v>56</v>
      </c>
      <c r="AA6815" s="11" t="str">
        <f t="shared" si="106"/>
        <v>41. Nghệ AnThị xã Hoàng Mai</v>
      </c>
    </row>
    <row r="6816" spans="11:27" ht="15.75">
      <c r="K6816" s="21"/>
      <c r="L6816" s="17"/>
      <c r="M6816" s="17"/>
      <c r="N6816" s="17" t="s">
        <v>451</v>
      </c>
      <c r="O6816" s="17" t="s">
        <v>926</v>
      </c>
      <c r="P6816" s="17" t="s">
        <v>6579</v>
      </c>
      <c r="Q6816" s="17" t="s">
        <v>356</v>
      </c>
      <c r="R6816" s="18">
        <v>155</v>
      </c>
      <c r="S6816" s="10">
        <v>56</v>
      </c>
      <c r="AA6816" s="11" t="str">
        <f t="shared" si="106"/>
        <v>41. Nghệ AnThị xã Hoàng Mai</v>
      </c>
    </row>
    <row r="6817" spans="11:27" ht="15.75">
      <c r="K6817" s="21"/>
      <c r="L6817" s="17"/>
      <c r="M6817" s="17"/>
      <c r="N6817" s="17" t="s">
        <v>451</v>
      </c>
      <c r="O6817" s="17" t="s">
        <v>926</v>
      </c>
      <c r="P6817" s="17" t="s">
        <v>6580</v>
      </c>
      <c r="Q6817" s="17" t="s">
        <v>356</v>
      </c>
      <c r="R6817" s="18">
        <v>155</v>
      </c>
      <c r="S6817" s="10">
        <v>56</v>
      </c>
      <c r="AA6817" s="11" t="str">
        <f t="shared" si="106"/>
        <v>41. Nghệ AnThị xã Hoàng Mai</v>
      </c>
    </row>
    <row r="6818" spans="11:27" ht="15.75">
      <c r="K6818" s="21"/>
      <c r="L6818" s="17"/>
      <c r="M6818" s="17"/>
      <c r="N6818" s="17" t="s">
        <v>451</v>
      </c>
      <c r="O6818" s="17" t="s">
        <v>926</v>
      </c>
      <c r="P6818" s="17" t="s">
        <v>6581</v>
      </c>
      <c r="Q6818" s="17" t="s">
        <v>356</v>
      </c>
      <c r="R6818" s="18">
        <v>155</v>
      </c>
      <c r="S6818" s="10">
        <v>56</v>
      </c>
      <c r="AA6818" s="11" t="str">
        <f t="shared" si="106"/>
        <v>41. Nghệ AnThị xã Hoàng Mai</v>
      </c>
    </row>
    <row r="6819" spans="11:27" ht="15.75">
      <c r="K6819" s="21"/>
      <c r="L6819" s="17"/>
      <c r="M6819" s="17"/>
      <c r="N6819" s="17" t="s">
        <v>451</v>
      </c>
      <c r="O6819" s="17" t="s">
        <v>926</v>
      </c>
      <c r="P6819" s="17" t="s">
        <v>6582</v>
      </c>
      <c r="Q6819" s="17" t="s">
        <v>356</v>
      </c>
      <c r="R6819" s="18">
        <v>155</v>
      </c>
      <c r="S6819" s="10">
        <v>56</v>
      </c>
      <c r="AA6819" s="11" t="str">
        <f t="shared" si="106"/>
        <v>41. Nghệ AnThị xã Hoàng Mai</v>
      </c>
    </row>
    <row r="6820" spans="11:27" ht="15.75">
      <c r="K6820" s="21"/>
      <c r="L6820" s="17"/>
      <c r="M6820" s="17"/>
      <c r="N6820" s="17" t="s">
        <v>451</v>
      </c>
      <c r="O6820" s="17" t="s">
        <v>926</v>
      </c>
      <c r="P6820" s="17" t="s">
        <v>6583</v>
      </c>
      <c r="Q6820" s="17" t="s">
        <v>356</v>
      </c>
      <c r="R6820" s="18">
        <v>155</v>
      </c>
      <c r="S6820" s="10">
        <v>56</v>
      </c>
      <c r="AA6820" s="11" t="str">
        <f t="shared" si="106"/>
        <v>41. Nghệ AnThị xã Hoàng Mai</v>
      </c>
    </row>
    <row r="6821" spans="11:27" ht="15.75">
      <c r="K6821" s="21"/>
      <c r="L6821" s="17"/>
      <c r="M6821" s="17"/>
      <c r="N6821" s="17" t="s">
        <v>451</v>
      </c>
      <c r="O6821" s="17" t="s">
        <v>929</v>
      </c>
      <c r="P6821" s="17" t="s">
        <v>6584</v>
      </c>
      <c r="Q6821" s="17" t="s">
        <v>306</v>
      </c>
      <c r="R6821" s="18">
        <v>125</v>
      </c>
      <c r="S6821" s="10">
        <v>50</v>
      </c>
      <c r="AA6821" s="11" t="str">
        <f t="shared" si="106"/>
        <v>41. Nghệ AnThị xã Thái Hoà</v>
      </c>
    </row>
    <row r="6822" spans="11:27" ht="15.75">
      <c r="K6822" s="21"/>
      <c r="L6822" s="17"/>
      <c r="M6822" s="17"/>
      <c r="N6822" s="17" t="s">
        <v>451</v>
      </c>
      <c r="O6822" s="17" t="s">
        <v>929</v>
      </c>
      <c r="P6822" s="17" t="s">
        <v>2404</v>
      </c>
      <c r="Q6822" s="17" t="s">
        <v>306</v>
      </c>
      <c r="R6822" s="18">
        <v>125</v>
      </c>
      <c r="S6822" s="10">
        <v>50</v>
      </c>
      <c r="AA6822" s="11" t="str">
        <f t="shared" si="106"/>
        <v>41. Nghệ AnThị xã Thái Hoà</v>
      </c>
    </row>
    <row r="6823" spans="11:27" ht="15.75">
      <c r="K6823" s="21"/>
      <c r="L6823" s="17"/>
      <c r="M6823" s="17"/>
      <c r="N6823" s="17" t="s">
        <v>451</v>
      </c>
      <c r="O6823" s="17" t="s">
        <v>929</v>
      </c>
      <c r="P6823" s="17" t="s">
        <v>6585</v>
      </c>
      <c r="Q6823" s="17" t="s">
        <v>306</v>
      </c>
      <c r="R6823" s="18">
        <v>125</v>
      </c>
      <c r="S6823" s="10">
        <v>50</v>
      </c>
      <c r="AA6823" s="11" t="str">
        <f t="shared" si="106"/>
        <v>41. Nghệ AnThị xã Thái Hoà</v>
      </c>
    </row>
    <row r="6824" spans="11:27" ht="15.75">
      <c r="K6824" s="21"/>
      <c r="L6824" s="17"/>
      <c r="M6824" s="17"/>
      <c r="N6824" s="17" t="s">
        <v>451</v>
      </c>
      <c r="O6824" s="17" t="s">
        <v>929</v>
      </c>
      <c r="P6824" s="17" t="s">
        <v>6586</v>
      </c>
      <c r="Q6824" s="17" t="s">
        <v>306</v>
      </c>
      <c r="R6824" s="18">
        <v>125</v>
      </c>
      <c r="S6824" s="10">
        <v>50</v>
      </c>
      <c r="AA6824" s="11" t="str">
        <f t="shared" si="106"/>
        <v>41. Nghệ AnThị xã Thái Hoà</v>
      </c>
    </row>
    <row r="6825" spans="11:27" ht="15.75">
      <c r="K6825" s="21"/>
      <c r="L6825" s="17"/>
      <c r="M6825" s="17"/>
      <c r="N6825" s="17" t="s">
        <v>451</v>
      </c>
      <c r="O6825" s="17" t="s">
        <v>929</v>
      </c>
      <c r="P6825" s="17" t="s">
        <v>6587</v>
      </c>
      <c r="Q6825" s="17" t="s">
        <v>306</v>
      </c>
      <c r="R6825" s="18">
        <v>125</v>
      </c>
      <c r="S6825" s="10">
        <v>50</v>
      </c>
      <c r="AA6825" s="11" t="str">
        <f t="shared" si="106"/>
        <v>41. Nghệ AnThị xã Thái Hoà</v>
      </c>
    </row>
    <row r="6826" spans="11:27" ht="15.75">
      <c r="K6826" s="21"/>
      <c r="L6826" s="17"/>
      <c r="M6826" s="17"/>
      <c r="N6826" s="17" t="s">
        <v>451</v>
      </c>
      <c r="O6826" s="17" t="s">
        <v>929</v>
      </c>
      <c r="P6826" s="17" t="s">
        <v>6588</v>
      </c>
      <c r="Q6826" s="17" t="s">
        <v>306</v>
      </c>
      <c r="R6826" s="18">
        <v>125</v>
      </c>
      <c r="S6826" s="10">
        <v>50</v>
      </c>
      <c r="AA6826" s="11" t="str">
        <f t="shared" si="106"/>
        <v>41. Nghệ AnThị xã Thái Hoà</v>
      </c>
    </row>
    <row r="6827" spans="11:27" ht="15.75">
      <c r="K6827" s="21"/>
      <c r="L6827" s="17"/>
      <c r="M6827" s="17"/>
      <c r="N6827" s="17" t="s">
        <v>451</v>
      </c>
      <c r="O6827" s="17" t="s">
        <v>929</v>
      </c>
      <c r="P6827" s="17" t="s">
        <v>6589</v>
      </c>
      <c r="Q6827" s="17" t="s">
        <v>306</v>
      </c>
      <c r="R6827" s="18">
        <v>125</v>
      </c>
      <c r="S6827" s="10">
        <v>50</v>
      </c>
      <c r="AA6827" s="11" t="str">
        <f t="shared" si="106"/>
        <v>41. Nghệ AnThị xã Thái Hoà</v>
      </c>
    </row>
    <row r="6828" spans="11:27" ht="15.75">
      <c r="K6828" s="21"/>
      <c r="L6828" s="17"/>
      <c r="M6828" s="17"/>
      <c r="N6828" s="17" t="s">
        <v>451</v>
      </c>
      <c r="O6828" s="17" t="s">
        <v>929</v>
      </c>
      <c r="P6828" s="17" t="s">
        <v>4429</v>
      </c>
      <c r="Q6828" s="17" t="s">
        <v>306</v>
      </c>
      <c r="R6828" s="18">
        <v>125</v>
      </c>
      <c r="S6828" s="10">
        <v>50</v>
      </c>
      <c r="AA6828" s="11" t="str">
        <f t="shared" si="106"/>
        <v>41. Nghệ AnThị xã Thái Hoà</v>
      </c>
    </row>
    <row r="6829" spans="11:27" ht="15.75">
      <c r="K6829" s="21"/>
      <c r="L6829" s="17"/>
      <c r="M6829" s="17"/>
      <c r="N6829" s="17" t="s">
        <v>451</v>
      </c>
      <c r="O6829" s="17" t="s">
        <v>929</v>
      </c>
      <c r="P6829" s="17" t="s">
        <v>6590</v>
      </c>
      <c r="Q6829" s="17" t="s">
        <v>306</v>
      </c>
      <c r="R6829" s="18">
        <v>125</v>
      </c>
      <c r="S6829" s="10">
        <v>50</v>
      </c>
      <c r="AA6829" s="11" t="str">
        <f t="shared" si="106"/>
        <v>41. Nghệ AnThị xã Thái Hoà</v>
      </c>
    </row>
    <row r="6830" spans="11:27" ht="15.75">
      <c r="K6830" s="21"/>
      <c r="L6830" s="17"/>
      <c r="M6830" s="17"/>
      <c r="N6830" s="17" t="s">
        <v>455</v>
      </c>
      <c r="O6830" s="17" t="s">
        <v>1016</v>
      </c>
      <c r="P6830" s="17" t="s">
        <v>6591</v>
      </c>
      <c r="Q6830" s="17" t="s">
        <v>306</v>
      </c>
      <c r="R6830" s="18">
        <v>125</v>
      </c>
      <c r="S6830" s="10">
        <v>50</v>
      </c>
      <c r="AA6830" s="11" t="str">
        <f t="shared" si="106"/>
        <v>42. Ninh BìnhHuyện Gia Viễn</v>
      </c>
    </row>
    <row r="6831" spans="11:27" ht="15.75">
      <c r="K6831" s="21"/>
      <c r="L6831" s="17"/>
      <c r="M6831" s="17"/>
      <c r="N6831" s="17" t="s">
        <v>455</v>
      </c>
      <c r="O6831" s="17" t="s">
        <v>1016</v>
      </c>
      <c r="P6831" s="17" t="s">
        <v>6592</v>
      </c>
      <c r="Q6831" s="17" t="s">
        <v>306</v>
      </c>
      <c r="R6831" s="18">
        <v>125</v>
      </c>
      <c r="S6831" s="10">
        <v>50</v>
      </c>
      <c r="AA6831" s="11" t="str">
        <f t="shared" si="106"/>
        <v>42. Ninh BìnhHuyện Gia Viễn</v>
      </c>
    </row>
    <row r="6832" spans="11:27" ht="15.75">
      <c r="K6832" s="21"/>
      <c r="L6832" s="17"/>
      <c r="M6832" s="17"/>
      <c r="N6832" s="17" t="s">
        <v>455</v>
      </c>
      <c r="O6832" s="17" t="s">
        <v>1016</v>
      </c>
      <c r="P6832" s="17" t="s">
        <v>6593</v>
      </c>
      <c r="Q6832" s="17" t="s">
        <v>306</v>
      </c>
      <c r="R6832" s="18">
        <v>125</v>
      </c>
      <c r="S6832" s="10">
        <v>50</v>
      </c>
      <c r="AA6832" s="11" t="str">
        <f t="shared" si="106"/>
        <v>42. Ninh BìnhHuyện Gia Viễn</v>
      </c>
    </row>
    <row r="6833" spans="11:27" ht="15.75">
      <c r="K6833" s="21"/>
      <c r="L6833" s="17"/>
      <c r="M6833" s="17"/>
      <c r="N6833" s="17" t="s">
        <v>455</v>
      </c>
      <c r="O6833" s="17" t="s">
        <v>1016</v>
      </c>
      <c r="P6833" s="17" t="s">
        <v>6594</v>
      </c>
      <c r="Q6833" s="17" t="s">
        <v>306</v>
      </c>
      <c r="R6833" s="18">
        <v>125</v>
      </c>
      <c r="S6833" s="10">
        <v>50</v>
      </c>
      <c r="AA6833" s="11" t="str">
        <f t="shared" si="106"/>
        <v>42. Ninh BìnhHuyện Gia Viễn</v>
      </c>
    </row>
    <row r="6834" spans="11:27" ht="15.75">
      <c r="K6834" s="21"/>
      <c r="L6834" s="17"/>
      <c r="M6834" s="17"/>
      <c r="N6834" s="17" t="s">
        <v>455</v>
      </c>
      <c r="O6834" s="17" t="s">
        <v>1016</v>
      </c>
      <c r="P6834" s="17" t="s">
        <v>6595</v>
      </c>
      <c r="Q6834" s="17" t="s">
        <v>306</v>
      </c>
      <c r="R6834" s="18">
        <v>125</v>
      </c>
      <c r="S6834" s="10">
        <v>50</v>
      </c>
      <c r="AA6834" s="11" t="str">
        <f t="shared" si="106"/>
        <v>42. Ninh BìnhHuyện Gia Viễn</v>
      </c>
    </row>
    <row r="6835" spans="11:27" ht="15.75">
      <c r="K6835" s="21"/>
      <c r="L6835" s="17"/>
      <c r="M6835" s="17"/>
      <c r="N6835" s="17" t="s">
        <v>455</v>
      </c>
      <c r="O6835" s="17" t="s">
        <v>1016</v>
      </c>
      <c r="P6835" s="17" t="s">
        <v>2036</v>
      </c>
      <c r="Q6835" s="17" t="s">
        <v>306</v>
      </c>
      <c r="R6835" s="18">
        <v>125</v>
      </c>
      <c r="S6835" s="10">
        <v>50</v>
      </c>
      <c r="AA6835" s="11" t="str">
        <f t="shared" si="106"/>
        <v>42. Ninh BìnhHuyện Gia Viễn</v>
      </c>
    </row>
    <row r="6836" spans="11:27" ht="15.75">
      <c r="K6836" s="21"/>
      <c r="L6836" s="17"/>
      <c r="M6836" s="17"/>
      <c r="N6836" s="17" t="s">
        <v>455</v>
      </c>
      <c r="O6836" s="17" t="s">
        <v>1016</v>
      </c>
      <c r="P6836" s="17" t="s">
        <v>6596</v>
      </c>
      <c r="Q6836" s="17" t="s">
        <v>306</v>
      </c>
      <c r="R6836" s="18">
        <v>125</v>
      </c>
      <c r="S6836" s="10">
        <v>50</v>
      </c>
      <c r="AA6836" s="11" t="str">
        <f t="shared" si="106"/>
        <v>42. Ninh BìnhHuyện Gia Viễn</v>
      </c>
    </row>
    <row r="6837" spans="11:27" ht="15.75">
      <c r="K6837" s="21"/>
      <c r="L6837" s="17"/>
      <c r="M6837" s="17"/>
      <c r="N6837" s="17" t="s">
        <v>455</v>
      </c>
      <c r="O6837" s="17" t="s">
        <v>1016</v>
      </c>
      <c r="P6837" s="17" t="s">
        <v>5745</v>
      </c>
      <c r="Q6837" s="17" t="s">
        <v>306</v>
      </c>
      <c r="R6837" s="18">
        <v>125</v>
      </c>
      <c r="S6837" s="10">
        <v>50</v>
      </c>
      <c r="AA6837" s="11" t="str">
        <f t="shared" si="106"/>
        <v>42. Ninh BìnhHuyện Gia Viễn</v>
      </c>
    </row>
    <row r="6838" spans="11:27" ht="15.75">
      <c r="K6838" s="21"/>
      <c r="L6838" s="17"/>
      <c r="M6838" s="17"/>
      <c r="N6838" s="17" t="s">
        <v>455</v>
      </c>
      <c r="O6838" s="17" t="s">
        <v>1016</v>
      </c>
      <c r="P6838" s="17" t="s">
        <v>6597</v>
      </c>
      <c r="Q6838" s="17" t="s">
        <v>306</v>
      </c>
      <c r="R6838" s="18">
        <v>125</v>
      </c>
      <c r="S6838" s="10">
        <v>50</v>
      </c>
      <c r="AA6838" s="11" t="str">
        <f t="shared" si="106"/>
        <v>42. Ninh BìnhHuyện Gia Viễn</v>
      </c>
    </row>
    <row r="6839" spans="11:27" ht="15.75">
      <c r="K6839" s="21"/>
      <c r="L6839" s="17"/>
      <c r="M6839" s="17"/>
      <c r="N6839" s="17" t="s">
        <v>455</v>
      </c>
      <c r="O6839" s="17" t="s">
        <v>1016</v>
      </c>
      <c r="P6839" s="17" t="s">
        <v>6598</v>
      </c>
      <c r="Q6839" s="17" t="s">
        <v>306</v>
      </c>
      <c r="R6839" s="18">
        <v>125</v>
      </c>
      <c r="S6839" s="10">
        <v>50</v>
      </c>
      <c r="AA6839" s="11" t="str">
        <f t="shared" si="106"/>
        <v>42. Ninh BìnhHuyện Gia Viễn</v>
      </c>
    </row>
    <row r="6840" spans="11:27" ht="15.75">
      <c r="K6840" s="21"/>
      <c r="L6840" s="17"/>
      <c r="M6840" s="17"/>
      <c r="N6840" s="17" t="s">
        <v>455</v>
      </c>
      <c r="O6840" s="17" t="s">
        <v>1016</v>
      </c>
      <c r="P6840" s="17" t="s">
        <v>4825</v>
      </c>
      <c r="Q6840" s="17" t="s">
        <v>306</v>
      </c>
      <c r="R6840" s="18">
        <v>125</v>
      </c>
      <c r="S6840" s="10">
        <v>50</v>
      </c>
      <c r="AA6840" s="11" t="str">
        <f t="shared" si="106"/>
        <v>42. Ninh BìnhHuyện Gia Viễn</v>
      </c>
    </row>
    <row r="6841" spans="11:27" ht="15.75">
      <c r="K6841" s="21"/>
      <c r="L6841" s="17"/>
      <c r="M6841" s="17"/>
      <c r="N6841" s="17" t="s">
        <v>455</v>
      </c>
      <c r="O6841" s="17" t="s">
        <v>1016</v>
      </c>
      <c r="P6841" s="17" t="s">
        <v>6599</v>
      </c>
      <c r="Q6841" s="17" t="s">
        <v>306</v>
      </c>
      <c r="R6841" s="18">
        <v>125</v>
      </c>
      <c r="S6841" s="10">
        <v>50</v>
      </c>
      <c r="AA6841" s="11" t="str">
        <f t="shared" si="106"/>
        <v>42. Ninh BìnhHuyện Gia Viễn</v>
      </c>
    </row>
    <row r="6842" spans="11:27" ht="15.75">
      <c r="K6842" s="21"/>
      <c r="L6842" s="17"/>
      <c r="M6842" s="17"/>
      <c r="N6842" s="17" t="s">
        <v>455</v>
      </c>
      <c r="O6842" s="17" t="s">
        <v>1016</v>
      </c>
      <c r="P6842" s="17" t="s">
        <v>6600</v>
      </c>
      <c r="Q6842" s="17" t="s">
        <v>306</v>
      </c>
      <c r="R6842" s="18">
        <v>125</v>
      </c>
      <c r="S6842" s="10">
        <v>50</v>
      </c>
      <c r="AA6842" s="11" t="str">
        <f t="shared" si="106"/>
        <v>42. Ninh BìnhHuyện Gia Viễn</v>
      </c>
    </row>
    <row r="6843" spans="11:27" ht="15.75">
      <c r="K6843" s="21"/>
      <c r="L6843" s="17"/>
      <c r="M6843" s="17"/>
      <c r="N6843" s="17" t="s">
        <v>455</v>
      </c>
      <c r="O6843" s="17" t="s">
        <v>1016</v>
      </c>
      <c r="P6843" s="17" t="s">
        <v>6601</v>
      </c>
      <c r="Q6843" s="17" t="s">
        <v>306</v>
      </c>
      <c r="R6843" s="18">
        <v>125</v>
      </c>
      <c r="S6843" s="10">
        <v>50</v>
      </c>
      <c r="AA6843" s="11" t="str">
        <f t="shared" si="106"/>
        <v>42. Ninh BìnhHuyện Gia Viễn</v>
      </c>
    </row>
    <row r="6844" spans="11:27" ht="15.75">
      <c r="K6844" s="21"/>
      <c r="L6844" s="17"/>
      <c r="M6844" s="17"/>
      <c r="N6844" s="17" t="s">
        <v>455</v>
      </c>
      <c r="O6844" s="17" t="s">
        <v>1016</v>
      </c>
      <c r="P6844" s="17" t="s">
        <v>6602</v>
      </c>
      <c r="Q6844" s="17" t="s">
        <v>306</v>
      </c>
      <c r="R6844" s="18">
        <v>125</v>
      </c>
      <c r="S6844" s="10">
        <v>50</v>
      </c>
      <c r="AA6844" s="11" t="str">
        <f t="shared" si="106"/>
        <v>42. Ninh BìnhHuyện Gia Viễn</v>
      </c>
    </row>
    <row r="6845" spans="11:27" ht="15.75">
      <c r="K6845" s="21"/>
      <c r="L6845" s="17"/>
      <c r="M6845" s="17"/>
      <c r="N6845" s="17" t="s">
        <v>455</v>
      </c>
      <c r="O6845" s="17" t="s">
        <v>1016</v>
      </c>
      <c r="P6845" s="17" t="s">
        <v>6603</v>
      </c>
      <c r="Q6845" s="17" t="s">
        <v>306</v>
      </c>
      <c r="R6845" s="18">
        <v>125</v>
      </c>
      <c r="S6845" s="10">
        <v>50</v>
      </c>
      <c r="AA6845" s="11" t="str">
        <f t="shared" si="106"/>
        <v>42. Ninh BìnhHuyện Gia Viễn</v>
      </c>
    </row>
    <row r="6846" spans="11:27" ht="15.75">
      <c r="K6846" s="21"/>
      <c r="L6846" s="17"/>
      <c r="M6846" s="17"/>
      <c r="N6846" s="17" t="s">
        <v>455</v>
      </c>
      <c r="O6846" s="17" t="s">
        <v>1016</v>
      </c>
      <c r="P6846" s="17" t="s">
        <v>6604</v>
      </c>
      <c r="Q6846" s="17" t="s">
        <v>306</v>
      </c>
      <c r="R6846" s="18">
        <v>125</v>
      </c>
      <c r="S6846" s="10">
        <v>50</v>
      </c>
      <c r="AA6846" s="11" t="str">
        <f t="shared" si="106"/>
        <v>42. Ninh BìnhHuyện Gia Viễn</v>
      </c>
    </row>
    <row r="6847" spans="11:27" ht="15.75">
      <c r="K6847" s="21"/>
      <c r="L6847" s="17"/>
      <c r="M6847" s="17"/>
      <c r="N6847" s="17" t="s">
        <v>455</v>
      </c>
      <c r="O6847" s="17" t="s">
        <v>1016</v>
      </c>
      <c r="P6847" s="17" t="s">
        <v>6605</v>
      </c>
      <c r="Q6847" s="17" t="s">
        <v>306</v>
      </c>
      <c r="R6847" s="18">
        <v>125</v>
      </c>
      <c r="S6847" s="10">
        <v>50</v>
      </c>
      <c r="AA6847" s="11" t="str">
        <f t="shared" si="106"/>
        <v>42. Ninh BìnhHuyện Gia Viễn</v>
      </c>
    </row>
    <row r="6848" spans="11:27" ht="15.75">
      <c r="K6848" s="21"/>
      <c r="L6848" s="17"/>
      <c r="M6848" s="17"/>
      <c r="N6848" s="17" t="s">
        <v>455</v>
      </c>
      <c r="O6848" s="17" t="s">
        <v>1016</v>
      </c>
      <c r="P6848" s="17" t="s">
        <v>6606</v>
      </c>
      <c r="Q6848" s="17" t="s">
        <v>306</v>
      </c>
      <c r="R6848" s="18">
        <v>125</v>
      </c>
      <c r="S6848" s="10">
        <v>50</v>
      </c>
      <c r="AA6848" s="11" t="str">
        <f t="shared" si="106"/>
        <v>42. Ninh BìnhHuyện Gia Viễn</v>
      </c>
    </row>
    <row r="6849" spans="11:27" ht="15.75">
      <c r="K6849" s="21"/>
      <c r="L6849" s="17"/>
      <c r="M6849" s="17"/>
      <c r="N6849" s="17" t="s">
        <v>455</v>
      </c>
      <c r="O6849" s="17" t="s">
        <v>1016</v>
      </c>
      <c r="P6849" s="17" t="s">
        <v>6607</v>
      </c>
      <c r="Q6849" s="17" t="s">
        <v>306</v>
      </c>
      <c r="R6849" s="18">
        <v>125</v>
      </c>
      <c r="S6849" s="10">
        <v>50</v>
      </c>
      <c r="AA6849" s="11" t="str">
        <f t="shared" si="106"/>
        <v>42. Ninh BìnhHuyện Gia Viễn</v>
      </c>
    </row>
    <row r="6850" spans="11:27" ht="15.75">
      <c r="K6850" s="21"/>
      <c r="L6850" s="17"/>
      <c r="M6850" s="17"/>
      <c r="N6850" s="17" t="s">
        <v>455</v>
      </c>
      <c r="O6850" s="17" t="s">
        <v>1016</v>
      </c>
      <c r="P6850" s="17" t="s">
        <v>2642</v>
      </c>
      <c r="Q6850" s="17" t="s">
        <v>306</v>
      </c>
      <c r="R6850" s="18">
        <v>125</v>
      </c>
      <c r="S6850" s="10">
        <v>50</v>
      </c>
      <c r="AA6850" s="11" t="str">
        <f t="shared" si="106"/>
        <v>42. Ninh BìnhHuyện Gia Viễn</v>
      </c>
    </row>
    <row r="6851" spans="11:27" ht="15.75">
      <c r="K6851" s="21"/>
      <c r="L6851" s="17"/>
      <c r="M6851" s="17"/>
      <c r="N6851" s="17" t="s">
        <v>455</v>
      </c>
      <c r="O6851" s="17" t="s">
        <v>1018</v>
      </c>
      <c r="P6851" s="17" t="s">
        <v>6608</v>
      </c>
      <c r="Q6851" s="17" t="s">
        <v>306</v>
      </c>
      <c r="R6851" s="18">
        <v>125</v>
      </c>
      <c r="S6851" s="10">
        <v>50</v>
      </c>
      <c r="AA6851" s="11" t="str">
        <f t="shared" si="106"/>
        <v>42. Ninh BìnhHuyện Hoa Lư</v>
      </c>
    </row>
    <row r="6852" spans="11:27" ht="15.75">
      <c r="K6852" s="21"/>
      <c r="L6852" s="17"/>
      <c r="M6852" s="17"/>
      <c r="N6852" s="17" t="s">
        <v>455</v>
      </c>
      <c r="O6852" s="17" t="s">
        <v>1018</v>
      </c>
      <c r="P6852" s="17" t="s">
        <v>5311</v>
      </c>
      <c r="Q6852" s="17" t="s">
        <v>306</v>
      </c>
      <c r="R6852" s="18">
        <v>125</v>
      </c>
      <c r="S6852" s="10">
        <v>50</v>
      </c>
      <c r="AA6852" s="11" t="str">
        <f t="shared" si="106"/>
        <v>42. Ninh BìnhHuyện Hoa Lư</v>
      </c>
    </row>
    <row r="6853" spans="11:27" ht="15.75">
      <c r="K6853" s="21"/>
      <c r="L6853" s="17"/>
      <c r="M6853" s="17"/>
      <c r="N6853" s="17" t="s">
        <v>455</v>
      </c>
      <c r="O6853" s="17" t="s">
        <v>1018</v>
      </c>
      <c r="P6853" s="17" t="s">
        <v>6609</v>
      </c>
      <c r="Q6853" s="17" t="s">
        <v>306</v>
      </c>
      <c r="R6853" s="18">
        <v>125</v>
      </c>
      <c r="S6853" s="10">
        <v>50</v>
      </c>
      <c r="AA6853" s="11" t="str">
        <f t="shared" si="106"/>
        <v>42. Ninh BìnhHuyện Hoa Lư</v>
      </c>
    </row>
    <row r="6854" spans="11:27" ht="15.75">
      <c r="K6854" s="21"/>
      <c r="L6854" s="17"/>
      <c r="M6854" s="17"/>
      <c r="N6854" s="17" t="s">
        <v>455</v>
      </c>
      <c r="O6854" s="17" t="s">
        <v>1018</v>
      </c>
      <c r="P6854" s="17" t="s">
        <v>4857</v>
      </c>
      <c r="Q6854" s="17" t="s">
        <v>306</v>
      </c>
      <c r="R6854" s="18">
        <v>125</v>
      </c>
      <c r="S6854" s="10">
        <v>50</v>
      </c>
      <c r="AA6854" s="11" t="str">
        <f t="shared" ref="AA6854:AA6917" si="107">N6854&amp;O6854</f>
        <v>42. Ninh BìnhHuyện Hoa Lư</v>
      </c>
    </row>
    <row r="6855" spans="11:27" ht="15.75">
      <c r="K6855" s="21"/>
      <c r="L6855" s="17"/>
      <c r="M6855" s="17"/>
      <c r="N6855" s="17" t="s">
        <v>455</v>
      </c>
      <c r="O6855" s="17" t="s">
        <v>1018</v>
      </c>
      <c r="P6855" s="17" t="s">
        <v>2504</v>
      </c>
      <c r="Q6855" s="17" t="s">
        <v>306</v>
      </c>
      <c r="R6855" s="18">
        <v>125</v>
      </c>
      <c r="S6855" s="10">
        <v>50</v>
      </c>
      <c r="AA6855" s="11" t="str">
        <f t="shared" si="107"/>
        <v>42. Ninh BìnhHuyện Hoa Lư</v>
      </c>
    </row>
    <row r="6856" spans="11:27" ht="15.75">
      <c r="K6856" s="21"/>
      <c r="L6856" s="17"/>
      <c r="M6856" s="17"/>
      <c r="N6856" s="17" t="s">
        <v>455</v>
      </c>
      <c r="O6856" s="17" t="s">
        <v>1018</v>
      </c>
      <c r="P6856" s="17" t="s">
        <v>6610</v>
      </c>
      <c r="Q6856" s="17" t="s">
        <v>306</v>
      </c>
      <c r="R6856" s="18">
        <v>125</v>
      </c>
      <c r="S6856" s="10">
        <v>50</v>
      </c>
      <c r="AA6856" s="11" t="str">
        <f t="shared" si="107"/>
        <v>42. Ninh BìnhHuyện Hoa Lư</v>
      </c>
    </row>
    <row r="6857" spans="11:27" ht="15.75">
      <c r="K6857" s="21"/>
      <c r="L6857" s="17"/>
      <c r="M6857" s="17"/>
      <c r="N6857" s="17" t="s">
        <v>455</v>
      </c>
      <c r="O6857" s="17" t="s">
        <v>1018</v>
      </c>
      <c r="P6857" s="17" t="s">
        <v>6611</v>
      </c>
      <c r="Q6857" s="17" t="s">
        <v>306</v>
      </c>
      <c r="R6857" s="18">
        <v>125</v>
      </c>
      <c r="S6857" s="10">
        <v>50</v>
      </c>
      <c r="AA6857" s="11" t="str">
        <f t="shared" si="107"/>
        <v>42. Ninh BìnhHuyện Hoa Lư</v>
      </c>
    </row>
    <row r="6858" spans="11:27" ht="15.75">
      <c r="K6858" s="21"/>
      <c r="L6858" s="17"/>
      <c r="M6858" s="17"/>
      <c r="N6858" s="17" t="s">
        <v>455</v>
      </c>
      <c r="O6858" s="17" t="s">
        <v>1018</v>
      </c>
      <c r="P6858" s="17" t="s">
        <v>6612</v>
      </c>
      <c r="Q6858" s="17" t="s">
        <v>306</v>
      </c>
      <c r="R6858" s="18">
        <v>125</v>
      </c>
      <c r="S6858" s="10">
        <v>50</v>
      </c>
      <c r="AA6858" s="11" t="str">
        <f t="shared" si="107"/>
        <v>42. Ninh BìnhHuyện Hoa Lư</v>
      </c>
    </row>
    <row r="6859" spans="11:27" ht="15.75">
      <c r="K6859" s="21"/>
      <c r="L6859" s="17"/>
      <c r="M6859" s="17"/>
      <c r="N6859" s="17" t="s">
        <v>455</v>
      </c>
      <c r="O6859" s="17" t="s">
        <v>1018</v>
      </c>
      <c r="P6859" s="17" t="s">
        <v>5328</v>
      </c>
      <c r="Q6859" s="17" t="s">
        <v>306</v>
      </c>
      <c r="R6859" s="18">
        <v>125</v>
      </c>
      <c r="S6859" s="10">
        <v>50</v>
      </c>
      <c r="AA6859" s="11" t="str">
        <f t="shared" si="107"/>
        <v>42. Ninh BìnhHuyện Hoa Lư</v>
      </c>
    </row>
    <row r="6860" spans="11:27" ht="15.75">
      <c r="K6860" s="21"/>
      <c r="L6860" s="17"/>
      <c r="M6860" s="17"/>
      <c r="N6860" s="17" t="s">
        <v>455</v>
      </c>
      <c r="O6860" s="17" t="s">
        <v>1018</v>
      </c>
      <c r="P6860" s="17" t="s">
        <v>5329</v>
      </c>
      <c r="Q6860" s="17" t="s">
        <v>306</v>
      </c>
      <c r="R6860" s="18">
        <v>125</v>
      </c>
      <c r="S6860" s="10">
        <v>50</v>
      </c>
      <c r="AA6860" s="11" t="str">
        <f t="shared" si="107"/>
        <v>42. Ninh BìnhHuyện Hoa Lư</v>
      </c>
    </row>
    <row r="6861" spans="11:27" ht="15.75">
      <c r="K6861" s="21"/>
      <c r="L6861" s="17"/>
      <c r="M6861" s="17"/>
      <c r="N6861" s="17" t="s">
        <v>455</v>
      </c>
      <c r="O6861" s="17" t="s">
        <v>1018</v>
      </c>
      <c r="P6861" s="17" t="s">
        <v>530</v>
      </c>
      <c r="Q6861" s="17" t="s">
        <v>306</v>
      </c>
      <c r="R6861" s="18">
        <v>125</v>
      </c>
      <c r="S6861" s="10">
        <v>50</v>
      </c>
      <c r="AA6861" s="11" t="str">
        <f t="shared" si="107"/>
        <v>42. Ninh BìnhHuyện Hoa Lư</v>
      </c>
    </row>
    <row r="6862" spans="11:27" ht="15.75">
      <c r="K6862" s="21"/>
      <c r="L6862" s="17"/>
      <c r="M6862" s="17"/>
      <c r="N6862" s="17" t="s">
        <v>455</v>
      </c>
      <c r="O6862" s="17" t="s">
        <v>1020</v>
      </c>
      <c r="P6862" s="17" t="s">
        <v>6613</v>
      </c>
      <c r="Q6862" s="17" t="s">
        <v>356</v>
      </c>
      <c r="R6862" s="18">
        <v>155</v>
      </c>
      <c r="S6862" s="10">
        <v>56</v>
      </c>
      <c r="AA6862" s="11" t="str">
        <f t="shared" si="107"/>
        <v>42. Ninh BìnhHuyện Kim Sơn</v>
      </c>
    </row>
    <row r="6863" spans="11:27" ht="15.75">
      <c r="K6863" s="21"/>
      <c r="L6863" s="17"/>
      <c r="M6863" s="17"/>
      <c r="N6863" s="17" t="s">
        <v>455</v>
      </c>
      <c r="O6863" s="17" t="s">
        <v>1020</v>
      </c>
      <c r="P6863" s="17" t="s">
        <v>6614</v>
      </c>
      <c r="Q6863" s="17" t="s">
        <v>356</v>
      </c>
      <c r="R6863" s="18">
        <v>155</v>
      </c>
      <c r="S6863" s="10">
        <v>56</v>
      </c>
      <c r="AA6863" s="11" t="str">
        <f t="shared" si="107"/>
        <v>42. Ninh BìnhHuyện Kim Sơn</v>
      </c>
    </row>
    <row r="6864" spans="11:27" ht="15.75">
      <c r="K6864" s="21"/>
      <c r="L6864" s="17"/>
      <c r="M6864" s="17"/>
      <c r="N6864" s="17" t="s">
        <v>455</v>
      </c>
      <c r="O6864" s="17" t="s">
        <v>1020</v>
      </c>
      <c r="P6864" s="17" t="s">
        <v>6615</v>
      </c>
      <c r="Q6864" s="17" t="s">
        <v>356</v>
      </c>
      <c r="R6864" s="18">
        <v>155</v>
      </c>
      <c r="S6864" s="10">
        <v>56</v>
      </c>
      <c r="AA6864" s="11" t="str">
        <f t="shared" si="107"/>
        <v>42. Ninh BìnhHuyện Kim Sơn</v>
      </c>
    </row>
    <row r="6865" spans="11:27" ht="15.75">
      <c r="K6865" s="21"/>
      <c r="L6865" s="17"/>
      <c r="M6865" s="17"/>
      <c r="N6865" s="17" t="s">
        <v>455</v>
      </c>
      <c r="O6865" s="17" t="s">
        <v>1020</v>
      </c>
      <c r="P6865" s="17" t="s">
        <v>6616</v>
      </c>
      <c r="Q6865" s="17" t="s">
        <v>356</v>
      </c>
      <c r="R6865" s="18">
        <v>155</v>
      </c>
      <c r="S6865" s="10">
        <v>56</v>
      </c>
      <c r="AA6865" s="11" t="str">
        <f t="shared" si="107"/>
        <v>42. Ninh BìnhHuyện Kim Sơn</v>
      </c>
    </row>
    <row r="6866" spans="11:27" ht="15.75">
      <c r="K6866" s="21"/>
      <c r="L6866" s="17"/>
      <c r="M6866" s="17"/>
      <c r="N6866" s="17" t="s">
        <v>455</v>
      </c>
      <c r="O6866" s="17" t="s">
        <v>1020</v>
      </c>
      <c r="P6866" s="17" t="s">
        <v>6617</v>
      </c>
      <c r="Q6866" s="17" t="s">
        <v>356</v>
      </c>
      <c r="R6866" s="18">
        <v>155</v>
      </c>
      <c r="S6866" s="10">
        <v>56</v>
      </c>
      <c r="AA6866" s="11" t="str">
        <f t="shared" si="107"/>
        <v>42. Ninh BìnhHuyện Kim Sơn</v>
      </c>
    </row>
    <row r="6867" spans="11:27" ht="15.75">
      <c r="K6867" s="21"/>
      <c r="L6867" s="17"/>
      <c r="M6867" s="17"/>
      <c r="N6867" s="17" t="s">
        <v>455</v>
      </c>
      <c r="O6867" s="17" t="s">
        <v>1020</v>
      </c>
      <c r="P6867" s="17" t="s">
        <v>6618</v>
      </c>
      <c r="Q6867" s="17" t="s">
        <v>356</v>
      </c>
      <c r="R6867" s="18">
        <v>155</v>
      </c>
      <c r="S6867" s="10">
        <v>56</v>
      </c>
      <c r="AA6867" s="11" t="str">
        <f t="shared" si="107"/>
        <v>42. Ninh BìnhHuyện Kim Sơn</v>
      </c>
    </row>
    <row r="6868" spans="11:27" ht="15.75">
      <c r="K6868" s="21"/>
      <c r="L6868" s="17"/>
      <c r="M6868" s="17"/>
      <c r="N6868" s="17" t="s">
        <v>455</v>
      </c>
      <c r="O6868" s="17" t="s">
        <v>1020</v>
      </c>
      <c r="P6868" s="17" t="s">
        <v>6619</v>
      </c>
      <c r="Q6868" s="17" t="s">
        <v>356</v>
      </c>
      <c r="R6868" s="18">
        <v>155</v>
      </c>
      <c r="S6868" s="10">
        <v>56</v>
      </c>
      <c r="AA6868" s="11" t="str">
        <f t="shared" si="107"/>
        <v>42. Ninh BìnhHuyện Kim Sơn</v>
      </c>
    </row>
    <row r="6869" spans="11:27" ht="15.75">
      <c r="K6869" s="21"/>
      <c r="L6869" s="17"/>
      <c r="M6869" s="17"/>
      <c r="N6869" s="17" t="s">
        <v>455</v>
      </c>
      <c r="O6869" s="17" t="s">
        <v>1020</v>
      </c>
      <c r="P6869" s="17" t="s">
        <v>6620</v>
      </c>
      <c r="Q6869" s="17" t="s">
        <v>356</v>
      </c>
      <c r="R6869" s="18">
        <v>155</v>
      </c>
      <c r="S6869" s="10">
        <v>56</v>
      </c>
      <c r="AA6869" s="11" t="str">
        <f t="shared" si="107"/>
        <v>42. Ninh BìnhHuyện Kim Sơn</v>
      </c>
    </row>
    <row r="6870" spans="11:27" ht="15.75">
      <c r="K6870" s="21"/>
      <c r="L6870" s="17"/>
      <c r="M6870" s="17"/>
      <c r="N6870" s="17" t="s">
        <v>455</v>
      </c>
      <c r="O6870" s="17" t="s">
        <v>1020</v>
      </c>
      <c r="P6870" s="17" t="s">
        <v>831</v>
      </c>
      <c r="Q6870" s="17" t="s">
        <v>356</v>
      </c>
      <c r="R6870" s="18">
        <v>155</v>
      </c>
      <c r="S6870" s="10">
        <v>56</v>
      </c>
      <c r="AA6870" s="11" t="str">
        <f t="shared" si="107"/>
        <v>42. Ninh BìnhHuyện Kim Sơn</v>
      </c>
    </row>
    <row r="6871" spans="11:27" ht="15.75">
      <c r="K6871" s="21"/>
      <c r="L6871" s="17"/>
      <c r="M6871" s="17"/>
      <c r="N6871" s="17" t="s">
        <v>455</v>
      </c>
      <c r="O6871" s="17" t="s">
        <v>1020</v>
      </c>
      <c r="P6871" s="17" t="s">
        <v>6621</v>
      </c>
      <c r="Q6871" s="17" t="s">
        <v>356</v>
      </c>
      <c r="R6871" s="18">
        <v>155</v>
      </c>
      <c r="S6871" s="10">
        <v>56</v>
      </c>
      <c r="AA6871" s="11" t="str">
        <f t="shared" si="107"/>
        <v>42. Ninh BìnhHuyện Kim Sơn</v>
      </c>
    </row>
    <row r="6872" spans="11:27" ht="15.75">
      <c r="K6872" s="21"/>
      <c r="L6872" s="17"/>
      <c r="M6872" s="17"/>
      <c r="N6872" s="17" t="s">
        <v>455</v>
      </c>
      <c r="O6872" s="17" t="s">
        <v>1020</v>
      </c>
      <c r="P6872" s="17" t="s">
        <v>6622</v>
      </c>
      <c r="Q6872" s="17" t="s">
        <v>356</v>
      </c>
      <c r="R6872" s="18">
        <v>155</v>
      </c>
      <c r="S6872" s="10">
        <v>56</v>
      </c>
      <c r="AA6872" s="11" t="str">
        <f t="shared" si="107"/>
        <v>42. Ninh BìnhHuyện Kim Sơn</v>
      </c>
    </row>
    <row r="6873" spans="11:27" ht="15.75">
      <c r="K6873" s="21"/>
      <c r="L6873" s="17"/>
      <c r="M6873" s="17"/>
      <c r="N6873" s="17" t="s">
        <v>455</v>
      </c>
      <c r="O6873" s="17" t="s">
        <v>1020</v>
      </c>
      <c r="P6873" s="17" t="s">
        <v>6623</v>
      </c>
      <c r="Q6873" s="17" t="s">
        <v>356</v>
      </c>
      <c r="R6873" s="18">
        <v>155</v>
      </c>
      <c r="S6873" s="10">
        <v>56</v>
      </c>
      <c r="AA6873" s="11" t="str">
        <f t="shared" si="107"/>
        <v>42. Ninh BìnhHuyện Kim Sơn</v>
      </c>
    </row>
    <row r="6874" spans="11:27" ht="15.75">
      <c r="K6874" s="21"/>
      <c r="L6874" s="17"/>
      <c r="M6874" s="17"/>
      <c r="N6874" s="17" t="s">
        <v>455</v>
      </c>
      <c r="O6874" s="17" t="s">
        <v>1020</v>
      </c>
      <c r="P6874" s="17" t="s">
        <v>6624</v>
      </c>
      <c r="Q6874" s="17" t="s">
        <v>356</v>
      </c>
      <c r="R6874" s="18">
        <v>155</v>
      </c>
      <c r="S6874" s="10">
        <v>56</v>
      </c>
      <c r="AA6874" s="11" t="str">
        <f t="shared" si="107"/>
        <v>42. Ninh BìnhHuyện Kim Sơn</v>
      </c>
    </row>
    <row r="6875" spans="11:27" ht="15.75">
      <c r="K6875" s="21"/>
      <c r="L6875" s="17"/>
      <c r="M6875" s="17"/>
      <c r="N6875" s="17" t="s">
        <v>455</v>
      </c>
      <c r="O6875" s="17" t="s">
        <v>1020</v>
      </c>
      <c r="P6875" s="17" t="s">
        <v>6625</v>
      </c>
      <c r="Q6875" s="17" t="s">
        <v>356</v>
      </c>
      <c r="R6875" s="18">
        <v>155</v>
      </c>
      <c r="S6875" s="10">
        <v>56</v>
      </c>
      <c r="AA6875" s="11" t="str">
        <f t="shared" si="107"/>
        <v>42. Ninh BìnhHuyện Kim Sơn</v>
      </c>
    </row>
    <row r="6876" spans="11:27" ht="15.75">
      <c r="K6876" s="21"/>
      <c r="L6876" s="17"/>
      <c r="M6876" s="17"/>
      <c r="N6876" s="17" t="s">
        <v>455</v>
      </c>
      <c r="O6876" s="17" t="s">
        <v>1020</v>
      </c>
      <c r="P6876" s="17" t="s">
        <v>4250</v>
      </c>
      <c r="Q6876" s="17" t="s">
        <v>356</v>
      </c>
      <c r="R6876" s="18">
        <v>155</v>
      </c>
      <c r="S6876" s="10">
        <v>56</v>
      </c>
      <c r="AA6876" s="11" t="str">
        <f t="shared" si="107"/>
        <v>42. Ninh BìnhHuyện Kim Sơn</v>
      </c>
    </row>
    <row r="6877" spans="11:27" ht="15.75">
      <c r="K6877" s="21"/>
      <c r="L6877" s="17"/>
      <c r="M6877" s="17"/>
      <c r="N6877" s="17" t="s">
        <v>455</v>
      </c>
      <c r="O6877" s="17" t="s">
        <v>1020</v>
      </c>
      <c r="P6877" s="17" t="s">
        <v>6626</v>
      </c>
      <c r="Q6877" s="17" t="s">
        <v>356</v>
      </c>
      <c r="R6877" s="18">
        <v>155</v>
      </c>
      <c r="S6877" s="10">
        <v>56</v>
      </c>
      <c r="AA6877" s="11" t="str">
        <f t="shared" si="107"/>
        <v>42. Ninh BìnhHuyện Kim Sơn</v>
      </c>
    </row>
    <row r="6878" spans="11:27" ht="15.75">
      <c r="K6878" s="21"/>
      <c r="L6878" s="17"/>
      <c r="M6878" s="17"/>
      <c r="N6878" s="17" t="s">
        <v>455</v>
      </c>
      <c r="O6878" s="17" t="s">
        <v>1020</v>
      </c>
      <c r="P6878" s="17" t="s">
        <v>6627</v>
      </c>
      <c r="Q6878" s="17" t="s">
        <v>356</v>
      </c>
      <c r="R6878" s="18">
        <v>155</v>
      </c>
      <c r="S6878" s="10">
        <v>56</v>
      </c>
      <c r="AA6878" s="11" t="str">
        <f t="shared" si="107"/>
        <v>42. Ninh BìnhHuyện Kim Sơn</v>
      </c>
    </row>
    <row r="6879" spans="11:27" ht="15.75">
      <c r="K6879" s="21"/>
      <c r="L6879" s="17"/>
      <c r="M6879" s="17"/>
      <c r="N6879" s="17" t="s">
        <v>455</v>
      </c>
      <c r="O6879" s="17" t="s">
        <v>1020</v>
      </c>
      <c r="P6879" s="17" t="s">
        <v>6628</v>
      </c>
      <c r="Q6879" s="17" t="s">
        <v>356</v>
      </c>
      <c r="R6879" s="18">
        <v>155</v>
      </c>
      <c r="S6879" s="10">
        <v>56</v>
      </c>
      <c r="AA6879" s="11" t="str">
        <f t="shared" si="107"/>
        <v>42. Ninh BìnhHuyện Kim Sơn</v>
      </c>
    </row>
    <row r="6880" spans="11:27" ht="15.75">
      <c r="K6880" s="21"/>
      <c r="L6880" s="17"/>
      <c r="M6880" s="17"/>
      <c r="N6880" s="17" t="s">
        <v>455</v>
      </c>
      <c r="O6880" s="17" t="s">
        <v>1020</v>
      </c>
      <c r="P6880" s="17" t="s">
        <v>6629</v>
      </c>
      <c r="Q6880" s="17" t="s">
        <v>356</v>
      </c>
      <c r="R6880" s="18">
        <v>155</v>
      </c>
      <c r="S6880" s="10">
        <v>56</v>
      </c>
      <c r="AA6880" s="11" t="str">
        <f t="shared" si="107"/>
        <v>42. Ninh BìnhHuyện Kim Sơn</v>
      </c>
    </row>
    <row r="6881" spans="11:27" ht="15.75">
      <c r="K6881" s="21"/>
      <c r="L6881" s="17"/>
      <c r="M6881" s="17"/>
      <c r="N6881" s="17" t="s">
        <v>455</v>
      </c>
      <c r="O6881" s="17" t="s">
        <v>1020</v>
      </c>
      <c r="P6881" s="17" t="s">
        <v>6630</v>
      </c>
      <c r="Q6881" s="17" t="s">
        <v>356</v>
      </c>
      <c r="R6881" s="18">
        <v>155</v>
      </c>
      <c r="S6881" s="10">
        <v>56</v>
      </c>
      <c r="AA6881" s="11" t="str">
        <f t="shared" si="107"/>
        <v>42. Ninh BìnhHuyện Kim Sơn</v>
      </c>
    </row>
    <row r="6882" spans="11:27" ht="15.75">
      <c r="K6882" s="21"/>
      <c r="L6882" s="17"/>
      <c r="M6882" s="17"/>
      <c r="N6882" s="17" t="s">
        <v>455</v>
      </c>
      <c r="O6882" s="17" t="s">
        <v>1020</v>
      </c>
      <c r="P6882" s="17" t="s">
        <v>3237</v>
      </c>
      <c r="Q6882" s="17" t="s">
        <v>356</v>
      </c>
      <c r="R6882" s="18">
        <v>155</v>
      </c>
      <c r="S6882" s="10">
        <v>56</v>
      </c>
      <c r="AA6882" s="11" t="str">
        <f t="shared" si="107"/>
        <v>42. Ninh BìnhHuyện Kim Sơn</v>
      </c>
    </row>
    <row r="6883" spans="11:27" ht="15.75">
      <c r="K6883" s="21"/>
      <c r="L6883" s="17"/>
      <c r="M6883" s="17"/>
      <c r="N6883" s="17" t="s">
        <v>455</v>
      </c>
      <c r="O6883" s="17" t="s">
        <v>1020</v>
      </c>
      <c r="P6883" s="17" t="s">
        <v>6631</v>
      </c>
      <c r="Q6883" s="17" t="s">
        <v>356</v>
      </c>
      <c r="R6883" s="18">
        <v>155</v>
      </c>
      <c r="S6883" s="10">
        <v>56</v>
      </c>
      <c r="AA6883" s="11" t="str">
        <f t="shared" si="107"/>
        <v>42. Ninh BìnhHuyện Kim Sơn</v>
      </c>
    </row>
    <row r="6884" spans="11:27" ht="15.75">
      <c r="K6884" s="21"/>
      <c r="L6884" s="17"/>
      <c r="M6884" s="17"/>
      <c r="N6884" s="17" t="s">
        <v>455</v>
      </c>
      <c r="O6884" s="17" t="s">
        <v>1020</v>
      </c>
      <c r="P6884" s="17" t="s">
        <v>6632</v>
      </c>
      <c r="Q6884" s="17" t="s">
        <v>356</v>
      </c>
      <c r="R6884" s="18">
        <v>155</v>
      </c>
      <c r="S6884" s="10">
        <v>56</v>
      </c>
      <c r="AA6884" s="11" t="str">
        <f t="shared" si="107"/>
        <v>42. Ninh BìnhHuyện Kim Sơn</v>
      </c>
    </row>
    <row r="6885" spans="11:27" ht="15.75">
      <c r="K6885" s="21"/>
      <c r="L6885" s="17"/>
      <c r="M6885" s="17"/>
      <c r="N6885" s="17" t="s">
        <v>455</v>
      </c>
      <c r="O6885" s="17" t="s">
        <v>1020</v>
      </c>
      <c r="P6885" s="17" t="s">
        <v>6633</v>
      </c>
      <c r="Q6885" s="17" t="s">
        <v>356</v>
      </c>
      <c r="R6885" s="18">
        <v>155</v>
      </c>
      <c r="S6885" s="10">
        <v>56</v>
      </c>
      <c r="AA6885" s="11" t="str">
        <f t="shared" si="107"/>
        <v>42. Ninh BìnhHuyện Kim Sơn</v>
      </c>
    </row>
    <row r="6886" spans="11:27" ht="15.75">
      <c r="K6886" s="21"/>
      <c r="L6886" s="17"/>
      <c r="M6886" s="17"/>
      <c r="N6886" s="17" t="s">
        <v>455</v>
      </c>
      <c r="O6886" s="17" t="s">
        <v>1020</v>
      </c>
      <c r="P6886" s="17" t="s">
        <v>6236</v>
      </c>
      <c r="Q6886" s="17" t="s">
        <v>356</v>
      </c>
      <c r="R6886" s="18">
        <v>155</v>
      </c>
      <c r="S6886" s="10">
        <v>56</v>
      </c>
      <c r="AA6886" s="11" t="str">
        <f t="shared" si="107"/>
        <v>42. Ninh BìnhHuyện Kim Sơn</v>
      </c>
    </row>
    <row r="6887" spans="11:27" ht="15.75">
      <c r="K6887" s="21"/>
      <c r="L6887" s="17"/>
      <c r="M6887" s="17"/>
      <c r="N6887" s="17" t="s">
        <v>455</v>
      </c>
      <c r="O6887" s="17" t="s">
        <v>1022</v>
      </c>
      <c r="P6887" s="17" t="s">
        <v>6634</v>
      </c>
      <c r="Q6887" s="17" t="s">
        <v>306</v>
      </c>
      <c r="R6887" s="18">
        <v>125</v>
      </c>
      <c r="S6887" s="10">
        <v>50</v>
      </c>
      <c r="AA6887" s="11" t="str">
        <f t="shared" si="107"/>
        <v>42. Ninh BìnhHuyện Nho Quan</v>
      </c>
    </row>
    <row r="6888" spans="11:27" ht="15.75">
      <c r="K6888" s="21"/>
      <c r="L6888" s="17"/>
      <c r="M6888" s="17"/>
      <c r="N6888" s="17" t="s">
        <v>455</v>
      </c>
      <c r="O6888" s="17" t="s">
        <v>1022</v>
      </c>
      <c r="P6888" s="17" t="s">
        <v>6635</v>
      </c>
      <c r="Q6888" s="17" t="s">
        <v>306</v>
      </c>
      <c r="R6888" s="18">
        <v>125</v>
      </c>
      <c r="S6888" s="10">
        <v>50</v>
      </c>
      <c r="AA6888" s="11" t="str">
        <f t="shared" si="107"/>
        <v>42. Ninh BìnhHuyện Nho Quan</v>
      </c>
    </row>
    <row r="6889" spans="11:27" ht="15.75">
      <c r="K6889" s="21"/>
      <c r="L6889" s="17"/>
      <c r="M6889" s="17"/>
      <c r="N6889" s="17" t="s">
        <v>455</v>
      </c>
      <c r="O6889" s="17" t="s">
        <v>1022</v>
      </c>
      <c r="P6889" s="17" t="s">
        <v>6636</v>
      </c>
      <c r="Q6889" s="17" t="s">
        <v>306</v>
      </c>
      <c r="R6889" s="18">
        <v>125</v>
      </c>
      <c r="S6889" s="10">
        <v>50</v>
      </c>
      <c r="AA6889" s="11" t="str">
        <f t="shared" si="107"/>
        <v>42. Ninh BìnhHuyện Nho Quan</v>
      </c>
    </row>
    <row r="6890" spans="11:27" ht="15.75">
      <c r="K6890" s="21"/>
      <c r="L6890" s="17"/>
      <c r="M6890" s="17"/>
      <c r="N6890" s="17" t="s">
        <v>455</v>
      </c>
      <c r="O6890" s="17" t="s">
        <v>1022</v>
      </c>
      <c r="P6890" s="17" t="s">
        <v>2830</v>
      </c>
      <c r="Q6890" s="17" t="s">
        <v>306</v>
      </c>
      <c r="R6890" s="18">
        <v>125</v>
      </c>
      <c r="S6890" s="10">
        <v>50</v>
      </c>
      <c r="AA6890" s="11" t="str">
        <f t="shared" si="107"/>
        <v>42. Ninh BìnhHuyện Nho Quan</v>
      </c>
    </row>
    <row r="6891" spans="11:27" ht="15.75">
      <c r="K6891" s="21"/>
      <c r="L6891" s="17"/>
      <c r="M6891" s="17"/>
      <c r="N6891" s="17" t="s">
        <v>455</v>
      </c>
      <c r="O6891" s="17" t="s">
        <v>1022</v>
      </c>
      <c r="P6891" s="17" t="s">
        <v>5955</v>
      </c>
      <c r="Q6891" s="17" t="s">
        <v>306</v>
      </c>
      <c r="R6891" s="18">
        <v>125</v>
      </c>
      <c r="S6891" s="10">
        <v>50</v>
      </c>
      <c r="AA6891" s="11" t="str">
        <f t="shared" si="107"/>
        <v>42. Ninh BìnhHuyện Nho Quan</v>
      </c>
    </row>
    <row r="6892" spans="11:27" ht="15.75">
      <c r="K6892" s="21"/>
      <c r="L6892" s="17"/>
      <c r="M6892" s="17"/>
      <c r="N6892" s="17" t="s">
        <v>455</v>
      </c>
      <c r="O6892" s="17" t="s">
        <v>1022</v>
      </c>
      <c r="P6892" s="17" t="s">
        <v>6637</v>
      </c>
      <c r="Q6892" s="17" t="s">
        <v>306</v>
      </c>
      <c r="R6892" s="18">
        <v>125</v>
      </c>
      <c r="S6892" s="10">
        <v>50</v>
      </c>
      <c r="AA6892" s="11" t="str">
        <f t="shared" si="107"/>
        <v>42. Ninh BìnhHuyện Nho Quan</v>
      </c>
    </row>
    <row r="6893" spans="11:27" ht="15.75">
      <c r="K6893" s="21"/>
      <c r="L6893" s="17"/>
      <c r="M6893" s="17"/>
      <c r="N6893" s="17" t="s">
        <v>455</v>
      </c>
      <c r="O6893" s="17" t="s">
        <v>1022</v>
      </c>
      <c r="P6893" s="17" t="s">
        <v>6638</v>
      </c>
      <c r="Q6893" s="17" t="s">
        <v>306</v>
      </c>
      <c r="R6893" s="18">
        <v>125</v>
      </c>
      <c r="S6893" s="10">
        <v>50</v>
      </c>
      <c r="AA6893" s="11" t="str">
        <f t="shared" si="107"/>
        <v>42. Ninh BìnhHuyện Nho Quan</v>
      </c>
    </row>
    <row r="6894" spans="11:27" ht="15.75">
      <c r="K6894" s="21"/>
      <c r="L6894" s="17"/>
      <c r="M6894" s="17"/>
      <c r="N6894" s="17" t="s">
        <v>455</v>
      </c>
      <c r="O6894" s="17" t="s">
        <v>1022</v>
      </c>
      <c r="P6894" s="17" t="s">
        <v>6639</v>
      </c>
      <c r="Q6894" s="17" t="s">
        <v>306</v>
      </c>
      <c r="R6894" s="18">
        <v>125</v>
      </c>
      <c r="S6894" s="10">
        <v>50</v>
      </c>
      <c r="AA6894" s="11" t="str">
        <f t="shared" si="107"/>
        <v>42. Ninh BìnhHuyện Nho Quan</v>
      </c>
    </row>
    <row r="6895" spans="11:27" ht="15.75">
      <c r="K6895" s="21"/>
      <c r="L6895" s="17"/>
      <c r="M6895" s="17"/>
      <c r="N6895" s="17" t="s">
        <v>455</v>
      </c>
      <c r="O6895" s="17" t="s">
        <v>1022</v>
      </c>
      <c r="P6895" s="17" t="s">
        <v>4702</v>
      </c>
      <c r="Q6895" s="17" t="s">
        <v>306</v>
      </c>
      <c r="R6895" s="18">
        <v>125</v>
      </c>
      <c r="S6895" s="10">
        <v>50</v>
      </c>
      <c r="AA6895" s="11" t="str">
        <f t="shared" si="107"/>
        <v>42. Ninh BìnhHuyện Nho Quan</v>
      </c>
    </row>
    <row r="6896" spans="11:27" ht="15.75">
      <c r="K6896" s="21"/>
      <c r="L6896" s="17"/>
      <c r="M6896" s="17"/>
      <c r="N6896" s="17" t="s">
        <v>455</v>
      </c>
      <c r="O6896" s="17" t="s">
        <v>1022</v>
      </c>
      <c r="P6896" s="17" t="s">
        <v>6640</v>
      </c>
      <c r="Q6896" s="17" t="s">
        <v>306</v>
      </c>
      <c r="R6896" s="18">
        <v>125</v>
      </c>
      <c r="S6896" s="10">
        <v>50</v>
      </c>
      <c r="AA6896" s="11" t="str">
        <f t="shared" si="107"/>
        <v>42. Ninh BìnhHuyện Nho Quan</v>
      </c>
    </row>
    <row r="6897" spans="11:27" ht="15.75">
      <c r="K6897" s="21"/>
      <c r="L6897" s="17"/>
      <c r="M6897" s="17"/>
      <c r="N6897" s="17" t="s">
        <v>455</v>
      </c>
      <c r="O6897" s="17" t="s">
        <v>1022</v>
      </c>
      <c r="P6897" s="17" t="s">
        <v>6641</v>
      </c>
      <c r="Q6897" s="17" t="s">
        <v>306</v>
      </c>
      <c r="R6897" s="18">
        <v>125</v>
      </c>
      <c r="S6897" s="10">
        <v>50</v>
      </c>
      <c r="AA6897" s="11" t="str">
        <f t="shared" si="107"/>
        <v>42. Ninh BìnhHuyện Nho Quan</v>
      </c>
    </row>
    <row r="6898" spans="11:27" ht="15.75">
      <c r="K6898" s="21"/>
      <c r="L6898" s="17"/>
      <c r="M6898" s="17"/>
      <c r="N6898" s="17" t="s">
        <v>455</v>
      </c>
      <c r="O6898" s="17" t="s">
        <v>1022</v>
      </c>
      <c r="P6898" s="17" t="s">
        <v>2335</v>
      </c>
      <c r="Q6898" s="17" t="s">
        <v>306</v>
      </c>
      <c r="R6898" s="18">
        <v>125</v>
      </c>
      <c r="S6898" s="10">
        <v>50</v>
      </c>
      <c r="AA6898" s="11" t="str">
        <f t="shared" si="107"/>
        <v>42. Ninh BìnhHuyện Nho Quan</v>
      </c>
    </row>
    <row r="6899" spans="11:27" ht="15.75">
      <c r="K6899" s="21"/>
      <c r="L6899" s="17"/>
      <c r="M6899" s="17"/>
      <c r="N6899" s="17" t="s">
        <v>455</v>
      </c>
      <c r="O6899" s="17" t="s">
        <v>1022</v>
      </c>
      <c r="P6899" s="17" t="s">
        <v>2409</v>
      </c>
      <c r="Q6899" s="17" t="s">
        <v>306</v>
      </c>
      <c r="R6899" s="18">
        <v>125</v>
      </c>
      <c r="S6899" s="10">
        <v>50</v>
      </c>
      <c r="AA6899" s="11" t="str">
        <f t="shared" si="107"/>
        <v>42. Ninh BìnhHuyện Nho Quan</v>
      </c>
    </row>
    <row r="6900" spans="11:27" ht="15.75">
      <c r="K6900" s="21"/>
      <c r="L6900" s="17"/>
      <c r="M6900" s="17"/>
      <c r="N6900" s="17" t="s">
        <v>455</v>
      </c>
      <c r="O6900" s="17" t="s">
        <v>1022</v>
      </c>
      <c r="P6900" s="17" t="s">
        <v>372</v>
      </c>
      <c r="Q6900" s="17" t="s">
        <v>306</v>
      </c>
      <c r="R6900" s="18">
        <v>125</v>
      </c>
      <c r="S6900" s="10">
        <v>50</v>
      </c>
      <c r="AA6900" s="11" t="str">
        <f t="shared" si="107"/>
        <v>42. Ninh BìnhHuyện Nho Quan</v>
      </c>
    </row>
    <row r="6901" spans="11:27" ht="15.75">
      <c r="K6901" s="21"/>
      <c r="L6901" s="17"/>
      <c r="M6901" s="17"/>
      <c r="N6901" s="17" t="s">
        <v>455</v>
      </c>
      <c r="O6901" s="17" t="s">
        <v>1022</v>
      </c>
      <c r="P6901" s="17" t="s">
        <v>5739</v>
      </c>
      <c r="Q6901" s="17" t="s">
        <v>306</v>
      </c>
      <c r="R6901" s="18">
        <v>125</v>
      </c>
      <c r="S6901" s="10">
        <v>50</v>
      </c>
      <c r="AA6901" s="11" t="str">
        <f t="shared" si="107"/>
        <v>42. Ninh BìnhHuyện Nho Quan</v>
      </c>
    </row>
    <row r="6902" spans="11:27" ht="15.75">
      <c r="K6902" s="21"/>
      <c r="L6902" s="17"/>
      <c r="M6902" s="17"/>
      <c r="N6902" s="17" t="s">
        <v>455</v>
      </c>
      <c r="O6902" s="17" t="s">
        <v>1022</v>
      </c>
      <c r="P6902" s="17" t="s">
        <v>6642</v>
      </c>
      <c r="Q6902" s="17" t="s">
        <v>306</v>
      </c>
      <c r="R6902" s="18">
        <v>125</v>
      </c>
      <c r="S6902" s="10">
        <v>50</v>
      </c>
      <c r="AA6902" s="11" t="str">
        <f t="shared" si="107"/>
        <v>42. Ninh BìnhHuyện Nho Quan</v>
      </c>
    </row>
    <row r="6903" spans="11:27" ht="15.75">
      <c r="K6903" s="21"/>
      <c r="L6903" s="17"/>
      <c r="M6903" s="17"/>
      <c r="N6903" s="17" t="s">
        <v>455</v>
      </c>
      <c r="O6903" s="17" t="s">
        <v>1022</v>
      </c>
      <c r="P6903" s="17" t="s">
        <v>913</v>
      </c>
      <c r="Q6903" s="17" t="s">
        <v>306</v>
      </c>
      <c r="R6903" s="18">
        <v>125</v>
      </c>
      <c r="S6903" s="10">
        <v>50</v>
      </c>
      <c r="AA6903" s="11" t="str">
        <f t="shared" si="107"/>
        <v>42. Ninh BìnhHuyện Nho Quan</v>
      </c>
    </row>
    <row r="6904" spans="11:27" ht="15.75">
      <c r="K6904" s="21"/>
      <c r="L6904" s="17"/>
      <c r="M6904" s="17"/>
      <c r="N6904" s="17" t="s">
        <v>455</v>
      </c>
      <c r="O6904" s="17" t="s">
        <v>1022</v>
      </c>
      <c r="P6904" s="17" t="s">
        <v>6643</v>
      </c>
      <c r="Q6904" s="17" t="s">
        <v>306</v>
      </c>
      <c r="R6904" s="18">
        <v>125</v>
      </c>
      <c r="S6904" s="10">
        <v>50</v>
      </c>
      <c r="AA6904" s="11" t="str">
        <f t="shared" si="107"/>
        <v>42. Ninh BìnhHuyện Nho Quan</v>
      </c>
    </row>
    <row r="6905" spans="11:27" ht="15.75">
      <c r="K6905" s="21"/>
      <c r="L6905" s="17"/>
      <c r="M6905" s="17"/>
      <c r="N6905" s="17" t="s">
        <v>455</v>
      </c>
      <c r="O6905" s="17" t="s">
        <v>1022</v>
      </c>
      <c r="P6905" s="17" t="s">
        <v>2766</v>
      </c>
      <c r="Q6905" s="17" t="s">
        <v>306</v>
      </c>
      <c r="R6905" s="18">
        <v>125</v>
      </c>
      <c r="S6905" s="10">
        <v>50</v>
      </c>
      <c r="AA6905" s="11" t="str">
        <f t="shared" si="107"/>
        <v>42. Ninh BìnhHuyện Nho Quan</v>
      </c>
    </row>
    <row r="6906" spans="11:27" ht="15.75">
      <c r="K6906" s="21"/>
      <c r="L6906" s="17"/>
      <c r="M6906" s="17"/>
      <c r="N6906" s="17" t="s">
        <v>455</v>
      </c>
      <c r="O6906" s="17" t="s">
        <v>1022</v>
      </c>
      <c r="P6906" s="17" t="s">
        <v>4773</v>
      </c>
      <c r="Q6906" s="17" t="s">
        <v>306</v>
      </c>
      <c r="R6906" s="18">
        <v>125</v>
      </c>
      <c r="S6906" s="10">
        <v>50</v>
      </c>
      <c r="AA6906" s="11" t="str">
        <f t="shared" si="107"/>
        <v>42. Ninh BìnhHuyện Nho Quan</v>
      </c>
    </row>
    <row r="6907" spans="11:27" ht="15.75">
      <c r="K6907" s="21"/>
      <c r="L6907" s="17"/>
      <c r="M6907" s="17"/>
      <c r="N6907" s="17" t="s">
        <v>455</v>
      </c>
      <c r="O6907" s="17" t="s">
        <v>1022</v>
      </c>
      <c r="P6907" s="17" t="s">
        <v>6644</v>
      </c>
      <c r="Q6907" s="17" t="s">
        <v>306</v>
      </c>
      <c r="R6907" s="18">
        <v>125</v>
      </c>
      <c r="S6907" s="10">
        <v>50</v>
      </c>
      <c r="AA6907" s="11" t="str">
        <f t="shared" si="107"/>
        <v>42. Ninh BìnhHuyện Nho Quan</v>
      </c>
    </row>
    <row r="6908" spans="11:27" ht="15.75">
      <c r="K6908" s="21"/>
      <c r="L6908" s="17"/>
      <c r="M6908" s="17"/>
      <c r="N6908" s="17" t="s">
        <v>455</v>
      </c>
      <c r="O6908" s="17" t="s">
        <v>1022</v>
      </c>
      <c r="P6908" s="17" t="s">
        <v>6645</v>
      </c>
      <c r="Q6908" s="17" t="s">
        <v>306</v>
      </c>
      <c r="R6908" s="18">
        <v>125</v>
      </c>
      <c r="S6908" s="10">
        <v>50</v>
      </c>
      <c r="AA6908" s="11" t="str">
        <f t="shared" si="107"/>
        <v>42. Ninh BìnhHuyện Nho Quan</v>
      </c>
    </row>
    <row r="6909" spans="11:27" ht="15.75">
      <c r="K6909" s="21"/>
      <c r="L6909" s="17"/>
      <c r="M6909" s="17"/>
      <c r="N6909" s="17" t="s">
        <v>455</v>
      </c>
      <c r="O6909" s="17" t="s">
        <v>1022</v>
      </c>
      <c r="P6909" s="17" t="s">
        <v>1990</v>
      </c>
      <c r="Q6909" s="17" t="s">
        <v>306</v>
      </c>
      <c r="R6909" s="18">
        <v>125</v>
      </c>
      <c r="S6909" s="10">
        <v>50</v>
      </c>
      <c r="AA6909" s="11" t="str">
        <f t="shared" si="107"/>
        <v>42. Ninh BìnhHuyện Nho Quan</v>
      </c>
    </row>
    <row r="6910" spans="11:27" ht="15.75">
      <c r="K6910" s="21"/>
      <c r="L6910" s="17"/>
      <c r="M6910" s="17"/>
      <c r="N6910" s="17" t="s">
        <v>455</v>
      </c>
      <c r="O6910" s="17" t="s">
        <v>1022</v>
      </c>
      <c r="P6910" s="17" t="s">
        <v>1322</v>
      </c>
      <c r="Q6910" s="17" t="s">
        <v>306</v>
      </c>
      <c r="R6910" s="18">
        <v>125</v>
      </c>
      <c r="S6910" s="10">
        <v>50</v>
      </c>
      <c r="AA6910" s="11" t="str">
        <f t="shared" si="107"/>
        <v>42. Ninh BìnhHuyện Nho Quan</v>
      </c>
    </row>
    <row r="6911" spans="11:27" ht="15.75">
      <c r="K6911" s="21"/>
      <c r="L6911" s="17"/>
      <c r="M6911" s="17"/>
      <c r="N6911" s="17" t="s">
        <v>455</v>
      </c>
      <c r="O6911" s="17" t="s">
        <v>1022</v>
      </c>
      <c r="P6911" s="17" t="s">
        <v>6646</v>
      </c>
      <c r="Q6911" s="17" t="s">
        <v>306</v>
      </c>
      <c r="R6911" s="18">
        <v>125</v>
      </c>
      <c r="S6911" s="10">
        <v>50</v>
      </c>
      <c r="AA6911" s="11" t="str">
        <f t="shared" si="107"/>
        <v>42. Ninh BìnhHuyện Nho Quan</v>
      </c>
    </row>
    <row r="6912" spans="11:27" ht="15.75">
      <c r="K6912" s="21"/>
      <c r="L6912" s="17"/>
      <c r="M6912" s="17"/>
      <c r="N6912" s="17" t="s">
        <v>455</v>
      </c>
      <c r="O6912" s="17" t="s">
        <v>1022</v>
      </c>
      <c r="P6912" s="17" t="s">
        <v>6647</v>
      </c>
      <c r="Q6912" s="17" t="s">
        <v>306</v>
      </c>
      <c r="R6912" s="18">
        <v>125</v>
      </c>
      <c r="S6912" s="10">
        <v>50</v>
      </c>
      <c r="AA6912" s="11" t="str">
        <f t="shared" si="107"/>
        <v>42. Ninh BìnhHuyện Nho Quan</v>
      </c>
    </row>
    <row r="6913" spans="11:27" ht="15.75">
      <c r="K6913" s="21"/>
      <c r="L6913" s="17"/>
      <c r="M6913" s="17"/>
      <c r="N6913" s="17" t="s">
        <v>455</v>
      </c>
      <c r="O6913" s="17" t="s">
        <v>1022</v>
      </c>
      <c r="P6913" s="17" t="s">
        <v>6244</v>
      </c>
      <c r="Q6913" s="17" t="s">
        <v>306</v>
      </c>
      <c r="R6913" s="18">
        <v>125</v>
      </c>
      <c r="S6913" s="10">
        <v>50</v>
      </c>
      <c r="AA6913" s="11" t="str">
        <f t="shared" si="107"/>
        <v>42. Ninh BìnhHuyện Nho Quan</v>
      </c>
    </row>
    <row r="6914" spans="11:27" ht="15.75">
      <c r="K6914" s="21"/>
      <c r="L6914" s="17"/>
      <c r="M6914" s="17"/>
      <c r="N6914" s="17" t="s">
        <v>455</v>
      </c>
      <c r="O6914" s="17" t="s">
        <v>1024</v>
      </c>
      <c r="P6914" s="17" t="s">
        <v>6648</v>
      </c>
      <c r="Q6914" s="17" t="s">
        <v>356</v>
      </c>
      <c r="R6914" s="18">
        <v>155</v>
      </c>
      <c r="S6914" s="10">
        <v>56</v>
      </c>
      <c r="AA6914" s="11" t="str">
        <f t="shared" si="107"/>
        <v>42. Ninh BìnhHuyện Yên Khánh</v>
      </c>
    </row>
    <row r="6915" spans="11:27" ht="15.75">
      <c r="K6915" s="21"/>
      <c r="L6915" s="17"/>
      <c r="M6915" s="17"/>
      <c r="N6915" s="17" t="s">
        <v>455</v>
      </c>
      <c r="O6915" s="17" t="s">
        <v>1024</v>
      </c>
      <c r="P6915" s="17" t="s">
        <v>2277</v>
      </c>
      <c r="Q6915" s="17" t="s">
        <v>356</v>
      </c>
      <c r="R6915" s="18">
        <v>155</v>
      </c>
      <c r="S6915" s="10">
        <v>56</v>
      </c>
      <c r="AA6915" s="11" t="str">
        <f t="shared" si="107"/>
        <v>42. Ninh BìnhHuyện Yên Khánh</v>
      </c>
    </row>
    <row r="6916" spans="11:27" ht="15.75">
      <c r="K6916" s="21"/>
      <c r="L6916" s="17"/>
      <c r="M6916" s="17"/>
      <c r="N6916" s="17" t="s">
        <v>455</v>
      </c>
      <c r="O6916" s="17" t="s">
        <v>1024</v>
      </c>
      <c r="P6916" s="17" t="s">
        <v>6649</v>
      </c>
      <c r="Q6916" s="17" t="s">
        <v>356</v>
      </c>
      <c r="R6916" s="18">
        <v>155</v>
      </c>
      <c r="S6916" s="10">
        <v>56</v>
      </c>
      <c r="AA6916" s="11" t="str">
        <f t="shared" si="107"/>
        <v>42. Ninh BìnhHuyện Yên Khánh</v>
      </c>
    </row>
    <row r="6917" spans="11:27" ht="15.75">
      <c r="K6917" s="21"/>
      <c r="L6917" s="17"/>
      <c r="M6917" s="17"/>
      <c r="N6917" s="17" t="s">
        <v>455</v>
      </c>
      <c r="O6917" s="17" t="s">
        <v>1024</v>
      </c>
      <c r="P6917" s="17" t="s">
        <v>6650</v>
      </c>
      <c r="Q6917" s="17" t="s">
        <v>356</v>
      </c>
      <c r="R6917" s="18">
        <v>155</v>
      </c>
      <c r="S6917" s="10">
        <v>56</v>
      </c>
      <c r="AA6917" s="11" t="str">
        <f t="shared" si="107"/>
        <v>42. Ninh BìnhHuyện Yên Khánh</v>
      </c>
    </row>
    <row r="6918" spans="11:27" ht="15.75">
      <c r="K6918" s="21"/>
      <c r="L6918" s="17"/>
      <c r="M6918" s="17"/>
      <c r="N6918" s="17" t="s">
        <v>455</v>
      </c>
      <c r="O6918" s="17" t="s">
        <v>1024</v>
      </c>
      <c r="P6918" s="17" t="s">
        <v>6651</v>
      </c>
      <c r="Q6918" s="17" t="s">
        <v>356</v>
      </c>
      <c r="R6918" s="18">
        <v>155</v>
      </c>
      <c r="S6918" s="10">
        <v>56</v>
      </c>
      <c r="AA6918" s="11" t="str">
        <f t="shared" ref="AA6918:AA6981" si="108">N6918&amp;O6918</f>
        <v>42. Ninh BìnhHuyện Yên Khánh</v>
      </c>
    </row>
    <row r="6919" spans="11:27" ht="15.75">
      <c r="K6919" s="21"/>
      <c r="L6919" s="17"/>
      <c r="M6919" s="17"/>
      <c r="N6919" s="17" t="s">
        <v>455</v>
      </c>
      <c r="O6919" s="17" t="s">
        <v>1024</v>
      </c>
      <c r="P6919" s="17" t="s">
        <v>3450</v>
      </c>
      <c r="Q6919" s="17" t="s">
        <v>356</v>
      </c>
      <c r="R6919" s="18">
        <v>155</v>
      </c>
      <c r="S6919" s="10">
        <v>56</v>
      </c>
      <c r="AA6919" s="11" t="str">
        <f t="shared" si="108"/>
        <v>42. Ninh BìnhHuyện Yên Khánh</v>
      </c>
    </row>
    <row r="6920" spans="11:27" ht="15.75">
      <c r="K6920" s="21"/>
      <c r="L6920" s="17"/>
      <c r="M6920" s="17"/>
      <c r="N6920" s="17" t="s">
        <v>455</v>
      </c>
      <c r="O6920" s="17" t="s">
        <v>1024</v>
      </c>
      <c r="P6920" s="17" t="s">
        <v>2292</v>
      </c>
      <c r="Q6920" s="17" t="s">
        <v>356</v>
      </c>
      <c r="R6920" s="18">
        <v>155</v>
      </c>
      <c r="S6920" s="10">
        <v>56</v>
      </c>
      <c r="AA6920" s="11" t="str">
        <f t="shared" si="108"/>
        <v>42. Ninh BìnhHuyện Yên Khánh</v>
      </c>
    </row>
    <row r="6921" spans="11:27" ht="15.75">
      <c r="K6921" s="21"/>
      <c r="L6921" s="17"/>
      <c r="M6921" s="17"/>
      <c r="N6921" s="17" t="s">
        <v>455</v>
      </c>
      <c r="O6921" s="17" t="s">
        <v>1024</v>
      </c>
      <c r="P6921" s="17" t="s">
        <v>3458</v>
      </c>
      <c r="Q6921" s="17" t="s">
        <v>356</v>
      </c>
      <c r="R6921" s="18">
        <v>155</v>
      </c>
      <c r="S6921" s="10">
        <v>56</v>
      </c>
      <c r="AA6921" s="11" t="str">
        <f t="shared" si="108"/>
        <v>42. Ninh BìnhHuyện Yên Khánh</v>
      </c>
    </row>
    <row r="6922" spans="11:27" ht="15.75">
      <c r="K6922" s="21"/>
      <c r="L6922" s="17"/>
      <c r="M6922" s="17"/>
      <c r="N6922" s="17" t="s">
        <v>455</v>
      </c>
      <c r="O6922" s="17" t="s">
        <v>1024</v>
      </c>
      <c r="P6922" s="17" t="s">
        <v>6652</v>
      </c>
      <c r="Q6922" s="17" t="s">
        <v>356</v>
      </c>
      <c r="R6922" s="18">
        <v>155</v>
      </c>
      <c r="S6922" s="10">
        <v>56</v>
      </c>
      <c r="AA6922" s="11" t="str">
        <f t="shared" si="108"/>
        <v>42. Ninh BìnhHuyện Yên Khánh</v>
      </c>
    </row>
    <row r="6923" spans="11:27" ht="15.75">
      <c r="K6923" s="21"/>
      <c r="L6923" s="17"/>
      <c r="M6923" s="17"/>
      <c r="N6923" s="17" t="s">
        <v>455</v>
      </c>
      <c r="O6923" s="17" t="s">
        <v>1024</v>
      </c>
      <c r="P6923" s="17" t="s">
        <v>6653</v>
      </c>
      <c r="Q6923" s="17" t="s">
        <v>356</v>
      </c>
      <c r="R6923" s="18">
        <v>155</v>
      </c>
      <c r="S6923" s="10">
        <v>56</v>
      </c>
      <c r="AA6923" s="11" t="str">
        <f t="shared" si="108"/>
        <v>42. Ninh BìnhHuyện Yên Khánh</v>
      </c>
    </row>
    <row r="6924" spans="11:27" ht="15.75">
      <c r="K6924" s="21"/>
      <c r="L6924" s="17"/>
      <c r="M6924" s="17"/>
      <c r="N6924" s="17" t="s">
        <v>455</v>
      </c>
      <c r="O6924" s="17" t="s">
        <v>1024</v>
      </c>
      <c r="P6924" s="17" t="s">
        <v>6654</v>
      </c>
      <c r="Q6924" s="17" t="s">
        <v>356</v>
      </c>
      <c r="R6924" s="18">
        <v>155</v>
      </c>
      <c r="S6924" s="10">
        <v>56</v>
      </c>
      <c r="AA6924" s="11" t="str">
        <f t="shared" si="108"/>
        <v>42. Ninh BìnhHuyện Yên Khánh</v>
      </c>
    </row>
    <row r="6925" spans="11:27" ht="15.75">
      <c r="K6925" s="21"/>
      <c r="L6925" s="17"/>
      <c r="M6925" s="17"/>
      <c r="N6925" s="17" t="s">
        <v>455</v>
      </c>
      <c r="O6925" s="17" t="s">
        <v>1024</v>
      </c>
      <c r="P6925" s="17" t="s">
        <v>6655</v>
      </c>
      <c r="Q6925" s="17" t="s">
        <v>356</v>
      </c>
      <c r="R6925" s="18">
        <v>155</v>
      </c>
      <c r="S6925" s="10">
        <v>56</v>
      </c>
      <c r="AA6925" s="11" t="str">
        <f t="shared" si="108"/>
        <v>42. Ninh BìnhHuyện Yên Khánh</v>
      </c>
    </row>
    <row r="6926" spans="11:27" ht="15.75">
      <c r="K6926" s="21"/>
      <c r="L6926" s="17"/>
      <c r="M6926" s="17"/>
      <c r="N6926" s="17" t="s">
        <v>455</v>
      </c>
      <c r="O6926" s="17" t="s">
        <v>1024</v>
      </c>
      <c r="P6926" s="17" t="s">
        <v>5248</v>
      </c>
      <c r="Q6926" s="17" t="s">
        <v>356</v>
      </c>
      <c r="R6926" s="18">
        <v>155</v>
      </c>
      <c r="S6926" s="10">
        <v>56</v>
      </c>
      <c r="AA6926" s="11" t="str">
        <f t="shared" si="108"/>
        <v>42. Ninh BìnhHuyện Yên Khánh</v>
      </c>
    </row>
    <row r="6927" spans="11:27" ht="15.75">
      <c r="K6927" s="21"/>
      <c r="L6927" s="17"/>
      <c r="M6927" s="17"/>
      <c r="N6927" s="17" t="s">
        <v>455</v>
      </c>
      <c r="O6927" s="17" t="s">
        <v>1024</v>
      </c>
      <c r="P6927" s="17" t="s">
        <v>6656</v>
      </c>
      <c r="Q6927" s="17" t="s">
        <v>356</v>
      </c>
      <c r="R6927" s="18">
        <v>155</v>
      </c>
      <c r="S6927" s="10">
        <v>56</v>
      </c>
      <c r="AA6927" s="11" t="str">
        <f t="shared" si="108"/>
        <v>42. Ninh BìnhHuyện Yên Khánh</v>
      </c>
    </row>
    <row r="6928" spans="11:27" ht="15.75">
      <c r="K6928" s="21"/>
      <c r="L6928" s="17"/>
      <c r="M6928" s="17"/>
      <c r="N6928" s="17" t="s">
        <v>455</v>
      </c>
      <c r="O6928" s="17" t="s">
        <v>1024</v>
      </c>
      <c r="P6928" s="17" t="s">
        <v>5249</v>
      </c>
      <c r="Q6928" s="17" t="s">
        <v>356</v>
      </c>
      <c r="R6928" s="18">
        <v>155</v>
      </c>
      <c r="S6928" s="10">
        <v>56</v>
      </c>
      <c r="AA6928" s="11" t="str">
        <f t="shared" si="108"/>
        <v>42. Ninh BìnhHuyện Yên Khánh</v>
      </c>
    </row>
    <row r="6929" spans="11:27" ht="15.75">
      <c r="K6929" s="21"/>
      <c r="L6929" s="17"/>
      <c r="M6929" s="17"/>
      <c r="N6929" s="17" t="s">
        <v>455</v>
      </c>
      <c r="O6929" s="17" t="s">
        <v>1024</v>
      </c>
      <c r="P6929" s="17" t="s">
        <v>6657</v>
      </c>
      <c r="Q6929" s="17" t="s">
        <v>356</v>
      </c>
      <c r="R6929" s="18">
        <v>155</v>
      </c>
      <c r="S6929" s="10">
        <v>56</v>
      </c>
      <c r="AA6929" s="11" t="str">
        <f t="shared" si="108"/>
        <v>42. Ninh BìnhHuyện Yên Khánh</v>
      </c>
    </row>
    <row r="6930" spans="11:27" ht="15.75">
      <c r="K6930" s="21"/>
      <c r="L6930" s="17"/>
      <c r="M6930" s="17"/>
      <c r="N6930" s="17" t="s">
        <v>455</v>
      </c>
      <c r="O6930" s="17" t="s">
        <v>1024</v>
      </c>
      <c r="P6930" s="17" t="s">
        <v>6658</v>
      </c>
      <c r="Q6930" s="17" t="s">
        <v>356</v>
      </c>
      <c r="R6930" s="18">
        <v>155</v>
      </c>
      <c r="S6930" s="10">
        <v>56</v>
      </c>
      <c r="AA6930" s="11" t="str">
        <f t="shared" si="108"/>
        <v>42. Ninh BìnhHuyện Yên Khánh</v>
      </c>
    </row>
    <row r="6931" spans="11:27" ht="15.75">
      <c r="K6931" s="21"/>
      <c r="L6931" s="17"/>
      <c r="M6931" s="17"/>
      <c r="N6931" s="17" t="s">
        <v>455</v>
      </c>
      <c r="O6931" s="17" t="s">
        <v>1024</v>
      </c>
      <c r="P6931" s="17" t="s">
        <v>5250</v>
      </c>
      <c r="Q6931" s="17" t="s">
        <v>356</v>
      </c>
      <c r="R6931" s="18">
        <v>155</v>
      </c>
      <c r="S6931" s="10">
        <v>56</v>
      </c>
      <c r="AA6931" s="11" t="str">
        <f t="shared" si="108"/>
        <v>42. Ninh BìnhHuyện Yên Khánh</v>
      </c>
    </row>
    <row r="6932" spans="11:27" ht="15.75">
      <c r="K6932" s="21"/>
      <c r="L6932" s="17"/>
      <c r="M6932" s="17"/>
      <c r="N6932" s="17" t="s">
        <v>455</v>
      </c>
      <c r="O6932" s="17" t="s">
        <v>1024</v>
      </c>
      <c r="P6932" s="17" t="s">
        <v>6659</v>
      </c>
      <c r="Q6932" s="17" t="s">
        <v>356</v>
      </c>
      <c r="R6932" s="18">
        <v>155</v>
      </c>
      <c r="S6932" s="10">
        <v>56</v>
      </c>
      <c r="AA6932" s="11" t="str">
        <f t="shared" si="108"/>
        <v>42. Ninh BìnhHuyện Yên Khánh</v>
      </c>
    </row>
    <row r="6933" spans="11:27" ht="15.75">
      <c r="K6933" s="21"/>
      <c r="L6933" s="17"/>
      <c r="M6933" s="17"/>
      <c r="N6933" s="17" t="s">
        <v>455</v>
      </c>
      <c r="O6933" s="17" t="s">
        <v>1026</v>
      </c>
      <c r="P6933" s="17" t="s">
        <v>6660</v>
      </c>
      <c r="Q6933" s="17" t="s">
        <v>356</v>
      </c>
      <c r="R6933" s="18">
        <v>155</v>
      </c>
      <c r="S6933" s="10">
        <v>56</v>
      </c>
      <c r="AA6933" s="11" t="str">
        <f t="shared" si="108"/>
        <v>42. Ninh BìnhHuyện Yên Mô</v>
      </c>
    </row>
    <row r="6934" spans="11:27" ht="15.75">
      <c r="K6934" s="21"/>
      <c r="L6934" s="17"/>
      <c r="M6934" s="17"/>
      <c r="N6934" s="17" t="s">
        <v>455</v>
      </c>
      <c r="O6934" s="17" t="s">
        <v>1026</v>
      </c>
      <c r="P6934" s="17" t="s">
        <v>6661</v>
      </c>
      <c r="Q6934" s="17" t="s">
        <v>356</v>
      </c>
      <c r="R6934" s="18">
        <v>155</v>
      </c>
      <c r="S6934" s="10">
        <v>56</v>
      </c>
      <c r="AA6934" s="11" t="str">
        <f t="shared" si="108"/>
        <v>42. Ninh BìnhHuyện Yên Mô</v>
      </c>
    </row>
    <row r="6935" spans="11:27" ht="15.75">
      <c r="K6935" s="21"/>
      <c r="L6935" s="17"/>
      <c r="M6935" s="17"/>
      <c r="N6935" s="17" t="s">
        <v>455</v>
      </c>
      <c r="O6935" s="17" t="s">
        <v>1026</v>
      </c>
      <c r="P6935" s="17" t="s">
        <v>6662</v>
      </c>
      <c r="Q6935" s="17" t="s">
        <v>356</v>
      </c>
      <c r="R6935" s="18">
        <v>155</v>
      </c>
      <c r="S6935" s="10">
        <v>56</v>
      </c>
      <c r="AA6935" s="11" t="str">
        <f t="shared" si="108"/>
        <v>42. Ninh BìnhHuyện Yên Mô</v>
      </c>
    </row>
    <row r="6936" spans="11:27" ht="15.75">
      <c r="K6936" s="21"/>
      <c r="L6936" s="17"/>
      <c r="M6936" s="17"/>
      <c r="N6936" s="17" t="s">
        <v>455</v>
      </c>
      <c r="O6936" s="17" t="s">
        <v>1026</v>
      </c>
      <c r="P6936" s="17" t="s">
        <v>337</v>
      </c>
      <c r="Q6936" s="17" t="s">
        <v>356</v>
      </c>
      <c r="R6936" s="18">
        <v>155</v>
      </c>
      <c r="S6936" s="10">
        <v>56</v>
      </c>
      <c r="AA6936" s="11" t="str">
        <f t="shared" si="108"/>
        <v>42. Ninh BìnhHuyện Yên Mô</v>
      </c>
    </row>
    <row r="6937" spans="11:27" ht="15.75">
      <c r="K6937" s="21"/>
      <c r="L6937" s="17"/>
      <c r="M6937" s="17"/>
      <c r="N6937" s="17" t="s">
        <v>455</v>
      </c>
      <c r="O6937" s="17" t="s">
        <v>1026</v>
      </c>
      <c r="P6937" s="17" t="s">
        <v>6498</v>
      </c>
      <c r="Q6937" s="17" t="s">
        <v>356</v>
      </c>
      <c r="R6937" s="18">
        <v>155</v>
      </c>
      <c r="S6937" s="10">
        <v>56</v>
      </c>
      <c r="AA6937" s="11" t="str">
        <f t="shared" si="108"/>
        <v>42. Ninh BìnhHuyện Yên Mô</v>
      </c>
    </row>
    <row r="6938" spans="11:27" ht="15.75">
      <c r="K6938" s="21"/>
      <c r="L6938" s="17"/>
      <c r="M6938" s="17"/>
      <c r="N6938" s="17" t="s">
        <v>455</v>
      </c>
      <c r="O6938" s="17" t="s">
        <v>1026</v>
      </c>
      <c r="P6938" s="17" t="s">
        <v>6231</v>
      </c>
      <c r="Q6938" s="17" t="s">
        <v>356</v>
      </c>
      <c r="R6938" s="18">
        <v>155</v>
      </c>
      <c r="S6938" s="10">
        <v>56</v>
      </c>
      <c r="AA6938" s="11" t="str">
        <f t="shared" si="108"/>
        <v>42. Ninh BìnhHuyện Yên Mô</v>
      </c>
    </row>
    <row r="6939" spans="11:27" ht="15.75">
      <c r="K6939" s="21"/>
      <c r="L6939" s="17"/>
      <c r="M6939" s="17"/>
      <c r="N6939" s="17" t="s">
        <v>455</v>
      </c>
      <c r="O6939" s="17" t="s">
        <v>1026</v>
      </c>
      <c r="P6939" s="17" t="s">
        <v>4638</v>
      </c>
      <c r="Q6939" s="17" t="s">
        <v>356</v>
      </c>
      <c r="R6939" s="18">
        <v>155</v>
      </c>
      <c r="S6939" s="10">
        <v>56</v>
      </c>
      <c r="AA6939" s="11" t="str">
        <f t="shared" si="108"/>
        <v>42. Ninh BìnhHuyện Yên Mô</v>
      </c>
    </row>
    <row r="6940" spans="11:27" ht="15.75">
      <c r="K6940" s="21"/>
      <c r="L6940" s="17"/>
      <c r="M6940" s="17"/>
      <c r="N6940" s="17" t="s">
        <v>455</v>
      </c>
      <c r="O6940" s="17" t="s">
        <v>1026</v>
      </c>
      <c r="P6940" s="17" t="s">
        <v>6233</v>
      </c>
      <c r="Q6940" s="17" t="s">
        <v>356</v>
      </c>
      <c r="R6940" s="18">
        <v>155</v>
      </c>
      <c r="S6940" s="10">
        <v>56</v>
      </c>
      <c r="AA6940" s="11" t="str">
        <f t="shared" si="108"/>
        <v>42. Ninh BìnhHuyện Yên Mô</v>
      </c>
    </row>
    <row r="6941" spans="11:27" ht="15.75">
      <c r="K6941" s="21"/>
      <c r="L6941" s="17"/>
      <c r="M6941" s="17"/>
      <c r="N6941" s="17" t="s">
        <v>455</v>
      </c>
      <c r="O6941" s="17" t="s">
        <v>1026</v>
      </c>
      <c r="P6941" s="17" t="s">
        <v>6663</v>
      </c>
      <c r="Q6941" s="17" t="s">
        <v>356</v>
      </c>
      <c r="R6941" s="18">
        <v>155</v>
      </c>
      <c r="S6941" s="10">
        <v>56</v>
      </c>
      <c r="AA6941" s="11" t="str">
        <f t="shared" si="108"/>
        <v>42. Ninh BìnhHuyện Yên Mô</v>
      </c>
    </row>
    <row r="6942" spans="11:27" ht="15.75">
      <c r="K6942" s="21"/>
      <c r="L6942" s="17"/>
      <c r="M6942" s="17"/>
      <c r="N6942" s="17" t="s">
        <v>455</v>
      </c>
      <c r="O6942" s="17" t="s">
        <v>1026</v>
      </c>
      <c r="P6942" s="17" t="s">
        <v>6664</v>
      </c>
      <c r="Q6942" s="17" t="s">
        <v>356</v>
      </c>
      <c r="R6942" s="18">
        <v>155</v>
      </c>
      <c r="S6942" s="10">
        <v>56</v>
      </c>
      <c r="AA6942" s="11" t="str">
        <f t="shared" si="108"/>
        <v>42. Ninh BìnhHuyện Yên Mô</v>
      </c>
    </row>
    <row r="6943" spans="11:27" ht="15.75">
      <c r="K6943" s="21"/>
      <c r="L6943" s="17"/>
      <c r="M6943" s="17"/>
      <c r="N6943" s="17" t="s">
        <v>455</v>
      </c>
      <c r="O6943" s="17" t="s">
        <v>1026</v>
      </c>
      <c r="P6943" s="17" t="s">
        <v>1249</v>
      </c>
      <c r="Q6943" s="17" t="s">
        <v>356</v>
      </c>
      <c r="R6943" s="18">
        <v>155</v>
      </c>
      <c r="S6943" s="10">
        <v>56</v>
      </c>
      <c r="AA6943" s="11" t="str">
        <f t="shared" si="108"/>
        <v>42. Ninh BìnhHuyện Yên Mô</v>
      </c>
    </row>
    <row r="6944" spans="11:27" ht="15.75">
      <c r="K6944" s="21"/>
      <c r="L6944" s="17"/>
      <c r="M6944" s="17"/>
      <c r="N6944" s="17" t="s">
        <v>455</v>
      </c>
      <c r="O6944" s="17" t="s">
        <v>1026</v>
      </c>
      <c r="P6944" s="17" t="s">
        <v>6242</v>
      </c>
      <c r="Q6944" s="17" t="s">
        <v>356</v>
      </c>
      <c r="R6944" s="18">
        <v>155</v>
      </c>
      <c r="S6944" s="10">
        <v>56</v>
      </c>
      <c r="AA6944" s="11" t="str">
        <f t="shared" si="108"/>
        <v>42. Ninh BìnhHuyện Yên Mô</v>
      </c>
    </row>
    <row r="6945" spans="11:27" ht="15.75">
      <c r="K6945" s="21"/>
      <c r="L6945" s="17"/>
      <c r="M6945" s="17"/>
      <c r="N6945" s="17" t="s">
        <v>455</v>
      </c>
      <c r="O6945" s="17" t="s">
        <v>1026</v>
      </c>
      <c r="P6945" s="17" t="s">
        <v>2740</v>
      </c>
      <c r="Q6945" s="17" t="s">
        <v>356</v>
      </c>
      <c r="R6945" s="18">
        <v>155</v>
      </c>
      <c r="S6945" s="10">
        <v>56</v>
      </c>
      <c r="AA6945" s="11" t="str">
        <f t="shared" si="108"/>
        <v>42. Ninh BìnhHuyện Yên Mô</v>
      </c>
    </row>
    <row r="6946" spans="11:27" ht="15.75">
      <c r="K6946" s="21"/>
      <c r="L6946" s="17"/>
      <c r="M6946" s="17"/>
      <c r="N6946" s="17" t="s">
        <v>455</v>
      </c>
      <c r="O6946" s="17" t="s">
        <v>1026</v>
      </c>
      <c r="P6946" s="17" t="s">
        <v>6665</v>
      </c>
      <c r="Q6946" s="17" t="s">
        <v>356</v>
      </c>
      <c r="R6946" s="18">
        <v>155</v>
      </c>
      <c r="S6946" s="10">
        <v>56</v>
      </c>
      <c r="AA6946" s="11" t="str">
        <f t="shared" si="108"/>
        <v>42. Ninh BìnhHuyện Yên Mô</v>
      </c>
    </row>
    <row r="6947" spans="11:27" ht="15.75">
      <c r="K6947" s="21"/>
      <c r="L6947" s="17"/>
      <c r="M6947" s="17"/>
      <c r="N6947" s="17" t="s">
        <v>455</v>
      </c>
      <c r="O6947" s="17" t="s">
        <v>1026</v>
      </c>
      <c r="P6947" s="17" t="s">
        <v>6666</v>
      </c>
      <c r="Q6947" s="17" t="s">
        <v>356</v>
      </c>
      <c r="R6947" s="18">
        <v>155</v>
      </c>
      <c r="S6947" s="10">
        <v>56</v>
      </c>
      <c r="AA6947" s="11" t="str">
        <f t="shared" si="108"/>
        <v>42. Ninh BìnhHuyện Yên Mô</v>
      </c>
    </row>
    <row r="6948" spans="11:27" ht="15.75">
      <c r="K6948" s="21"/>
      <c r="L6948" s="17"/>
      <c r="M6948" s="17"/>
      <c r="N6948" s="17" t="s">
        <v>455</v>
      </c>
      <c r="O6948" s="17" t="s">
        <v>1026</v>
      </c>
      <c r="P6948" s="17" t="s">
        <v>4446</v>
      </c>
      <c r="Q6948" s="17" t="s">
        <v>356</v>
      </c>
      <c r="R6948" s="18">
        <v>155</v>
      </c>
      <c r="S6948" s="10">
        <v>56</v>
      </c>
      <c r="AA6948" s="11" t="str">
        <f t="shared" si="108"/>
        <v>42. Ninh BìnhHuyện Yên Mô</v>
      </c>
    </row>
    <row r="6949" spans="11:27" ht="15.75">
      <c r="K6949" s="21"/>
      <c r="L6949" s="17"/>
      <c r="M6949" s="17"/>
      <c r="N6949" s="17" t="s">
        <v>455</v>
      </c>
      <c r="O6949" s="17" t="s">
        <v>1026</v>
      </c>
      <c r="P6949" s="17" t="s">
        <v>6247</v>
      </c>
      <c r="Q6949" s="17" t="s">
        <v>356</v>
      </c>
      <c r="R6949" s="18">
        <v>155</v>
      </c>
      <c r="S6949" s="10">
        <v>56</v>
      </c>
      <c r="AA6949" s="11" t="str">
        <f t="shared" si="108"/>
        <v>42. Ninh BìnhHuyện Yên Mô</v>
      </c>
    </row>
    <row r="6950" spans="11:27" ht="15.75">
      <c r="K6950" s="21"/>
      <c r="L6950" s="17"/>
      <c r="M6950" s="17"/>
      <c r="N6950" s="17" t="s">
        <v>455</v>
      </c>
      <c r="O6950" s="17" t="s">
        <v>1012</v>
      </c>
      <c r="P6950" s="17" t="s">
        <v>6667</v>
      </c>
      <c r="Q6950" s="17" t="s">
        <v>356</v>
      </c>
      <c r="R6950" s="18">
        <v>155</v>
      </c>
      <c r="S6950" s="10">
        <v>56</v>
      </c>
      <c r="AA6950" s="11" t="str">
        <f t="shared" si="108"/>
        <v>42. Ninh BìnhThành phố Ninh Bình</v>
      </c>
    </row>
    <row r="6951" spans="11:27" ht="15.75">
      <c r="K6951" s="21"/>
      <c r="L6951" s="17"/>
      <c r="M6951" s="17"/>
      <c r="N6951" s="17" t="s">
        <v>455</v>
      </c>
      <c r="O6951" s="17" t="s">
        <v>1012</v>
      </c>
      <c r="P6951" s="17" t="s">
        <v>6668</v>
      </c>
      <c r="Q6951" s="17" t="s">
        <v>356</v>
      </c>
      <c r="R6951" s="18">
        <v>155</v>
      </c>
      <c r="S6951" s="10">
        <v>56</v>
      </c>
      <c r="AA6951" s="11" t="str">
        <f t="shared" si="108"/>
        <v>42. Ninh BìnhThành phố Ninh Bình</v>
      </c>
    </row>
    <row r="6952" spans="11:27" ht="15.75">
      <c r="K6952" s="21"/>
      <c r="L6952" s="17"/>
      <c r="M6952" s="17"/>
      <c r="N6952" s="17" t="s">
        <v>455</v>
      </c>
      <c r="O6952" s="17" t="s">
        <v>1012</v>
      </c>
      <c r="P6952" s="17" t="s">
        <v>6669</v>
      </c>
      <c r="Q6952" s="17" t="s">
        <v>356</v>
      </c>
      <c r="R6952" s="18">
        <v>155</v>
      </c>
      <c r="S6952" s="10">
        <v>56</v>
      </c>
      <c r="AA6952" s="11" t="str">
        <f t="shared" si="108"/>
        <v>42. Ninh BìnhThành phố Ninh Bình</v>
      </c>
    </row>
    <row r="6953" spans="11:27" ht="15.75">
      <c r="K6953" s="21"/>
      <c r="L6953" s="17"/>
      <c r="M6953" s="17"/>
      <c r="N6953" s="17" t="s">
        <v>455</v>
      </c>
      <c r="O6953" s="17" t="s">
        <v>1012</v>
      </c>
      <c r="P6953" s="17" t="s">
        <v>6670</v>
      </c>
      <c r="Q6953" s="17" t="s">
        <v>356</v>
      </c>
      <c r="R6953" s="18">
        <v>155</v>
      </c>
      <c r="S6953" s="10">
        <v>56</v>
      </c>
      <c r="AA6953" s="11" t="str">
        <f t="shared" si="108"/>
        <v>42. Ninh BìnhThành phố Ninh Bình</v>
      </c>
    </row>
    <row r="6954" spans="11:27" ht="15.75">
      <c r="K6954" s="21"/>
      <c r="L6954" s="17"/>
      <c r="M6954" s="17"/>
      <c r="N6954" s="17" t="s">
        <v>455</v>
      </c>
      <c r="O6954" s="17" t="s">
        <v>1012</v>
      </c>
      <c r="P6954" s="17" t="s">
        <v>6671</v>
      </c>
      <c r="Q6954" s="17" t="s">
        <v>356</v>
      </c>
      <c r="R6954" s="18">
        <v>155</v>
      </c>
      <c r="S6954" s="10">
        <v>56</v>
      </c>
      <c r="AA6954" s="11" t="str">
        <f t="shared" si="108"/>
        <v>42. Ninh BìnhThành phố Ninh Bình</v>
      </c>
    </row>
    <row r="6955" spans="11:27" ht="15.75">
      <c r="K6955" s="21"/>
      <c r="L6955" s="17"/>
      <c r="M6955" s="17"/>
      <c r="N6955" s="17" t="s">
        <v>455</v>
      </c>
      <c r="O6955" s="17" t="s">
        <v>1012</v>
      </c>
      <c r="P6955" s="17" t="s">
        <v>6672</v>
      </c>
      <c r="Q6955" s="17" t="s">
        <v>356</v>
      </c>
      <c r="R6955" s="18">
        <v>155</v>
      </c>
      <c r="S6955" s="10">
        <v>56</v>
      </c>
      <c r="AA6955" s="11" t="str">
        <f t="shared" si="108"/>
        <v>42. Ninh BìnhThành phố Ninh Bình</v>
      </c>
    </row>
    <row r="6956" spans="11:27" ht="15.75">
      <c r="K6956" s="21"/>
      <c r="L6956" s="17"/>
      <c r="M6956" s="17"/>
      <c r="N6956" s="17" t="s">
        <v>455</v>
      </c>
      <c r="O6956" s="17" t="s">
        <v>1012</v>
      </c>
      <c r="P6956" s="17" t="s">
        <v>6673</v>
      </c>
      <c r="Q6956" s="17" t="s">
        <v>356</v>
      </c>
      <c r="R6956" s="18">
        <v>155</v>
      </c>
      <c r="S6956" s="10">
        <v>56</v>
      </c>
      <c r="AA6956" s="11" t="str">
        <f t="shared" si="108"/>
        <v>42. Ninh BìnhThành phố Ninh Bình</v>
      </c>
    </row>
    <row r="6957" spans="11:27" ht="15.75">
      <c r="K6957" s="21"/>
      <c r="L6957" s="17"/>
      <c r="M6957" s="17"/>
      <c r="N6957" s="17" t="s">
        <v>455</v>
      </c>
      <c r="O6957" s="17" t="s">
        <v>1012</v>
      </c>
      <c r="P6957" s="17" t="s">
        <v>6674</v>
      </c>
      <c r="Q6957" s="17" t="s">
        <v>356</v>
      </c>
      <c r="R6957" s="18">
        <v>155</v>
      </c>
      <c r="S6957" s="10">
        <v>56</v>
      </c>
      <c r="AA6957" s="11" t="str">
        <f t="shared" si="108"/>
        <v>42. Ninh BìnhThành phố Ninh Bình</v>
      </c>
    </row>
    <row r="6958" spans="11:27" ht="15.75">
      <c r="K6958" s="21"/>
      <c r="L6958" s="17"/>
      <c r="M6958" s="17"/>
      <c r="N6958" s="17" t="s">
        <v>455</v>
      </c>
      <c r="O6958" s="17" t="s">
        <v>1012</v>
      </c>
      <c r="P6958" s="17" t="s">
        <v>1944</v>
      </c>
      <c r="Q6958" s="17" t="s">
        <v>356</v>
      </c>
      <c r="R6958" s="18">
        <v>155</v>
      </c>
      <c r="S6958" s="10">
        <v>56</v>
      </c>
      <c r="AA6958" s="11" t="str">
        <f t="shared" si="108"/>
        <v>42. Ninh BìnhThành phố Ninh Bình</v>
      </c>
    </row>
    <row r="6959" spans="11:27" ht="15.75">
      <c r="K6959" s="21"/>
      <c r="L6959" s="17"/>
      <c r="M6959" s="17"/>
      <c r="N6959" s="17" t="s">
        <v>455</v>
      </c>
      <c r="O6959" s="17" t="s">
        <v>1012</v>
      </c>
      <c r="P6959" s="17" t="s">
        <v>2172</v>
      </c>
      <c r="Q6959" s="17" t="s">
        <v>356</v>
      </c>
      <c r="R6959" s="18">
        <v>155</v>
      </c>
      <c r="S6959" s="10">
        <v>56</v>
      </c>
      <c r="AA6959" s="11" t="str">
        <f t="shared" si="108"/>
        <v>42. Ninh BìnhThành phố Ninh Bình</v>
      </c>
    </row>
    <row r="6960" spans="11:27" ht="15.75">
      <c r="K6960" s="21"/>
      <c r="L6960" s="17"/>
      <c r="M6960" s="17"/>
      <c r="N6960" s="17" t="s">
        <v>455</v>
      </c>
      <c r="O6960" s="17" t="s">
        <v>1012</v>
      </c>
      <c r="P6960" s="17" t="s">
        <v>6675</v>
      </c>
      <c r="Q6960" s="17" t="s">
        <v>356</v>
      </c>
      <c r="R6960" s="18">
        <v>155</v>
      </c>
      <c r="S6960" s="10">
        <v>56</v>
      </c>
      <c r="AA6960" s="11" t="str">
        <f t="shared" si="108"/>
        <v>42. Ninh BìnhThành phố Ninh Bình</v>
      </c>
    </row>
    <row r="6961" spans="11:27" ht="15.75">
      <c r="K6961" s="21"/>
      <c r="L6961" s="17"/>
      <c r="M6961" s="17"/>
      <c r="N6961" s="17" t="s">
        <v>455</v>
      </c>
      <c r="O6961" s="17" t="s">
        <v>1012</v>
      </c>
      <c r="P6961" s="17" t="s">
        <v>6676</v>
      </c>
      <c r="Q6961" s="17" t="s">
        <v>356</v>
      </c>
      <c r="R6961" s="18">
        <v>155</v>
      </c>
      <c r="S6961" s="10">
        <v>56</v>
      </c>
      <c r="AA6961" s="11" t="str">
        <f t="shared" si="108"/>
        <v>42. Ninh BìnhThành phố Ninh Bình</v>
      </c>
    </row>
    <row r="6962" spans="11:27" ht="15.75">
      <c r="K6962" s="21"/>
      <c r="L6962" s="17"/>
      <c r="M6962" s="17"/>
      <c r="N6962" s="17" t="s">
        <v>455</v>
      </c>
      <c r="O6962" s="17" t="s">
        <v>1012</v>
      </c>
      <c r="P6962" s="17" t="s">
        <v>6677</v>
      </c>
      <c r="Q6962" s="17" t="s">
        <v>356</v>
      </c>
      <c r="R6962" s="18">
        <v>155</v>
      </c>
      <c r="S6962" s="10">
        <v>56</v>
      </c>
      <c r="AA6962" s="11" t="str">
        <f t="shared" si="108"/>
        <v>42. Ninh BìnhThành phố Ninh Bình</v>
      </c>
    </row>
    <row r="6963" spans="11:27" ht="15.75">
      <c r="K6963" s="21"/>
      <c r="L6963" s="17"/>
      <c r="M6963" s="17"/>
      <c r="N6963" s="17" t="s">
        <v>455</v>
      </c>
      <c r="O6963" s="17" t="s">
        <v>1012</v>
      </c>
      <c r="P6963" s="17" t="s">
        <v>6678</v>
      </c>
      <c r="Q6963" s="17" t="s">
        <v>356</v>
      </c>
      <c r="R6963" s="18">
        <v>155</v>
      </c>
      <c r="S6963" s="10">
        <v>56</v>
      </c>
      <c r="AA6963" s="11" t="str">
        <f t="shared" si="108"/>
        <v>42. Ninh BìnhThành phố Ninh Bình</v>
      </c>
    </row>
    <row r="6964" spans="11:27" ht="15.75">
      <c r="K6964" s="21"/>
      <c r="L6964" s="17"/>
      <c r="M6964" s="17"/>
      <c r="N6964" s="17" t="s">
        <v>455</v>
      </c>
      <c r="O6964" s="17" t="s">
        <v>1014</v>
      </c>
      <c r="P6964" s="17" t="s">
        <v>2110</v>
      </c>
      <c r="Q6964" s="17" t="s">
        <v>356</v>
      </c>
      <c r="R6964" s="18">
        <v>155</v>
      </c>
      <c r="S6964" s="10">
        <v>56</v>
      </c>
      <c r="AA6964" s="11" t="str">
        <f t="shared" si="108"/>
        <v>42. Ninh BìnhThành phố Tam Điệp</v>
      </c>
    </row>
    <row r="6965" spans="11:27" ht="15.75">
      <c r="K6965" s="21"/>
      <c r="L6965" s="17"/>
      <c r="M6965" s="17"/>
      <c r="N6965" s="17" t="s">
        <v>455</v>
      </c>
      <c r="O6965" s="17" t="s">
        <v>1014</v>
      </c>
      <c r="P6965" s="17" t="s">
        <v>2113</v>
      </c>
      <c r="Q6965" s="17" t="s">
        <v>356</v>
      </c>
      <c r="R6965" s="18">
        <v>155</v>
      </c>
      <c r="S6965" s="10">
        <v>56</v>
      </c>
      <c r="AA6965" s="11" t="str">
        <f t="shared" si="108"/>
        <v>42. Ninh BìnhThành phố Tam Điệp</v>
      </c>
    </row>
    <row r="6966" spans="11:27" ht="15.75">
      <c r="K6966" s="21"/>
      <c r="L6966" s="17"/>
      <c r="M6966" s="17"/>
      <c r="N6966" s="17" t="s">
        <v>455</v>
      </c>
      <c r="O6966" s="17" t="s">
        <v>1014</v>
      </c>
      <c r="P6966" s="17" t="s">
        <v>3056</v>
      </c>
      <c r="Q6966" s="17" t="s">
        <v>356</v>
      </c>
      <c r="R6966" s="18">
        <v>155</v>
      </c>
      <c r="S6966" s="10">
        <v>56</v>
      </c>
      <c r="AA6966" s="11" t="str">
        <f t="shared" si="108"/>
        <v>42. Ninh BìnhThành phố Tam Điệp</v>
      </c>
    </row>
    <row r="6967" spans="11:27" ht="15.75">
      <c r="K6967" s="21"/>
      <c r="L6967" s="17"/>
      <c r="M6967" s="17"/>
      <c r="N6967" s="17" t="s">
        <v>455</v>
      </c>
      <c r="O6967" s="17" t="s">
        <v>1014</v>
      </c>
      <c r="P6967" s="17" t="s">
        <v>4322</v>
      </c>
      <c r="Q6967" s="17" t="s">
        <v>356</v>
      </c>
      <c r="R6967" s="18">
        <v>155</v>
      </c>
      <c r="S6967" s="10">
        <v>56</v>
      </c>
      <c r="AA6967" s="11" t="str">
        <f t="shared" si="108"/>
        <v>42. Ninh BìnhThành phố Tam Điệp</v>
      </c>
    </row>
    <row r="6968" spans="11:27" ht="15.75">
      <c r="K6968" s="21"/>
      <c r="L6968" s="17"/>
      <c r="M6968" s="17"/>
      <c r="N6968" s="17" t="s">
        <v>455</v>
      </c>
      <c r="O6968" s="17" t="s">
        <v>1014</v>
      </c>
      <c r="P6968" s="17" t="s">
        <v>6679</v>
      </c>
      <c r="Q6968" s="17" t="s">
        <v>356</v>
      </c>
      <c r="R6968" s="18">
        <v>155</v>
      </c>
      <c r="S6968" s="10">
        <v>56</v>
      </c>
      <c r="AA6968" s="11" t="str">
        <f t="shared" si="108"/>
        <v>42. Ninh BìnhThành phố Tam Điệp</v>
      </c>
    </row>
    <row r="6969" spans="11:27" ht="15.75">
      <c r="K6969" s="21"/>
      <c r="L6969" s="17"/>
      <c r="M6969" s="17"/>
      <c r="N6969" s="17" t="s">
        <v>455</v>
      </c>
      <c r="O6969" s="17" t="s">
        <v>1014</v>
      </c>
      <c r="P6969" s="17" t="s">
        <v>6680</v>
      </c>
      <c r="Q6969" s="17" t="s">
        <v>356</v>
      </c>
      <c r="R6969" s="18">
        <v>155</v>
      </c>
      <c r="S6969" s="10">
        <v>56</v>
      </c>
      <c r="AA6969" s="11" t="str">
        <f t="shared" si="108"/>
        <v>42. Ninh BìnhThành phố Tam Điệp</v>
      </c>
    </row>
    <row r="6970" spans="11:27" ht="15.75">
      <c r="K6970" s="21"/>
      <c r="L6970" s="17"/>
      <c r="M6970" s="17"/>
      <c r="N6970" s="17" t="s">
        <v>455</v>
      </c>
      <c r="O6970" s="17" t="s">
        <v>1014</v>
      </c>
      <c r="P6970" s="17" t="s">
        <v>442</v>
      </c>
      <c r="Q6970" s="17" t="s">
        <v>356</v>
      </c>
      <c r="R6970" s="18">
        <v>155</v>
      </c>
      <c r="S6970" s="10">
        <v>56</v>
      </c>
      <c r="AA6970" s="11" t="str">
        <f t="shared" si="108"/>
        <v>42. Ninh BìnhThành phố Tam Điệp</v>
      </c>
    </row>
    <row r="6971" spans="11:27" ht="15.75">
      <c r="K6971" s="21"/>
      <c r="L6971" s="17"/>
      <c r="M6971" s="17"/>
      <c r="N6971" s="17" t="s">
        <v>455</v>
      </c>
      <c r="O6971" s="17" t="s">
        <v>1014</v>
      </c>
      <c r="P6971" s="17" t="s">
        <v>6334</v>
      </c>
      <c r="Q6971" s="17" t="s">
        <v>356</v>
      </c>
      <c r="R6971" s="18">
        <v>155</v>
      </c>
      <c r="S6971" s="10">
        <v>56</v>
      </c>
      <c r="AA6971" s="11" t="str">
        <f t="shared" si="108"/>
        <v>42. Ninh BìnhThành phố Tam Điệp</v>
      </c>
    </row>
    <row r="6972" spans="11:27" ht="15.75">
      <c r="K6972" s="21"/>
      <c r="L6972" s="17"/>
      <c r="M6972" s="17"/>
      <c r="N6972" s="17" t="s">
        <v>455</v>
      </c>
      <c r="O6972" s="17" t="s">
        <v>1014</v>
      </c>
      <c r="P6972" s="17" t="s">
        <v>1036</v>
      </c>
      <c r="Q6972" s="17" t="s">
        <v>356</v>
      </c>
      <c r="R6972" s="18">
        <v>155</v>
      </c>
      <c r="S6972" s="10">
        <v>56</v>
      </c>
      <c r="AA6972" s="11" t="str">
        <f t="shared" si="108"/>
        <v>42. Ninh BìnhThành phố Tam Điệp</v>
      </c>
    </row>
    <row r="6973" spans="11:27" ht="15.75">
      <c r="K6973" s="21"/>
      <c r="L6973" s="17"/>
      <c r="M6973" s="17"/>
      <c r="N6973" s="17" t="s">
        <v>459</v>
      </c>
      <c r="O6973" s="17" t="s">
        <v>1032</v>
      </c>
      <c r="P6973" s="17" t="s">
        <v>3976</v>
      </c>
      <c r="Q6973" s="17" t="s">
        <v>347</v>
      </c>
      <c r="R6973" s="18">
        <v>65</v>
      </c>
      <c r="S6973" s="10">
        <v>36</v>
      </c>
      <c r="AA6973" s="11" t="str">
        <f t="shared" si="108"/>
        <v>43. Ninh ThuậnHuyện Bác Ái</v>
      </c>
    </row>
    <row r="6974" spans="11:27" ht="15.75">
      <c r="K6974" s="21"/>
      <c r="L6974" s="17"/>
      <c r="M6974" s="17"/>
      <c r="N6974" s="17" t="s">
        <v>459</v>
      </c>
      <c r="O6974" s="17" t="s">
        <v>1032</v>
      </c>
      <c r="P6974" s="17" t="s">
        <v>6681</v>
      </c>
      <c r="Q6974" s="17" t="s">
        <v>347</v>
      </c>
      <c r="R6974" s="18">
        <v>65</v>
      </c>
      <c r="S6974" s="10">
        <v>36</v>
      </c>
      <c r="AA6974" s="11" t="str">
        <f t="shared" si="108"/>
        <v>43. Ninh ThuậnHuyện Bác Ái</v>
      </c>
    </row>
    <row r="6975" spans="11:27" ht="15.75">
      <c r="K6975" s="21"/>
      <c r="L6975" s="17"/>
      <c r="M6975" s="17"/>
      <c r="N6975" s="17" t="s">
        <v>459</v>
      </c>
      <c r="O6975" s="17" t="s">
        <v>1032</v>
      </c>
      <c r="P6975" s="17" t="s">
        <v>6682</v>
      </c>
      <c r="Q6975" s="17" t="s">
        <v>347</v>
      </c>
      <c r="R6975" s="18">
        <v>65</v>
      </c>
      <c r="S6975" s="10">
        <v>36</v>
      </c>
      <c r="AA6975" s="11" t="str">
        <f t="shared" si="108"/>
        <v>43. Ninh ThuậnHuyện Bác Ái</v>
      </c>
    </row>
    <row r="6976" spans="11:27" ht="15.75">
      <c r="K6976" s="21"/>
      <c r="L6976" s="17"/>
      <c r="M6976" s="17"/>
      <c r="N6976" s="17" t="s">
        <v>459</v>
      </c>
      <c r="O6976" s="17" t="s">
        <v>1032</v>
      </c>
      <c r="P6976" s="17" t="s">
        <v>3157</v>
      </c>
      <c r="Q6976" s="17" t="s">
        <v>347</v>
      </c>
      <c r="R6976" s="18">
        <v>65</v>
      </c>
      <c r="S6976" s="10">
        <v>36</v>
      </c>
      <c r="AA6976" s="11" t="str">
        <f t="shared" si="108"/>
        <v>43. Ninh ThuậnHuyện Bác Ái</v>
      </c>
    </row>
    <row r="6977" spans="11:27" ht="15.75">
      <c r="K6977" s="21"/>
      <c r="L6977" s="17"/>
      <c r="M6977" s="17"/>
      <c r="N6977" s="17" t="s">
        <v>459</v>
      </c>
      <c r="O6977" s="17" t="s">
        <v>1032</v>
      </c>
      <c r="P6977" s="17" t="s">
        <v>2451</v>
      </c>
      <c r="Q6977" s="17" t="s">
        <v>347</v>
      </c>
      <c r="R6977" s="18">
        <v>65</v>
      </c>
      <c r="S6977" s="10">
        <v>36</v>
      </c>
      <c r="AA6977" s="11" t="str">
        <f t="shared" si="108"/>
        <v>43. Ninh ThuậnHuyện Bác Ái</v>
      </c>
    </row>
    <row r="6978" spans="11:27" ht="15.75">
      <c r="K6978" s="21"/>
      <c r="L6978" s="17"/>
      <c r="M6978" s="17"/>
      <c r="N6978" s="17" t="s">
        <v>459</v>
      </c>
      <c r="O6978" s="17" t="s">
        <v>1032</v>
      </c>
      <c r="P6978" s="17" t="s">
        <v>6683</v>
      </c>
      <c r="Q6978" s="17" t="s">
        <v>347</v>
      </c>
      <c r="R6978" s="18">
        <v>65</v>
      </c>
      <c r="S6978" s="10">
        <v>36</v>
      </c>
      <c r="AA6978" s="11" t="str">
        <f t="shared" si="108"/>
        <v>43. Ninh ThuậnHuyện Bác Ái</v>
      </c>
    </row>
    <row r="6979" spans="11:27" ht="15.75">
      <c r="K6979" s="21"/>
      <c r="L6979" s="17"/>
      <c r="M6979" s="17"/>
      <c r="N6979" s="17" t="s">
        <v>459</v>
      </c>
      <c r="O6979" s="17" t="s">
        <v>1032</v>
      </c>
      <c r="P6979" s="17" t="s">
        <v>3161</v>
      </c>
      <c r="Q6979" s="17" t="s">
        <v>347</v>
      </c>
      <c r="R6979" s="18">
        <v>65</v>
      </c>
      <c r="S6979" s="10">
        <v>36</v>
      </c>
      <c r="AA6979" s="11" t="str">
        <f t="shared" si="108"/>
        <v>43. Ninh ThuậnHuyện Bác Ái</v>
      </c>
    </row>
    <row r="6980" spans="11:27" ht="15.75">
      <c r="K6980" s="21"/>
      <c r="L6980" s="17"/>
      <c r="M6980" s="17"/>
      <c r="N6980" s="17" t="s">
        <v>459</v>
      </c>
      <c r="O6980" s="17" t="s">
        <v>1032</v>
      </c>
      <c r="P6980" s="17" t="s">
        <v>3162</v>
      </c>
      <c r="Q6980" s="17" t="s">
        <v>347</v>
      </c>
      <c r="R6980" s="18">
        <v>65</v>
      </c>
      <c r="S6980" s="10">
        <v>36</v>
      </c>
      <c r="AA6980" s="11" t="str">
        <f t="shared" si="108"/>
        <v>43. Ninh ThuậnHuyện Bác Ái</v>
      </c>
    </row>
    <row r="6981" spans="11:27" ht="15.75">
      <c r="K6981" s="21"/>
      <c r="L6981" s="17"/>
      <c r="M6981" s="17"/>
      <c r="N6981" s="17" t="s">
        <v>459</v>
      </c>
      <c r="O6981" s="17" t="s">
        <v>1032</v>
      </c>
      <c r="P6981" s="17" t="s">
        <v>6684</v>
      </c>
      <c r="Q6981" s="17" t="s">
        <v>347</v>
      </c>
      <c r="R6981" s="18">
        <v>65</v>
      </c>
      <c r="S6981" s="10">
        <v>36</v>
      </c>
      <c r="AA6981" s="11" t="str">
        <f t="shared" si="108"/>
        <v>43. Ninh ThuậnHuyện Bác Ái</v>
      </c>
    </row>
    <row r="6982" spans="11:27" ht="15.75">
      <c r="K6982" s="21"/>
      <c r="L6982" s="17"/>
      <c r="M6982" s="17"/>
      <c r="N6982" s="17" t="s">
        <v>459</v>
      </c>
      <c r="O6982" s="17" t="s">
        <v>1034</v>
      </c>
      <c r="P6982" s="17" t="s">
        <v>6685</v>
      </c>
      <c r="Q6982" s="17" t="s">
        <v>297</v>
      </c>
      <c r="R6982" s="18">
        <v>95</v>
      </c>
      <c r="S6982" s="10">
        <v>44</v>
      </c>
      <c r="AA6982" s="11" t="str">
        <f t="shared" ref="AA6982:AA7045" si="109">N6982&amp;O6982</f>
        <v>43. Ninh ThuậnHuyện Ninh Hải</v>
      </c>
    </row>
    <row r="6983" spans="11:27" ht="15.75">
      <c r="K6983" s="21"/>
      <c r="L6983" s="17"/>
      <c r="M6983" s="17"/>
      <c r="N6983" s="17" t="s">
        <v>459</v>
      </c>
      <c r="O6983" s="17" t="s">
        <v>1034</v>
      </c>
      <c r="P6983" s="17" t="s">
        <v>6686</v>
      </c>
      <c r="Q6983" s="17" t="s">
        <v>297</v>
      </c>
      <c r="R6983" s="18">
        <v>95</v>
      </c>
      <c r="S6983" s="10">
        <v>44</v>
      </c>
      <c r="AA6983" s="11" t="str">
        <f t="shared" si="109"/>
        <v>43. Ninh ThuậnHuyện Ninh Hải</v>
      </c>
    </row>
    <row r="6984" spans="11:27" ht="15.75">
      <c r="K6984" s="21"/>
      <c r="L6984" s="17"/>
      <c r="M6984" s="17"/>
      <c r="N6984" s="17" t="s">
        <v>459</v>
      </c>
      <c r="O6984" s="17" t="s">
        <v>1034</v>
      </c>
      <c r="P6984" s="17" t="s">
        <v>3189</v>
      </c>
      <c r="Q6984" s="17" t="s">
        <v>297</v>
      </c>
      <c r="R6984" s="18">
        <v>95</v>
      </c>
      <c r="S6984" s="10">
        <v>44</v>
      </c>
      <c r="AA6984" s="11" t="str">
        <f t="shared" si="109"/>
        <v>43. Ninh ThuậnHuyện Ninh Hải</v>
      </c>
    </row>
    <row r="6985" spans="11:27" ht="15.75">
      <c r="K6985" s="21"/>
      <c r="L6985" s="17"/>
      <c r="M6985" s="17"/>
      <c r="N6985" s="17" t="s">
        <v>459</v>
      </c>
      <c r="O6985" s="17" t="s">
        <v>1034</v>
      </c>
      <c r="P6985" s="17" t="s">
        <v>6687</v>
      </c>
      <c r="Q6985" s="17" t="s">
        <v>297</v>
      </c>
      <c r="R6985" s="18">
        <v>95</v>
      </c>
      <c r="S6985" s="10">
        <v>44</v>
      </c>
      <c r="AA6985" s="11" t="str">
        <f t="shared" si="109"/>
        <v>43. Ninh ThuậnHuyện Ninh Hải</v>
      </c>
    </row>
    <row r="6986" spans="11:27" ht="15.75">
      <c r="K6986" s="21"/>
      <c r="L6986" s="17"/>
      <c r="M6986" s="17"/>
      <c r="N6986" s="17" t="s">
        <v>459</v>
      </c>
      <c r="O6986" s="17" t="s">
        <v>1034</v>
      </c>
      <c r="P6986" s="17" t="s">
        <v>2483</v>
      </c>
      <c r="Q6986" s="17" t="s">
        <v>297</v>
      </c>
      <c r="R6986" s="18">
        <v>95</v>
      </c>
      <c r="S6986" s="10">
        <v>44</v>
      </c>
      <c r="AA6986" s="11" t="str">
        <f t="shared" si="109"/>
        <v>43. Ninh ThuậnHuyện Ninh Hải</v>
      </c>
    </row>
    <row r="6987" spans="11:27" ht="15.75">
      <c r="K6987" s="21"/>
      <c r="L6987" s="17"/>
      <c r="M6987" s="17"/>
      <c r="N6987" s="17" t="s">
        <v>459</v>
      </c>
      <c r="O6987" s="17" t="s">
        <v>1034</v>
      </c>
      <c r="P6987" s="17" t="s">
        <v>2616</v>
      </c>
      <c r="Q6987" s="17" t="s">
        <v>297</v>
      </c>
      <c r="R6987" s="18">
        <v>95</v>
      </c>
      <c r="S6987" s="10">
        <v>44</v>
      </c>
      <c r="AA6987" s="11" t="str">
        <f t="shared" si="109"/>
        <v>43. Ninh ThuậnHuyện Ninh Hải</v>
      </c>
    </row>
    <row r="6988" spans="11:27" ht="15.75">
      <c r="K6988" s="21"/>
      <c r="L6988" s="17"/>
      <c r="M6988" s="17"/>
      <c r="N6988" s="17" t="s">
        <v>459</v>
      </c>
      <c r="O6988" s="17" t="s">
        <v>1034</v>
      </c>
      <c r="P6988" s="17" t="s">
        <v>6688</v>
      </c>
      <c r="Q6988" s="17" t="s">
        <v>297</v>
      </c>
      <c r="R6988" s="18">
        <v>95</v>
      </c>
      <c r="S6988" s="10">
        <v>44</v>
      </c>
      <c r="AA6988" s="11" t="str">
        <f t="shared" si="109"/>
        <v>43. Ninh ThuậnHuyện Ninh Hải</v>
      </c>
    </row>
    <row r="6989" spans="11:27" ht="15.75">
      <c r="K6989" s="21"/>
      <c r="L6989" s="17"/>
      <c r="M6989" s="17"/>
      <c r="N6989" s="17" t="s">
        <v>459</v>
      </c>
      <c r="O6989" s="17" t="s">
        <v>1034</v>
      </c>
      <c r="P6989" s="17" t="s">
        <v>6689</v>
      </c>
      <c r="Q6989" s="17" t="s">
        <v>297</v>
      </c>
      <c r="R6989" s="18">
        <v>95</v>
      </c>
      <c r="S6989" s="10">
        <v>44</v>
      </c>
      <c r="AA6989" s="11" t="str">
        <f t="shared" si="109"/>
        <v>43. Ninh ThuậnHuyện Ninh Hải</v>
      </c>
    </row>
    <row r="6990" spans="11:27" ht="15.75">
      <c r="K6990" s="21"/>
      <c r="L6990" s="17"/>
      <c r="M6990" s="17"/>
      <c r="N6990" s="17" t="s">
        <v>459</v>
      </c>
      <c r="O6990" s="17" t="s">
        <v>1034</v>
      </c>
      <c r="P6990" s="17" t="s">
        <v>4727</v>
      </c>
      <c r="Q6990" s="17" t="s">
        <v>297</v>
      </c>
      <c r="R6990" s="18">
        <v>95</v>
      </c>
      <c r="S6990" s="10">
        <v>44</v>
      </c>
      <c r="AA6990" s="11" t="str">
        <f t="shared" si="109"/>
        <v>43. Ninh ThuậnHuyện Ninh Hải</v>
      </c>
    </row>
    <row r="6991" spans="11:27" ht="15.75">
      <c r="K6991" s="21"/>
      <c r="L6991" s="17"/>
      <c r="M6991" s="17"/>
      <c r="N6991" s="17" t="s">
        <v>459</v>
      </c>
      <c r="O6991" s="17" t="s">
        <v>1037</v>
      </c>
      <c r="P6991" s="17" t="s">
        <v>6690</v>
      </c>
      <c r="Q6991" s="17" t="s">
        <v>297</v>
      </c>
      <c r="R6991" s="18">
        <v>95</v>
      </c>
      <c r="S6991" s="10">
        <v>44</v>
      </c>
      <c r="AA6991" s="11" t="str">
        <f t="shared" si="109"/>
        <v>43. Ninh ThuậnHuyện Ninh Phước</v>
      </c>
    </row>
    <row r="6992" spans="11:27" ht="15.75">
      <c r="K6992" s="21"/>
      <c r="L6992" s="17"/>
      <c r="M6992" s="17"/>
      <c r="N6992" s="17" t="s">
        <v>459</v>
      </c>
      <c r="O6992" s="17" t="s">
        <v>1037</v>
      </c>
      <c r="P6992" s="17" t="s">
        <v>6691</v>
      </c>
      <c r="Q6992" s="17" t="s">
        <v>297</v>
      </c>
      <c r="R6992" s="18">
        <v>95</v>
      </c>
      <c r="S6992" s="10">
        <v>44</v>
      </c>
      <c r="AA6992" s="11" t="str">
        <f t="shared" si="109"/>
        <v>43. Ninh ThuậnHuyện Ninh Phước</v>
      </c>
    </row>
    <row r="6993" spans="11:27" ht="15.75">
      <c r="K6993" s="21"/>
      <c r="L6993" s="17"/>
      <c r="M6993" s="17"/>
      <c r="N6993" s="17" t="s">
        <v>459</v>
      </c>
      <c r="O6993" s="17" t="s">
        <v>1037</v>
      </c>
      <c r="P6993" s="17" t="s">
        <v>6692</v>
      </c>
      <c r="Q6993" s="17" t="s">
        <v>297</v>
      </c>
      <c r="R6993" s="18">
        <v>95</v>
      </c>
      <c r="S6993" s="10">
        <v>44</v>
      </c>
      <c r="AA6993" s="11" t="str">
        <f t="shared" si="109"/>
        <v>43. Ninh ThuậnHuyện Ninh Phước</v>
      </c>
    </row>
    <row r="6994" spans="11:27" ht="15.75">
      <c r="K6994" s="21"/>
      <c r="L6994" s="17"/>
      <c r="M6994" s="17"/>
      <c r="N6994" s="17" t="s">
        <v>459</v>
      </c>
      <c r="O6994" s="17" t="s">
        <v>1037</v>
      </c>
      <c r="P6994" s="17" t="s">
        <v>5996</v>
      </c>
      <c r="Q6994" s="17" t="s">
        <v>297</v>
      </c>
      <c r="R6994" s="18">
        <v>95</v>
      </c>
      <c r="S6994" s="10">
        <v>44</v>
      </c>
      <c r="AA6994" s="11" t="str">
        <f t="shared" si="109"/>
        <v>43. Ninh ThuậnHuyện Ninh Phước</v>
      </c>
    </row>
    <row r="6995" spans="11:27" ht="15.75">
      <c r="K6995" s="21"/>
      <c r="L6995" s="17"/>
      <c r="M6995" s="17"/>
      <c r="N6995" s="17" t="s">
        <v>459</v>
      </c>
      <c r="O6995" s="17" t="s">
        <v>1037</v>
      </c>
      <c r="P6995" s="17" t="s">
        <v>6693</v>
      </c>
      <c r="Q6995" s="17" t="s">
        <v>297</v>
      </c>
      <c r="R6995" s="18">
        <v>95</v>
      </c>
      <c r="S6995" s="10">
        <v>44</v>
      </c>
      <c r="AA6995" s="11" t="str">
        <f t="shared" si="109"/>
        <v>43. Ninh ThuậnHuyện Ninh Phước</v>
      </c>
    </row>
    <row r="6996" spans="11:27" ht="15.75">
      <c r="K6996" s="21"/>
      <c r="L6996" s="17"/>
      <c r="M6996" s="17"/>
      <c r="N6996" s="17" t="s">
        <v>459</v>
      </c>
      <c r="O6996" s="17" t="s">
        <v>1037</v>
      </c>
      <c r="P6996" s="17" t="s">
        <v>3160</v>
      </c>
      <c r="Q6996" s="17" t="s">
        <v>297</v>
      </c>
      <c r="R6996" s="18">
        <v>95</v>
      </c>
      <c r="S6996" s="10">
        <v>44</v>
      </c>
      <c r="AA6996" s="11" t="str">
        <f t="shared" si="109"/>
        <v>43. Ninh ThuậnHuyện Ninh Phước</v>
      </c>
    </row>
    <row r="6997" spans="11:27" ht="15.75">
      <c r="K6997" s="21"/>
      <c r="L6997" s="17"/>
      <c r="M6997" s="17"/>
      <c r="N6997" s="17" t="s">
        <v>459</v>
      </c>
      <c r="O6997" s="17" t="s">
        <v>1037</v>
      </c>
      <c r="P6997" s="17" t="s">
        <v>3977</v>
      </c>
      <c r="Q6997" s="17" t="s">
        <v>297</v>
      </c>
      <c r="R6997" s="18">
        <v>95</v>
      </c>
      <c r="S6997" s="10">
        <v>44</v>
      </c>
      <c r="AA6997" s="11" t="str">
        <f t="shared" si="109"/>
        <v>43. Ninh ThuậnHuyện Ninh Phước</v>
      </c>
    </row>
    <row r="6998" spans="11:27" ht="15.75">
      <c r="K6998" s="21"/>
      <c r="L6998" s="17"/>
      <c r="M6998" s="17"/>
      <c r="N6998" s="17" t="s">
        <v>459</v>
      </c>
      <c r="O6998" s="17" t="s">
        <v>1037</v>
      </c>
      <c r="P6998" s="17" t="s">
        <v>2452</v>
      </c>
      <c r="Q6998" s="17" t="s">
        <v>297</v>
      </c>
      <c r="R6998" s="18">
        <v>95</v>
      </c>
      <c r="S6998" s="10">
        <v>44</v>
      </c>
      <c r="AA6998" s="11" t="str">
        <f t="shared" si="109"/>
        <v>43. Ninh ThuậnHuyện Ninh Phước</v>
      </c>
    </row>
    <row r="6999" spans="11:27" ht="15.75">
      <c r="K6999" s="21"/>
      <c r="L6999" s="17"/>
      <c r="M6999" s="17"/>
      <c r="N6999" s="17" t="s">
        <v>459</v>
      </c>
      <c r="O6999" s="17" t="s">
        <v>1037</v>
      </c>
      <c r="P6999" s="17" t="s">
        <v>6694</v>
      </c>
      <c r="Q6999" s="17" t="s">
        <v>297</v>
      </c>
      <c r="R6999" s="18">
        <v>95</v>
      </c>
      <c r="S6999" s="10">
        <v>44</v>
      </c>
      <c r="AA6999" s="11" t="str">
        <f t="shared" si="109"/>
        <v>43. Ninh ThuậnHuyện Ninh Phước</v>
      </c>
    </row>
    <row r="7000" spans="11:27" ht="15.75">
      <c r="K7000" s="21"/>
      <c r="L7000" s="17"/>
      <c r="M7000" s="17"/>
      <c r="N7000" s="17" t="s">
        <v>459</v>
      </c>
      <c r="O7000" s="17" t="s">
        <v>1040</v>
      </c>
      <c r="P7000" s="17" t="s">
        <v>6695</v>
      </c>
      <c r="Q7000" s="17" t="s">
        <v>347</v>
      </c>
      <c r="R7000" s="18">
        <v>65</v>
      </c>
      <c r="S7000" s="10">
        <v>36</v>
      </c>
      <c r="AA7000" s="11" t="str">
        <f t="shared" si="109"/>
        <v>43. Ninh ThuậnHuyện Ninh Sơn</v>
      </c>
    </row>
    <row r="7001" spans="11:27" ht="15.75">
      <c r="K7001" s="21"/>
      <c r="L7001" s="17"/>
      <c r="M7001" s="17"/>
      <c r="N7001" s="17" t="s">
        <v>459</v>
      </c>
      <c r="O7001" s="17" t="s">
        <v>1040</v>
      </c>
      <c r="P7001" s="17" t="s">
        <v>2154</v>
      </c>
      <c r="Q7001" s="17" t="s">
        <v>347</v>
      </c>
      <c r="R7001" s="18">
        <v>65</v>
      </c>
      <c r="S7001" s="10">
        <v>36</v>
      </c>
      <c r="AA7001" s="11" t="str">
        <f t="shared" si="109"/>
        <v>43. Ninh ThuậnHuyện Ninh Sơn</v>
      </c>
    </row>
    <row r="7002" spans="11:27" ht="15.75">
      <c r="K7002" s="21"/>
      <c r="L7002" s="17"/>
      <c r="M7002" s="17"/>
      <c r="N7002" s="17" t="s">
        <v>459</v>
      </c>
      <c r="O7002" s="17" t="s">
        <v>1040</v>
      </c>
      <c r="P7002" s="17" t="s">
        <v>5054</v>
      </c>
      <c r="Q7002" s="17" t="s">
        <v>347</v>
      </c>
      <c r="R7002" s="18">
        <v>65</v>
      </c>
      <c r="S7002" s="10">
        <v>36</v>
      </c>
      <c r="AA7002" s="11" t="str">
        <f t="shared" si="109"/>
        <v>43. Ninh ThuậnHuyện Ninh Sơn</v>
      </c>
    </row>
    <row r="7003" spans="11:27" ht="15.75">
      <c r="K7003" s="21"/>
      <c r="L7003" s="17"/>
      <c r="M7003" s="17"/>
      <c r="N7003" s="17" t="s">
        <v>459</v>
      </c>
      <c r="O7003" s="17" t="s">
        <v>1040</v>
      </c>
      <c r="P7003" s="17" t="s">
        <v>5755</v>
      </c>
      <c r="Q7003" s="17" t="s">
        <v>347</v>
      </c>
      <c r="R7003" s="18">
        <v>65</v>
      </c>
      <c r="S7003" s="10">
        <v>36</v>
      </c>
      <c r="AA7003" s="11" t="str">
        <f t="shared" si="109"/>
        <v>43. Ninh ThuậnHuyện Ninh Sơn</v>
      </c>
    </row>
    <row r="7004" spans="11:27" ht="15.75">
      <c r="K7004" s="21"/>
      <c r="L7004" s="17"/>
      <c r="M7004" s="17"/>
      <c r="N7004" s="17" t="s">
        <v>459</v>
      </c>
      <c r="O7004" s="17" t="s">
        <v>1040</v>
      </c>
      <c r="P7004" s="17" t="s">
        <v>6696</v>
      </c>
      <c r="Q7004" s="17" t="s">
        <v>347</v>
      </c>
      <c r="R7004" s="18">
        <v>65</v>
      </c>
      <c r="S7004" s="10">
        <v>36</v>
      </c>
      <c r="AA7004" s="11" t="str">
        <f t="shared" si="109"/>
        <v>43. Ninh ThuậnHuyện Ninh Sơn</v>
      </c>
    </row>
    <row r="7005" spans="11:27" ht="15.75">
      <c r="K7005" s="21"/>
      <c r="L7005" s="17"/>
      <c r="M7005" s="17"/>
      <c r="N7005" s="17" t="s">
        <v>459</v>
      </c>
      <c r="O7005" s="17" t="s">
        <v>1040</v>
      </c>
      <c r="P7005" s="17" t="s">
        <v>6332</v>
      </c>
      <c r="Q7005" s="17" t="s">
        <v>347</v>
      </c>
      <c r="R7005" s="18">
        <v>65</v>
      </c>
      <c r="S7005" s="10">
        <v>36</v>
      </c>
      <c r="AA7005" s="11" t="str">
        <f t="shared" si="109"/>
        <v>43. Ninh ThuậnHuyện Ninh Sơn</v>
      </c>
    </row>
    <row r="7006" spans="11:27" ht="15.75">
      <c r="K7006" s="21"/>
      <c r="L7006" s="17"/>
      <c r="M7006" s="17"/>
      <c r="N7006" s="17" t="s">
        <v>459</v>
      </c>
      <c r="O7006" s="17" t="s">
        <v>1040</v>
      </c>
      <c r="P7006" s="17" t="s">
        <v>6697</v>
      </c>
      <c r="Q7006" s="17" t="s">
        <v>347</v>
      </c>
      <c r="R7006" s="18">
        <v>65</v>
      </c>
      <c r="S7006" s="10">
        <v>36</v>
      </c>
      <c r="AA7006" s="11" t="str">
        <f t="shared" si="109"/>
        <v>43. Ninh ThuậnHuyện Ninh Sơn</v>
      </c>
    </row>
    <row r="7007" spans="11:27" ht="15.75">
      <c r="K7007" s="21"/>
      <c r="L7007" s="17"/>
      <c r="M7007" s="17"/>
      <c r="N7007" s="17" t="s">
        <v>459</v>
      </c>
      <c r="O7007" s="17" t="s">
        <v>1040</v>
      </c>
      <c r="P7007" s="17" t="s">
        <v>3774</v>
      </c>
      <c r="Q7007" s="17" t="s">
        <v>347</v>
      </c>
      <c r="R7007" s="18">
        <v>65</v>
      </c>
      <c r="S7007" s="10">
        <v>36</v>
      </c>
      <c r="AA7007" s="11" t="str">
        <f t="shared" si="109"/>
        <v>43. Ninh ThuậnHuyện Ninh Sơn</v>
      </c>
    </row>
    <row r="7008" spans="11:27" ht="15.75">
      <c r="K7008" s="21"/>
      <c r="L7008" s="17"/>
      <c r="M7008" s="17"/>
      <c r="N7008" s="17" t="s">
        <v>459</v>
      </c>
      <c r="O7008" s="17" t="s">
        <v>1043</v>
      </c>
      <c r="P7008" s="17" t="s">
        <v>5002</v>
      </c>
      <c r="Q7008" s="17" t="s">
        <v>297</v>
      </c>
      <c r="R7008" s="18">
        <v>95</v>
      </c>
      <c r="S7008" s="10">
        <v>44</v>
      </c>
      <c r="AA7008" s="11" t="str">
        <f t="shared" si="109"/>
        <v>43. Ninh ThuậnHuyện Thuận Bắc</v>
      </c>
    </row>
    <row r="7009" spans="11:27" ht="15.75">
      <c r="K7009" s="21"/>
      <c r="L7009" s="17"/>
      <c r="M7009" s="17"/>
      <c r="N7009" s="17" t="s">
        <v>459</v>
      </c>
      <c r="O7009" s="17" t="s">
        <v>1043</v>
      </c>
      <c r="P7009" s="17" t="s">
        <v>1045</v>
      </c>
      <c r="Q7009" s="17" t="s">
        <v>297</v>
      </c>
      <c r="R7009" s="18">
        <v>95</v>
      </c>
      <c r="S7009" s="10">
        <v>44</v>
      </c>
      <c r="AA7009" s="11" t="str">
        <f t="shared" si="109"/>
        <v>43. Ninh ThuậnHuyện Thuận Bắc</v>
      </c>
    </row>
    <row r="7010" spans="11:27" ht="15.75">
      <c r="K7010" s="21"/>
      <c r="L7010" s="17"/>
      <c r="M7010" s="17"/>
      <c r="N7010" s="17" t="s">
        <v>459</v>
      </c>
      <c r="O7010" s="17" t="s">
        <v>1043</v>
      </c>
      <c r="P7010" s="17" t="s">
        <v>6698</v>
      </c>
      <c r="Q7010" s="17" t="s">
        <v>297</v>
      </c>
      <c r="R7010" s="18">
        <v>95</v>
      </c>
      <c r="S7010" s="10">
        <v>44</v>
      </c>
      <c r="AA7010" s="11" t="str">
        <f t="shared" si="109"/>
        <v>43. Ninh ThuậnHuyện Thuận Bắc</v>
      </c>
    </row>
    <row r="7011" spans="11:27" ht="15.75">
      <c r="K7011" s="21"/>
      <c r="L7011" s="17"/>
      <c r="M7011" s="17"/>
      <c r="N7011" s="17" t="s">
        <v>459</v>
      </c>
      <c r="O7011" s="17" t="s">
        <v>1043</v>
      </c>
      <c r="P7011" s="17" t="s">
        <v>6699</v>
      </c>
      <c r="Q7011" s="17" t="s">
        <v>297</v>
      </c>
      <c r="R7011" s="18">
        <v>95</v>
      </c>
      <c r="S7011" s="10">
        <v>44</v>
      </c>
      <c r="AA7011" s="11" t="str">
        <f t="shared" si="109"/>
        <v>43. Ninh ThuậnHuyện Thuận Bắc</v>
      </c>
    </row>
    <row r="7012" spans="11:27" ht="15.75">
      <c r="K7012" s="21"/>
      <c r="L7012" s="17"/>
      <c r="M7012" s="17"/>
      <c r="N7012" s="17" t="s">
        <v>459</v>
      </c>
      <c r="O7012" s="17" t="s">
        <v>1043</v>
      </c>
      <c r="P7012" s="17" t="s">
        <v>6700</v>
      </c>
      <c r="Q7012" s="17" t="s">
        <v>297</v>
      </c>
      <c r="R7012" s="18">
        <v>95</v>
      </c>
      <c r="S7012" s="10">
        <v>44</v>
      </c>
      <c r="AA7012" s="11" t="str">
        <f t="shared" si="109"/>
        <v>43. Ninh ThuậnHuyện Thuận Bắc</v>
      </c>
    </row>
    <row r="7013" spans="11:27" ht="15.75">
      <c r="K7013" s="21"/>
      <c r="L7013" s="17"/>
      <c r="M7013" s="17"/>
      <c r="N7013" s="17" t="s">
        <v>459</v>
      </c>
      <c r="O7013" s="17" t="s">
        <v>1043</v>
      </c>
      <c r="P7013" s="17" t="s">
        <v>6701</v>
      </c>
      <c r="Q7013" s="17" t="s">
        <v>297</v>
      </c>
      <c r="R7013" s="18">
        <v>95</v>
      </c>
      <c r="S7013" s="10">
        <v>44</v>
      </c>
      <c r="AA7013" s="11" t="str">
        <f t="shared" si="109"/>
        <v>43. Ninh ThuậnHuyện Thuận Bắc</v>
      </c>
    </row>
    <row r="7014" spans="11:27" ht="15.75">
      <c r="K7014" s="21"/>
      <c r="L7014" s="17"/>
      <c r="M7014" s="17"/>
      <c r="N7014" s="17" t="s">
        <v>459</v>
      </c>
      <c r="O7014" s="17" t="s">
        <v>1046</v>
      </c>
      <c r="P7014" s="17" t="s">
        <v>6702</v>
      </c>
      <c r="Q7014" s="17" t="s">
        <v>297</v>
      </c>
      <c r="R7014" s="18">
        <v>95</v>
      </c>
      <c r="S7014" s="10">
        <v>44</v>
      </c>
      <c r="AA7014" s="11" t="str">
        <f t="shared" si="109"/>
        <v>43. Ninh ThuậnHuyện Thuận Nam</v>
      </c>
    </row>
    <row r="7015" spans="11:27" ht="15.75">
      <c r="K7015" s="21"/>
      <c r="L7015" s="17"/>
      <c r="M7015" s="17"/>
      <c r="N7015" s="17" t="s">
        <v>459</v>
      </c>
      <c r="O7015" s="17" t="s">
        <v>1046</v>
      </c>
      <c r="P7015" s="17" t="s">
        <v>6703</v>
      </c>
      <c r="Q7015" s="17" t="s">
        <v>297</v>
      </c>
      <c r="R7015" s="18">
        <v>95</v>
      </c>
      <c r="S7015" s="10">
        <v>44</v>
      </c>
      <c r="AA7015" s="11" t="str">
        <f t="shared" si="109"/>
        <v>43. Ninh ThuậnHuyện Thuận Nam</v>
      </c>
    </row>
    <row r="7016" spans="11:27" ht="15.75">
      <c r="K7016" s="21"/>
      <c r="L7016" s="17"/>
      <c r="M7016" s="17"/>
      <c r="N7016" s="17" t="s">
        <v>459</v>
      </c>
      <c r="O7016" s="17" t="s">
        <v>1046</v>
      </c>
      <c r="P7016" s="17" t="s">
        <v>6704</v>
      </c>
      <c r="Q7016" s="17" t="s">
        <v>297</v>
      </c>
      <c r="R7016" s="18">
        <v>95</v>
      </c>
      <c r="S7016" s="10">
        <v>44</v>
      </c>
      <c r="AA7016" s="11" t="str">
        <f t="shared" si="109"/>
        <v>43. Ninh ThuậnHuyện Thuận Nam</v>
      </c>
    </row>
    <row r="7017" spans="11:27" ht="15.75">
      <c r="K7017" s="21"/>
      <c r="L7017" s="17"/>
      <c r="M7017" s="17"/>
      <c r="N7017" s="17" t="s">
        <v>459</v>
      </c>
      <c r="O7017" s="17" t="s">
        <v>1046</v>
      </c>
      <c r="P7017" s="17" t="s">
        <v>6705</v>
      </c>
      <c r="Q7017" s="17" t="s">
        <v>297</v>
      </c>
      <c r="R7017" s="18">
        <v>95</v>
      </c>
      <c r="S7017" s="10">
        <v>44</v>
      </c>
      <c r="AA7017" s="11" t="str">
        <f t="shared" si="109"/>
        <v>43. Ninh ThuậnHuyện Thuận Nam</v>
      </c>
    </row>
    <row r="7018" spans="11:27" ht="15.75">
      <c r="K7018" s="21"/>
      <c r="L7018" s="17"/>
      <c r="M7018" s="17"/>
      <c r="N7018" s="17" t="s">
        <v>459</v>
      </c>
      <c r="O7018" s="17" t="s">
        <v>1046</v>
      </c>
      <c r="P7018" s="17" t="s">
        <v>6706</v>
      </c>
      <c r="Q7018" s="17" t="s">
        <v>297</v>
      </c>
      <c r="R7018" s="18">
        <v>95</v>
      </c>
      <c r="S7018" s="10">
        <v>44</v>
      </c>
      <c r="AA7018" s="11" t="str">
        <f t="shared" si="109"/>
        <v>43. Ninh ThuậnHuyện Thuận Nam</v>
      </c>
    </row>
    <row r="7019" spans="11:27" ht="15.75">
      <c r="K7019" s="21"/>
      <c r="L7019" s="17"/>
      <c r="M7019" s="17"/>
      <c r="N7019" s="17" t="s">
        <v>459</v>
      </c>
      <c r="O7019" s="17" t="s">
        <v>1046</v>
      </c>
      <c r="P7019" s="17" t="s">
        <v>3245</v>
      </c>
      <c r="Q7019" s="17" t="s">
        <v>297</v>
      </c>
      <c r="R7019" s="18">
        <v>95</v>
      </c>
      <c r="S7019" s="10">
        <v>44</v>
      </c>
      <c r="AA7019" s="11" t="str">
        <f t="shared" si="109"/>
        <v>43. Ninh ThuậnHuyện Thuận Nam</v>
      </c>
    </row>
    <row r="7020" spans="11:27" ht="15.75">
      <c r="K7020" s="21"/>
      <c r="L7020" s="17"/>
      <c r="M7020" s="17"/>
      <c r="N7020" s="17" t="s">
        <v>459</v>
      </c>
      <c r="O7020" s="17" t="s">
        <v>1046</v>
      </c>
      <c r="P7020" s="17" t="s">
        <v>6707</v>
      </c>
      <c r="Q7020" s="17" t="s">
        <v>297</v>
      </c>
      <c r="R7020" s="18">
        <v>95</v>
      </c>
      <c r="S7020" s="10">
        <v>44</v>
      </c>
      <c r="AA7020" s="11" t="str">
        <f t="shared" si="109"/>
        <v>43. Ninh ThuậnHuyện Thuận Nam</v>
      </c>
    </row>
    <row r="7021" spans="11:27" ht="15.75">
      <c r="K7021" s="21"/>
      <c r="L7021" s="17"/>
      <c r="M7021" s="17"/>
      <c r="N7021" s="17" t="s">
        <v>459</v>
      </c>
      <c r="O7021" s="17" t="s">
        <v>1046</v>
      </c>
      <c r="P7021" s="17" t="s">
        <v>6708</v>
      </c>
      <c r="Q7021" s="17" t="s">
        <v>297</v>
      </c>
      <c r="R7021" s="18">
        <v>95</v>
      </c>
      <c r="S7021" s="10">
        <v>44</v>
      </c>
      <c r="AA7021" s="11" t="str">
        <f t="shared" si="109"/>
        <v>43. Ninh ThuậnHuyện Thuận Nam</v>
      </c>
    </row>
    <row r="7022" spans="11:27" ht="15.75">
      <c r="K7022" s="21"/>
      <c r="L7022" s="17"/>
      <c r="M7022" s="17"/>
      <c r="N7022" s="17" t="s">
        <v>459</v>
      </c>
      <c r="O7022" s="17" t="s">
        <v>1546</v>
      </c>
      <c r="P7022" s="17" t="s">
        <v>6709</v>
      </c>
      <c r="Q7022" s="17" t="s">
        <v>297</v>
      </c>
      <c r="R7022" s="18">
        <v>95</v>
      </c>
      <c r="S7022" s="10">
        <v>44</v>
      </c>
      <c r="AA7022" s="11" t="str">
        <f t="shared" si="109"/>
        <v>43. Ninh ThuậnThành phố Phan Rang-Tháp Chàm</v>
      </c>
    </row>
    <row r="7023" spans="11:27" ht="15.75">
      <c r="K7023" s="21"/>
      <c r="L7023" s="17"/>
      <c r="M7023" s="17"/>
      <c r="N7023" s="17" t="s">
        <v>459</v>
      </c>
      <c r="O7023" s="17" t="s">
        <v>1546</v>
      </c>
      <c r="P7023" s="17" t="s">
        <v>6710</v>
      </c>
      <c r="Q7023" s="17" t="s">
        <v>297</v>
      </c>
      <c r="R7023" s="18">
        <v>95</v>
      </c>
      <c r="S7023" s="10">
        <v>44</v>
      </c>
      <c r="AA7023" s="11" t="str">
        <f t="shared" si="109"/>
        <v>43. Ninh ThuậnThành phố Phan Rang-Tháp Chàm</v>
      </c>
    </row>
    <row r="7024" spans="11:27" ht="15.75">
      <c r="K7024" s="21"/>
      <c r="L7024" s="17"/>
      <c r="M7024" s="17"/>
      <c r="N7024" s="17" t="s">
        <v>459</v>
      </c>
      <c r="O7024" s="17" t="s">
        <v>1546</v>
      </c>
      <c r="P7024" s="17" t="s">
        <v>6711</v>
      </c>
      <c r="Q7024" s="17" t="s">
        <v>297</v>
      </c>
      <c r="R7024" s="18">
        <v>95</v>
      </c>
      <c r="S7024" s="10">
        <v>44</v>
      </c>
      <c r="AA7024" s="11" t="str">
        <f t="shared" si="109"/>
        <v>43. Ninh ThuậnThành phố Phan Rang-Tháp Chàm</v>
      </c>
    </row>
    <row r="7025" spans="11:27" ht="15.75">
      <c r="K7025" s="21"/>
      <c r="L7025" s="17"/>
      <c r="M7025" s="17"/>
      <c r="N7025" s="17" t="s">
        <v>459</v>
      </c>
      <c r="O7025" s="17" t="s">
        <v>1546</v>
      </c>
      <c r="P7025" s="17" t="s">
        <v>6712</v>
      </c>
      <c r="Q7025" s="17" t="s">
        <v>297</v>
      </c>
      <c r="R7025" s="18">
        <v>95</v>
      </c>
      <c r="S7025" s="10">
        <v>44</v>
      </c>
      <c r="AA7025" s="11" t="str">
        <f t="shared" si="109"/>
        <v>43. Ninh ThuậnThành phố Phan Rang-Tháp Chàm</v>
      </c>
    </row>
    <row r="7026" spans="11:27" ht="15.75">
      <c r="K7026" s="21"/>
      <c r="L7026" s="17"/>
      <c r="M7026" s="17"/>
      <c r="N7026" s="17" t="s">
        <v>459</v>
      </c>
      <c r="O7026" s="17" t="s">
        <v>1546</v>
      </c>
      <c r="P7026" s="17" t="s">
        <v>2125</v>
      </c>
      <c r="Q7026" s="17" t="s">
        <v>297</v>
      </c>
      <c r="R7026" s="18">
        <v>95</v>
      </c>
      <c r="S7026" s="10">
        <v>44</v>
      </c>
      <c r="AA7026" s="11" t="str">
        <f t="shared" si="109"/>
        <v>43. Ninh ThuậnThành phố Phan Rang-Tháp Chàm</v>
      </c>
    </row>
    <row r="7027" spans="11:27" ht="15.75">
      <c r="K7027" s="21"/>
      <c r="L7027" s="17"/>
      <c r="M7027" s="17"/>
      <c r="N7027" s="17" t="s">
        <v>459</v>
      </c>
      <c r="O7027" s="17" t="s">
        <v>1546</v>
      </c>
      <c r="P7027" s="17" t="s">
        <v>6713</v>
      </c>
      <c r="Q7027" s="17" t="s">
        <v>297</v>
      </c>
      <c r="R7027" s="18">
        <v>95</v>
      </c>
      <c r="S7027" s="10">
        <v>44</v>
      </c>
      <c r="AA7027" s="11" t="str">
        <f t="shared" si="109"/>
        <v>43. Ninh ThuậnThành phố Phan Rang-Tháp Chàm</v>
      </c>
    </row>
    <row r="7028" spans="11:27" ht="15.75">
      <c r="K7028" s="21"/>
      <c r="L7028" s="17"/>
      <c r="M7028" s="17"/>
      <c r="N7028" s="17" t="s">
        <v>459</v>
      </c>
      <c r="O7028" s="17" t="s">
        <v>1546</v>
      </c>
      <c r="P7028" s="17" t="s">
        <v>2393</v>
      </c>
      <c r="Q7028" s="17" t="s">
        <v>297</v>
      </c>
      <c r="R7028" s="18">
        <v>95</v>
      </c>
      <c r="S7028" s="10">
        <v>44</v>
      </c>
      <c r="AA7028" s="11" t="str">
        <f t="shared" si="109"/>
        <v>43. Ninh ThuậnThành phố Phan Rang-Tháp Chàm</v>
      </c>
    </row>
    <row r="7029" spans="11:27" ht="15.75">
      <c r="K7029" s="21"/>
      <c r="L7029" s="17"/>
      <c r="M7029" s="17"/>
      <c r="N7029" s="17" t="s">
        <v>459</v>
      </c>
      <c r="O7029" s="17" t="s">
        <v>1546</v>
      </c>
      <c r="P7029" s="17" t="s">
        <v>6714</v>
      </c>
      <c r="Q7029" s="17" t="s">
        <v>297</v>
      </c>
      <c r="R7029" s="18">
        <v>95</v>
      </c>
      <c r="S7029" s="10">
        <v>44</v>
      </c>
      <c r="AA7029" s="11" t="str">
        <f t="shared" si="109"/>
        <v>43. Ninh ThuậnThành phố Phan Rang-Tháp Chàm</v>
      </c>
    </row>
    <row r="7030" spans="11:27" ht="15.75">
      <c r="K7030" s="21"/>
      <c r="L7030" s="17"/>
      <c r="M7030" s="17"/>
      <c r="N7030" s="17" t="s">
        <v>459</v>
      </c>
      <c r="O7030" s="17" t="s">
        <v>1546</v>
      </c>
      <c r="P7030" s="17" t="s">
        <v>6715</v>
      </c>
      <c r="Q7030" s="17" t="s">
        <v>297</v>
      </c>
      <c r="R7030" s="18">
        <v>95</v>
      </c>
      <c r="S7030" s="10">
        <v>44</v>
      </c>
      <c r="AA7030" s="11" t="str">
        <f t="shared" si="109"/>
        <v>43. Ninh ThuậnThành phố Phan Rang-Tháp Chàm</v>
      </c>
    </row>
    <row r="7031" spans="11:27" ht="15.75">
      <c r="K7031" s="21"/>
      <c r="L7031" s="17"/>
      <c r="M7031" s="17"/>
      <c r="N7031" s="17" t="s">
        <v>459</v>
      </c>
      <c r="O7031" s="17" t="s">
        <v>1546</v>
      </c>
      <c r="P7031" s="17" t="s">
        <v>6716</v>
      </c>
      <c r="Q7031" s="17" t="s">
        <v>297</v>
      </c>
      <c r="R7031" s="18">
        <v>95</v>
      </c>
      <c r="S7031" s="10">
        <v>44</v>
      </c>
      <c r="AA7031" s="11" t="str">
        <f t="shared" si="109"/>
        <v>43. Ninh ThuậnThành phố Phan Rang-Tháp Chàm</v>
      </c>
    </row>
    <row r="7032" spans="11:27" ht="15.75">
      <c r="K7032" s="21"/>
      <c r="L7032" s="17"/>
      <c r="M7032" s="17"/>
      <c r="N7032" s="17" t="s">
        <v>459</v>
      </c>
      <c r="O7032" s="17" t="s">
        <v>1546</v>
      </c>
      <c r="P7032" s="17" t="s">
        <v>6717</v>
      </c>
      <c r="Q7032" s="17" t="s">
        <v>297</v>
      </c>
      <c r="R7032" s="18">
        <v>95</v>
      </c>
      <c r="S7032" s="10">
        <v>44</v>
      </c>
      <c r="AA7032" s="11" t="str">
        <f t="shared" si="109"/>
        <v>43. Ninh ThuậnThành phố Phan Rang-Tháp Chàm</v>
      </c>
    </row>
    <row r="7033" spans="11:27" ht="15.75">
      <c r="K7033" s="21"/>
      <c r="L7033" s="17"/>
      <c r="M7033" s="17"/>
      <c r="N7033" s="17" t="s">
        <v>459</v>
      </c>
      <c r="O7033" s="17" t="s">
        <v>1546</v>
      </c>
      <c r="P7033" s="17" t="s">
        <v>2188</v>
      </c>
      <c r="Q7033" s="17" t="s">
        <v>297</v>
      </c>
      <c r="R7033" s="18">
        <v>95</v>
      </c>
      <c r="S7033" s="10">
        <v>44</v>
      </c>
      <c r="AA7033" s="11" t="str">
        <f t="shared" si="109"/>
        <v>43. Ninh ThuậnThành phố Phan Rang-Tháp Chàm</v>
      </c>
    </row>
    <row r="7034" spans="11:27" ht="15.75">
      <c r="K7034" s="21"/>
      <c r="L7034" s="17"/>
      <c r="M7034" s="17"/>
      <c r="N7034" s="17" t="s">
        <v>459</v>
      </c>
      <c r="O7034" s="17" t="s">
        <v>1546</v>
      </c>
      <c r="P7034" s="17" t="s">
        <v>6718</v>
      </c>
      <c r="Q7034" s="17" t="s">
        <v>297</v>
      </c>
      <c r="R7034" s="18">
        <v>95</v>
      </c>
      <c r="S7034" s="10">
        <v>44</v>
      </c>
      <c r="AA7034" s="11" t="str">
        <f t="shared" si="109"/>
        <v>43. Ninh ThuậnThành phố Phan Rang-Tháp Chàm</v>
      </c>
    </row>
    <row r="7035" spans="11:27" ht="15.75">
      <c r="K7035" s="21"/>
      <c r="L7035" s="17"/>
      <c r="M7035" s="17"/>
      <c r="N7035" s="17" t="s">
        <v>459</v>
      </c>
      <c r="O7035" s="17" t="s">
        <v>1546</v>
      </c>
      <c r="P7035" s="17" t="s">
        <v>6719</v>
      </c>
      <c r="Q7035" s="17" t="s">
        <v>297</v>
      </c>
      <c r="R7035" s="18">
        <v>95</v>
      </c>
      <c r="S7035" s="10">
        <v>44</v>
      </c>
      <c r="AA7035" s="11" t="str">
        <f t="shared" si="109"/>
        <v>43. Ninh ThuậnThành phố Phan Rang-Tháp Chàm</v>
      </c>
    </row>
    <row r="7036" spans="11:27" ht="15.75">
      <c r="K7036" s="21"/>
      <c r="L7036" s="17"/>
      <c r="M7036" s="17"/>
      <c r="N7036" s="17" t="s">
        <v>459</v>
      </c>
      <c r="O7036" s="17" t="s">
        <v>1546</v>
      </c>
      <c r="P7036" s="17" t="s">
        <v>6720</v>
      </c>
      <c r="Q7036" s="17" t="s">
        <v>297</v>
      </c>
      <c r="R7036" s="18">
        <v>95</v>
      </c>
      <c r="S7036" s="10">
        <v>44</v>
      </c>
      <c r="AA7036" s="11" t="str">
        <f t="shared" si="109"/>
        <v>43. Ninh ThuậnThành phố Phan Rang-Tháp Chàm</v>
      </c>
    </row>
    <row r="7037" spans="11:27" ht="15.75">
      <c r="K7037" s="21"/>
      <c r="L7037" s="17"/>
      <c r="M7037" s="17"/>
      <c r="N7037" s="17" t="s">
        <v>459</v>
      </c>
      <c r="O7037" s="17" t="s">
        <v>1546</v>
      </c>
      <c r="P7037" s="17" t="s">
        <v>6721</v>
      </c>
      <c r="Q7037" s="17" t="s">
        <v>297</v>
      </c>
      <c r="R7037" s="18">
        <v>95</v>
      </c>
      <c r="S7037" s="10">
        <v>44</v>
      </c>
      <c r="AA7037" s="11" t="str">
        <f t="shared" si="109"/>
        <v>43. Ninh ThuậnThành phố Phan Rang-Tháp Chàm</v>
      </c>
    </row>
    <row r="7038" spans="11:27" ht="15.75">
      <c r="K7038" s="21"/>
      <c r="L7038" s="17"/>
      <c r="M7038" s="17"/>
      <c r="N7038" s="17" t="s">
        <v>463</v>
      </c>
      <c r="O7038" s="17" t="s">
        <v>1548</v>
      </c>
      <c r="P7038" s="17" t="s">
        <v>6722</v>
      </c>
      <c r="Q7038" s="17" t="s">
        <v>297</v>
      </c>
      <c r="R7038" s="18">
        <v>95</v>
      </c>
      <c r="S7038" s="10">
        <v>44</v>
      </c>
      <c r="AA7038" s="11" t="str">
        <f t="shared" si="109"/>
        <v>44. Phú ThọHuyện Cẩm Khê</v>
      </c>
    </row>
    <row r="7039" spans="11:27" ht="15.75">
      <c r="K7039" s="21"/>
      <c r="L7039" s="17"/>
      <c r="M7039" s="17"/>
      <c r="N7039" s="17" t="s">
        <v>463</v>
      </c>
      <c r="O7039" s="17" t="s">
        <v>1548</v>
      </c>
      <c r="P7039" s="17" t="s">
        <v>6723</v>
      </c>
      <c r="Q7039" s="17" t="s">
        <v>297</v>
      </c>
      <c r="R7039" s="18">
        <v>95</v>
      </c>
      <c r="S7039" s="10">
        <v>44</v>
      </c>
      <c r="AA7039" s="11" t="str">
        <f t="shared" si="109"/>
        <v>44. Phú ThọHuyện Cẩm Khê</v>
      </c>
    </row>
    <row r="7040" spans="11:27" ht="15.75">
      <c r="K7040" s="21"/>
      <c r="L7040" s="17"/>
      <c r="M7040" s="17"/>
      <c r="N7040" s="17" t="s">
        <v>463</v>
      </c>
      <c r="O7040" s="17" t="s">
        <v>1548</v>
      </c>
      <c r="P7040" s="17" t="s">
        <v>6724</v>
      </c>
      <c r="Q7040" s="17" t="s">
        <v>297</v>
      </c>
      <c r="R7040" s="18">
        <v>95</v>
      </c>
      <c r="S7040" s="10">
        <v>44</v>
      </c>
      <c r="AA7040" s="11" t="str">
        <f t="shared" si="109"/>
        <v>44. Phú ThọHuyện Cẩm Khê</v>
      </c>
    </row>
    <row r="7041" spans="11:27" ht="15.75">
      <c r="K7041" s="21"/>
      <c r="L7041" s="17"/>
      <c r="M7041" s="17"/>
      <c r="N7041" s="17" t="s">
        <v>463</v>
      </c>
      <c r="O7041" s="17" t="s">
        <v>1548</v>
      </c>
      <c r="P7041" s="17" t="s">
        <v>6725</v>
      </c>
      <c r="Q7041" s="17" t="s">
        <v>297</v>
      </c>
      <c r="R7041" s="18">
        <v>95</v>
      </c>
      <c r="S7041" s="10">
        <v>44</v>
      </c>
      <c r="AA7041" s="11" t="str">
        <f t="shared" si="109"/>
        <v>44. Phú ThọHuyện Cẩm Khê</v>
      </c>
    </row>
    <row r="7042" spans="11:27" ht="15.75">
      <c r="K7042" s="21"/>
      <c r="L7042" s="17"/>
      <c r="M7042" s="17"/>
      <c r="N7042" s="17" t="s">
        <v>463</v>
      </c>
      <c r="O7042" s="17" t="s">
        <v>1548</v>
      </c>
      <c r="P7042" s="17" t="s">
        <v>6726</v>
      </c>
      <c r="Q7042" s="17" t="s">
        <v>297</v>
      </c>
      <c r="R7042" s="18">
        <v>95</v>
      </c>
      <c r="S7042" s="10">
        <v>44</v>
      </c>
      <c r="AA7042" s="11" t="str">
        <f t="shared" si="109"/>
        <v>44. Phú ThọHuyện Cẩm Khê</v>
      </c>
    </row>
    <row r="7043" spans="11:27" ht="15.75">
      <c r="K7043" s="21"/>
      <c r="L7043" s="17"/>
      <c r="M7043" s="17"/>
      <c r="N7043" s="17" t="s">
        <v>463</v>
      </c>
      <c r="O7043" s="17" t="s">
        <v>1548</v>
      </c>
      <c r="P7043" s="17" t="s">
        <v>5702</v>
      </c>
      <c r="Q7043" s="17" t="s">
        <v>297</v>
      </c>
      <c r="R7043" s="18">
        <v>95</v>
      </c>
      <c r="S7043" s="10">
        <v>44</v>
      </c>
      <c r="AA7043" s="11" t="str">
        <f t="shared" si="109"/>
        <v>44. Phú ThọHuyện Cẩm Khê</v>
      </c>
    </row>
    <row r="7044" spans="11:27" ht="15.75">
      <c r="K7044" s="21"/>
      <c r="L7044" s="17"/>
      <c r="M7044" s="17"/>
      <c r="N7044" s="17" t="s">
        <v>463</v>
      </c>
      <c r="O7044" s="17" t="s">
        <v>1548</v>
      </c>
      <c r="P7044" s="17" t="s">
        <v>6727</v>
      </c>
      <c r="Q7044" s="17" t="s">
        <v>297</v>
      </c>
      <c r="R7044" s="18">
        <v>95</v>
      </c>
      <c r="S7044" s="10">
        <v>44</v>
      </c>
      <c r="AA7044" s="11" t="str">
        <f t="shared" si="109"/>
        <v>44. Phú ThọHuyện Cẩm Khê</v>
      </c>
    </row>
    <row r="7045" spans="11:27" ht="15.75">
      <c r="K7045" s="21"/>
      <c r="L7045" s="17"/>
      <c r="M7045" s="17"/>
      <c r="N7045" s="17" t="s">
        <v>463</v>
      </c>
      <c r="O7045" s="17" t="s">
        <v>1548</v>
      </c>
      <c r="P7045" s="17" t="s">
        <v>883</v>
      </c>
      <c r="Q7045" s="17" t="s">
        <v>297</v>
      </c>
      <c r="R7045" s="18">
        <v>95</v>
      </c>
      <c r="S7045" s="10">
        <v>44</v>
      </c>
      <c r="AA7045" s="11" t="str">
        <f t="shared" si="109"/>
        <v>44. Phú ThọHuyện Cẩm Khê</v>
      </c>
    </row>
    <row r="7046" spans="11:27" ht="15.75">
      <c r="K7046" s="21"/>
      <c r="L7046" s="17"/>
      <c r="M7046" s="17"/>
      <c r="N7046" s="17" t="s">
        <v>463</v>
      </c>
      <c r="O7046" s="17" t="s">
        <v>1548</v>
      </c>
      <c r="P7046" s="17" t="s">
        <v>6728</v>
      </c>
      <c r="Q7046" s="17" t="s">
        <v>297</v>
      </c>
      <c r="R7046" s="18">
        <v>95</v>
      </c>
      <c r="S7046" s="10">
        <v>44</v>
      </c>
      <c r="AA7046" s="11" t="str">
        <f t="shared" ref="AA7046:AA7109" si="110">N7046&amp;O7046</f>
        <v>44. Phú ThọHuyện Cẩm Khê</v>
      </c>
    </row>
    <row r="7047" spans="11:27" ht="15.75">
      <c r="K7047" s="21"/>
      <c r="L7047" s="17"/>
      <c r="M7047" s="17"/>
      <c r="N7047" s="17" t="s">
        <v>463</v>
      </c>
      <c r="O7047" s="17" t="s">
        <v>1548</v>
      </c>
      <c r="P7047" s="17" t="s">
        <v>6729</v>
      </c>
      <c r="Q7047" s="17" t="s">
        <v>297</v>
      </c>
      <c r="R7047" s="18">
        <v>95</v>
      </c>
      <c r="S7047" s="10">
        <v>44</v>
      </c>
      <c r="AA7047" s="11" t="str">
        <f t="shared" si="110"/>
        <v>44. Phú ThọHuyện Cẩm Khê</v>
      </c>
    </row>
    <row r="7048" spans="11:27" ht="15.75">
      <c r="K7048" s="21"/>
      <c r="L7048" s="17"/>
      <c r="M7048" s="17"/>
      <c r="N7048" s="17" t="s">
        <v>463</v>
      </c>
      <c r="O7048" s="17" t="s">
        <v>1548</v>
      </c>
      <c r="P7048" s="17" t="s">
        <v>3375</v>
      </c>
      <c r="Q7048" s="17" t="s">
        <v>297</v>
      </c>
      <c r="R7048" s="18">
        <v>95</v>
      </c>
      <c r="S7048" s="10">
        <v>44</v>
      </c>
      <c r="AA7048" s="11" t="str">
        <f t="shared" si="110"/>
        <v>44. Phú ThọHuyện Cẩm Khê</v>
      </c>
    </row>
    <row r="7049" spans="11:27" ht="15.75">
      <c r="K7049" s="21"/>
      <c r="L7049" s="17"/>
      <c r="M7049" s="17"/>
      <c r="N7049" s="17" t="s">
        <v>463</v>
      </c>
      <c r="O7049" s="17" t="s">
        <v>1548</v>
      </c>
      <c r="P7049" s="17" t="s">
        <v>6730</v>
      </c>
      <c r="Q7049" s="17" t="s">
        <v>297</v>
      </c>
      <c r="R7049" s="18">
        <v>95</v>
      </c>
      <c r="S7049" s="10">
        <v>44</v>
      </c>
      <c r="AA7049" s="11" t="str">
        <f t="shared" si="110"/>
        <v>44. Phú ThọHuyện Cẩm Khê</v>
      </c>
    </row>
    <row r="7050" spans="11:27" ht="15.75">
      <c r="K7050" s="21"/>
      <c r="L7050" s="17"/>
      <c r="M7050" s="17"/>
      <c r="N7050" s="17" t="s">
        <v>463</v>
      </c>
      <c r="O7050" s="17" t="s">
        <v>1548</v>
      </c>
      <c r="P7050" s="17" t="s">
        <v>6731</v>
      </c>
      <c r="Q7050" s="17" t="s">
        <v>297</v>
      </c>
      <c r="R7050" s="18">
        <v>95</v>
      </c>
      <c r="S7050" s="10">
        <v>44</v>
      </c>
      <c r="AA7050" s="11" t="str">
        <f t="shared" si="110"/>
        <v>44. Phú ThọHuyện Cẩm Khê</v>
      </c>
    </row>
    <row r="7051" spans="11:27" ht="15.75">
      <c r="K7051" s="21"/>
      <c r="L7051" s="17"/>
      <c r="M7051" s="17"/>
      <c r="N7051" s="17" t="s">
        <v>463</v>
      </c>
      <c r="O7051" s="17" t="s">
        <v>1548</v>
      </c>
      <c r="P7051" s="17" t="s">
        <v>6732</v>
      </c>
      <c r="Q7051" s="17" t="s">
        <v>297</v>
      </c>
      <c r="R7051" s="18">
        <v>95</v>
      </c>
      <c r="S7051" s="10">
        <v>44</v>
      </c>
      <c r="AA7051" s="11" t="str">
        <f t="shared" si="110"/>
        <v>44. Phú ThọHuyện Cẩm Khê</v>
      </c>
    </row>
    <row r="7052" spans="11:27" ht="15.75">
      <c r="K7052" s="21"/>
      <c r="L7052" s="17"/>
      <c r="M7052" s="17"/>
      <c r="N7052" s="17" t="s">
        <v>463</v>
      </c>
      <c r="O7052" s="17" t="s">
        <v>1548</v>
      </c>
      <c r="P7052" s="17" t="s">
        <v>2910</v>
      </c>
      <c r="Q7052" s="17" t="s">
        <v>297</v>
      </c>
      <c r="R7052" s="18">
        <v>95</v>
      </c>
      <c r="S7052" s="10">
        <v>44</v>
      </c>
      <c r="AA7052" s="11" t="str">
        <f t="shared" si="110"/>
        <v>44. Phú ThọHuyện Cẩm Khê</v>
      </c>
    </row>
    <row r="7053" spans="11:27" ht="15.75">
      <c r="K7053" s="21"/>
      <c r="L7053" s="17"/>
      <c r="M7053" s="17"/>
      <c r="N7053" s="17" t="s">
        <v>463</v>
      </c>
      <c r="O7053" s="17" t="s">
        <v>1548</v>
      </c>
      <c r="P7053" s="17" t="s">
        <v>6733</v>
      </c>
      <c r="Q7053" s="17" t="s">
        <v>297</v>
      </c>
      <c r="R7053" s="18">
        <v>95</v>
      </c>
      <c r="S7053" s="10">
        <v>44</v>
      </c>
      <c r="AA7053" s="11" t="str">
        <f t="shared" si="110"/>
        <v>44. Phú ThọHuyện Cẩm Khê</v>
      </c>
    </row>
    <row r="7054" spans="11:27" ht="15.75">
      <c r="K7054" s="21"/>
      <c r="L7054" s="17"/>
      <c r="M7054" s="17"/>
      <c r="N7054" s="17" t="s">
        <v>463</v>
      </c>
      <c r="O7054" s="17" t="s">
        <v>1548</v>
      </c>
      <c r="P7054" s="17" t="s">
        <v>6734</v>
      </c>
      <c r="Q7054" s="17" t="s">
        <v>297</v>
      </c>
      <c r="R7054" s="18">
        <v>95</v>
      </c>
      <c r="S7054" s="10">
        <v>44</v>
      </c>
      <c r="AA7054" s="11" t="str">
        <f t="shared" si="110"/>
        <v>44. Phú ThọHuyện Cẩm Khê</v>
      </c>
    </row>
    <row r="7055" spans="11:27" ht="15.75">
      <c r="K7055" s="21"/>
      <c r="L7055" s="17"/>
      <c r="M7055" s="17"/>
      <c r="N7055" s="17" t="s">
        <v>463</v>
      </c>
      <c r="O7055" s="17" t="s">
        <v>1548</v>
      </c>
      <c r="P7055" s="17" t="s">
        <v>6735</v>
      </c>
      <c r="Q7055" s="17" t="s">
        <v>297</v>
      </c>
      <c r="R7055" s="18">
        <v>95</v>
      </c>
      <c r="S7055" s="10">
        <v>44</v>
      </c>
      <c r="AA7055" s="11" t="str">
        <f t="shared" si="110"/>
        <v>44. Phú ThọHuyện Cẩm Khê</v>
      </c>
    </row>
    <row r="7056" spans="11:27" ht="15.75">
      <c r="K7056" s="21"/>
      <c r="L7056" s="17"/>
      <c r="M7056" s="17"/>
      <c r="N7056" s="17" t="s">
        <v>463</v>
      </c>
      <c r="O7056" s="17" t="s">
        <v>1548</v>
      </c>
      <c r="P7056" s="17" t="s">
        <v>6736</v>
      </c>
      <c r="Q7056" s="17" t="s">
        <v>297</v>
      </c>
      <c r="R7056" s="18">
        <v>95</v>
      </c>
      <c r="S7056" s="10">
        <v>44</v>
      </c>
      <c r="AA7056" s="11" t="str">
        <f t="shared" si="110"/>
        <v>44. Phú ThọHuyện Cẩm Khê</v>
      </c>
    </row>
    <row r="7057" spans="11:27" ht="15.75">
      <c r="K7057" s="21"/>
      <c r="L7057" s="17"/>
      <c r="M7057" s="17"/>
      <c r="N7057" s="17" t="s">
        <v>463</v>
      </c>
      <c r="O7057" s="17" t="s">
        <v>1548</v>
      </c>
      <c r="P7057" s="17" t="s">
        <v>6737</v>
      </c>
      <c r="Q7057" s="17" t="s">
        <v>297</v>
      </c>
      <c r="R7057" s="18">
        <v>95</v>
      </c>
      <c r="S7057" s="10">
        <v>44</v>
      </c>
      <c r="AA7057" s="11" t="str">
        <f t="shared" si="110"/>
        <v>44. Phú ThọHuyện Cẩm Khê</v>
      </c>
    </row>
    <row r="7058" spans="11:27" ht="15.75">
      <c r="K7058" s="21"/>
      <c r="L7058" s="17"/>
      <c r="M7058" s="17"/>
      <c r="N7058" s="17" t="s">
        <v>463</v>
      </c>
      <c r="O7058" s="17" t="s">
        <v>1548</v>
      </c>
      <c r="P7058" s="17" t="s">
        <v>6738</v>
      </c>
      <c r="Q7058" s="17" t="s">
        <v>297</v>
      </c>
      <c r="R7058" s="18">
        <v>95</v>
      </c>
      <c r="S7058" s="10">
        <v>44</v>
      </c>
      <c r="AA7058" s="11" t="str">
        <f t="shared" si="110"/>
        <v>44. Phú ThọHuyện Cẩm Khê</v>
      </c>
    </row>
    <row r="7059" spans="11:27" ht="15.75">
      <c r="K7059" s="21"/>
      <c r="L7059" s="17"/>
      <c r="M7059" s="17"/>
      <c r="N7059" s="17" t="s">
        <v>463</v>
      </c>
      <c r="O7059" s="17" t="s">
        <v>1548</v>
      </c>
      <c r="P7059" s="17" t="s">
        <v>6739</v>
      </c>
      <c r="Q7059" s="17" t="s">
        <v>297</v>
      </c>
      <c r="R7059" s="18">
        <v>95</v>
      </c>
      <c r="S7059" s="10">
        <v>44</v>
      </c>
      <c r="AA7059" s="11" t="str">
        <f t="shared" si="110"/>
        <v>44. Phú ThọHuyện Cẩm Khê</v>
      </c>
    </row>
    <row r="7060" spans="11:27" ht="15.75">
      <c r="K7060" s="21"/>
      <c r="L7060" s="17"/>
      <c r="M7060" s="17"/>
      <c r="N7060" s="17" t="s">
        <v>463</v>
      </c>
      <c r="O7060" s="17" t="s">
        <v>1548</v>
      </c>
      <c r="P7060" s="17" t="s">
        <v>6740</v>
      </c>
      <c r="Q7060" s="17" t="s">
        <v>297</v>
      </c>
      <c r="R7060" s="18">
        <v>95</v>
      </c>
      <c r="S7060" s="10">
        <v>44</v>
      </c>
      <c r="AA7060" s="11" t="str">
        <f t="shared" si="110"/>
        <v>44. Phú ThọHuyện Cẩm Khê</v>
      </c>
    </row>
    <row r="7061" spans="11:27" ht="15.75">
      <c r="K7061" s="21"/>
      <c r="L7061" s="17"/>
      <c r="M7061" s="17"/>
      <c r="N7061" s="17" t="s">
        <v>463</v>
      </c>
      <c r="O7061" s="17" t="s">
        <v>1548</v>
      </c>
      <c r="P7061" s="17" t="s">
        <v>6741</v>
      </c>
      <c r="Q7061" s="17" t="s">
        <v>297</v>
      </c>
      <c r="R7061" s="18">
        <v>95</v>
      </c>
      <c r="S7061" s="10">
        <v>44</v>
      </c>
      <c r="AA7061" s="11" t="str">
        <f t="shared" si="110"/>
        <v>44. Phú ThọHuyện Cẩm Khê</v>
      </c>
    </row>
    <row r="7062" spans="11:27" ht="15.75">
      <c r="K7062" s="21"/>
      <c r="L7062" s="17"/>
      <c r="M7062" s="17"/>
      <c r="N7062" s="17" t="s">
        <v>463</v>
      </c>
      <c r="O7062" s="17" t="s">
        <v>1550</v>
      </c>
      <c r="P7062" s="17" t="s">
        <v>6742</v>
      </c>
      <c r="Q7062" s="17" t="s">
        <v>297</v>
      </c>
      <c r="R7062" s="18">
        <v>95</v>
      </c>
      <c r="S7062" s="10">
        <v>44</v>
      </c>
      <c r="AA7062" s="11" t="str">
        <f t="shared" si="110"/>
        <v>44. Phú ThọHuyện Đoan Hùng</v>
      </c>
    </row>
    <row r="7063" spans="11:27" ht="15.75">
      <c r="K7063" s="21"/>
      <c r="L7063" s="17"/>
      <c r="M7063" s="17"/>
      <c r="N7063" s="17" t="s">
        <v>463</v>
      </c>
      <c r="O7063" s="17" t="s">
        <v>1550</v>
      </c>
      <c r="P7063" s="17" t="s">
        <v>6743</v>
      </c>
      <c r="Q7063" s="17" t="s">
        <v>297</v>
      </c>
      <c r="R7063" s="18">
        <v>95</v>
      </c>
      <c r="S7063" s="10">
        <v>44</v>
      </c>
      <c r="AA7063" s="11" t="str">
        <f t="shared" si="110"/>
        <v>44. Phú ThọHuyện Đoan Hùng</v>
      </c>
    </row>
    <row r="7064" spans="11:27" ht="15.75">
      <c r="K7064" s="21"/>
      <c r="L7064" s="17"/>
      <c r="M7064" s="17"/>
      <c r="N7064" s="17" t="s">
        <v>463</v>
      </c>
      <c r="O7064" s="17" t="s">
        <v>1550</v>
      </c>
      <c r="P7064" s="17" t="s">
        <v>6744</v>
      </c>
      <c r="Q7064" s="17" t="s">
        <v>297</v>
      </c>
      <c r="R7064" s="18">
        <v>95</v>
      </c>
      <c r="S7064" s="10">
        <v>44</v>
      </c>
      <c r="AA7064" s="11" t="str">
        <f t="shared" si="110"/>
        <v>44. Phú ThọHuyện Đoan Hùng</v>
      </c>
    </row>
    <row r="7065" spans="11:27" ht="15.75">
      <c r="K7065" s="21"/>
      <c r="L7065" s="17"/>
      <c r="M7065" s="17"/>
      <c r="N7065" s="17" t="s">
        <v>463</v>
      </c>
      <c r="O7065" s="17" t="s">
        <v>1550</v>
      </c>
      <c r="P7065" s="17" t="s">
        <v>6745</v>
      </c>
      <c r="Q7065" s="17" t="s">
        <v>297</v>
      </c>
      <c r="R7065" s="18">
        <v>95</v>
      </c>
      <c r="S7065" s="10">
        <v>44</v>
      </c>
      <c r="AA7065" s="11" t="str">
        <f t="shared" si="110"/>
        <v>44. Phú ThọHuyện Đoan Hùng</v>
      </c>
    </row>
    <row r="7066" spans="11:27" ht="15.75">
      <c r="K7066" s="21"/>
      <c r="L7066" s="17"/>
      <c r="M7066" s="17"/>
      <c r="N7066" s="17" t="s">
        <v>463</v>
      </c>
      <c r="O7066" s="17" t="s">
        <v>1550</v>
      </c>
      <c r="P7066" s="17" t="s">
        <v>6746</v>
      </c>
      <c r="Q7066" s="17" t="s">
        <v>297</v>
      </c>
      <c r="R7066" s="18">
        <v>95</v>
      </c>
      <c r="S7066" s="10">
        <v>44</v>
      </c>
      <c r="AA7066" s="11" t="str">
        <f t="shared" si="110"/>
        <v>44. Phú ThọHuyện Đoan Hùng</v>
      </c>
    </row>
    <row r="7067" spans="11:27" ht="15.75">
      <c r="K7067" s="21"/>
      <c r="L7067" s="17"/>
      <c r="M7067" s="17"/>
      <c r="N7067" s="17" t="s">
        <v>463</v>
      </c>
      <c r="O7067" s="17" t="s">
        <v>1550</v>
      </c>
      <c r="P7067" s="17" t="s">
        <v>6747</v>
      </c>
      <c r="Q7067" s="17" t="s">
        <v>297</v>
      </c>
      <c r="R7067" s="18">
        <v>95</v>
      </c>
      <c r="S7067" s="10">
        <v>44</v>
      </c>
      <c r="AA7067" s="11" t="str">
        <f t="shared" si="110"/>
        <v>44. Phú ThọHuyện Đoan Hùng</v>
      </c>
    </row>
    <row r="7068" spans="11:27" ht="15.75">
      <c r="K7068" s="21"/>
      <c r="L7068" s="17"/>
      <c r="M7068" s="17"/>
      <c r="N7068" s="17" t="s">
        <v>463</v>
      </c>
      <c r="O7068" s="17" t="s">
        <v>1550</v>
      </c>
      <c r="P7068" s="17" t="s">
        <v>6748</v>
      </c>
      <c r="Q7068" s="17" t="s">
        <v>297</v>
      </c>
      <c r="R7068" s="18">
        <v>95</v>
      </c>
      <c r="S7068" s="10">
        <v>44</v>
      </c>
      <c r="AA7068" s="11" t="str">
        <f t="shared" si="110"/>
        <v>44. Phú ThọHuyện Đoan Hùng</v>
      </c>
    </row>
    <row r="7069" spans="11:27" ht="15.75">
      <c r="K7069" s="21"/>
      <c r="L7069" s="17"/>
      <c r="M7069" s="17"/>
      <c r="N7069" s="17" t="s">
        <v>463</v>
      </c>
      <c r="O7069" s="17" t="s">
        <v>1550</v>
      </c>
      <c r="P7069" s="17" t="s">
        <v>6749</v>
      </c>
      <c r="Q7069" s="17" t="s">
        <v>297</v>
      </c>
      <c r="R7069" s="18">
        <v>95</v>
      </c>
      <c r="S7069" s="10">
        <v>44</v>
      </c>
      <c r="AA7069" s="11" t="str">
        <f t="shared" si="110"/>
        <v>44. Phú ThọHuyện Đoan Hùng</v>
      </c>
    </row>
    <row r="7070" spans="11:27" ht="15.75">
      <c r="K7070" s="21"/>
      <c r="L7070" s="17"/>
      <c r="M7070" s="17"/>
      <c r="N7070" s="17" t="s">
        <v>463</v>
      </c>
      <c r="O7070" s="17" t="s">
        <v>1550</v>
      </c>
      <c r="P7070" s="17" t="s">
        <v>6750</v>
      </c>
      <c r="Q7070" s="17" t="s">
        <v>297</v>
      </c>
      <c r="R7070" s="18">
        <v>95</v>
      </c>
      <c r="S7070" s="10">
        <v>44</v>
      </c>
      <c r="AA7070" s="11" t="str">
        <f t="shared" si="110"/>
        <v>44. Phú ThọHuyện Đoan Hùng</v>
      </c>
    </row>
    <row r="7071" spans="11:27" ht="15.75">
      <c r="K7071" s="21"/>
      <c r="L7071" s="17"/>
      <c r="M7071" s="17"/>
      <c r="N7071" s="17" t="s">
        <v>463</v>
      </c>
      <c r="O7071" s="17" t="s">
        <v>1550</v>
      </c>
      <c r="P7071" s="17" t="s">
        <v>5834</v>
      </c>
      <c r="Q7071" s="17" t="s">
        <v>297</v>
      </c>
      <c r="R7071" s="18">
        <v>95</v>
      </c>
      <c r="S7071" s="10">
        <v>44</v>
      </c>
      <c r="AA7071" s="11" t="str">
        <f t="shared" si="110"/>
        <v>44. Phú ThọHuyện Đoan Hùng</v>
      </c>
    </row>
    <row r="7072" spans="11:27" ht="15.75">
      <c r="K7072" s="21"/>
      <c r="L7072" s="17"/>
      <c r="M7072" s="17"/>
      <c r="N7072" s="17" t="s">
        <v>463</v>
      </c>
      <c r="O7072" s="17" t="s">
        <v>1550</v>
      </c>
      <c r="P7072" s="17" t="s">
        <v>1062</v>
      </c>
      <c r="Q7072" s="17" t="s">
        <v>297</v>
      </c>
      <c r="R7072" s="18">
        <v>95</v>
      </c>
      <c r="S7072" s="10">
        <v>44</v>
      </c>
      <c r="AA7072" s="11" t="str">
        <f t="shared" si="110"/>
        <v>44. Phú ThọHuyện Đoan Hùng</v>
      </c>
    </row>
    <row r="7073" spans="11:27" ht="15.75">
      <c r="K7073" s="21"/>
      <c r="L7073" s="17"/>
      <c r="M7073" s="17"/>
      <c r="N7073" s="17" t="s">
        <v>463</v>
      </c>
      <c r="O7073" s="17" t="s">
        <v>1550</v>
      </c>
      <c r="P7073" s="17" t="s">
        <v>5151</v>
      </c>
      <c r="Q7073" s="17" t="s">
        <v>297</v>
      </c>
      <c r="R7073" s="18">
        <v>95</v>
      </c>
      <c r="S7073" s="10">
        <v>44</v>
      </c>
      <c r="AA7073" s="11" t="str">
        <f t="shared" si="110"/>
        <v>44. Phú ThọHuyện Đoan Hùng</v>
      </c>
    </row>
    <row r="7074" spans="11:27" ht="15.75">
      <c r="K7074" s="21"/>
      <c r="L7074" s="17"/>
      <c r="M7074" s="17"/>
      <c r="N7074" s="17" t="s">
        <v>463</v>
      </c>
      <c r="O7074" s="17" t="s">
        <v>1550</v>
      </c>
      <c r="P7074" s="17" t="s">
        <v>6751</v>
      </c>
      <c r="Q7074" s="17" t="s">
        <v>297</v>
      </c>
      <c r="R7074" s="18">
        <v>95</v>
      </c>
      <c r="S7074" s="10">
        <v>44</v>
      </c>
      <c r="AA7074" s="11" t="str">
        <f t="shared" si="110"/>
        <v>44. Phú ThọHuyện Đoan Hùng</v>
      </c>
    </row>
    <row r="7075" spans="11:27" ht="15.75">
      <c r="K7075" s="21"/>
      <c r="L7075" s="17"/>
      <c r="M7075" s="17"/>
      <c r="N7075" s="17" t="s">
        <v>463</v>
      </c>
      <c r="O7075" s="17" t="s">
        <v>1550</v>
      </c>
      <c r="P7075" s="17" t="s">
        <v>2334</v>
      </c>
      <c r="Q7075" s="17" t="s">
        <v>297</v>
      </c>
      <c r="R7075" s="18">
        <v>95</v>
      </c>
      <c r="S7075" s="10">
        <v>44</v>
      </c>
      <c r="AA7075" s="11" t="str">
        <f t="shared" si="110"/>
        <v>44. Phú ThọHuyện Đoan Hùng</v>
      </c>
    </row>
    <row r="7076" spans="11:27" ht="15.75">
      <c r="K7076" s="21"/>
      <c r="L7076" s="17"/>
      <c r="M7076" s="17"/>
      <c r="N7076" s="17" t="s">
        <v>463</v>
      </c>
      <c r="O7076" s="17" t="s">
        <v>1550</v>
      </c>
      <c r="P7076" s="17" t="s">
        <v>6752</v>
      </c>
      <c r="Q7076" s="17" t="s">
        <v>297</v>
      </c>
      <c r="R7076" s="18">
        <v>95</v>
      </c>
      <c r="S7076" s="10">
        <v>44</v>
      </c>
      <c r="AA7076" s="11" t="str">
        <f t="shared" si="110"/>
        <v>44. Phú ThọHuyện Đoan Hùng</v>
      </c>
    </row>
    <row r="7077" spans="11:27" ht="15.75">
      <c r="K7077" s="21"/>
      <c r="L7077" s="17"/>
      <c r="M7077" s="17"/>
      <c r="N7077" s="17" t="s">
        <v>463</v>
      </c>
      <c r="O7077" s="17" t="s">
        <v>1550</v>
      </c>
      <c r="P7077" s="17" t="s">
        <v>6753</v>
      </c>
      <c r="Q7077" s="17" t="s">
        <v>297</v>
      </c>
      <c r="R7077" s="18">
        <v>95</v>
      </c>
      <c r="S7077" s="10">
        <v>44</v>
      </c>
      <c r="AA7077" s="11" t="str">
        <f t="shared" si="110"/>
        <v>44. Phú ThọHuyện Đoan Hùng</v>
      </c>
    </row>
    <row r="7078" spans="11:27" ht="15.75">
      <c r="K7078" s="21"/>
      <c r="L7078" s="17"/>
      <c r="M7078" s="17"/>
      <c r="N7078" s="17" t="s">
        <v>463</v>
      </c>
      <c r="O7078" s="17" t="s">
        <v>1550</v>
      </c>
      <c r="P7078" s="17" t="s">
        <v>6754</v>
      </c>
      <c r="Q7078" s="17" t="s">
        <v>297</v>
      </c>
      <c r="R7078" s="18">
        <v>95</v>
      </c>
      <c r="S7078" s="10">
        <v>44</v>
      </c>
      <c r="AA7078" s="11" t="str">
        <f t="shared" si="110"/>
        <v>44. Phú ThọHuyện Đoan Hùng</v>
      </c>
    </row>
    <row r="7079" spans="11:27" ht="15.75">
      <c r="K7079" s="21"/>
      <c r="L7079" s="17"/>
      <c r="M7079" s="17"/>
      <c r="N7079" s="17" t="s">
        <v>463</v>
      </c>
      <c r="O7079" s="17" t="s">
        <v>1550</v>
      </c>
      <c r="P7079" s="17" t="s">
        <v>6755</v>
      </c>
      <c r="Q7079" s="17" t="s">
        <v>297</v>
      </c>
      <c r="R7079" s="18">
        <v>95</v>
      </c>
      <c r="S7079" s="10">
        <v>44</v>
      </c>
      <c r="AA7079" s="11" t="str">
        <f t="shared" si="110"/>
        <v>44. Phú ThọHuyện Đoan Hùng</v>
      </c>
    </row>
    <row r="7080" spans="11:27" ht="15.75">
      <c r="K7080" s="21"/>
      <c r="L7080" s="17"/>
      <c r="M7080" s="17"/>
      <c r="N7080" s="17" t="s">
        <v>463</v>
      </c>
      <c r="O7080" s="17" t="s">
        <v>1550</v>
      </c>
      <c r="P7080" s="17" t="s">
        <v>5114</v>
      </c>
      <c r="Q7080" s="17" t="s">
        <v>297</v>
      </c>
      <c r="R7080" s="18">
        <v>95</v>
      </c>
      <c r="S7080" s="10">
        <v>44</v>
      </c>
      <c r="AA7080" s="11" t="str">
        <f t="shared" si="110"/>
        <v>44. Phú ThọHuyện Đoan Hùng</v>
      </c>
    </row>
    <row r="7081" spans="11:27" ht="15.75">
      <c r="K7081" s="21"/>
      <c r="L7081" s="17"/>
      <c r="M7081" s="17"/>
      <c r="N7081" s="17" t="s">
        <v>463</v>
      </c>
      <c r="O7081" s="17" t="s">
        <v>1550</v>
      </c>
      <c r="P7081" s="17" t="s">
        <v>6756</v>
      </c>
      <c r="Q7081" s="17" t="s">
        <v>297</v>
      </c>
      <c r="R7081" s="18">
        <v>95</v>
      </c>
      <c r="S7081" s="10">
        <v>44</v>
      </c>
      <c r="AA7081" s="11" t="str">
        <f t="shared" si="110"/>
        <v>44. Phú ThọHuyện Đoan Hùng</v>
      </c>
    </row>
    <row r="7082" spans="11:27" ht="15.75">
      <c r="K7082" s="21"/>
      <c r="L7082" s="17"/>
      <c r="M7082" s="17"/>
      <c r="N7082" s="17" t="s">
        <v>463</v>
      </c>
      <c r="O7082" s="17" t="s">
        <v>1550</v>
      </c>
      <c r="P7082" s="17" t="s">
        <v>6757</v>
      </c>
      <c r="Q7082" s="17" t="s">
        <v>297</v>
      </c>
      <c r="R7082" s="18">
        <v>95</v>
      </c>
      <c r="S7082" s="10">
        <v>44</v>
      </c>
      <c r="AA7082" s="11" t="str">
        <f t="shared" si="110"/>
        <v>44. Phú ThọHuyện Đoan Hùng</v>
      </c>
    </row>
    <row r="7083" spans="11:27" ht="15.75">
      <c r="K7083" s="21"/>
      <c r="L7083" s="17"/>
      <c r="M7083" s="17"/>
      <c r="N7083" s="17" t="s">
        <v>463</v>
      </c>
      <c r="O7083" s="17" t="s">
        <v>1550</v>
      </c>
      <c r="P7083" s="17" t="s">
        <v>6758</v>
      </c>
      <c r="Q7083" s="17" t="s">
        <v>297</v>
      </c>
      <c r="R7083" s="18">
        <v>95</v>
      </c>
      <c r="S7083" s="10">
        <v>44</v>
      </c>
      <c r="AA7083" s="11" t="str">
        <f t="shared" si="110"/>
        <v>44. Phú ThọHuyện Đoan Hùng</v>
      </c>
    </row>
    <row r="7084" spans="11:27" ht="15.75">
      <c r="K7084" s="21"/>
      <c r="L7084" s="17"/>
      <c r="M7084" s="17"/>
      <c r="N7084" s="17" t="s">
        <v>463</v>
      </c>
      <c r="O7084" s="17" t="s">
        <v>1552</v>
      </c>
      <c r="P7084" s="17" t="s">
        <v>6759</v>
      </c>
      <c r="Q7084" s="17" t="s">
        <v>297</v>
      </c>
      <c r="R7084" s="18">
        <v>95</v>
      </c>
      <c r="S7084" s="10">
        <v>44</v>
      </c>
      <c r="AA7084" s="11" t="str">
        <f t="shared" si="110"/>
        <v>44. Phú ThọHuyện Hạ Hoà</v>
      </c>
    </row>
    <row r="7085" spans="11:27" ht="15.75">
      <c r="K7085" s="21"/>
      <c r="L7085" s="17"/>
      <c r="M7085" s="17"/>
      <c r="N7085" s="17" t="s">
        <v>463</v>
      </c>
      <c r="O7085" s="17" t="s">
        <v>1552</v>
      </c>
      <c r="P7085" s="17" t="s">
        <v>6760</v>
      </c>
      <c r="Q7085" s="17" t="s">
        <v>297</v>
      </c>
      <c r="R7085" s="18">
        <v>95</v>
      </c>
      <c r="S7085" s="10">
        <v>44</v>
      </c>
      <c r="AA7085" s="11" t="str">
        <f t="shared" si="110"/>
        <v>44. Phú ThọHuyện Hạ Hoà</v>
      </c>
    </row>
    <row r="7086" spans="11:27" ht="15.75">
      <c r="K7086" s="21"/>
      <c r="L7086" s="17"/>
      <c r="M7086" s="17"/>
      <c r="N7086" s="17" t="s">
        <v>463</v>
      </c>
      <c r="O7086" s="17" t="s">
        <v>1552</v>
      </c>
      <c r="P7086" s="17" t="s">
        <v>6761</v>
      </c>
      <c r="Q7086" s="17" t="s">
        <v>297</v>
      </c>
      <c r="R7086" s="18">
        <v>95</v>
      </c>
      <c r="S7086" s="10">
        <v>44</v>
      </c>
      <c r="AA7086" s="11" t="str">
        <f t="shared" si="110"/>
        <v>44. Phú ThọHuyện Hạ Hoà</v>
      </c>
    </row>
    <row r="7087" spans="11:27" ht="15.75">
      <c r="K7087" s="21"/>
      <c r="L7087" s="17"/>
      <c r="M7087" s="17"/>
      <c r="N7087" s="17" t="s">
        <v>463</v>
      </c>
      <c r="O7087" s="17" t="s">
        <v>1552</v>
      </c>
      <c r="P7087" s="17" t="s">
        <v>6762</v>
      </c>
      <c r="Q7087" s="17" t="s">
        <v>297</v>
      </c>
      <c r="R7087" s="18">
        <v>95</v>
      </c>
      <c r="S7087" s="10">
        <v>44</v>
      </c>
      <c r="AA7087" s="11" t="str">
        <f t="shared" si="110"/>
        <v>44. Phú ThọHuyện Hạ Hoà</v>
      </c>
    </row>
    <row r="7088" spans="11:27" ht="15.75">
      <c r="K7088" s="21"/>
      <c r="L7088" s="17"/>
      <c r="M7088" s="17"/>
      <c r="N7088" s="17" t="s">
        <v>463</v>
      </c>
      <c r="O7088" s="17" t="s">
        <v>1552</v>
      </c>
      <c r="P7088" s="17" t="s">
        <v>6763</v>
      </c>
      <c r="Q7088" s="17" t="s">
        <v>297</v>
      </c>
      <c r="R7088" s="18">
        <v>95</v>
      </c>
      <c r="S7088" s="10">
        <v>44</v>
      </c>
      <c r="AA7088" s="11" t="str">
        <f t="shared" si="110"/>
        <v>44. Phú ThọHuyện Hạ Hoà</v>
      </c>
    </row>
    <row r="7089" spans="11:27" ht="15.75">
      <c r="K7089" s="21"/>
      <c r="L7089" s="17"/>
      <c r="M7089" s="17"/>
      <c r="N7089" s="17" t="s">
        <v>463</v>
      </c>
      <c r="O7089" s="17" t="s">
        <v>1552</v>
      </c>
      <c r="P7089" s="17" t="s">
        <v>6764</v>
      </c>
      <c r="Q7089" s="17" t="s">
        <v>297</v>
      </c>
      <c r="R7089" s="18">
        <v>95</v>
      </c>
      <c r="S7089" s="10">
        <v>44</v>
      </c>
      <c r="AA7089" s="11" t="str">
        <f t="shared" si="110"/>
        <v>44. Phú ThọHuyện Hạ Hoà</v>
      </c>
    </row>
    <row r="7090" spans="11:27" ht="15.75">
      <c r="K7090" s="21"/>
      <c r="L7090" s="17"/>
      <c r="M7090" s="17"/>
      <c r="N7090" s="17" t="s">
        <v>463</v>
      </c>
      <c r="O7090" s="17" t="s">
        <v>1552</v>
      </c>
      <c r="P7090" s="17" t="s">
        <v>6765</v>
      </c>
      <c r="Q7090" s="17" t="s">
        <v>297</v>
      </c>
      <c r="R7090" s="18">
        <v>95</v>
      </c>
      <c r="S7090" s="10">
        <v>44</v>
      </c>
      <c r="AA7090" s="11" t="str">
        <f t="shared" si="110"/>
        <v>44. Phú ThọHuyện Hạ Hoà</v>
      </c>
    </row>
    <row r="7091" spans="11:27" ht="15.75">
      <c r="K7091" s="21"/>
      <c r="L7091" s="17"/>
      <c r="M7091" s="17"/>
      <c r="N7091" s="17" t="s">
        <v>463</v>
      </c>
      <c r="O7091" s="17" t="s">
        <v>1552</v>
      </c>
      <c r="P7091" s="17" t="s">
        <v>5014</v>
      </c>
      <c r="Q7091" s="17" t="s">
        <v>297</v>
      </c>
      <c r="R7091" s="18">
        <v>95</v>
      </c>
      <c r="S7091" s="10">
        <v>44</v>
      </c>
      <c r="AA7091" s="11" t="str">
        <f t="shared" si="110"/>
        <v>44. Phú ThọHuyện Hạ Hoà</v>
      </c>
    </row>
    <row r="7092" spans="11:27" ht="15.75">
      <c r="K7092" s="21"/>
      <c r="L7092" s="17"/>
      <c r="M7092" s="17"/>
      <c r="N7092" s="17" t="s">
        <v>463</v>
      </c>
      <c r="O7092" s="17" t="s">
        <v>1552</v>
      </c>
      <c r="P7092" s="17" t="s">
        <v>6766</v>
      </c>
      <c r="Q7092" s="17" t="s">
        <v>297</v>
      </c>
      <c r="R7092" s="18">
        <v>95</v>
      </c>
      <c r="S7092" s="10">
        <v>44</v>
      </c>
      <c r="AA7092" s="11" t="str">
        <f t="shared" si="110"/>
        <v>44. Phú ThọHuyện Hạ Hoà</v>
      </c>
    </row>
    <row r="7093" spans="11:27" ht="15.75">
      <c r="K7093" s="21"/>
      <c r="L7093" s="17"/>
      <c r="M7093" s="17"/>
      <c r="N7093" s="17" t="s">
        <v>463</v>
      </c>
      <c r="O7093" s="17" t="s">
        <v>1552</v>
      </c>
      <c r="P7093" s="17" t="s">
        <v>6767</v>
      </c>
      <c r="Q7093" s="17" t="s">
        <v>297</v>
      </c>
      <c r="R7093" s="18">
        <v>95</v>
      </c>
      <c r="S7093" s="10">
        <v>44</v>
      </c>
      <c r="AA7093" s="11" t="str">
        <f t="shared" si="110"/>
        <v>44. Phú ThọHuyện Hạ Hoà</v>
      </c>
    </row>
    <row r="7094" spans="11:27" ht="15.75">
      <c r="K7094" s="21"/>
      <c r="L7094" s="17"/>
      <c r="M7094" s="17"/>
      <c r="N7094" s="17" t="s">
        <v>463</v>
      </c>
      <c r="O7094" s="17" t="s">
        <v>1552</v>
      </c>
      <c r="P7094" s="17" t="s">
        <v>6768</v>
      </c>
      <c r="Q7094" s="17" t="s">
        <v>297</v>
      </c>
      <c r="R7094" s="18">
        <v>95</v>
      </c>
      <c r="S7094" s="10">
        <v>44</v>
      </c>
      <c r="AA7094" s="11" t="str">
        <f t="shared" si="110"/>
        <v>44. Phú ThọHuyện Hạ Hoà</v>
      </c>
    </row>
    <row r="7095" spans="11:27" ht="15.75">
      <c r="K7095" s="21"/>
      <c r="L7095" s="17"/>
      <c r="M7095" s="17"/>
      <c r="N7095" s="17" t="s">
        <v>463</v>
      </c>
      <c r="O7095" s="17" t="s">
        <v>1552</v>
      </c>
      <c r="P7095" s="17" t="s">
        <v>6769</v>
      </c>
      <c r="Q7095" s="17" t="s">
        <v>297</v>
      </c>
      <c r="R7095" s="18">
        <v>95</v>
      </c>
      <c r="S7095" s="10">
        <v>44</v>
      </c>
      <c r="AA7095" s="11" t="str">
        <f t="shared" si="110"/>
        <v>44. Phú ThọHuyện Hạ Hoà</v>
      </c>
    </row>
    <row r="7096" spans="11:27" ht="15.75">
      <c r="K7096" s="21"/>
      <c r="L7096" s="17"/>
      <c r="M7096" s="17"/>
      <c r="N7096" s="17" t="s">
        <v>463</v>
      </c>
      <c r="O7096" s="17" t="s">
        <v>1552</v>
      </c>
      <c r="P7096" s="17" t="s">
        <v>2737</v>
      </c>
      <c r="Q7096" s="17" t="s">
        <v>297</v>
      </c>
      <c r="R7096" s="18">
        <v>95</v>
      </c>
      <c r="S7096" s="10">
        <v>44</v>
      </c>
      <c r="AA7096" s="11" t="str">
        <f t="shared" si="110"/>
        <v>44. Phú ThọHuyện Hạ Hoà</v>
      </c>
    </row>
    <row r="7097" spans="11:27" ht="15.75">
      <c r="K7097" s="21"/>
      <c r="L7097" s="17"/>
      <c r="M7097" s="17"/>
      <c r="N7097" s="17" t="s">
        <v>463</v>
      </c>
      <c r="O7097" s="17" t="s">
        <v>1552</v>
      </c>
      <c r="P7097" s="17" t="s">
        <v>1237</v>
      </c>
      <c r="Q7097" s="17" t="s">
        <v>297</v>
      </c>
      <c r="R7097" s="18">
        <v>95</v>
      </c>
      <c r="S7097" s="10">
        <v>44</v>
      </c>
      <c r="AA7097" s="11" t="str">
        <f t="shared" si="110"/>
        <v>44. Phú ThọHuyện Hạ Hoà</v>
      </c>
    </row>
    <row r="7098" spans="11:27" ht="15.75">
      <c r="K7098" s="21"/>
      <c r="L7098" s="17"/>
      <c r="M7098" s="17"/>
      <c r="N7098" s="17" t="s">
        <v>463</v>
      </c>
      <c r="O7098" s="17" t="s">
        <v>1552</v>
      </c>
      <c r="P7098" s="17" t="s">
        <v>2767</v>
      </c>
      <c r="Q7098" s="17" t="s">
        <v>297</v>
      </c>
      <c r="R7098" s="18">
        <v>95</v>
      </c>
      <c r="S7098" s="10">
        <v>44</v>
      </c>
      <c r="AA7098" s="11" t="str">
        <f t="shared" si="110"/>
        <v>44. Phú ThọHuyện Hạ Hoà</v>
      </c>
    </row>
    <row r="7099" spans="11:27" ht="15.75">
      <c r="K7099" s="21"/>
      <c r="L7099" s="17"/>
      <c r="M7099" s="17"/>
      <c r="N7099" s="17" t="s">
        <v>463</v>
      </c>
      <c r="O7099" s="17" t="s">
        <v>1552</v>
      </c>
      <c r="P7099" s="17" t="s">
        <v>6770</v>
      </c>
      <c r="Q7099" s="17" t="s">
        <v>297</v>
      </c>
      <c r="R7099" s="18">
        <v>95</v>
      </c>
      <c r="S7099" s="10">
        <v>44</v>
      </c>
      <c r="AA7099" s="11" t="str">
        <f t="shared" si="110"/>
        <v>44. Phú ThọHuyện Hạ Hoà</v>
      </c>
    </row>
    <row r="7100" spans="11:27" ht="15.75">
      <c r="K7100" s="21"/>
      <c r="L7100" s="17"/>
      <c r="M7100" s="17"/>
      <c r="N7100" s="17" t="s">
        <v>463</v>
      </c>
      <c r="O7100" s="17" t="s">
        <v>1552</v>
      </c>
      <c r="P7100" s="17" t="s">
        <v>2592</v>
      </c>
      <c r="Q7100" s="17" t="s">
        <v>297</v>
      </c>
      <c r="R7100" s="18">
        <v>95</v>
      </c>
      <c r="S7100" s="10">
        <v>44</v>
      </c>
      <c r="AA7100" s="11" t="str">
        <f t="shared" si="110"/>
        <v>44. Phú ThọHuyện Hạ Hoà</v>
      </c>
    </row>
    <row r="7101" spans="11:27" ht="15.75">
      <c r="K7101" s="21"/>
      <c r="L7101" s="17"/>
      <c r="M7101" s="17"/>
      <c r="N7101" s="17" t="s">
        <v>463</v>
      </c>
      <c r="O7101" s="17" t="s">
        <v>1552</v>
      </c>
      <c r="P7101" s="17" t="s">
        <v>6771</v>
      </c>
      <c r="Q7101" s="17" t="s">
        <v>297</v>
      </c>
      <c r="R7101" s="18">
        <v>95</v>
      </c>
      <c r="S7101" s="10">
        <v>44</v>
      </c>
      <c r="AA7101" s="11" t="str">
        <f t="shared" si="110"/>
        <v>44. Phú ThọHuyện Hạ Hoà</v>
      </c>
    </row>
    <row r="7102" spans="11:27" ht="15.75">
      <c r="K7102" s="21"/>
      <c r="L7102" s="17"/>
      <c r="M7102" s="17"/>
      <c r="N7102" s="17" t="s">
        <v>463</v>
      </c>
      <c r="O7102" s="17" t="s">
        <v>1552</v>
      </c>
      <c r="P7102" s="17" t="s">
        <v>6772</v>
      </c>
      <c r="Q7102" s="17" t="s">
        <v>297</v>
      </c>
      <c r="R7102" s="18">
        <v>95</v>
      </c>
      <c r="S7102" s="10">
        <v>44</v>
      </c>
      <c r="AA7102" s="11" t="str">
        <f t="shared" si="110"/>
        <v>44. Phú ThọHuyện Hạ Hoà</v>
      </c>
    </row>
    <row r="7103" spans="11:27" ht="15.75">
      <c r="K7103" s="21"/>
      <c r="L7103" s="17"/>
      <c r="M7103" s="17"/>
      <c r="N7103" s="17" t="s">
        <v>463</v>
      </c>
      <c r="O7103" s="17" t="s">
        <v>1552</v>
      </c>
      <c r="P7103" s="17" t="s">
        <v>6773</v>
      </c>
      <c r="Q7103" s="17" t="s">
        <v>297</v>
      </c>
      <c r="R7103" s="18">
        <v>95</v>
      </c>
      <c r="S7103" s="10">
        <v>44</v>
      </c>
      <c r="AA7103" s="11" t="str">
        <f t="shared" si="110"/>
        <v>44. Phú ThọHuyện Hạ Hoà</v>
      </c>
    </row>
    <row r="7104" spans="11:27" ht="15.75">
      <c r="K7104" s="21"/>
      <c r="L7104" s="17"/>
      <c r="M7104" s="17"/>
      <c r="N7104" s="17" t="s">
        <v>463</v>
      </c>
      <c r="O7104" s="17" t="s">
        <v>1554</v>
      </c>
      <c r="P7104" s="17" t="s">
        <v>6774</v>
      </c>
      <c r="Q7104" s="17" t="s">
        <v>297</v>
      </c>
      <c r="R7104" s="18">
        <v>95</v>
      </c>
      <c r="S7104" s="10">
        <v>44</v>
      </c>
      <c r="AA7104" s="11" t="str">
        <f t="shared" si="110"/>
        <v>44. Phú ThọHuyện Lâm Thao</v>
      </c>
    </row>
    <row r="7105" spans="11:27" ht="15.75">
      <c r="K7105" s="21"/>
      <c r="L7105" s="17"/>
      <c r="M7105" s="17"/>
      <c r="N7105" s="17" t="s">
        <v>463</v>
      </c>
      <c r="O7105" s="17" t="s">
        <v>1554</v>
      </c>
      <c r="P7105" s="17" t="s">
        <v>6775</v>
      </c>
      <c r="Q7105" s="17" t="s">
        <v>297</v>
      </c>
      <c r="R7105" s="18">
        <v>95</v>
      </c>
      <c r="S7105" s="10">
        <v>44</v>
      </c>
      <c r="AA7105" s="11" t="str">
        <f t="shared" si="110"/>
        <v>44. Phú ThọHuyện Lâm Thao</v>
      </c>
    </row>
    <row r="7106" spans="11:27" ht="15.75">
      <c r="K7106" s="21"/>
      <c r="L7106" s="17"/>
      <c r="M7106" s="17"/>
      <c r="N7106" s="17" t="s">
        <v>463</v>
      </c>
      <c r="O7106" s="17" t="s">
        <v>1554</v>
      </c>
      <c r="P7106" s="17" t="s">
        <v>6776</v>
      </c>
      <c r="Q7106" s="17" t="s">
        <v>297</v>
      </c>
      <c r="R7106" s="18">
        <v>95</v>
      </c>
      <c r="S7106" s="10">
        <v>44</v>
      </c>
      <c r="AA7106" s="11" t="str">
        <f t="shared" si="110"/>
        <v>44. Phú ThọHuyện Lâm Thao</v>
      </c>
    </row>
    <row r="7107" spans="11:27" ht="15.75">
      <c r="K7107" s="21"/>
      <c r="L7107" s="17"/>
      <c r="M7107" s="17"/>
      <c r="N7107" s="17" t="s">
        <v>463</v>
      </c>
      <c r="O7107" s="17" t="s">
        <v>1554</v>
      </c>
      <c r="P7107" s="17" t="s">
        <v>2636</v>
      </c>
      <c r="Q7107" s="17" t="s">
        <v>297</v>
      </c>
      <c r="R7107" s="18">
        <v>95</v>
      </c>
      <c r="S7107" s="10">
        <v>44</v>
      </c>
      <c r="AA7107" s="11" t="str">
        <f t="shared" si="110"/>
        <v>44. Phú ThọHuyện Lâm Thao</v>
      </c>
    </row>
    <row r="7108" spans="11:27" ht="15.75">
      <c r="K7108" s="21"/>
      <c r="L7108" s="17"/>
      <c r="M7108" s="17"/>
      <c r="N7108" s="17" t="s">
        <v>463</v>
      </c>
      <c r="O7108" s="17" t="s">
        <v>1554</v>
      </c>
      <c r="P7108" s="17" t="s">
        <v>6777</v>
      </c>
      <c r="Q7108" s="17" t="s">
        <v>297</v>
      </c>
      <c r="R7108" s="18">
        <v>95</v>
      </c>
      <c r="S7108" s="10">
        <v>44</v>
      </c>
      <c r="AA7108" s="11" t="str">
        <f t="shared" si="110"/>
        <v>44. Phú ThọHuyện Lâm Thao</v>
      </c>
    </row>
    <row r="7109" spans="11:27" ht="15.75">
      <c r="K7109" s="21"/>
      <c r="L7109" s="17"/>
      <c r="M7109" s="17"/>
      <c r="N7109" s="17" t="s">
        <v>463</v>
      </c>
      <c r="O7109" s="17" t="s">
        <v>1554</v>
      </c>
      <c r="P7109" s="17" t="s">
        <v>6778</v>
      </c>
      <c r="Q7109" s="17" t="s">
        <v>297</v>
      </c>
      <c r="R7109" s="18">
        <v>95</v>
      </c>
      <c r="S7109" s="10">
        <v>44</v>
      </c>
      <c r="AA7109" s="11" t="str">
        <f t="shared" si="110"/>
        <v>44. Phú ThọHuyện Lâm Thao</v>
      </c>
    </row>
    <row r="7110" spans="11:27" ht="15.75">
      <c r="K7110" s="21"/>
      <c r="L7110" s="17"/>
      <c r="M7110" s="17"/>
      <c r="N7110" s="17" t="s">
        <v>463</v>
      </c>
      <c r="O7110" s="17" t="s">
        <v>1554</v>
      </c>
      <c r="P7110" s="17" t="s">
        <v>6779</v>
      </c>
      <c r="Q7110" s="17" t="s">
        <v>297</v>
      </c>
      <c r="R7110" s="18">
        <v>95</v>
      </c>
      <c r="S7110" s="10">
        <v>44</v>
      </c>
      <c r="AA7110" s="11" t="str">
        <f t="shared" ref="AA7110:AA7173" si="111">N7110&amp;O7110</f>
        <v>44. Phú ThọHuyện Lâm Thao</v>
      </c>
    </row>
    <row r="7111" spans="11:27" ht="15.75">
      <c r="K7111" s="21"/>
      <c r="L7111" s="17"/>
      <c r="M7111" s="17"/>
      <c r="N7111" s="17" t="s">
        <v>463</v>
      </c>
      <c r="O7111" s="17" t="s">
        <v>1554</v>
      </c>
      <c r="P7111" s="17" t="s">
        <v>6780</v>
      </c>
      <c r="Q7111" s="17" t="s">
        <v>297</v>
      </c>
      <c r="R7111" s="18">
        <v>95</v>
      </c>
      <c r="S7111" s="10">
        <v>44</v>
      </c>
      <c r="AA7111" s="11" t="str">
        <f t="shared" si="111"/>
        <v>44. Phú ThọHuyện Lâm Thao</v>
      </c>
    </row>
    <row r="7112" spans="11:27" ht="15.75">
      <c r="K7112" s="21"/>
      <c r="L7112" s="17"/>
      <c r="M7112" s="17"/>
      <c r="N7112" s="17" t="s">
        <v>463</v>
      </c>
      <c r="O7112" s="17" t="s">
        <v>1554</v>
      </c>
      <c r="P7112" s="17" t="s">
        <v>4751</v>
      </c>
      <c r="Q7112" s="17" t="s">
        <v>297</v>
      </c>
      <c r="R7112" s="18">
        <v>95</v>
      </c>
      <c r="S7112" s="10">
        <v>44</v>
      </c>
      <c r="AA7112" s="11" t="str">
        <f t="shared" si="111"/>
        <v>44. Phú ThọHuyện Lâm Thao</v>
      </c>
    </row>
    <row r="7113" spans="11:27" ht="15.75">
      <c r="K7113" s="21"/>
      <c r="L7113" s="17"/>
      <c r="M7113" s="17"/>
      <c r="N7113" s="17" t="s">
        <v>463</v>
      </c>
      <c r="O7113" s="17" t="s">
        <v>1554</v>
      </c>
      <c r="P7113" s="17" t="s">
        <v>6781</v>
      </c>
      <c r="Q7113" s="17" t="s">
        <v>297</v>
      </c>
      <c r="R7113" s="18">
        <v>95</v>
      </c>
      <c r="S7113" s="10">
        <v>44</v>
      </c>
      <c r="AA7113" s="11" t="str">
        <f t="shared" si="111"/>
        <v>44. Phú ThọHuyện Lâm Thao</v>
      </c>
    </row>
    <row r="7114" spans="11:27" ht="15.75">
      <c r="K7114" s="21"/>
      <c r="L7114" s="17"/>
      <c r="M7114" s="17"/>
      <c r="N7114" s="17" t="s">
        <v>463</v>
      </c>
      <c r="O7114" s="17" t="s">
        <v>1554</v>
      </c>
      <c r="P7114" s="17" t="s">
        <v>6782</v>
      </c>
      <c r="Q7114" s="17" t="s">
        <v>297</v>
      </c>
      <c r="R7114" s="18">
        <v>95</v>
      </c>
      <c r="S7114" s="10">
        <v>44</v>
      </c>
      <c r="AA7114" s="11" t="str">
        <f t="shared" si="111"/>
        <v>44. Phú ThọHuyện Lâm Thao</v>
      </c>
    </row>
    <row r="7115" spans="11:27" ht="15.75">
      <c r="K7115" s="21"/>
      <c r="L7115" s="17"/>
      <c r="M7115" s="17"/>
      <c r="N7115" s="17" t="s">
        <v>463</v>
      </c>
      <c r="O7115" s="17" t="s">
        <v>1554</v>
      </c>
      <c r="P7115" s="17" t="s">
        <v>6783</v>
      </c>
      <c r="Q7115" s="17" t="s">
        <v>297</v>
      </c>
      <c r="R7115" s="18">
        <v>95</v>
      </c>
      <c r="S7115" s="10">
        <v>44</v>
      </c>
      <c r="AA7115" s="11" t="str">
        <f t="shared" si="111"/>
        <v>44. Phú ThọHuyện Lâm Thao</v>
      </c>
    </row>
    <row r="7116" spans="11:27" ht="15.75">
      <c r="K7116" s="21"/>
      <c r="L7116" s="17"/>
      <c r="M7116" s="17"/>
      <c r="N7116" s="17" t="s">
        <v>463</v>
      </c>
      <c r="O7116" s="17" t="s">
        <v>1556</v>
      </c>
      <c r="P7116" s="17" t="s">
        <v>6784</v>
      </c>
      <c r="Q7116" s="17" t="s">
        <v>297</v>
      </c>
      <c r="R7116" s="18">
        <v>95</v>
      </c>
      <c r="S7116" s="10">
        <v>44</v>
      </c>
      <c r="AA7116" s="11" t="str">
        <f t="shared" si="111"/>
        <v>44. Phú ThọHuyện Phù Ninh</v>
      </c>
    </row>
    <row r="7117" spans="11:27" ht="15.75">
      <c r="K7117" s="21"/>
      <c r="L7117" s="17"/>
      <c r="M7117" s="17"/>
      <c r="N7117" s="17" t="s">
        <v>463</v>
      </c>
      <c r="O7117" s="17" t="s">
        <v>1556</v>
      </c>
      <c r="P7117" s="17" t="s">
        <v>6785</v>
      </c>
      <c r="Q7117" s="17" t="s">
        <v>297</v>
      </c>
      <c r="R7117" s="18">
        <v>95</v>
      </c>
      <c r="S7117" s="10">
        <v>44</v>
      </c>
      <c r="AA7117" s="11" t="str">
        <f t="shared" si="111"/>
        <v>44. Phú ThọHuyện Phù Ninh</v>
      </c>
    </row>
    <row r="7118" spans="11:27" ht="15.75">
      <c r="K7118" s="21"/>
      <c r="L7118" s="17"/>
      <c r="M7118" s="17"/>
      <c r="N7118" s="17" t="s">
        <v>463</v>
      </c>
      <c r="O7118" s="17" t="s">
        <v>1556</v>
      </c>
      <c r="P7118" s="17" t="s">
        <v>6786</v>
      </c>
      <c r="Q7118" s="17" t="s">
        <v>297</v>
      </c>
      <c r="R7118" s="18">
        <v>95</v>
      </c>
      <c r="S7118" s="10">
        <v>44</v>
      </c>
      <c r="AA7118" s="11" t="str">
        <f t="shared" si="111"/>
        <v>44. Phú ThọHuyện Phù Ninh</v>
      </c>
    </row>
    <row r="7119" spans="11:27" ht="15.75">
      <c r="K7119" s="21"/>
      <c r="L7119" s="17"/>
      <c r="M7119" s="17"/>
      <c r="N7119" s="17" t="s">
        <v>463</v>
      </c>
      <c r="O7119" s="17" t="s">
        <v>1556</v>
      </c>
      <c r="P7119" s="17" t="s">
        <v>1111</v>
      </c>
      <c r="Q7119" s="17" t="s">
        <v>297</v>
      </c>
      <c r="R7119" s="18">
        <v>95</v>
      </c>
      <c r="S7119" s="10">
        <v>44</v>
      </c>
      <c r="AA7119" s="11" t="str">
        <f t="shared" si="111"/>
        <v>44. Phú ThọHuyện Phù Ninh</v>
      </c>
    </row>
    <row r="7120" spans="11:27" ht="15.75">
      <c r="K7120" s="21"/>
      <c r="L7120" s="17"/>
      <c r="M7120" s="17"/>
      <c r="N7120" s="17" t="s">
        <v>463</v>
      </c>
      <c r="O7120" s="17" t="s">
        <v>1556</v>
      </c>
      <c r="P7120" s="17" t="s">
        <v>6600</v>
      </c>
      <c r="Q7120" s="17" t="s">
        <v>297</v>
      </c>
      <c r="R7120" s="18">
        <v>95</v>
      </c>
      <c r="S7120" s="10">
        <v>44</v>
      </c>
      <c r="AA7120" s="11" t="str">
        <f t="shared" si="111"/>
        <v>44. Phú ThọHuyện Phù Ninh</v>
      </c>
    </row>
    <row r="7121" spans="11:27" ht="15.75">
      <c r="K7121" s="21"/>
      <c r="L7121" s="17"/>
      <c r="M7121" s="17"/>
      <c r="N7121" s="17" t="s">
        <v>463</v>
      </c>
      <c r="O7121" s="17" t="s">
        <v>1556</v>
      </c>
      <c r="P7121" s="17" t="s">
        <v>6787</v>
      </c>
      <c r="Q7121" s="17" t="s">
        <v>297</v>
      </c>
      <c r="R7121" s="18">
        <v>95</v>
      </c>
      <c r="S7121" s="10">
        <v>44</v>
      </c>
      <c r="AA7121" s="11" t="str">
        <f t="shared" si="111"/>
        <v>44. Phú ThọHuyện Phù Ninh</v>
      </c>
    </row>
    <row r="7122" spans="11:27" ht="15.75">
      <c r="K7122" s="21"/>
      <c r="L7122" s="17"/>
      <c r="M7122" s="17"/>
      <c r="N7122" s="17" t="s">
        <v>463</v>
      </c>
      <c r="O7122" s="17" t="s">
        <v>1556</v>
      </c>
      <c r="P7122" s="17" t="s">
        <v>6788</v>
      </c>
      <c r="Q7122" s="17" t="s">
        <v>297</v>
      </c>
      <c r="R7122" s="18">
        <v>95</v>
      </c>
      <c r="S7122" s="10">
        <v>44</v>
      </c>
      <c r="AA7122" s="11" t="str">
        <f t="shared" si="111"/>
        <v>44. Phú ThọHuyện Phù Ninh</v>
      </c>
    </row>
    <row r="7123" spans="11:27" ht="15.75">
      <c r="K7123" s="21"/>
      <c r="L7123" s="17"/>
      <c r="M7123" s="17"/>
      <c r="N7123" s="17" t="s">
        <v>463</v>
      </c>
      <c r="O7123" s="17" t="s">
        <v>1556</v>
      </c>
      <c r="P7123" s="17" t="s">
        <v>6789</v>
      </c>
      <c r="Q7123" s="17" t="s">
        <v>297</v>
      </c>
      <c r="R7123" s="18">
        <v>95</v>
      </c>
      <c r="S7123" s="10">
        <v>44</v>
      </c>
      <c r="AA7123" s="11" t="str">
        <f t="shared" si="111"/>
        <v>44. Phú ThọHuyện Phù Ninh</v>
      </c>
    </row>
    <row r="7124" spans="11:27" ht="15.75">
      <c r="K7124" s="21"/>
      <c r="L7124" s="17"/>
      <c r="M7124" s="17"/>
      <c r="N7124" s="17" t="s">
        <v>463</v>
      </c>
      <c r="O7124" s="17" t="s">
        <v>1556</v>
      </c>
      <c r="P7124" s="17" t="s">
        <v>2409</v>
      </c>
      <c r="Q7124" s="17" t="s">
        <v>297</v>
      </c>
      <c r="R7124" s="18">
        <v>95</v>
      </c>
      <c r="S7124" s="10">
        <v>44</v>
      </c>
      <c r="AA7124" s="11" t="str">
        <f t="shared" si="111"/>
        <v>44. Phú ThọHuyện Phù Ninh</v>
      </c>
    </row>
    <row r="7125" spans="11:27" ht="15.75">
      <c r="K7125" s="21"/>
      <c r="L7125" s="17"/>
      <c r="M7125" s="17"/>
      <c r="N7125" s="17" t="s">
        <v>463</v>
      </c>
      <c r="O7125" s="17" t="s">
        <v>1556</v>
      </c>
      <c r="P7125" s="17" t="s">
        <v>2987</v>
      </c>
      <c r="Q7125" s="17" t="s">
        <v>297</v>
      </c>
      <c r="R7125" s="18">
        <v>95</v>
      </c>
      <c r="S7125" s="10">
        <v>44</v>
      </c>
      <c r="AA7125" s="11" t="str">
        <f t="shared" si="111"/>
        <v>44. Phú ThọHuyện Phù Ninh</v>
      </c>
    </row>
    <row r="7126" spans="11:27" ht="15.75">
      <c r="K7126" s="21"/>
      <c r="L7126" s="17"/>
      <c r="M7126" s="17"/>
      <c r="N7126" s="17" t="s">
        <v>463</v>
      </c>
      <c r="O7126" s="17" t="s">
        <v>1556</v>
      </c>
      <c r="P7126" s="17" t="s">
        <v>2052</v>
      </c>
      <c r="Q7126" s="17" t="s">
        <v>297</v>
      </c>
      <c r="R7126" s="18">
        <v>95</v>
      </c>
      <c r="S7126" s="10">
        <v>44</v>
      </c>
      <c r="AA7126" s="11" t="str">
        <f t="shared" si="111"/>
        <v>44. Phú ThọHuyện Phù Ninh</v>
      </c>
    </row>
    <row r="7127" spans="11:27" ht="15.75">
      <c r="K7127" s="21"/>
      <c r="L7127" s="17"/>
      <c r="M7127" s="17"/>
      <c r="N7127" s="17" t="s">
        <v>463</v>
      </c>
      <c r="O7127" s="17" t="s">
        <v>1556</v>
      </c>
      <c r="P7127" s="17" t="s">
        <v>6790</v>
      </c>
      <c r="Q7127" s="17" t="s">
        <v>297</v>
      </c>
      <c r="R7127" s="18">
        <v>95</v>
      </c>
      <c r="S7127" s="10">
        <v>44</v>
      </c>
      <c r="AA7127" s="11" t="str">
        <f t="shared" si="111"/>
        <v>44. Phú ThọHuyện Phù Ninh</v>
      </c>
    </row>
    <row r="7128" spans="11:27" ht="15.75">
      <c r="K7128" s="21"/>
      <c r="L7128" s="17"/>
      <c r="M7128" s="17"/>
      <c r="N7128" s="17" t="s">
        <v>463</v>
      </c>
      <c r="O7128" s="17" t="s">
        <v>1556</v>
      </c>
      <c r="P7128" s="17" t="s">
        <v>6791</v>
      </c>
      <c r="Q7128" s="17" t="s">
        <v>297</v>
      </c>
      <c r="R7128" s="18">
        <v>95</v>
      </c>
      <c r="S7128" s="10">
        <v>44</v>
      </c>
      <c r="AA7128" s="11" t="str">
        <f t="shared" si="111"/>
        <v>44. Phú ThọHuyện Phù Ninh</v>
      </c>
    </row>
    <row r="7129" spans="11:27" ht="15.75">
      <c r="K7129" s="21"/>
      <c r="L7129" s="17"/>
      <c r="M7129" s="17"/>
      <c r="N7129" s="17" t="s">
        <v>463</v>
      </c>
      <c r="O7129" s="17" t="s">
        <v>1556</v>
      </c>
      <c r="P7129" s="17" t="s">
        <v>6792</v>
      </c>
      <c r="Q7129" s="17" t="s">
        <v>297</v>
      </c>
      <c r="R7129" s="18">
        <v>95</v>
      </c>
      <c r="S7129" s="10">
        <v>44</v>
      </c>
      <c r="AA7129" s="11" t="str">
        <f t="shared" si="111"/>
        <v>44. Phú ThọHuyện Phù Ninh</v>
      </c>
    </row>
    <row r="7130" spans="11:27" ht="15.75">
      <c r="K7130" s="21"/>
      <c r="L7130" s="17"/>
      <c r="M7130" s="17"/>
      <c r="N7130" s="17" t="s">
        <v>463</v>
      </c>
      <c r="O7130" s="17" t="s">
        <v>1556</v>
      </c>
      <c r="P7130" s="17" t="s">
        <v>6793</v>
      </c>
      <c r="Q7130" s="17" t="s">
        <v>297</v>
      </c>
      <c r="R7130" s="18">
        <v>95</v>
      </c>
      <c r="S7130" s="10">
        <v>44</v>
      </c>
      <c r="AA7130" s="11" t="str">
        <f t="shared" si="111"/>
        <v>44. Phú ThọHuyện Phù Ninh</v>
      </c>
    </row>
    <row r="7131" spans="11:27" ht="15.75">
      <c r="K7131" s="21"/>
      <c r="L7131" s="17"/>
      <c r="M7131" s="17"/>
      <c r="N7131" s="17" t="s">
        <v>463</v>
      </c>
      <c r="O7131" s="17" t="s">
        <v>1556</v>
      </c>
      <c r="P7131" s="17" t="s">
        <v>6794</v>
      </c>
      <c r="Q7131" s="17" t="s">
        <v>297</v>
      </c>
      <c r="R7131" s="18">
        <v>95</v>
      </c>
      <c r="S7131" s="10">
        <v>44</v>
      </c>
      <c r="AA7131" s="11" t="str">
        <f t="shared" si="111"/>
        <v>44. Phú ThọHuyện Phù Ninh</v>
      </c>
    </row>
    <row r="7132" spans="11:27" ht="15.75">
      <c r="K7132" s="21"/>
      <c r="L7132" s="17"/>
      <c r="M7132" s="17"/>
      <c r="N7132" s="17" t="s">
        <v>463</v>
      </c>
      <c r="O7132" s="17" t="s">
        <v>1556</v>
      </c>
      <c r="P7132" s="17" t="s">
        <v>6795</v>
      </c>
      <c r="Q7132" s="17" t="s">
        <v>297</v>
      </c>
      <c r="R7132" s="18">
        <v>95</v>
      </c>
      <c r="S7132" s="10">
        <v>44</v>
      </c>
      <c r="AA7132" s="11" t="str">
        <f t="shared" si="111"/>
        <v>44. Phú ThọHuyện Phù Ninh</v>
      </c>
    </row>
    <row r="7133" spans="11:27" ht="15.75">
      <c r="K7133" s="21"/>
      <c r="L7133" s="17"/>
      <c r="M7133" s="17"/>
      <c r="N7133" s="17" t="s">
        <v>463</v>
      </c>
      <c r="O7133" s="17" t="s">
        <v>1044</v>
      </c>
      <c r="P7133" s="17" t="s">
        <v>6796</v>
      </c>
      <c r="Q7133" s="17" t="s">
        <v>297</v>
      </c>
      <c r="R7133" s="18">
        <v>95</v>
      </c>
      <c r="S7133" s="10">
        <v>44</v>
      </c>
      <c r="AA7133" s="11" t="str">
        <f t="shared" si="111"/>
        <v>44. Phú ThọHuyện Tam Nông</v>
      </c>
    </row>
    <row r="7134" spans="11:27" ht="15.75">
      <c r="K7134" s="21"/>
      <c r="L7134" s="17"/>
      <c r="M7134" s="17"/>
      <c r="N7134" s="17" t="s">
        <v>463</v>
      </c>
      <c r="O7134" s="17" t="s">
        <v>1044</v>
      </c>
      <c r="P7134" s="17" t="s">
        <v>1045</v>
      </c>
      <c r="Q7134" s="17" t="s">
        <v>297</v>
      </c>
      <c r="R7134" s="18">
        <v>95</v>
      </c>
      <c r="S7134" s="10">
        <v>44</v>
      </c>
      <c r="AA7134" s="11" t="str">
        <f t="shared" si="111"/>
        <v>44. Phú ThọHuyện Tam Nông</v>
      </c>
    </row>
    <row r="7135" spans="11:27" ht="15.75">
      <c r="K7135" s="21"/>
      <c r="L7135" s="17"/>
      <c r="M7135" s="17"/>
      <c r="N7135" s="17" t="s">
        <v>463</v>
      </c>
      <c r="O7135" s="17" t="s">
        <v>1044</v>
      </c>
      <c r="P7135" s="17" t="s">
        <v>6797</v>
      </c>
      <c r="Q7135" s="17" t="s">
        <v>297</v>
      </c>
      <c r="R7135" s="18">
        <v>95</v>
      </c>
      <c r="S7135" s="10">
        <v>44</v>
      </c>
      <c r="AA7135" s="11" t="str">
        <f t="shared" si="111"/>
        <v>44. Phú ThọHuyện Tam Nông</v>
      </c>
    </row>
    <row r="7136" spans="11:27" ht="15.75">
      <c r="K7136" s="21"/>
      <c r="L7136" s="17"/>
      <c r="M7136" s="17"/>
      <c r="N7136" s="17" t="s">
        <v>463</v>
      </c>
      <c r="O7136" s="17" t="s">
        <v>1044</v>
      </c>
      <c r="P7136" s="17" t="s">
        <v>1122</v>
      </c>
      <c r="Q7136" s="17" t="s">
        <v>297</v>
      </c>
      <c r="R7136" s="18">
        <v>95</v>
      </c>
      <c r="S7136" s="10">
        <v>44</v>
      </c>
      <c r="AA7136" s="11" t="str">
        <f t="shared" si="111"/>
        <v>44. Phú ThọHuyện Tam Nông</v>
      </c>
    </row>
    <row r="7137" spans="11:27" ht="15.75">
      <c r="K7137" s="21"/>
      <c r="L7137" s="17"/>
      <c r="M7137" s="17"/>
      <c r="N7137" s="17" t="s">
        <v>463</v>
      </c>
      <c r="O7137" s="17" t="s">
        <v>1044</v>
      </c>
      <c r="P7137" s="17" t="s">
        <v>6798</v>
      </c>
      <c r="Q7137" s="17" t="s">
        <v>297</v>
      </c>
      <c r="R7137" s="18">
        <v>95</v>
      </c>
      <c r="S7137" s="10">
        <v>44</v>
      </c>
      <c r="AA7137" s="11" t="str">
        <f t="shared" si="111"/>
        <v>44. Phú ThọHuyện Tam Nông</v>
      </c>
    </row>
    <row r="7138" spans="11:27" ht="15.75">
      <c r="K7138" s="21"/>
      <c r="L7138" s="17"/>
      <c r="M7138" s="17"/>
      <c r="N7138" s="17" t="s">
        <v>463</v>
      </c>
      <c r="O7138" s="17" t="s">
        <v>1044</v>
      </c>
      <c r="P7138" s="17" t="s">
        <v>6799</v>
      </c>
      <c r="Q7138" s="17" t="s">
        <v>297</v>
      </c>
      <c r="R7138" s="18">
        <v>95</v>
      </c>
      <c r="S7138" s="10">
        <v>44</v>
      </c>
      <c r="AA7138" s="11" t="str">
        <f t="shared" si="111"/>
        <v>44. Phú ThọHuyện Tam Nông</v>
      </c>
    </row>
    <row r="7139" spans="11:27" ht="15.75">
      <c r="K7139" s="21"/>
      <c r="L7139" s="17"/>
      <c r="M7139" s="17"/>
      <c r="N7139" s="17" t="s">
        <v>463</v>
      </c>
      <c r="O7139" s="17" t="s">
        <v>1044</v>
      </c>
      <c r="P7139" s="17" t="s">
        <v>4891</v>
      </c>
      <c r="Q7139" s="17" t="s">
        <v>297</v>
      </c>
      <c r="R7139" s="18">
        <v>95</v>
      </c>
      <c r="S7139" s="10">
        <v>44</v>
      </c>
      <c r="AA7139" s="11" t="str">
        <f t="shared" si="111"/>
        <v>44. Phú ThọHuyện Tam Nông</v>
      </c>
    </row>
    <row r="7140" spans="11:27" ht="15.75">
      <c r="K7140" s="21"/>
      <c r="L7140" s="17"/>
      <c r="M7140" s="17"/>
      <c r="N7140" s="17" t="s">
        <v>463</v>
      </c>
      <c r="O7140" s="17" t="s">
        <v>1044</v>
      </c>
      <c r="P7140" s="17" t="s">
        <v>6800</v>
      </c>
      <c r="Q7140" s="17" t="s">
        <v>297</v>
      </c>
      <c r="R7140" s="18">
        <v>95</v>
      </c>
      <c r="S7140" s="10">
        <v>44</v>
      </c>
      <c r="AA7140" s="11" t="str">
        <f t="shared" si="111"/>
        <v>44. Phú ThọHuyện Tam Nông</v>
      </c>
    </row>
    <row r="7141" spans="11:27" ht="15.75">
      <c r="K7141" s="21"/>
      <c r="L7141" s="17"/>
      <c r="M7141" s="17"/>
      <c r="N7141" s="17" t="s">
        <v>463</v>
      </c>
      <c r="O7141" s="17" t="s">
        <v>1044</v>
      </c>
      <c r="P7141" s="17" t="s">
        <v>6801</v>
      </c>
      <c r="Q7141" s="17" t="s">
        <v>297</v>
      </c>
      <c r="R7141" s="18">
        <v>95</v>
      </c>
      <c r="S7141" s="10">
        <v>44</v>
      </c>
      <c r="AA7141" s="11" t="str">
        <f t="shared" si="111"/>
        <v>44. Phú ThọHuyện Tam Nông</v>
      </c>
    </row>
    <row r="7142" spans="11:27" ht="15.75">
      <c r="K7142" s="21"/>
      <c r="L7142" s="17"/>
      <c r="M7142" s="17"/>
      <c r="N7142" s="17" t="s">
        <v>463</v>
      </c>
      <c r="O7142" s="17" t="s">
        <v>1044</v>
      </c>
      <c r="P7142" s="17" t="s">
        <v>6802</v>
      </c>
      <c r="Q7142" s="17" t="s">
        <v>297</v>
      </c>
      <c r="R7142" s="18">
        <v>95</v>
      </c>
      <c r="S7142" s="10">
        <v>44</v>
      </c>
      <c r="AA7142" s="11" t="str">
        <f t="shared" si="111"/>
        <v>44. Phú ThọHuyện Tam Nông</v>
      </c>
    </row>
    <row r="7143" spans="11:27" ht="15.75">
      <c r="K7143" s="21"/>
      <c r="L7143" s="17"/>
      <c r="M7143" s="17"/>
      <c r="N7143" s="17" t="s">
        <v>463</v>
      </c>
      <c r="O7143" s="17" t="s">
        <v>1044</v>
      </c>
      <c r="P7143" s="17" t="s">
        <v>6803</v>
      </c>
      <c r="Q7143" s="17" t="s">
        <v>297</v>
      </c>
      <c r="R7143" s="18">
        <v>95</v>
      </c>
      <c r="S7143" s="10">
        <v>44</v>
      </c>
      <c r="AA7143" s="11" t="str">
        <f t="shared" si="111"/>
        <v>44. Phú ThọHuyện Tam Nông</v>
      </c>
    </row>
    <row r="7144" spans="11:27" ht="15.75">
      <c r="K7144" s="21"/>
      <c r="L7144" s="17"/>
      <c r="M7144" s="17"/>
      <c r="N7144" s="17" t="s">
        <v>463</v>
      </c>
      <c r="O7144" s="17" t="s">
        <v>1044</v>
      </c>
      <c r="P7144" s="17" t="s">
        <v>6804</v>
      </c>
      <c r="Q7144" s="17" t="s">
        <v>297</v>
      </c>
      <c r="R7144" s="18">
        <v>95</v>
      </c>
      <c r="S7144" s="10">
        <v>44</v>
      </c>
      <c r="AA7144" s="11" t="str">
        <f t="shared" si="111"/>
        <v>44. Phú ThọHuyện Tam Nông</v>
      </c>
    </row>
    <row r="7145" spans="11:27" ht="15.75">
      <c r="K7145" s="21"/>
      <c r="L7145" s="17"/>
      <c r="M7145" s="17"/>
      <c r="N7145" s="17" t="s">
        <v>463</v>
      </c>
      <c r="O7145" s="17" t="s">
        <v>1559</v>
      </c>
      <c r="P7145" s="17" t="s">
        <v>2695</v>
      </c>
      <c r="Q7145" s="17" t="s">
        <v>297</v>
      </c>
      <c r="R7145" s="18">
        <v>95</v>
      </c>
      <c r="S7145" s="10">
        <v>44</v>
      </c>
      <c r="AA7145" s="11" t="str">
        <f t="shared" si="111"/>
        <v>44. Phú ThọHuyện Tân Sơn</v>
      </c>
    </row>
    <row r="7146" spans="11:27" ht="15.75">
      <c r="K7146" s="21"/>
      <c r="L7146" s="17"/>
      <c r="M7146" s="17"/>
      <c r="N7146" s="17" t="s">
        <v>463</v>
      </c>
      <c r="O7146" s="17" t="s">
        <v>1559</v>
      </c>
      <c r="P7146" s="17" t="s">
        <v>6805</v>
      </c>
      <c r="Q7146" s="17" t="s">
        <v>297</v>
      </c>
      <c r="R7146" s="18">
        <v>95</v>
      </c>
      <c r="S7146" s="10">
        <v>44</v>
      </c>
      <c r="AA7146" s="11" t="str">
        <f t="shared" si="111"/>
        <v>44. Phú ThọHuyện Tân Sơn</v>
      </c>
    </row>
    <row r="7147" spans="11:27" ht="15.75">
      <c r="K7147" s="21"/>
      <c r="L7147" s="17"/>
      <c r="M7147" s="17"/>
      <c r="N7147" s="17" t="s">
        <v>463</v>
      </c>
      <c r="O7147" s="17" t="s">
        <v>1559</v>
      </c>
      <c r="P7147" s="17" t="s">
        <v>6806</v>
      </c>
      <c r="Q7147" s="17" t="s">
        <v>297</v>
      </c>
      <c r="R7147" s="18">
        <v>95</v>
      </c>
      <c r="S7147" s="10">
        <v>44</v>
      </c>
      <c r="AA7147" s="11" t="str">
        <f t="shared" si="111"/>
        <v>44. Phú ThọHuyện Tân Sơn</v>
      </c>
    </row>
    <row r="7148" spans="11:27" ht="15.75">
      <c r="K7148" s="21"/>
      <c r="L7148" s="17"/>
      <c r="M7148" s="17"/>
      <c r="N7148" s="17" t="s">
        <v>463</v>
      </c>
      <c r="O7148" s="17" t="s">
        <v>1559</v>
      </c>
      <c r="P7148" s="17" t="s">
        <v>6807</v>
      </c>
      <c r="Q7148" s="17" t="s">
        <v>297</v>
      </c>
      <c r="R7148" s="18">
        <v>95</v>
      </c>
      <c r="S7148" s="10">
        <v>44</v>
      </c>
      <c r="AA7148" s="11" t="str">
        <f t="shared" si="111"/>
        <v>44. Phú ThọHuyện Tân Sơn</v>
      </c>
    </row>
    <row r="7149" spans="11:27" ht="15.75">
      <c r="K7149" s="21"/>
      <c r="L7149" s="17"/>
      <c r="M7149" s="17"/>
      <c r="N7149" s="17" t="s">
        <v>463</v>
      </c>
      <c r="O7149" s="17" t="s">
        <v>1559</v>
      </c>
      <c r="P7149" s="17" t="s">
        <v>6808</v>
      </c>
      <c r="Q7149" s="17" t="s">
        <v>297</v>
      </c>
      <c r="R7149" s="18">
        <v>95</v>
      </c>
      <c r="S7149" s="10">
        <v>44</v>
      </c>
      <c r="AA7149" s="11" t="str">
        <f t="shared" si="111"/>
        <v>44. Phú ThọHuyện Tân Sơn</v>
      </c>
    </row>
    <row r="7150" spans="11:27" ht="15.75">
      <c r="K7150" s="21"/>
      <c r="L7150" s="17"/>
      <c r="M7150" s="17"/>
      <c r="N7150" s="17" t="s">
        <v>463</v>
      </c>
      <c r="O7150" s="17" t="s">
        <v>1559</v>
      </c>
      <c r="P7150" s="17" t="s">
        <v>6809</v>
      </c>
      <c r="Q7150" s="17" t="s">
        <v>297</v>
      </c>
      <c r="R7150" s="18">
        <v>95</v>
      </c>
      <c r="S7150" s="10">
        <v>44</v>
      </c>
      <c r="AA7150" s="11" t="str">
        <f t="shared" si="111"/>
        <v>44. Phú ThọHuyện Tân Sơn</v>
      </c>
    </row>
    <row r="7151" spans="11:27" ht="15.75">
      <c r="K7151" s="21"/>
      <c r="L7151" s="17"/>
      <c r="M7151" s="17"/>
      <c r="N7151" s="17" t="s">
        <v>463</v>
      </c>
      <c r="O7151" s="17" t="s">
        <v>1559</v>
      </c>
      <c r="P7151" s="17" t="s">
        <v>5380</v>
      </c>
      <c r="Q7151" s="17" t="s">
        <v>297</v>
      </c>
      <c r="R7151" s="18">
        <v>95</v>
      </c>
      <c r="S7151" s="10">
        <v>44</v>
      </c>
      <c r="AA7151" s="11" t="str">
        <f t="shared" si="111"/>
        <v>44. Phú ThọHuyện Tân Sơn</v>
      </c>
    </row>
    <row r="7152" spans="11:27" ht="15.75">
      <c r="K7152" s="21"/>
      <c r="L7152" s="17"/>
      <c r="M7152" s="17"/>
      <c r="N7152" s="17" t="s">
        <v>463</v>
      </c>
      <c r="O7152" s="17" t="s">
        <v>1559</v>
      </c>
      <c r="P7152" s="17" t="s">
        <v>3356</v>
      </c>
      <c r="Q7152" s="17" t="s">
        <v>297</v>
      </c>
      <c r="R7152" s="18">
        <v>95</v>
      </c>
      <c r="S7152" s="10">
        <v>44</v>
      </c>
      <c r="AA7152" s="11" t="str">
        <f t="shared" si="111"/>
        <v>44. Phú ThọHuyện Tân Sơn</v>
      </c>
    </row>
    <row r="7153" spans="11:27" ht="15.75">
      <c r="K7153" s="21"/>
      <c r="L7153" s="17"/>
      <c r="M7153" s="17"/>
      <c r="N7153" s="17" t="s">
        <v>463</v>
      </c>
      <c r="O7153" s="17" t="s">
        <v>1559</v>
      </c>
      <c r="P7153" s="17" t="s">
        <v>1028</v>
      </c>
      <c r="Q7153" s="17" t="s">
        <v>297</v>
      </c>
      <c r="R7153" s="18">
        <v>95</v>
      </c>
      <c r="S7153" s="10">
        <v>44</v>
      </c>
      <c r="AA7153" s="11" t="str">
        <f t="shared" si="111"/>
        <v>44. Phú ThọHuyện Tân Sơn</v>
      </c>
    </row>
    <row r="7154" spans="11:27" ht="15.75">
      <c r="K7154" s="21"/>
      <c r="L7154" s="17"/>
      <c r="M7154" s="17"/>
      <c r="N7154" s="17" t="s">
        <v>463</v>
      </c>
      <c r="O7154" s="17" t="s">
        <v>1559</v>
      </c>
      <c r="P7154" s="17" t="s">
        <v>2615</v>
      </c>
      <c r="Q7154" s="17" t="s">
        <v>297</v>
      </c>
      <c r="R7154" s="18">
        <v>95</v>
      </c>
      <c r="S7154" s="10">
        <v>44</v>
      </c>
      <c r="AA7154" s="11" t="str">
        <f t="shared" si="111"/>
        <v>44. Phú ThọHuyện Tân Sơn</v>
      </c>
    </row>
    <row r="7155" spans="11:27" ht="15.75">
      <c r="K7155" s="21"/>
      <c r="L7155" s="17"/>
      <c r="M7155" s="17"/>
      <c r="N7155" s="17" t="s">
        <v>463</v>
      </c>
      <c r="O7155" s="17" t="s">
        <v>1559</v>
      </c>
      <c r="P7155" s="17" t="s">
        <v>6810</v>
      </c>
      <c r="Q7155" s="17" t="s">
        <v>297</v>
      </c>
      <c r="R7155" s="18">
        <v>95</v>
      </c>
      <c r="S7155" s="10">
        <v>44</v>
      </c>
      <c r="AA7155" s="11" t="str">
        <f t="shared" si="111"/>
        <v>44. Phú ThọHuyện Tân Sơn</v>
      </c>
    </row>
    <row r="7156" spans="11:27" ht="15.75">
      <c r="K7156" s="21"/>
      <c r="L7156" s="17"/>
      <c r="M7156" s="17"/>
      <c r="N7156" s="17" t="s">
        <v>463</v>
      </c>
      <c r="O7156" s="17" t="s">
        <v>1559</v>
      </c>
      <c r="P7156" s="17" t="s">
        <v>6811</v>
      </c>
      <c r="Q7156" s="17" t="s">
        <v>297</v>
      </c>
      <c r="R7156" s="18">
        <v>95</v>
      </c>
      <c r="S7156" s="10">
        <v>44</v>
      </c>
      <c r="AA7156" s="11" t="str">
        <f t="shared" si="111"/>
        <v>44. Phú ThọHuyện Tân Sơn</v>
      </c>
    </row>
    <row r="7157" spans="11:27" ht="15.75">
      <c r="K7157" s="21"/>
      <c r="L7157" s="17"/>
      <c r="M7157" s="17"/>
      <c r="N7157" s="17" t="s">
        <v>463</v>
      </c>
      <c r="O7157" s="17" t="s">
        <v>1559</v>
      </c>
      <c r="P7157" s="17" t="s">
        <v>6812</v>
      </c>
      <c r="Q7157" s="17" t="s">
        <v>297</v>
      </c>
      <c r="R7157" s="18">
        <v>95</v>
      </c>
      <c r="S7157" s="10">
        <v>44</v>
      </c>
      <c r="AA7157" s="11" t="str">
        <f t="shared" si="111"/>
        <v>44. Phú ThọHuyện Tân Sơn</v>
      </c>
    </row>
    <row r="7158" spans="11:27" ht="15.75">
      <c r="K7158" s="21"/>
      <c r="L7158" s="17"/>
      <c r="M7158" s="17"/>
      <c r="N7158" s="17" t="s">
        <v>463</v>
      </c>
      <c r="O7158" s="17" t="s">
        <v>1559</v>
      </c>
      <c r="P7158" s="17" t="s">
        <v>6813</v>
      </c>
      <c r="Q7158" s="17" t="s">
        <v>297</v>
      </c>
      <c r="R7158" s="18">
        <v>95</v>
      </c>
      <c r="S7158" s="10">
        <v>44</v>
      </c>
      <c r="AA7158" s="11" t="str">
        <f t="shared" si="111"/>
        <v>44. Phú ThọHuyện Tân Sơn</v>
      </c>
    </row>
    <row r="7159" spans="11:27" ht="15.75">
      <c r="K7159" s="21"/>
      <c r="L7159" s="17"/>
      <c r="M7159" s="17"/>
      <c r="N7159" s="17" t="s">
        <v>463</v>
      </c>
      <c r="O7159" s="17" t="s">
        <v>1559</v>
      </c>
      <c r="P7159" s="17" t="s">
        <v>6814</v>
      </c>
      <c r="Q7159" s="17" t="s">
        <v>297</v>
      </c>
      <c r="R7159" s="18">
        <v>95</v>
      </c>
      <c r="S7159" s="10">
        <v>44</v>
      </c>
      <c r="AA7159" s="11" t="str">
        <f t="shared" si="111"/>
        <v>44. Phú ThọHuyện Tân Sơn</v>
      </c>
    </row>
    <row r="7160" spans="11:27" ht="15.75">
      <c r="K7160" s="21"/>
      <c r="L7160" s="17"/>
      <c r="M7160" s="17"/>
      <c r="N7160" s="17" t="s">
        <v>463</v>
      </c>
      <c r="O7160" s="17" t="s">
        <v>1559</v>
      </c>
      <c r="P7160" s="17" t="s">
        <v>6217</v>
      </c>
      <c r="Q7160" s="17" t="s">
        <v>297</v>
      </c>
      <c r="R7160" s="18">
        <v>95</v>
      </c>
      <c r="S7160" s="10">
        <v>44</v>
      </c>
      <c r="AA7160" s="11" t="str">
        <f t="shared" si="111"/>
        <v>44. Phú ThọHuyện Tân Sơn</v>
      </c>
    </row>
    <row r="7161" spans="11:27" ht="15.75">
      <c r="K7161" s="21"/>
      <c r="L7161" s="17"/>
      <c r="M7161" s="17"/>
      <c r="N7161" s="17" t="s">
        <v>463</v>
      </c>
      <c r="O7161" s="17" t="s">
        <v>1559</v>
      </c>
      <c r="P7161" s="17" t="s">
        <v>1701</v>
      </c>
      <c r="Q7161" s="17" t="s">
        <v>297</v>
      </c>
      <c r="R7161" s="18">
        <v>95</v>
      </c>
      <c r="S7161" s="10">
        <v>44</v>
      </c>
      <c r="AA7161" s="11" t="str">
        <f t="shared" si="111"/>
        <v>44. Phú ThọHuyện Tân Sơn</v>
      </c>
    </row>
    <row r="7162" spans="11:27" ht="15.75">
      <c r="K7162" s="21"/>
      <c r="L7162" s="17"/>
      <c r="M7162" s="17"/>
      <c r="N7162" s="17" t="s">
        <v>463</v>
      </c>
      <c r="O7162" s="17" t="s">
        <v>1561</v>
      </c>
      <c r="P7162" s="17" t="s">
        <v>6815</v>
      </c>
      <c r="Q7162" s="17" t="s">
        <v>297</v>
      </c>
      <c r="R7162" s="18">
        <v>95</v>
      </c>
      <c r="S7162" s="10">
        <v>44</v>
      </c>
      <c r="AA7162" s="11" t="str">
        <f t="shared" si="111"/>
        <v>44. Phú ThọHuyện Thanh Ba</v>
      </c>
    </row>
    <row r="7163" spans="11:27" ht="15.75">
      <c r="K7163" s="21"/>
      <c r="L7163" s="17"/>
      <c r="M7163" s="17"/>
      <c r="N7163" s="17" t="s">
        <v>463</v>
      </c>
      <c r="O7163" s="17" t="s">
        <v>1561</v>
      </c>
      <c r="P7163" s="17" t="s">
        <v>6816</v>
      </c>
      <c r="Q7163" s="17" t="s">
        <v>297</v>
      </c>
      <c r="R7163" s="18">
        <v>95</v>
      </c>
      <c r="S7163" s="10">
        <v>44</v>
      </c>
      <c r="AA7163" s="11" t="str">
        <f t="shared" si="111"/>
        <v>44. Phú ThọHuyện Thanh Ba</v>
      </c>
    </row>
    <row r="7164" spans="11:27" ht="15.75">
      <c r="K7164" s="21"/>
      <c r="L7164" s="17"/>
      <c r="M7164" s="17"/>
      <c r="N7164" s="17" t="s">
        <v>463</v>
      </c>
      <c r="O7164" s="17" t="s">
        <v>1561</v>
      </c>
      <c r="P7164" s="17" t="s">
        <v>6206</v>
      </c>
      <c r="Q7164" s="17" t="s">
        <v>297</v>
      </c>
      <c r="R7164" s="18">
        <v>95</v>
      </c>
      <c r="S7164" s="10">
        <v>44</v>
      </c>
      <c r="AA7164" s="11" t="str">
        <f t="shared" si="111"/>
        <v>44. Phú ThọHuyện Thanh Ba</v>
      </c>
    </row>
    <row r="7165" spans="11:27" ht="15.75">
      <c r="K7165" s="21"/>
      <c r="L7165" s="17"/>
      <c r="M7165" s="17"/>
      <c r="N7165" s="17" t="s">
        <v>463</v>
      </c>
      <c r="O7165" s="17" t="s">
        <v>1561</v>
      </c>
      <c r="P7165" s="17" t="s">
        <v>6817</v>
      </c>
      <c r="Q7165" s="17" t="s">
        <v>297</v>
      </c>
      <c r="R7165" s="18">
        <v>95</v>
      </c>
      <c r="S7165" s="10">
        <v>44</v>
      </c>
      <c r="AA7165" s="11" t="str">
        <f t="shared" si="111"/>
        <v>44. Phú ThọHuyện Thanh Ba</v>
      </c>
    </row>
    <row r="7166" spans="11:27" ht="15.75">
      <c r="K7166" s="21"/>
      <c r="L7166" s="17"/>
      <c r="M7166" s="17"/>
      <c r="N7166" s="17" t="s">
        <v>463</v>
      </c>
      <c r="O7166" s="17" t="s">
        <v>1561</v>
      </c>
      <c r="P7166" s="17" t="s">
        <v>6818</v>
      </c>
      <c r="Q7166" s="17" t="s">
        <v>297</v>
      </c>
      <c r="R7166" s="18">
        <v>95</v>
      </c>
      <c r="S7166" s="10">
        <v>44</v>
      </c>
      <c r="AA7166" s="11" t="str">
        <f t="shared" si="111"/>
        <v>44. Phú ThọHuyện Thanh Ba</v>
      </c>
    </row>
    <row r="7167" spans="11:27" ht="15.75">
      <c r="K7167" s="21"/>
      <c r="L7167" s="17"/>
      <c r="M7167" s="17"/>
      <c r="N7167" s="17" t="s">
        <v>463</v>
      </c>
      <c r="O7167" s="17" t="s">
        <v>1561</v>
      </c>
      <c r="P7167" s="17" t="s">
        <v>6819</v>
      </c>
      <c r="Q7167" s="17" t="s">
        <v>297</v>
      </c>
      <c r="R7167" s="18">
        <v>95</v>
      </c>
      <c r="S7167" s="10">
        <v>44</v>
      </c>
      <c r="AA7167" s="11" t="str">
        <f t="shared" si="111"/>
        <v>44. Phú ThọHuyện Thanh Ba</v>
      </c>
    </row>
    <row r="7168" spans="11:27" ht="15.75">
      <c r="K7168" s="21"/>
      <c r="L7168" s="17"/>
      <c r="M7168" s="17"/>
      <c r="N7168" s="17" t="s">
        <v>463</v>
      </c>
      <c r="O7168" s="17" t="s">
        <v>1561</v>
      </c>
      <c r="P7168" s="17" t="s">
        <v>4357</v>
      </c>
      <c r="Q7168" s="17" t="s">
        <v>297</v>
      </c>
      <c r="R7168" s="18">
        <v>95</v>
      </c>
      <c r="S7168" s="10">
        <v>44</v>
      </c>
      <c r="AA7168" s="11" t="str">
        <f t="shared" si="111"/>
        <v>44. Phú ThọHuyện Thanh Ba</v>
      </c>
    </row>
    <row r="7169" spans="11:27" ht="15.75">
      <c r="K7169" s="21"/>
      <c r="L7169" s="17"/>
      <c r="M7169" s="17"/>
      <c r="N7169" s="17" t="s">
        <v>463</v>
      </c>
      <c r="O7169" s="17" t="s">
        <v>1561</v>
      </c>
      <c r="P7169" s="17" t="s">
        <v>6820</v>
      </c>
      <c r="Q7169" s="17" t="s">
        <v>297</v>
      </c>
      <c r="R7169" s="18">
        <v>95</v>
      </c>
      <c r="S7169" s="10">
        <v>44</v>
      </c>
      <c r="AA7169" s="11" t="str">
        <f t="shared" si="111"/>
        <v>44. Phú ThọHuyện Thanh Ba</v>
      </c>
    </row>
    <row r="7170" spans="11:27" ht="15.75">
      <c r="K7170" s="21"/>
      <c r="L7170" s="17"/>
      <c r="M7170" s="17"/>
      <c r="N7170" s="17" t="s">
        <v>463</v>
      </c>
      <c r="O7170" s="17" t="s">
        <v>1561</v>
      </c>
      <c r="P7170" s="17" t="s">
        <v>6821</v>
      </c>
      <c r="Q7170" s="17" t="s">
        <v>297</v>
      </c>
      <c r="R7170" s="18">
        <v>95</v>
      </c>
      <c r="S7170" s="10">
        <v>44</v>
      </c>
      <c r="AA7170" s="11" t="str">
        <f t="shared" si="111"/>
        <v>44. Phú ThọHuyện Thanh Ba</v>
      </c>
    </row>
    <row r="7171" spans="11:27" ht="15.75">
      <c r="K7171" s="21"/>
      <c r="L7171" s="17"/>
      <c r="M7171" s="17"/>
      <c r="N7171" s="17" t="s">
        <v>463</v>
      </c>
      <c r="O7171" s="17" t="s">
        <v>1561</v>
      </c>
      <c r="P7171" s="17" t="s">
        <v>6822</v>
      </c>
      <c r="Q7171" s="17" t="s">
        <v>297</v>
      </c>
      <c r="R7171" s="18">
        <v>95</v>
      </c>
      <c r="S7171" s="10">
        <v>44</v>
      </c>
      <c r="AA7171" s="11" t="str">
        <f t="shared" si="111"/>
        <v>44. Phú ThọHuyện Thanh Ba</v>
      </c>
    </row>
    <row r="7172" spans="11:27" ht="15.75">
      <c r="K7172" s="21"/>
      <c r="L7172" s="17"/>
      <c r="M7172" s="17"/>
      <c r="N7172" s="17" t="s">
        <v>463</v>
      </c>
      <c r="O7172" s="17" t="s">
        <v>1561</v>
      </c>
      <c r="P7172" s="17" t="s">
        <v>6823</v>
      </c>
      <c r="Q7172" s="17" t="s">
        <v>297</v>
      </c>
      <c r="R7172" s="18">
        <v>95</v>
      </c>
      <c r="S7172" s="10">
        <v>44</v>
      </c>
      <c r="AA7172" s="11" t="str">
        <f t="shared" si="111"/>
        <v>44. Phú ThọHuyện Thanh Ba</v>
      </c>
    </row>
    <row r="7173" spans="11:27" ht="15.75">
      <c r="K7173" s="21"/>
      <c r="L7173" s="17"/>
      <c r="M7173" s="17"/>
      <c r="N7173" s="17" t="s">
        <v>463</v>
      </c>
      <c r="O7173" s="17" t="s">
        <v>1561</v>
      </c>
      <c r="P7173" s="17" t="s">
        <v>6824</v>
      </c>
      <c r="Q7173" s="17" t="s">
        <v>297</v>
      </c>
      <c r="R7173" s="18">
        <v>95</v>
      </c>
      <c r="S7173" s="10">
        <v>44</v>
      </c>
      <c r="AA7173" s="11" t="str">
        <f t="shared" si="111"/>
        <v>44. Phú ThọHuyện Thanh Ba</v>
      </c>
    </row>
    <row r="7174" spans="11:27" ht="15.75">
      <c r="K7174" s="21"/>
      <c r="L7174" s="17"/>
      <c r="M7174" s="17"/>
      <c r="N7174" s="17" t="s">
        <v>463</v>
      </c>
      <c r="O7174" s="17" t="s">
        <v>1561</v>
      </c>
      <c r="P7174" s="17" t="s">
        <v>6825</v>
      </c>
      <c r="Q7174" s="17" t="s">
        <v>297</v>
      </c>
      <c r="R7174" s="18">
        <v>95</v>
      </c>
      <c r="S7174" s="10">
        <v>44</v>
      </c>
      <c r="AA7174" s="11" t="str">
        <f t="shared" ref="AA7174:AA7237" si="112">N7174&amp;O7174</f>
        <v>44. Phú ThọHuyện Thanh Ba</v>
      </c>
    </row>
    <row r="7175" spans="11:27" ht="15.75">
      <c r="K7175" s="21"/>
      <c r="L7175" s="17"/>
      <c r="M7175" s="17"/>
      <c r="N7175" s="17" t="s">
        <v>463</v>
      </c>
      <c r="O7175" s="17" t="s">
        <v>1561</v>
      </c>
      <c r="P7175" s="17" t="s">
        <v>6826</v>
      </c>
      <c r="Q7175" s="17" t="s">
        <v>297</v>
      </c>
      <c r="R7175" s="18">
        <v>95</v>
      </c>
      <c r="S7175" s="10">
        <v>44</v>
      </c>
      <c r="AA7175" s="11" t="str">
        <f t="shared" si="112"/>
        <v>44. Phú ThọHuyện Thanh Ba</v>
      </c>
    </row>
    <row r="7176" spans="11:27" ht="15.75">
      <c r="K7176" s="21"/>
      <c r="L7176" s="17"/>
      <c r="M7176" s="17"/>
      <c r="N7176" s="17" t="s">
        <v>463</v>
      </c>
      <c r="O7176" s="17" t="s">
        <v>1561</v>
      </c>
      <c r="P7176" s="17" t="s">
        <v>6827</v>
      </c>
      <c r="Q7176" s="17" t="s">
        <v>297</v>
      </c>
      <c r="R7176" s="18">
        <v>95</v>
      </c>
      <c r="S7176" s="10">
        <v>44</v>
      </c>
      <c r="AA7176" s="11" t="str">
        <f t="shared" si="112"/>
        <v>44. Phú ThọHuyện Thanh Ba</v>
      </c>
    </row>
    <row r="7177" spans="11:27" ht="15.75">
      <c r="K7177" s="21"/>
      <c r="L7177" s="17"/>
      <c r="M7177" s="17"/>
      <c r="N7177" s="17" t="s">
        <v>463</v>
      </c>
      <c r="O7177" s="17" t="s">
        <v>1561</v>
      </c>
      <c r="P7177" s="17" t="s">
        <v>6828</v>
      </c>
      <c r="Q7177" s="17" t="s">
        <v>297</v>
      </c>
      <c r="R7177" s="18">
        <v>95</v>
      </c>
      <c r="S7177" s="10">
        <v>44</v>
      </c>
      <c r="AA7177" s="11" t="str">
        <f t="shared" si="112"/>
        <v>44. Phú ThọHuyện Thanh Ba</v>
      </c>
    </row>
    <row r="7178" spans="11:27" ht="15.75">
      <c r="K7178" s="21"/>
      <c r="L7178" s="17"/>
      <c r="M7178" s="17"/>
      <c r="N7178" s="17" t="s">
        <v>463</v>
      </c>
      <c r="O7178" s="17" t="s">
        <v>1561</v>
      </c>
      <c r="P7178" s="17" t="s">
        <v>4564</v>
      </c>
      <c r="Q7178" s="17" t="s">
        <v>297</v>
      </c>
      <c r="R7178" s="18">
        <v>95</v>
      </c>
      <c r="S7178" s="10">
        <v>44</v>
      </c>
      <c r="AA7178" s="11" t="str">
        <f t="shared" si="112"/>
        <v>44. Phú ThọHuyện Thanh Ba</v>
      </c>
    </row>
    <row r="7179" spans="11:27" ht="15.75">
      <c r="K7179" s="21"/>
      <c r="L7179" s="17"/>
      <c r="M7179" s="17"/>
      <c r="N7179" s="17" t="s">
        <v>463</v>
      </c>
      <c r="O7179" s="17" t="s">
        <v>1561</v>
      </c>
      <c r="P7179" s="17" t="s">
        <v>6829</v>
      </c>
      <c r="Q7179" s="17" t="s">
        <v>297</v>
      </c>
      <c r="R7179" s="18">
        <v>95</v>
      </c>
      <c r="S7179" s="10">
        <v>44</v>
      </c>
      <c r="AA7179" s="11" t="str">
        <f t="shared" si="112"/>
        <v>44. Phú ThọHuyện Thanh Ba</v>
      </c>
    </row>
    <row r="7180" spans="11:27" ht="15.75">
      <c r="K7180" s="21"/>
      <c r="L7180" s="17"/>
      <c r="M7180" s="17"/>
      <c r="N7180" s="17" t="s">
        <v>463</v>
      </c>
      <c r="O7180" s="17" t="s">
        <v>1561</v>
      </c>
      <c r="P7180" s="17" t="s">
        <v>5844</v>
      </c>
      <c r="Q7180" s="17" t="s">
        <v>297</v>
      </c>
      <c r="R7180" s="18">
        <v>95</v>
      </c>
      <c r="S7180" s="10">
        <v>44</v>
      </c>
      <c r="AA7180" s="11" t="str">
        <f t="shared" si="112"/>
        <v>44. Phú ThọHuyện Thanh Ba</v>
      </c>
    </row>
    <row r="7181" spans="11:27" ht="15.75">
      <c r="K7181" s="21"/>
      <c r="L7181" s="17"/>
      <c r="M7181" s="17"/>
      <c r="N7181" s="17" t="s">
        <v>463</v>
      </c>
      <c r="O7181" s="17" t="s">
        <v>1563</v>
      </c>
      <c r="P7181" s="17" t="s">
        <v>6830</v>
      </c>
      <c r="Q7181" s="17" t="s">
        <v>297</v>
      </c>
      <c r="R7181" s="18">
        <v>95</v>
      </c>
      <c r="S7181" s="10">
        <v>44</v>
      </c>
      <c r="AA7181" s="11" t="str">
        <f t="shared" si="112"/>
        <v>44. Phú ThọHuyện Thanh Sơn</v>
      </c>
    </row>
    <row r="7182" spans="11:27" ht="15.75">
      <c r="K7182" s="21"/>
      <c r="L7182" s="17"/>
      <c r="M7182" s="17"/>
      <c r="N7182" s="17" t="s">
        <v>463</v>
      </c>
      <c r="O7182" s="17" t="s">
        <v>1563</v>
      </c>
      <c r="P7182" s="17" t="s">
        <v>6831</v>
      </c>
      <c r="Q7182" s="17" t="s">
        <v>297</v>
      </c>
      <c r="R7182" s="18">
        <v>95</v>
      </c>
      <c r="S7182" s="10">
        <v>44</v>
      </c>
      <c r="AA7182" s="11" t="str">
        <f t="shared" si="112"/>
        <v>44. Phú ThọHuyện Thanh Sơn</v>
      </c>
    </row>
    <row r="7183" spans="11:27" ht="15.75">
      <c r="K7183" s="21"/>
      <c r="L7183" s="17"/>
      <c r="M7183" s="17"/>
      <c r="N7183" s="17" t="s">
        <v>463</v>
      </c>
      <c r="O7183" s="17" t="s">
        <v>1563</v>
      </c>
      <c r="P7183" s="17" t="s">
        <v>6832</v>
      </c>
      <c r="Q7183" s="17" t="s">
        <v>297</v>
      </c>
      <c r="R7183" s="18">
        <v>95</v>
      </c>
      <c r="S7183" s="10">
        <v>44</v>
      </c>
      <c r="AA7183" s="11" t="str">
        <f t="shared" si="112"/>
        <v>44. Phú ThọHuyện Thanh Sơn</v>
      </c>
    </row>
    <row r="7184" spans="11:27" ht="15.75">
      <c r="K7184" s="21"/>
      <c r="L7184" s="17"/>
      <c r="M7184" s="17"/>
      <c r="N7184" s="17" t="s">
        <v>463</v>
      </c>
      <c r="O7184" s="17" t="s">
        <v>1563</v>
      </c>
      <c r="P7184" s="17" t="s">
        <v>6833</v>
      </c>
      <c r="Q7184" s="17" t="s">
        <v>297</v>
      </c>
      <c r="R7184" s="18">
        <v>95</v>
      </c>
      <c r="S7184" s="10">
        <v>44</v>
      </c>
      <c r="AA7184" s="11" t="str">
        <f t="shared" si="112"/>
        <v>44. Phú ThọHuyện Thanh Sơn</v>
      </c>
    </row>
    <row r="7185" spans="11:27" ht="15.75">
      <c r="K7185" s="21"/>
      <c r="L7185" s="17"/>
      <c r="M7185" s="17"/>
      <c r="N7185" s="17" t="s">
        <v>463</v>
      </c>
      <c r="O7185" s="17" t="s">
        <v>1563</v>
      </c>
      <c r="P7185" s="17" t="s">
        <v>6834</v>
      </c>
      <c r="Q7185" s="17" t="s">
        <v>297</v>
      </c>
      <c r="R7185" s="18">
        <v>95</v>
      </c>
      <c r="S7185" s="10">
        <v>44</v>
      </c>
      <c r="AA7185" s="11" t="str">
        <f t="shared" si="112"/>
        <v>44. Phú ThọHuyện Thanh Sơn</v>
      </c>
    </row>
    <row r="7186" spans="11:27" ht="15.75">
      <c r="K7186" s="21"/>
      <c r="L7186" s="17"/>
      <c r="M7186" s="17"/>
      <c r="N7186" s="17" t="s">
        <v>463</v>
      </c>
      <c r="O7186" s="17" t="s">
        <v>1563</v>
      </c>
      <c r="P7186" s="17" t="s">
        <v>6835</v>
      </c>
      <c r="Q7186" s="17" t="s">
        <v>297</v>
      </c>
      <c r="R7186" s="18">
        <v>95</v>
      </c>
      <c r="S7186" s="10">
        <v>44</v>
      </c>
      <c r="AA7186" s="11" t="str">
        <f t="shared" si="112"/>
        <v>44. Phú ThọHuyện Thanh Sơn</v>
      </c>
    </row>
    <row r="7187" spans="11:27" ht="15.75">
      <c r="K7187" s="21"/>
      <c r="L7187" s="17"/>
      <c r="M7187" s="17"/>
      <c r="N7187" s="17" t="s">
        <v>463</v>
      </c>
      <c r="O7187" s="17" t="s">
        <v>1563</v>
      </c>
      <c r="P7187" s="17" t="s">
        <v>6836</v>
      </c>
      <c r="Q7187" s="17" t="s">
        <v>297</v>
      </c>
      <c r="R7187" s="18">
        <v>95</v>
      </c>
      <c r="S7187" s="10">
        <v>44</v>
      </c>
      <c r="AA7187" s="11" t="str">
        <f t="shared" si="112"/>
        <v>44. Phú ThọHuyện Thanh Sơn</v>
      </c>
    </row>
    <row r="7188" spans="11:27" ht="15.75">
      <c r="K7188" s="21"/>
      <c r="L7188" s="17"/>
      <c r="M7188" s="17"/>
      <c r="N7188" s="17" t="s">
        <v>463</v>
      </c>
      <c r="O7188" s="17" t="s">
        <v>1563</v>
      </c>
      <c r="P7188" s="17" t="s">
        <v>6837</v>
      </c>
      <c r="Q7188" s="17" t="s">
        <v>297</v>
      </c>
      <c r="R7188" s="18">
        <v>95</v>
      </c>
      <c r="S7188" s="10">
        <v>44</v>
      </c>
      <c r="AA7188" s="11" t="str">
        <f t="shared" si="112"/>
        <v>44. Phú ThọHuyện Thanh Sơn</v>
      </c>
    </row>
    <row r="7189" spans="11:27" ht="15.75">
      <c r="K7189" s="21"/>
      <c r="L7189" s="17"/>
      <c r="M7189" s="17"/>
      <c r="N7189" s="17" t="s">
        <v>463</v>
      </c>
      <c r="O7189" s="17" t="s">
        <v>1563</v>
      </c>
      <c r="P7189" s="17" t="s">
        <v>6838</v>
      </c>
      <c r="Q7189" s="17" t="s">
        <v>297</v>
      </c>
      <c r="R7189" s="18">
        <v>95</v>
      </c>
      <c r="S7189" s="10">
        <v>44</v>
      </c>
      <c r="AA7189" s="11" t="str">
        <f t="shared" si="112"/>
        <v>44. Phú ThọHuyện Thanh Sơn</v>
      </c>
    </row>
    <row r="7190" spans="11:27" ht="15.75">
      <c r="K7190" s="21"/>
      <c r="L7190" s="17"/>
      <c r="M7190" s="17"/>
      <c r="N7190" s="17" t="s">
        <v>463</v>
      </c>
      <c r="O7190" s="17" t="s">
        <v>1563</v>
      </c>
      <c r="P7190" s="17" t="s">
        <v>6839</v>
      </c>
      <c r="Q7190" s="17" t="s">
        <v>297</v>
      </c>
      <c r="R7190" s="18">
        <v>95</v>
      </c>
      <c r="S7190" s="10">
        <v>44</v>
      </c>
      <c r="AA7190" s="11" t="str">
        <f t="shared" si="112"/>
        <v>44. Phú ThọHuyện Thanh Sơn</v>
      </c>
    </row>
    <row r="7191" spans="11:27" ht="15.75">
      <c r="K7191" s="21"/>
      <c r="L7191" s="17"/>
      <c r="M7191" s="17"/>
      <c r="N7191" s="17" t="s">
        <v>463</v>
      </c>
      <c r="O7191" s="17" t="s">
        <v>1563</v>
      </c>
      <c r="P7191" s="17" t="s">
        <v>567</v>
      </c>
      <c r="Q7191" s="17" t="s">
        <v>297</v>
      </c>
      <c r="R7191" s="18">
        <v>95</v>
      </c>
      <c r="S7191" s="10">
        <v>44</v>
      </c>
      <c r="AA7191" s="11" t="str">
        <f t="shared" si="112"/>
        <v>44. Phú ThọHuyện Thanh Sơn</v>
      </c>
    </row>
    <row r="7192" spans="11:27" ht="15.75">
      <c r="K7192" s="21"/>
      <c r="L7192" s="17"/>
      <c r="M7192" s="17"/>
      <c r="N7192" s="17" t="s">
        <v>463</v>
      </c>
      <c r="O7192" s="17" t="s">
        <v>1563</v>
      </c>
      <c r="P7192" s="17" t="s">
        <v>1089</v>
      </c>
      <c r="Q7192" s="17" t="s">
        <v>297</v>
      </c>
      <c r="R7192" s="18">
        <v>95</v>
      </c>
      <c r="S7192" s="10">
        <v>44</v>
      </c>
      <c r="AA7192" s="11" t="str">
        <f t="shared" si="112"/>
        <v>44. Phú ThọHuyện Thanh Sơn</v>
      </c>
    </row>
    <row r="7193" spans="11:27" ht="15.75">
      <c r="K7193" s="21"/>
      <c r="L7193" s="17"/>
      <c r="M7193" s="17"/>
      <c r="N7193" s="17" t="s">
        <v>463</v>
      </c>
      <c r="O7193" s="17" t="s">
        <v>1563</v>
      </c>
      <c r="P7193" s="17" t="s">
        <v>6840</v>
      </c>
      <c r="Q7193" s="17" t="s">
        <v>297</v>
      </c>
      <c r="R7193" s="18">
        <v>95</v>
      </c>
      <c r="S7193" s="10">
        <v>44</v>
      </c>
      <c r="AA7193" s="11" t="str">
        <f t="shared" si="112"/>
        <v>44. Phú ThọHuyện Thanh Sơn</v>
      </c>
    </row>
    <row r="7194" spans="11:27" ht="15.75">
      <c r="K7194" s="21"/>
      <c r="L7194" s="17"/>
      <c r="M7194" s="17"/>
      <c r="N7194" s="17" t="s">
        <v>463</v>
      </c>
      <c r="O7194" s="17" t="s">
        <v>1563</v>
      </c>
      <c r="P7194" s="17" t="s">
        <v>6841</v>
      </c>
      <c r="Q7194" s="17" t="s">
        <v>297</v>
      </c>
      <c r="R7194" s="18">
        <v>95</v>
      </c>
      <c r="S7194" s="10">
        <v>44</v>
      </c>
      <c r="AA7194" s="11" t="str">
        <f t="shared" si="112"/>
        <v>44. Phú ThọHuyện Thanh Sơn</v>
      </c>
    </row>
    <row r="7195" spans="11:27" ht="15.75">
      <c r="K7195" s="21"/>
      <c r="L7195" s="17"/>
      <c r="M7195" s="17"/>
      <c r="N7195" s="17" t="s">
        <v>463</v>
      </c>
      <c r="O7195" s="17" t="s">
        <v>1563</v>
      </c>
      <c r="P7195" s="17" t="s">
        <v>6842</v>
      </c>
      <c r="Q7195" s="17" t="s">
        <v>297</v>
      </c>
      <c r="R7195" s="18">
        <v>95</v>
      </c>
      <c r="S7195" s="10">
        <v>44</v>
      </c>
      <c r="AA7195" s="11" t="str">
        <f t="shared" si="112"/>
        <v>44. Phú ThọHuyện Thanh Sơn</v>
      </c>
    </row>
    <row r="7196" spans="11:27" ht="15.75">
      <c r="K7196" s="21"/>
      <c r="L7196" s="17"/>
      <c r="M7196" s="17"/>
      <c r="N7196" s="17" t="s">
        <v>463</v>
      </c>
      <c r="O7196" s="17" t="s">
        <v>1563</v>
      </c>
      <c r="P7196" s="17" t="s">
        <v>6843</v>
      </c>
      <c r="Q7196" s="17" t="s">
        <v>297</v>
      </c>
      <c r="R7196" s="18">
        <v>95</v>
      </c>
      <c r="S7196" s="10">
        <v>44</v>
      </c>
      <c r="AA7196" s="11" t="str">
        <f t="shared" si="112"/>
        <v>44. Phú ThọHuyện Thanh Sơn</v>
      </c>
    </row>
    <row r="7197" spans="11:27" ht="15.75">
      <c r="K7197" s="21"/>
      <c r="L7197" s="17"/>
      <c r="M7197" s="17"/>
      <c r="N7197" s="17" t="s">
        <v>463</v>
      </c>
      <c r="O7197" s="17" t="s">
        <v>1563</v>
      </c>
      <c r="P7197" s="17" t="s">
        <v>6844</v>
      </c>
      <c r="Q7197" s="17" t="s">
        <v>297</v>
      </c>
      <c r="R7197" s="18">
        <v>95</v>
      </c>
      <c r="S7197" s="10">
        <v>44</v>
      </c>
      <c r="AA7197" s="11" t="str">
        <f t="shared" si="112"/>
        <v>44. Phú ThọHuyện Thanh Sơn</v>
      </c>
    </row>
    <row r="7198" spans="11:27" ht="15.75">
      <c r="K7198" s="21"/>
      <c r="L7198" s="17"/>
      <c r="M7198" s="17"/>
      <c r="N7198" s="17" t="s">
        <v>463</v>
      </c>
      <c r="O7198" s="17" t="s">
        <v>1563</v>
      </c>
      <c r="P7198" s="17" t="s">
        <v>6845</v>
      </c>
      <c r="Q7198" s="17" t="s">
        <v>297</v>
      </c>
      <c r="R7198" s="18">
        <v>95</v>
      </c>
      <c r="S7198" s="10">
        <v>44</v>
      </c>
      <c r="AA7198" s="11" t="str">
        <f t="shared" si="112"/>
        <v>44. Phú ThọHuyện Thanh Sơn</v>
      </c>
    </row>
    <row r="7199" spans="11:27" ht="15.75">
      <c r="K7199" s="21"/>
      <c r="L7199" s="17"/>
      <c r="M7199" s="17"/>
      <c r="N7199" s="17" t="s">
        <v>463</v>
      </c>
      <c r="O7199" s="17" t="s">
        <v>1563</v>
      </c>
      <c r="P7199" s="17" t="s">
        <v>6846</v>
      </c>
      <c r="Q7199" s="17" t="s">
        <v>297</v>
      </c>
      <c r="R7199" s="18">
        <v>95</v>
      </c>
      <c r="S7199" s="10">
        <v>44</v>
      </c>
      <c r="AA7199" s="11" t="str">
        <f t="shared" si="112"/>
        <v>44. Phú ThọHuyện Thanh Sơn</v>
      </c>
    </row>
    <row r="7200" spans="11:27" ht="15.75">
      <c r="K7200" s="21"/>
      <c r="L7200" s="17"/>
      <c r="M7200" s="17"/>
      <c r="N7200" s="17" t="s">
        <v>463</v>
      </c>
      <c r="O7200" s="17" t="s">
        <v>1563</v>
      </c>
      <c r="P7200" s="17" t="s">
        <v>6847</v>
      </c>
      <c r="Q7200" s="17" t="s">
        <v>297</v>
      </c>
      <c r="R7200" s="18">
        <v>95</v>
      </c>
      <c r="S7200" s="10">
        <v>44</v>
      </c>
      <c r="AA7200" s="11" t="str">
        <f t="shared" si="112"/>
        <v>44. Phú ThọHuyện Thanh Sơn</v>
      </c>
    </row>
    <row r="7201" spans="11:27" ht="15.75">
      <c r="K7201" s="21"/>
      <c r="L7201" s="17"/>
      <c r="M7201" s="17"/>
      <c r="N7201" s="17" t="s">
        <v>463</v>
      </c>
      <c r="O7201" s="17" t="s">
        <v>1563</v>
      </c>
      <c r="P7201" s="17" t="s">
        <v>6848</v>
      </c>
      <c r="Q7201" s="17" t="s">
        <v>297</v>
      </c>
      <c r="R7201" s="18">
        <v>95</v>
      </c>
      <c r="S7201" s="10">
        <v>44</v>
      </c>
      <c r="AA7201" s="11" t="str">
        <f t="shared" si="112"/>
        <v>44. Phú ThọHuyện Thanh Sơn</v>
      </c>
    </row>
    <row r="7202" spans="11:27" ht="15.75">
      <c r="K7202" s="21"/>
      <c r="L7202" s="17"/>
      <c r="M7202" s="17"/>
      <c r="N7202" s="17" t="s">
        <v>463</v>
      </c>
      <c r="O7202" s="17" t="s">
        <v>1563</v>
      </c>
      <c r="P7202" s="17" t="s">
        <v>6238</v>
      </c>
      <c r="Q7202" s="17" t="s">
        <v>297</v>
      </c>
      <c r="R7202" s="18">
        <v>95</v>
      </c>
      <c r="S7202" s="10">
        <v>44</v>
      </c>
      <c r="AA7202" s="11" t="str">
        <f t="shared" si="112"/>
        <v>44. Phú ThọHuyện Thanh Sơn</v>
      </c>
    </row>
    <row r="7203" spans="11:27" ht="15.75">
      <c r="K7203" s="21"/>
      <c r="L7203" s="17"/>
      <c r="M7203" s="17"/>
      <c r="N7203" s="17" t="s">
        <v>463</v>
      </c>
      <c r="O7203" s="17" t="s">
        <v>1563</v>
      </c>
      <c r="P7203" s="17" t="s">
        <v>1036</v>
      </c>
      <c r="Q7203" s="17" t="s">
        <v>297</v>
      </c>
      <c r="R7203" s="18">
        <v>95</v>
      </c>
      <c r="S7203" s="10">
        <v>44</v>
      </c>
      <c r="AA7203" s="11" t="str">
        <f t="shared" si="112"/>
        <v>44. Phú ThọHuyện Thanh Sơn</v>
      </c>
    </row>
    <row r="7204" spans="11:27" ht="15.75">
      <c r="K7204" s="21"/>
      <c r="L7204" s="17"/>
      <c r="M7204" s="17"/>
      <c r="N7204" s="17" t="s">
        <v>463</v>
      </c>
      <c r="O7204" s="17" t="s">
        <v>1565</v>
      </c>
      <c r="P7204" s="17" t="s">
        <v>6849</v>
      </c>
      <c r="Q7204" s="17" t="s">
        <v>297</v>
      </c>
      <c r="R7204" s="18">
        <v>95</v>
      </c>
      <c r="S7204" s="10">
        <v>44</v>
      </c>
      <c r="AA7204" s="11" t="str">
        <f t="shared" si="112"/>
        <v>44. Phú ThọHuyện Thanh Thuỷ</v>
      </c>
    </row>
    <row r="7205" spans="11:27" ht="15.75">
      <c r="K7205" s="21"/>
      <c r="L7205" s="17"/>
      <c r="M7205" s="17"/>
      <c r="N7205" s="17" t="s">
        <v>463</v>
      </c>
      <c r="O7205" s="17" t="s">
        <v>1565</v>
      </c>
      <c r="P7205" s="17" t="s">
        <v>6850</v>
      </c>
      <c r="Q7205" s="17" t="s">
        <v>297</v>
      </c>
      <c r="R7205" s="18">
        <v>95</v>
      </c>
      <c r="S7205" s="10">
        <v>44</v>
      </c>
      <c r="AA7205" s="11" t="str">
        <f t="shared" si="112"/>
        <v>44. Phú ThọHuyện Thanh Thuỷ</v>
      </c>
    </row>
    <row r="7206" spans="11:27" ht="15.75">
      <c r="K7206" s="21"/>
      <c r="L7206" s="17"/>
      <c r="M7206" s="17"/>
      <c r="N7206" s="17" t="s">
        <v>463</v>
      </c>
      <c r="O7206" s="17" t="s">
        <v>1565</v>
      </c>
      <c r="P7206" s="17" t="s">
        <v>6851</v>
      </c>
      <c r="Q7206" s="17" t="s">
        <v>297</v>
      </c>
      <c r="R7206" s="18">
        <v>95</v>
      </c>
      <c r="S7206" s="10">
        <v>44</v>
      </c>
      <c r="AA7206" s="11" t="str">
        <f t="shared" si="112"/>
        <v>44. Phú ThọHuyện Thanh Thuỷ</v>
      </c>
    </row>
    <row r="7207" spans="11:27" ht="15.75">
      <c r="K7207" s="21"/>
      <c r="L7207" s="17"/>
      <c r="M7207" s="17"/>
      <c r="N7207" s="17" t="s">
        <v>463</v>
      </c>
      <c r="O7207" s="17" t="s">
        <v>1565</v>
      </c>
      <c r="P7207" s="17" t="s">
        <v>6852</v>
      </c>
      <c r="Q7207" s="17" t="s">
        <v>297</v>
      </c>
      <c r="R7207" s="18">
        <v>95</v>
      </c>
      <c r="S7207" s="10">
        <v>44</v>
      </c>
      <c r="AA7207" s="11" t="str">
        <f t="shared" si="112"/>
        <v>44. Phú ThọHuyện Thanh Thuỷ</v>
      </c>
    </row>
    <row r="7208" spans="11:27" ht="15.75">
      <c r="K7208" s="21"/>
      <c r="L7208" s="17"/>
      <c r="M7208" s="17"/>
      <c r="N7208" s="17" t="s">
        <v>463</v>
      </c>
      <c r="O7208" s="17" t="s">
        <v>1565</v>
      </c>
      <c r="P7208" s="17" t="s">
        <v>6853</v>
      </c>
      <c r="Q7208" s="17" t="s">
        <v>297</v>
      </c>
      <c r="R7208" s="18">
        <v>95</v>
      </c>
      <c r="S7208" s="10">
        <v>44</v>
      </c>
      <c r="AA7208" s="11" t="str">
        <f t="shared" si="112"/>
        <v>44. Phú ThọHuyện Thanh Thuỷ</v>
      </c>
    </row>
    <row r="7209" spans="11:27" ht="15.75">
      <c r="K7209" s="21"/>
      <c r="L7209" s="17"/>
      <c r="M7209" s="17"/>
      <c r="N7209" s="17" t="s">
        <v>463</v>
      </c>
      <c r="O7209" s="17" t="s">
        <v>1565</v>
      </c>
      <c r="P7209" s="17" t="s">
        <v>6854</v>
      </c>
      <c r="Q7209" s="17" t="s">
        <v>297</v>
      </c>
      <c r="R7209" s="18">
        <v>95</v>
      </c>
      <c r="S7209" s="10">
        <v>44</v>
      </c>
      <c r="AA7209" s="11" t="str">
        <f t="shared" si="112"/>
        <v>44. Phú ThọHuyện Thanh Thuỷ</v>
      </c>
    </row>
    <row r="7210" spans="11:27" ht="15.75">
      <c r="K7210" s="21"/>
      <c r="L7210" s="17"/>
      <c r="M7210" s="17"/>
      <c r="N7210" s="17" t="s">
        <v>463</v>
      </c>
      <c r="O7210" s="17" t="s">
        <v>1565</v>
      </c>
      <c r="P7210" s="17" t="s">
        <v>5067</v>
      </c>
      <c r="Q7210" s="17" t="s">
        <v>297</v>
      </c>
      <c r="R7210" s="18">
        <v>95</v>
      </c>
      <c r="S7210" s="10">
        <v>44</v>
      </c>
      <c r="AA7210" s="11" t="str">
        <f t="shared" si="112"/>
        <v>44. Phú ThọHuyện Thanh Thuỷ</v>
      </c>
    </row>
    <row r="7211" spans="11:27" ht="15.75">
      <c r="K7211" s="21"/>
      <c r="L7211" s="17"/>
      <c r="M7211" s="17"/>
      <c r="N7211" s="17" t="s">
        <v>463</v>
      </c>
      <c r="O7211" s="17" t="s">
        <v>1565</v>
      </c>
      <c r="P7211" s="17" t="s">
        <v>6855</v>
      </c>
      <c r="Q7211" s="17" t="s">
        <v>297</v>
      </c>
      <c r="R7211" s="18">
        <v>95</v>
      </c>
      <c r="S7211" s="10">
        <v>44</v>
      </c>
      <c r="AA7211" s="11" t="str">
        <f t="shared" si="112"/>
        <v>44. Phú ThọHuyện Thanh Thuỷ</v>
      </c>
    </row>
    <row r="7212" spans="11:27" ht="15.75">
      <c r="K7212" s="21"/>
      <c r="L7212" s="17"/>
      <c r="M7212" s="17"/>
      <c r="N7212" s="17" t="s">
        <v>463</v>
      </c>
      <c r="O7212" s="17" t="s">
        <v>1565</v>
      </c>
      <c r="P7212" s="17" t="s">
        <v>6856</v>
      </c>
      <c r="Q7212" s="17" t="s">
        <v>297</v>
      </c>
      <c r="R7212" s="18">
        <v>95</v>
      </c>
      <c r="S7212" s="10">
        <v>44</v>
      </c>
      <c r="AA7212" s="11" t="str">
        <f t="shared" si="112"/>
        <v>44. Phú ThọHuyện Thanh Thuỷ</v>
      </c>
    </row>
    <row r="7213" spans="11:27" ht="15.75">
      <c r="K7213" s="21"/>
      <c r="L7213" s="17"/>
      <c r="M7213" s="17"/>
      <c r="N7213" s="17" t="s">
        <v>463</v>
      </c>
      <c r="O7213" s="17" t="s">
        <v>1565</v>
      </c>
      <c r="P7213" s="17" t="s">
        <v>6857</v>
      </c>
      <c r="Q7213" s="17" t="s">
        <v>297</v>
      </c>
      <c r="R7213" s="18">
        <v>95</v>
      </c>
      <c r="S7213" s="10">
        <v>44</v>
      </c>
      <c r="AA7213" s="11" t="str">
        <f t="shared" si="112"/>
        <v>44. Phú ThọHuyện Thanh Thuỷ</v>
      </c>
    </row>
    <row r="7214" spans="11:27" ht="15.75">
      <c r="K7214" s="21"/>
      <c r="L7214" s="17"/>
      <c r="M7214" s="17"/>
      <c r="N7214" s="17" t="s">
        <v>463</v>
      </c>
      <c r="O7214" s="17" t="s">
        <v>1565</v>
      </c>
      <c r="P7214" s="17" t="s">
        <v>4617</v>
      </c>
      <c r="Q7214" s="17" t="s">
        <v>297</v>
      </c>
      <c r="R7214" s="18">
        <v>95</v>
      </c>
      <c r="S7214" s="10">
        <v>44</v>
      </c>
      <c r="AA7214" s="11" t="str">
        <f t="shared" si="112"/>
        <v>44. Phú ThọHuyện Thanh Thuỷ</v>
      </c>
    </row>
    <row r="7215" spans="11:27" ht="15.75">
      <c r="K7215" s="21"/>
      <c r="L7215" s="17"/>
      <c r="M7215" s="17"/>
      <c r="N7215" s="17" t="s">
        <v>463</v>
      </c>
      <c r="O7215" s="17" t="s">
        <v>1567</v>
      </c>
      <c r="P7215" s="17" t="s">
        <v>6858</v>
      </c>
      <c r="Q7215" s="17" t="s">
        <v>297</v>
      </c>
      <c r="R7215" s="18">
        <v>95</v>
      </c>
      <c r="S7215" s="10">
        <v>44</v>
      </c>
      <c r="AA7215" s="11" t="str">
        <f t="shared" si="112"/>
        <v>44. Phú ThọHuyện Yên Lập</v>
      </c>
    </row>
    <row r="7216" spans="11:27" ht="15.75">
      <c r="K7216" s="21"/>
      <c r="L7216" s="17"/>
      <c r="M7216" s="17"/>
      <c r="N7216" s="17" t="s">
        <v>463</v>
      </c>
      <c r="O7216" s="17" t="s">
        <v>1567</v>
      </c>
      <c r="P7216" s="17" t="s">
        <v>431</v>
      </c>
      <c r="Q7216" s="17" t="s">
        <v>297</v>
      </c>
      <c r="R7216" s="18">
        <v>95</v>
      </c>
      <c r="S7216" s="10">
        <v>44</v>
      </c>
      <c r="AA7216" s="11" t="str">
        <f t="shared" si="112"/>
        <v>44. Phú ThọHuyện Yên Lập</v>
      </c>
    </row>
    <row r="7217" spans="11:27" ht="15.75">
      <c r="K7217" s="21"/>
      <c r="L7217" s="17"/>
      <c r="M7217" s="17"/>
      <c r="N7217" s="17" t="s">
        <v>463</v>
      </c>
      <c r="O7217" s="17" t="s">
        <v>1567</v>
      </c>
      <c r="P7217" s="17" t="s">
        <v>6859</v>
      </c>
      <c r="Q7217" s="17" t="s">
        <v>297</v>
      </c>
      <c r="R7217" s="18">
        <v>95</v>
      </c>
      <c r="S7217" s="10">
        <v>44</v>
      </c>
      <c r="AA7217" s="11" t="str">
        <f t="shared" si="112"/>
        <v>44. Phú ThọHuyện Yên Lập</v>
      </c>
    </row>
    <row r="7218" spans="11:27" ht="15.75">
      <c r="K7218" s="21"/>
      <c r="L7218" s="17"/>
      <c r="M7218" s="17"/>
      <c r="N7218" s="17" t="s">
        <v>463</v>
      </c>
      <c r="O7218" s="17" t="s">
        <v>1567</v>
      </c>
      <c r="P7218" s="17" t="s">
        <v>1715</v>
      </c>
      <c r="Q7218" s="17" t="s">
        <v>297</v>
      </c>
      <c r="R7218" s="18">
        <v>95</v>
      </c>
      <c r="S7218" s="10">
        <v>44</v>
      </c>
      <c r="AA7218" s="11" t="str">
        <f t="shared" si="112"/>
        <v>44. Phú ThọHuyện Yên Lập</v>
      </c>
    </row>
    <row r="7219" spans="11:27" ht="15.75">
      <c r="K7219" s="21"/>
      <c r="L7219" s="17"/>
      <c r="M7219" s="17"/>
      <c r="N7219" s="17" t="s">
        <v>463</v>
      </c>
      <c r="O7219" s="17" t="s">
        <v>1567</v>
      </c>
      <c r="P7219" s="17" t="s">
        <v>5755</v>
      </c>
      <c r="Q7219" s="17" t="s">
        <v>297</v>
      </c>
      <c r="R7219" s="18">
        <v>95</v>
      </c>
      <c r="S7219" s="10">
        <v>44</v>
      </c>
      <c r="AA7219" s="11" t="str">
        <f t="shared" si="112"/>
        <v>44. Phú ThọHuyện Yên Lập</v>
      </c>
    </row>
    <row r="7220" spans="11:27" ht="15.75">
      <c r="K7220" s="21"/>
      <c r="L7220" s="17"/>
      <c r="M7220" s="17"/>
      <c r="N7220" s="17" t="s">
        <v>463</v>
      </c>
      <c r="O7220" s="17" t="s">
        <v>1567</v>
      </c>
      <c r="P7220" s="17" t="s">
        <v>4942</v>
      </c>
      <c r="Q7220" s="17" t="s">
        <v>297</v>
      </c>
      <c r="R7220" s="18">
        <v>95</v>
      </c>
      <c r="S7220" s="10">
        <v>44</v>
      </c>
      <c r="AA7220" s="11" t="str">
        <f t="shared" si="112"/>
        <v>44. Phú ThọHuyện Yên Lập</v>
      </c>
    </row>
    <row r="7221" spans="11:27" ht="15.75">
      <c r="K7221" s="21"/>
      <c r="L7221" s="17"/>
      <c r="M7221" s="17"/>
      <c r="N7221" s="17" t="s">
        <v>463</v>
      </c>
      <c r="O7221" s="17" t="s">
        <v>1567</v>
      </c>
      <c r="P7221" s="17" t="s">
        <v>6860</v>
      </c>
      <c r="Q7221" s="17" t="s">
        <v>297</v>
      </c>
      <c r="R7221" s="18">
        <v>95</v>
      </c>
      <c r="S7221" s="10">
        <v>44</v>
      </c>
      <c r="AA7221" s="11" t="str">
        <f t="shared" si="112"/>
        <v>44. Phú ThọHuyện Yên Lập</v>
      </c>
    </row>
    <row r="7222" spans="11:27" ht="15.75">
      <c r="K7222" s="21"/>
      <c r="L7222" s="17"/>
      <c r="M7222" s="17"/>
      <c r="N7222" s="17" t="s">
        <v>463</v>
      </c>
      <c r="O7222" s="17" t="s">
        <v>1567</v>
      </c>
      <c r="P7222" s="17" t="s">
        <v>472</v>
      </c>
      <c r="Q7222" s="17" t="s">
        <v>297</v>
      </c>
      <c r="R7222" s="18">
        <v>95</v>
      </c>
      <c r="S7222" s="10">
        <v>44</v>
      </c>
      <c r="AA7222" s="11" t="str">
        <f t="shared" si="112"/>
        <v>44. Phú ThọHuyện Yên Lập</v>
      </c>
    </row>
    <row r="7223" spans="11:27" ht="15.75">
      <c r="K7223" s="21"/>
      <c r="L7223" s="17"/>
      <c r="M7223" s="17"/>
      <c r="N7223" s="17" t="s">
        <v>463</v>
      </c>
      <c r="O7223" s="17" t="s">
        <v>1567</v>
      </c>
      <c r="P7223" s="17" t="s">
        <v>6861</v>
      </c>
      <c r="Q7223" s="17" t="s">
        <v>297</v>
      </c>
      <c r="R7223" s="18">
        <v>95</v>
      </c>
      <c r="S7223" s="10">
        <v>44</v>
      </c>
      <c r="AA7223" s="11" t="str">
        <f t="shared" si="112"/>
        <v>44. Phú ThọHuyện Yên Lập</v>
      </c>
    </row>
    <row r="7224" spans="11:27" ht="15.75">
      <c r="K7224" s="21"/>
      <c r="L7224" s="17"/>
      <c r="M7224" s="17"/>
      <c r="N7224" s="17" t="s">
        <v>463</v>
      </c>
      <c r="O7224" s="17" t="s">
        <v>1567</v>
      </c>
      <c r="P7224" s="17" t="s">
        <v>6862</v>
      </c>
      <c r="Q7224" s="17" t="s">
        <v>297</v>
      </c>
      <c r="R7224" s="18">
        <v>95</v>
      </c>
      <c r="S7224" s="10">
        <v>44</v>
      </c>
      <c r="AA7224" s="11" t="str">
        <f t="shared" si="112"/>
        <v>44. Phú ThọHuyện Yên Lập</v>
      </c>
    </row>
    <row r="7225" spans="11:27" ht="15.75">
      <c r="K7225" s="21"/>
      <c r="L7225" s="17"/>
      <c r="M7225" s="17"/>
      <c r="N7225" s="17" t="s">
        <v>463</v>
      </c>
      <c r="O7225" s="17" t="s">
        <v>1567</v>
      </c>
      <c r="P7225" s="17" t="s">
        <v>6863</v>
      </c>
      <c r="Q7225" s="17" t="s">
        <v>297</v>
      </c>
      <c r="R7225" s="18">
        <v>95</v>
      </c>
      <c r="S7225" s="10">
        <v>44</v>
      </c>
      <c r="AA7225" s="11" t="str">
        <f t="shared" si="112"/>
        <v>44. Phú ThọHuyện Yên Lập</v>
      </c>
    </row>
    <row r="7226" spans="11:27" ht="15.75">
      <c r="K7226" s="21"/>
      <c r="L7226" s="17"/>
      <c r="M7226" s="17"/>
      <c r="N7226" s="17" t="s">
        <v>463</v>
      </c>
      <c r="O7226" s="17" t="s">
        <v>1567</v>
      </c>
      <c r="P7226" s="17" t="s">
        <v>5757</v>
      </c>
      <c r="Q7226" s="17" t="s">
        <v>297</v>
      </c>
      <c r="R7226" s="18">
        <v>95</v>
      </c>
      <c r="S7226" s="10">
        <v>44</v>
      </c>
      <c r="AA7226" s="11" t="str">
        <f t="shared" si="112"/>
        <v>44. Phú ThọHuyện Yên Lập</v>
      </c>
    </row>
    <row r="7227" spans="11:27" ht="15.75">
      <c r="K7227" s="21"/>
      <c r="L7227" s="17"/>
      <c r="M7227" s="17"/>
      <c r="N7227" s="17" t="s">
        <v>463</v>
      </c>
      <c r="O7227" s="17" t="s">
        <v>1567</v>
      </c>
      <c r="P7227" s="17" t="s">
        <v>6864</v>
      </c>
      <c r="Q7227" s="17" t="s">
        <v>297</v>
      </c>
      <c r="R7227" s="18">
        <v>95</v>
      </c>
      <c r="S7227" s="10">
        <v>44</v>
      </c>
      <c r="AA7227" s="11" t="str">
        <f t="shared" si="112"/>
        <v>44. Phú ThọHuyện Yên Lập</v>
      </c>
    </row>
    <row r="7228" spans="11:27" ht="15.75">
      <c r="K7228" s="21"/>
      <c r="L7228" s="17"/>
      <c r="M7228" s="17"/>
      <c r="N7228" s="17" t="s">
        <v>463</v>
      </c>
      <c r="O7228" s="17" t="s">
        <v>1567</v>
      </c>
      <c r="P7228" s="17" t="s">
        <v>2662</v>
      </c>
      <c r="Q7228" s="17" t="s">
        <v>297</v>
      </c>
      <c r="R7228" s="18">
        <v>95</v>
      </c>
      <c r="S7228" s="10">
        <v>44</v>
      </c>
      <c r="AA7228" s="11" t="str">
        <f t="shared" si="112"/>
        <v>44. Phú ThọHuyện Yên Lập</v>
      </c>
    </row>
    <row r="7229" spans="11:27" ht="15.75">
      <c r="K7229" s="21"/>
      <c r="L7229" s="17"/>
      <c r="M7229" s="17"/>
      <c r="N7229" s="17" t="s">
        <v>463</v>
      </c>
      <c r="O7229" s="17" t="s">
        <v>1567</v>
      </c>
      <c r="P7229" s="17" t="s">
        <v>4337</v>
      </c>
      <c r="Q7229" s="17" t="s">
        <v>297</v>
      </c>
      <c r="R7229" s="18">
        <v>95</v>
      </c>
      <c r="S7229" s="10">
        <v>44</v>
      </c>
      <c r="AA7229" s="11" t="str">
        <f t="shared" si="112"/>
        <v>44. Phú ThọHuyện Yên Lập</v>
      </c>
    </row>
    <row r="7230" spans="11:27" ht="15.75">
      <c r="K7230" s="21"/>
      <c r="L7230" s="17"/>
      <c r="M7230" s="17"/>
      <c r="N7230" s="17" t="s">
        <v>463</v>
      </c>
      <c r="O7230" s="17" t="s">
        <v>1567</v>
      </c>
      <c r="P7230" s="17" t="s">
        <v>5032</v>
      </c>
      <c r="Q7230" s="17" t="s">
        <v>297</v>
      </c>
      <c r="R7230" s="18">
        <v>95</v>
      </c>
      <c r="S7230" s="10">
        <v>44</v>
      </c>
      <c r="AA7230" s="11" t="str">
        <f t="shared" si="112"/>
        <v>44. Phú ThọHuyện Yên Lập</v>
      </c>
    </row>
    <row r="7231" spans="11:27" ht="15.75">
      <c r="K7231" s="21"/>
      <c r="L7231" s="17"/>
      <c r="M7231" s="17"/>
      <c r="N7231" s="17" t="s">
        <v>463</v>
      </c>
      <c r="O7231" s="17" t="s">
        <v>1567</v>
      </c>
      <c r="P7231" s="17" t="s">
        <v>4734</v>
      </c>
      <c r="Q7231" s="17" t="s">
        <v>297</v>
      </c>
      <c r="R7231" s="18">
        <v>95</v>
      </c>
      <c r="S7231" s="10">
        <v>44</v>
      </c>
      <c r="AA7231" s="11" t="str">
        <f t="shared" si="112"/>
        <v>44. Phú ThọHuyện Yên Lập</v>
      </c>
    </row>
    <row r="7232" spans="11:27" ht="15.75">
      <c r="K7232" s="21"/>
      <c r="L7232" s="17"/>
      <c r="M7232" s="17"/>
      <c r="N7232" s="17" t="s">
        <v>463</v>
      </c>
      <c r="O7232" s="17" t="s">
        <v>1569</v>
      </c>
      <c r="P7232" s="17" t="s">
        <v>6865</v>
      </c>
      <c r="Q7232" s="17" t="s">
        <v>297</v>
      </c>
      <c r="R7232" s="18">
        <v>95</v>
      </c>
      <c r="S7232" s="10">
        <v>44</v>
      </c>
      <c r="AA7232" s="11" t="str">
        <f t="shared" si="112"/>
        <v>44. Phú ThọThành phố Việt Trì</v>
      </c>
    </row>
    <row r="7233" spans="11:27" ht="15.75">
      <c r="K7233" s="21"/>
      <c r="L7233" s="17"/>
      <c r="M7233" s="17"/>
      <c r="N7233" s="17" t="s">
        <v>463</v>
      </c>
      <c r="O7233" s="17" t="s">
        <v>1569</v>
      </c>
      <c r="P7233" s="17" t="s">
        <v>6866</v>
      </c>
      <c r="Q7233" s="17" t="s">
        <v>297</v>
      </c>
      <c r="R7233" s="18">
        <v>95</v>
      </c>
      <c r="S7233" s="10">
        <v>44</v>
      </c>
      <c r="AA7233" s="11" t="str">
        <f t="shared" si="112"/>
        <v>44. Phú ThọThành phố Việt Trì</v>
      </c>
    </row>
    <row r="7234" spans="11:27" ht="15.75">
      <c r="K7234" s="21"/>
      <c r="L7234" s="17"/>
      <c r="M7234" s="17"/>
      <c r="N7234" s="17" t="s">
        <v>463</v>
      </c>
      <c r="O7234" s="17" t="s">
        <v>1569</v>
      </c>
      <c r="P7234" s="17" t="s">
        <v>6867</v>
      </c>
      <c r="Q7234" s="17" t="s">
        <v>297</v>
      </c>
      <c r="R7234" s="18">
        <v>95</v>
      </c>
      <c r="S7234" s="10">
        <v>44</v>
      </c>
      <c r="AA7234" s="11" t="str">
        <f t="shared" si="112"/>
        <v>44. Phú ThọThành phố Việt Trì</v>
      </c>
    </row>
    <row r="7235" spans="11:27" ht="15.75">
      <c r="K7235" s="21"/>
      <c r="L7235" s="17"/>
      <c r="M7235" s="17"/>
      <c r="N7235" s="17" t="s">
        <v>463</v>
      </c>
      <c r="O7235" s="17" t="s">
        <v>1569</v>
      </c>
      <c r="P7235" s="17" t="s">
        <v>6868</v>
      </c>
      <c r="Q7235" s="17" t="s">
        <v>297</v>
      </c>
      <c r="R7235" s="18">
        <v>95</v>
      </c>
      <c r="S7235" s="10">
        <v>44</v>
      </c>
      <c r="AA7235" s="11" t="str">
        <f t="shared" si="112"/>
        <v>44. Phú ThọThành phố Việt Trì</v>
      </c>
    </row>
    <row r="7236" spans="11:27" ht="15.75">
      <c r="K7236" s="21"/>
      <c r="L7236" s="17"/>
      <c r="M7236" s="17"/>
      <c r="N7236" s="17" t="s">
        <v>463</v>
      </c>
      <c r="O7236" s="17" t="s">
        <v>1569</v>
      </c>
      <c r="P7236" s="17" t="s">
        <v>6869</v>
      </c>
      <c r="Q7236" s="17" t="s">
        <v>297</v>
      </c>
      <c r="R7236" s="18">
        <v>95</v>
      </c>
      <c r="S7236" s="10">
        <v>44</v>
      </c>
      <c r="AA7236" s="11" t="str">
        <f t="shared" si="112"/>
        <v>44. Phú ThọThành phố Việt Trì</v>
      </c>
    </row>
    <row r="7237" spans="11:27" ht="15.75">
      <c r="K7237" s="21"/>
      <c r="L7237" s="17"/>
      <c r="M7237" s="17"/>
      <c r="N7237" s="17" t="s">
        <v>463</v>
      </c>
      <c r="O7237" s="17" t="s">
        <v>1569</v>
      </c>
      <c r="P7237" s="17" t="s">
        <v>6870</v>
      </c>
      <c r="Q7237" s="17" t="s">
        <v>297</v>
      </c>
      <c r="R7237" s="18">
        <v>95</v>
      </c>
      <c r="S7237" s="10">
        <v>44</v>
      </c>
      <c r="AA7237" s="11" t="str">
        <f t="shared" si="112"/>
        <v>44. Phú ThọThành phố Việt Trì</v>
      </c>
    </row>
    <row r="7238" spans="11:27" ht="15.75">
      <c r="K7238" s="21"/>
      <c r="L7238" s="17"/>
      <c r="M7238" s="17"/>
      <c r="N7238" s="17" t="s">
        <v>463</v>
      </c>
      <c r="O7238" s="17" t="s">
        <v>1569</v>
      </c>
      <c r="P7238" s="17" t="s">
        <v>6871</v>
      </c>
      <c r="Q7238" s="17" t="s">
        <v>297</v>
      </c>
      <c r="R7238" s="18">
        <v>95</v>
      </c>
      <c r="S7238" s="10">
        <v>44</v>
      </c>
      <c r="AA7238" s="11" t="str">
        <f t="shared" ref="AA7238:AA7301" si="113">N7238&amp;O7238</f>
        <v>44. Phú ThọThành phố Việt Trì</v>
      </c>
    </row>
    <row r="7239" spans="11:27" ht="15.75">
      <c r="K7239" s="21"/>
      <c r="L7239" s="17"/>
      <c r="M7239" s="17"/>
      <c r="N7239" s="17" t="s">
        <v>463</v>
      </c>
      <c r="O7239" s="17" t="s">
        <v>1569</v>
      </c>
      <c r="P7239" s="17" t="s">
        <v>4907</v>
      </c>
      <c r="Q7239" s="17" t="s">
        <v>297</v>
      </c>
      <c r="R7239" s="18">
        <v>95</v>
      </c>
      <c r="S7239" s="10">
        <v>44</v>
      </c>
      <c r="AA7239" s="11" t="str">
        <f t="shared" si="113"/>
        <v>44. Phú ThọThành phố Việt Trì</v>
      </c>
    </row>
    <row r="7240" spans="11:27" ht="15.75">
      <c r="K7240" s="21"/>
      <c r="L7240" s="17"/>
      <c r="M7240" s="17"/>
      <c r="N7240" s="17" t="s">
        <v>463</v>
      </c>
      <c r="O7240" s="17" t="s">
        <v>1569</v>
      </c>
      <c r="P7240" s="17" t="s">
        <v>6872</v>
      </c>
      <c r="Q7240" s="17" t="s">
        <v>297</v>
      </c>
      <c r="R7240" s="18">
        <v>95</v>
      </c>
      <c r="S7240" s="10">
        <v>44</v>
      </c>
      <c r="AA7240" s="11" t="str">
        <f t="shared" si="113"/>
        <v>44. Phú ThọThành phố Việt Trì</v>
      </c>
    </row>
    <row r="7241" spans="11:27" ht="15.75">
      <c r="K7241" s="21"/>
      <c r="L7241" s="17"/>
      <c r="M7241" s="17"/>
      <c r="N7241" s="17" t="s">
        <v>463</v>
      </c>
      <c r="O7241" s="17" t="s">
        <v>1569</v>
      </c>
      <c r="P7241" s="17" t="s">
        <v>6873</v>
      </c>
      <c r="Q7241" s="17" t="s">
        <v>297</v>
      </c>
      <c r="R7241" s="18">
        <v>95</v>
      </c>
      <c r="S7241" s="10">
        <v>44</v>
      </c>
      <c r="AA7241" s="11" t="str">
        <f t="shared" si="113"/>
        <v>44. Phú ThọThành phố Việt Trì</v>
      </c>
    </row>
    <row r="7242" spans="11:27" ht="15.75">
      <c r="K7242" s="21"/>
      <c r="L7242" s="17"/>
      <c r="M7242" s="17"/>
      <c r="N7242" s="17" t="s">
        <v>463</v>
      </c>
      <c r="O7242" s="17" t="s">
        <v>1569</v>
      </c>
      <c r="P7242" s="17" t="s">
        <v>6874</v>
      </c>
      <c r="Q7242" s="17" t="s">
        <v>297</v>
      </c>
      <c r="R7242" s="18">
        <v>95</v>
      </c>
      <c r="S7242" s="10">
        <v>44</v>
      </c>
      <c r="AA7242" s="11" t="str">
        <f t="shared" si="113"/>
        <v>44. Phú ThọThành phố Việt Trì</v>
      </c>
    </row>
    <row r="7243" spans="11:27" ht="15.75">
      <c r="K7243" s="21"/>
      <c r="L7243" s="17"/>
      <c r="M7243" s="17"/>
      <c r="N7243" s="17" t="s">
        <v>463</v>
      </c>
      <c r="O7243" s="17" t="s">
        <v>1569</v>
      </c>
      <c r="P7243" s="17" t="s">
        <v>6875</v>
      </c>
      <c r="Q7243" s="17" t="s">
        <v>297</v>
      </c>
      <c r="R7243" s="18">
        <v>95</v>
      </c>
      <c r="S7243" s="10">
        <v>44</v>
      </c>
      <c r="AA7243" s="11" t="str">
        <f t="shared" si="113"/>
        <v>44. Phú ThọThành phố Việt Trì</v>
      </c>
    </row>
    <row r="7244" spans="11:27" ht="15.75">
      <c r="K7244" s="21"/>
      <c r="L7244" s="17"/>
      <c r="M7244" s="17"/>
      <c r="N7244" s="17" t="s">
        <v>463</v>
      </c>
      <c r="O7244" s="17" t="s">
        <v>1569</v>
      </c>
      <c r="P7244" s="17" t="s">
        <v>6876</v>
      </c>
      <c r="Q7244" s="17" t="s">
        <v>297</v>
      </c>
      <c r="R7244" s="18">
        <v>95</v>
      </c>
      <c r="S7244" s="10">
        <v>44</v>
      </c>
      <c r="AA7244" s="11" t="str">
        <f t="shared" si="113"/>
        <v>44. Phú ThọThành phố Việt Trì</v>
      </c>
    </row>
    <row r="7245" spans="11:27" ht="15.75">
      <c r="K7245" s="21"/>
      <c r="L7245" s="17"/>
      <c r="M7245" s="17"/>
      <c r="N7245" s="17" t="s">
        <v>463</v>
      </c>
      <c r="O7245" s="17" t="s">
        <v>1569</v>
      </c>
      <c r="P7245" s="17" t="s">
        <v>6877</v>
      </c>
      <c r="Q7245" s="17" t="s">
        <v>297</v>
      </c>
      <c r="R7245" s="18">
        <v>95</v>
      </c>
      <c r="S7245" s="10">
        <v>44</v>
      </c>
      <c r="AA7245" s="11" t="str">
        <f t="shared" si="113"/>
        <v>44. Phú ThọThành phố Việt Trì</v>
      </c>
    </row>
    <row r="7246" spans="11:27" ht="15.75">
      <c r="K7246" s="21"/>
      <c r="L7246" s="17"/>
      <c r="M7246" s="17"/>
      <c r="N7246" s="17" t="s">
        <v>463</v>
      </c>
      <c r="O7246" s="17" t="s">
        <v>1569</v>
      </c>
      <c r="P7246" s="17" t="s">
        <v>6878</v>
      </c>
      <c r="Q7246" s="17" t="s">
        <v>297</v>
      </c>
      <c r="R7246" s="18">
        <v>95</v>
      </c>
      <c r="S7246" s="10">
        <v>44</v>
      </c>
      <c r="AA7246" s="11" t="str">
        <f t="shared" si="113"/>
        <v>44. Phú ThọThành phố Việt Trì</v>
      </c>
    </row>
    <row r="7247" spans="11:27" ht="15.75">
      <c r="K7247" s="21"/>
      <c r="L7247" s="17"/>
      <c r="M7247" s="17"/>
      <c r="N7247" s="17" t="s">
        <v>463</v>
      </c>
      <c r="O7247" s="17" t="s">
        <v>1569</v>
      </c>
      <c r="P7247" s="17" t="s">
        <v>6879</v>
      </c>
      <c r="Q7247" s="17" t="s">
        <v>297</v>
      </c>
      <c r="R7247" s="18">
        <v>95</v>
      </c>
      <c r="S7247" s="10">
        <v>44</v>
      </c>
      <c r="AA7247" s="11" t="str">
        <f t="shared" si="113"/>
        <v>44. Phú ThọThành phố Việt Trì</v>
      </c>
    </row>
    <row r="7248" spans="11:27" ht="15.75">
      <c r="K7248" s="21"/>
      <c r="L7248" s="17"/>
      <c r="M7248" s="17"/>
      <c r="N7248" s="17" t="s">
        <v>463</v>
      </c>
      <c r="O7248" s="17" t="s">
        <v>1569</v>
      </c>
      <c r="P7248" s="17" t="s">
        <v>6880</v>
      </c>
      <c r="Q7248" s="17" t="s">
        <v>297</v>
      </c>
      <c r="R7248" s="18">
        <v>95</v>
      </c>
      <c r="S7248" s="10">
        <v>44</v>
      </c>
      <c r="AA7248" s="11" t="str">
        <f t="shared" si="113"/>
        <v>44. Phú ThọThành phố Việt Trì</v>
      </c>
    </row>
    <row r="7249" spans="11:27" ht="15.75">
      <c r="K7249" s="21"/>
      <c r="L7249" s="17"/>
      <c r="M7249" s="17"/>
      <c r="N7249" s="17" t="s">
        <v>463</v>
      </c>
      <c r="O7249" s="17" t="s">
        <v>1569</v>
      </c>
      <c r="P7249" s="17" t="s">
        <v>6881</v>
      </c>
      <c r="Q7249" s="17" t="s">
        <v>297</v>
      </c>
      <c r="R7249" s="18">
        <v>95</v>
      </c>
      <c r="S7249" s="10">
        <v>44</v>
      </c>
      <c r="AA7249" s="11" t="str">
        <f t="shared" si="113"/>
        <v>44. Phú ThọThành phố Việt Trì</v>
      </c>
    </row>
    <row r="7250" spans="11:27" ht="15.75">
      <c r="K7250" s="21"/>
      <c r="L7250" s="17"/>
      <c r="M7250" s="17"/>
      <c r="N7250" s="17" t="s">
        <v>463</v>
      </c>
      <c r="O7250" s="17" t="s">
        <v>1569</v>
      </c>
      <c r="P7250" s="17" t="s">
        <v>6882</v>
      </c>
      <c r="Q7250" s="17" t="s">
        <v>297</v>
      </c>
      <c r="R7250" s="18">
        <v>95</v>
      </c>
      <c r="S7250" s="10">
        <v>44</v>
      </c>
      <c r="AA7250" s="11" t="str">
        <f t="shared" si="113"/>
        <v>44. Phú ThọThành phố Việt Trì</v>
      </c>
    </row>
    <row r="7251" spans="11:27" ht="15.75">
      <c r="K7251" s="21"/>
      <c r="L7251" s="17"/>
      <c r="M7251" s="17"/>
      <c r="N7251" s="17" t="s">
        <v>463</v>
      </c>
      <c r="O7251" s="17" t="s">
        <v>1569</v>
      </c>
      <c r="P7251" s="17" t="s">
        <v>6883</v>
      </c>
      <c r="Q7251" s="17" t="s">
        <v>297</v>
      </c>
      <c r="R7251" s="18">
        <v>95</v>
      </c>
      <c r="S7251" s="10">
        <v>44</v>
      </c>
      <c r="AA7251" s="11" t="str">
        <f t="shared" si="113"/>
        <v>44. Phú ThọThành phố Việt Trì</v>
      </c>
    </row>
    <row r="7252" spans="11:27" ht="15.75">
      <c r="K7252" s="21"/>
      <c r="L7252" s="17"/>
      <c r="M7252" s="17"/>
      <c r="N7252" s="17" t="s">
        <v>463</v>
      </c>
      <c r="O7252" s="17" t="s">
        <v>1569</v>
      </c>
      <c r="P7252" s="17" t="s">
        <v>6884</v>
      </c>
      <c r="Q7252" s="17" t="s">
        <v>297</v>
      </c>
      <c r="R7252" s="18">
        <v>95</v>
      </c>
      <c r="S7252" s="10">
        <v>44</v>
      </c>
      <c r="AA7252" s="11" t="str">
        <f t="shared" si="113"/>
        <v>44. Phú ThọThành phố Việt Trì</v>
      </c>
    </row>
    <row r="7253" spans="11:27" ht="15.75">
      <c r="K7253" s="21"/>
      <c r="L7253" s="17"/>
      <c r="M7253" s="17"/>
      <c r="N7253" s="17" t="s">
        <v>463</v>
      </c>
      <c r="O7253" s="17" t="s">
        <v>1569</v>
      </c>
      <c r="P7253" s="17" t="s">
        <v>6885</v>
      </c>
      <c r="Q7253" s="17" t="s">
        <v>297</v>
      </c>
      <c r="R7253" s="18">
        <v>95</v>
      </c>
      <c r="S7253" s="10">
        <v>44</v>
      </c>
      <c r="AA7253" s="11" t="str">
        <f t="shared" si="113"/>
        <v>44. Phú ThọThành phố Việt Trì</v>
      </c>
    </row>
    <row r="7254" spans="11:27" ht="15.75">
      <c r="K7254" s="21"/>
      <c r="L7254" s="17"/>
      <c r="M7254" s="17"/>
      <c r="N7254" s="17" t="s">
        <v>463</v>
      </c>
      <c r="O7254" s="17" t="s">
        <v>1571</v>
      </c>
      <c r="P7254" s="17" t="s">
        <v>6886</v>
      </c>
      <c r="Q7254" s="17" t="s">
        <v>297</v>
      </c>
      <c r="R7254" s="18">
        <v>95</v>
      </c>
      <c r="S7254" s="10">
        <v>44</v>
      </c>
      <c r="AA7254" s="11" t="str">
        <f t="shared" si="113"/>
        <v>44. Phú ThọThị xã Phú Thọ</v>
      </c>
    </row>
    <row r="7255" spans="11:27" ht="15.75">
      <c r="K7255" s="21"/>
      <c r="L7255" s="17"/>
      <c r="M7255" s="17"/>
      <c r="N7255" s="17" t="s">
        <v>463</v>
      </c>
      <c r="O7255" s="17" t="s">
        <v>1571</v>
      </c>
      <c r="P7255" s="17" t="s">
        <v>2104</v>
      </c>
      <c r="Q7255" s="17" t="s">
        <v>297</v>
      </c>
      <c r="R7255" s="18">
        <v>95</v>
      </c>
      <c r="S7255" s="10">
        <v>44</v>
      </c>
      <c r="AA7255" s="11" t="str">
        <f t="shared" si="113"/>
        <v>44. Phú ThọThị xã Phú Thọ</v>
      </c>
    </row>
    <row r="7256" spans="11:27" ht="15.75">
      <c r="K7256" s="21"/>
      <c r="L7256" s="17"/>
      <c r="M7256" s="17"/>
      <c r="N7256" s="17" t="s">
        <v>463</v>
      </c>
      <c r="O7256" s="17" t="s">
        <v>1571</v>
      </c>
      <c r="P7256" s="17" t="s">
        <v>6887</v>
      </c>
      <c r="Q7256" s="17" t="s">
        <v>297</v>
      </c>
      <c r="R7256" s="18">
        <v>95</v>
      </c>
      <c r="S7256" s="10">
        <v>44</v>
      </c>
      <c r="AA7256" s="11" t="str">
        <f t="shared" si="113"/>
        <v>44. Phú ThọThị xã Phú Thọ</v>
      </c>
    </row>
    <row r="7257" spans="11:27" ht="15.75">
      <c r="K7257" s="21"/>
      <c r="L7257" s="17"/>
      <c r="M7257" s="17"/>
      <c r="N7257" s="17" t="s">
        <v>463</v>
      </c>
      <c r="O7257" s="17" t="s">
        <v>1571</v>
      </c>
      <c r="P7257" s="17" t="s">
        <v>6888</v>
      </c>
      <c r="Q7257" s="17" t="s">
        <v>297</v>
      </c>
      <c r="R7257" s="18">
        <v>95</v>
      </c>
      <c r="S7257" s="10">
        <v>44</v>
      </c>
      <c r="AA7257" s="11" t="str">
        <f t="shared" si="113"/>
        <v>44. Phú ThọThị xã Phú Thọ</v>
      </c>
    </row>
    <row r="7258" spans="11:27" ht="15.75">
      <c r="K7258" s="21"/>
      <c r="L7258" s="17"/>
      <c r="M7258" s="17"/>
      <c r="N7258" s="17" t="s">
        <v>463</v>
      </c>
      <c r="O7258" s="17" t="s">
        <v>1571</v>
      </c>
      <c r="P7258" s="17" t="s">
        <v>6889</v>
      </c>
      <c r="Q7258" s="17" t="s">
        <v>297</v>
      </c>
      <c r="R7258" s="18">
        <v>95</v>
      </c>
      <c r="S7258" s="10">
        <v>44</v>
      </c>
      <c r="AA7258" s="11" t="str">
        <f t="shared" si="113"/>
        <v>44. Phú ThọThị xã Phú Thọ</v>
      </c>
    </row>
    <row r="7259" spans="11:27" ht="15.75">
      <c r="K7259" s="21"/>
      <c r="L7259" s="17"/>
      <c r="M7259" s="17"/>
      <c r="N7259" s="17" t="s">
        <v>463</v>
      </c>
      <c r="O7259" s="17" t="s">
        <v>1571</v>
      </c>
      <c r="P7259" s="17" t="s">
        <v>6890</v>
      </c>
      <c r="Q7259" s="17" t="s">
        <v>297</v>
      </c>
      <c r="R7259" s="18">
        <v>95</v>
      </c>
      <c r="S7259" s="10">
        <v>44</v>
      </c>
      <c r="AA7259" s="11" t="str">
        <f t="shared" si="113"/>
        <v>44. Phú ThọThị xã Phú Thọ</v>
      </c>
    </row>
    <row r="7260" spans="11:27" ht="15.75">
      <c r="K7260" s="21"/>
      <c r="L7260" s="17"/>
      <c r="M7260" s="17"/>
      <c r="N7260" s="17" t="s">
        <v>463</v>
      </c>
      <c r="O7260" s="17" t="s">
        <v>1571</v>
      </c>
      <c r="P7260" s="17" t="s">
        <v>6891</v>
      </c>
      <c r="Q7260" s="17" t="s">
        <v>297</v>
      </c>
      <c r="R7260" s="18">
        <v>95</v>
      </c>
      <c r="S7260" s="10">
        <v>44</v>
      </c>
      <c r="AA7260" s="11" t="str">
        <f t="shared" si="113"/>
        <v>44. Phú ThọThị xã Phú Thọ</v>
      </c>
    </row>
    <row r="7261" spans="11:27" ht="15.75">
      <c r="K7261" s="21"/>
      <c r="L7261" s="17"/>
      <c r="M7261" s="17"/>
      <c r="N7261" s="17" t="s">
        <v>463</v>
      </c>
      <c r="O7261" s="17" t="s">
        <v>1571</v>
      </c>
      <c r="P7261" s="17" t="s">
        <v>3947</v>
      </c>
      <c r="Q7261" s="17" t="s">
        <v>297</v>
      </c>
      <c r="R7261" s="18">
        <v>95</v>
      </c>
      <c r="S7261" s="10">
        <v>44</v>
      </c>
      <c r="AA7261" s="11" t="str">
        <f t="shared" si="113"/>
        <v>44. Phú ThọThị xã Phú Thọ</v>
      </c>
    </row>
    <row r="7262" spans="11:27" ht="15.75">
      <c r="K7262" s="21"/>
      <c r="L7262" s="17"/>
      <c r="M7262" s="17"/>
      <c r="N7262" s="17" t="s">
        <v>463</v>
      </c>
      <c r="O7262" s="17" t="s">
        <v>1571</v>
      </c>
      <c r="P7262" s="17" t="s">
        <v>6892</v>
      </c>
      <c r="Q7262" s="17" t="s">
        <v>297</v>
      </c>
      <c r="R7262" s="18">
        <v>95</v>
      </c>
      <c r="S7262" s="10">
        <v>44</v>
      </c>
      <c r="AA7262" s="11" t="str">
        <f t="shared" si="113"/>
        <v>44. Phú ThọThị xã Phú Thọ</v>
      </c>
    </row>
    <row r="7263" spans="11:27" ht="15.75">
      <c r="K7263" s="21"/>
      <c r="L7263" s="17"/>
      <c r="M7263" s="17"/>
      <c r="N7263" s="17" t="s">
        <v>466</v>
      </c>
      <c r="O7263" s="17" t="s">
        <v>1573</v>
      </c>
      <c r="P7263" s="17" t="s">
        <v>6893</v>
      </c>
      <c r="Q7263" s="17" t="s">
        <v>306</v>
      </c>
      <c r="R7263" s="18">
        <v>125</v>
      </c>
      <c r="S7263" s="10">
        <v>50</v>
      </c>
      <c r="AA7263" s="11" t="str">
        <f t="shared" si="113"/>
        <v>45. Phú YênHuyện Đồng Xuân</v>
      </c>
    </row>
    <row r="7264" spans="11:27" ht="15.75">
      <c r="K7264" s="21"/>
      <c r="L7264" s="17"/>
      <c r="M7264" s="17"/>
      <c r="N7264" s="17" t="s">
        <v>466</v>
      </c>
      <c r="O7264" s="17" t="s">
        <v>1573</v>
      </c>
      <c r="P7264" s="17" t="s">
        <v>5106</v>
      </c>
      <c r="Q7264" s="17" t="s">
        <v>306</v>
      </c>
      <c r="R7264" s="18">
        <v>125</v>
      </c>
      <c r="S7264" s="10">
        <v>50</v>
      </c>
      <c r="AA7264" s="11" t="str">
        <f t="shared" si="113"/>
        <v>45. Phú YênHuyện Đồng Xuân</v>
      </c>
    </row>
    <row r="7265" spans="11:27" ht="15.75">
      <c r="K7265" s="21"/>
      <c r="L7265" s="17"/>
      <c r="M7265" s="17"/>
      <c r="N7265" s="17" t="s">
        <v>466</v>
      </c>
      <c r="O7265" s="17" t="s">
        <v>1573</v>
      </c>
      <c r="P7265" s="17" t="s">
        <v>6894</v>
      </c>
      <c r="Q7265" s="17" t="s">
        <v>297</v>
      </c>
      <c r="R7265" s="18">
        <v>95</v>
      </c>
      <c r="S7265" s="10">
        <v>44</v>
      </c>
      <c r="AA7265" s="11" t="str">
        <f t="shared" si="113"/>
        <v>45. Phú YênHuyện Đồng Xuân</v>
      </c>
    </row>
    <row r="7266" spans="11:27" ht="15.75">
      <c r="K7266" s="21"/>
      <c r="L7266" s="17"/>
      <c r="M7266" s="17"/>
      <c r="N7266" s="17" t="s">
        <v>466</v>
      </c>
      <c r="O7266" s="17" t="s">
        <v>1573</v>
      </c>
      <c r="P7266" s="17" t="s">
        <v>6895</v>
      </c>
      <c r="Q7266" s="17" t="s">
        <v>306</v>
      </c>
      <c r="R7266" s="18">
        <v>125</v>
      </c>
      <c r="S7266" s="10">
        <v>50</v>
      </c>
      <c r="AA7266" s="11" t="str">
        <f t="shared" si="113"/>
        <v>45. Phú YênHuyện Đồng Xuân</v>
      </c>
    </row>
    <row r="7267" spans="11:27" ht="15.75">
      <c r="K7267" s="21"/>
      <c r="L7267" s="17"/>
      <c r="M7267" s="17"/>
      <c r="N7267" s="17" t="s">
        <v>466</v>
      </c>
      <c r="O7267" s="17" t="s">
        <v>1573</v>
      </c>
      <c r="P7267" s="17" t="s">
        <v>5649</v>
      </c>
      <c r="Q7267" s="17" t="s">
        <v>306</v>
      </c>
      <c r="R7267" s="18">
        <v>125</v>
      </c>
      <c r="S7267" s="10">
        <v>50</v>
      </c>
      <c r="AA7267" s="11" t="str">
        <f t="shared" si="113"/>
        <v>45. Phú YênHuyện Đồng Xuân</v>
      </c>
    </row>
    <row r="7268" spans="11:27" ht="15.75">
      <c r="K7268" s="21"/>
      <c r="L7268" s="17"/>
      <c r="M7268" s="17"/>
      <c r="N7268" s="17" t="s">
        <v>466</v>
      </c>
      <c r="O7268" s="17" t="s">
        <v>1573</v>
      </c>
      <c r="P7268" s="17" t="s">
        <v>6896</v>
      </c>
      <c r="Q7268" s="17" t="s">
        <v>297</v>
      </c>
      <c r="R7268" s="18">
        <v>95</v>
      </c>
      <c r="S7268" s="10">
        <v>44</v>
      </c>
      <c r="AA7268" s="11" t="str">
        <f t="shared" si="113"/>
        <v>45. Phú YênHuyện Đồng Xuân</v>
      </c>
    </row>
    <row r="7269" spans="11:27" ht="15.75">
      <c r="K7269" s="21"/>
      <c r="L7269" s="17"/>
      <c r="M7269" s="17"/>
      <c r="N7269" s="17" t="s">
        <v>466</v>
      </c>
      <c r="O7269" s="17" t="s">
        <v>1573</v>
      </c>
      <c r="P7269" s="17" t="s">
        <v>6897</v>
      </c>
      <c r="Q7269" s="17" t="s">
        <v>297</v>
      </c>
      <c r="R7269" s="18">
        <v>95</v>
      </c>
      <c r="S7269" s="10">
        <v>44</v>
      </c>
      <c r="AA7269" s="11" t="str">
        <f t="shared" si="113"/>
        <v>45. Phú YênHuyện Đồng Xuân</v>
      </c>
    </row>
    <row r="7270" spans="11:27" ht="15.75">
      <c r="K7270" s="21"/>
      <c r="L7270" s="17"/>
      <c r="M7270" s="17"/>
      <c r="N7270" s="17" t="s">
        <v>466</v>
      </c>
      <c r="O7270" s="17" t="s">
        <v>1573</v>
      </c>
      <c r="P7270" s="17" t="s">
        <v>6898</v>
      </c>
      <c r="Q7270" s="17" t="s">
        <v>297</v>
      </c>
      <c r="R7270" s="18">
        <v>95</v>
      </c>
      <c r="S7270" s="10">
        <v>44</v>
      </c>
      <c r="AA7270" s="11" t="str">
        <f t="shared" si="113"/>
        <v>45. Phú YênHuyện Đồng Xuân</v>
      </c>
    </row>
    <row r="7271" spans="11:27" ht="15.75">
      <c r="K7271" s="21"/>
      <c r="L7271" s="17"/>
      <c r="M7271" s="17"/>
      <c r="N7271" s="17" t="s">
        <v>466</v>
      </c>
      <c r="O7271" s="17" t="s">
        <v>1573</v>
      </c>
      <c r="P7271" s="17" t="s">
        <v>6899</v>
      </c>
      <c r="Q7271" s="17" t="s">
        <v>297</v>
      </c>
      <c r="R7271" s="18">
        <v>95</v>
      </c>
      <c r="S7271" s="10">
        <v>44</v>
      </c>
      <c r="AA7271" s="11" t="str">
        <f t="shared" si="113"/>
        <v>45. Phú YênHuyện Đồng Xuân</v>
      </c>
    </row>
    <row r="7272" spans="11:27" ht="15.75">
      <c r="K7272" s="21"/>
      <c r="L7272" s="17"/>
      <c r="M7272" s="17"/>
      <c r="N7272" s="17" t="s">
        <v>466</v>
      </c>
      <c r="O7272" s="17" t="s">
        <v>1573</v>
      </c>
      <c r="P7272" s="17" t="s">
        <v>6900</v>
      </c>
      <c r="Q7272" s="17" t="s">
        <v>306</v>
      </c>
      <c r="R7272" s="18">
        <v>125</v>
      </c>
      <c r="S7272" s="10">
        <v>50</v>
      </c>
      <c r="AA7272" s="11" t="str">
        <f t="shared" si="113"/>
        <v>45. Phú YênHuyện Đồng Xuân</v>
      </c>
    </row>
    <row r="7273" spans="11:27" ht="15.75">
      <c r="K7273" s="21"/>
      <c r="L7273" s="17"/>
      <c r="M7273" s="17"/>
      <c r="N7273" s="17" t="s">
        <v>466</v>
      </c>
      <c r="O7273" s="17" t="s">
        <v>1573</v>
      </c>
      <c r="P7273" s="17" t="s">
        <v>6901</v>
      </c>
      <c r="Q7273" s="17" t="s">
        <v>306</v>
      </c>
      <c r="R7273" s="18">
        <v>125</v>
      </c>
      <c r="S7273" s="10">
        <v>50</v>
      </c>
      <c r="AA7273" s="11" t="str">
        <f t="shared" si="113"/>
        <v>45. Phú YênHuyện Đồng Xuân</v>
      </c>
    </row>
    <row r="7274" spans="11:27" ht="15.75">
      <c r="K7274" s="21"/>
      <c r="L7274" s="17"/>
      <c r="M7274" s="17"/>
      <c r="N7274" s="17" t="s">
        <v>466</v>
      </c>
      <c r="O7274" s="17" t="s">
        <v>1575</v>
      </c>
      <c r="P7274" s="17" t="s">
        <v>6902</v>
      </c>
      <c r="Q7274" s="17" t="s">
        <v>306</v>
      </c>
      <c r="R7274" s="18">
        <v>125</v>
      </c>
      <c r="S7274" s="10">
        <v>50</v>
      </c>
      <c r="AA7274" s="11" t="str">
        <f t="shared" si="113"/>
        <v>45. Phú YênHuyện Phú Hoà</v>
      </c>
    </row>
    <row r="7275" spans="11:27" ht="15.75">
      <c r="K7275" s="21"/>
      <c r="L7275" s="17"/>
      <c r="M7275" s="17"/>
      <c r="N7275" s="17" t="s">
        <v>466</v>
      </c>
      <c r="O7275" s="17" t="s">
        <v>1575</v>
      </c>
      <c r="P7275" s="17" t="s">
        <v>2311</v>
      </c>
      <c r="Q7275" s="17" t="s">
        <v>306</v>
      </c>
      <c r="R7275" s="18">
        <v>125</v>
      </c>
      <c r="S7275" s="10">
        <v>50</v>
      </c>
      <c r="AA7275" s="11" t="str">
        <f t="shared" si="113"/>
        <v>45. Phú YênHuyện Phú Hoà</v>
      </c>
    </row>
    <row r="7276" spans="11:27" ht="15.75">
      <c r="K7276" s="21"/>
      <c r="L7276" s="17"/>
      <c r="M7276" s="17"/>
      <c r="N7276" s="17" t="s">
        <v>466</v>
      </c>
      <c r="O7276" s="17" t="s">
        <v>1575</v>
      </c>
      <c r="P7276" s="17" t="s">
        <v>6903</v>
      </c>
      <c r="Q7276" s="17" t="s">
        <v>306</v>
      </c>
      <c r="R7276" s="18">
        <v>125</v>
      </c>
      <c r="S7276" s="10">
        <v>50</v>
      </c>
      <c r="AA7276" s="11" t="str">
        <f t="shared" si="113"/>
        <v>45. Phú YênHuyện Phú Hoà</v>
      </c>
    </row>
    <row r="7277" spans="11:27" ht="15.75">
      <c r="K7277" s="21"/>
      <c r="L7277" s="17"/>
      <c r="M7277" s="17"/>
      <c r="N7277" s="17" t="s">
        <v>466</v>
      </c>
      <c r="O7277" s="17" t="s">
        <v>1575</v>
      </c>
      <c r="P7277" s="17" t="s">
        <v>6904</v>
      </c>
      <c r="Q7277" s="17" t="s">
        <v>306</v>
      </c>
      <c r="R7277" s="18">
        <v>125</v>
      </c>
      <c r="S7277" s="10">
        <v>50</v>
      </c>
      <c r="AA7277" s="11" t="str">
        <f t="shared" si="113"/>
        <v>45. Phú YênHuyện Phú Hoà</v>
      </c>
    </row>
    <row r="7278" spans="11:27" ht="15.75">
      <c r="K7278" s="21"/>
      <c r="L7278" s="17"/>
      <c r="M7278" s="17"/>
      <c r="N7278" s="17" t="s">
        <v>466</v>
      </c>
      <c r="O7278" s="17" t="s">
        <v>1575</v>
      </c>
      <c r="P7278" s="17" t="s">
        <v>2449</v>
      </c>
      <c r="Q7278" s="17" t="s">
        <v>306</v>
      </c>
      <c r="R7278" s="18">
        <v>125</v>
      </c>
      <c r="S7278" s="10">
        <v>50</v>
      </c>
      <c r="AA7278" s="11" t="str">
        <f t="shared" si="113"/>
        <v>45. Phú YênHuyện Phú Hoà</v>
      </c>
    </row>
    <row r="7279" spans="11:27" ht="15.75">
      <c r="K7279" s="21"/>
      <c r="L7279" s="17"/>
      <c r="M7279" s="17"/>
      <c r="N7279" s="17" t="s">
        <v>466</v>
      </c>
      <c r="O7279" s="17" t="s">
        <v>1575</v>
      </c>
      <c r="P7279" s="17" t="s">
        <v>6905</v>
      </c>
      <c r="Q7279" s="17" t="s">
        <v>306</v>
      </c>
      <c r="R7279" s="18">
        <v>125</v>
      </c>
      <c r="S7279" s="10">
        <v>50</v>
      </c>
      <c r="AA7279" s="11" t="str">
        <f t="shared" si="113"/>
        <v>45. Phú YênHuyện Phú Hoà</v>
      </c>
    </row>
    <row r="7280" spans="11:27" ht="15.75">
      <c r="K7280" s="21"/>
      <c r="L7280" s="17"/>
      <c r="M7280" s="17"/>
      <c r="N7280" s="17" t="s">
        <v>466</v>
      </c>
      <c r="O7280" s="17" t="s">
        <v>1575</v>
      </c>
      <c r="P7280" s="17" t="s">
        <v>6906</v>
      </c>
      <c r="Q7280" s="17" t="s">
        <v>306</v>
      </c>
      <c r="R7280" s="18">
        <v>125</v>
      </c>
      <c r="S7280" s="10">
        <v>50</v>
      </c>
      <c r="AA7280" s="11" t="str">
        <f t="shared" si="113"/>
        <v>45. Phú YênHuyện Phú Hoà</v>
      </c>
    </row>
    <row r="7281" spans="11:27" ht="15.75">
      <c r="K7281" s="21"/>
      <c r="L7281" s="17"/>
      <c r="M7281" s="17"/>
      <c r="N7281" s="17" t="s">
        <v>466</v>
      </c>
      <c r="O7281" s="17" t="s">
        <v>1575</v>
      </c>
      <c r="P7281" s="17" t="s">
        <v>3299</v>
      </c>
      <c r="Q7281" s="17" t="s">
        <v>306</v>
      </c>
      <c r="R7281" s="18">
        <v>125</v>
      </c>
      <c r="S7281" s="10">
        <v>50</v>
      </c>
      <c r="AA7281" s="11" t="str">
        <f t="shared" si="113"/>
        <v>45. Phú YênHuyện Phú Hoà</v>
      </c>
    </row>
    <row r="7282" spans="11:27" ht="15.75">
      <c r="K7282" s="21"/>
      <c r="L7282" s="17"/>
      <c r="M7282" s="17"/>
      <c r="N7282" s="17" t="s">
        <v>466</v>
      </c>
      <c r="O7282" s="17" t="s">
        <v>1575</v>
      </c>
      <c r="P7282" s="17" t="s">
        <v>6907</v>
      </c>
      <c r="Q7282" s="17" t="s">
        <v>306</v>
      </c>
      <c r="R7282" s="18">
        <v>125</v>
      </c>
      <c r="S7282" s="10">
        <v>50</v>
      </c>
      <c r="AA7282" s="11" t="str">
        <f t="shared" si="113"/>
        <v>45. Phú YênHuyện Phú Hoà</v>
      </c>
    </row>
    <row r="7283" spans="11:27" ht="15.75">
      <c r="K7283" s="21"/>
      <c r="L7283" s="17"/>
      <c r="M7283" s="17"/>
      <c r="N7283" s="17" t="s">
        <v>466</v>
      </c>
      <c r="O7283" s="17" t="s">
        <v>1063</v>
      </c>
      <c r="P7283" s="17" t="s">
        <v>6908</v>
      </c>
      <c r="Q7283" s="17" t="s">
        <v>297</v>
      </c>
      <c r="R7283" s="18">
        <v>95</v>
      </c>
      <c r="S7283" s="10">
        <v>44</v>
      </c>
      <c r="AA7283" s="11" t="str">
        <f t="shared" si="113"/>
        <v>45. Phú YênHuyện Sông Hinh</v>
      </c>
    </row>
    <row r="7284" spans="11:27" ht="15.75">
      <c r="K7284" s="21"/>
      <c r="L7284" s="17"/>
      <c r="M7284" s="17"/>
      <c r="N7284" s="17" t="s">
        <v>466</v>
      </c>
      <c r="O7284" s="17" t="s">
        <v>1063</v>
      </c>
      <c r="P7284" s="17" t="s">
        <v>6909</v>
      </c>
      <c r="Q7284" s="17" t="s">
        <v>297</v>
      </c>
      <c r="R7284" s="18">
        <v>95</v>
      </c>
      <c r="S7284" s="10">
        <v>44</v>
      </c>
      <c r="AA7284" s="11" t="str">
        <f t="shared" si="113"/>
        <v>45. Phú YênHuyện Sông Hinh</v>
      </c>
    </row>
    <row r="7285" spans="11:27" ht="15.75">
      <c r="K7285" s="21"/>
      <c r="L7285" s="17"/>
      <c r="M7285" s="17"/>
      <c r="N7285" s="17" t="s">
        <v>466</v>
      </c>
      <c r="O7285" s="17" t="s">
        <v>1063</v>
      </c>
      <c r="P7285" s="17" t="s">
        <v>6910</v>
      </c>
      <c r="Q7285" s="17" t="s">
        <v>297</v>
      </c>
      <c r="R7285" s="18">
        <v>95</v>
      </c>
      <c r="S7285" s="10">
        <v>44</v>
      </c>
      <c r="AA7285" s="11" t="str">
        <f t="shared" si="113"/>
        <v>45. Phú YênHuyện Sông Hinh</v>
      </c>
    </row>
    <row r="7286" spans="11:27" ht="15.75">
      <c r="K7286" s="21"/>
      <c r="L7286" s="17"/>
      <c r="M7286" s="17"/>
      <c r="N7286" s="17" t="s">
        <v>466</v>
      </c>
      <c r="O7286" s="17" t="s">
        <v>1063</v>
      </c>
      <c r="P7286" s="17" t="s">
        <v>6911</v>
      </c>
      <c r="Q7286" s="17" t="s">
        <v>297</v>
      </c>
      <c r="R7286" s="18">
        <v>95</v>
      </c>
      <c r="S7286" s="10">
        <v>44</v>
      </c>
      <c r="AA7286" s="11" t="str">
        <f t="shared" si="113"/>
        <v>45. Phú YênHuyện Sông Hinh</v>
      </c>
    </row>
    <row r="7287" spans="11:27" ht="15.75">
      <c r="K7287" s="21"/>
      <c r="L7287" s="17"/>
      <c r="M7287" s="17"/>
      <c r="N7287" s="17" t="s">
        <v>466</v>
      </c>
      <c r="O7287" s="17" t="s">
        <v>1063</v>
      </c>
      <c r="P7287" s="17" t="s">
        <v>6912</v>
      </c>
      <c r="Q7287" s="17" t="s">
        <v>297</v>
      </c>
      <c r="R7287" s="18">
        <v>95</v>
      </c>
      <c r="S7287" s="10">
        <v>44</v>
      </c>
      <c r="AA7287" s="11" t="str">
        <f t="shared" si="113"/>
        <v>45. Phú YênHuyện Sông Hinh</v>
      </c>
    </row>
    <row r="7288" spans="11:27" ht="15.75">
      <c r="K7288" s="21"/>
      <c r="L7288" s="17"/>
      <c r="M7288" s="17"/>
      <c r="N7288" s="17" t="s">
        <v>466</v>
      </c>
      <c r="O7288" s="17" t="s">
        <v>1063</v>
      </c>
      <c r="P7288" s="17" t="s">
        <v>6913</v>
      </c>
      <c r="Q7288" s="17" t="s">
        <v>297</v>
      </c>
      <c r="R7288" s="18">
        <v>95</v>
      </c>
      <c r="S7288" s="10">
        <v>44</v>
      </c>
      <c r="AA7288" s="11" t="str">
        <f t="shared" si="113"/>
        <v>45. Phú YênHuyện Sông Hinh</v>
      </c>
    </row>
    <row r="7289" spans="11:27" ht="15.75">
      <c r="K7289" s="21"/>
      <c r="L7289" s="17"/>
      <c r="M7289" s="17"/>
      <c r="N7289" s="17" t="s">
        <v>466</v>
      </c>
      <c r="O7289" s="17" t="s">
        <v>1063</v>
      </c>
      <c r="P7289" s="17" t="s">
        <v>6914</v>
      </c>
      <c r="Q7289" s="17" t="s">
        <v>297</v>
      </c>
      <c r="R7289" s="18">
        <v>95</v>
      </c>
      <c r="S7289" s="10">
        <v>44</v>
      </c>
      <c r="AA7289" s="11" t="str">
        <f t="shared" si="113"/>
        <v>45. Phú YênHuyện Sông Hinh</v>
      </c>
    </row>
    <row r="7290" spans="11:27" ht="15.75">
      <c r="K7290" s="21"/>
      <c r="L7290" s="17"/>
      <c r="M7290" s="17"/>
      <c r="N7290" s="17" t="s">
        <v>466</v>
      </c>
      <c r="O7290" s="17" t="s">
        <v>1063</v>
      </c>
      <c r="P7290" s="17" t="s">
        <v>6915</v>
      </c>
      <c r="Q7290" s="17" t="s">
        <v>297</v>
      </c>
      <c r="R7290" s="18">
        <v>95</v>
      </c>
      <c r="S7290" s="10">
        <v>44</v>
      </c>
      <c r="AA7290" s="11" t="str">
        <f t="shared" si="113"/>
        <v>45. Phú YênHuyện Sông Hinh</v>
      </c>
    </row>
    <row r="7291" spans="11:27" ht="15.75">
      <c r="K7291" s="21"/>
      <c r="L7291" s="17"/>
      <c r="M7291" s="17"/>
      <c r="N7291" s="17" t="s">
        <v>466</v>
      </c>
      <c r="O7291" s="17" t="s">
        <v>1063</v>
      </c>
      <c r="P7291" s="17" t="s">
        <v>6916</v>
      </c>
      <c r="Q7291" s="17" t="s">
        <v>297</v>
      </c>
      <c r="R7291" s="18">
        <v>95</v>
      </c>
      <c r="S7291" s="10">
        <v>44</v>
      </c>
      <c r="AA7291" s="11" t="str">
        <f t="shared" si="113"/>
        <v>45. Phú YênHuyện Sông Hinh</v>
      </c>
    </row>
    <row r="7292" spans="11:27" ht="15.75">
      <c r="K7292" s="21"/>
      <c r="L7292" s="17"/>
      <c r="M7292" s="17"/>
      <c r="N7292" s="17" t="s">
        <v>466</v>
      </c>
      <c r="O7292" s="17" t="s">
        <v>1063</v>
      </c>
      <c r="P7292" s="17" t="s">
        <v>6917</v>
      </c>
      <c r="Q7292" s="17" t="s">
        <v>297</v>
      </c>
      <c r="R7292" s="18">
        <v>95</v>
      </c>
      <c r="S7292" s="10">
        <v>44</v>
      </c>
      <c r="AA7292" s="11" t="str">
        <f t="shared" si="113"/>
        <v>45. Phú YênHuyện Sông Hinh</v>
      </c>
    </row>
    <row r="7293" spans="11:27" ht="15.75">
      <c r="K7293" s="21"/>
      <c r="L7293" s="17"/>
      <c r="M7293" s="17"/>
      <c r="N7293" s="17" t="s">
        <v>466</v>
      </c>
      <c r="O7293" s="17" t="s">
        <v>1063</v>
      </c>
      <c r="P7293" s="17" t="s">
        <v>4678</v>
      </c>
      <c r="Q7293" s="17" t="s">
        <v>297</v>
      </c>
      <c r="R7293" s="18">
        <v>95</v>
      </c>
      <c r="S7293" s="10">
        <v>44</v>
      </c>
      <c r="AA7293" s="11" t="str">
        <f t="shared" si="113"/>
        <v>45. Phú YênHuyện Sông Hinh</v>
      </c>
    </row>
    <row r="7294" spans="11:27" ht="15.75">
      <c r="K7294" s="21"/>
      <c r="L7294" s="17"/>
      <c r="M7294" s="17"/>
      <c r="N7294" s="17" t="s">
        <v>466</v>
      </c>
      <c r="O7294" s="17" t="s">
        <v>1578</v>
      </c>
      <c r="P7294" s="17" t="s">
        <v>6918</v>
      </c>
      <c r="Q7294" s="17" t="s">
        <v>297</v>
      </c>
      <c r="R7294" s="18">
        <v>95</v>
      </c>
      <c r="S7294" s="10">
        <v>44</v>
      </c>
      <c r="AA7294" s="11" t="str">
        <f t="shared" si="113"/>
        <v>45. Phú YênHuyện Sơn Hòa</v>
      </c>
    </row>
    <row r="7295" spans="11:27" ht="15.75">
      <c r="K7295" s="21"/>
      <c r="L7295" s="17"/>
      <c r="M7295" s="17"/>
      <c r="N7295" s="17" t="s">
        <v>466</v>
      </c>
      <c r="O7295" s="17" t="s">
        <v>1578</v>
      </c>
      <c r="P7295" s="17" t="s">
        <v>6919</v>
      </c>
      <c r="Q7295" s="17" t="s">
        <v>297</v>
      </c>
      <c r="R7295" s="18">
        <v>95</v>
      </c>
      <c r="S7295" s="10">
        <v>44</v>
      </c>
      <c r="AA7295" s="11" t="str">
        <f t="shared" si="113"/>
        <v>45. Phú YênHuyện Sơn Hòa</v>
      </c>
    </row>
    <row r="7296" spans="11:27" ht="15.75">
      <c r="K7296" s="21"/>
      <c r="L7296" s="17"/>
      <c r="M7296" s="17"/>
      <c r="N7296" s="17" t="s">
        <v>466</v>
      </c>
      <c r="O7296" s="17" t="s">
        <v>1578</v>
      </c>
      <c r="P7296" s="17" t="s">
        <v>6920</v>
      </c>
      <c r="Q7296" s="17" t="s">
        <v>297</v>
      </c>
      <c r="R7296" s="18">
        <v>95</v>
      </c>
      <c r="S7296" s="10">
        <v>44</v>
      </c>
      <c r="AA7296" s="11" t="str">
        <f t="shared" si="113"/>
        <v>45. Phú YênHuyện Sơn Hòa</v>
      </c>
    </row>
    <row r="7297" spans="11:27" ht="15.75">
      <c r="K7297" s="21"/>
      <c r="L7297" s="17"/>
      <c r="M7297" s="17"/>
      <c r="N7297" s="17" t="s">
        <v>466</v>
      </c>
      <c r="O7297" s="17" t="s">
        <v>1578</v>
      </c>
      <c r="P7297" s="17" t="s">
        <v>6921</v>
      </c>
      <c r="Q7297" s="17" t="s">
        <v>297</v>
      </c>
      <c r="R7297" s="18">
        <v>95</v>
      </c>
      <c r="S7297" s="10">
        <v>44</v>
      </c>
      <c r="AA7297" s="11" t="str">
        <f t="shared" si="113"/>
        <v>45. Phú YênHuyện Sơn Hòa</v>
      </c>
    </row>
    <row r="7298" spans="11:27" ht="15.75">
      <c r="K7298" s="21"/>
      <c r="L7298" s="17"/>
      <c r="M7298" s="17"/>
      <c r="N7298" s="17" t="s">
        <v>466</v>
      </c>
      <c r="O7298" s="17" t="s">
        <v>1578</v>
      </c>
      <c r="P7298" s="17" t="s">
        <v>2451</v>
      </c>
      <c r="Q7298" s="17" t="s">
        <v>297</v>
      </c>
      <c r="R7298" s="18">
        <v>95</v>
      </c>
      <c r="S7298" s="10">
        <v>44</v>
      </c>
      <c r="AA7298" s="11" t="str">
        <f t="shared" si="113"/>
        <v>45. Phú YênHuyện Sơn Hòa</v>
      </c>
    </row>
    <row r="7299" spans="11:27" ht="15.75">
      <c r="K7299" s="21"/>
      <c r="L7299" s="17"/>
      <c r="M7299" s="17"/>
      <c r="N7299" s="17" t="s">
        <v>466</v>
      </c>
      <c r="O7299" s="17" t="s">
        <v>1578</v>
      </c>
      <c r="P7299" s="17" t="s">
        <v>2965</v>
      </c>
      <c r="Q7299" s="17" t="s">
        <v>297</v>
      </c>
      <c r="R7299" s="18">
        <v>95</v>
      </c>
      <c r="S7299" s="10">
        <v>44</v>
      </c>
      <c r="AA7299" s="11" t="str">
        <f t="shared" si="113"/>
        <v>45. Phú YênHuyện Sơn Hòa</v>
      </c>
    </row>
    <row r="7300" spans="11:27" ht="15.75">
      <c r="K7300" s="21"/>
      <c r="L7300" s="17"/>
      <c r="M7300" s="17"/>
      <c r="N7300" s="17" t="s">
        <v>466</v>
      </c>
      <c r="O7300" s="17" t="s">
        <v>1578</v>
      </c>
      <c r="P7300" s="17" t="s">
        <v>913</v>
      </c>
      <c r="Q7300" s="17" t="s">
        <v>297</v>
      </c>
      <c r="R7300" s="18">
        <v>95</v>
      </c>
      <c r="S7300" s="10">
        <v>44</v>
      </c>
      <c r="AA7300" s="11" t="str">
        <f t="shared" si="113"/>
        <v>45. Phú YênHuyện Sơn Hòa</v>
      </c>
    </row>
    <row r="7301" spans="11:27" ht="15.75">
      <c r="K7301" s="21"/>
      <c r="L7301" s="17"/>
      <c r="M7301" s="17"/>
      <c r="N7301" s="17" t="s">
        <v>466</v>
      </c>
      <c r="O7301" s="17" t="s">
        <v>1578</v>
      </c>
      <c r="P7301" s="17" t="s">
        <v>6922</v>
      </c>
      <c r="Q7301" s="17" t="s">
        <v>297</v>
      </c>
      <c r="R7301" s="18">
        <v>95</v>
      </c>
      <c r="S7301" s="10">
        <v>44</v>
      </c>
      <c r="AA7301" s="11" t="str">
        <f t="shared" si="113"/>
        <v>45. Phú YênHuyện Sơn Hòa</v>
      </c>
    </row>
    <row r="7302" spans="11:27" ht="15.75">
      <c r="K7302" s="21"/>
      <c r="L7302" s="17"/>
      <c r="M7302" s="17"/>
      <c r="N7302" s="17" t="s">
        <v>466</v>
      </c>
      <c r="O7302" s="17" t="s">
        <v>1578</v>
      </c>
      <c r="P7302" s="17" t="s">
        <v>4686</v>
      </c>
      <c r="Q7302" s="17" t="s">
        <v>297</v>
      </c>
      <c r="R7302" s="18">
        <v>95</v>
      </c>
      <c r="S7302" s="10">
        <v>44</v>
      </c>
      <c r="AA7302" s="11" t="str">
        <f t="shared" ref="AA7302:AA7365" si="114">N7302&amp;O7302</f>
        <v>45. Phú YênHuyện Sơn Hòa</v>
      </c>
    </row>
    <row r="7303" spans="11:27" ht="15.75">
      <c r="K7303" s="21"/>
      <c r="L7303" s="17"/>
      <c r="M7303" s="17"/>
      <c r="N7303" s="17" t="s">
        <v>466</v>
      </c>
      <c r="O7303" s="17" t="s">
        <v>1578</v>
      </c>
      <c r="P7303" s="17" t="s">
        <v>6923</v>
      </c>
      <c r="Q7303" s="17" t="s">
        <v>297</v>
      </c>
      <c r="R7303" s="18">
        <v>95</v>
      </c>
      <c r="S7303" s="10">
        <v>44</v>
      </c>
      <c r="AA7303" s="11" t="str">
        <f t="shared" si="114"/>
        <v>45. Phú YênHuyện Sơn Hòa</v>
      </c>
    </row>
    <row r="7304" spans="11:27" ht="15.75">
      <c r="K7304" s="21"/>
      <c r="L7304" s="17"/>
      <c r="M7304" s="17"/>
      <c r="N7304" s="17" t="s">
        <v>466</v>
      </c>
      <c r="O7304" s="17" t="s">
        <v>1578</v>
      </c>
      <c r="P7304" s="17" t="s">
        <v>6924</v>
      </c>
      <c r="Q7304" s="17" t="s">
        <v>297</v>
      </c>
      <c r="R7304" s="18">
        <v>95</v>
      </c>
      <c r="S7304" s="10">
        <v>44</v>
      </c>
      <c r="AA7304" s="11" t="str">
        <f t="shared" si="114"/>
        <v>45. Phú YênHuyện Sơn Hòa</v>
      </c>
    </row>
    <row r="7305" spans="11:27" ht="15.75">
      <c r="K7305" s="21"/>
      <c r="L7305" s="17"/>
      <c r="M7305" s="17"/>
      <c r="N7305" s="17" t="s">
        <v>466</v>
      </c>
      <c r="O7305" s="17" t="s">
        <v>1578</v>
      </c>
      <c r="P7305" s="17" t="s">
        <v>6925</v>
      </c>
      <c r="Q7305" s="17" t="s">
        <v>297</v>
      </c>
      <c r="R7305" s="18">
        <v>95</v>
      </c>
      <c r="S7305" s="10">
        <v>44</v>
      </c>
      <c r="AA7305" s="11" t="str">
        <f t="shared" si="114"/>
        <v>45. Phú YênHuyện Sơn Hòa</v>
      </c>
    </row>
    <row r="7306" spans="11:27" ht="15.75">
      <c r="K7306" s="21"/>
      <c r="L7306" s="17"/>
      <c r="M7306" s="17"/>
      <c r="N7306" s="17" t="s">
        <v>466</v>
      </c>
      <c r="O7306" s="17" t="s">
        <v>1578</v>
      </c>
      <c r="P7306" s="17" t="s">
        <v>6926</v>
      </c>
      <c r="Q7306" s="17" t="s">
        <v>297</v>
      </c>
      <c r="R7306" s="18">
        <v>95</v>
      </c>
      <c r="S7306" s="10">
        <v>44</v>
      </c>
      <c r="AA7306" s="11" t="str">
        <f t="shared" si="114"/>
        <v>45. Phú YênHuyện Sơn Hòa</v>
      </c>
    </row>
    <row r="7307" spans="11:27" ht="15.75">
      <c r="K7307" s="21"/>
      <c r="L7307" s="17"/>
      <c r="M7307" s="17"/>
      <c r="N7307" s="17" t="s">
        <v>466</v>
      </c>
      <c r="O7307" s="17" t="s">
        <v>1578</v>
      </c>
      <c r="P7307" s="17" t="s">
        <v>6927</v>
      </c>
      <c r="Q7307" s="17" t="s">
        <v>297</v>
      </c>
      <c r="R7307" s="18">
        <v>95</v>
      </c>
      <c r="S7307" s="10">
        <v>44</v>
      </c>
      <c r="AA7307" s="11" t="str">
        <f t="shared" si="114"/>
        <v>45. Phú YênHuyện Sơn Hòa</v>
      </c>
    </row>
    <row r="7308" spans="11:27" ht="15.75">
      <c r="K7308" s="21"/>
      <c r="L7308" s="17"/>
      <c r="M7308" s="17"/>
      <c r="N7308" s="17" t="s">
        <v>466</v>
      </c>
      <c r="O7308" s="17" t="s">
        <v>1580</v>
      </c>
      <c r="P7308" s="17" t="s">
        <v>6928</v>
      </c>
      <c r="Q7308" s="17" t="s">
        <v>306</v>
      </c>
      <c r="R7308" s="18">
        <v>125</v>
      </c>
      <c r="S7308" s="10">
        <v>50</v>
      </c>
      <c r="AA7308" s="11" t="str">
        <f t="shared" si="114"/>
        <v>45. Phú YênHuyện Tây Hoà</v>
      </c>
    </row>
    <row r="7309" spans="11:27" ht="15.75">
      <c r="K7309" s="21"/>
      <c r="L7309" s="17"/>
      <c r="M7309" s="17"/>
      <c r="N7309" s="17" t="s">
        <v>466</v>
      </c>
      <c r="O7309" s="17" t="s">
        <v>1580</v>
      </c>
      <c r="P7309" s="17" t="s">
        <v>6929</v>
      </c>
      <c r="Q7309" s="17" t="s">
        <v>306</v>
      </c>
      <c r="R7309" s="18">
        <v>125</v>
      </c>
      <c r="S7309" s="10">
        <v>50</v>
      </c>
      <c r="AA7309" s="11" t="str">
        <f t="shared" si="114"/>
        <v>45. Phú YênHuyện Tây Hoà</v>
      </c>
    </row>
    <row r="7310" spans="11:27" ht="15.75">
      <c r="K7310" s="21"/>
      <c r="L7310" s="17"/>
      <c r="M7310" s="17"/>
      <c r="N7310" s="17" t="s">
        <v>466</v>
      </c>
      <c r="O7310" s="17" t="s">
        <v>1580</v>
      </c>
      <c r="P7310" s="17" t="s">
        <v>6930</v>
      </c>
      <c r="Q7310" s="17" t="s">
        <v>306</v>
      </c>
      <c r="R7310" s="18">
        <v>125</v>
      </c>
      <c r="S7310" s="10">
        <v>50</v>
      </c>
      <c r="AA7310" s="11" t="str">
        <f t="shared" si="114"/>
        <v>45. Phú YênHuyện Tây Hoà</v>
      </c>
    </row>
    <row r="7311" spans="11:27" ht="15.75">
      <c r="K7311" s="21"/>
      <c r="L7311" s="17"/>
      <c r="M7311" s="17"/>
      <c r="N7311" s="17" t="s">
        <v>466</v>
      </c>
      <c r="O7311" s="17" t="s">
        <v>1580</v>
      </c>
      <c r="P7311" s="17" t="s">
        <v>6931</v>
      </c>
      <c r="Q7311" s="17" t="s">
        <v>297</v>
      </c>
      <c r="R7311" s="18">
        <v>95</v>
      </c>
      <c r="S7311" s="10">
        <v>44</v>
      </c>
      <c r="AA7311" s="11" t="str">
        <f t="shared" si="114"/>
        <v>45. Phú YênHuyện Tây Hoà</v>
      </c>
    </row>
    <row r="7312" spans="11:27" ht="15.75">
      <c r="K7312" s="21"/>
      <c r="L7312" s="17"/>
      <c r="M7312" s="17"/>
      <c r="N7312" s="17" t="s">
        <v>466</v>
      </c>
      <c r="O7312" s="17" t="s">
        <v>1580</v>
      </c>
      <c r="P7312" s="17" t="s">
        <v>6932</v>
      </c>
      <c r="Q7312" s="17" t="s">
        <v>297</v>
      </c>
      <c r="R7312" s="18">
        <v>95</v>
      </c>
      <c r="S7312" s="10">
        <v>44</v>
      </c>
      <c r="AA7312" s="11" t="str">
        <f t="shared" si="114"/>
        <v>45. Phú YênHuyện Tây Hoà</v>
      </c>
    </row>
    <row r="7313" spans="11:27" ht="15.75">
      <c r="K7313" s="21"/>
      <c r="L7313" s="17"/>
      <c r="M7313" s="17"/>
      <c r="N7313" s="17" t="s">
        <v>466</v>
      </c>
      <c r="O7313" s="17" t="s">
        <v>1580</v>
      </c>
      <c r="P7313" s="17" t="s">
        <v>2152</v>
      </c>
      <c r="Q7313" s="17" t="s">
        <v>297</v>
      </c>
      <c r="R7313" s="18">
        <v>95</v>
      </c>
      <c r="S7313" s="10">
        <v>44</v>
      </c>
      <c r="AA7313" s="11" t="str">
        <f t="shared" si="114"/>
        <v>45. Phú YênHuyện Tây Hoà</v>
      </c>
    </row>
    <row r="7314" spans="11:27" ht="15.75">
      <c r="K7314" s="21"/>
      <c r="L7314" s="17"/>
      <c r="M7314" s="17"/>
      <c r="N7314" s="17" t="s">
        <v>466</v>
      </c>
      <c r="O7314" s="17" t="s">
        <v>1580</v>
      </c>
      <c r="P7314" s="17" t="s">
        <v>1360</v>
      </c>
      <c r="Q7314" s="17" t="s">
        <v>297</v>
      </c>
      <c r="R7314" s="18">
        <v>95</v>
      </c>
      <c r="S7314" s="10">
        <v>44</v>
      </c>
      <c r="AA7314" s="11" t="str">
        <f t="shared" si="114"/>
        <v>45. Phú YênHuyện Tây Hoà</v>
      </c>
    </row>
    <row r="7315" spans="11:27" ht="15.75">
      <c r="K7315" s="21"/>
      <c r="L7315" s="17"/>
      <c r="M7315" s="17"/>
      <c r="N7315" s="17" t="s">
        <v>466</v>
      </c>
      <c r="O7315" s="17" t="s">
        <v>1580</v>
      </c>
      <c r="P7315" s="17" t="s">
        <v>6933</v>
      </c>
      <c r="Q7315" s="17" t="s">
        <v>306</v>
      </c>
      <c r="R7315" s="18">
        <v>125</v>
      </c>
      <c r="S7315" s="10">
        <v>50</v>
      </c>
      <c r="AA7315" s="11" t="str">
        <f t="shared" si="114"/>
        <v>45. Phú YênHuyện Tây Hoà</v>
      </c>
    </row>
    <row r="7316" spans="11:27" ht="15.75">
      <c r="K7316" s="21"/>
      <c r="L7316" s="17"/>
      <c r="M7316" s="17"/>
      <c r="N7316" s="17" t="s">
        <v>466</v>
      </c>
      <c r="O7316" s="17" t="s">
        <v>1580</v>
      </c>
      <c r="P7316" s="17" t="s">
        <v>6934</v>
      </c>
      <c r="Q7316" s="17" t="s">
        <v>306</v>
      </c>
      <c r="R7316" s="18">
        <v>125</v>
      </c>
      <c r="S7316" s="10">
        <v>50</v>
      </c>
      <c r="AA7316" s="11" t="str">
        <f t="shared" si="114"/>
        <v>45. Phú YênHuyện Tây Hoà</v>
      </c>
    </row>
    <row r="7317" spans="11:27" ht="15.75">
      <c r="K7317" s="21"/>
      <c r="L7317" s="17"/>
      <c r="M7317" s="17"/>
      <c r="N7317" s="17" t="s">
        <v>466</v>
      </c>
      <c r="O7317" s="17" t="s">
        <v>1580</v>
      </c>
      <c r="P7317" s="17" t="s">
        <v>6935</v>
      </c>
      <c r="Q7317" s="17" t="s">
        <v>297</v>
      </c>
      <c r="R7317" s="18">
        <v>95</v>
      </c>
      <c r="S7317" s="10">
        <v>44</v>
      </c>
      <c r="AA7317" s="11" t="str">
        <f t="shared" si="114"/>
        <v>45. Phú YênHuyện Tây Hoà</v>
      </c>
    </row>
    <row r="7318" spans="11:27" ht="15.75">
      <c r="K7318" s="21"/>
      <c r="L7318" s="17"/>
      <c r="M7318" s="17"/>
      <c r="N7318" s="17" t="s">
        <v>466</v>
      </c>
      <c r="O7318" s="17" t="s">
        <v>1580</v>
      </c>
      <c r="P7318" s="17" t="s">
        <v>6936</v>
      </c>
      <c r="Q7318" s="17" t="s">
        <v>297</v>
      </c>
      <c r="R7318" s="18">
        <v>95</v>
      </c>
      <c r="S7318" s="10">
        <v>44</v>
      </c>
      <c r="AA7318" s="11" t="str">
        <f t="shared" si="114"/>
        <v>45. Phú YênHuyện Tây Hoà</v>
      </c>
    </row>
    <row r="7319" spans="11:27" ht="15.75">
      <c r="K7319" s="21"/>
      <c r="L7319" s="17"/>
      <c r="M7319" s="17"/>
      <c r="N7319" s="17" t="s">
        <v>466</v>
      </c>
      <c r="O7319" s="17" t="s">
        <v>1582</v>
      </c>
      <c r="P7319" s="17" t="s">
        <v>6937</v>
      </c>
      <c r="Q7319" s="17" t="s">
        <v>306</v>
      </c>
      <c r="R7319" s="18">
        <v>125</v>
      </c>
      <c r="S7319" s="10">
        <v>50</v>
      </c>
      <c r="AA7319" s="11" t="str">
        <f t="shared" si="114"/>
        <v>45. Phú YênHuyện Tuy An</v>
      </c>
    </row>
    <row r="7320" spans="11:27" ht="15.75">
      <c r="K7320" s="21"/>
      <c r="L7320" s="17"/>
      <c r="M7320" s="17"/>
      <c r="N7320" s="17" t="s">
        <v>466</v>
      </c>
      <c r="O7320" s="17" t="s">
        <v>1582</v>
      </c>
      <c r="P7320" s="17" t="s">
        <v>2343</v>
      </c>
      <c r="Q7320" s="17" t="s">
        <v>306</v>
      </c>
      <c r="R7320" s="18">
        <v>125</v>
      </c>
      <c r="S7320" s="10">
        <v>50</v>
      </c>
      <c r="AA7320" s="11" t="str">
        <f t="shared" si="114"/>
        <v>45. Phú YênHuyện Tuy An</v>
      </c>
    </row>
    <row r="7321" spans="11:27" ht="15.75">
      <c r="K7321" s="21"/>
      <c r="L7321" s="17"/>
      <c r="M7321" s="17"/>
      <c r="N7321" s="17" t="s">
        <v>466</v>
      </c>
      <c r="O7321" s="17" t="s">
        <v>1582</v>
      </c>
      <c r="P7321" s="17" t="s">
        <v>6938</v>
      </c>
      <c r="Q7321" s="17" t="s">
        <v>306</v>
      </c>
      <c r="R7321" s="18">
        <v>125</v>
      </c>
      <c r="S7321" s="10">
        <v>50</v>
      </c>
      <c r="AA7321" s="11" t="str">
        <f t="shared" si="114"/>
        <v>45. Phú YênHuyện Tuy An</v>
      </c>
    </row>
    <row r="7322" spans="11:27" ht="15.75">
      <c r="K7322" s="21"/>
      <c r="L7322" s="17"/>
      <c r="M7322" s="17"/>
      <c r="N7322" s="17" t="s">
        <v>466</v>
      </c>
      <c r="O7322" s="17" t="s">
        <v>1582</v>
      </c>
      <c r="P7322" s="17" t="s">
        <v>6939</v>
      </c>
      <c r="Q7322" s="17" t="s">
        <v>306</v>
      </c>
      <c r="R7322" s="18">
        <v>125</v>
      </c>
      <c r="S7322" s="10">
        <v>50</v>
      </c>
      <c r="AA7322" s="11" t="str">
        <f t="shared" si="114"/>
        <v>45. Phú YênHuyện Tuy An</v>
      </c>
    </row>
    <row r="7323" spans="11:27" ht="15.75">
      <c r="K7323" s="21"/>
      <c r="L7323" s="17"/>
      <c r="M7323" s="17"/>
      <c r="N7323" s="17" t="s">
        <v>466</v>
      </c>
      <c r="O7323" s="17" t="s">
        <v>1582</v>
      </c>
      <c r="P7323" s="17" t="s">
        <v>2997</v>
      </c>
      <c r="Q7323" s="17" t="s">
        <v>306</v>
      </c>
      <c r="R7323" s="18">
        <v>125</v>
      </c>
      <c r="S7323" s="10">
        <v>50</v>
      </c>
      <c r="AA7323" s="11" t="str">
        <f t="shared" si="114"/>
        <v>45. Phú YênHuyện Tuy An</v>
      </c>
    </row>
    <row r="7324" spans="11:27" ht="15.75">
      <c r="K7324" s="21"/>
      <c r="L7324" s="17"/>
      <c r="M7324" s="17"/>
      <c r="N7324" s="17" t="s">
        <v>466</v>
      </c>
      <c r="O7324" s="17" t="s">
        <v>1582</v>
      </c>
      <c r="P7324" s="17" t="s">
        <v>2915</v>
      </c>
      <c r="Q7324" s="17" t="s">
        <v>306</v>
      </c>
      <c r="R7324" s="18">
        <v>125</v>
      </c>
      <c r="S7324" s="10">
        <v>50</v>
      </c>
      <c r="AA7324" s="11" t="str">
        <f t="shared" si="114"/>
        <v>45. Phú YênHuyện Tuy An</v>
      </c>
    </row>
    <row r="7325" spans="11:27" ht="15.75">
      <c r="K7325" s="21"/>
      <c r="L7325" s="17"/>
      <c r="M7325" s="17"/>
      <c r="N7325" s="17" t="s">
        <v>466</v>
      </c>
      <c r="O7325" s="17" t="s">
        <v>1582</v>
      </c>
      <c r="P7325" s="17" t="s">
        <v>6940</v>
      </c>
      <c r="Q7325" s="17" t="s">
        <v>306</v>
      </c>
      <c r="R7325" s="18">
        <v>125</v>
      </c>
      <c r="S7325" s="10">
        <v>50</v>
      </c>
      <c r="AA7325" s="11" t="str">
        <f t="shared" si="114"/>
        <v>45. Phú YênHuyện Tuy An</v>
      </c>
    </row>
    <row r="7326" spans="11:27" ht="15.75">
      <c r="K7326" s="21"/>
      <c r="L7326" s="17"/>
      <c r="M7326" s="17"/>
      <c r="N7326" s="17" t="s">
        <v>466</v>
      </c>
      <c r="O7326" s="17" t="s">
        <v>1582</v>
      </c>
      <c r="P7326" s="17" t="s">
        <v>6941</v>
      </c>
      <c r="Q7326" s="17" t="s">
        <v>306</v>
      </c>
      <c r="R7326" s="18">
        <v>125</v>
      </c>
      <c r="S7326" s="10">
        <v>50</v>
      </c>
      <c r="AA7326" s="11" t="str">
        <f t="shared" si="114"/>
        <v>45. Phú YênHuyện Tuy An</v>
      </c>
    </row>
    <row r="7327" spans="11:27" ht="15.75">
      <c r="K7327" s="21"/>
      <c r="L7327" s="17"/>
      <c r="M7327" s="17"/>
      <c r="N7327" s="17" t="s">
        <v>466</v>
      </c>
      <c r="O7327" s="17" t="s">
        <v>1582</v>
      </c>
      <c r="P7327" s="17" t="s">
        <v>805</v>
      </c>
      <c r="Q7327" s="17" t="s">
        <v>306</v>
      </c>
      <c r="R7327" s="18">
        <v>125</v>
      </c>
      <c r="S7327" s="10">
        <v>50</v>
      </c>
      <c r="AA7327" s="11" t="str">
        <f t="shared" si="114"/>
        <v>45. Phú YênHuyện Tuy An</v>
      </c>
    </row>
    <row r="7328" spans="11:27" ht="15.75">
      <c r="K7328" s="21"/>
      <c r="L7328" s="17"/>
      <c r="M7328" s="17"/>
      <c r="N7328" s="17" t="s">
        <v>466</v>
      </c>
      <c r="O7328" s="17" t="s">
        <v>1582</v>
      </c>
      <c r="P7328" s="17" t="s">
        <v>6018</v>
      </c>
      <c r="Q7328" s="17" t="s">
        <v>306</v>
      </c>
      <c r="R7328" s="18">
        <v>125</v>
      </c>
      <c r="S7328" s="10">
        <v>50</v>
      </c>
      <c r="AA7328" s="11" t="str">
        <f t="shared" si="114"/>
        <v>45. Phú YênHuyện Tuy An</v>
      </c>
    </row>
    <row r="7329" spans="11:27" ht="15.75">
      <c r="K7329" s="21"/>
      <c r="L7329" s="17"/>
      <c r="M7329" s="17"/>
      <c r="N7329" s="17" t="s">
        <v>466</v>
      </c>
      <c r="O7329" s="17" t="s">
        <v>1582</v>
      </c>
      <c r="P7329" s="17" t="s">
        <v>6019</v>
      </c>
      <c r="Q7329" s="17" t="s">
        <v>306</v>
      </c>
      <c r="R7329" s="18">
        <v>125</v>
      </c>
      <c r="S7329" s="10">
        <v>50</v>
      </c>
      <c r="AA7329" s="11" t="str">
        <f t="shared" si="114"/>
        <v>45. Phú YênHuyện Tuy An</v>
      </c>
    </row>
    <row r="7330" spans="11:27" ht="15.75">
      <c r="K7330" s="21"/>
      <c r="L7330" s="17"/>
      <c r="M7330" s="17"/>
      <c r="N7330" s="17" t="s">
        <v>466</v>
      </c>
      <c r="O7330" s="17" t="s">
        <v>1582</v>
      </c>
      <c r="P7330" s="17" t="s">
        <v>6942</v>
      </c>
      <c r="Q7330" s="17" t="s">
        <v>306</v>
      </c>
      <c r="R7330" s="18">
        <v>125</v>
      </c>
      <c r="S7330" s="10">
        <v>50</v>
      </c>
      <c r="AA7330" s="11" t="str">
        <f t="shared" si="114"/>
        <v>45. Phú YênHuyện Tuy An</v>
      </c>
    </row>
    <row r="7331" spans="11:27" ht="15.75">
      <c r="K7331" s="21"/>
      <c r="L7331" s="17"/>
      <c r="M7331" s="17"/>
      <c r="N7331" s="17" t="s">
        <v>466</v>
      </c>
      <c r="O7331" s="17" t="s">
        <v>1582</v>
      </c>
      <c r="P7331" s="17" t="s">
        <v>6943</v>
      </c>
      <c r="Q7331" s="17" t="s">
        <v>306</v>
      </c>
      <c r="R7331" s="18">
        <v>125</v>
      </c>
      <c r="S7331" s="10">
        <v>50</v>
      </c>
      <c r="AA7331" s="11" t="str">
        <f t="shared" si="114"/>
        <v>45. Phú YênHuyện Tuy An</v>
      </c>
    </row>
    <row r="7332" spans="11:27" ht="15.75">
      <c r="K7332" s="21"/>
      <c r="L7332" s="17"/>
      <c r="M7332" s="17"/>
      <c r="N7332" s="17" t="s">
        <v>466</v>
      </c>
      <c r="O7332" s="17" t="s">
        <v>1582</v>
      </c>
      <c r="P7332" s="17" t="s">
        <v>1972</v>
      </c>
      <c r="Q7332" s="17" t="s">
        <v>306</v>
      </c>
      <c r="R7332" s="18">
        <v>125</v>
      </c>
      <c r="S7332" s="10">
        <v>50</v>
      </c>
      <c r="AA7332" s="11" t="str">
        <f t="shared" si="114"/>
        <v>45. Phú YênHuyện Tuy An</v>
      </c>
    </row>
    <row r="7333" spans="11:27" ht="15.75">
      <c r="K7333" s="21"/>
      <c r="L7333" s="17"/>
      <c r="M7333" s="17"/>
      <c r="N7333" s="17" t="s">
        <v>466</v>
      </c>
      <c r="O7333" s="17" t="s">
        <v>1582</v>
      </c>
      <c r="P7333" s="17" t="s">
        <v>6944</v>
      </c>
      <c r="Q7333" s="17" t="s">
        <v>306</v>
      </c>
      <c r="R7333" s="18">
        <v>125</v>
      </c>
      <c r="S7333" s="10">
        <v>50</v>
      </c>
      <c r="AA7333" s="11" t="str">
        <f t="shared" si="114"/>
        <v>45. Phú YênHuyện Tuy An</v>
      </c>
    </row>
    <row r="7334" spans="11:27" ht="15.75">
      <c r="K7334" s="21"/>
      <c r="L7334" s="17"/>
      <c r="M7334" s="17"/>
      <c r="N7334" s="17" t="s">
        <v>466</v>
      </c>
      <c r="O7334" s="17" t="s">
        <v>1584</v>
      </c>
      <c r="P7334" s="17" t="s">
        <v>2465</v>
      </c>
      <c r="Q7334" s="17" t="s">
        <v>306</v>
      </c>
      <c r="R7334" s="18">
        <v>125</v>
      </c>
      <c r="S7334" s="10">
        <v>50</v>
      </c>
      <c r="AA7334" s="11" t="str">
        <f t="shared" si="114"/>
        <v>45. Phú YênThành phố Tuy Hoà</v>
      </c>
    </row>
    <row r="7335" spans="11:27" ht="15.75">
      <c r="K7335" s="21"/>
      <c r="L7335" s="17"/>
      <c r="M7335" s="17"/>
      <c r="N7335" s="17" t="s">
        <v>466</v>
      </c>
      <c r="O7335" s="17" t="s">
        <v>1584</v>
      </c>
      <c r="P7335" s="17" t="s">
        <v>2466</v>
      </c>
      <c r="Q7335" s="17" t="s">
        <v>306</v>
      </c>
      <c r="R7335" s="18">
        <v>125</v>
      </c>
      <c r="S7335" s="10">
        <v>50</v>
      </c>
      <c r="AA7335" s="11" t="str">
        <f t="shared" si="114"/>
        <v>45. Phú YênThành phố Tuy Hoà</v>
      </c>
    </row>
    <row r="7336" spans="11:27" ht="15.75">
      <c r="K7336" s="21"/>
      <c r="L7336" s="17"/>
      <c r="M7336" s="17"/>
      <c r="N7336" s="17" t="s">
        <v>466</v>
      </c>
      <c r="O7336" s="17" t="s">
        <v>1584</v>
      </c>
      <c r="P7336" s="17" t="s">
        <v>2467</v>
      </c>
      <c r="Q7336" s="17" t="s">
        <v>306</v>
      </c>
      <c r="R7336" s="18">
        <v>125</v>
      </c>
      <c r="S7336" s="10">
        <v>50</v>
      </c>
      <c r="AA7336" s="11" t="str">
        <f t="shared" si="114"/>
        <v>45. Phú YênThành phố Tuy Hoà</v>
      </c>
    </row>
    <row r="7337" spans="11:27" ht="15.75">
      <c r="K7337" s="21"/>
      <c r="L7337" s="17"/>
      <c r="M7337" s="17"/>
      <c r="N7337" s="17" t="s">
        <v>466</v>
      </c>
      <c r="O7337" s="17" t="s">
        <v>1584</v>
      </c>
      <c r="P7337" s="17" t="s">
        <v>2468</v>
      </c>
      <c r="Q7337" s="17" t="s">
        <v>306</v>
      </c>
      <c r="R7337" s="18">
        <v>125</v>
      </c>
      <c r="S7337" s="10">
        <v>50</v>
      </c>
      <c r="AA7337" s="11" t="str">
        <f t="shared" si="114"/>
        <v>45. Phú YênThành phố Tuy Hoà</v>
      </c>
    </row>
    <row r="7338" spans="11:27" ht="15.75">
      <c r="K7338" s="21"/>
      <c r="L7338" s="17"/>
      <c r="M7338" s="17"/>
      <c r="N7338" s="17" t="s">
        <v>466</v>
      </c>
      <c r="O7338" s="17" t="s">
        <v>1584</v>
      </c>
      <c r="P7338" s="17" t="s">
        <v>2469</v>
      </c>
      <c r="Q7338" s="17" t="s">
        <v>306</v>
      </c>
      <c r="R7338" s="18">
        <v>125</v>
      </c>
      <c r="S7338" s="10">
        <v>50</v>
      </c>
      <c r="AA7338" s="11" t="str">
        <f t="shared" si="114"/>
        <v>45. Phú YênThành phố Tuy Hoà</v>
      </c>
    </row>
    <row r="7339" spans="11:27" ht="15.75">
      <c r="K7339" s="21"/>
      <c r="L7339" s="17"/>
      <c r="M7339" s="17"/>
      <c r="N7339" s="17" t="s">
        <v>466</v>
      </c>
      <c r="O7339" s="17" t="s">
        <v>1584</v>
      </c>
      <c r="P7339" s="17" t="s">
        <v>1933</v>
      </c>
      <c r="Q7339" s="17" t="s">
        <v>306</v>
      </c>
      <c r="R7339" s="18">
        <v>125</v>
      </c>
      <c r="S7339" s="10">
        <v>50</v>
      </c>
      <c r="AA7339" s="11" t="str">
        <f t="shared" si="114"/>
        <v>45. Phú YênThành phố Tuy Hoà</v>
      </c>
    </row>
    <row r="7340" spans="11:27" ht="15.75">
      <c r="K7340" s="21"/>
      <c r="L7340" s="17"/>
      <c r="M7340" s="17"/>
      <c r="N7340" s="17" t="s">
        <v>466</v>
      </c>
      <c r="O7340" s="17" t="s">
        <v>1584</v>
      </c>
      <c r="P7340" s="17" t="s">
        <v>2470</v>
      </c>
      <c r="Q7340" s="17" t="s">
        <v>306</v>
      </c>
      <c r="R7340" s="18">
        <v>125</v>
      </c>
      <c r="S7340" s="10">
        <v>50</v>
      </c>
      <c r="AA7340" s="11" t="str">
        <f t="shared" si="114"/>
        <v>45. Phú YênThành phố Tuy Hoà</v>
      </c>
    </row>
    <row r="7341" spans="11:27" ht="15.75">
      <c r="K7341" s="21"/>
      <c r="L7341" s="17"/>
      <c r="M7341" s="17"/>
      <c r="N7341" s="17" t="s">
        <v>466</v>
      </c>
      <c r="O7341" s="17" t="s">
        <v>1584</v>
      </c>
      <c r="P7341" s="17" t="s">
        <v>1934</v>
      </c>
      <c r="Q7341" s="17" t="s">
        <v>306</v>
      </c>
      <c r="R7341" s="18">
        <v>125</v>
      </c>
      <c r="S7341" s="10">
        <v>50</v>
      </c>
      <c r="AA7341" s="11" t="str">
        <f t="shared" si="114"/>
        <v>45. Phú YênThành phố Tuy Hoà</v>
      </c>
    </row>
    <row r="7342" spans="11:27" ht="15.75">
      <c r="K7342" s="21"/>
      <c r="L7342" s="17"/>
      <c r="M7342" s="17"/>
      <c r="N7342" s="17" t="s">
        <v>466</v>
      </c>
      <c r="O7342" s="17" t="s">
        <v>1584</v>
      </c>
      <c r="P7342" s="17" t="s">
        <v>1935</v>
      </c>
      <c r="Q7342" s="17" t="s">
        <v>306</v>
      </c>
      <c r="R7342" s="18">
        <v>125</v>
      </c>
      <c r="S7342" s="10">
        <v>50</v>
      </c>
      <c r="AA7342" s="11" t="str">
        <f t="shared" si="114"/>
        <v>45. Phú YênThành phố Tuy Hoà</v>
      </c>
    </row>
    <row r="7343" spans="11:27" ht="15.75">
      <c r="K7343" s="21"/>
      <c r="L7343" s="17"/>
      <c r="M7343" s="17"/>
      <c r="N7343" s="17" t="s">
        <v>466</v>
      </c>
      <c r="O7343" s="17" t="s">
        <v>1584</v>
      </c>
      <c r="P7343" s="17" t="s">
        <v>6945</v>
      </c>
      <c r="Q7343" s="17" t="s">
        <v>306</v>
      </c>
      <c r="R7343" s="18">
        <v>125</v>
      </c>
      <c r="S7343" s="10">
        <v>50</v>
      </c>
      <c r="AA7343" s="11" t="str">
        <f t="shared" si="114"/>
        <v>45. Phú YênThành phố Tuy Hoà</v>
      </c>
    </row>
    <row r="7344" spans="11:27" ht="15.75">
      <c r="K7344" s="21"/>
      <c r="L7344" s="17"/>
      <c r="M7344" s="17"/>
      <c r="N7344" s="17" t="s">
        <v>466</v>
      </c>
      <c r="O7344" s="17" t="s">
        <v>1584</v>
      </c>
      <c r="P7344" s="17" t="s">
        <v>6946</v>
      </c>
      <c r="Q7344" s="17" t="s">
        <v>306</v>
      </c>
      <c r="R7344" s="18">
        <v>125</v>
      </c>
      <c r="S7344" s="10">
        <v>50</v>
      </c>
      <c r="AA7344" s="11" t="str">
        <f t="shared" si="114"/>
        <v>45. Phú YênThành phố Tuy Hoà</v>
      </c>
    </row>
    <row r="7345" spans="11:27" ht="15.75">
      <c r="K7345" s="21"/>
      <c r="L7345" s="17"/>
      <c r="M7345" s="17"/>
      <c r="N7345" s="17" t="s">
        <v>466</v>
      </c>
      <c r="O7345" s="17" t="s">
        <v>1584</v>
      </c>
      <c r="P7345" s="17" t="s">
        <v>1938</v>
      </c>
      <c r="Q7345" s="17" t="s">
        <v>306</v>
      </c>
      <c r="R7345" s="18">
        <v>125</v>
      </c>
      <c r="S7345" s="10">
        <v>50</v>
      </c>
      <c r="AA7345" s="11" t="str">
        <f t="shared" si="114"/>
        <v>45. Phú YênThành phố Tuy Hoà</v>
      </c>
    </row>
    <row r="7346" spans="11:27" ht="15.75">
      <c r="K7346" s="21"/>
      <c r="L7346" s="17"/>
      <c r="M7346" s="17"/>
      <c r="N7346" s="17" t="s">
        <v>466</v>
      </c>
      <c r="O7346" s="17" t="s">
        <v>1584</v>
      </c>
      <c r="P7346" s="17" t="s">
        <v>808</v>
      </c>
      <c r="Q7346" s="17" t="s">
        <v>306</v>
      </c>
      <c r="R7346" s="18">
        <v>125</v>
      </c>
      <c r="S7346" s="10">
        <v>50</v>
      </c>
      <c r="AA7346" s="11" t="str">
        <f t="shared" si="114"/>
        <v>45. Phú YênThành phố Tuy Hoà</v>
      </c>
    </row>
    <row r="7347" spans="11:27" ht="15.75">
      <c r="K7347" s="21"/>
      <c r="L7347" s="17"/>
      <c r="M7347" s="17"/>
      <c r="N7347" s="17" t="s">
        <v>466</v>
      </c>
      <c r="O7347" s="17" t="s">
        <v>1584</v>
      </c>
      <c r="P7347" s="17" t="s">
        <v>6947</v>
      </c>
      <c r="Q7347" s="17" t="s">
        <v>306</v>
      </c>
      <c r="R7347" s="18">
        <v>125</v>
      </c>
      <c r="S7347" s="10">
        <v>50</v>
      </c>
      <c r="AA7347" s="11" t="str">
        <f t="shared" si="114"/>
        <v>45. Phú YênThành phố Tuy Hoà</v>
      </c>
    </row>
    <row r="7348" spans="11:27" ht="15.75">
      <c r="K7348" s="21"/>
      <c r="L7348" s="17"/>
      <c r="M7348" s="17"/>
      <c r="N7348" s="17" t="s">
        <v>466</v>
      </c>
      <c r="O7348" s="17" t="s">
        <v>1584</v>
      </c>
      <c r="P7348" s="17" t="s">
        <v>6948</v>
      </c>
      <c r="Q7348" s="17" t="s">
        <v>306</v>
      </c>
      <c r="R7348" s="18">
        <v>125</v>
      </c>
      <c r="S7348" s="10">
        <v>50</v>
      </c>
      <c r="AA7348" s="11" t="str">
        <f t="shared" si="114"/>
        <v>45. Phú YênThành phố Tuy Hoà</v>
      </c>
    </row>
    <row r="7349" spans="11:27" ht="15.75">
      <c r="K7349" s="21"/>
      <c r="L7349" s="17"/>
      <c r="M7349" s="17"/>
      <c r="N7349" s="17" t="s">
        <v>466</v>
      </c>
      <c r="O7349" s="17" t="s">
        <v>1584</v>
      </c>
      <c r="P7349" s="17" t="s">
        <v>6949</v>
      </c>
      <c r="Q7349" s="17" t="s">
        <v>306</v>
      </c>
      <c r="R7349" s="18">
        <v>125</v>
      </c>
      <c r="S7349" s="10">
        <v>50</v>
      </c>
      <c r="AA7349" s="11" t="str">
        <f t="shared" si="114"/>
        <v>45. Phú YênThành phố Tuy Hoà</v>
      </c>
    </row>
    <row r="7350" spans="11:27" ht="15.75">
      <c r="K7350" s="21"/>
      <c r="L7350" s="17"/>
      <c r="M7350" s="17"/>
      <c r="N7350" s="17" t="s">
        <v>466</v>
      </c>
      <c r="O7350" s="17" t="s">
        <v>1586</v>
      </c>
      <c r="P7350" s="17" t="s">
        <v>2174</v>
      </c>
      <c r="Q7350" s="17" t="s">
        <v>306</v>
      </c>
      <c r="R7350" s="18">
        <v>125</v>
      </c>
      <c r="S7350" s="10">
        <v>50</v>
      </c>
      <c r="AA7350" s="11" t="str">
        <f t="shared" si="114"/>
        <v>45. Phú YênThị xã Đông Hòa</v>
      </c>
    </row>
    <row r="7351" spans="11:27" ht="15.75">
      <c r="K7351" s="21"/>
      <c r="L7351" s="17"/>
      <c r="M7351" s="17"/>
      <c r="N7351" s="17" t="s">
        <v>466</v>
      </c>
      <c r="O7351" s="17" t="s">
        <v>1586</v>
      </c>
      <c r="P7351" s="17" t="s">
        <v>2175</v>
      </c>
      <c r="Q7351" s="17" t="s">
        <v>306</v>
      </c>
      <c r="R7351" s="18">
        <v>125</v>
      </c>
      <c r="S7351" s="10">
        <v>50</v>
      </c>
      <c r="AA7351" s="11" t="str">
        <f t="shared" si="114"/>
        <v>45. Phú YênThị xã Đông Hòa</v>
      </c>
    </row>
    <row r="7352" spans="11:27" ht="15.75">
      <c r="K7352" s="21"/>
      <c r="L7352" s="17"/>
      <c r="M7352" s="17"/>
      <c r="N7352" s="17" t="s">
        <v>466</v>
      </c>
      <c r="O7352" s="17" t="s">
        <v>1586</v>
      </c>
      <c r="P7352" s="17" t="s">
        <v>6950</v>
      </c>
      <c r="Q7352" s="17" t="s">
        <v>306</v>
      </c>
      <c r="R7352" s="18">
        <v>125</v>
      </c>
      <c r="S7352" s="10">
        <v>50</v>
      </c>
      <c r="AA7352" s="11" t="str">
        <f t="shared" si="114"/>
        <v>45. Phú YênThị xã Đông Hòa</v>
      </c>
    </row>
    <row r="7353" spans="11:27" ht="15.75">
      <c r="K7353" s="21"/>
      <c r="L7353" s="17"/>
      <c r="M7353" s="17"/>
      <c r="N7353" s="17" t="s">
        <v>466</v>
      </c>
      <c r="O7353" s="17" t="s">
        <v>1586</v>
      </c>
      <c r="P7353" s="17" t="s">
        <v>6951</v>
      </c>
      <c r="Q7353" s="17" t="s">
        <v>306</v>
      </c>
      <c r="R7353" s="18">
        <v>125</v>
      </c>
      <c r="S7353" s="10">
        <v>50</v>
      </c>
      <c r="AA7353" s="11" t="str">
        <f t="shared" si="114"/>
        <v>45. Phú YênThị xã Đông Hòa</v>
      </c>
    </row>
    <row r="7354" spans="11:27" ht="15.75">
      <c r="K7354" s="21"/>
      <c r="L7354" s="17"/>
      <c r="M7354" s="17"/>
      <c r="N7354" s="17" t="s">
        <v>466</v>
      </c>
      <c r="O7354" s="17" t="s">
        <v>1586</v>
      </c>
      <c r="P7354" s="17" t="s">
        <v>6952</v>
      </c>
      <c r="Q7354" s="17" t="s">
        <v>306</v>
      </c>
      <c r="R7354" s="18">
        <v>125</v>
      </c>
      <c r="S7354" s="10">
        <v>50</v>
      </c>
      <c r="AA7354" s="11" t="str">
        <f t="shared" si="114"/>
        <v>45. Phú YênThị xã Đông Hòa</v>
      </c>
    </row>
    <row r="7355" spans="11:27" ht="15.75">
      <c r="K7355" s="21"/>
      <c r="L7355" s="17"/>
      <c r="M7355" s="17"/>
      <c r="N7355" s="17" t="s">
        <v>466</v>
      </c>
      <c r="O7355" s="17" t="s">
        <v>1586</v>
      </c>
      <c r="P7355" s="17" t="s">
        <v>6953</v>
      </c>
      <c r="Q7355" s="17" t="s">
        <v>306</v>
      </c>
      <c r="R7355" s="18">
        <v>125</v>
      </c>
      <c r="S7355" s="10">
        <v>50</v>
      </c>
      <c r="AA7355" s="11" t="str">
        <f t="shared" si="114"/>
        <v>45. Phú YênThị xã Đông Hòa</v>
      </c>
    </row>
    <row r="7356" spans="11:27" ht="15.75">
      <c r="K7356" s="21"/>
      <c r="L7356" s="17"/>
      <c r="M7356" s="17"/>
      <c r="N7356" s="17" t="s">
        <v>466</v>
      </c>
      <c r="O7356" s="17" t="s">
        <v>1586</v>
      </c>
      <c r="P7356" s="17" t="s">
        <v>6954</v>
      </c>
      <c r="Q7356" s="17" t="s">
        <v>306</v>
      </c>
      <c r="R7356" s="18">
        <v>125</v>
      </c>
      <c r="S7356" s="10">
        <v>50</v>
      </c>
      <c r="AA7356" s="11" t="str">
        <f t="shared" si="114"/>
        <v>45. Phú YênThị xã Đông Hòa</v>
      </c>
    </row>
    <row r="7357" spans="11:27" ht="15.75">
      <c r="K7357" s="21"/>
      <c r="L7357" s="17"/>
      <c r="M7357" s="17"/>
      <c r="N7357" s="17" t="s">
        <v>466</v>
      </c>
      <c r="O7357" s="17" t="s">
        <v>1586</v>
      </c>
      <c r="P7357" s="17" t="s">
        <v>3467</v>
      </c>
      <c r="Q7357" s="17" t="s">
        <v>306</v>
      </c>
      <c r="R7357" s="18">
        <v>125</v>
      </c>
      <c r="S7357" s="10">
        <v>50</v>
      </c>
      <c r="AA7357" s="11" t="str">
        <f t="shared" si="114"/>
        <v>45. Phú YênThị xã Đông Hòa</v>
      </c>
    </row>
    <row r="7358" spans="11:27" ht="15.75">
      <c r="K7358" s="21"/>
      <c r="L7358" s="17"/>
      <c r="M7358" s="17"/>
      <c r="N7358" s="17" t="s">
        <v>466</v>
      </c>
      <c r="O7358" s="17" t="s">
        <v>1586</v>
      </c>
      <c r="P7358" s="17" t="s">
        <v>6955</v>
      </c>
      <c r="Q7358" s="17" t="s">
        <v>306</v>
      </c>
      <c r="R7358" s="18">
        <v>125</v>
      </c>
      <c r="S7358" s="10">
        <v>50</v>
      </c>
      <c r="AA7358" s="11" t="str">
        <f t="shared" si="114"/>
        <v>45. Phú YênThị xã Đông Hòa</v>
      </c>
    </row>
    <row r="7359" spans="11:27" ht="15.75">
      <c r="K7359" s="21"/>
      <c r="L7359" s="17"/>
      <c r="M7359" s="17"/>
      <c r="N7359" s="17" t="s">
        <v>466</v>
      </c>
      <c r="O7359" s="17" t="s">
        <v>1586</v>
      </c>
      <c r="P7359" s="17" t="s">
        <v>6956</v>
      </c>
      <c r="Q7359" s="17" t="s">
        <v>306</v>
      </c>
      <c r="R7359" s="18">
        <v>125</v>
      </c>
      <c r="S7359" s="10">
        <v>50</v>
      </c>
      <c r="AA7359" s="11" t="str">
        <f t="shared" si="114"/>
        <v>45. Phú YênThị xã Đông Hòa</v>
      </c>
    </row>
    <row r="7360" spans="11:27" ht="15.75">
      <c r="K7360" s="21"/>
      <c r="L7360" s="17"/>
      <c r="M7360" s="17"/>
      <c r="N7360" s="17" t="s">
        <v>466</v>
      </c>
      <c r="O7360" s="17" t="s">
        <v>1588</v>
      </c>
      <c r="P7360" s="17" t="s">
        <v>6957</v>
      </c>
      <c r="Q7360" s="17" t="s">
        <v>306</v>
      </c>
      <c r="R7360" s="18">
        <v>125</v>
      </c>
      <c r="S7360" s="10">
        <v>50</v>
      </c>
      <c r="AA7360" s="11" t="str">
        <f t="shared" si="114"/>
        <v>45. Phú YênThị xã Sông Cầu</v>
      </c>
    </row>
    <row r="7361" spans="11:27" ht="15.75">
      <c r="K7361" s="21"/>
      <c r="L7361" s="17"/>
      <c r="M7361" s="17"/>
      <c r="N7361" s="17" t="s">
        <v>466</v>
      </c>
      <c r="O7361" s="17" t="s">
        <v>1588</v>
      </c>
      <c r="P7361" s="17" t="s">
        <v>6958</v>
      </c>
      <c r="Q7361" s="17" t="s">
        <v>306</v>
      </c>
      <c r="R7361" s="18">
        <v>125</v>
      </c>
      <c r="S7361" s="10">
        <v>50</v>
      </c>
      <c r="AA7361" s="11" t="str">
        <f t="shared" si="114"/>
        <v>45. Phú YênThị xã Sông Cầu</v>
      </c>
    </row>
    <row r="7362" spans="11:27" ht="15.75">
      <c r="K7362" s="21"/>
      <c r="L7362" s="17"/>
      <c r="M7362" s="17"/>
      <c r="N7362" s="17" t="s">
        <v>466</v>
      </c>
      <c r="O7362" s="17" t="s">
        <v>1588</v>
      </c>
      <c r="P7362" s="17" t="s">
        <v>6959</v>
      </c>
      <c r="Q7362" s="17" t="s">
        <v>306</v>
      </c>
      <c r="R7362" s="18">
        <v>125</v>
      </c>
      <c r="S7362" s="10">
        <v>50</v>
      </c>
      <c r="AA7362" s="11" t="str">
        <f t="shared" si="114"/>
        <v>45. Phú YênThị xã Sông Cầu</v>
      </c>
    </row>
    <row r="7363" spans="11:27" ht="15.75">
      <c r="K7363" s="21"/>
      <c r="L7363" s="17"/>
      <c r="M7363" s="17"/>
      <c r="N7363" s="17" t="s">
        <v>466</v>
      </c>
      <c r="O7363" s="17" t="s">
        <v>1588</v>
      </c>
      <c r="P7363" s="17" t="s">
        <v>6960</v>
      </c>
      <c r="Q7363" s="17" t="s">
        <v>306</v>
      </c>
      <c r="R7363" s="18">
        <v>125</v>
      </c>
      <c r="S7363" s="10">
        <v>50</v>
      </c>
      <c r="AA7363" s="11" t="str">
        <f t="shared" si="114"/>
        <v>45. Phú YênThị xã Sông Cầu</v>
      </c>
    </row>
    <row r="7364" spans="11:27" ht="15.75">
      <c r="K7364" s="21"/>
      <c r="L7364" s="17"/>
      <c r="M7364" s="17"/>
      <c r="N7364" s="17" t="s">
        <v>466</v>
      </c>
      <c r="O7364" s="17" t="s">
        <v>1588</v>
      </c>
      <c r="P7364" s="17" t="s">
        <v>6961</v>
      </c>
      <c r="Q7364" s="17" t="s">
        <v>306</v>
      </c>
      <c r="R7364" s="18">
        <v>125</v>
      </c>
      <c r="S7364" s="10">
        <v>50</v>
      </c>
      <c r="AA7364" s="11" t="str">
        <f t="shared" si="114"/>
        <v>45. Phú YênThị xã Sông Cầu</v>
      </c>
    </row>
    <row r="7365" spans="11:27" ht="15.75">
      <c r="K7365" s="21"/>
      <c r="L7365" s="17"/>
      <c r="M7365" s="17"/>
      <c r="N7365" s="17" t="s">
        <v>466</v>
      </c>
      <c r="O7365" s="17" t="s">
        <v>1588</v>
      </c>
      <c r="P7365" s="17" t="s">
        <v>6962</v>
      </c>
      <c r="Q7365" s="17" t="s">
        <v>306</v>
      </c>
      <c r="R7365" s="18">
        <v>125</v>
      </c>
      <c r="S7365" s="10">
        <v>50</v>
      </c>
      <c r="AA7365" s="11" t="str">
        <f t="shared" si="114"/>
        <v>45. Phú YênThị xã Sông Cầu</v>
      </c>
    </row>
    <row r="7366" spans="11:27" ht="15.75">
      <c r="K7366" s="21"/>
      <c r="L7366" s="17"/>
      <c r="M7366" s="17"/>
      <c r="N7366" s="17" t="s">
        <v>466</v>
      </c>
      <c r="O7366" s="17" t="s">
        <v>1588</v>
      </c>
      <c r="P7366" s="17" t="s">
        <v>4727</v>
      </c>
      <c r="Q7366" s="17" t="s">
        <v>306</v>
      </c>
      <c r="R7366" s="18">
        <v>125</v>
      </c>
      <c r="S7366" s="10">
        <v>50</v>
      </c>
      <c r="AA7366" s="11" t="str">
        <f t="shared" ref="AA7366:AA7429" si="115">N7366&amp;O7366</f>
        <v>45. Phú YênThị xã Sông Cầu</v>
      </c>
    </row>
    <row r="7367" spans="11:27" ht="15.75">
      <c r="K7367" s="21"/>
      <c r="L7367" s="17"/>
      <c r="M7367" s="17"/>
      <c r="N7367" s="17" t="s">
        <v>466</v>
      </c>
      <c r="O7367" s="17" t="s">
        <v>1588</v>
      </c>
      <c r="P7367" s="17" t="s">
        <v>2870</v>
      </c>
      <c r="Q7367" s="17" t="s">
        <v>306</v>
      </c>
      <c r="R7367" s="18">
        <v>125</v>
      </c>
      <c r="S7367" s="10">
        <v>50</v>
      </c>
      <c r="AA7367" s="11" t="str">
        <f t="shared" si="115"/>
        <v>45. Phú YênThị xã Sông Cầu</v>
      </c>
    </row>
    <row r="7368" spans="11:27" ht="15.75">
      <c r="K7368" s="21"/>
      <c r="L7368" s="17"/>
      <c r="M7368" s="17"/>
      <c r="N7368" s="17" t="s">
        <v>466</v>
      </c>
      <c r="O7368" s="17" t="s">
        <v>1588</v>
      </c>
      <c r="P7368" s="17" t="s">
        <v>4617</v>
      </c>
      <c r="Q7368" s="17" t="s">
        <v>306</v>
      </c>
      <c r="R7368" s="18">
        <v>125</v>
      </c>
      <c r="S7368" s="10">
        <v>50</v>
      </c>
      <c r="AA7368" s="11" t="str">
        <f t="shared" si="115"/>
        <v>45. Phú YênThị xã Sông Cầu</v>
      </c>
    </row>
    <row r="7369" spans="11:27" ht="15.75">
      <c r="K7369" s="21"/>
      <c r="L7369" s="17"/>
      <c r="M7369" s="17"/>
      <c r="N7369" s="17" t="s">
        <v>466</v>
      </c>
      <c r="O7369" s="17" t="s">
        <v>1588</v>
      </c>
      <c r="P7369" s="17" t="s">
        <v>6222</v>
      </c>
      <c r="Q7369" s="17" t="s">
        <v>306</v>
      </c>
      <c r="R7369" s="18">
        <v>125</v>
      </c>
      <c r="S7369" s="10">
        <v>50</v>
      </c>
      <c r="AA7369" s="11" t="str">
        <f t="shared" si="115"/>
        <v>45. Phú YênThị xã Sông Cầu</v>
      </c>
    </row>
    <row r="7370" spans="11:27" ht="15.75">
      <c r="K7370" s="21"/>
      <c r="L7370" s="17"/>
      <c r="M7370" s="17"/>
      <c r="N7370" s="17" t="s">
        <v>466</v>
      </c>
      <c r="O7370" s="17" t="s">
        <v>1588</v>
      </c>
      <c r="P7370" s="17" t="s">
        <v>6963</v>
      </c>
      <c r="Q7370" s="17" t="s">
        <v>306</v>
      </c>
      <c r="R7370" s="18">
        <v>125</v>
      </c>
      <c r="S7370" s="10">
        <v>50</v>
      </c>
      <c r="AA7370" s="11" t="str">
        <f t="shared" si="115"/>
        <v>45. Phú YênThị xã Sông Cầu</v>
      </c>
    </row>
    <row r="7371" spans="11:27" ht="15.75">
      <c r="K7371" s="21"/>
      <c r="L7371" s="17"/>
      <c r="M7371" s="17"/>
      <c r="N7371" s="17" t="s">
        <v>466</v>
      </c>
      <c r="O7371" s="17" t="s">
        <v>1588</v>
      </c>
      <c r="P7371" s="17" t="s">
        <v>6964</v>
      </c>
      <c r="Q7371" s="17" t="s">
        <v>306</v>
      </c>
      <c r="R7371" s="18">
        <v>125</v>
      </c>
      <c r="S7371" s="10">
        <v>50</v>
      </c>
      <c r="AA7371" s="11" t="str">
        <f t="shared" si="115"/>
        <v>45. Phú YênThị xã Sông Cầu</v>
      </c>
    </row>
    <row r="7372" spans="11:27" ht="15.75">
      <c r="K7372" s="21"/>
      <c r="L7372" s="17"/>
      <c r="M7372" s="17"/>
      <c r="N7372" s="17" t="s">
        <v>466</v>
      </c>
      <c r="O7372" s="17" t="s">
        <v>1588</v>
      </c>
      <c r="P7372" s="17" t="s">
        <v>6965</v>
      </c>
      <c r="Q7372" s="17" t="s">
        <v>306</v>
      </c>
      <c r="R7372" s="18">
        <v>125</v>
      </c>
      <c r="S7372" s="10">
        <v>50</v>
      </c>
      <c r="AA7372" s="11" t="str">
        <f t="shared" si="115"/>
        <v>45. Phú YênThị xã Sông Cầu</v>
      </c>
    </row>
    <row r="7373" spans="11:27" ht="15.75">
      <c r="K7373" s="21"/>
      <c r="L7373" s="17"/>
      <c r="M7373" s="17"/>
      <c r="N7373" s="17" t="s">
        <v>470</v>
      </c>
      <c r="O7373" s="17" t="s">
        <v>1590</v>
      </c>
      <c r="P7373" s="17" t="s">
        <v>6966</v>
      </c>
      <c r="Q7373" s="17" t="s">
        <v>297</v>
      </c>
      <c r="R7373" s="18">
        <v>95</v>
      </c>
      <c r="S7373" s="10">
        <v>44</v>
      </c>
      <c r="AA7373" s="11" t="str">
        <f t="shared" si="115"/>
        <v>46. Quảng BìnhHuyện Bố Trạch</v>
      </c>
    </row>
    <row r="7374" spans="11:27" ht="15.75">
      <c r="K7374" s="21"/>
      <c r="L7374" s="17"/>
      <c r="M7374" s="17"/>
      <c r="N7374" s="17" t="s">
        <v>470</v>
      </c>
      <c r="O7374" s="17" t="s">
        <v>1590</v>
      </c>
      <c r="P7374" s="17" t="s">
        <v>6967</v>
      </c>
      <c r="Q7374" s="17" t="s">
        <v>297</v>
      </c>
      <c r="R7374" s="18">
        <v>95</v>
      </c>
      <c r="S7374" s="10">
        <v>44</v>
      </c>
      <c r="AA7374" s="11" t="str">
        <f t="shared" si="115"/>
        <v>46. Quảng BìnhHuyện Bố Trạch</v>
      </c>
    </row>
    <row r="7375" spans="11:27" ht="15.75">
      <c r="K7375" s="21"/>
      <c r="L7375" s="17"/>
      <c r="M7375" s="17"/>
      <c r="N7375" s="17" t="s">
        <v>470</v>
      </c>
      <c r="O7375" s="17" t="s">
        <v>1590</v>
      </c>
      <c r="P7375" s="17" t="s">
        <v>6968</v>
      </c>
      <c r="Q7375" s="17" t="s">
        <v>297</v>
      </c>
      <c r="R7375" s="18">
        <v>95</v>
      </c>
      <c r="S7375" s="10">
        <v>44</v>
      </c>
      <c r="AA7375" s="11" t="str">
        <f t="shared" si="115"/>
        <v>46. Quảng BìnhHuyện Bố Trạch</v>
      </c>
    </row>
    <row r="7376" spans="11:27" ht="15.75">
      <c r="K7376" s="21"/>
      <c r="L7376" s="17"/>
      <c r="M7376" s="17"/>
      <c r="N7376" s="17" t="s">
        <v>470</v>
      </c>
      <c r="O7376" s="17" t="s">
        <v>1590</v>
      </c>
      <c r="P7376" s="17" t="s">
        <v>6969</v>
      </c>
      <c r="Q7376" s="17" t="s">
        <v>306</v>
      </c>
      <c r="R7376" s="18">
        <v>125</v>
      </c>
      <c r="S7376" s="10">
        <v>50</v>
      </c>
      <c r="AA7376" s="11" t="str">
        <f t="shared" si="115"/>
        <v>46. Quảng BìnhHuyện Bố Trạch</v>
      </c>
    </row>
    <row r="7377" spans="11:27" ht="15.75">
      <c r="K7377" s="21"/>
      <c r="L7377" s="17"/>
      <c r="M7377" s="17"/>
      <c r="N7377" s="17" t="s">
        <v>470</v>
      </c>
      <c r="O7377" s="17" t="s">
        <v>1590</v>
      </c>
      <c r="P7377" s="17" t="s">
        <v>6970</v>
      </c>
      <c r="Q7377" s="17" t="s">
        <v>297</v>
      </c>
      <c r="R7377" s="18">
        <v>95</v>
      </c>
      <c r="S7377" s="10">
        <v>44</v>
      </c>
      <c r="AA7377" s="11" t="str">
        <f t="shared" si="115"/>
        <v>46. Quảng BìnhHuyện Bố Trạch</v>
      </c>
    </row>
    <row r="7378" spans="11:27" ht="15.75">
      <c r="K7378" s="21"/>
      <c r="L7378" s="17"/>
      <c r="M7378" s="17"/>
      <c r="N7378" s="17" t="s">
        <v>470</v>
      </c>
      <c r="O7378" s="17" t="s">
        <v>1590</v>
      </c>
      <c r="P7378" s="17" t="s">
        <v>6971</v>
      </c>
      <c r="Q7378" s="17" t="s">
        <v>306</v>
      </c>
      <c r="R7378" s="18">
        <v>125</v>
      </c>
      <c r="S7378" s="10">
        <v>50</v>
      </c>
      <c r="AA7378" s="11" t="str">
        <f t="shared" si="115"/>
        <v>46. Quảng BìnhHuyện Bố Trạch</v>
      </c>
    </row>
    <row r="7379" spans="11:27" ht="15.75">
      <c r="K7379" s="21"/>
      <c r="L7379" s="17"/>
      <c r="M7379" s="17"/>
      <c r="N7379" s="17" t="s">
        <v>470</v>
      </c>
      <c r="O7379" s="17" t="s">
        <v>1590</v>
      </c>
      <c r="P7379" s="17" t="s">
        <v>6972</v>
      </c>
      <c r="Q7379" s="17" t="s">
        <v>306</v>
      </c>
      <c r="R7379" s="18">
        <v>125</v>
      </c>
      <c r="S7379" s="10">
        <v>50</v>
      </c>
      <c r="AA7379" s="11" t="str">
        <f t="shared" si="115"/>
        <v>46. Quảng BìnhHuyện Bố Trạch</v>
      </c>
    </row>
    <row r="7380" spans="11:27" ht="15.75">
      <c r="K7380" s="21"/>
      <c r="L7380" s="17"/>
      <c r="M7380" s="17"/>
      <c r="N7380" s="17" t="s">
        <v>470</v>
      </c>
      <c r="O7380" s="17" t="s">
        <v>1590</v>
      </c>
      <c r="P7380" s="17" t="s">
        <v>6973</v>
      </c>
      <c r="Q7380" s="17" t="s">
        <v>306</v>
      </c>
      <c r="R7380" s="18">
        <v>125</v>
      </c>
      <c r="S7380" s="10">
        <v>50</v>
      </c>
      <c r="AA7380" s="11" t="str">
        <f t="shared" si="115"/>
        <v>46. Quảng BìnhHuyện Bố Trạch</v>
      </c>
    </row>
    <row r="7381" spans="11:27" ht="15.75">
      <c r="K7381" s="21"/>
      <c r="L7381" s="17"/>
      <c r="M7381" s="17"/>
      <c r="N7381" s="17" t="s">
        <v>470</v>
      </c>
      <c r="O7381" s="17" t="s">
        <v>1590</v>
      </c>
      <c r="P7381" s="17" t="s">
        <v>6974</v>
      </c>
      <c r="Q7381" s="17" t="s">
        <v>297</v>
      </c>
      <c r="R7381" s="18">
        <v>95</v>
      </c>
      <c r="S7381" s="10">
        <v>44</v>
      </c>
      <c r="AA7381" s="11" t="str">
        <f t="shared" si="115"/>
        <v>46. Quảng BìnhHuyện Bố Trạch</v>
      </c>
    </row>
    <row r="7382" spans="11:27" ht="15.75">
      <c r="K7382" s="21"/>
      <c r="L7382" s="17"/>
      <c r="M7382" s="17"/>
      <c r="N7382" s="17" t="s">
        <v>470</v>
      </c>
      <c r="O7382" s="17" t="s">
        <v>1590</v>
      </c>
      <c r="P7382" s="17" t="s">
        <v>6138</v>
      </c>
      <c r="Q7382" s="17" t="s">
        <v>306</v>
      </c>
      <c r="R7382" s="18">
        <v>125</v>
      </c>
      <c r="S7382" s="10">
        <v>50</v>
      </c>
      <c r="AA7382" s="11" t="str">
        <f t="shared" si="115"/>
        <v>46. Quảng BìnhHuyện Bố Trạch</v>
      </c>
    </row>
    <row r="7383" spans="11:27" ht="15.75">
      <c r="K7383" s="21"/>
      <c r="L7383" s="17"/>
      <c r="M7383" s="17"/>
      <c r="N7383" s="17" t="s">
        <v>470</v>
      </c>
      <c r="O7383" s="17" t="s">
        <v>1590</v>
      </c>
      <c r="P7383" s="17" t="s">
        <v>6975</v>
      </c>
      <c r="Q7383" s="17" t="s">
        <v>297</v>
      </c>
      <c r="R7383" s="18">
        <v>95</v>
      </c>
      <c r="S7383" s="10">
        <v>44</v>
      </c>
      <c r="AA7383" s="11" t="str">
        <f t="shared" si="115"/>
        <v>46. Quảng BìnhHuyện Bố Trạch</v>
      </c>
    </row>
    <row r="7384" spans="11:27" ht="15.75">
      <c r="K7384" s="21"/>
      <c r="L7384" s="17"/>
      <c r="M7384" s="17"/>
      <c r="N7384" s="17" t="s">
        <v>470</v>
      </c>
      <c r="O7384" s="17" t="s">
        <v>1590</v>
      </c>
      <c r="P7384" s="17" t="s">
        <v>6976</v>
      </c>
      <c r="Q7384" s="17" t="s">
        <v>297</v>
      </c>
      <c r="R7384" s="18">
        <v>95</v>
      </c>
      <c r="S7384" s="10">
        <v>44</v>
      </c>
      <c r="AA7384" s="11" t="str">
        <f t="shared" si="115"/>
        <v>46. Quảng BìnhHuyện Bố Trạch</v>
      </c>
    </row>
    <row r="7385" spans="11:27" ht="15.75">
      <c r="K7385" s="21"/>
      <c r="L7385" s="17"/>
      <c r="M7385" s="17"/>
      <c r="N7385" s="17" t="s">
        <v>470</v>
      </c>
      <c r="O7385" s="17" t="s">
        <v>1590</v>
      </c>
      <c r="P7385" s="17" t="s">
        <v>6977</v>
      </c>
      <c r="Q7385" s="17" t="s">
        <v>297</v>
      </c>
      <c r="R7385" s="18">
        <v>95</v>
      </c>
      <c r="S7385" s="10">
        <v>44</v>
      </c>
      <c r="AA7385" s="11" t="str">
        <f t="shared" si="115"/>
        <v>46. Quảng BìnhHuyện Bố Trạch</v>
      </c>
    </row>
    <row r="7386" spans="11:27" ht="15.75">
      <c r="K7386" s="21"/>
      <c r="L7386" s="17"/>
      <c r="M7386" s="17"/>
      <c r="N7386" s="17" t="s">
        <v>470</v>
      </c>
      <c r="O7386" s="17" t="s">
        <v>1590</v>
      </c>
      <c r="P7386" s="17" t="s">
        <v>6978</v>
      </c>
      <c r="Q7386" s="17" t="s">
        <v>297</v>
      </c>
      <c r="R7386" s="18">
        <v>95</v>
      </c>
      <c r="S7386" s="10">
        <v>44</v>
      </c>
      <c r="AA7386" s="11" t="str">
        <f t="shared" si="115"/>
        <v>46. Quảng BìnhHuyện Bố Trạch</v>
      </c>
    </row>
    <row r="7387" spans="11:27" ht="15.75">
      <c r="K7387" s="21"/>
      <c r="L7387" s="17"/>
      <c r="M7387" s="17"/>
      <c r="N7387" s="17" t="s">
        <v>470</v>
      </c>
      <c r="O7387" s="17" t="s">
        <v>1590</v>
      </c>
      <c r="P7387" s="17" t="s">
        <v>6979</v>
      </c>
      <c r="Q7387" s="17" t="s">
        <v>306</v>
      </c>
      <c r="R7387" s="18">
        <v>125</v>
      </c>
      <c r="S7387" s="10">
        <v>50</v>
      </c>
      <c r="AA7387" s="11" t="str">
        <f t="shared" si="115"/>
        <v>46. Quảng BìnhHuyện Bố Trạch</v>
      </c>
    </row>
    <row r="7388" spans="11:27" ht="15.75">
      <c r="K7388" s="21"/>
      <c r="L7388" s="17"/>
      <c r="M7388" s="17"/>
      <c r="N7388" s="17" t="s">
        <v>470</v>
      </c>
      <c r="O7388" s="17" t="s">
        <v>1590</v>
      </c>
      <c r="P7388" s="17" t="s">
        <v>6980</v>
      </c>
      <c r="Q7388" s="17" t="s">
        <v>297</v>
      </c>
      <c r="R7388" s="18">
        <v>95</v>
      </c>
      <c r="S7388" s="10">
        <v>44</v>
      </c>
      <c r="AA7388" s="11" t="str">
        <f t="shared" si="115"/>
        <v>46. Quảng BìnhHuyện Bố Trạch</v>
      </c>
    </row>
    <row r="7389" spans="11:27" ht="15.75">
      <c r="K7389" s="21"/>
      <c r="L7389" s="17"/>
      <c r="M7389" s="17"/>
      <c r="N7389" s="17" t="s">
        <v>470</v>
      </c>
      <c r="O7389" s="17" t="s">
        <v>1590</v>
      </c>
      <c r="P7389" s="17" t="s">
        <v>6981</v>
      </c>
      <c r="Q7389" s="17" t="s">
        <v>297</v>
      </c>
      <c r="R7389" s="18">
        <v>95</v>
      </c>
      <c r="S7389" s="10">
        <v>44</v>
      </c>
      <c r="AA7389" s="11" t="str">
        <f t="shared" si="115"/>
        <v>46. Quảng BìnhHuyện Bố Trạch</v>
      </c>
    </row>
    <row r="7390" spans="11:27" ht="15.75">
      <c r="K7390" s="21"/>
      <c r="L7390" s="17"/>
      <c r="M7390" s="17"/>
      <c r="N7390" s="17" t="s">
        <v>470</v>
      </c>
      <c r="O7390" s="17" t="s">
        <v>1590</v>
      </c>
      <c r="P7390" s="17" t="s">
        <v>6982</v>
      </c>
      <c r="Q7390" s="17" t="s">
        <v>306</v>
      </c>
      <c r="R7390" s="18">
        <v>125</v>
      </c>
      <c r="S7390" s="10">
        <v>50</v>
      </c>
      <c r="AA7390" s="11" t="str">
        <f t="shared" si="115"/>
        <v>46. Quảng BìnhHuyện Bố Trạch</v>
      </c>
    </row>
    <row r="7391" spans="11:27" ht="15.75">
      <c r="K7391" s="21"/>
      <c r="L7391" s="17"/>
      <c r="M7391" s="17"/>
      <c r="N7391" s="17" t="s">
        <v>470</v>
      </c>
      <c r="O7391" s="17" t="s">
        <v>1590</v>
      </c>
      <c r="P7391" s="17" t="s">
        <v>6983</v>
      </c>
      <c r="Q7391" s="17" t="s">
        <v>297</v>
      </c>
      <c r="R7391" s="18">
        <v>95</v>
      </c>
      <c r="S7391" s="10">
        <v>44</v>
      </c>
      <c r="AA7391" s="11" t="str">
        <f t="shared" si="115"/>
        <v>46. Quảng BìnhHuyện Bố Trạch</v>
      </c>
    </row>
    <row r="7392" spans="11:27" ht="15.75">
      <c r="K7392" s="21"/>
      <c r="L7392" s="17"/>
      <c r="M7392" s="17"/>
      <c r="N7392" s="17" t="s">
        <v>470</v>
      </c>
      <c r="O7392" s="17" t="s">
        <v>1590</v>
      </c>
      <c r="P7392" s="17" t="s">
        <v>4671</v>
      </c>
      <c r="Q7392" s="17" t="s">
        <v>297</v>
      </c>
      <c r="R7392" s="18">
        <v>95</v>
      </c>
      <c r="S7392" s="10">
        <v>44</v>
      </c>
      <c r="AA7392" s="11" t="str">
        <f t="shared" si="115"/>
        <v>46. Quảng BìnhHuyện Bố Trạch</v>
      </c>
    </row>
    <row r="7393" spans="11:27" ht="15.75">
      <c r="K7393" s="21"/>
      <c r="L7393" s="17"/>
      <c r="M7393" s="17"/>
      <c r="N7393" s="17" t="s">
        <v>470</v>
      </c>
      <c r="O7393" s="17" t="s">
        <v>1590</v>
      </c>
      <c r="P7393" s="17" t="s">
        <v>4608</v>
      </c>
      <c r="Q7393" s="17" t="s">
        <v>297</v>
      </c>
      <c r="R7393" s="18">
        <v>95</v>
      </c>
      <c r="S7393" s="10">
        <v>44</v>
      </c>
      <c r="AA7393" s="11" t="str">
        <f t="shared" si="115"/>
        <v>46. Quảng BìnhHuyện Bố Trạch</v>
      </c>
    </row>
    <row r="7394" spans="11:27" ht="15.75">
      <c r="K7394" s="21"/>
      <c r="L7394" s="17"/>
      <c r="M7394" s="17"/>
      <c r="N7394" s="17" t="s">
        <v>470</v>
      </c>
      <c r="O7394" s="17" t="s">
        <v>1590</v>
      </c>
      <c r="P7394" s="17" t="s">
        <v>5992</v>
      </c>
      <c r="Q7394" s="17" t="s">
        <v>297</v>
      </c>
      <c r="R7394" s="18">
        <v>95</v>
      </c>
      <c r="S7394" s="10">
        <v>44</v>
      </c>
      <c r="AA7394" s="11" t="str">
        <f t="shared" si="115"/>
        <v>46. Quảng BìnhHuyện Bố Trạch</v>
      </c>
    </row>
    <row r="7395" spans="11:27" ht="15.75">
      <c r="K7395" s="21"/>
      <c r="L7395" s="17"/>
      <c r="M7395" s="17"/>
      <c r="N7395" s="17" t="s">
        <v>470</v>
      </c>
      <c r="O7395" s="17" t="s">
        <v>1590</v>
      </c>
      <c r="P7395" s="17" t="s">
        <v>6984</v>
      </c>
      <c r="Q7395" s="17" t="s">
        <v>297</v>
      </c>
      <c r="R7395" s="18">
        <v>95</v>
      </c>
      <c r="S7395" s="10">
        <v>44</v>
      </c>
      <c r="AA7395" s="11" t="str">
        <f t="shared" si="115"/>
        <v>46. Quảng BìnhHuyện Bố Trạch</v>
      </c>
    </row>
    <row r="7396" spans="11:27" ht="15.75">
      <c r="K7396" s="21"/>
      <c r="L7396" s="17"/>
      <c r="M7396" s="17"/>
      <c r="N7396" s="17" t="s">
        <v>470</v>
      </c>
      <c r="O7396" s="17" t="s">
        <v>1590</v>
      </c>
      <c r="P7396" s="17" t="s">
        <v>6985</v>
      </c>
      <c r="Q7396" s="17" t="s">
        <v>306</v>
      </c>
      <c r="R7396" s="18">
        <v>125</v>
      </c>
      <c r="S7396" s="10">
        <v>50</v>
      </c>
      <c r="AA7396" s="11" t="str">
        <f t="shared" si="115"/>
        <v>46. Quảng BìnhHuyện Bố Trạch</v>
      </c>
    </row>
    <row r="7397" spans="11:27" ht="15.75">
      <c r="K7397" s="21"/>
      <c r="L7397" s="17"/>
      <c r="M7397" s="17"/>
      <c r="N7397" s="17" t="s">
        <v>470</v>
      </c>
      <c r="O7397" s="17" t="s">
        <v>1590</v>
      </c>
      <c r="P7397" s="17" t="s">
        <v>6986</v>
      </c>
      <c r="Q7397" s="17" t="s">
        <v>297</v>
      </c>
      <c r="R7397" s="18">
        <v>95</v>
      </c>
      <c r="S7397" s="10">
        <v>44</v>
      </c>
      <c r="AA7397" s="11" t="str">
        <f t="shared" si="115"/>
        <v>46. Quảng BìnhHuyện Bố Trạch</v>
      </c>
    </row>
    <row r="7398" spans="11:27" ht="15.75">
      <c r="K7398" s="21"/>
      <c r="L7398" s="17"/>
      <c r="M7398" s="17"/>
      <c r="N7398" s="17" t="s">
        <v>470</v>
      </c>
      <c r="O7398" s="17" t="s">
        <v>1590</v>
      </c>
      <c r="P7398" s="17" t="s">
        <v>6987</v>
      </c>
      <c r="Q7398" s="17" t="s">
        <v>306</v>
      </c>
      <c r="R7398" s="18">
        <v>125</v>
      </c>
      <c r="S7398" s="10">
        <v>50</v>
      </c>
      <c r="AA7398" s="11" t="str">
        <f t="shared" si="115"/>
        <v>46. Quảng BìnhHuyện Bố Trạch</v>
      </c>
    </row>
    <row r="7399" spans="11:27" ht="15.75">
      <c r="K7399" s="21"/>
      <c r="L7399" s="17"/>
      <c r="M7399" s="17"/>
      <c r="N7399" s="17" t="s">
        <v>470</v>
      </c>
      <c r="O7399" s="17" t="s">
        <v>1590</v>
      </c>
      <c r="P7399" s="17" t="s">
        <v>6988</v>
      </c>
      <c r="Q7399" s="17" t="s">
        <v>297</v>
      </c>
      <c r="R7399" s="18">
        <v>95</v>
      </c>
      <c r="S7399" s="10">
        <v>44</v>
      </c>
      <c r="AA7399" s="11" t="str">
        <f t="shared" si="115"/>
        <v>46. Quảng BìnhHuyện Bố Trạch</v>
      </c>
    </row>
    <row r="7400" spans="11:27" ht="15.75">
      <c r="K7400" s="21"/>
      <c r="L7400" s="17"/>
      <c r="M7400" s="17"/>
      <c r="N7400" s="17" t="s">
        <v>470</v>
      </c>
      <c r="O7400" s="17" t="s">
        <v>1590</v>
      </c>
      <c r="P7400" s="17" t="s">
        <v>6989</v>
      </c>
      <c r="Q7400" s="17" t="s">
        <v>297</v>
      </c>
      <c r="R7400" s="18">
        <v>95</v>
      </c>
      <c r="S7400" s="10">
        <v>44</v>
      </c>
      <c r="AA7400" s="11" t="str">
        <f t="shared" si="115"/>
        <v>46. Quảng BìnhHuyện Bố Trạch</v>
      </c>
    </row>
    <row r="7401" spans="11:27" ht="15.75">
      <c r="K7401" s="21"/>
      <c r="L7401" s="17"/>
      <c r="M7401" s="17"/>
      <c r="N7401" s="17" t="s">
        <v>470</v>
      </c>
      <c r="O7401" s="17" t="s">
        <v>1592</v>
      </c>
      <c r="P7401" s="17" t="s">
        <v>6990</v>
      </c>
      <c r="Q7401" s="17" t="s">
        <v>297</v>
      </c>
      <c r="R7401" s="18">
        <v>95</v>
      </c>
      <c r="S7401" s="10">
        <v>44</v>
      </c>
      <c r="AA7401" s="11" t="str">
        <f t="shared" si="115"/>
        <v>46. Quảng BìnhHuyện Lệ Thủy</v>
      </c>
    </row>
    <row r="7402" spans="11:27" ht="15.75">
      <c r="K7402" s="21"/>
      <c r="L7402" s="17"/>
      <c r="M7402" s="17"/>
      <c r="N7402" s="17" t="s">
        <v>470</v>
      </c>
      <c r="O7402" s="17" t="s">
        <v>1592</v>
      </c>
      <c r="P7402" s="17" t="s">
        <v>6991</v>
      </c>
      <c r="Q7402" s="17" t="s">
        <v>297</v>
      </c>
      <c r="R7402" s="18">
        <v>95</v>
      </c>
      <c r="S7402" s="10">
        <v>44</v>
      </c>
      <c r="AA7402" s="11" t="str">
        <f t="shared" si="115"/>
        <v>46. Quảng BìnhHuyện Lệ Thủy</v>
      </c>
    </row>
    <row r="7403" spans="11:27" ht="15.75">
      <c r="K7403" s="21"/>
      <c r="L7403" s="17"/>
      <c r="M7403" s="17"/>
      <c r="N7403" s="17" t="s">
        <v>470</v>
      </c>
      <c r="O7403" s="17" t="s">
        <v>1592</v>
      </c>
      <c r="P7403" s="17" t="s">
        <v>2920</v>
      </c>
      <c r="Q7403" s="17" t="s">
        <v>297</v>
      </c>
      <c r="R7403" s="18">
        <v>95</v>
      </c>
      <c r="S7403" s="10">
        <v>44</v>
      </c>
      <c r="AA7403" s="11" t="str">
        <f t="shared" si="115"/>
        <v>46. Quảng BìnhHuyện Lệ Thủy</v>
      </c>
    </row>
    <row r="7404" spans="11:27" ht="15.75">
      <c r="K7404" s="21"/>
      <c r="L7404" s="17"/>
      <c r="M7404" s="17"/>
      <c r="N7404" s="17" t="s">
        <v>470</v>
      </c>
      <c r="O7404" s="17" t="s">
        <v>1592</v>
      </c>
      <c r="P7404" s="17" t="s">
        <v>6992</v>
      </c>
      <c r="Q7404" s="17" t="s">
        <v>297</v>
      </c>
      <c r="R7404" s="18">
        <v>95</v>
      </c>
      <c r="S7404" s="10">
        <v>44</v>
      </c>
      <c r="AA7404" s="11" t="str">
        <f t="shared" si="115"/>
        <v>46. Quảng BìnhHuyện Lệ Thủy</v>
      </c>
    </row>
    <row r="7405" spans="11:27" ht="15.75">
      <c r="K7405" s="21"/>
      <c r="L7405" s="17"/>
      <c r="M7405" s="17"/>
      <c r="N7405" s="17" t="s">
        <v>470</v>
      </c>
      <c r="O7405" s="17" t="s">
        <v>1592</v>
      </c>
      <c r="P7405" s="17" t="s">
        <v>6993</v>
      </c>
      <c r="Q7405" s="17" t="s">
        <v>297</v>
      </c>
      <c r="R7405" s="18">
        <v>95</v>
      </c>
      <c r="S7405" s="10">
        <v>44</v>
      </c>
      <c r="AA7405" s="11" t="str">
        <f t="shared" si="115"/>
        <v>46. Quảng BìnhHuyện Lệ Thủy</v>
      </c>
    </row>
    <row r="7406" spans="11:27" ht="15.75">
      <c r="K7406" s="21"/>
      <c r="L7406" s="17"/>
      <c r="M7406" s="17"/>
      <c r="N7406" s="17" t="s">
        <v>470</v>
      </c>
      <c r="O7406" s="17" t="s">
        <v>1592</v>
      </c>
      <c r="P7406" s="17" t="s">
        <v>6994</v>
      </c>
      <c r="Q7406" s="17" t="s">
        <v>297</v>
      </c>
      <c r="R7406" s="18">
        <v>95</v>
      </c>
      <c r="S7406" s="10">
        <v>44</v>
      </c>
      <c r="AA7406" s="11" t="str">
        <f t="shared" si="115"/>
        <v>46. Quảng BìnhHuyện Lệ Thủy</v>
      </c>
    </row>
    <row r="7407" spans="11:27" ht="15.75">
      <c r="K7407" s="21"/>
      <c r="L7407" s="17"/>
      <c r="M7407" s="17"/>
      <c r="N7407" s="17" t="s">
        <v>470</v>
      </c>
      <c r="O7407" s="17" t="s">
        <v>1592</v>
      </c>
      <c r="P7407" s="17" t="s">
        <v>6995</v>
      </c>
      <c r="Q7407" s="17" t="s">
        <v>297</v>
      </c>
      <c r="R7407" s="18">
        <v>95</v>
      </c>
      <c r="S7407" s="10">
        <v>44</v>
      </c>
      <c r="AA7407" s="11" t="str">
        <f t="shared" si="115"/>
        <v>46. Quảng BìnhHuyện Lệ Thủy</v>
      </c>
    </row>
    <row r="7408" spans="11:27" ht="15.75">
      <c r="K7408" s="21"/>
      <c r="L7408" s="17"/>
      <c r="M7408" s="17"/>
      <c r="N7408" s="17" t="s">
        <v>470</v>
      </c>
      <c r="O7408" s="17" t="s">
        <v>1592</v>
      </c>
      <c r="P7408" s="17" t="s">
        <v>6996</v>
      </c>
      <c r="Q7408" s="17" t="s">
        <v>297</v>
      </c>
      <c r="R7408" s="18">
        <v>95</v>
      </c>
      <c r="S7408" s="10">
        <v>44</v>
      </c>
      <c r="AA7408" s="11" t="str">
        <f t="shared" si="115"/>
        <v>46. Quảng BìnhHuyện Lệ Thủy</v>
      </c>
    </row>
    <row r="7409" spans="11:27" ht="15.75">
      <c r="K7409" s="21"/>
      <c r="L7409" s="17"/>
      <c r="M7409" s="17"/>
      <c r="N7409" s="17" t="s">
        <v>470</v>
      </c>
      <c r="O7409" s="17" t="s">
        <v>1592</v>
      </c>
      <c r="P7409" s="17" t="s">
        <v>6997</v>
      </c>
      <c r="Q7409" s="17" t="s">
        <v>297</v>
      </c>
      <c r="R7409" s="18">
        <v>95</v>
      </c>
      <c r="S7409" s="10">
        <v>44</v>
      </c>
      <c r="AA7409" s="11" t="str">
        <f t="shared" si="115"/>
        <v>46. Quảng BìnhHuyện Lệ Thủy</v>
      </c>
    </row>
    <row r="7410" spans="11:27" ht="15.75">
      <c r="K7410" s="21"/>
      <c r="L7410" s="17"/>
      <c r="M7410" s="17"/>
      <c r="N7410" s="17" t="s">
        <v>470</v>
      </c>
      <c r="O7410" s="17" t="s">
        <v>1592</v>
      </c>
      <c r="P7410" s="17" t="s">
        <v>6998</v>
      </c>
      <c r="Q7410" s="17" t="s">
        <v>297</v>
      </c>
      <c r="R7410" s="18">
        <v>95</v>
      </c>
      <c r="S7410" s="10">
        <v>44</v>
      </c>
      <c r="AA7410" s="11" t="str">
        <f t="shared" si="115"/>
        <v>46. Quảng BìnhHuyện Lệ Thủy</v>
      </c>
    </row>
    <row r="7411" spans="11:27" ht="15.75">
      <c r="K7411" s="21"/>
      <c r="L7411" s="17"/>
      <c r="M7411" s="17"/>
      <c r="N7411" s="17" t="s">
        <v>470</v>
      </c>
      <c r="O7411" s="17" t="s">
        <v>1592</v>
      </c>
      <c r="P7411" s="17" t="s">
        <v>6999</v>
      </c>
      <c r="Q7411" s="17" t="s">
        <v>297</v>
      </c>
      <c r="R7411" s="18">
        <v>95</v>
      </c>
      <c r="S7411" s="10">
        <v>44</v>
      </c>
      <c r="AA7411" s="11" t="str">
        <f t="shared" si="115"/>
        <v>46. Quảng BìnhHuyện Lệ Thủy</v>
      </c>
    </row>
    <row r="7412" spans="11:27" ht="15.75">
      <c r="K7412" s="21"/>
      <c r="L7412" s="17"/>
      <c r="M7412" s="17"/>
      <c r="N7412" s="17" t="s">
        <v>470</v>
      </c>
      <c r="O7412" s="17" t="s">
        <v>1592</v>
      </c>
      <c r="P7412" s="17" t="s">
        <v>7000</v>
      </c>
      <c r="Q7412" s="17" t="s">
        <v>297</v>
      </c>
      <c r="R7412" s="18">
        <v>95</v>
      </c>
      <c r="S7412" s="10">
        <v>44</v>
      </c>
      <c r="AA7412" s="11" t="str">
        <f t="shared" si="115"/>
        <v>46. Quảng BìnhHuyện Lệ Thủy</v>
      </c>
    </row>
    <row r="7413" spans="11:27" ht="15.75">
      <c r="K7413" s="21"/>
      <c r="L7413" s="17"/>
      <c r="M7413" s="17"/>
      <c r="N7413" s="17" t="s">
        <v>470</v>
      </c>
      <c r="O7413" s="17" t="s">
        <v>1592</v>
      </c>
      <c r="P7413" s="17" t="s">
        <v>7001</v>
      </c>
      <c r="Q7413" s="17" t="s">
        <v>297</v>
      </c>
      <c r="R7413" s="18">
        <v>95</v>
      </c>
      <c r="S7413" s="10">
        <v>44</v>
      </c>
      <c r="AA7413" s="11" t="str">
        <f t="shared" si="115"/>
        <v>46. Quảng BìnhHuyện Lệ Thủy</v>
      </c>
    </row>
    <row r="7414" spans="11:27" ht="15.75">
      <c r="K7414" s="21"/>
      <c r="L7414" s="17"/>
      <c r="M7414" s="17"/>
      <c r="N7414" s="17" t="s">
        <v>470</v>
      </c>
      <c r="O7414" s="17" t="s">
        <v>1592</v>
      </c>
      <c r="P7414" s="17" t="s">
        <v>7002</v>
      </c>
      <c r="Q7414" s="17" t="s">
        <v>297</v>
      </c>
      <c r="R7414" s="18">
        <v>95</v>
      </c>
      <c r="S7414" s="10">
        <v>44</v>
      </c>
      <c r="AA7414" s="11" t="str">
        <f t="shared" si="115"/>
        <v>46. Quảng BìnhHuyện Lệ Thủy</v>
      </c>
    </row>
    <row r="7415" spans="11:27" ht="15.75">
      <c r="K7415" s="21"/>
      <c r="L7415" s="17"/>
      <c r="M7415" s="17"/>
      <c r="N7415" s="17" t="s">
        <v>470</v>
      </c>
      <c r="O7415" s="17" t="s">
        <v>1592</v>
      </c>
      <c r="P7415" s="17" t="s">
        <v>7003</v>
      </c>
      <c r="Q7415" s="17" t="s">
        <v>297</v>
      </c>
      <c r="R7415" s="18">
        <v>95</v>
      </c>
      <c r="S7415" s="10">
        <v>44</v>
      </c>
      <c r="AA7415" s="11" t="str">
        <f t="shared" si="115"/>
        <v>46. Quảng BìnhHuyện Lệ Thủy</v>
      </c>
    </row>
    <row r="7416" spans="11:27" ht="15.75">
      <c r="K7416" s="21"/>
      <c r="L7416" s="17"/>
      <c r="M7416" s="17"/>
      <c r="N7416" s="17" t="s">
        <v>470</v>
      </c>
      <c r="O7416" s="17" t="s">
        <v>1592</v>
      </c>
      <c r="P7416" s="17" t="s">
        <v>7004</v>
      </c>
      <c r="Q7416" s="17" t="s">
        <v>306</v>
      </c>
      <c r="R7416" s="18">
        <v>125</v>
      </c>
      <c r="S7416" s="10">
        <v>50</v>
      </c>
      <c r="AA7416" s="11" t="str">
        <f t="shared" si="115"/>
        <v>46. Quảng BìnhHuyện Lệ Thủy</v>
      </c>
    </row>
    <row r="7417" spans="11:27" ht="15.75">
      <c r="K7417" s="21"/>
      <c r="L7417" s="17"/>
      <c r="M7417" s="17"/>
      <c r="N7417" s="17" t="s">
        <v>470</v>
      </c>
      <c r="O7417" s="17" t="s">
        <v>1592</v>
      </c>
      <c r="P7417" s="17" t="s">
        <v>7005</v>
      </c>
      <c r="Q7417" s="17" t="s">
        <v>306</v>
      </c>
      <c r="R7417" s="18">
        <v>125</v>
      </c>
      <c r="S7417" s="10">
        <v>50</v>
      </c>
      <c r="AA7417" s="11" t="str">
        <f t="shared" si="115"/>
        <v>46. Quảng BìnhHuyện Lệ Thủy</v>
      </c>
    </row>
    <row r="7418" spans="11:27" ht="15.75">
      <c r="K7418" s="21"/>
      <c r="L7418" s="17"/>
      <c r="M7418" s="17"/>
      <c r="N7418" s="17" t="s">
        <v>470</v>
      </c>
      <c r="O7418" s="17" t="s">
        <v>1592</v>
      </c>
      <c r="P7418" s="17" t="s">
        <v>7006</v>
      </c>
      <c r="Q7418" s="17" t="s">
        <v>297</v>
      </c>
      <c r="R7418" s="18">
        <v>95</v>
      </c>
      <c r="S7418" s="10">
        <v>44</v>
      </c>
      <c r="AA7418" s="11" t="str">
        <f t="shared" si="115"/>
        <v>46. Quảng BìnhHuyện Lệ Thủy</v>
      </c>
    </row>
    <row r="7419" spans="11:27" ht="15.75">
      <c r="K7419" s="21"/>
      <c r="L7419" s="17"/>
      <c r="M7419" s="17"/>
      <c r="N7419" s="17" t="s">
        <v>470</v>
      </c>
      <c r="O7419" s="17" t="s">
        <v>1592</v>
      </c>
      <c r="P7419" s="17" t="s">
        <v>7007</v>
      </c>
      <c r="Q7419" s="17" t="s">
        <v>297</v>
      </c>
      <c r="R7419" s="18">
        <v>95</v>
      </c>
      <c r="S7419" s="10">
        <v>44</v>
      </c>
      <c r="AA7419" s="11" t="str">
        <f t="shared" si="115"/>
        <v>46. Quảng BìnhHuyện Lệ Thủy</v>
      </c>
    </row>
    <row r="7420" spans="11:27" ht="15.75">
      <c r="K7420" s="21"/>
      <c r="L7420" s="17"/>
      <c r="M7420" s="17"/>
      <c r="N7420" s="17" t="s">
        <v>470</v>
      </c>
      <c r="O7420" s="17" t="s">
        <v>1592</v>
      </c>
      <c r="P7420" s="17" t="s">
        <v>7008</v>
      </c>
      <c r="Q7420" s="17" t="s">
        <v>306</v>
      </c>
      <c r="R7420" s="18">
        <v>125</v>
      </c>
      <c r="S7420" s="10">
        <v>50</v>
      </c>
      <c r="AA7420" s="11" t="str">
        <f t="shared" si="115"/>
        <v>46. Quảng BìnhHuyện Lệ Thủy</v>
      </c>
    </row>
    <row r="7421" spans="11:27" ht="15.75">
      <c r="K7421" s="21"/>
      <c r="L7421" s="17"/>
      <c r="M7421" s="17"/>
      <c r="N7421" s="17" t="s">
        <v>470</v>
      </c>
      <c r="O7421" s="17" t="s">
        <v>1592</v>
      </c>
      <c r="P7421" s="17" t="s">
        <v>5067</v>
      </c>
      <c r="Q7421" s="17" t="s">
        <v>297</v>
      </c>
      <c r="R7421" s="18">
        <v>95</v>
      </c>
      <c r="S7421" s="10">
        <v>44</v>
      </c>
      <c r="AA7421" s="11" t="str">
        <f t="shared" si="115"/>
        <v>46. Quảng BìnhHuyện Lệ Thủy</v>
      </c>
    </row>
    <row r="7422" spans="11:27" ht="15.75">
      <c r="K7422" s="21"/>
      <c r="L7422" s="17"/>
      <c r="M7422" s="17"/>
      <c r="N7422" s="17" t="s">
        <v>470</v>
      </c>
      <c r="O7422" s="17" t="s">
        <v>1592</v>
      </c>
      <c r="P7422" s="17" t="s">
        <v>2929</v>
      </c>
      <c r="Q7422" s="17" t="s">
        <v>297</v>
      </c>
      <c r="R7422" s="18">
        <v>95</v>
      </c>
      <c r="S7422" s="10">
        <v>44</v>
      </c>
      <c r="AA7422" s="11" t="str">
        <f t="shared" si="115"/>
        <v>46. Quảng BìnhHuyện Lệ Thủy</v>
      </c>
    </row>
    <row r="7423" spans="11:27" ht="15.75">
      <c r="K7423" s="21"/>
      <c r="L7423" s="17"/>
      <c r="M7423" s="17"/>
      <c r="N7423" s="17" t="s">
        <v>470</v>
      </c>
      <c r="O7423" s="17" t="s">
        <v>1592</v>
      </c>
      <c r="P7423" s="17" t="s">
        <v>7009</v>
      </c>
      <c r="Q7423" s="17" t="s">
        <v>297</v>
      </c>
      <c r="R7423" s="18">
        <v>95</v>
      </c>
      <c r="S7423" s="10">
        <v>44</v>
      </c>
      <c r="AA7423" s="11" t="str">
        <f t="shared" si="115"/>
        <v>46. Quảng BìnhHuyện Lệ Thủy</v>
      </c>
    </row>
    <row r="7424" spans="11:27" ht="15.75">
      <c r="K7424" s="21"/>
      <c r="L7424" s="17"/>
      <c r="M7424" s="17"/>
      <c r="N7424" s="17" t="s">
        <v>470</v>
      </c>
      <c r="O7424" s="17" t="s">
        <v>1592</v>
      </c>
      <c r="P7424" s="17" t="s">
        <v>4464</v>
      </c>
      <c r="Q7424" s="17" t="s">
        <v>297</v>
      </c>
      <c r="R7424" s="18">
        <v>95</v>
      </c>
      <c r="S7424" s="10">
        <v>44</v>
      </c>
      <c r="AA7424" s="11" t="str">
        <f t="shared" si="115"/>
        <v>46. Quảng BìnhHuyện Lệ Thủy</v>
      </c>
    </row>
    <row r="7425" spans="11:27" ht="15.75">
      <c r="K7425" s="21"/>
      <c r="L7425" s="17"/>
      <c r="M7425" s="17"/>
      <c r="N7425" s="17" t="s">
        <v>470</v>
      </c>
      <c r="O7425" s="17" t="s">
        <v>1592</v>
      </c>
      <c r="P7425" s="17" t="s">
        <v>7010</v>
      </c>
      <c r="Q7425" s="17" t="s">
        <v>297</v>
      </c>
      <c r="R7425" s="18">
        <v>95</v>
      </c>
      <c r="S7425" s="10">
        <v>44</v>
      </c>
      <c r="AA7425" s="11" t="str">
        <f t="shared" si="115"/>
        <v>46. Quảng BìnhHuyện Lệ Thủy</v>
      </c>
    </row>
    <row r="7426" spans="11:27" ht="15.75">
      <c r="K7426" s="21"/>
      <c r="L7426" s="17"/>
      <c r="M7426" s="17"/>
      <c r="N7426" s="17" t="s">
        <v>470</v>
      </c>
      <c r="O7426" s="17" t="s">
        <v>1592</v>
      </c>
      <c r="P7426" s="17" t="s">
        <v>5032</v>
      </c>
      <c r="Q7426" s="17" t="s">
        <v>297</v>
      </c>
      <c r="R7426" s="18">
        <v>95</v>
      </c>
      <c r="S7426" s="10">
        <v>44</v>
      </c>
      <c r="AA7426" s="11" t="str">
        <f t="shared" si="115"/>
        <v>46. Quảng BìnhHuyện Lệ Thủy</v>
      </c>
    </row>
    <row r="7427" spans="11:27" ht="15.75">
      <c r="K7427" s="21"/>
      <c r="L7427" s="17"/>
      <c r="M7427" s="17"/>
      <c r="N7427" s="17" t="s">
        <v>470</v>
      </c>
      <c r="O7427" s="17" t="s">
        <v>1594</v>
      </c>
      <c r="P7427" s="17" t="s">
        <v>7011</v>
      </c>
      <c r="Q7427" s="17" t="s">
        <v>347</v>
      </c>
      <c r="R7427" s="18">
        <v>65</v>
      </c>
      <c r="S7427" s="10">
        <v>36</v>
      </c>
      <c r="AA7427" s="11" t="str">
        <f t="shared" si="115"/>
        <v>46. Quảng BìnhHuyện Minh Hóa</v>
      </c>
    </row>
    <row r="7428" spans="11:27" ht="15.75">
      <c r="K7428" s="21"/>
      <c r="L7428" s="17"/>
      <c r="M7428" s="17"/>
      <c r="N7428" s="17" t="s">
        <v>470</v>
      </c>
      <c r="O7428" s="17" t="s">
        <v>1594</v>
      </c>
      <c r="P7428" s="17" t="s">
        <v>7012</v>
      </c>
      <c r="Q7428" s="17" t="s">
        <v>347</v>
      </c>
      <c r="R7428" s="18">
        <v>65</v>
      </c>
      <c r="S7428" s="10">
        <v>36</v>
      </c>
      <c r="AA7428" s="11" t="str">
        <f t="shared" si="115"/>
        <v>46. Quảng BìnhHuyện Minh Hóa</v>
      </c>
    </row>
    <row r="7429" spans="11:27" ht="15.75">
      <c r="K7429" s="21"/>
      <c r="L7429" s="17"/>
      <c r="M7429" s="17"/>
      <c r="N7429" s="17" t="s">
        <v>470</v>
      </c>
      <c r="O7429" s="17" t="s">
        <v>1594</v>
      </c>
      <c r="P7429" s="17" t="s">
        <v>7013</v>
      </c>
      <c r="Q7429" s="17" t="s">
        <v>347</v>
      </c>
      <c r="R7429" s="18">
        <v>65</v>
      </c>
      <c r="S7429" s="10">
        <v>36</v>
      </c>
      <c r="AA7429" s="11" t="str">
        <f t="shared" si="115"/>
        <v>46. Quảng BìnhHuyện Minh Hóa</v>
      </c>
    </row>
    <row r="7430" spans="11:27" ht="15.75">
      <c r="K7430" s="21"/>
      <c r="L7430" s="17"/>
      <c r="M7430" s="17"/>
      <c r="N7430" s="17" t="s">
        <v>470</v>
      </c>
      <c r="O7430" s="17" t="s">
        <v>1594</v>
      </c>
      <c r="P7430" s="17" t="s">
        <v>7014</v>
      </c>
      <c r="Q7430" s="17" t="s">
        <v>347</v>
      </c>
      <c r="R7430" s="18">
        <v>65</v>
      </c>
      <c r="S7430" s="10">
        <v>36</v>
      </c>
      <c r="AA7430" s="11" t="str">
        <f t="shared" ref="AA7430:AA7493" si="116">N7430&amp;O7430</f>
        <v>46. Quảng BìnhHuyện Minh Hóa</v>
      </c>
    </row>
    <row r="7431" spans="11:27" ht="15.75">
      <c r="K7431" s="21"/>
      <c r="L7431" s="17"/>
      <c r="M7431" s="17"/>
      <c r="N7431" s="17" t="s">
        <v>470</v>
      </c>
      <c r="O7431" s="17" t="s">
        <v>1594</v>
      </c>
      <c r="P7431" s="17" t="s">
        <v>7015</v>
      </c>
      <c r="Q7431" s="17" t="s">
        <v>347</v>
      </c>
      <c r="R7431" s="18">
        <v>65</v>
      </c>
      <c r="S7431" s="10">
        <v>36</v>
      </c>
      <c r="AA7431" s="11" t="str">
        <f t="shared" si="116"/>
        <v>46. Quảng BìnhHuyện Minh Hóa</v>
      </c>
    </row>
    <row r="7432" spans="11:27" ht="15.75">
      <c r="K7432" s="21"/>
      <c r="L7432" s="17"/>
      <c r="M7432" s="17"/>
      <c r="N7432" s="17" t="s">
        <v>470</v>
      </c>
      <c r="O7432" s="17" t="s">
        <v>1594</v>
      </c>
      <c r="P7432" s="17" t="s">
        <v>7016</v>
      </c>
      <c r="Q7432" s="17" t="s">
        <v>347</v>
      </c>
      <c r="R7432" s="18">
        <v>65</v>
      </c>
      <c r="S7432" s="10">
        <v>36</v>
      </c>
      <c r="AA7432" s="11" t="str">
        <f t="shared" si="116"/>
        <v>46. Quảng BìnhHuyện Minh Hóa</v>
      </c>
    </row>
    <row r="7433" spans="11:27" ht="15.75">
      <c r="K7433" s="21"/>
      <c r="L7433" s="17"/>
      <c r="M7433" s="17"/>
      <c r="N7433" s="17" t="s">
        <v>470</v>
      </c>
      <c r="O7433" s="17" t="s">
        <v>1594</v>
      </c>
      <c r="P7433" s="17" t="s">
        <v>7017</v>
      </c>
      <c r="Q7433" s="17" t="s">
        <v>347</v>
      </c>
      <c r="R7433" s="18">
        <v>65</v>
      </c>
      <c r="S7433" s="10">
        <v>36</v>
      </c>
      <c r="AA7433" s="11" t="str">
        <f t="shared" si="116"/>
        <v>46. Quảng BìnhHuyện Minh Hóa</v>
      </c>
    </row>
    <row r="7434" spans="11:27" ht="15.75">
      <c r="K7434" s="21"/>
      <c r="L7434" s="17"/>
      <c r="M7434" s="17"/>
      <c r="N7434" s="17" t="s">
        <v>470</v>
      </c>
      <c r="O7434" s="17" t="s">
        <v>1594</v>
      </c>
      <c r="P7434" s="17" t="s">
        <v>7018</v>
      </c>
      <c r="Q7434" s="17" t="s">
        <v>347</v>
      </c>
      <c r="R7434" s="18">
        <v>65</v>
      </c>
      <c r="S7434" s="10">
        <v>36</v>
      </c>
      <c r="AA7434" s="11" t="str">
        <f t="shared" si="116"/>
        <v>46. Quảng BìnhHuyện Minh Hóa</v>
      </c>
    </row>
    <row r="7435" spans="11:27" ht="15.75">
      <c r="K7435" s="21"/>
      <c r="L7435" s="17"/>
      <c r="M7435" s="17"/>
      <c r="N7435" s="17" t="s">
        <v>470</v>
      </c>
      <c r="O7435" s="17" t="s">
        <v>1594</v>
      </c>
      <c r="P7435" s="17" t="s">
        <v>7019</v>
      </c>
      <c r="Q7435" s="17" t="s">
        <v>347</v>
      </c>
      <c r="R7435" s="18">
        <v>65</v>
      </c>
      <c r="S7435" s="10">
        <v>36</v>
      </c>
      <c r="AA7435" s="11" t="str">
        <f t="shared" si="116"/>
        <v>46. Quảng BìnhHuyện Minh Hóa</v>
      </c>
    </row>
    <row r="7436" spans="11:27" ht="15.75">
      <c r="K7436" s="21"/>
      <c r="L7436" s="17"/>
      <c r="M7436" s="17"/>
      <c r="N7436" s="17" t="s">
        <v>470</v>
      </c>
      <c r="O7436" s="17" t="s">
        <v>1594</v>
      </c>
      <c r="P7436" s="17" t="s">
        <v>7020</v>
      </c>
      <c r="Q7436" s="17" t="s">
        <v>347</v>
      </c>
      <c r="R7436" s="18">
        <v>65</v>
      </c>
      <c r="S7436" s="10">
        <v>36</v>
      </c>
      <c r="AA7436" s="11" t="str">
        <f t="shared" si="116"/>
        <v>46. Quảng BìnhHuyện Minh Hóa</v>
      </c>
    </row>
    <row r="7437" spans="11:27" ht="15.75">
      <c r="K7437" s="21"/>
      <c r="L7437" s="17"/>
      <c r="M7437" s="17"/>
      <c r="N7437" s="17" t="s">
        <v>470</v>
      </c>
      <c r="O7437" s="17" t="s">
        <v>1594</v>
      </c>
      <c r="P7437" s="17" t="s">
        <v>7021</v>
      </c>
      <c r="Q7437" s="17" t="s">
        <v>347</v>
      </c>
      <c r="R7437" s="18">
        <v>65</v>
      </c>
      <c r="S7437" s="10">
        <v>36</v>
      </c>
      <c r="AA7437" s="11" t="str">
        <f t="shared" si="116"/>
        <v>46. Quảng BìnhHuyện Minh Hóa</v>
      </c>
    </row>
    <row r="7438" spans="11:27" ht="15.75">
      <c r="K7438" s="21"/>
      <c r="L7438" s="17"/>
      <c r="M7438" s="17"/>
      <c r="N7438" s="17" t="s">
        <v>470</v>
      </c>
      <c r="O7438" s="17" t="s">
        <v>1594</v>
      </c>
      <c r="P7438" s="17" t="s">
        <v>7022</v>
      </c>
      <c r="Q7438" s="17" t="s">
        <v>347</v>
      </c>
      <c r="R7438" s="18">
        <v>65</v>
      </c>
      <c r="S7438" s="10">
        <v>36</v>
      </c>
      <c r="AA7438" s="11" t="str">
        <f t="shared" si="116"/>
        <v>46. Quảng BìnhHuyện Minh Hóa</v>
      </c>
    </row>
    <row r="7439" spans="11:27" ht="15.75">
      <c r="K7439" s="21"/>
      <c r="L7439" s="17"/>
      <c r="M7439" s="17"/>
      <c r="N7439" s="17" t="s">
        <v>470</v>
      </c>
      <c r="O7439" s="17" t="s">
        <v>1594</v>
      </c>
      <c r="P7439" s="17" t="s">
        <v>7023</v>
      </c>
      <c r="Q7439" s="17" t="s">
        <v>347</v>
      </c>
      <c r="R7439" s="18">
        <v>65</v>
      </c>
      <c r="S7439" s="10">
        <v>36</v>
      </c>
      <c r="AA7439" s="11" t="str">
        <f t="shared" si="116"/>
        <v>46. Quảng BìnhHuyện Minh Hóa</v>
      </c>
    </row>
    <row r="7440" spans="11:27" ht="15.75">
      <c r="K7440" s="21"/>
      <c r="L7440" s="17"/>
      <c r="M7440" s="17"/>
      <c r="N7440" s="17" t="s">
        <v>470</v>
      </c>
      <c r="O7440" s="17" t="s">
        <v>1594</v>
      </c>
      <c r="P7440" s="17" t="s">
        <v>7024</v>
      </c>
      <c r="Q7440" s="17" t="s">
        <v>347</v>
      </c>
      <c r="R7440" s="18">
        <v>65</v>
      </c>
      <c r="S7440" s="10">
        <v>36</v>
      </c>
      <c r="AA7440" s="11" t="str">
        <f t="shared" si="116"/>
        <v>46. Quảng BìnhHuyện Minh Hóa</v>
      </c>
    </row>
    <row r="7441" spans="11:27" ht="15.75">
      <c r="K7441" s="21"/>
      <c r="L7441" s="17"/>
      <c r="M7441" s="17"/>
      <c r="N7441" s="17" t="s">
        <v>470</v>
      </c>
      <c r="O7441" s="17" t="s">
        <v>1594</v>
      </c>
      <c r="P7441" s="17" t="s">
        <v>7025</v>
      </c>
      <c r="Q7441" s="17" t="s">
        <v>347</v>
      </c>
      <c r="R7441" s="18">
        <v>65</v>
      </c>
      <c r="S7441" s="10">
        <v>36</v>
      </c>
      <c r="AA7441" s="11" t="str">
        <f t="shared" si="116"/>
        <v>46. Quảng BìnhHuyện Minh Hóa</v>
      </c>
    </row>
    <row r="7442" spans="11:27" ht="15.75">
      <c r="K7442" s="21"/>
      <c r="L7442" s="17"/>
      <c r="M7442" s="17"/>
      <c r="N7442" s="17" t="s">
        <v>470</v>
      </c>
      <c r="O7442" s="17" t="s">
        <v>1105</v>
      </c>
      <c r="P7442" s="17" t="s">
        <v>7026</v>
      </c>
      <c r="Q7442" s="17" t="s">
        <v>306</v>
      </c>
      <c r="R7442" s="18">
        <v>125</v>
      </c>
      <c r="S7442" s="10">
        <v>50</v>
      </c>
      <c r="AA7442" s="11" t="str">
        <f t="shared" si="116"/>
        <v>46. Quảng BìnhHuyện Quảng Ninh</v>
      </c>
    </row>
    <row r="7443" spans="11:27" ht="15.75">
      <c r="K7443" s="21"/>
      <c r="L7443" s="17"/>
      <c r="M7443" s="17"/>
      <c r="N7443" s="17" t="s">
        <v>470</v>
      </c>
      <c r="O7443" s="17" t="s">
        <v>1105</v>
      </c>
      <c r="P7443" s="17" t="s">
        <v>4511</v>
      </c>
      <c r="Q7443" s="17" t="s">
        <v>306</v>
      </c>
      <c r="R7443" s="18">
        <v>125</v>
      </c>
      <c r="S7443" s="10">
        <v>50</v>
      </c>
      <c r="AA7443" s="11" t="str">
        <f t="shared" si="116"/>
        <v>46. Quảng BìnhHuyện Quảng Ninh</v>
      </c>
    </row>
    <row r="7444" spans="11:27" ht="15.75">
      <c r="K7444" s="21"/>
      <c r="L7444" s="17"/>
      <c r="M7444" s="17"/>
      <c r="N7444" s="17" t="s">
        <v>470</v>
      </c>
      <c r="O7444" s="17" t="s">
        <v>1105</v>
      </c>
      <c r="P7444" s="17" t="s">
        <v>7027</v>
      </c>
      <c r="Q7444" s="17" t="s">
        <v>306</v>
      </c>
      <c r="R7444" s="18">
        <v>125</v>
      </c>
      <c r="S7444" s="10">
        <v>50</v>
      </c>
      <c r="AA7444" s="11" t="str">
        <f t="shared" si="116"/>
        <v>46. Quảng BìnhHuyện Quảng Ninh</v>
      </c>
    </row>
    <row r="7445" spans="11:27" ht="15.75">
      <c r="K7445" s="21"/>
      <c r="L7445" s="17"/>
      <c r="M7445" s="17"/>
      <c r="N7445" s="17" t="s">
        <v>470</v>
      </c>
      <c r="O7445" s="17" t="s">
        <v>1105</v>
      </c>
      <c r="P7445" s="17" t="s">
        <v>7028</v>
      </c>
      <c r="Q7445" s="17" t="s">
        <v>306</v>
      </c>
      <c r="R7445" s="18">
        <v>125</v>
      </c>
      <c r="S7445" s="10">
        <v>50</v>
      </c>
      <c r="AA7445" s="11" t="str">
        <f t="shared" si="116"/>
        <v>46. Quảng BìnhHuyện Quảng Ninh</v>
      </c>
    </row>
    <row r="7446" spans="11:27" ht="15.75">
      <c r="K7446" s="21"/>
      <c r="L7446" s="17"/>
      <c r="M7446" s="17"/>
      <c r="N7446" s="17" t="s">
        <v>470</v>
      </c>
      <c r="O7446" s="17" t="s">
        <v>1105</v>
      </c>
      <c r="P7446" s="17" t="s">
        <v>3298</v>
      </c>
      <c r="Q7446" s="17" t="s">
        <v>306</v>
      </c>
      <c r="R7446" s="18">
        <v>125</v>
      </c>
      <c r="S7446" s="10">
        <v>50</v>
      </c>
      <c r="AA7446" s="11" t="str">
        <f t="shared" si="116"/>
        <v>46. Quảng BìnhHuyện Quảng Ninh</v>
      </c>
    </row>
    <row r="7447" spans="11:27" ht="15.75">
      <c r="K7447" s="21"/>
      <c r="L7447" s="17"/>
      <c r="M7447" s="17"/>
      <c r="N7447" s="17" t="s">
        <v>470</v>
      </c>
      <c r="O7447" s="17" t="s">
        <v>1105</v>
      </c>
      <c r="P7447" s="17" t="s">
        <v>5420</v>
      </c>
      <c r="Q7447" s="17" t="s">
        <v>306</v>
      </c>
      <c r="R7447" s="18">
        <v>125</v>
      </c>
      <c r="S7447" s="10">
        <v>50</v>
      </c>
      <c r="AA7447" s="11" t="str">
        <f t="shared" si="116"/>
        <v>46. Quảng BìnhHuyện Quảng Ninh</v>
      </c>
    </row>
    <row r="7448" spans="11:27" ht="15.75">
      <c r="K7448" s="21"/>
      <c r="L7448" s="17"/>
      <c r="M7448" s="17"/>
      <c r="N7448" s="17" t="s">
        <v>470</v>
      </c>
      <c r="O7448" s="17" t="s">
        <v>1105</v>
      </c>
      <c r="P7448" s="17" t="s">
        <v>1051</v>
      </c>
      <c r="Q7448" s="17" t="s">
        <v>306</v>
      </c>
      <c r="R7448" s="18">
        <v>125</v>
      </c>
      <c r="S7448" s="10">
        <v>50</v>
      </c>
      <c r="AA7448" s="11" t="str">
        <f t="shared" si="116"/>
        <v>46. Quảng BìnhHuyện Quảng Ninh</v>
      </c>
    </row>
    <row r="7449" spans="11:27" ht="15.75">
      <c r="K7449" s="21"/>
      <c r="L7449" s="17"/>
      <c r="M7449" s="17"/>
      <c r="N7449" s="17" t="s">
        <v>470</v>
      </c>
      <c r="O7449" s="17" t="s">
        <v>1105</v>
      </c>
      <c r="P7449" s="17" t="s">
        <v>7029</v>
      </c>
      <c r="Q7449" s="17" t="s">
        <v>306</v>
      </c>
      <c r="R7449" s="18">
        <v>125</v>
      </c>
      <c r="S7449" s="10">
        <v>50</v>
      </c>
      <c r="AA7449" s="11" t="str">
        <f t="shared" si="116"/>
        <v>46. Quảng BìnhHuyện Quảng Ninh</v>
      </c>
    </row>
    <row r="7450" spans="11:27" ht="15.75">
      <c r="K7450" s="21"/>
      <c r="L7450" s="17"/>
      <c r="M7450" s="17"/>
      <c r="N7450" s="17" t="s">
        <v>470</v>
      </c>
      <c r="O7450" s="17" t="s">
        <v>1105</v>
      </c>
      <c r="P7450" s="17" t="s">
        <v>6062</v>
      </c>
      <c r="Q7450" s="17" t="s">
        <v>306</v>
      </c>
      <c r="R7450" s="18">
        <v>125</v>
      </c>
      <c r="S7450" s="10">
        <v>50</v>
      </c>
      <c r="AA7450" s="11" t="str">
        <f t="shared" si="116"/>
        <v>46. Quảng BìnhHuyện Quảng Ninh</v>
      </c>
    </row>
    <row r="7451" spans="11:27" ht="15.75">
      <c r="K7451" s="21"/>
      <c r="L7451" s="17"/>
      <c r="M7451" s="17"/>
      <c r="N7451" s="17" t="s">
        <v>470</v>
      </c>
      <c r="O7451" s="17" t="s">
        <v>1105</v>
      </c>
      <c r="P7451" s="17" t="s">
        <v>2591</v>
      </c>
      <c r="Q7451" s="17" t="s">
        <v>306</v>
      </c>
      <c r="R7451" s="18">
        <v>125</v>
      </c>
      <c r="S7451" s="10">
        <v>50</v>
      </c>
      <c r="AA7451" s="11" t="str">
        <f t="shared" si="116"/>
        <v>46. Quảng BìnhHuyện Quảng Ninh</v>
      </c>
    </row>
    <row r="7452" spans="11:27" ht="15.75">
      <c r="K7452" s="21"/>
      <c r="L7452" s="17"/>
      <c r="M7452" s="17"/>
      <c r="N7452" s="17" t="s">
        <v>470</v>
      </c>
      <c r="O7452" s="17" t="s">
        <v>1105</v>
      </c>
      <c r="P7452" s="17" t="s">
        <v>2224</v>
      </c>
      <c r="Q7452" s="17" t="s">
        <v>306</v>
      </c>
      <c r="R7452" s="18">
        <v>125</v>
      </c>
      <c r="S7452" s="10">
        <v>50</v>
      </c>
      <c r="AA7452" s="11" t="str">
        <f t="shared" si="116"/>
        <v>46. Quảng BìnhHuyện Quảng Ninh</v>
      </c>
    </row>
    <row r="7453" spans="11:27" ht="15.75">
      <c r="K7453" s="21"/>
      <c r="L7453" s="17"/>
      <c r="M7453" s="17"/>
      <c r="N7453" s="17" t="s">
        <v>470</v>
      </c>
      <c r="O7453" s="17" t="s">
        <v>1105</v>
      </c>
      <c r="P7453" s="17" t="s">
        <v>2808</v>
      </c>
      <c r="Q7453" s="17" t="s">
        <v>306</v>
      </c>
      <c r="R7453" s="18">
        <v>125</v>
      </c>
      <c r="S7453" s="10">
        <v>50</v>
      </c>
      <c r="AA7453" s="11" t="str">
        <f t="shared" si="116"/>
        <v>46. Quảng BìnhHuyện Quảng Ninh</v>
      </c>
    </row>
    <row r="7454" spans="11:27" ht="15.75">
      <c r="K7454" s="21"/>
      <c r="L7454" s="17"/>
      <c r="M7454" s="17"/>
      <c r="N7454" s="17" t="s">
        <v>470</v>
      </c>
      <c r="O7454" s="17" t="s">
        <v>1105</v>
      </c>
      <c r="P7454" s="17" t="s">
        <v>7030</v>
      </c>
      <c r="Q7454" s="17" t="s">
        <v>306</v>
      </c>
      <c r="R7454" s="18">
        <v>125</v>
      </c>
      <c r="S7454" s="10">
        <v>50</v>
      </c>
      <c r="AA7454" s="11" t="str">
        <f t="shared" si="116"/>
        <v>46. Quảng BìnhHuyện Quảng Ninh</v>
      </c>
    </row>
    <row r="7455" spans="11:27" ht="15.75">
      <c r="K7455" s="21"/>
      <c r="L7455" s="17"/>
      <c r="M7455" s="17"/>
      <c r="N7455" s="17" t="s">
        <v>470</v>
      </c>
      <c r="O7455" s="17" t="s">
        <v>1105</v>
      </c>
      <c r="P7455" s="17" t="s">
        <v>7031</v>
      </c>
      <c r="Q7455" s="17" t="s">
        <v>306</v>
      </c>
      <c r="R7455" s="18">
        <v>125</v>
      </c>
      <c r="S7455" s="10">
        <v>50</v>
      </c>
      <c r="AA7455" s="11" t="str">
        <f t="shared" si="116"/>
        <v>46. Quảng BìnhHuyện Quảng Ninh</v>
      </c>
    </row>
    <row r="7456" spans="11:27" ht="15.75">
      <c r="K7456" s="21"/>
      <c r="L7456" s="17"/>
      <c r="M7456" s="17"/>
      <c r="N7456" s="17" t="s">
        <v>470</v>
      </c>
      <c r="O7456" s="17" t="s">
        <v>1105</v>
      </c>
      <c r="P7456" s="17" t="s">
        <v>6219</v>
      </c>
      <c r="Q7456" s="17" t="s">
        <v>306</v>
      </c>
      <c r="R7456" s="18">
        <v>125</v>
      </c>
      <c r="S7456" s="10">
        <v>50</v>
      </c>
      <c r="AA7456" s="11" t="str">
        <f t="shared" si="116"/>
        <v>46. Quảng BìnhHuyện Quảng Ninh</v>
      </c>
    </row>
    <row r="7457" spans="11:27" ht="15.75">
      <c r="K7457" s="21"/>
      <c r="L7457" s="17"/>
      <c r="M7457" s="17"/>
      <c r="N7457" s="17" t="s">
        <v>470</v>
      </c>
      <c r="O7457" s="17" t="s">
        <v>1108</v>
      </c>
      <c r="P7457" s="17" t="s">
        <v>7032</v>
      </c>
      <c r="Q7457" s="17" t="s">
        <v>306</v>
      </c>
      <c r="R7457" s="18">
        <v>125</v>
      </c>
      <c r="S7457" s="10">
        <v>50</v>
      </c>
      <c r="AA7457" s="11" t="str">
        <f t="shared" si="116"/>
        <v>46. Quảng BìnhHuyện Quảng Trạch</v>
      </c>
    </row>
    <row r="7458" spans="11:27" ht="15.75">
      <c r="K7458" s="21"/>
      <c r="L7458" s="17"/>
      <c r="M7458" s="17"/>
      <c r="N7458" s="17" t="s">
        <v>470</v>
      </c>
      <c r="O7458" s="17" t="s">
        <v>1108</v>
      </c>
      <c r="P7458" s="17" t="s">
        <v>7033</v>
      </c>
      <c r="Q7458" s="17" t="s">
        <v>306</v>
      </c>
      <c r="R7458" s="18">
        <v>125</v>
      </c>
      <c r="S7458" s="10">
        <v>50</v>
      </c>
      <c r="AA7458" s="11" t="str">
        <f t="shared" si="116"/>
        <v>46. Quảng BìnhHuyện Quảng Trạch</v>
      </c>
    </row>
    <row r="7459" spans="11:27" ht="15.75">
      <c r="K7459" s="21"/>
      <c r="L7459" s="17"/>
      <c r="M7459" s="17"/>
      <c r="N7459" s="17" t="s">
        <v>470</v>
      </c>
      <c r="O7459" s="17" t="s">
        <v>1108</v>
      </c>
      <c r="P7459" s="17" t="s">
        <v>7034</v>
      </c>
      <c r="Q7459" s="17" t="s">
        <v>306</v>
      </c>
      <c r="R7459" s="18">
        <v>125</v>
      </c>
      <c r="S7459" s="10">
        <v>50</v>
      </c>
      <c r="AA7459" s="11" t="str">
        <f t="shared" si="116"/>
        <v>46. Quảng BìnhHuyện Quảng Trạch</v>
      </c>
    </row>
    <row r="7460" spans="11:27" ht="15.75">
      <c r="K7460" s="21"/>
      <c r="L7460" s="17"/>
      <c r="M7460" s="17"/>
      <c r="N7460" s="17" t="s">
        <v>470</v>
      </c>
      <c r="O7460" s="17" t="s">
        <v>1108</v>
      </c>
      <c r="P7460" s="17" t="s">
        <v>7035</v>
      </c>
      <c r="Q7460" s="17" t="s">
        <v>306</v>
      </c>
      <c r="R7460" s="18">
        <v>125</v>
      </c>
      <c r="S7460" s="10">
        <v>50</v>
      </c>
      <c r="AA7460" s="11" t="str">
        <f t="shared" si="116"/>
        <v>46. Quảng BìnhHuyện Quảng Trạch</v>
      </c>
    </row>
    <row r="7461" spans="11:27" ht="15.75">
      <c r="K7461" s="21"/>
      <c r="L7461" s="17"/>
      <c r="M7461" s="17"/>
      <c r="N7461" s="17" t="s">
        <v>470</v>
      </c>
      <c r="O7461" s="17" t="s">
        <v>1108</v>
      </c>
      <c r="P7461" s="17" t="s">
        <v>5200</v>
      </c>
      <c r="Q7461" s="17" t="s">
        <v>306</v>
      </c>
      <c r="R7461" s="18">
        <v>125</v>
      </c>
      <c r="S7461" s="10">
        <v>50</v>
      </c>
      <c r="AA7461" s="11" t="str">
        <f t="shared" si="116"/>
        <v>46. Quảng BìnhHuyện Quảng Trạch</v>
      </c>
    </row>
    <row r="7462" spans="11:27" ht="15.75">
      <c r="K7462" s="21"/>
      <c r="L7462" s="17"/>
      <c r="M7462" s="17"/>
      <c r="N7462" s="17" t="s">
        <v>470</v>
      </c>
      <c r="O7462" s="17" t="s">
        <v>1108</v>
      </c>
      <c r="P7462" s="17" t="s">
        <v>7036</v>
      </c>
      <c r="Q7462" s="17" t="s">
        <v>306</v>
      </c>
      <c r="R7462" s="18">
        <v>125</v>
      </c>
      <c r="S7462" s="10">
        <v>50</v>
      </c>
      <c r="AA7462" s="11" t="str">
        <f t="shared" si="116"/>
        <v>46. Quảng BìnhHuyện Quảng Trạch</v>
      </c>
    </row>
    <row r="7463" spans="11:27" ht="15.75">
      <c r="K7463" s="21"/>
      <c r="L7463" s="17"/>
      <c r="M7463" s="17"/>
      <c r="N7463" s="17" t="s">
        <v>470</v>
      </c>
      <c r="O7463" s="17" t="s">
        <v>1108</v>
      </c>
      <c r="P7463" s="17" t="s">
        <v>7037</v>
      </c>
      <c r="Q7463" s="17" t="s">
        <v>306</v>
      </c>
      <c r="R7463" s="18">
        <v>125</v>
      </c>
      <c r="S7463" s="10">
        <v>50</v>
      </c>
      <c r="AA7463" s="11" t="str">
        <f t="shared" si="116"/>
        <v>46. Quảng BìnhHuyện Quảng Trạch</v>
      </c>
    </row>
    <row r="7464" spans="11:27" ht="15.75">
      <c r="K7464" s="21"/>
      <c r="L7464" s="17"/>
      <c r="M7464" s="17"/>
      <c r="N7464" s="17" t="s">
        <v>470</v>
      </c>
      <c r="O7464" s="17" t="s">
        <v>1108</v>
      </c>
      <c r="P7464" s="17" t="s">
        <v>3559</v>
      </c>
      <c r="Q7464" s="17" t="s">
        <v>306</v>
      </c>
      <c r="R7464" s="18">
        <v>125</v>
      </c>
      <c r="S7464" s="10">
        <v>50</v>
      </c>
      <c r="AA7464" s="11" t="str">
        <f t="shared" si="116"/>
        <v>46. Quảng BìnhHuyện Quảng Trạch</v>
      </c>
    </row>
    <row r="7465" spans="11:27" ht="15.75">
      <c r="K7465" s="21"/>
      <c r="L7465" s="17"/>
      <c r="M7465" s="17"/>
      <c r="N7465" s="17" t="s">
        <v>470</v>
      </c>
      <c r="O7465" s="17" t="s">
        <v>1108</v>
      </c>
      <c r="P7465" s="17" t="s">
        <v>7038</v>
      </c>
      <c r="Q7465" s="17" t="s">
        <v>306</v>
      </c>
      <c r="R7465" s="18">
        <v>125</v>
      </c>
      <c r="S7465" s="10">
        <v>50</v>
      </c>
      <c r="AA7465" s="11" t="str">
        <f t="shared" si="116"/>
        <v>46. Quảng BìnhHuyện Quảng Trạch</v>
      </c>
    </row>
    <row r="7466" spans="11:27" ht="15.75">
      <c r="K7466" s="21"/>
      <c r="L7466" s="17"/>
      <c r="M7466" s="17"/>
      <c r="N7466" s="17" t="s">
        <v>470</v>
      </c>
      <c r="O7466" s="17" t="s">
        <v>1108</v>
      </c>
      <c r="P7466" s="17" t="s">
        <v>7039</v>
      </c>
      <c r="Q7466" s="17" t="s">
        <v>306</v>
      </c>
      <c r="R7466" s="18">
        <v>125</v>
      </c>
      <c r="S7466" s="10">
        <v>50</v>
      </c>
      <c r="AA7466" s="11" t="str">
        <f t="shared" si="116"/>
        <v>46. Quảng BìnhHuyện Quảng Trạch</v>
      </c>
    </row>
    <row r="7467" spans="11:27" ht="15.75">
      <c r="K7467" s="21"/>
      <c r="L7467" s="17"/>
      <c r="M7467" s="17"/>
      <c r="N7467" s="17" t="s">
        <v>470</v>
      </c>
      <c r="O7467" s="17" t="s">
        <v>1108</v>
      </c>
      <c r="P7467" s="17" t="s">
        <v>2818</v>
      </c>
      <c r="Q7467" s="17" t="s">
        <v>306</v>
      </c>
      <c r="R7467" s="18">
        <v>125</v>
      </c>
      <c r="S7467" s="10">
        <v>50</v>
      </c>
      <c r="AA7467" s="11" t="str">
        <f t="shared" si="116"/>
        <v>46. Quảng BìnhHuyện Quảng Trạch</v>
      </c>
    </row>
    <row r="7468" spans="11:27" ht="15.75">
      <c r="K7468" s="21"/>
      <c r="L7468" s="17"/>
      <c r="M7468" s="17"/>
      <c r="N7468" s="17" t="s">
        <v>470</v>
      </c>
      <c r="O7468" s="17" t="s">
        <v>1108</v>
      </c>
      <c r="P7468" s="17" t="s">
        <v>7040</v>
      </c>
      <c r="Q7468" s="17" t="s">
        <v>306</v>
      </c>
      <c r="R7468" s="18">
        <v>125</v>
      </c>
      <c r="S7468" s="10">
        <v>50</v>
      </c>
      <c r="AA7468" s="11" t="str">
        <f t="shared" si="116"/>
        <v>46. Quảng BìnhHuyện Quảng Trạch</v>
      </c>
    </row>
    <row r="7469" spans="11:27" ht="15.75">
      <c r="K7469" s="21"/>
      <c r="L7469" s="17"/>
      <c r="M7469" s="17"/>
      <c r="N7469" s="17" t="s">
        <v>470</v>
      </c>
      <c r="O7469" s="17" t="s">
        <v>1108</v>
      </c>
      <c r="P7469" s="17" t="s">
        <v>3631</v>
      </c>
      <c r="Q7469" s="17" t="s">
        <v>306</v>
      </c>
      <c r="R7469" s="18">
        <v>125</v>
      </c>
      <c r="S7469" s="10">
        <v>50</v>
      </c>
      <c r="AA7469" s="11" t="str">
        <f t="shared" si="116"/>
        <v>46. Quảng BìnhHuyện Quảng Trạch</v>
      </c>
    </row>
    <row r="7470" spans="11:27" ht="15.75">
      <c r="K7470" s="21"/>
      <c r="L7470" s="17"/>
      <c r="M7470" s="17"/>
      <c r="N7470" s="17" t="s">
        <v>470</v>
      </c>
      <c r="O7470" s="17" t="s">
        <v>1108</v>
      </c>
      <c r="P7470" s="17" t="s">
        <v>7041</v>
      </c>
      <c r="Q7470" s="17" t="s">
        <v>306</v>
      </c>
      <c r="R7470" s="18">
        <v>125</v>
      </c>
      <c r="S7470" s="10">
        <v>50</v>
      </c>
      <c r="AA7470" s="11" t="str">
        <f t="shared" si="116"/>
        <v>46. Quảng BìnhHuyện Quảng Trạch</v>
      </c>
    </row>
    <row r="7471" spans="11:27" ht="15.75">
      <c r="K7471" s="21"/>
      <c r="L7471" s="17"/>
      <c r="M7471" s="17"/>
      <c r="N7471" s="17" t="s">
        <v>470</v>
      </c>
      <c r="O7471" s="17" t="s">
        <v>1108</v>
      </c>
      <c r="P7471" s="17" t="s">
        <v>7042</v>
      </c>
      <c r="Q7471" s="17" t="s">
        <v>306</v>
      </c>
      <c r="R7471" s="18">
        <v>125</v>
      </c>
      <c r="S7471" s="10">
        <v>50</v>
      </c>
      <c r="AA7471" s="11" t="str">
        <f t="shared" si="116"/>
        <v>46. Quảng BìnhHuyện Quảng Trạch</v>
      </c>
    </row>
    <row r="7472" spans="11:27" ht="15.75">
      <c r="K7472" s="21"/>
      <c r="L7472" s="17"/>
      <c r="M7472" s="17"/>
      <c r="N7472" s="17" t="s">
        <v>470</v>
      </c>
      <c r="O7472" s="17" t="s">
        <v>1108</v>
      </c>
      <c r="P7472" s="17" t="s">
        <v>2054</v>
      </c>
      <c r="Q7472" s="17" t="s">
        <v>306</v>
      </c>
      <c r="R7472" s="18">
        <v>125</v>
      </c>
      <c r="S7472" s="10">
        <v>50</v>
      </c>
      <c r="AA7472" s="11" t="str">
        <f t="shared" si="116"/>
        <v>46. Quảng BìnhHuyện Quảng Trạch</v>
      </c>
    </row>
    <row r="7473" spans="11:27" ht="15.75">
      <c r="K7473" s="21"/>
      <c r="L7473" s="17"/>
      <c r="M7473" s="17"/>
      <c r="N7473" s="17" t="s">
        <v>470</v>
      </c>
      <c r="O7473" s="17" t="s">
        <v>1108</v>
      </c>
      <c r="P7473" s="17" t="s">
        <v>7043</v>
      </c>
      <c r="Q7473" s="17" t="s">
        <v>306</v>
      </c>
      <c r="R7473" s="18">
        <v>125</v>
      </c>
      <c r="S7473" s="10">
        <v>50</v>
      </c>
      <c r="AA7473" s="11" t="str">
        <f t="shared" si="116"/>
        <v>46. Quảng BìnhHuyện Quảng Trạch</v>
      </c>
    </row>
    <row r="7474" spans="11:27" ht="15.75">
      <c r="K7474" s="21"/>
      <c r="L7474" s="17"/>
      <c r="M7474" s="17"/>
      <c r="N7474" s="17" t="s">
        <v>470</v>
      </c>
      <c r="O7474" s="17" t="s">
        <v>1598</v>
      </c>
      <c r="P7474" s="17" t="s">
        <v>7044</v>
      </c>
      <c r="Q7474" s="17" t="s">
        <v>297</v>
      </c>
      <c r="R7474" s="18">
        <v>95</v>
      </c>
      <c r="S7474" s="10">
        <v>44</v>
      </c>
      <c r="AA7474" s="11" t="str">
        <f t="shared" si="116"/>
        <v>46. Quảng BìnhHuyện Tuyên Hóa</v>
      </c>
    </row>
    <row r="7475" spans="11:27" ht="15.75">
      <c r="K7475" s="21"/>
      <c r="L7475" s="17"/>
      <c r="M7475" s="17"/>
      <c r="N7475" s="17" t="s">
        <v>470</v>
      </c>
      <c r="O7475" s="17" t="s">
        <v>1598</v>
      </c>
      <c r="P7475" s="17" t="s">
        <v>7045</v>
      </c>
      <c r="Q7475" s="17" t="s">
        <v>297</v>
      </c>
      <c r="R7475" s="18">
        <v>95</v>
      </c>
      <c r="S7475" s="10">
        <v>44</v>
      </c>
      <c r="AA7475" s="11" t="str">
        <f t="shared" si="116"/>
        <v>46. Quảng BìnhHuyện Tuyên Hóa</v>
      </c>
    </row>
    <row r="7476" spans="11:27" ht="15.75">
      <c r="K7476" s="21"/>
      <c r="L7476" s="17"/>
      <c r="M7476" s="17"/>
      <c r="N7476" s="17" t="s">
        <v>470</v>
      </c>
      <c r="O7476" s="17" t="s">
        <v>1598</v>
      </c>
      <c r="P7476" s="17" t="s">
        <v>7046</v>
      </c>
      <c r="Q7476" s="17" t="s">
        <v>297</v>
      </c>
      <c r="R7476" s="18">
        <v>95</v>
      </c>
      <c r="S7476" s="10">
        <v>44</v>
      </c>
      <c r="AA7476" s="11" t="str">
        <f t="shared" si="116"/>
        <v>46. Quảng BìnhHuyện Tuyên Hóa</v>
      </c>
    </row>
    <row r="7477" spans="11:27" ht="15.75">
      <c r="K7477" s="21"/>
      <c r="L7477" s="17"/>
      <c r="M7477" s="17"/>
      <c r="N7477" s="17" t="s">
        <v>470</v>
      </c>
      <c r="O7477" s="17" t="s">
        <v>1598</v>
      </c>
      <c r="P7477" s="17" t="s">
        <v>4528</v>
      </c>
      <c r="Q7477" s="17" t="s">
        <v>297</v>
      </c>
      <c r="R7477" s="18">
        <v>95</v>
      </c>
      <c r="S7477" s="10">
        <v>44</v>
      </c>
      <c r="AA7477" s="11" t="str">
        <f t="shared" si="116"/>
        <v>46. Quảng BìnhHuyện Tuyên Hóa</v>
      </c>
    </row>
    <row r="7478" spans="11:27" ht="15.75">
      <c r="K7478" s="21"/>
      <c r="L7478" s="17"/>
      <c r="M7478" s="17"/>
      <c r="N7478" s="17" t="s">
        <v>470</v>
      </c>
      <c r="O7478" s="17" t="s">
        <v>1598</v>
      </c>
      <c r="P7478" s="17" t="s">
        <v>7047</v>
      </c>
      <c r="Q7478" s="17" t="s">
        <v>297</v>
      </c>
      <c r="R7478" s="18">
        <v>95</v>
      </c>
      <c r="S7478" s="10">
        <v>44</v>
      </c>
      <c r="AA7478" s="11" t="str">
        <f t="shared" si="116"/>
        <v>46. Quảng BìnhHuyện Tuyên Hóa</v>
      </c>
    </row>
    <row r="7479" spans="11:27" ht="15.75">
      <c r="K7479" s="21"/>
      <c r="L7479" s="17"/>
      <c r="M7479" s="17"/>
      <c r="N7479" s="17" t="s">
        <v>470</v>
      </c>
      <c r="O7479" s="17" t="s">
        <v>1598</v>
      </c>
      <c r="P7479" s="17" t="s">
        <v>7048</v>
      </c>
      <c r="Q7479" s="17" t="s">
        <v>297</v>
      </c>
      <c r="R7479" s="18">
        <v>95</v>
      </c>
      <c r="S7479" s="10">
        <v>44</v>
      </c>
      <c r="AA7479" s="11" t="str">
        <f t="shared" si="116"/>
        <v>46. Quảng BìnhHuyện Tuyên Hóa</v>
      </c>
    </row>
    <row r="7480" spans="11:27" ht="15.75">
      <c r="K7480" s="21"/>
      <c r="L7480" s="17"/>
      <c r="M7480" s="17"/>
      <c r="N7480" s="17" t="s">
        <v>470</v>
      </c>
      <c r="O7480" s="17" t="s">
        <v>1598</v>
      </c>
      <c r="P7480" s="17" t="s">
        <v>7049</v>
      </c>
      <c r="Q7480" s="17" t="s">
        <v>297</v>
      </c>
      <c r="R7480" s="18">
        <v>95</v>
      </c>
      <c r="S7480" s="10">
        <v>44</v>
      </c>
      <c r="AA7480" s="11" t="str">
        <f t="shared" si="116"/>
        <v>46. Quảng BìnhHuyện Tuyên Hóa</v>
      </c>
    </row>
    <row r="7481" spans="11:27" ht="15.75">
      <c r="K7481" s="21"/>
      <c r="L7481" s="17"/>
      <c r="M7481" s="17"/>
      <c r="N7481" s="17" t="s">
        <v>470</v>
      </c>
      <c r="O7481" s="17" t="s">
        <v>1598</v>
      </c>
      <c r="P7481" s="17" t="s">
        <v>7050</v>
      </c>
      <c r="Q7481" s="17" t="s">
        <v>297</v>
      </c>
      <c r="R7481" s="18">
        <v>95</v>
      </c>
      <c r="S7481" s="10">
        <v>44</v>
      </c>
      <c r="AA7481" s="11" t="str">
        <f t="shared" si="116"/>
        <v>46. Quảng BìnhHuyện Tuyên Hóa</v>
      </c>
    </row>
    <row r="7482" spans="11:27" ht="15.75">
      <c r="K7482" s="21"/>
      <c r="L7482" s="17"/>
      <c r="M7482" s="17"/>
      <c r="N7482" s="17" t="s">
        <v>470</v>
      </c>
      <c r="O7482" s="17" t="s">
        <v>1598</v>
      </c>
      <c r="P7482" s="17" t="s">
        <v>7051</v>
      </c>
      <c r="Q7482" s="17" t="s">
        <v>297</v>
      </c>
      <c r="R7482" s="18">
        <v>95</v>
      </c>
      <c r="S7482" s="10">
        <v>44</v>
      </c>
      <c r="AA7482" s="11" t="str">
        <f t="shared" si="116"/>
        <v>46. Quảng BìnhHuyện Tuyên Hóa</v>
      </c>
    </row>
    <row r="7483" spans="11:27" ht="15.75">
      <c r="K7483" s="21"/>
      <c r="L7483" s="17"/>
      <c r="M7483" s="17"/>
      <c r="N7483" s="17" t="s">
        <v>470</v>
      </c>
      <c r="O7483" s="17" t="s">
        <v>1598</v>
      </c>
      <c r="P7483" s="17" t="s">
        <v>7052</v>
      </c>
      <c r="Q7483" s="17" t="s">
        <v>297</v>
      </c>
      <c r="R7483" s="18">
        <v>95</v>
      </c>
      <c r="S7483" s="10">
        <v>44</v>
      </c>
      <c r="AA7483" s="11" t="str">
        <f t="shared" si="116"/>
        <v>46. Quảng BìnhHuyện Tuyên Hóa</v>
      </c>
    </row>
    <row r="7484" spans="11:27" ht="15.75">
      <c r="K7484" s="21"/>
      <c r="L7484" s="17"/>
      <c r="M7484" s="17"/>
      <c r="N7484" s="17" t="s">
        <v>470</v>
      </c>
      <c r="O7484" s="17" t="s">
        <v>1598</v>
      </c>
      <c r="P7484" s="17" t="s">
        <v>7053</v>
      </c>
      <c r="Q7484" s="17" t="s">
        <v>297</v>
      </c>
      <c r="R7484" s="18">
        <v>95</v>
      </c>
      <c r="S7484" s="10">
        <v>44</v>
      </c>
      <c r="AA7484" s="11" t="str">
        <f t="shared" si="116"/>
        <v>46. Quảng BìnhHuyện Tuyên Hóa</v>
      </c>
    </row>
    <row r="7485" spans="11:27" ht="15.75">
      <c r="K7485" s="21"/>
      <c r="L7485" s="17"/>
      <c r="M7485" s="17"/>
      <c r="N7485" s="17" t="s">
        <v>470</v>
      </c>
      <c r="O7485" s="17" t="s">
        <v>1598</v>
      </c>
      <c r="P7485" s="17" t="s">
        <v>7054</v>
      </c>
      <c r="Q7485" s="17" t="s">
        <v>297</v>
      </c>
      <c r="R7485" s="18">
        <v>95</v>
      </c>
      <c r="S7485" s="10">
        <v>44</v>
      </c>
      <c r="AA7485" s="11" t="str">
        <f t="shared" si="116"/>
        <v>46. Quảng BìnhHuyện Tuyên Hóa</v>
      </c>
    </row>
    <row r="7486" spans="11:27" ht="15.75">
      <c r="K7486" s="21"/>
      <c r="L7486" s="17"/>
      <c r="M7486" s="17"/>
      <c r="N7486" s="17" t="s">
        <v>470</v>
      </c>
      <c r="O7486" s="17" t="s">
        <v>1598</v>
      </c>
      <c r="P7486" s="17" t="s">
        <v>7055</v>
      </c>
      <c r="Q7486" s="17" t="s">
        <v>297</v>
      </c>
      <c r="R7486" s="18">
        <v>95</v>
      </c>
      <c r="S7486" s="10">
        <v>44</v>
      </c>
      <c r="AA7486" s="11" t="str">
        <f t="shared" si="116"/>
        <v>46. Quảng BìnhHuyện Tuyên Hóa</v>
      </c>
    </row>
    <row r="7487" spans="11:27" ht="15.75">
      <c r="K7487" s="21"/>
      <c r="L7487" s="17"/>
      <c r="M7487" s="17"/>
      <c r="N7487" s="17" t="s">
        <v>470</v>
      </c>
      <c r="O7487" s="17" t="s">
        <v>1598</v>
      </c>
      <c r="P7487" s="17" t="s">
        <v>7056</v>
      </c>
      <c r="Q7487" s="17" t="s">
        <v>297</v>
      </c>
      <c r="R7487" s="18">
        <v>95</v>
      </c>
      <c r="S7487" s="10">
        <v>44</v>
      </c>
      <c r="AA7487" s="11" t="str">
        <f t="shared" si="116"/>
        <v>46. Quảng BìnhHuyện Tuyên Hóa</v>
      </c>
    </row>
    <row r="7488" spans="11:27" ht="15.75">
      <c r="K7488" s="21"/>
      <c r="L7488" s="17"/>
      <c r="M7488" s="17"/>
      <c r="N7488" s="17" t="s">
        <v>470</v>
      </c>
      <c r="O7488" s="17" t="s">
        <v>1598</v>
      </c>
      <c r="P7488" s="17" t="s">
        <v>7057</v>
      </c>
      <c r="Q7488" s="17" t="s">
        <v>297</v>
      </c>
      <c r="R7488" s="18">
        <v>95</v>
      </c>
      <c r="S7488" s="10">
        <v>44</v>
      </c>
      <c r="AA7488" s="11" t="str">
        <f t="shared" si="116"/>
        <v>46. Quảng BìnhHuyện Tuyên Hóa</v>
      </c>
    </row>
    <row r="7489" spans="11:27" ht="15.75">
      <c r="K7489" s="21"/>
      <c r="L7489" s="17"/>
      <c r="M7489" s="17"/>
      <c r="N7489" s="17" t="s">
        <v>470</v>
      </c>
      <c r="O7489" s="17" t="s">
        <v>1598</v>
      </c>
      <c r="P7489" s="17" t="s">
        <v>7058</v>
      </c>
      <c r="Q7489" s="17" t="s">
        <v>297</v>
      </c>
      <c r="R7489" s="18">
        <v>95</v>
      </c>
      <c r="S7489" s="10">
        <v>44</v>
      </c>
      <c r="AA7489" s="11" t="str">
        <f t="shared" si="116"/>
        <v>46. Quảng BìnhHuyện Tuyên Hóa</v>
      </c>
    </row>
    <row r="7490" spans="11:27" ht="15.75">
      <c r="K7490" s="21"/>
      <c r="L7490" s="17"/>
      <c r="M7490" s="17"/>
      <c r="N7490" s="17" t="s">
        <v>470</v>
      </c>
      <c r="O7490" s="17" t="s">
        <v>1598</v>
      </c>
      <c r="P7490" s="17" t="s">
        <v>7059</v>
      </c>
      <c r="Q7490" s="17" t="s">
        <v>297</v>
      </c>
      <c r="R7490" s="18">
        <v>95</v>
      </c>
      <c r="S7490" s="10">
        <v>44</v>
      </c>
      <c r="AA7490" s="11" t="str">
        <f t="shared" si="116"/>
        <v>46. Quảng BìnhHuyện Tuyên Hóa</v>
      </c>
    </row>
    <row r="7491" spans="11:27" ht="15.75">
      <c r="K7491" s="21"/>
      <c r="L7491" s="17"/>
      <c r="M7491" s="17"/>
      <c r="N7491" s="17" t="s">
        <v>470</v>
      </c>
      <c r="O7491" s="17" t="s">
        <v>1598</v>
      </c>
      <c r="P7491" s="17" t="s">
        <v>7060</v>
      </c>
      <c r="Q7491" s="17" t="s">
        <v>297</v>
      </c>
      <c r="R7491" s="18">
        <v>95</v>
      </c>
      <c r="S7491" s="10">
        <v>44</v>
      </c>
      <c r="AA7491" s="11" t="str">
        <f t="shared" si="116"/>
        <v>46. Quảng BìnhHuyện Tuyên Hóa</v>
      </c>
    </row>
    <row r="7492" spans="11:27" ht="15.75">
      <c r="K7492" s="21"/>
      <c r="L7492" s="17"/>
      <c r="M7492" s="17"/>
      <c r="N7492" s="17" t="s">
        <v>470</v>
      </c>
      <c r="O7492" s="17" t="s">
        <v>1598</v>
      </c>
      <c r="P7492" s="17" t="s">
        <v>7061</v>
      </c>
      <c r="Q7492" s="17" t="s">
        <v>297</v>
      </c>
      <c r="R7492" s="18">
        <v>95</v>
      </c>
      <c r="S7492" s="10">
        <v>44</v>
      </c>
      <c r="AA7492" s="11" t="str">
        <f t="shared" si="116"/>
        <v>46. Quảng BìnhHuyện Tuyên Hóa</v>
      </c>
    </row>
    <row r="7493" spans="11:27" ht="15.75">
      <c r="K7493" s="21"/>
      <c r="L7493" s="17"/>
      <c r="M7493" s="17"/>
      <c r="N7493" s="17" t="s">
        <v>470</v>
      </c>
      <c r="O7493" s="17" t="s">
        <v>1600</v>
      </c>
      <c r="P7493" s="17" t="s">
        <v>7062</v>
      </c>
      <c r="Q7493" s="17" t="s">
        <v>306</v>
      </c>
      <c r="R7493" s="18">
        <v>125</v>
      </c>
      <c r="S7493" s="10">
        <v>50</v>
      </c>
      <c r="AA7493" s="11" t="str">
        <f t="shared" si="116"/>
        <v>46. Quảng BìnhThành Phố Đồng Hới</v>
      </c>
    </row>
    <row r="7494" spans="11:27" ht="15.75">
      <c r="K7494" s="21"/>
      <c r="L7494" s="17"/>
      <c r="M7494" s="17"/>
      <c r="N7494" s="17" t="s">
        <v>470</v>
      </c>
      <c r="O7494" s="17" t="s">
        <v>1600</v>
      </c>
      <c r="P7494" s="17" t="s">
        <v>7063</v>
      </c>
      <c r="Q7494" s="17" t="s">
        <v>306</v>
      </c>
      <c r="R7494" s="18">
        <v>125</v>
      </c>
      <c r="S7494" s="10">
        <v>50</v>
      </c>
      <c r="AA7494" s="11" t="str">
        <f t="shared" ref="AA7494:AA7557" si="117">N7494&amp;O7494</f>
        <v>46. Quảng BìnhThành Phố Đồng Hới</v>
      </c>
    </row>
    <row r="7495" spans="11:27" ht="15.75">
      <c r="K7495" s="21"/>
      <c r="L7495" s="17"/>
      <c r="M7495" s="17"/>
      <c r="N7495" s="17" t="s">
        <v>470</v>
      </c>
      <c r="O7495" s="17" t="s">
        <v>1600</v>
      </c>
      <c r="P7495" s="17" t="s">
        <v>7064</v>
      </c>
      <c r="Q7495" s="17" t="s">
        <v>306</v>
      </c>
      <c r="R7495" s="18">
        <v>125</v>
      </c>
      <c r="S7495" s="10">
        <v>50</v>
      </c>
      <c r="AA7495" s="11" t="str">
        <f t="shared" si="117"/>
        <v>46. Quảng BìnhThành Phố Đồng Hới</v>
      </c>
    </row>
    <row r="7496" spans="11:27" ht="15.75">
      <c r="K7496" s="21"/>
      <c r="L7496" s="17"/>
      <c r="M7496" s="17"/>
      <c r="N7496" s="17" t="s">
        <v>470</v>
      </c>
      <c r="O7496" s="17" t="s">
        <v>1600</v>
      </c>
      <c r="P7496" s="17" t="s">
        <v>7065</v>
      </c>
      <c r="Q7496" s="17" t="s">
        <v>306</v>
      </c>
      <c r="R7496" s="18">
        <v>125</v>
      </c>
      <c r="S7496" s="10">
        <v>50</v>
      </c>
      <c r="AA7496" s="11" t="str">
        <f t="shared" si="117"/>
        <v>46. Quảng BìnhThành Phố Đồng Hới</v>
      </c>
    </row>
    <row r="7497" spans="11:27" ht="15.75">
      <c r="K7497" s="21"/>
      <c r="L7497" s="17"/>
      <c r="M7497" s="17"/>
      <c r="N7497" s="17" t="s">
        <v>470</v>
      </c>
      <c r="O7497" s="17" t="s">
        <v>1600</v>
      </c>
      <c r="P7497" s="17" t="s">
        <v>7066</v>
      </c>
      <c r="Q7497" s="17" t="s">
        <v>306</v>
      </c>
      <c r="R7497" s="18">
        <v>125</v>
      </c>
      <c r="S7497" s="10">
        <v>50</v>
      </c>
      <c r="AA7497" s="11" t="str">
        <f t="shared" si="117"/>
        <v>46. Quảng BìnhThành Phố Đồng Hới</v>
      </c>
    </row>
    <row r="7498" spans="11:27" ht="15.75">
      <c r="K7498" s="21"/>
      <c r="L7498" s="17"/>
      <c r="M7498" s="17"/>
      <c r="N7498" s="17" t="s">
        <v>470</v>
      </c>
      <c r="O7498" s="17" t="s">
        <v>1600</v>
      </c>
      <c r="P7498" s="17" t="s">
        <v>7067</v>
      </c>
      <c r="Q7498" s="17" t="s">
        <v>306</v>
      </c>
      <c r="R7498" s="18">
        <v>125</v>
      </c>
      <c r="S7498" s="10">
        <v>50</v>
      </c>
      <c r="AA7498" s="11" t="str">
        <f t="shared" si="117"/>
        <v>46. Quảng BìnhThành Phố Đồng Hới</v>
      </c>
    </row>
    <row r="7499" spans="11:27" ht="15.75">
      <c r="K7499" s="21"/>
      <c r="L7499" s="17"/>
      <c r="M7499" s="17"/>
      <c r="N7499" s="17" t="s">
        <v>470</v>
      </c>
      <c r="O7499" s="17" t="s">
        <v>1600</v>
      </c>
      <c r="P7499" s="17" t="s">
        <v>2086</v>
      </c>
      <c r="Q7499" s="17" t="s">
        <v>306</v>
      </c>
      <c r="R7499" s="18">
        <v>125</v>
      </c>
      <c r="S7499" s="10">
        <v>50</v>
      </c>
      <c r="AA7499" s="11" t="str">
        <f t="shared" si="117"/>
        <v>46. Quảng BìnhThành Phố Đồng Hới</v>
      </c>
    </row>
    <row r="7500" spans="11:27" ht="15.75">
      <c r="K7500" s="21"/>
      <c r="L7500" s="17"/>
      <c r="M7500" s="17"/>
      <c r="N7500" s="17" t="s">
        <v>470</v>
      </c>
      <c r="O7500" s="17" t="s">
        <v>1600</v>
      </c>
      <c r="P7500" s="17" t="s">
        <v>7068</v>
      </c>
      <c r="Q7500" s="17" t="s">
        <v>306</v>
      </c>
      <c r="R7500" s="18">
        <v>125</v>
      </c>
      <c r="S7500" s="10">
        <v>50</v>
      </c>
      <c r="AA7500" s="11" t="str">
        <f t="shared" si="117"/>
        <v>46. Quảng BìnhThành Phố Đồng Hới</v>
      </c>
    </row>
    <row r="7501" spans="11:27" ht="15.75">
      <c r="K7501" s="21"/>
      <c r="L7501" s="17"/>
      <c r="M7501" s="17"/>
      <c r="N7501" s="17" t="s">
        <v>470</v>
      </c>
      <c r="O7501" s="17" t="s">
        <v>1600</v>
      </c>
      <c r="P7501" s="17" t="s">
        <v>7069</v>
      </c>
      <c r="Q7501" s="17" t="s">
        <v>306</v>
      </c>
      <c r="R7501" s="18">
        <v>125</v>
      </c>
      <c r="S7501" s="10">
        <v>50</v>
      </c>
      <c r="AA7501" s="11" t="str">
        <f t="shared" si="117"/>
        <v>46. Quảng BìnhThành Phố Đồng Hới</v>
      </c>
    </row>
    <row r="7502" spans="11:27" ht="15.75">
      <c r="K7502" s="21"/>
      <c r="L7502" s="17"/>
      <c r="M7502" s="17"/>
      <c r="N7502" s="17" t="s">
        <v>470</v>
      </c>
      <c r="O7502" s="17" t="s">
        <v>1600</v>
      </c>
      <c r="P7502" s="17" t="s">
        <v>7070</v>
      </c>
      <c r="Q7502" s="17" t="s">
        <v>306</v>
      </c>
      <c r="R7502" s="18">
        <v>125</v>
      </c>
      <c r="S7502" s="10">
        <v>50</v>
      </c>
      <c r="AA7502" s="11" t="str">
        <f t="shared" si="117"/>
        <v>46. Quảng BìnhThành Phố Đồng Hới</v>
      </c>
    </row>
    <row r="7503" spans="11:27" ht="15.75">
      <c r="K7503" s="21"/>
      <c r="L7503" s="17"/>
      <c r="M7503" s="17"/>
      <c r="N7503" s="17" t="s">
        <v>470</v>
      </c>
      <c r="O7503" s="17" t="s">
        <v>1600</v>
      </c>
      <c r="P7503" s="17" t="s">
        <v>7071</v>
      </c>
      <c r="Q7503" s="17" t="s">
        <v>306</v>
      </c>
      <c r="R7503" s="18">
        <v>125</v>
      </c>
      <c r="S7503" s="10">
        <v>50</v>
      </c>
      <c r="AA7503" s="11" t="str">
        <f t="shared" si="117"/>
        <v>46. Quảng BìnhThành Phố Đồng Hới</v>
      </c>
    </row>
    <row r="7504" spans="11:27" ht="15.75">
      <c r="K7504" s="21"/>
      <c r="L7504" s="17"/>
      <c r="M7504" s="17"/>
      <c r="N7504" s="17" t="s">
        <v>470</v>
      </c>
      <c r="O7504" s="17" t="s">
        <v>1600</v>
      </c>
      <c r="P7504" s="17" t="s">
        <v>2503</v>
      </c>
      <c r="Q7504" s="17" t="s">
        <v>306</v>
      </c>
      <c r="R7504" s="18">
        <v>125</v>
      </c>
      <c r="S7504" s="10">
        <v>50</v>
      </c>
      <c r="AA7504" s="11" t="str">
        <f t="shared" si="117"/>
        <v>46. Quảng BìnhThành Phố Đồng Hới</v>
      </c>
    </row>
    <row r="7505" spans="11:27" ht="15.75">
      <c r="K7505" s="21"/>
      <c r="L7505" s="17"/>
      <c r="M7505" s="17"/>
      <c r="N7505" s="17" t="s">
        <v>470</v>
      </c>
      <c r="O7505" s="17" t="s">
        <v>1600</v>
      </c>
      <c r="P7505" s="17" t="s">
        <v>7072</v>
      </c>
      <c r="Q7505" s="17" t="s">
        <v>306</v>
      </c>
      <c r="R7505" s="18">
        <v>125</v>
      </c>
      <c r="S7505" s="10">
        <v>50</v>
      </c>
      <c r="AA7505" s="11" t="str">
        <f t="shared" si="117"/>
        <v>46. Quảng BìnhThành Phố Đồng Hới</v>
      </c>
    </row>
    <row r="7506" spans="11:27" ht="15.75">
      <c r="K7506" s="21"/>
      <c r="L7506" s="17"/>
      <c r="M7506" s="17"/>
      <c r="N7506" s="17" t="s">
        <v>470</v>
      </c>
      <c r="O7506" s="17" t="s">
        <v>1600</v>
      </c>
      <c r="P7506" s="17" t="s">
        <v>7073</v>
      </c>
      <c r="Q7506" s="17" t="s">
        <v>306</v>
      </c>
      <c r="R7506" s="18">
        <v>125</v>
      </c>
      <c r="S7506" s="10">
        <v>50</v>
      </c>
      <c r="AA7506" s="11" t="str">
        <f t="shared" si="117"/>
        <v>46. Quảng BìnhThành Phố Đồng Hới</v>
      </c>
    </row>
    <row r="7507" spans="11:27" ht="15.75">
      <c r="K7507" s="21"/>
      <c r="L7507" s="17"/>
      <c r="M7507" s="17"/>
      <c r="N7507" s="17" t="s">
        <v>470</v>
      </c>
      <c r="O7507" s="17" t="s">
        <v>1600</v>
      </c>
      <c r="P7507" s="17" t="s">
        <v>7074</v>
      </c>
      <c r="Q7507" s="17" t="s">
        <v>306</v>
      </c>
      <c r="R7507" s="18">
        <v>125</v>
      </c>
      <c r="S7507" s="10">
        <v>50</v>
      </c>
      <c r="AA7507" s="11" t="str">
        <f t="shared" si="117"/>
        <v>46. Quảng BìnhThành Phố Đồng Hới</v>
      </c>
    </row>
    <row r="7508" spans="11:27" ht="15.75">
      <c r="K7508" s="21"/>
      <c r="L7508" s="17"/>
      <c r="M7508" s="17"/>
      <c r="N7508" s="17" t="s">
        <v>470</v>
      </c>
      <c r="O7508" s="17" t="s">
        <v>1079</v>
      </c>
      <c r="P7508" s="17" t="s">
        <v>7075</v>
      </c>
      <c r="Q7508" s="17" t="s">
        <v>306</v>
      </c>
      <c r="R7508" s="18">
        <v>125</v>
      </c>
      <c r="S7508" s="10">
        <v>50</v>
      </c>
      <c r="AA7508" s="11" t="str">
        <f t="shared" si="117"/>
        <v>46. Quảng BìnhThị xã Ba Đồn</v>
      </c>
    </row>
    <row r="7509" spans="11:27" ht="15.75">
      <c r="K7509" s="21"/>
      <c r="L7509" s="17"/>
      <c r="M7509" s="17"/>
      <c r="N7509" s="17" t="s">
        <v>470</v>
      </c>
      <c r="O7509" s="17" t="s">
        <v>1079</v>
      </c>
      <c r="P7509" s="17" t="s">
        <v>7076</v>
      </c>
      <c r="Q7509" s="17" t="s">
        <v>306</v>
      </c>
      <c r="R7509" s="18">
        <v>125</v>
      </c>
      <c r="S7509" s="10">
        <v>50</v>
      </c>
      <c r="AA7509" s="11" t="str">
        <f t="shared" si="117"/>
        <v>46. Quảng BìnhThị xã Ba Đồn</v>
      </c>
    </row>
    <row r="7510" spans="11:27" ht="15.75">
      <c r="K7510" s="21"/>
      <c r="L7510" s="17"/>
      <c r="M7510" s="17"/>
      <c r="N7510" s="17" t="s">
        <v>470</v>
      </c>
      <c r="O7510" s="17" t="s">
        <v>1079</v>
      </c>
      <c r="P7510" s="17" t="s">
        <v>7077</v>
      </c>
      <c r="Q7510" s="17" t="s">
        <v>306</v>
      </c>
      <c r="R7510" s="18">
        <v>125</v>
      </c>
      <c r="S7510" s="10">
        <v>50</v>
      </c>
      <c r="AA7510" s="11" t="str">
        <f t="shared" si="117"/>
        <v>46. Quảng BìnhThị xã Ba Đồn</v>
      </c>
    </row>
    <row r="7511" spans="11:27" ht="15.75">
      <c r="K7511" s="21"/>
      <c r="L7511" s="17"/>
      <c r="M7511" s="17"/>
      <c r="N7511" s="17" t="s">
        <v>470</v>
      </c>
      <c r="O7511" s="17" t="s">
        <v>1079</v>
      </c>
      <c r="P7511" s="17" t="s">
        <v>7078</v>
      </c>
      <c r="Q7511" s="17" t="s">
        <v>306</v>
      </c>
      <c r="R7511" s="18">
        <v>125</v>
      </c>
      <c r="S7511" s="10">
        <v>50</v>
      </c>
      <c r="AA7511" s="11" t="str">
        <f t="shared" si="117"/>
        <v>46. Quảng BìnhThị xã Ba Đồn</v>
      </c>
    </row>
    <row r="7512" spans="11:27" ht="15.75">
      <c r="K7512" s="21"/>
      <c r="L7512" s="17"/>
      <c r="M7512" s="17"/>
      <c r="N7512" s="17" t="s">
        <v>470</v>
      </c>
      <c r="O7512" s="17" t="s">
        <v>1079</v>
      </c>
      <c r="P7512" s="17" t="s">
        <v>7079</v>
      </c>
      <c r="Q7512" s="17" t="s">
        <v>306</v>
      </c>
      <c r="R7512" s="18">
        <v>125</v>
      </c>
      <c r="S7512" s="10">
        <v>50</v>
      </c>
      <c r="AA7512" s="11" t="str">
        <f t="shared" si="117"/>
        <v>46. Quảng BìnhThị xã Ba Đồn</v>
      </c>
    </row>
    <row r="7513" spans="11:27" ht="15.75">
      <c r="K7513" s="21"/>
      <c r="L7513" s="17"/>
      <c r="M7513" s="17"/>
      <c r="N7513" s="17" t="s">
        <v>470</v>
      </c>
      <c r="O7513" s="17" t="s">
        <v>1079</v>
      </c>
      <c r="P7513" s="17" t="s">
        <v>7080</v>
      </c>
      <c r="Q7513" s="17" t="s">
        <v>306</v>
      </c>
      <c r="R7513" s="18">
        <v>125</v>
      </c>
      <c r="S7513" s="10">
        <v>50</v>
      </c>
      <c r="AA7513" s="11" t="str">
        <f t="shared" si="117"/>
        <v>46. Quảng BìnhThị xã Ba Đồn</v>
      </c>
    </row>
    <row r="7514" spans="11:27" ht="15.75">
      <c r="K7514" s="21"/>
      <c r="L7514" s="17"/>
      <c r="M7514" s="17"/>
      <c r="N7514" s="17" t="s">
        <v>470</v>
      </c>
      <c r="O7514" s="17" t="s">
        <v>1079</v>
      </c>
      <c r="P7514" s="17" t="s">
        <v>7081</v>
      </c>
      <c r="Q7514" s="17" t="s">
        <v>306</v>
      </c>
      <c r="R7514" s="18">
        <v>125</v>
      </c>
      <c r="S7514" s="10">
        <v>50</v>
      </c>
      <c r="AA7514" s="11" t="str">
        <f t="shared" si="117"/>
        <v>46. Quảng BìnhThị xã Ba Đồn</v>
      </c>
    </row>
    <row r="7515" spans="11:27" ht="15.75">
      <c r="K7515" s="21"/>
      <c r="L7515" s="17"/>
      <c r="M7515" s="17"/>
      <c r="N7515" s="17" t="s">
        <v>470</v>
      </c>
      <c r="O7515" s="17" t="s">
        <v>1079</v>
      </c>
      <c r="P7515" s="17" t="s">
        <v>7082</v>
      </c>
      <c r="Q7515" s="17" t="s">
        <v>306</v>
      </c>
      <c r="R7515" s="18">
        <v>125</v>
      </c>
      <c r="S7515" s="10">
        <v>50</v>
      </c>
      <c r="AA7515" s="11" t="str">
        <f t="shared" si="117"/>
        <v>46. Quảng BìnhThị xã Ba Đồn</v>
      </c>
    </row>
    <row r="7516" spans="11:27" ht="15.75">
      <c r="K7516" s="21"/>
      <c r="L7516" s="17"/>
      <c r="M7516" s="17"/>
      <c r="N7516" s="17" t="s">
        <v>470</v>
      </c>
      <c r="O7516" s="17" t="s">
        <v>1079</v>
      </c>
      <c r="P7516" s="17" t="s">
        <v>7083</v>
      </c>
      <c r="Q7516" s="17" t="s">
        <v>306</v>
      </c>
      <c r="R7516" s="18">
        <v>125</v>
      </c>
      <c r="S7516" s="10">
        <v>50</v>
      </c>
      <c r="AA7516" s="11" t="str">
        <f t="shared" si="117"/>
        <v>46. Quảng BìnhThị xã Ba Đồn</v>
      </c>
    </row>
    <row r="7517" spans="11:27" ht="15.75">
      <c r="K7517" s="21"/>
      <c r="L7517" s="17"/>
      <c r="M7517" s="17"/>
      <c r="N7517" s="17" t="s">
        <v>470</v>
      </c>
      <c r="O7517" s="17" t="s">
        <v>1079</v>
      </c>
      <c r="P7517" s="17" t="s">
        <v>2657</v>
      </c>
      <c r="Q7517" s="17" t="s">
        <v>306</v>
      </c>
      <c r="R7517" s="18">
        <v>125</v>
      </c>
      <c r="S7517" s="10">
        <v>50</v>
      </c>
      <c r="AA7517" s="11" t="str">
        <f t="shared" si="117"/>
        <v>46. Quảng BìnhThị xã Ba Đồn</v>
      </c>
    </row>
    <row r="7518" spans="11:27" ht="15.75">
      <c r="K7518" s="21"/>
      <c r="L7518" s="17"/>
      <c r="M7518" s="17"/>
      <c r="N7518" s="17" t="s">
        <v>470</v>
      </c>
      <c r="O7518" s="17" t="s">
        <v>1079</v>
      </c>
      <c r="P7518" s="17" t="s">
        <v>3774</v>
      </c>
      <c r="Q7518" s="17" t="s">
        <v>306</v>
      </c>
      <c r="R7518" s="18">
        <v>125</v>
      </c>
      <c r="S7518" s="10">
        <v>50</v>
      </c>
      <c r="AA7518" s="11" t="str">
        <f t="shared" si="117"/>
        <v>46. Quảng BìnhThị xã Ba Đồn</v>
      </c>
    </row>
    <row r="7519" spans="11:27" ht="15.75">
      <c r="K7519" s="21"/>
      <c r="L7519" s="17"/>
      <c r="M7519" s="17"/>
      <c r="N7519" s="17" t="s">
        <v>470</v>
      </c>
      <c r="O7519" s="17" t="s">
        <v>1079</v>
      </c>
      <c r="P7519" s="17" t="s">
        <v>3816</v>
      </c>
      <c r="Q7519" s="17" t="s">
        <v>306</v>
      </c>
      <c r="R7519" s="18">
        <v>125</v>
      </c>
      <c r="S7519" s="10">
        <v>50</v>
      </c>
      <c r="AA7519" s="11" t="str">
        <f t="shared" si="117"/>
        <v>46. Quảng BìnhThị xã Ba Đồn</v>
      </c>
    </row>
    <row r="7520" spans="11:27" ht="15.75">
      <c r="K7520" s="21"/>
      <c r="L7520" s="17"/>
      <c r="M7520" s="17"/>
      <c r="N7520" s="17" t="s">
        <v>470</v>
      </c>
      <c r="O7520" s="17" t="s">
        <v>1079</v>
      </c>
      <c r="P7520" s="17" t="s">
        <v>7084</v>
      </c>
      <c r="Q7520" s="17" t="s">
        <v>306</v>
      </c>
      <c r="R7520" s="18">
        <v>125</v>
      </c>
      <c r="S7520" s="10">
        <v>50</v>
      </c>
      <c r="AA7520" s="11" t="str">
        <f t="shared" si="117"/>
        <v>46. Quảng BìnhThị xã Ba Đồn</v>
      </c>
    </row>
    <row r="7521" spans="11:27" ht="15.75">
      <c r="K7521" s="21"/>
      <c r="L7521" s="17"/>
      <c r="M7521" s="17"/>
      <c r="N7521" s="17" t="s">
        <v>470</v>
      </c>
      <c r="O7521" s="17" t="s">
        <v>1079</v>
      </c>
      <c r="P7521" s="17" t="s">
        <v>7085</v>
      </c>
      <c r="Q7521" s="17" t="s">
        <v>306</v>
      </c>
      <c r="R7521" s="18">
        <v>125</v>
      </c>
      <c r="S7521" s="10">
        <v>50</v>
      </c>
      <c r="AA7521" s="11" t="str">
        <f t="shared" si="117"/>
        <v>46. Quảng BìnhThị xã Ba Đồn</v>
      </c>
    </row>
    <row r="7522" spans="11:27" ht="15.75">
      <c r="K7522" s="21"/>
      <c r="L7522" s="17"/>
      <c r="M7522" s="17"/>
      <c r="N7522" s="17" t="s">
        <v>470</v>
      </c>
      <c r="O7522" s="17" t="s">
        <v>1079</v>
      </c>
      <c r="P7522" s="17" t="s">
        <v>7086</v>
      </c>
      <c r="Q7522" s="17" t="s">
        <v>306</v>
      </c>
      <c r="R7522" s="18">
        <v>125</v>
      </c>
      <c r="S7522" s="10">
        <v>50</v>
      </c>
      <c r="AA7522" s="11" t="str">
        <f t="shared" si="117"/>
        <v>46. Quảng BìnhThị xã Ba Đồn</v>
      </c>
    </row>
    <row r="7523" spans="11:27" ht="15.75">
      <c r="K7523" s="21"/>
      <c r="L7523" s="17"/>
      <c r="M7523" s="17"/>
      <c r="N7523" s="17" t="s">
        <v>470</v>
      </c>
      <c r="O7523" s="17" t="s">
        <v>1079</v>
      </c>
      <c r="P7523" s="17" t="s">
        <v>7087</v>
      </c>
      <c r="Q7523" s="17" t="s">
        <v>306</v>
      </c>
      <c r="R7523" s="18">
        <v>125</v>
      </c>
      <c r="S7523" s="10">
        <v>50</v>
      </c>
      <c r="AA7523" s="11" t="str">
        <f t="shared" si="117"/>
        <v>46. Quảng BìnhThị xã Ba Đồn</v>
      </c>
    </row>
    <row r="7524" spans="11:27" ht="15.75">
      <c r="K7524" s="21"/>
      <c r="L7524" s="17"/>
      <c r="M7524" s="17"/>
      <c r="N7524" s="17" t="s">
        <v>474</v>
      </c>
      <c r="O7524" s="17" t="s">
        <v>1603</v>
      </c>
      <c r="P7524" s="17" t="s">
        <v>7088</v>
      </c>
      <c r="Q7524" s="17" t="s">
        <v>297</v>
      </c>
      <c r="R7524" s="18">
        <v>95</v>
      </c>
      <c r="S7524" s="10">
        <v>44</v>
      </c>
      <c r="AA7524" s="11" t="str">
        <f t="shared" si="117"/>
        <v>47. Quảng NamHuyện Bắc Trà My</v>
      </c>
    </row>
    <row r="7525" spans="11:27" ht="15.75">
      <c r="K7525" s="21"/>
      <c r="L7525" s="17"/>
      <c r="M7525" s="17"/>
      <c r="N7525" s="17" t="s">
        <v>474</v>
      </c>
      <c r="O7525" s="17" t="s">
        <v>1603</v>
      </c>
      <c r="P7525" s="17" t="s">
        <v>7089</v>
      </c>
      <c r="Q7525" s="17" t="s">
        <v>347</v>
      </c>
      <c r="R7525" s="18">
        <v>65</v>
      </c>
      <c r="S7525" s="10">
        <v>36</v>
      </c>
      <c r="AA7525" s="11" t="str">
        <f t="shared" si="117"/>
        <v>47. Quảng NamHuyện Bắc Trà My</v>
      </c>
    </row>
    <row r="7526" spans="11:27" ht="15.75">
      <c r="K7526" s="21"/>
      <c r="L7526" s="17"/>
      <c r="M7526" s="17"/>
      <c r="N7526" s="17" t="s">
        <v>474</v>
      </c>
      <c r="O7526" s="17" t="s">
        <v>1603</v>
      </c>
      <c r="P7526" s="17" t="s">
        <v>7090</v>
      </c>
      <c r="Q7526" s="17" t="s">
        <v>297</v>
      </c>
      <c r="R7526" s="18">
        <v>95</v>
      </c>
      <c r="S7526" s="10">
        <v>44</v>
      </c>
      <c r="AA7526" s="11" t="str">
        <f t="shared" si="117"/>
        <v>47. Quảng NamHuyện Bắc Trà My</v>
      </c>
    </row>
    <row r="7527" spans="11:27" ht="15.75">
      <c r="K7527" s="21"/>
      <c r="L7527" s="17"/>
      <c r="M7527" s="17"/>
      <c r="N7527" s="17" t="s">
        <v>474</v>
      </c>
      <c r="O7527" s="17" t="s">
        <v>1603</v>
      </c>
      <c r="P7527" s="17" t="s">
        <v>7091</v>
      </c>
      <c r="Q7527" s="17" t="s">
        <v>347</v>
      </c>
      <c r="R7527" s="18">
        <v>65</v>
      </c>
      <c r="S7527" s="10">
        <v>36</v>
      </c>
      <c r="AA7527" s="11" t="str">
        <f t="shared" si="117"/>
        <v>47. Quảng NamHuyện Bắc Trà My</v>
      </c>
    </row>
    <row r="7528" spans="11:27" ht="15.75">
      <c r="K7528" s="21"/>
      <c r="L7528" s="17"/>
      <c r="M7528" s="17"/>
      <c r="N7528" s="17" t="s">
        <v>474</v>
      </c>
      <c r="O7528" s="17" t="s">
        <v>1603</v>
      </c>
      <c r="P7528" s="17" t="s">
        <v>7092</v>
      </c>
      <c r="Q7528" s="17" t="s">
        <v>297</v>
      </c>
      <c r="R7528" s="18">
        <v>95</v>
      </c>
      <c r="S7528" s="10">
        <v>44</v>
      </c>
      <c r="AA7528" s="11" t="str">
        <f t="shared" si="117"/>
        <v>47. Quảng NamHuyện Bắc Trà My</v>
      </c>
    </row>
    <row r="7529" spans="11:27" ht="15.75">
      <c r="K7529" s="21"/>
      <c r="L7529" s="17"/>
      <c r="M7529" s="17"/>
      <c r="N7529" s="17" t="s">
        <v>474</v>
      </c>
      <c r="O7529" s="17" t="s">
        <v>1603</v>
      </c>
      <c r="P7529" s="17" t="s">
        <v>7093</v>
      </c>
      <c r="Q7529" s="17" t="s">
        <v>297</v>
      </c>
      <c r="R7529" s="18">
        <v>95</v>
      </c>
      <c r="S7529" s="10">
        <v>44</v>
      </c>
      <c r="AA7529" s="11" t="str">
        <f t="shared" si="117"/>
        <v>47. Quảng NamHuyện Bắc Trà My</v>
      </c>
    </row>
    <row r="7530" spans="11:27" ht="15.75">
      <c r="K7530" s="21"/>
      <c r="L7530" s="17"/>
      <c r="M7530" s="17"/>
      <c r="N7530" s="17" t="s">
        <v>474</v>
      </c>
      <c r="O7530" s="17" t="s">
        <v>1603</v>
      </c>
      <c r="P7530" s="17" t="s">
        <v>7094</v>
      </c>
      <c r="Q7530" s="17" t="s">
        <v>297</v>
      </c>
      <c r="R7530" s="18">
        <v>95</v>
      </c>
      <c r="S7530" s="10">
        <v>44</v>
      </c>
      <c r="AA7530" s="11" t="str">
        <f t="shared" si="117"/>
        <v>47. Quảng NamHuyện Bắc Trà My</v>
      </c>
    </row>
    <row r="7531" spans="11:27" ht="15.75">
      <c r="K7531" s="21"/>
      <c r="L7531" s="17"/>
      <c r="M7531" s="17"/>
      <c r="N7531" s="17" t="s">
        <v>474</v>
      </c>
      <c r="O7531" s="17" t="s">
        <v>1603</v>
      </c>
      <c r="P7531" s="17" t="s">
        <v>7095</v>
      </c>
      <c r="Q7531" s="17" t="s">
        <v>297</v>
      </c>
      <c r="R7531" s="18">
        <v>95</v>
      </c>
      <c r="S7531" s="10">
        <v>44</v>
      </c>
      <c r="AA7531" s="11" t="str">
        <f t="shared" si="117"/>
        <v>47. Quảng NamHuyện Bắc Trà My</v>
      </c>
    </row>
    <row r="7532" spans="11:27" ht="15.75">
      <c r="K7532" s="21"/>
      <c r="L7532" s="17"/>
      <c r="M7532" s="17"/>
      <c r="N7532" s="17" t="s">
        <v>474</v>
      </c>
      <c r="O7532" s="17" t="s">
        <v>1603</v>
      </c>
      <c r="P7532" s="17" t="s">
        <v>7096</v>
      </c>
      <c r="Q7532" s="17" t="s">
        <v>297</v>
      </c>
      <c r="R7532" s="18">
        <v>95</v>
      </c>
      <c r="S7532" s="10">
        <v>44</v>
      </c>
      <c r="AA7532" s="11" t="str">
        <f t="shared" si="117"/>
        <v>47. Quảng NamHuyện Bắc Trà My</v>
      </c>
    </row>
    <row r="7533" spans="11:27" ht="15.75">
      <c r="K7533" s="21"/>
      <c r="L7533" s="17"/>
      <c r="M7533" s="17"/>
      <c r="N7533" s="17" t="s">
        <v>474</v>
      </c>
      <c r="O7533" s="17" t="s">
        <v>1603</v>
      </c>
      <c r="P7533" s="17" t="s">
        <v>7097</v>
      </c>
      <c r="Q7533" s="17" t="s">
        <v>297</v>
      </c>
      <c r="R7533" s="18">
        <v>95</v>
      </c>
      <c r="S7533" s="10">
        <v>44</v>
      </c>
      <c r="AA7533" s="11" t="str">
        <f t="shared" si="117"/>
        <v>47. Quảng NamHuyện Bắc Trà My</v>
      </c>
    </row>
    <row r="7534" spans="11:27" ht="15.75">
      <c r="K7534" s="21"/>
      <c r="L7534" s="17"/>
      <c r="M7534" s="17"/>
      <c r="N7534" s="17" t="s">
        <v>474</v>
      </c>
      <c r="O7534" s="17" t="s">
        <v>1603</v>
      </c>
      <c r="P7534" s="17" t="s">
        <v>7098</v>
      </c>
      <c r="Q7534" s="17" t="s">
        <v>297</v>
      </c>
      <c r="R7534" s="18">
        <v>95</v>
      </c>
      <c r="S7534" s="10">
        <v>44</v>
      </c>
      <c r="AA7534" s="11" t="str">
        <f t="shared" si="117"/>
        <v>47. Quảng NamHuyện Bắc Trà My</v>
      </c>
    </row>
    <row r="7535" spans="11:27" ht="15.75">
      <c r="K7535" s="21"/>
      <c r="L7535" s="17"/>
      <c r="M7535" s="17"/>
      <c r="N7535" s="17" t="s">
        <v>474</v>
      </c>
      <c r="O7535" s="17" t="s">
        <v>1603</v>
      </c>
      <c r="P7535" s="17" t="s">
        <v>7099</v>
      </c>
      <c r="Q7535" s="17" t="s">
        <v>347</v>
      </c>
      <c r="R7535" s="18">
        <v>65</v>
      </c>
      <c r="S7535" s="10">
        <v>36</v>
      </c>
      <c r="AA7535" s="11" t="str">
        <f t="shared" si="117"/>
        <v>47. Quảng NamHuyện Bắc Trà My</v>
      </c>
    </row>
    <row r="7536" spans="11:27" ht="15.75">
      <c r="K7536" s="21"/>
      <c r="L7536" s="17"/>
      <c r="M7536" s="17"/>
      <c r="N7536" s="17" t="s">
        <v>474</v>
      </c>
      <c r="O7536" s="17" t="s">
        <v>1603</v>
      </c>
      <c r="P7536" s="17" t="s">
        <v>3319</v>
      </c>
      <c r="Q7536" s="17" t="s">
        <v>347</v>
      </c>
      <c r="R7536" s="18">
        <v>65</v>
      </c>
      <c r="S7536" s="10">
        <v>36</v>
      </c>
      <c r="AA7536" s="11" t="str">
        <f t="shared" si="117"/>
        <v>47. Quảng NamHuyện Bắc Trà My</v>
      </c>
    </row>
    <row r="7537" spans="11:27" ht="15.75">
      <c r="K7537" s="21"/>
      <c r="L7537" s="17"/>
      <c r="M7537" s="17"/>
      <c r="N7537" s="17" t="s">
        <v>474</v>
      </c>
      <c r="O7537" s="17" t="s">
        <v>1605</v>
      </c>
      <c r="P7537" s="17" t="s">
        <v>7100</v>
      </c>
      <c r="Q7537" s="17" t="s">
        <v>306</v>
      </c>
      <c r="R7537" s="18">
        <v>125</v>
      </c>
      <c r="S7537" s="10">
        <v>50</v>
      </c>
      <c r="AA7537" s="11" t="str">
        <f t="shared" si="117"/>
        <v>47. Quảng NamHuyện Duy Xuyên</v>
      </c>
    </row>
    <row r="7538" spans="11:27" ht="15.75">
      <c r="K7538" s="21"/>
      <c r="L7538" s="17"/>
      <c r="M7538" s="17"/>
      <c r="N7538" s="17" t="s">
        <v>474</v>
      </c>
      <c r="O7538" s="17" t="s">
        <v>1605</v>
      </c>
      <c r="P7538" s="17" t="s">
        <v>7101</v>
      </c>
      <c r="Q7538" s="17" t="s">
        <v>297</v>
      </c>
      <c r="R7538" s="18">
        <v>95</v>
      </c>
      <c r="S7538" s="10">
        <v>44</v>
      </c>
      <c r="AA7538" s="11" t="str">
        <f t="shared" si="117"/>
        <v>47. Quảng NamHuyện Duy Xuyên</v>
      </c>
    </row>
    <row r="7539" spans="11:27" ht="15.75">
      <c r="K7539" s="21"/>
      <c r="L7539" s="17"/>
      <c r="M7539" s="17"/>
      <c r="N7539" s="17" t="s">
        <v>474</v>
      </c>
      <c r="O7539" s="17" t="s">
        <v>1605</v>
      </c>
      <c r="P7539" s="17" t="s">
        <v>7102</v>
      </c>
      <c r="Q7539" s="17" t="s">
        <v>306</v>
      </c>
      <c r="R7539" s="18">
        <v>125</v>
      </c>
      <c r="S7539" s="10">
        <v>50</v>
      </c>
      <c r="AA7539" s="11" t="str">
        <f t="shared" si="117"/>
        <v>47. Quảng NamHuyện Duy Xuyên</v>
      </c>
    </row>
    <row r="7540" spans="11:27" ht="15.75">
      <c r="K7540" s="21"/>
      <c r="L7540" s="17"/>
      <c r="M7540" s="17"/>
      <c r="N7540" s="17" t="s">
        <v>474</v>
      </c>
      <c r="O7540" s="17" t="s">
        <v>1605</v>
      </c>
      <c r="P7540" s="17" t="s">
        <v>7103</v>
      </c>
      <c r="Q7540" s="17" t="s">
        <v>297</v>
      </c>
      <c r="R7540" s="18">
        <v>95</v>
      </c>
      <c r="S7540" s="10">
        <v>44</v>
      </c>
      <c r="AA7540" s="11" t="str">
        <f t="shared" si="117"/>
        <v>47. Quảng NamHuyện Duy Xuyên</v>
      </c>
    </row>
    <row r="7541" spans="11:27" ht="15.75">
      <c r="K7541" s="21"/>
      <c r="L7541" s="17"/>
      <c r="M7541" s="17"/>
      <c r="N7541" s="17" t="s">
        <v>474</v>
      </c>
      <c r="O7541" s="17" t="s">
        <v>1605</v>
      </c>
      <c r="P7541" s="17" t="s">
        <v>7104</v>
      </c>
      <c r="Q7541" s="17" t="s">
        <v>306</v>
      </c>
      <c r="R7541" s="18">
        <v>125</v>
      </c>
      <c r="S7541" s="10">
        <v>50</v>
      </c>
      <c r="AA7541" s="11" t="str">
        <f t="shared" si="117"/>
        <v>47. Quảng NamHuyện Duy Xuyên</v>
      </c>
    </row>
    <row r="7542" spans="11:27" ht="15.75">
      <c r="K7542" s="21"/>
      <c r="L7542" s="17"/>
      <c r="M7542" s="17"/>
      <c r="N7542" s="17" t="s">
        <v>474</v>
      </c>
      <c r="O7542" s="17" t="s">
        <v>1605</v>
      </c>
      <c r="P7542" s="17" t="s">
        <v>7105</v>
      </c>
      <c r="Q7542" s="17" t="s">
        <v>297</v>
      </c>
      <c r="R7542" s="18">
        <v>95</v>
      </c>
      <c r="S7542" s="10">
        <v>44</v>
      </c>
      <c r="AA7542" s="11" t="str">
        <f t="shared" si="117"/>
        <v>47. Quảng NamHuyện Duy Xuyên</v>
      </c>
    </row>
    <row r="7543" spans="11:27" ht="15.75">
      <c r="K7543" s="21"/>
      <c r="L7543" s="17"/>
      <c r="M7543" s="17"/>
      <c r="N7543" s="17" t="s">
        <v>474</v>
      </c>
      <c r="O7543" s="17" t="s">
        <v>1605</v>
      </c>
      <c r="P7543" s="17" t="s">
        <v>7106</v>
      </c>
      <c r="Q7543" s="17" t="s">
        <v>306</v>
      </c>
      <c r="R7543" s="18">
        <v>125</v>
      </c>
      <c r="S7543" s="10">
        <v>50</v>
      </c>
      <c r="AA7543" s="11" t="str">
        <f t="shared" si="117"/>
        <v>47. Quảng NamHuyện Duy Xuyên</v>
      </c>
    </row>
    <row r="7544" spans="11:27" ht="15.75">
      <c r="K7544" s="21"/>
      <c r="L7544" s="17"/>
      <c r="M7544" s="17"/>
      <c r="N7544" s="17" t="s">
        <v>474</v>
      </c>
      <c r="O7544" s="17" t="s">
        <v>1605</v>
      </c>
      <c r="P7544" s="17" t="s">
        <v>7107</v>
      </c>
      <c r="Q7544" s="17" t="s">
        <v>297</v>
      </c>
      <c r="R7544" s="18">
        <v>95</v>
      </c>
      <c r="S7544" s="10">
        <v>44</v>
      </c>
      <c r="AA7544" s="11" t="str">
        <f t="shared" si="117"/>
        <v>47. Quảng NamHuyện Duy Xuyên</v>
      </c>
    </row>
    <row r="7545" spans="11:27" ht="15.75">
      <c r="K7545" s="21"/>
      <c r="L7545" s="17"/>
      <c r="M7545" s="17"/>
      <c r="N7545" s="17" t="s">
        <v>474</v>
      </c>
      <c r="O7545" s="17" t="s">
        <v>1605</v>
      </c>
      <c r="P7545" s="17" t="s">
        <v>7108</v>
      </c>
      <c r="Q7545" s="17" t="s">
        <v>297</v>
      </c>
      <c r="R7545" s="18">
        <v>95</v>
      </c>
      <c r="S7545" s="10">
        <v>44</v>
      </c>
      <c r="AA7545" s="11" t="str">
        <f t="shared" si="117"/>
        <v>47. Quảng NamHuyện Duy Xuyên</v>
      </c>
    </row>
    <row r="7546" spans="11:27" ht="15.75">
      <c r="K7546" s="21"/>
      <c r="L7546" s="17"/>
      <c r="M7546" s="17"/>
      <c r="N7546" s="17" t="s">
        <v>474</v>
      </c>
      <c r="O7546" s="17" t="s">
        <v>1605</v>
      </c>
      <c r="P7546" s="17" t="s">
        <v>7109</v>
      </c>
      <c r="Q7546" s="17" t="s">
        <v>306</v>
      </c>
      <c r="R7546" s="18">
        <v>125</v>
      </c>
      <c r="S7546" s="10">
        <v>50</v>
      </c>
      <c r="AA7546" s="11" t="str">
        <f t="shared" si="117"/>
        <v>47. Quảng NamHuyện Duy Xuyên</v>
      </c>
    </row>
    <row r="7547" spans="11:27" ht="15.75">
      <c r="K7547" s="21"/>
      <c r="L7547" s="17"/>
      <c r="M7547" s="17"/>
      <c r="N7547" s="17" t="s">
        <v>474</v>
      </c>
      <c r="O7547" s="17" t="s">
        <v>1605</v>
      </c>
      <c r="P7547" s="17" t="s">
        <v>7110</v>
      </c>
      <c r="Q7547" s="17" t="s">
        <v>297</v>
      </c>
      <c r="R7547" s="18">
        <v>95</v>
      </c>
      <c r="S7547" s="10">
        <v>44</v>
      </c>
      <c r="AA7547" s="11" t="str">
        <f t="shared" si="117"/>
        <v>47. Quảng NamHuyện Duy Xuyên</v>
      </c>
    </row>
    <row r="7548" spans="11:27" ht="15.75">
      <c r="K7548" s="21"/>
      <c r="L7548" s="17"/>
      <c r="M7548" s="17"/>
      <c r="N7548" s="17" t="s">
        <v>474</v>
      </c>
      <c r="O7548" s="17" t="s">
        <v>1605</v>
      </c>
      <c r="P7548" s="17" t="s">
        <v>7111</v>
      </c>
      <c r="Q7548" s="17" t="s">
        <v>297</v>
      </c>
      <c r="R7548" s="18">
        <v>95</v>
      </c>
      <c r="S7548" s="10">
        <v>44</v>
      </c>
      <c r="AA7548" s="11" t="str">
        <f t="shared" si="117"/>
        <v>47. Quảng NamHuyện Duy Xuyên</v>
      </c>
    </row>
    <row r="7549" spans="11:27" ht="15.75">
      <c r="K7549" s="21"/>
      <c r="L7549" s="17"/>
      <c r="M7549" s="17"/>
      <c r="N7549" s="17" t="s">
        <v>474</v>
      </c>
      <c r="O7549" s="17" t="s">
        <v>1605</v>
      </c>
      <c r="P7549" s="17" t="s">
        <v>7112</v>
      </c>
      <c r="Q7549" s="17" t="s">
        <v>306</v>
      </c>
      <c r="R7549" s="18">
        <v>125</v>
      </c>
      <c r="S7549" s="10">
        <v>50</v>
      </c>
      <c r="AA7549" s="11" t="str">
        <f t="shared" si="117"/>
        <v>47. Quảng NamHuyện Duy Xuyên</v>
      </c>
    </row>
    <row r="7550" spans="11:27" ht="15.75">
      <c r="K7550" s="21"/>
      <c r="L7550" s="17"/>
      <c r="M7550" s="17"/>
      <c r="N7550" s="17" t="s">
        <v>474</v>
      </c>
      <c r="O7550" s="17" t="s">
        <v>1605</v>
      </c>
      <c r="P7550" s="17" t="s">
        <v>7113</v>
      </c>
      <c r="Q7550" s="17" t="s">
        <v>306</v>
      </c>
      <c r="R7550" s="18">
        <v>125</v>
      </c>
      <c r="S7550" s="10">
        <v>50</v>
      </c>
      <c r="AA7550" s="11" t="str">
        <f t="shared" si="117"/>
        <v>47. Quảng NamHuyện Duy Xuyên</v>
      </c>
    </row>
    <row r="7551" spans="11:27" ht="15.75">
      <c r="K7551" s="21"/>
      <c r="L7551" s="17"/>
      <c r="M7551" s="17"/>
      <c r="N7551" s="17" t="s">
        <v>474</v>
      </c>
      <c r="O7551" s="17" t="s">
        <v>1127</v>
      </c>
      <c r="P7551" s="17" t="s">
        <v>7114</v>
      </c>
      <c r="Q7551" s="17" t="s">
        <v>297</v>
      </c>
      <c r="R7551" s="18">
        <v>95</v>
      </c>
      <c r="S7551" s="10">
        <v>44</v>
      </c>
      <c r="AA7551" s="11" t="str">
        <f t="shared" si="117"/>
        <v>47. Quảng NamHuyện Đại Lộc</v>
      </c>
    </row>
    <row r="7552" spans="11:27" ht="15.75">
      <c r="K7552" s="21"/>
      <c r="L7552" s="17"/>
      <c r="M7552" s="17"/>
      <c r="N7552" s="17" t="s">
        <v>474</v>
      </c>
      <c r="O7552" s="17" t="s">
        <v>1127</v>
      </c>
      <c r="P7552" s="17" t="s">
        <v>6206</v>
      </c>
      <c r="Q7552" s="17" t="s">
        <v>297</v>
      </c>
      <c r="R7552" s="18">
        <v>95</v>
      </c>
      <c r="S7552" s="10">
        <v>44</v>
      </c>
      <c r="AA7552" s="11" t="str">
        <f t="shared" si="117"/>
        <v>47. Quảng NamHuyện Đại Lộc</v>
      </c>
    </row>
    <row r="7553" spans="11:27" ht="15.75">
      <c r="K7553" s="21"/>
      <c r="L7553" s="17"/>
      <c r="M7553" s="17"/>
      <c r="N7553" s="17" t="s">
        <v>474</v>
      </c>
      <c r="O7553" s="17" t="s">
        <v>1127</v>
      </c>
      <c r="P7553" s="17" t="s">
        <v>1337</v>
      </c>
      <c r="Q7553" s="17" t="s">
        <v>297</v>
      </c>
      <c r="R7553" s="18">
        <v>95</v>
      </c>
      <c r="S7553" s="10">
        <v>44</v>
      </c>
      <c r="AA7553" s="11" t="str">
        <f t="shared" si="117"/>
        <v>47. Quảng NamHuyện Đại Lộc</v>
      </c>
    </row>
    <row r="7554" spans="11:27" ht="15.75">
      <c r="K7554" s="21"/>
      <c r="L7554" s="17"/>
      <c r="M7554" s="17"/>
      <c r="N7554" s="17" t="s">
        <v>474</v>
      </c>
      <c r="O7554" s="17" t="s">
        <v>1127</v>
      </c>
      <c r="P7554" s="17" t="s">
        <v>7115</v>
      </c>
      <c r="Q7554" s="17" t="s">
        <v>297</v>
      </c>
      <c r="R7554" s="18">
        <v>95</v>
      </c>
      <c r="S7554" s="10">
        <v>44</v>
      </c>
      <c r="AA7554" s="11" t="str">
        <f t="shared" si="117"/>
        <v>47. Quảng NamHuyện Đại Lộc</v>
      </c>
    </row>
    <row r="7555" spans="11:27" ht="15.75">
      <c r="K7555" s="21"/>
      <c r="L7555" s="17"/>
      <c r="M7555" s="17"/>
      <c r="N7555" s="17" t="s">
        <v>474</v>
      </c>
      <c r="O7555" s="17" t="s">
        <v>1127</v>
      </c>
      <c r="P7555" s="17" t="s">
        <v>1124</v>
      </c>
      <c r="Q7555" s="17" t="s">
        <v>297</v>
      </c>
      <c r="R7555" s="18">
        <v>95</v>
      </c>
      <c r="S7555" s="10">
        <v>44</v>
      </c>
      <c r="AA7555" s="11" t="str">
        <f t="shared" si="117"/>
        <v>47. Quảng NamHuyện Đại Lộc</v>
      </c>
    </row>
    <row r="7556" spans="11:27" ht="15.75">
      <c r="K7556" s="21"/>
      <c r="L7556" s="17"/>
      <c r="M7556" s="17"/>
      <c r="N7556" s="17" t="s">
        <v>474</v>
      </c>
      <c r="O7556" s="17" t="s">
        <v>1127</v>
      </c>
      <c r="P7556" s="17" t="s">
        <v>7116</v>
      </c>
      <c r="Q7556" s="17" t="s">
        <v>297</v>
      </c>
      <c r="R7556" s="18">
        <v>95</v>
      </c>
      <c r="S7556" s="10">
        <v>44</v>
      </c>
      <c r="AA7556" s="11" t="str">
        <f t="shared" si="117"/>
        <v>47. Quảng NamHuyện Đại Lộc</v>
      </c>
    </row>
    <row r="7557" spans="11:27" ht="15.75">
      <c r="K7557" s="21"/>
      <c r="L7557" s="17"/>
      <c r="M7557" s="17"/>
      <c r="N7557" s="17" t="s">
        <v>474</v>
      </c>
      <c r="O7557" s="17" t="s">
        <v>1127</v>
      </c>
      <c r="P7557" s="17" t="s">
        <v>7117</v>
      </c>
      <c r="Q7557" s="17" t="s">
        <v>297</v>
      </c>
      <c r="R7557" s="18">
        <v>95</v>
      </c>
      <c r="S7557" s="10">
        <v>44</v>
      </c>
      <c r="AA7557" s="11" t="str">
        <f t="shared" si="117"/>
        <v>47. Quảng NamHuyện Đại Lộc</v>
      </c>
    </row>
    <row r="7558" spans="11:27" ht="15.75">
      <c r="K7558" s="21"/>
      <c r="L7558" s="17"/>
      <c r="M7558" s="17"/>
      <c r="N7558" s="17" t="s">
        <v>474</v>
      </c>
      <c r="O7558" s="17" t="s">
        <v>1127</v>
      </c>
      <c r="P7558" s="17" t="s">
        <v>7118</v>
      </c>
      <c r="Q7558" s="17" t="s">
        <v>297</v>
      </c>
      <c r="R7558" s="18">
        <v>95</v>
      </c>
      <c r="S7558" s="10">
        <v>44</v>
      </c>
      <c r="AA7558" s="11" t="str">
        <f t="shared" ref="AA7558:AA7621" si="118">N7558&amp;O7558</f>
        <v>47. Quảng NamHuyện Đại Lộc</v>
      </c>
    </row>
    <row r="7559" spans="11:27" ht="15.75">
      <c r="K7559" s="21"/>
      <c r="L7559" s="17"/>
      <c r="M7559" s="17"/>
      <c r="N7559" s="17" t="s">
        <v>474</v>
      </c>
      <c r="O7559" s="17" t="s">
        <v>1127</v>
      </c>
      <c r="P7559" s="17" t="s">
        <v>817</v>
      </c>
      <c r="Q7559" s="17" t="s">
        <v>297</v>
      </c>
      <c r="R7559" s="18">
        <v>95</v>
      </c>
      <c r="S7559" s="10">
        <v>44</v>
      </c>
      <c r="AA7559" s="11" t="str">
        <f t="shared" si="118"/>
        <v>47. Quảng NamHuyện Đại Lộc</v>
      </c>
    </row>
    <row r="7560" spans="11:27" ht="15.75">
      <c r="K7560" s="21"/>
      <c r="L7560" s="17"/>
      <c r="M7560" s="17"/>
      <c r="N7560" s="17" t="s">
        <v>474</v>
      </c>
      <c r="O7560" s="17" t="s">
        <v>1127</v>
      </c>
      <c r="P7560" s="17" t="s">
        <v>5258</v>
      </c>
      <c r="Q7560" s="17" t="s">
        <v>297</v>
      </c>
      <c r="R7560" s="18">
        <v>95</v>
      </c>
      <c r="S7560" s="10">
        <v>44</v>
      </c>
      <c r="AA7560" s="11" t="str">
        <f t="shared" si="118"/>
        <v>47. Quảng NamHuyện Đại Lộc</v>
      </c>
    </row>
    <row r="7561" spans="11:27" ht="15.75">
      <c r="K7561" s="21"/>
      <c r="L7561" s="17"/>
      <c r="M7561" s="17"/>
      <c r="N7561" s="17" t="s">
        <v>474</v>
      </c>
      <c r="O7561" s="17" t="s">
        <v>1127</v>
      </c>
      <c r="P7561" s="17" t="s">
        <v>7119</v>
      </c>
      <c r="Q7561" s="17" t="s">
        <v>297</v>
      </c>
      <c r="R7561" s="18">
        <v>95</v>
      </c>
      <c r="S7561" s="10">
        <v>44</v>
      </c>
      <c r="AA7561" s="11" t="str">
        <f t="shared" si="118"/>
        <v>47. Quảng NamHuyện Đại Lộc</v>
      </c>
    </row>
    <row r="7562" spans="11:27" ht="15.75">
      <c r="K7562" s="21"/>
      <c r="L7562" s="17"/>
      <c r="M7562" s="17"/>
      <c r="N7562" s="17" t="s">
        <v>474</v>
      </c>
      <c r="O7562" s="17" t="s">
        <v>1127</v>
      </c>
      <c r="P7562" s="17" t="s">
        <v>7120</v>
      </c>
      <c r="Q7562" s="17" t="s">
        <v>297</v>
      </c>
      <c r="R7562" s="18">
        <v>95</v>
      </c>
      <c r="S7562" s="10">
        <v>44</v>
      </c>
      <c r="AA7562" s="11" t="str">
        <f t="shared" si="118"/>
        <v>47. Quảng NamHuyện Đại Lộc</v>
      </c>
    </row>
    <row r="7563" spans="11:27" ht="15.75">
      <c r="K7563" s="21"/>
      <c r="L7563" s="17"/>
      <c r="M7563" s="17"/>
      <c r="N7563" s="17" t="s">
        <v>474</v>
      </c>
      <c r="O7563" s="17" t="s">
        <v>1127</v>
      </c>
      <c r="P7563" s="17" t="s">
        <v>7121</v>
      </c>
      <c r="Q7563" s="17" t="s">
        <v>297</v>
      </c>
      <c r="R7563" s="18">
        <v>95</v>
      </c>
      <c r="S7563" s="10">
        <v>44</v>
      </c>
      <c r="AA7563" s="11" t="str">
        <f t="shared" si="118"/>
        <v>47. Quảng NamHuyện Đại Lộc</v>
      </c>
    </row>
    <row r="7564" spans="11:27" ht="15.75">
      <c r="K7564" s="21"/>
      <c r="L7564" s="17"/>
      <c r="M7564" s="17"/>
      <c r="N7564" s="17" t="s">
        <v>474</v>
      </c>
      <c r="O7564" s="17" t="s">
        <v>1127</v>
      </c>
      <c r="P7564" s="17" t="s">
        <v>7122</v>
      </c>
      <c r="Q7564" s="17" t="s">
        <v>297</v>
      </c>
      <c r="R7564" s="18">
        <v>95</v>
      </c>
      <c r="S7564" s="10">
        <v>44</v>
      </c>
      <c r="AA7564" s="11" t="str">
        <f t="shared" si="118"/>
        <v>47. Quảng NamHuyện Đại Lộc</v>
      </c>
    </row>
    <row r="7565" spans="11:27" ht="15.75">
      <c r="K7565" s="21"/>
      <c r="L7565" s="17"/>
      <c r="M7565" s="17"/>
      <c r="N7565" s="17" t="s">
        <v>474</v>
      </c>
      <c r="O7565" s="17" t="s">
        <v>1127</v>
      </c>
      <c r="P7565" s="17" t="s">
        <v>2624</v>
      </c>
      <c r="Q7565" s="17" t="s">
        <v>297</v>
      </c>
      <c r="R7565" s="18">
        <v>95</v>
      </c>
      <c r="S7565" s="10">
        <v>44</v>
      </c>
      <c r="AA7565" s="11" t="str">
        <f t="shared" si="118"/>
        <v>47. Quảng NamHuyện Đại Lộc</v>
      </c>
    </row>
    <row r="7566" spans="11:27" ht="15.75">
      <c r="K7566" s="21"/>
      <c r="L7566" s="17"/>
      <c r="M7566" s="17"/>
      <c r="N7566" s="17" t="s">
        <v>474</v>
      </c>
      <c r="O7566" s="17" t="s">
        <v>1127</v>
      </c>
      <c r="P7566" s="17" t="s">
        <v>7123</v>
      </c>
      <c r="Q7566" s="17" t="s">
        <v>297</v>
      </c>
      <c r="R7566" s="18">
        <v>95</v>
      </c>
      <c r="S7566" s="10">
        <v>44</v>
      </c>
      <c r="AA7566" s="11" t="str">
        <f t="shared" si="118"/>
        <v>47. Quảng NamHuyện Đại Lộc</v>
      </c>
    </row>
    <row r="7567" spans="11:27" ht="15.75">
      <c r="K7567" s="21"/>
      <c r="L7567" s="17"/>
      <c r="M7567" s="17"/>
      <c r="N7567" s="17" t="s">
        <v>474</v>
      </c>
      <c r="O7567" s="17" t="s">
        <v>1127</v>
      </c>
      <c r="P7567" s="17" t="s">
        <v>7124</v>
      </c>
      <c r="Q7567" s="17" t="s">
        <v>297</v>
      </c>
      <c r="R7567" s="18">
        <v>95</v>
      </c>
      <c r="S7567" s="10">
        <v>44</v>
      </c>
      <c r="AA7567" s="11" t="str">
        <f t="shared" si="118"/>
        <v>47. Quảng NamHuyện Đại Lộc</v>
      </c>
    </row>
    <row r="7568" spans="11:27" ht="15.75">
      <c r="K7568" s="21"/>
      <c r="L7568" s="17"/>
      <c r="M7568" s="17"/>
      <c r="N7568" s="17" t="s">
        <v>474</v>
      </c>
      <c r="O7568" s="17" t="s">
        <v>1127</v>
      </c>
      <c r="P7568" s="17" t="s">
        <v>868</v>
      </c>
      <c r="Q7568" s="17" t="s">
        <v>297</v>
      </c>
      <c r="R7568" s="18">
        <v>95</v>
      </c>
      <c r="S7568" s="10">
        <v>44</v>
      </c>
      <c r="AA7568" s="11" t="str">
        <f t="shared" si="118"/>
        <v>47. Quảng NamHuyện Đại Lộc</v>
      </c>
    </row>
    <row r="7569" spans="11:27" ht="15.75">
      <c r="K7569" s="21"/>
      <c r="L7569" s="17"/>
      <c r="M7569" s="17"/>
      <c r="N7569" s="17" t="s">
        <v>474</v>
      </c>
      <c r="O7569" s="17" t="s">
        <v>1129</v>
      </c>
      <c r="P7569" s="17" t="s">
        <v>7125</v>
      </c>
      <c r="Q7569" s="17" t="s">
        <v>347</v>
      </c>
      <c r="R7569" s="18">
        <v>65</v>
      </c>
      <c r="S7569" s="10">
        <v>36</v>
      </c>
      <c r="AA7569" s="11" t="str">
        <f t="shared" si="118"/>
        <v>47. Quảng NamHuyện Đông Giang</v>
      </c>
    </row>
    <row r="7570" spans="11:27" ht="15.75">
      <c r="K7570" s="21"/>
      <c r="L7570" s="17"/>
      <c r="M7570" s="17"/>
      <c r="N7570" s="17" t="s">
        <v>474</v>
      </c>
      <c r="O7570" s="17" t="s">
        <v>1129</v>
      </c>
      <c r="P7570" s="17" t="s">
        <v>7126</v>
      </c>
      <c r="Q7570" s="17" t="s">
        <v>347</v>
      </c>
      <c r="R7570" s="18">
        <v>65</v>
      </c>
      <c r="S7570" s="10">
        <v>36</v>
      </c>
      <c r="AA7570" s="11" t="str">
        <f t="shared" si="118"/>
        <v>47. Quảng NamHuyện Đông Giang</v>
      </c>
    </row>
    <row r="7571" spans="11:27" ht="15.75">
      <c r="K7571" s="21"/>
      <c r="L7571" s="17"/>
      <c r="M7571" s="17"/>
      <c r="N7571" s="17" t="s">
        <v>474</v>
      </c>
      <c r="O7571" s="17" t="s">
        <v>1129</v>
      </c>
      <c r="P7571" s="17" t="s">
        <v>7127</v>
      </c>
      <c r="Q7571" s="17" t="s">
        <v>347</v>
      </c>
      <c r="R7571" s="18">
        <v>65</v>
      </c>
      <c r="S7571" s="10">
        <v>36</v>
      </c>
      <c r="AA7571" s="11" t="str">
        <f t="shared" si="118"/>
        <v>47. Quảng NamHuyện Đông Giang</v>
      </c>
    </row>
    <row r="7572" spans="11:27" ht="15.75">
      <c r="K7572" s="21"/>
      <c r="L7572" s="17"/>
      <c r="M7572" s="17"/>
      <c r="N7572" s="17" t="s">
        <v>474</v>
      </c>
      <c r="O7572" s="17" t="s">
        <v>1129</v>
      </c>
      <c r="P7572" s="17" t="s">
        <v>7128</v>
      </c>
      <c r="Q7572" s="17" t="s">
        <v>347</v>
      </c>
      <c r="R7572" s="18">
        <v>65</v>
      </c>
      <c r="S7572" s="10">
        <v>36</v>
      </c>
      <c r="AA7572" s="11" t="str">
        <f t="shared" si="118"/>
        <v>47. Quảng NamHuyện Đông Giang</v>
      </c>
    </row>
    <row r="7573" spans="11:27" ht="15.75">
      <c r="K7573" s="21"/>
      <c r="L7573" s="17"/>
      <c r="M7573" s="17"/>
      <c r="N7573" s="17" t="s">
        <v>474</v>
      </c>
      <c r="O7573" s="17" t="s">
        <v>1129</v>
      </c>
      <c r="P7573" s="17" t="s">
        <v>7129</v>
      </c>
      <c r="Q7573" s="17" t="s">
        <v>347</v>
      </c>
      <c r="R7573" s="18">
        <v>65</v>
      </c>
      <c r="S7573" s="10">
        <v>36</v>
      </c>
      <c r="AA7573" s="11" t="str">
        <f t="shared" si="118"/>
        <v>47. Quảng NamHuyện Đông Giang</v>
      </c>
    </row>
    <row r="7574" spans="11:27" ht="15.75">
      <c r="K7574" s="21"/>
      <c r="L7574" s="17"/>
      <c r="M7574" s="17"/>
      <c r="N7574" s="17" t="s">
        <v>474</v>
      </c>
      <c r="O7574" s="17" t="s">
        <v>1129</v>
      </c>
      <c r="P7574" s="17" t="s">
        <v>7130</v>
      </c>
      <c r="Q7574" s="17" t="s">
        <v>347</v>
      </c>
      <c r="R7574" s="18">
        <v>65</v>
      </c>
      <c r="S7574" s="10">
        <v>36</v>
      </c>
      <c r="AA7574" s="11" t="str">
        <f t="shared" si="118"/>
        <v>47. Quảng NamHuyện Đông Giang</v>
      </c>
    </row>
    <row r="7575" spans="11:27" ht="15.75">
      <c r="K7575" s="21"/>
      <c r="L7575" s="17"/>
      <c r="M7575" s="17"/>
      <c r="N7575" s="17" t="s">
        <v>474</v>
      </c>
      <c r="O7575" s="17" t="s">
        <v>1129</v>
      </c>
      <c r="P7575" s="17" t="s">
        <v>7131</v>
      </c>
      <c r="Q7575" s="17" t="s">
        <v>347</v>
      </c>
      <c r="R7575" s="18">
        <v>65</v>
      </c>
      <c r="S7575" s="10">
        <v>36</v>
      </c>
      <c r="AA7575" s="11" t="str">
        <f t="shared" si="118"/>
        <v>47. Quảng NamHuyện Đông Giang</v>
      </c>
    </row>
    <row r="7576" spans="11:27" ht="15.75">
      <c r="K7576" s="21"/>
      <c r="L7576" s="17"/>
      <c r="M7576" s="17"/>
      <c r="N7576" s="17" t="s">
        <v>474</v>
      </c>
      <c r="O7576" s="17" t="s">
        <v>1129</v>
      </c>
      <c r="P7576" s="17" t="s">
        <v>7132</v>
      </c>
      <c r="Q7576" s="17" t="s">
        <v>347</v>
      </c>
      <c r="R7576" s="18">
        <v>65</v>
      </c>
      <c r="S7576" s="10">
        <v>36</v>
      </c>
      <c r="AA7576" s="11" t="str">
        <f t="shared" si="118"/>
        <v>47. Quảng NamHuyện Đông Giang</v>
      </c>
    </row>
    <row r="7577" spans="11:27" ht="15.75">
      <c r="K7577" s="21"/>
      <c r="L7577" s="17"/>
      <c r="M7577" s="17"/>
      <c r="N7577" s="17" t="s">
        <v>474</v>
      </c>
      <c r="O7577" s="17" t="s">
        <v>1129</v>
      </c>
      <c r="P7577" s="17" t="s">
        <v>7133</v>
      </c>
      <c r="Q7577" s="17" t="s">
        <v>347</v>
      </c>
      <c r="R7577" s="18">
        <v>65</v>
      </c>
      <c r="S7577" s="10">
        <v>36</v>
      </c>
      <c r="AA7577" s="11" t="str">
        <f t="shared" si="118"/>
        <v>47. Quảng NamHuyện Đông Giang</v>
      </c>
    </row>
    <row r="7578" spans="11:27" ht="15.75">
      <c r="K7578" s="21"/>
      <c r="L7578" s="17"/>
      <c r="M7578" s="17"/>
      <c r="N7578" s="17" t="s">
        <v>474</v>
      </c>
      <c r="O7578" s="17" t="s">
        <v>1129</v>
      </c>
      <c r="P7578" s="17" t="s">
        <v>7134</v>
      </c>
      <c r="Q7578" s="17" t="s">
        <v>347</v>
      </c>
      <c r="R7578" s="18">
        <v>65</v>
      </c>
      <c r="S7578" s="10">
        <v>36</v>
      </c>
      <c r="AA7578" s="11" t="str">
        <f t="shared" si="118"/>
        <v>47. Quảng NamHuyện Đông Giang</v>
      </c>
    </row>
    <row r="7579" spans="11:27" ht="15.75">
      <c r="K7579" s="21"/>
      <c r="L7579" s="17"/>
      <c r="M7579" s="17"/>
      <c r="N7579" s="17" t="s">
        <v>474</v>
      </c>
      <c r="O7579" s="17" t="s">
        <v>1129</v>
      </c>
      <c r="P7579" s="17" t="s">
        <v>7135</v>
      </c>
      <c r="Q7579" s="17" t="s">
        <v>347</v>
      </c>
      <c r="R7579" s="18">
        <v>65</v>
      </c>
      <c r="S7579" s="10">
        <v>36</v>
      </c>
      <c r="AA7579" s="11" t="str">
        <f t="shared" si="118"/>
        <v>47. Quảng NamHuyện Đông Giang</v>
      </c>
    </row>
    <row r="7580" spans="11:27" ht="15.75">
      <c r="K7580" s="21"/>
      <c r="L7580" s="17"/>
      <c r="M7580" s="17"/>
      <c r="N7580" s="17" t="s">
        <v>474</v>
      </c>
      <c r="O7580" s="17" t="s">
        <v>1131</v>
      </c>
      <c r="P7580" s="17" t="s">
        <v>7136</v>
      </c>
      <c r="Q7580" s="17" t="s">
        <v>297</v>
      </c>
      <c r="R7580" s="18">
        <v>95</v>
      </c>
      <c r="S7580" s="10">
        <v>44</v>
      </c>
      <c r="AA7580" s="11" t="str">
        <f t="shared" si="118"/>
        <v>47. Quảng NamHuyện Hiệp Đức</v>
      </c>
    </row>
    <row r="7581" spans="11:27" ht="15.75">
      <c r="K7581" s="21"/>
      <c r="L7581" s="17"/>
      <c r="M7581" s="17"/>
      <c r="N7581" s="17" t="s">
        <v>474</v>
      </c>
      <c r="O7581" s="17" t="s">
        <v>1131</v>
      </c>
      <c r="P7581" s="17" t="s">
        <v>7137</v>
      </c>
      <c r="Q7581" s="17" t="s">
        <v>297</v>
      </c>
      <c r="R7581" s="18">
        <v>95</v>
      </c>
      <c r="S7581" s="10">
        <v>44</v>
      </c>
      <c r="AA7581" s="11" t="str">
        <f t="shared" si="118"/>
        <v>47. Quảng NamHuyện Hiệp Đức</v>
      </c>
    </row>
    <row r="7582" spans="11:27" ht="15.75">
      <c r="K7582" s="21"/>
      <c r="L7582" s="17"/>
      <c r="M7582" s="17"/>
      <c r="N7582" s="17" t="s">
        <v>474</v>
      </c>
      <c r="O7582" s="17" t="s">
        <v>1131</v>
      </c>
      <c r="P7582" s="17" t="s">
        <v>2576</v>
      </c>
      <c r="Q7582" s="17" t="s">
        <v>297</v>
      </c>
      <c r="R7582" s="18">
        <v>95</v>
      </c>
      <c r="S7582" s="10">
        <v>44</v>
      </c>
      <c r="AA7582" s="11" t="str">
        <f t="shared" si="118"/>
        <v>47. Quảng NamHuyện Hiệp Đức</v>
      </c>
    </row>
    <row r="7583" spans="11:27" ht="15.75">
      <c r="K7583" s="21"/>
      <c r="L7583" s="17"/>
      <c r="M7583" s="17"/>
      <c r="N7583" s="17" t="s">
        <v>474</v>
      </c>
      <c r="O7583" s="17" t="s">
        <v>1131</v>
      </c>
      <c r="P7583" s="17" t="s">
        <v>4938</v>
      </c>
      <c r="Q7583" s="17" t="s">
        <v>297</v>
      </c>
      <c r="R7583" s="18">
        <v>95</v>
      </c>
      <c r="S7583" s="10">
        <v>44</v>
      </c>
      <c r="AA7583" s="11" t="str">
        <f t="shared" si="118"/>
        <v>47. Quảng NamHuyện Hiệp Đức</v>
      </c>
    </row>
    <row r="7584" spans="11:27" ht="15.75">
      <c r="K7584" s="21"/>
      <c r="L7584" s="17"/>
      <c r="M7584" s="17"/>
      <c r="N7584" s="17" t="s">
        <v>474</v>
      </c>
      <c r="O7584" s="17" t="s">
        <v>1131</v>
      </c>
      <c r="P7584" s="17" t="s">
        <v>934</v>
      </c>
      <c r="Q7584" s="17" t="s">
        <v>297</v>
      </c>
      <c r="R7584" s="18">
        <v>95</v>
      </c>
      <c r="S7584" s="10">
        <v>44</v>
      </c>
      <c r="AA7584" s="11" t="str">
        <f t="shared" si="118"/>
        <v>47. Quảng NamHuyện Hiệp Đức</v>
      </c>
    </row>
    <row r="7585" spans="11:27" ht="15.75">
      <c r="K7585" s="21"/>
      <c r="L7585" s="17"/>
      <c r="M7585" s="17"/>
      <c r="N7585" s="17" t="s">
        <v>474</v>
      </c>
      <c r="O7585" s="17" t="s">
        <v>1131</v>
      </c>
      <c r="P7585" s="17" t="s">
        <v>7138</v>
      </c>
      <c r="Q7585" s="17" t="s">
        <v>297</v>
      </c>
      <c r="R7585" s="18">
        <v>95</v>
      </c>
      <c r="S7585" s="10">
        <v>44</v>
      </c>
      <c r="AA7585" s="11" t="str">
        <f t="shared" si="118"/>
        <v>47. Quảng NamHuyện Hiệp Đức</v>
      </c>
    </row>
    <row r="7586" spans="11:27" ht="15.75">
      <c r="K7586" s="21"/>
      <c r="L7586" s="17"/>
      <c r="M7586" s="17"/>
      <c r="N7586" s="17" t="s">
        <v>474</v>
      </c>
      <c r="O7586" s="17" t="s">
        <v>1131</v>
      </c>
      <c r="P7586" s="17" t="s">
        <v>7139</v>
      </c>
      <c r="Q7586" s="17" t="s">
        <v>297</v>
      </c>
      <c r="R7586" s="18">
        <v>95</v>
      </c>
      <c r="S7586" s="10">
        <v>44</v>
      </c>
      <c r="AA7586" s="11" t="str">
        <f t="shared" si="118"/>
        <v>47. Quảng NamHuyện Hiệp Đức</v>
      </c>
    </row>
    <row r="7587" spans="11:27" ht="15.75">
      <c r="K7587" s="21"/>
      <c r="L7587" s="17"/>
      <c r="M7587" s="17"/>
      <c r="N7587" s="17" t="s">
        <v>474</v>
      </c>
      <c r="O7587" s="17" t="s">
        <v>1131</v>
      </c>
      <c r="P7587" s="17" t="s">
        <v>7140</v>
      </c>
      <c r="Q7587" s="17" t="s">
        <v>297</v>
      </c>
      <c r="R7587" s="18">
        <v>95</v>
      </c>
      <c r="S7587" s="10">
        <v>44</v>
      </c>
      <c r="AA7587" s="11" t="str">
        <f t="shared" si="118"/>
        <v>47. Quảng NamHuyện Hiệp Đức</v>
      </c>
    </row>
    <row r="7588" spans="11:27" ht="15.75">
      <c r="K7588" s="21"/>
      <c r="L7588" s="17"/>
      <c r="M7588" s="17"/>
      <c r="N7588" s="17" t="s">
        <v>474</v>
      </c>
      <c r="O7588" s="17" t="s">
        <v>1131</v>
      </c>
      <c r="P7588" s="17" t="s">
        <v>7141</v>
      </c>
      <c r="Q7588" s="17" t="s">
        <v>297</v>
      </c>
      <c r="R7588" s="18">
        <v>95</v>
      </c>
      <c r="S7588" s="10">
        <v>44</v>
      </c>
      <c r="AA7588" s="11" t="str">
        <f t="shared" si="118"/>
        <v>47. Quảng NamHuyện Hiệp Đức</v>
      </c>
    </row>
    <row r="7589" spans="11:27" ht="15.75">
      <c r="K7589" s="21"/>
      <c r="L7589" s="17"/>
      <c r="M7589" s="17"/>
      <c r="N7589" s="17" t="s">
        <v>474</v>
      </c>
      <c r="O7589" s="17" t="s">
        <v>1131</v>
      </c>
      <c r="P7589" s="17" t="s">
        <v>7142</v>
      </c>
      <c r="Q7589" s="17" t="s">
        <v>297</v>
      </c>
      <c r="R7589" s="18">
        <v>95</v>
      </c>
      <c r="S7589" s="10">
        <v>44</v>
      </c>
      <c r="AA7589" s="11" t="str">
        <f t="shared" si="118"/>
        <v>47. Quảng NamHuyện Hiệp Đức</v>
      </c>
    </row>
    <row r="7590" spans="11:27" ht="15.75">
      <c r="K7590" s="21"/>
      <c r="L7590" s="17"/>
      <c r="M7590" s="17"/>
      <c r="N7590" s="17" t="s">
        <v>474</v>
      </c>
      <c r="O7590" s="17" t="s">
        <v>1131</v>
      </c>
      <c r="P7590" s="17" t="s">
        <v>7143</v>
      </c>
      <c r="Q7590" s="17" t="s">
        <v>297</v>
      </c>
      <c r="R7590" s="18">
        <v>95</v>
      </c>
      <c r="S7590" s="10">
        <v>44</v>
      </c>
      <c r="AA7590" s="11" t="str">
        <f t="shared" si="118"/>
        <v>47. Quảng NamHuyện Hiệp Đức</v>
      </c>
    </row>
    <row r="7591" spans="11:27" ht="15.75">
      <c r="K7591" s="21"/>
      <c r="L7591" s="17"/>
      <c r="M7591" s="17"/>
      <c r="N7591" s="17" t="s">
        <v>474</v>
      </c>
      <c r="O7591" s="17" t="s">
        <v>1134</v>
      </c>
      <c r="P7591" s="17" t="s">
        <v>5926</v>
      </c>
      <c r="Q7591" s="17" t="s">
        <v>347</v>
      </c>
      <c r="R7591" s="18">
        <v>65</v>
      </c>
      <c r="S7591" s="10">
        <v>36</v>
      </c>
      <c r="AA7591" s="11" t="str">
        <f t="shared" si="118"/>
        <v>47. Quảng NamHuyện Nam Giang</v>
      </c>
    </row>
    <row r="7592" spans="11:27" ht="15.75">
      <c r="K7592" s="21"/>
      <c r="L7592" s="17"/>
      <c r="M7592" s="17"/>
      <c r="N7592" s="17" t="s">
        <v>474</v>
      </c>
      <c r="O7592" s="17" t="s">
        <v>1134</v>
      </c>
      <c r="P7592" s="17" t="s">
        <v>7144</v>
      </c>
      <c r="Q7592" s="17" t="s">
        <v>347</v>
      </c>
      <c r="R7592" s="18">
        <v>65</v>
      </c>
      <c r="S7592" s="10">
        <v>36</v>
      </c>
      <c r="AA7592" s="11" t="str">
        <f t="shared" si="118"/>
        <v>47. Quảng NamHuyện Nam Giang</v>
      </c>
    </row>
    <row r="7593" spans="11:27" ht="15.75">
      <c r="K7593" s="21"/>
      <c r="L7593" s="17"/>
      <c r="M7593" s="17"/>
      <c r="N7593" s="17" t="s">
        <v>474</v>
      </c>
      <c r="O7593" s="17" t="s">
        <v>1134</v>
      </c>
      <c r="P7593" s="17" t="s">
        <v>7145</v>
      </c>
      <c r="Q7593" s="17" t="s">
        <v>347</v>
      </c>
      <c r="R7593" s="18">
        <v>65</v>
      </c>
      <c r="S7593" s="10">
        <v>36</v>
      </c>
      <c r="AA7593" s="11" t="str">
        <f t="shared" si="118"/>
        <v>47. Quảng NamHuyện Nam Giang</v>
      </c>
    </row>
    <row r="7594" spans="11:27" ht="15.75">
      <c r="K7594" s="21"/>
      <c r="L7594" s="17"/>
      <c r="M7594" s="17"/>
      <c r="N7594" s="17" t="s">
        <v>474</v>
      </c>
      <c r="O7594" s="17" t="s">
        <v>1134</v>
      </c>
      <c r="P7594" s="17" t="s">
        <v>7146</v>
      </c>
      <c r="Q7594" s="17" t="s">
        <v>347</v>
      </c>
      <c r="R7594" s="18">
        <v>65</v>
      </c>
      <c r="S7594" s="10">
        <v>36</v>
      </c>
      <c r="AA7594" s="11" t="str">
        <f t="shared" si="118"/>
        <v>47. Quảng NamHuyện Nam Giang</v>
      </c>
    </row>
    <row r="7595" spans="11:27" ht="15.75">
      <c r="K7595" s="21"/>
      <c r="L7595" s="17"/>
      <c r="M7595" s="17"/>
      <c r="N7595" s="17" t="s">
        <v>474</v>
      </c>
      <c r="O7595" s="17" t="s">
        <v>1134</v>
      </c>
      <c r="P7595" s="17" t="s">
        <v>7147</v>
      </c>
      <c r="Q7595" s="17" t="s">
        <v>347</v>
      </c>
      <c r="R7595" s="18">
        <v>65</v>
      </c>
      <c r="S7595" s="10">
        <v>36</v>
      </c>
      <c r="AA7595" s="11" t="str">
        <f t="shared" si="118"/>
        <v>47. Quảng NamHuyện Nam Giang</v>
      </c>
    </row>
    <row r="7596" spans="11:27" ht="15.75">
      <c r="K7596" s="21"/>
      <c r="L7596" s="17"/>
      <c r="M7596" s="17"/>
      <c r="N7596" s="17" t="s">
        <v>474</v>
      </c>
      <c r="O7596" s="17" t="s">
        <v>1134</v>
      </c>
      <c r="P7596" s="17" t="s">
        <v>7148</v>
      </c>
      <c r="Q7596" s="17" t="s">
        <v>347</v>
      </c>
      <c r="R7596" s="18">
        <v>65</v>
      </c>
      <c r="S7596" s="10">
        <v>36</v>
      </c>
      <c r="AA7596" s="11" t="str">
        <f t="shared" si="118"/>
        <v>47. Quảng NamHuyện Nam Giang</v>
      </c>
    </row>
    <row r="7597" spans="11:27" ht="15.75">
      <c r="K7597" s="21"/>
      <c r="L7597" s="17"/>
      <c r="M7597" s="17"/>
      <c r="N7597" s="17" t="s">
        <v>474</v>
      </c>
      <c r="O7597" s="17" t="s">
        <v>1134</v>
      </c>
      <c r="P7597" s="17" t="s">
        <v>7149</v>
      </c>
      <c r="Q7597" s="17" t="s">
        <v>347</v>
      </c>
      <c r="R7597" s="18">
        <v>65</v>
      </c>
      <c r="S7597" s="10">
        <v>36</v>
      </c>
      <c r="AA7597" s="11" t="str">
        <f t="shared" si="118"/>
        <v>47. Quảng NamHuyện Nam Giang</v>
      </c>
    </row>
    <row r="7598" spans="11:27" ht="15.75">
      <c r="K7598" s="21"/>
      <c r="L7598" s="17"/>
      <c r="M7598" s="17"/>
      <c r="N7598" s="17" t="s">
        <v>474</v>
      </c>
      <c r="O7598" s="17" t="s">
        <v>1134</v>
      </c>
      <c r="P7598" s="17" t="s">
        <v>7150</v>
      </c>
      <c r="Q7598" s="17" t="s">
        <v>347</v>
      </c>
      <c r="R7598" s="18">
        <v>65</v>
      </c>
      <c r="S7598" s="10">
        <v>36</v>
      </c>
      <c r="AA7598" s="11" t="str">
        <f t="shared" si="118"/>
        <v>47. Quảng NamHuyện Nam Giang</v>
      </c>
    </row>
    <row r="7599" spans="11:27" ht="15.75">
      <c r="K7599" s="21"/>
      <c r="L7599" s="17"/>
      <c r="M7599" s="17"/>
      <c r="N7599" s="17" t="s">
        <v>474</v>
      </c>
      <c r="O7599" s="17" t="s">
        <v>1134</v>
      </c>
      <c r="P7599" s="17" t="s">
        <v>7151</v>
      </c>
      <c r="Q7599" s="17" t="s">
        <v>347</v>
      </c>
      <c r="R7599" s="18">
        <v>65</v>
      </c>
      <c r="S7599" s="10">
        <v>36</v>
      </c>
      <c r="AA7599" s="11" t="str">
        <f t="shared" si="118"/>
        <v>47. Quảng NamHuyện Nam Giang</v>
      </c>
    </row>
    <row r="7600" spans="11:27" ht="15.75">
      <c r="K7600" s="21"/>
      <c r="L7600" s="17"/>
      <c r="M7600" s="17"/>
      <c r="N7600" s="17" t="s">
        <v>474</v>
      </c>
      <c r="O7600" s="17" t="s">
        <v>1134</v>
      </c>
      <c r="P7600" s="17" t="s">
        <v>7152</v>
      </c>
      <c r="Q7600" s="17" t="s">
        <v>347</v>
      </c>
      <c r="R7600" s="18">
        <v>65</v>
      </c>
      <c r="S7600" s="10">
        <v>36</v>
      </c>
      <c r="AA7600" s="11" t="str">
        <f t="shared" si="118"/>
        <v>47. Quảng NamHuyện Nam Giang</v>
      </c>
    </row>
    <row r="7601" spans="11:27" ht="15.75">
      <c r="K7601" s="21"/>
      <c r="L7601" s="17"/>
      <c r="M7601" s="17"/>
      <c r="N7601" s="17" t="s">
        <v>474</v>
      </c>
      <c r="O7601" s="17" t="s">
        <v>1134</v>
      </c>
      <c r="P7601" s="17" t="s">
        <v>7153</v>
      </c>
      <c r="Q7601" s="17" t="s">
        <v>347</v>
      </c>
      <c r="R7601" s="18">
        <v>65</v>
      </c>
      <c r="S7601" s="10">
        <v>36</v>
      </c>
      <c r="AA7601" s="11" t="str">
        <f t="shared" si="118"/>
        <v>47. Quảng NamHuyện Nam Giang</v>
      </c>
    </row>
    <row r="7602" spans="11:27" ht="15.75">
      <c r="K7602" s="21"/>
      <c r="L7602" s="17"/>
      <c r="M7602" s="17"/>
      <c r="N7602" s="17" t="s">
        <v>474</v>
      </c>
      <c r="O7602" s="17" t="s">
        <v>1134</v>
      </c>
      <c r="P7602" s="17" t="s">
        <v>7154</v>
      </c>
      <c r="Q7602" s="17" t="s">
        <v>347</v>
      </c>
      <c r="R7602" s="18">
        <v>65</v>
      </c>
      <c r="S7602" s="10">
        <v>36</v>
      </c>
      <c r="AA7602" s="11" t="str">
        <f t="shared" si="118"/>
        <v>47. Quảng NamHuyện Nam Giang</v>
      </c>
    </row>
    <row r="7603" spans="11:27" ht="15.75">
      <c r="K7603" s="21"/>
      <c r="L7603" s="17"/>
      <c r="M7603" s="17"/>
      <c r="N7603" s="17" t="s">
        <v>474</v>
      </c>
      <c r="O7603" s="17" t="s">
        <v>1137</v>
      </c>
      <c r="P7603" s="17" t="s">
        <v>7155</v>
      </c>
      <c r="Q7603" s="17" t="s">
        <v>347</v>
      </c>
      <c r="R7603" s="18">
        <v>65</v>
      </c>
      <c r="S7603" s="10">
        <v>36</v>
      </c>
      <c r="AA7603" s="11" t="str">
        <f t="shared" si="118"/>
        <v>47. Quảng NamHuyện Nam Trà My</v>
      </c>
    </row>
    <row r="7604" spans="11:27" ht="15.75">
      <c r="K7604" s="21"/>
      <c r="L7604" s="17"/>
      <c r="M7604" s="17"/>
      <c r="N7604" s="17" t="s">
        <v>474</v>
      </c>
      <c r="O7604" s="17" t="s">
        <v>1137</v>
      </c>
      <c r="P7604" s="17" t="s">
        <v>7156</v>
      </c>
      <c r="Q7604" s="17" t="s">
        <v>347</v>
      </c>
      <c r="R7604" s="18">
        <v>65</v>
      </c>
      <c r="S7604" s="10">
        <v>36</v>
      </c>
      <c r="AA7604" s="11" t="str">
        <f t="shared" si="118"/>
        <v>47. Quảng NamHuyện Nam Trà My</v>
      </c>
    </row>
    <row r="7605" spans="11:27" ht="15.75">
      <c r="K7605" s="21"/>
      <c r="L7605" s="17"/>
      <c r="M7605" s="17"/>
      <c r="N7605" s="17" t="s">
        <v>474</v>
      </c>
      <c r="O7605" s="17" t="s">
        <v>1137</v>
      </c>
      <c r="P7605" s="17" t="s">
        <v>7157</v>
      </c>
      <c r="Q7605" s="17" t="s">
        <v>347</v>
      </c>
      <c r="R7605" s="18">
        <v>65</v>
      </c>
      <c r="S7605" s="10">
        <v>36</v>
      </c>
      <c r="AA7605" s="11" t="str">
        <f t="shared" si="118"/>
        <v>47. Quảng NamHuyện Nam Trà My</v>
      </c>
    </row>
    <row r="7606" spans="11:27" ht="15.75">
      <c r="K7606" s="21"/>
      <c r="L7606" s="17"/>
      <c r="M7606" s="17"/>
      <c r="N7606" s="17" t="s">
        <v>474</v>
      </c>
      <c r="O7606" s="17" t="s">
        <v>1137</v>
      </c>
      <c r="P7606" s="17" t="s">
        <v>7158</v>
      </c>
      <c r="Q7606" s="17" t="s">
        <v>347</v>
      </c>
      <c r="R7606" s="18">
        <v>65</v>
      </c>
      <c r="S7606" s="10">
        <v>36</v>
      </c>
      <c r="AA7606" s="11" t="str">
        <f t="shared" si="118"/>
        <v>47. Quảng NamHuyện Nam Trà My</v>
      </c>
    </row>
    <row r="7607" spans="11:27" ht="15.75">
      <c r="K7607" s="21"/>
      <c r="L7607" s="17"/>
      <c r="M7607" s="17"/>
      <c r="N7607" s="17" t="s">
        <v>474</v>
      </c>
      <c r="O7607" s="17" t="s">
        <v>1137</v>
      </c>
      <c r="P7607" s="17" t="s">
        <v>7159</v>
      </c>
      <c r="Q7607" s="17" t="s">
        <v>347</v>
      </c>
      <c r="R7607" s="18">
        <v>65</v>
      </c>
      <c r="S7607" s="10">
        <v>36</v>
      </c>
      <c r="AA7607" s="11" t="str">
        <f t="shared" si="118"/>
        <v>47. Quảng NamHuyện Nam Trà My</v>
      </c>
    </row>
    <row r="7608" spans="11:27" ht="15.75">
      <c r="K7608" s="21"/>
      <c r="L7608" s="17"/>
      <c r="M7608" s="17"/>
      <c r="N7608" s="17" t="s">
        <v>474</v>
      </c>
      <c r="O7608" s="17" t="s">
        <v>1137</v>
      </c>
      <c r="P7608" s="17" t="s">
        <v>7160</v>
      </c>
      <c r="Q7608" s="17" t="s">
        <v>347</v>
      </c>
      <c r="R7608" s="18">
        <v>65</v>
      </c>
      <c r="S7608" s="10">
        <v>36</v>
      </c>
      <c r="AA7608" s="11" t="str">
        <f t="shared" si="118"/>
        <v>47. Quảng NamHuyện Nam Trà My</v>
      </c>
    </row>
    <row r="7609" spans="11:27" ht="15.75">
      <c r="K7609" s="21"/>
      <c r="L7609" s="17"/>
      <c r="M7609" s="17"/>
      <c r="N7609" s="17" t="s">
        <v>474</v>
      </c>
      <c r="O7609" s="17" t="s">
        <v>1137</v>
      </c>
      <c r="P7609" s="17" t="s">
        <v>7161</v>
      </c>
      <c r="Q7609" s="17" t="s">
        <v>347</v>
      </c>
      <c r="R7609" s="18">
        <v>65</v>
      </c>
      <c r="S7609" s="10">
        <v>36</v>
      </c>
      <c r="AA7609" s="11" t="str">
        <f t="shared" si="118"/>
        <v>47. Quảng NamHuyện Nam Trà My</v>
      </c>
    </row>
    <row r="7610" spans="11:27" ht="15.75">
      <c r="K7610" s="21"/>
      <c r="L7610" s="17"/>
      <c r="M7610" s="17"/>
      <c r="N7610" s="17" t="s">
        <v>474</v>
      </c>
      <c r="O7610" s="17" t="s">
        <v>1137</v>
      </c>
      <c r="P7610" s="17" t="s">
        <v>7162</v>
      </c>
      <c r="Q7610" s="17" t="s">
        <v>347</v>
      </c>
      <c r="R7610" s="18">
        <v>65</v>
      </c>
      <c r="S7610" s="10">
        <v>36</v>
      </c>
      <c r="AA7610" s="11" t="str">
        <f t="shared" si="118"/>
        <v>47. Quảng NamHuyện Nam Trà My</v>
      </c>
    </row>
    <row r="7611" spans="11:27" ht="15.75">
      <c r="K7611" s="21"/>
      <c r="L7611" s="17"/>
      <c r="M7611" s="17"/>
      <c r="N7611" s="17" t="s">
        <v>474</v>
      </c>
      <c r="O7611" s="17" t="s">
        <v>1137</v>
      </c>
      <c r="P7611" s="17" t="s">
        <v>7163</v>
      </c>
      <c r="Q7611" s="17" t="s">
        <v>347</v>
      </c>
      <c r="R7611" s="18">
        <v>65</v>
      </c>
      <c r="S7611" s="10">
        <v>36</v>
      </c>
      <c r="AA7611" s="11" t="str">
        <f t="shared" si="118"/>
        <v>47. Quảng NamHuyện Nam Trà My</v>
      </c>
    </row>
    <row r="7612" spans="11:27" ht="15.75">
      <c r="K7612" s="21"/>
      <c r="L7612" s="17"/>
      <c r="M7612" s="17"/>
      <c r="N7612" s="17" t="s">
        <v>474</v>
      </c>
      <c r="O7612" s="17" t="s">
        <v>1137</v>
      </c>
      <c r="P7612" s="17" t="s">
        <v>7164</v>
      </c>
      <c r="Q7612" s="17" t="s">
        <v>347</v>
      </c>
      <c r="R7612" s="18">
        <v>65</v>
      </c>
      <c r="S7612" s="10">
        <v>36</v>
      </c>
      <c r="AA7612" s="11" t="str">
        <f t="shared" si="118"/>
        <v>47. Quảng NamHuyện Nam Trà My</v>
      </c>
    </row>
    <row r="7613" spans="11:27" ht="15.75">
      <c r="K7613" s="21"/>
      <c r="L7613" s="17"/>
      <c r="M7613" s="17"/>
      <c r="N7613" s="17" t="s">
        <v>474</v>
      </c>
      <c r="O7613" s="17" t="s">
        <v>1140</v>
      </c>
      <c r="P7613" s="17" t="s">
        <v>5319</v>
      </c>
      <c r="Q7613" s="17" t="s">
        <v>297</v>
      </c>
      <c r="R7613" s="18">
        <v>95</v>
      </c>
      <c r="S7613" s="10">
        <v>44</v>
      </c>
      <c r="AA7613" s="11" t="str">
        <f t="shared" si="118"/>
        <v>47. Quảng NamHuyện Nông Sơn</v>
      </c>
    </row>
    <row r="7614" spans="11:27" ht="15.75">
      <c r="K7614" s="21"/>
      <c r="L7614" s="17"/>
      <c r="M7614" s="17"/>
      <c r="N7614" s="17" t="s">
        <v>474</v>
      </c>
      <c r="O7614" s="17" t="s">
        <v>1140</v>
      </c>
      <c r="P7614" s="17" t="s">
        <v>6708</v>
      </c>
      <c r="Q7614" s="17" t="s">
        <v>297</v>
      </c>
      <c r="R7614" s="18">
        <v>95</v>
      </c>
      <c r="S7614" s="10">
        <v>44</v>
      </c>
      <c r="AA7614" s="11" t="str">
        <f t="shared" si="118"/>
        <v>47. Quảng NamHuyện Nông Sơn</v>
      </c>
    </row>
    <row r="7615" spans="11:27" ht="15.75">
      <c r="K7615" s="21"/>
      <c r="L7615" s="17"/>
      <c r="M7615" s="17"/>
      <c r="N7615" s="17" t="s">
        <v>474</v>
      </c>
      <c r="O7615" s="17" t="s">
        <v>1140</v>
      </c>
      <c r="P7615" s="17" t="s">
        <v>7165</v>
      </c>
      <c r="Q7615" s="17" t="s">
        <v>297</v>
      </c>
      <c r="R7615" s="18">
        <v>95</v>
      </c>
      <c r="S7615" s="10">
        <v>44</v>
      </c>
      <c r="AA7615" s="11" t="str">
        <f t="shared" si="118"/>
        <v>47. Quảng NamHuyện Nông Sơn</v>
      </c>
    </row>
    <row r="7616" spans="11:27" ht="15.75">
      <c r="K7616" s="21"/>
      <c r="L7616" s="17"/>
      <c r="M7616" s="17"/>
      <c r="N7616" s="17" t="s">
        <v>474</v>
      </c>
      <c r="O7616" s="17" t="s">
        <v>1140</v>
      </c>
      <c r="P7616" s="17" t="s">
        <v>7166</v>
      </c>
      <c r="Q7616" s="17" t="s">
        <v>297</v>
      </c>
      <c r="R7616" s="18">
        <v>95</v>
      </c>
      <c r="S7616" s="10">
        <v>44</v>
      </c>
      <c r="AA7616" s="11" t="str">
        <f t="shared" si="118"/>
        <v>47. Quảng NamHuyện Nông Sơn</v>
      </c>
    </row>
    <row r="7617" spans="11:27" ht="15.75">
      <c r="K7617" s="21"/>
      <c r="L7617" s="17"/>
      <c r="M7617" s="17"/>
      <c r="N7617" s="17" t="s">
        <v>474</v>
      </c>
      <c r="O7617" s="17" t="s">
        <v>1140</v>
      </c>
      <c r="P7617" s="17" t="s">
        <v>7167</v>
      </c>
      <c r="Q7617" s="17" t="s">
        <v>297</v>
      </c>
      <c r="R7617" s="18">
        <v>95</v>
      </c>
      <c r="S7617" s="10">
        <v>44</v>
      </c>
      <c r="AA7617" s="11" t="str">
        <f t="shared" si="118"/>
        <v>47. Quảng NamHuyện Nông Sơn</v>
      </c>
    </row>
    <row r="7618" spans="11:27" ht="15.75">
      <c r="K7618" s="21"/>
      <c r="L7618" s="17"/>
      <c r="M7618" s="17"/>
      <c r="N7618" s="17" t="s">
        <v>474</v>
      </c>
      <c r="O7618" s="17" t="s">
        <v>1140</v>
      </c>
      <c r="P7618" s="17" t="s">
        <v>7168</v>
      </c>
      <c r="Q7618" s="17" t="s">
        <v>297</v>
      </c>
      <c r="R7618" s="18">
        <v>95</v>
      </c>
      <c r="S7618" s="10">
        <v>44</v>
      </c>
      <c r="AA7618" s="11" t="str">
        <f t="shared" si="118"/>
        <v>47. Quảng NamHuyện Nông Sơn</v>
      </c>
    </row>
    <row r="7619" spans="11:27" ht="15.75">
      <c r="K7619" s="21"/>
      <c r="L7619" s="17"/>
      <c r="M7619" s="17"/>
      <c r="N7619" s="17" t="s">
        <v>474</v>
      </c>
      <c r="O7619" s="17" t="s">
        <v>1143</v>
      </c>
      <c r="P7619" s="17" t="s">
        <v>7169</v>
      </c>
      <c r="Q7619" s="17" t="s">
        <v>306</v>
      </c>
      <c r="R7619" s="18">
        <v>125</v>
      </c>
      <c r="S7619" s="10">
        <v>50</v>
      </c>
      <c r="AA7619" s="11" t="str">
        <f t="shared" si="118"/>
        <v>47. Quảng NamHuyện Núi Thành</v>
      </c>
    </row>
    <row r="7620" spans="11:27" ht="15.75">
      <c r="K7620" s="21"/>
      <c r="L7620" s="17"/>
      <c r="M7620" s="17"/>
      <c r="N7620" s="17" t="s">
        <v>474</v>
      </c>
      <c r="O7620" s="17" t="s">
        <v>1143</v>
      </c>
      <c r="P7620" s="17" t="s">
        <v>7170</v>
      </c>
      <c r="Q7620" s="17" t="s">
        <v>306</v>
      </c>
      <c r="R7620" s="18">
        <v>125</v>
      </c>
      <c r="S7620" s="10">
        <v>50</v>
      </c>
      <c r="AA7620" s="11" t="str">
        <f t="shared" si="118"/>
        <v>47. Quảng NamHuyện Núi Thành</v>
      </c>
    </row>
    <row r="7621" spans="11:27" ht="15.75">
      <c r="K7621" s="21"/>
      <c r="L7621" s="17"/>
      <c r="M7621" s="17"/>
      <c r="N7621" s="17" t="s">
        <v>474</v>
      </c>
      <c r="O7621" s="17" t="s">
        <v>1143</v>
      </c>
      <c r="P7621" s="17" t="s">
        <v>7171</v>
      </c>
      <c r="Q7621" s="17" t="s">
        <v>306</v>
      </c>
      <c r="R7621" s="18">
        <v>125</v>
      </c>
      <c r="S7621" s="10">
        <v>50</v>
      </c>
      <c r="AA7621" s="11" t="str">
        <f t="shared" si="118"/>
        <v>47. Quảng NamHuyện Núi Thành</v>
      </c>
    </row>
    <row r="7622" spans="11:27" ht="15.75">
      <c r="K7622" s="21"/>
      <c r="L7622" s="17"/>
      <c r="M7622" s="17"/>
      <c r="N7622" s="17" t="s">
        <v>474</v>
      </c>
      <c r="O7622" s="17" t="s">
        <v>1143</v>
      </c>
      <c r="P7622" s="17" t="s">
        <v>2877</v>
      </c>
      <c r="Q7622" s="17" t="s">
        <v>306</v>
      </c>
      <c r="R7622" s="18">
        <v>125</v>
      </c>
      <c r="S7622" s="10">
        <v>50</v>
      </c>
      <c r="AA7622" s="11" t="str">
        <f t="shared" ref="AA7622:AA7685" si="119">N7622&amp;O7622</f>
        <v>47. Quảng NamHuyện Núi Thành</v>
      </c>
    </row>
    <row r="7623" spans="11:27" ht="15.75">
      <c r="K7623" s="21"/>
      <c r="L7623" s="17"/>
      <c r="M7623" s="17"/>
      <c r="N7623" s="17" t="s">
        <v>474</v>
      </c>
      <c r="O7623" s="17" t="s">
        <v>1143</v>
      </c>
      <c r="P7623" s="17" t="s">
        <v>7172</v>
      </c>
      <c r="Q7623" s="17" t="s">
        <v>306</v>
      </c>
      <c r="R7623" s="18">
        <v>125</v>
      </c>
      <c r="S7623" s="10">
        <v>50</v>
      </c>
      <c r="AA7623" s="11" t="str">
        <f t="shared" si="119"/>
        <v>47. Quảng NamHuyện Núi Thành</v>
      </c>
    </row>
    <row r="7624" spans="11:27" ht="15.75">
      <c r="K7624" s="21"/>
      <c r="L7624" s="17"/>
      <c r="M7624" s="17"/>
      <c r="N7624" s="17" t="s">
        <v>474</v>
      </c>
      <c r="O7624" s="17" t="s">
        <v>1143</v>
      </c>
      <c r="P7624" s="17" t="s">
        <v>955</v>
      </c>
      <c r="Q7624" s="17" t="s">
        <v>306</v>
      </c>
      <c r="R7624" s="18">
        <v>125</v>
      </c>
      <c r="S7624" s="10">
        <v>50</v>
      </c>
      <c r="AA7624" s="11" t="str">
        <f t="shared" si="119"/>
        <v>47. Quảng NamHuyện Núi Thành</v>
      </c>
    </row>
    <row r="7625" spans="11:27" ht="15.75">
      <c r="K7625" s="21"/>
      <c r="L7625" s="17"/>
      <c r="M7625" s="17"/>
      <c r="N7625" s="17" t="s">
        <v>474</v>
      </c>
      <c r="O7625" s="17" t="s">
        <v>1143</v>
      </c>
      <c r="P7625" s="17" t="s">
        <v>7173</v>
      </c>
      <c r="Q7625" s="17" t="s">
        <v>306</v>
      </c>
      <c r="R7625" s="18">
        <v>125</v>
      </c>
      <c r="S7625" s="10">
        <v>50</v>
      </c>
      <c r="AA7625" s="11" t="str">
        <f t="shared" si="119"/>
        <v>47. Quảng NamHuyện Núi Thành</v>
      </c>
    </row>
    <row r="7626" spans="11:27" ht="15.75">
      <c r="K7626" s="21"/>
      <c r="L7626" s="17"/>
      <c r="M7626" s="17"/>
      <c r="N7626" s="17" t="s">
        <v>474</v>
      </c>
      <c r="O7626" s="17" t="s">
        <v>1143</v>
      </c>
      <c r="P7626" s="17" t="s">
        <v>7174</v>
      </c>
      <c r="Q7626" s="17" t="s">
        <v>306</v>
      </c>
      <c r="R7626" s="18">
        <v>125</v>
      </c>
      <c r="S7626" s="10">
        <v>50</v>
      </c>
      <c r="AA7626" s="11" t="str">
        <f t="shared" si="119"/>
        <v>47. Quảng NamHuyện Núi Thành</v>
      </c>
    </row>
    <row r="7627" spans="11:27" ht="15.75">
      <c r="K7627" s="21"/>
      <c r="L7627" s="17"/>
      <c r="M7627" s="17"/>
      <c r="N7627" s="17" t="s">
        <v>474</v>
      </c>
      <c r="O7627" s="17" t="s">
        <v>1143</v>
      </c>
      <c r="P7627" s="17" t="s">
        <v>7175</v>
      </c>
      <c r="Q7627" s="17" t="s">
        <v>306</v>
      </c>
      <c r="R7627" s="18">
        <v>125</v>
      </c>
      <c r="S7627" s="10">
        <v>50</v>
      </c>
      <c r="AA7627" s="11" t="str">
        <f t="shared" si="119"/>
        <v>47. Quảng NamHuyện Núi Thành</v>
      </c>
    </row>
    <row r="7628" spans="11:27" ht="15.75">
      <c r="K7628" s="21"/>
      <c r="L7628" s="17"/>
      <c r="M7628" s="17"/>
      <c r="N7628" s="17" t="s">
        <v>474</v>
      </c>
      <c r="O7628" s="17" t="s">
        <v>1143</v>
      </c>
      <c r="P7628" s="17" t="s">
        <v>7176</v>
      </c>
      <c r="Q7628" s="17" t="s">
        <v>306</v>
      </c>
      <c r="R7628" s="18">
        <v>125</v>
      </c>
      <c r="S7628" s="10">
        <v>50</v>
      </c>
      <c r="AA7628" s="11" t="str">
        <f t="shared" si="119"/>
        <v>47. Quảng NamHuyện Núi Thành</v>
      </c>
    </row>
    <row r="7629" spans="11:27" ht="15.75">
      <c r="K7629" s="21"/>
      <c r="L7629" s="17"/>
      <c r="M7629" s="17"/>
      <c r="N7629" s="17" t="s">
        <v>474</v>
      </c>
      <c r="O7629" s="17" t="s">
        <v>1143</v>
      </c>
      <c r="P7629" s="17" t="s">
        <v>6502</v>
      </c>
      <c r="Q7629" s="17" t="s">
        <v>306</v>
      </c>
      <c r="R7629" s="18">
        <v>125</v>
      </c>
      <c r="S7629" s="10">
        <v>50</v>
      </c>
      <c r="AA7629" s="11" t="str">
        <f t="shared" si="119"/>
        <v>47. Quảng NamHuyện Núi Thành</v>
      </c>
    </row>
    <row r="7630" spans="11:27" ht="15.75">
      <c r="K7630" s="21"/>
      <c r="L7630" s="17"/>
      <c r="M7630" s="17"/>
      <c r="N7630" s="17" t="s">
        <v>474</v>
      </c>
      <c r="O7630" s="17" t="s">
        <v>1143</v>
      </c>
      <c r="P7630" s="17" t="s">
        <v>2910</v>
      </c>
      <c r="Q7630" s="17" t="s">
        <v>306</v>
      </c>
      <c r="R7630" s="18">
        <v>125</v>
      </c>
      <c r="S7630" s="10">
        <v>50</v>
      </c>
      <c r="AA7630" s="11" t="str">
        <f t="shared" si="119"/>
        <v>47. Quảng NamHuyện Núi Thành</v>
      </c>
    </row>
    <row r="7631" spans="11:27" ht="15.75">
      <c r="K7631" s="21"/>
      <c r="L7631" s="17"/>
      <c r="M7631" s="17"/>
      <c r="N7631" s="17" t="s">
        <v>474</v>
      </c>
      <c r="O7631" s="17" t="s">
        <v>1143</v>
      </c>
      <c r="P7631" s="17" t="s">
        <v>2686</v>
      </c>
      <c r="Q7631" s="17" t="s">
        <v>306</v>
      </c>
      <c r="R7631" s="18">
        <v>125</v>
      </c>
      <c r="S7631" s="10">
        <v>50</v>
      </c>
      <c r="AA7631" s="11" t="str">
        <f t="shared" si="119"/>
        <v>47. Quảng NamHuyện Núi Thành</v>
      </c>
    </row>
    <row r="7632" spans="11:27" ht="15.75">
      <c r="K7632" s="21"/>
      <c r="L7632" s="17"/>
      <c r="M7632" s="17"/>
      <c r="N7632" s="17" t="s">
        <v>474</v>
      </c>
      <c r="O7632" s="17" t="s">
        <v>1143</v>
      </c>
      <c r="P7632" s="17" t="s">
        <v>7177</v>
      </c>
      <c r="Q7632" s="17" t="s">
        <v>306</v>
      </c>
      <c r="R7632" s="18">
        <v>125</v>
      </c>
      <c r="S7632" s="10">
        <v>50</v>
      </c>
      <c r="AA7632" s="11" t="str">
        <f t="shared" si="119"/>
        <v>47. Quảng NamHuyện Núi Thành</v>
      </c>
    </row>
    <row r="7633" spans="11:27" ht="15.75">
      <c r="K7633" s="21"/>
      <c r="L7633" s="17"/>
      <c r="M7633" s="17"/>
      <c r="N7633" s="17" t="s">
        <v>474</v>
      </c>
      <c r="O7633" s="17" t="s">
        <v>1143</v>
      </c>
      <c r="P7633" s="17" t="s">
        <v>7178</v>
      </c>
      <c r="Q7633" s="17" t="s">
        <v>306</v>
      </c>
      <c r="R7633" s="18">
        <v>125</v>
      </c>
      <c r="S7633" s="10">
        <v>50</v>
      </c>
      <c r="AA7633" s="11" t="str">
        <f t="shared" si="119"/>
        <v>47. Quảng NamHuyện Núi Thành</v>
      </c>
    </row>
    <row r="7634" spans="11:27" ht="15.75">
      <c r="K7634" s="21"/>
      <c r="L7634" s="17"/>
      <c r="M7634" s="17"/>
      <c r="N7634" s="17" t="s">
        <v>474</v>
      </c>
      <c r="O7634" s="17" t="s">
        <v>1143</v>
      </c>
      <c r="P7634" s="17" t="s">
        <v>7179</v>
      </c>
      <c r="Q7634" s="17" t="s">
        <v>306</v>
      </c>
      <c r="R7634" s="18">
        <v>125</v>
      </c>
      <c r="S7634" s="10">
        <v>50</v>
      </c>
      <c r="AA7634" s="11" t="str">
        <f t="shared" si="119"/>
        <v>47. Quảng NamHuyện Núi Thành</v>
      </c>
    </row>
    <row r="7635" spans="11:27" ht="15.75">
      <c r="K7635" s="21"/>
      <c r="L7635" s="17"/>
      <c r="M7635" s="17"/>
      <c r="N7635" s="17" t="s">
        <v>474</v>
      </c>
      <c r="O7635" s="17" t="s">
        <v>1143</v>
      </c>
      <c r="P7635" s="17" t="s">
        <v>7180</v>
      </c>
      <c r="Q7635" s="17" t="s">
        <v>306</v>
      </c>
      <c r="R7635" s="18">
        <v>125</v>
      </c>
      <c r="S7635" s="10">
        <v>50</v>
      </c>
      <c r="AA7635" s="11" t="str">
        <f t="shared" si="119"/>
        <v>47. Quảng NamHuyện Núi Thành</v>
      </c>
    </row>
    <row r="7636" spans="11:27" ht="15.75">
      <c r="K7636" s="21"/>
      <c r="L7636" s="17"/>
      <c r="M7636" s="17"/>
      <c r="N7636" s="17" t="s">
        <v>474</v>
      </c>
      <c r="O7636" s="17" t="s">
        <v>1614</v>
      </c>
      <c r="P7636" s="17" t="s">
        <v>7181</v>
      </c>
      <c r="Q7636" s="17" t="s">
        <v>297</v>
      </c>
      <c r="R7636" s="18">
        <v>95</v>
      </c>
      <c r="S7636" s="10">
        <v>44</v>
      </c>
      <c r="AA7636" s="11" t="str">
        <f t="shared" si="119"/>
        <v>47. Quảng NamHuyện Phú Ninh</v>
      </c>
    </row>
    <row r="7637" spans="11:27" ht="15.75">
      <c r="K7637" s="21"/>
      <c r="L7637" s="17"/>
      <c r="M7637" s="17"/>
      <c r="N7637" s="17" t="s">
        <v>474</v>
      </c>
      <c r="O7637" s="17" t="s">
        <v>1614</v>
      </c>
      <c r="P7637" s="17" t="s">
        <v>3978</v>
      </c>
      <c r="Q7637" s="17" t="s">
        <v>306</v>
      </c>
      <c r="R7637" s="18">
        <v>125</v>
      </c>
      <c r="S7637" s="10">
        <v>50</v>
      </c>
      <c r="AA7637" s="11" t="str">
        <f t="shared" si="119"/>
        <v>47. Quảng NamHuyện Phú Ninh</v>
      </c>
    </row>
    <row r="7638" spans="11:27" ht="15.75">
      <c r="K7638" s="21"/>
      <c r="L7638" s="17"/>
      <c r="M7638" s="17"/>
      <c r="N7638" s="17" t="s">
        <v>474</v>
      </c>
      <c r="O7638" s="17" t="s">
        <v>1614</v>
      </c>
      <c r="P7638" s="17" t="s">
        <v>7182</v>
      </c>
      <c r="Q7638" s="17" t="s">
        <v>297</v>
      </c>
      <c r="R7638" s="18">
        <v>95</v>
      </c>
      <c r="S7638" s="10">
        <v>44</v>
      </c>
      <c r="AA7638" s="11" t="str">
        <f t="shared" si="119"/>
        <v>47. Quảng NamHuyện Phú Ninh</v>
      </c>
    </row>
    <row r="7639" spans="11:27" ht="15.75">
      <c r="K7639" s="21"/>
      <c r="L7639" s="17"/>
      <c r="M7639" s="17"/>
      <c r="N7639" s="17" t="s">
        <v>474</v>
      </c>
      <c r="O7639" s="17" t="s">
        <v>1614</v>
      </c>
      <c r="P7639" s="17" t="s">
        <v>7183</v>
      </c>
      <c r="Q7639" s="17" t="s">
        <v>306</v>
      </c>
      <c r="R7639" s="18">
        <v>125</v>
      </c>
      <c r="S7639" s="10">
        <v>50</v>
      </c>
      <c r="AA7639" s="11" t="str">
        <f t="shared" si="119"/>
        <v>47. Quảng NamHuyện Phú Ninh</v>
      </c>
    </row>
    <row r="7640" spans="11:27" ht="15.75">
      <c r="K7640" s="21"/>
      <c r="L7640" s="17"/>
      <c r="M7640" s="17"/>
      <c r="N7640" s="17" t="s">
        <v>474</v>
      </c>
      <c r="O7640" s="17" t="s">
        <v>1614</v>
      </c>
      <c r="P7640" s="17" t="s">
        <v>7184</v>
      </c>
      <c r="Q7640" s="17" t="s">
        <v>306</v>
      </c>
      <c r="R7640" s="18">
        <v>125</v>
      </c>
      <c r="S7640" s="10">
        <v>50</v>
      </c>
      <c r="AA7640" s="11" t="str">
        <f t="shared" si="119"/>
        <v>47. Quảng NamHuyện Phú Ninh</v>
      </c>
    </row>
    <row r="7641" spans="11:27" ht="15.75">
      <c r="K7641" s="21"/>
      <c r="L7641" s="17"/>
      <c r="M7641" s="17"/>
      <c r="N7641" s="17" t="s">
        <v>474</v>
      </c>
      <c r="O7641" s="17" t="s">
        <v>1614</v>
      </c>
      <c r="P7641" s="17" t="s">
        <v>7185</v>
      </c>
      <c r="Q7641" s="17" t="s">
        <v>297</v>
      </c>
      <c r="R7641" s="18">
        <v>95</v>
      </c>
      <c r="S7641" s="10">
        <v>44</v>
      </c>
      <c r="AA7641" s="11" t="str">
        <f t="shared" si="119"/>
        <v>47. Quảng NamHuyện Phú Ninh</v>
      </c>
    </row>
    <row r="7642" spans="11:27" ht="15.75">
      <c r="K7642" s="21"/>
      <c r="L7642" s="17"/>
      <c r="M7642" s="17"/>
      <c r="N7642" s="17" t="s">
        <v>474</v>
      </c>
      <c r="O7642" s="17" t="s">
        <v>1614</v>
      </c>
      <c r="P7642" s="17" t="s">
        <v>7186</v>
      </c>
      <c r="Q7642" s="17" t="s">
        <v>297</v>
      </c>
      <c r="R7642" s="18">
        <v>95</v>
      </c>
      <c r="S7642" s="10">
        <v>44</v>
      </c>
      <c r="AA7642" s="11" t="str">
        <f t="shared" si="119"/>
        <v>47. Quảng NamHuyện Phú Ninh</v>
      </c>
    </row>
    <row r="7643" spans="11:27" ht="15.75">
      <c r="K7643" s="21"/>
      <c r="L7643" s="17"/>
      <c r="M7643" s="17"/>
      <c r="N7643" s="17" t="s">
        <v>474</v>
      </c>
      <c r="O7643" s="17" t="s">
        <v>1614</v>
      </c>
      <c r="P7643" s="17" t="s">
        <v>2442</v>
      </c>
      <c r="Q7643" s="17" t="s">
        <v>297</v>
      </c>
      <c r="R7643" s="18">
        <v>95</v>
      </c>
      <c r="S7643" s="10">
        <v>44</v>
      </c>
      <c r="AA7643" s="11" t="str">
        <f t="shared" si="119"/>
        <v>47. Quảng NamHuyện Phú Ninh</v>
      </c>
    </row>
    <row r="7644" spans="11:27" ht="15.75">
      <c r="K7644" s="21"/>
      <c r="L7644" s="17"/>
      <c r="M7644" s="17"/>
      <c r="N7644" s="17" t="s">
        <v>474</v>
      </c>
      <c r="O7644" s="17" t="s">
        <v>1614</v>
      </c>
      <c r="P7644" s="17" t="s">
        <v>6503</v>
      </c>
      <c r="Q7644" s="17" t="s">
        <v>297</v>
      </c>
      <c r="R7644" s="18">
        <v>95</v>
      </c>
      <c r="S7644" s="10">
        <v>44</v>
      </c>
      <c r="AA7644" s="11" t="str">
        <f t="shared" si="119"/>
        <v>47. Quảng NamHuyện Phú Ninh</v>
      </c>
    </row>
    <row r="7645" spans="11:27" ht="15.75">
      <c r="K7645" s="21"/>
      <c r="L7645" s="17"/>
      <c r="M7645" s="17"/>
      <c r="N7645" s="17" t="s">
        <v>474</v>
      </c>
      <c r="O7645" s="17" t="s">
        <v>1614</v>
      </c>
      <c r="P7645" s="17" t="s">
        <v>7187</v>
      </c>
      <c r="Q7645" s="17" t="s">
        <v>306</v>
      </c>
      <c r="R7645" s="18">
        <v>125</v>
      </c>
      <c r="S7645" s="10">
        <v>50</v>
      </c>
      <c r="AA7645" s="11" t="str">
        <f t="shared" si="119"/>
        <v>47. Quảng NamHuyện Phú Ninh</v>
      </c>
    </row>
    <row r="7646" spans="11:27" ht="15.75">
      <c r="K7646" s="21"/>
      <c r="L7646" s="17"/>
      <c r="M7646" s="17"/>
      <c r="N7646" s="17" t="s">
        <v>474</v>
      </c>
      <c r="O7646" s="17" t="s">
        <v>1614</v>
      </c>
      <c r="P7646" s="17" t="s">
        <v>7188</v>
      </c>
      <c r="Q7646" s="17" t="s">
        <v>297</v>
      </c>
      <c r="R7646" s="18">
        <v>95</v>
      </c>
      <c r="S7646" s="10">
        <v>44</v>
      </c>
      <c r="AA7646" s="11" t="str">
        <f t="shared" si="119"/>
        <v>47. Quảng NamHuyện Phú Ninh</v>
      </c>
    </row>
    <row r="7647" spans="11:27" ht="15.75">
      <c r="K7647" s="21"/>
      <c r="L7647" s="17"/>
      <c r="M7647" s="17"/>
      <c r="N7647" s="17" t="s">
        <v>474</v>
      </c>
      <c r="O7647" s="17" t="s">
        <v>1145</v>
      </c>
      <c r="P7647" s="17" t="s">
        <v>7189</v>
      </c>
      <c r="Q7647" s="17" t="s">
        <v>347</v>
      </c>
      <c r="R7647" s="18">
        <v>65</v>
      </c>
      <c r="S7647" s="10">
        <v>36</v>
      </c>
      <c r="AA7647" s="11" t="str">
        <f t="shared" si="119"/>
        <v>47. Quảng NamHuyện Phước Sơn</v>
      </c>
    </row>
    <row r="7648" spans="11:27" ht="15.75">
      <c r="K7648" s="21"/>
      <c r="L7648" s="17"/>
      <c r="M7648" s="17"/>
      <c r="N7648" s="17" t="s">
        <v>474</v>
      </c>
      <c r="O7648" s="17" t="s">
        <v>1145</v>
      </c>
      <c r="P7648" s="17" t="s">
        <v>7190</v>
      </c>
      <c r="Q7648" s="17" t="s">
        <v>347</v>
      </c>
      <c r="R7648" s="18">
        <v>65</v>
      </c>
      <c r="S7648" s="10">
        <v>36</v>
      </c>
      <c r="AA7648" s="11" t="str">
        <f t="shared" si="119"/>
        <v>47. Quảng NamHuyện Phước Sơn</v>
      </c>
    </row>
    <row r="7649" spans="11:27" ht="15.75">
      <c r="K7649" s="21"/>
      <c r="L7649" s="17"/>
      <c r="M7649" s="17"/>
      <c r="N7649" s="17" t="s">
        <v>474</v>
      </c>
      <c r="O7649" s="17" t="s">
        <v>1145</v>
      </c>
      <c r="P7649" s="17" t="s">
        <v>7191</v>
      </c>
      <c r="Q7649" s="17" t="s">
        <v>347</v>
      </c>
      <c r="R7649" s="18">
        <v>65</v>
      </c>
      <c r="S7649" s="10">
        <v>36</v>
      </c>
      <c r="AA7649" s="11" t="str">
        <f t="shared" si="119"/>
        <v>47. Quảng NamHuyện Phước Sơn</v>
      </c>
    </row>
    <row r="7650" spans="11:27" ht="15.75">
      <c r="K7650" s="21"/>
      <c r="L7650" s="17"/>
      <c r="M7650" s="17"/>
      <c r="N7650" s="17" t="s">
        <v>474</v>
      </c>
      <c r="O7650" s="17" t="s">
        <v>1145</v>
      </c>
      <c r="P7650" s="17" t="s">
        <v>7192</v>
      </c>
      <c r="Q7650" s="17" t="s">
        <v>347</v>
      </c>
      <c r="R7650" s="18">
        <v>65</v>
      </c>
      <c r="S7650" s="10">
        <v>36</v>
      </c>
      <c r="AA7650" s="11" t="str">
        <f t="shared" si="119"/>
        <v>47. Quảng NamHuyện Phước Sơn</v>
      </c>
    </row>
    <row r="7651" spans="11:27" ht="15.75">
      <c r="K7651" s="21"/>
      <c r="L7651" s="17"/>
      <c r="M7651" s="17"/>
      <c r="N7651" s="17" t="s">
        <v>474</v>
      </c>
      <c r="O7651" s="17" t="s">
        <v>1145</v>
      </c>
      <c r="P7651" s="17" t="s">
        <v>1764</v>
      </c>
      <c r="Q7651" s="17" t="s">
        <v>347</v>
      </c>
      <c r="R7651" s="18">
        <v>65</v>
      </c>
      <c r="S7651" s="10">
        <v>36</v>
      </c>
      <c r="AA7651" s="11" t="str">
        <f t="shared" si="119"/>
        <v>47. Quảng NamHuyện Phước Sơn</v>
      </c>
    </row>
    <row r="7652" spans="11:27" ht="15.75">
      <c r="K7652" s="21"/>
      <c r="L7652" s="17"/>
      <c r="M7652" s="17"/>
      <c r="N7652" s="17" t="s">
        <v>474</v>
      </c>
      <c r="O7652" s="17" t="s">
        <v>1145</v>
      </c>
      <c r="P7652" s="17" t="s">
        <v>3048</v>
      </c>
      <c r="Q7652" s="17" t="s">
        <v>347</v>
      </c>
      <c r="R7652" s="18">
        <v>65</v>
      </c>
      <c r="S7652" s="10">
        <v>36</v>
      </c>
      <c r="AA7652" s="11" t="str">
        <f t="shared" si="119"/>
        <v>47. Quảng NamHuyện Phước Sơn</v>
      </c>
    </row>
    <row r="7653" spans="11:27" ht="15.75">
      <c r="K7653" s="21"/>
      <c r="L7653" s="17"/>
      <c r="M7653" s="17"/>
      <c r="N7653" s="17" t="s">
        <v>474</v>
      </c>
      <c r="O7653" s="17" t="s">
        <v>1145</v>
      </c>
      <c r="P7653" s="17" t="s">
        <v>7193</v>
      </c>
      <c r="Q7653" s="17" t="s">
        <v>347</v>
      </c>
      <c r="R7653" s="18">
        <v>65</v>
      </c>
      <c r="S7653" s="10">
        <v>36</v>
      </c>
      <c r="AA7653" s="11" t="str">
        <f t="shared" si="119"/>
        <v>47. Quảng NamHuyện Phước Sơn</v>
      </c>
    </row>
    <row r="7654" spans="11:27" ht="15.75">
      <c r="K7654" s="21"/>
      <c r="L7654" s="17"/>
      <c r="M7654" s="17"/>
      <c r="N7654" s="17" t="s">
        <v>474</v>
      </c>
      <c r="O7654" s="17" t="s">
        <v>1145</v>
      </c>
      <c r="P7654" s="17" t="s">
        <v>1803</v>
      </c>
      <c r="Q7654" s="17" t="s">
        <v>347</v>
      </c>
      <c r="R7654" s="18">
        <v>65</v>
      </c>
      <c r="S7654" s="10">
        <v>36</v>
      </c>
      <c r="AA7654" s="11" t="str">
        <f t="shared" si="119"/>
        <v>47. Quảng NamHuyện Phước Sơn</v>
      </c>
    </row>
    <row r="7655" spans="11:27" ht="15.75">
      <c r="K7655" s="21"/>
      <c r="L7655" s="17"/>
      <c r="M7655" s="17"/>
      <c r="N7655" s="17" t="s">
        <v>474</v>
      </c>
      <c r="O7655" s="17" t="s">
        <v>1145</v>
      </c>
      <c r="P7655" s="17" t="s">
        <v>3191</v>
      </c>
      <c r="Q7655" s="17" t="s">
        <v>347</v>
      </c>
      <c r="R7655" s="18">
        <v>65</v>
      </c>
      <c r="S7655" s="10">
        <v>36</v>
      </c>
      <c r="AA7655" s="11" t="str">
        <f t="shared" si="119"/>
        <v>47. Quảng NamHuyện Phước Sơn</v>
      </c>
    </row>
    <row r="7656" spans="11:27" ht="15.75">
      <c r="K7656" s="21"/>
      <c r="L7656" s="17"/>
      <c r="M7656" s="17"/>
      <c r="N7656" s="17" t="s">
        <v>474</v>
      </c>
      <c r="O7656" s="17" t="s">
        <v>1145</v>
      </c>
      <c r="P7656" s="17" t="s">
        <v>7194</v>
      </c>
      <c r="Q7656" s="17" t="s">
        <v>347</v>
      </c>
      <c r="R7656" s="18">
        <v>65</v>
      </c>
      <c r="S7656" s="10">
        <v>36</v>
      </c>
      <c r="AA7656" s="11" t="str">
        <f t="shared" si="119"/>
        <v>47. Quảng NamHuyện Phước Sơn</v>
      </c>
    </row>
    <row r="7657" spans="11:27" ht="15.75">
      <c r="K7657" s="21"/>
      <c r="L7657" s="17"/>
      <c r="M7657" s="17"/>
      <c r="N7657" s="17" t="s">
        <v>474</v>
      </c>
      <c r="O7657" s="17" t="s">
        <v>1145</v>
      </c>
      <c r="P7657" s="17" t="s">
        <v>3161</v>
      </c>
      <c r="Q7657" s="17" t="s">
        <v>347</v>
      </c>
      <c r="R7657" s="18">
        <v>65</v>
      </c>
      <c r="S7657" s="10">
        <v>36</v>
      </c>
      <c r="AA7657" s="11" t="str">
        <f t="shared" si="119"/>
        <v>47. Quảng NamHuyện Phước Sơn</v>
      </c>
    </row>
    <row r="7658" spans="11:27" ht="15.75">
      <c r="K7658" s="21"/>
      <c r="L7658" s="17"/>
      <c r="M7658" s="17"/>
      <c r="N7658" s="17" t="s">
        <v>474</v>
      </c>
      <c r="O7658" s="17" t="s">
        <v>1145</v>
      </c>
      <c r="P7658" s="17" t="s">
        <v>7195</v>
      </c>
      <c r="Q7658" s="17" t="s">
        <v>347</v>
      </c>
      <c r="R7658" s="18">
        <v>65</v>
      </c>
      <c r="S7658" s="10">
        <v>36</v>
      </c>
      <c r="AA7658" s="11" t="str">
        <f t="shared" si="119"/>
        <v>47. Quảng NamHuyện Phước Sơn</v>
      </c>
    </row>
    <row r="7659" spans="11:27" ht="15.75">
      <c r="K7659" s="21"/>
      <c r="L7659" s="17"/>
      <c r="M7659" s="17"/>
      <c r="N7659" s="17" t="s">
        <v>474</v>
      </c>
      <c r="O7659" s="17" t="s">
        <v>1617</v>
      </c>
      <c r="P7659" s="17" t="s">
        <v>7196</v>
      </c>
      <c r="Q7659" s="17" t="s">
        <v>297</v>
      </c>
      <c r="R7659" s="18">
        <v>95</v>
      </c>
      <c r="S7659" s="10">
        <v>44</v>
      </c>
      <c r="AA7659" s="11" t="str">
        <f t="shared" si="119"/>
        <v>47. Quảng NamHuyện Quế Sơn</v>
      </c>
    </row>
    <row r="7660" spans="11:27" ht="15.75">
      <c r="K7660" s="21"/>
      <c r="L7660" s="17"/>
      <c r="M7660" s="17"/>
      <c r="N7660" s="17" t="s">
        <v>474</v>
      </c>
      <c r="O7660" s="17" t="s">
        <v>1617</v>
      </c>
      <c r="P7660" s="17" t="s">
        <v>7197</v>
      </c>
      <c r="Q7660" s="17" t="s">
        <v>306</v>
      </c>
      <c r="R7660" s="18">
        <v>125</v>
      </c>
      <c r="S7660" s="10">
        <v>50</v>
      </c>
      <c r="AA7660" s="11" t="str">
        <f t="shared" si="119"/>
        <v>47. Quảng NamHuyện Quế Sơn</v>
      </c>
    </row>
    <row r="7661" spans="11:27" ht="15.75">
      <c r="K7661" s="21"/>
      <c r="L7661" s="17"/>
      <c r="M7661" s="17"/>
      <c r="N7661" s="17" t="s">
        <v>474</v>
      </c>
      <c r="O7661" s="17" t="s">
        <v>1617</v>
      </c>
      <c r="P7661" s="17" t="s">
        <v>7198</v>
      </c>
      <c r="Q7661" s="17" t="s">
        <v>297</v>
      </c>
      <c r="R7661" s="18">
        <v>95</v>
      </c>
      <c r="S7661" s="10">
        <v>44</v>
      </c>
      <c r="AA7661" s="11" t="str">
        <f t="shared" si="119"/>
        <v>47. Quảng NamHuyện Quế Sơn</v>
      </c>
    </row>
    <row r="7662" spans="11:27" ht="15.75">
      <c r="K7662" s="21"/>
      <c r="L7662" s="17"/>
      <c r="M7662" s="17"/>
      <c r="N7662" s="17" t="s">
        <v>474</v>
      </c>
      <c r="O7662" s="17" t="s">
        <v>1617</v>
      </c>
      <c r="P7662" s="17" t="s">
        <v>7199</v>
      </c>
      <c r="Q7662" s="17" t="s">
        <v>297</v>
      </c>
      <c r="R7662" s="18">
        <v>95</v>
      </c>
      <c r="S7662" s="10">
        <v>44</v>
      </c>
      <c r="AA7662" s="11" t="str">
        <f t="shared" si="119"/>
        <v>47. Quảng NamHuyện Quế Sơn</v>
      </c>
    </row>
    <row r="7663" spans="11:27" ht="15.75">
      <c r="K7663" s="21"/>
      <c r="L7663" s="17"/>
      <c r="M7663" s="17"/>
      <c r="N7663" s="17" t="s">
        <v>474</v>
      </c>
      <c r="O7663" s="17" t="s">
        <v>1617</v>
      </c>
      <c r="P7663" s="17" t="s">
        <v>7200</v>
      </c>
      <c r="Q7663" s="17" t="s">
        <v>297</v>
      </c>
      <c r="R7663" s="18">
        <v>95</v>
      </c>
      <c r="S7663" s="10">
        <v>44</v>
      </c>
      <c r="AA7663" s="11" t="str">
        <f t="shared" si="119"/>
        <v>47. Quảng NamHuyện Quế Sơn</v>
      </c>
    </row>
    <row r="7664" spans="11:27" ht="15.75">
      <c r="K7664" s="21"/>
      <c r="L7664" s="17"/>
      <c r="M7664" s="17"/>
      <c r="N7664" s="17" t="s">
        <v>474</v>
      </c>
      <c r="O7664" s="17" t="s">
        <v>1617</v>
      </c>
      <c r="P7664" s="17" t="s">
        <v>7201</v>
      </c>
      <c r="Q7664" s="17" t="s">
        <v>297</v>
      </c>
      <c r="R7664" s="18">
        <v>95</v>
      </c>
      <c r="S7664" s="10">
        <v>44</v>
      </c>
      <c r="AA7664" s="11" t="str">
        <f t="shared" si="119"/>
        <v>47. Quảng NamHuyện Quế Sơn</v>
      </c>
    </row>
    <row r="7665" spans="11:27" ht="15.75">
      <c r="K7665" s="21"/>
      <c r="L7665" s="17"/>
      <c r="M7665" s="17"/>
      <c r="N7665" s="17" t="s">
        <v>474</v>
      </c>
      <c r="O7665" s="17" t="s">
        <v>1617</v>
      </c>
      <c r="P7665" s="17" t="s">
        <v>7202</v>
      </c>
      <c r="Q7665" s="17" t="s">
        <v>297</v>
      </c>
      <c r="R7665" s="18">
        <v>95</v>
      </c>
      <c r="S7665" s="10">
        <v>44</v>
      </c>
      <c r="AA7665" s="11" t="str">
        <f t="shared" si="119"/>
        <v>47. Quảng NamHuyện Quế Sơn</v>
      </c>
    </row>
    <row r="7666" spans="11:27" ht="15.75">
      <c r="K7666" s="21"/>
      <c r="L7666" s="17"/>
      <c r="M7666" s="17"/>
      <c r="N7666" s="17" t="s">
        <v>474</v>
      </c>
      <c r="O7666" s="17" t="s">
        <v>1617</v>
      </c>
      <c r="P7666" s="17" t="s">
        <v>7203</v>
      </c>
      <c r="Q7666" s="17" t="s">
        <v>306</v>
      </c>
      <c r="R7666" s="18">
        <v>125</v>
      </c>
      <c r="S7666" s="10">
        <v>50</v>
      </c>
      <c r="AA7666" s="11" t="str">
        <f t="shared" si="119"/>
        <v>47. Quảng NamHuyện Quế Sơn</v>
      </c>
    </row>
    <row r="7667" spans="11:27" ht="15.75">
      <c r="K7667" s="21"/>
      <c r="L7667" s="17"/>
      <c r="M7667" s="17"/>
      <c r="N7667" s="17" t="s">
        <v>474</v>
      </c>
      <c r="O7667" s="17" t="s">
        <v>1617</v>
      </c>
      <c r="P7667" s="17" t="s">
        <v>7204</v>
      </c>
      <c r="Q7667" s="17" t="s">
        <v>297</v>
      </c>
      <c r="R7667" s="18">
        <v>95</v>
      </c>
      <c r="S7667" s="10">
        <v>44</v>
      </c>
      <c r="AA7667" s="11" t="str">
        <f t="shared" si="119"/>
        <v>47. Quảng NamHuyện Quế Sơn</v>
      </c>
    </row>
    <row r="7668" spans="11:27" ht="15.75">
      <c r="K7668" s="21"/>
      <c r="L7668" s="17"/>
      <c r="M7668" s="17"/>
      <c r="N7668" s="17" t="s">
        <v>474</v>
      </c>
      <c r="O7668" s="17" t="s">
        <v>1617</v>
      </c>
      <c r="P7668" s="17" t="s">
        <v>7205</v>
      </c>
      <c r="Q7668" s="17" t="s">
        <v>306</v>
      </c>
      <c r="R7668" s="18">
        <v>125</v>
      </c>
      <c r="S7668" s="10">
        <v>50</v>
      </c>
      <c r="AA7668" s="11" t="str">
        <f t="shared" si="119"/>
        <v>47. Quảng NamHuyện Quế Sơn</v>
      </c>
    </row>
    <row r="7669" spans="11:27" ht="15.75">
      <c r="K7669" s="21"/>
      <c r="L7669" s="17"/>
      <c r="M7669" s="17"/>
      <c r="N7669" s="17" t="s">
        <v>474</v>
      </c>
      <c r="O7669" s="17" t="s">
        <v>1617</v>
      </c>
      <c r="P7669" s="17" t="s">
        <v>7206</v>
      </c>
      <c r="Q7669" s="17" t="s">
        <v>297</v>
      </c>
      <c r="R7669" s="18">
        <v>95</v>
      </c>
      <c r="S7669" s="10">
        <v>44</v>
      </c>
      <c r="AA7669" s="11" t="str">
        <f t="shared" si="119"/>
        <v>47. Quảng NamHuyện Quế Sơn</v>
      </c>
    </row>
    <row r="7670" spans="11:27" ht="15.75">
      <c r="K7670" s="21"/>
      <c r="L7670" s="17"/>
      <c r="M7670" s="17"/>
      <c r="N7670" s="17" t="s">
        <v>474</v>
      </c>
      <c r="O7670" s="17" t="s">
        <v>1617</v>
      </c>
      <c r="P7670" s="17" t="s">
        <v>7207</v>
      </c>
      <c r="Q7670" s="17" t="s">
        <v>306</v>
      </c>
      <c r="R7670" s="18">
        <v>125</v>
      </c>
      <c r="S7670" s="10">
        <v>50</v>
      </c>
      <c r="AA7670" s="11" t="str">
        <f t="shared" si="119"/>
        <v>47. Quảng NamHuyện Quế Sơn</v>
      </c>
    </row>
    <row r="7671" spans="11:27" ht="15.75">
      <c r="K7671" s="21"/>
      <c r="L7671" s="17"/>
      <c r="M7671" s="17"/>
      <c r="N7671" s="17" t="s">
        <v>474</v>
      </c>
      <c r="O7671" s="17" t="s">
        <v>1617</v>
      </c>
      <c r="P7671" s="17" t="s">
        <v>7208</v>
      </c>
      <c r="Q7671" s="17" t="s">
        <v>306</v>
      </c>
      <c r="R7671" s="18">
        <v>125</v>
      </c>
      <c r="S7671" s="10">
        <v>50</v>
      </c>
      <c r="AA7671" s="11" t="str">
        <f t="shared" si="119"/>
        <v>47. Quảng NamHuyện Quế Sơn</v>
      </c>
    </row>
    <row r="7672" spans="11:27" ht="15.75">
      <c r="K7672" s="21"/>
      <c r="L7672" s="17"/>
      <c r="M7672" s="17"/>
      <c r="N7672" s="17" t="s">
        <v>474</v>
      </c>
      <c r="O7672" s="17" t="s">
        <v>1155</v>
      </c>
      <c r="P7672" s="17" t="s">
        <v>7209</v>
      </c>
      <c r="Q7672" s="17" t="s">
        <v>347</v>
      </c>
      <c r="R7672" s="18">
        <v>65</v>
      </c>
      <c r="S7672" s="10">
        <v>36</v>
      </c>
      <c r="AA7672" s="11" t="str">
        <f t="shared" si="119"/>
        <v>47. Quảng NamHuyện Tây Giang</v>
      </c>
    </row>
    <row r="7673" spans="11:27" ht="15.75">
      <c r="K7673" s="21"/>
      <c r="L7673" s="17"/>
      <c r="M7673" s="17"/>
      <c r="N7673" s="17" t="s">
        <v>474</v>
      </c>
      <c r="O7673" s="17" t="s">
        <v>1155</v>
      </c>
      <c r="P7673" s="17" t="s">
        <v>7210</v>
      </c>
      <c r="Q7673" s="17" t="s">
        <v>347</v>
      </c>
      <c r="R7673" s="18">
        <v>65</v>
      </c>
      <c r="S7673" s="10">
        <v>36</v>
      </c>
      <c r="AA7673" s="11" t="str">
        <f t="shared" si="119"/>
        <v>47. Quảng NamHuyện Tây Giang</v>
      </c>
    </row>
    <row r="7674" spans="11:27" ht="15.75">
      <c r="K7674" s="21"/>
      <c r="L7674" s="17"/>
      <c r="M7674" s="17"/>
      <c r="N7674" s="17" t="s">
        <v>474</v>
      </c>
      <c r="O7674" s="17" t="s">
        <v>1155</v>
      </c>
      <c r="P7674" s="17" t="s">
        <v>7211</v>
      </c>
      <c r="Q7674" s="17" t="s">
        <v>347</v>
      </c>
      <c r="R7674" s="18">
        <v>65</v>
      </c>
      <c r="S7674" s="10">
        <v>36</v>
      </c>
      <c r="AA7674" s="11" t="str">
        <f t="shared" si="119"/>
        <v>47. Quảng NamHuyện Tây Giang</v>
      </c>
    </row>
    <row r="7675" spans="11:27" ht="15.75">
      <c r="K7675" s="21"/>
      <c r="L7675" s="17"/>
      <c r="M7675" s="17"/>
      <c r="N7675" s="17" t="s">
        <v>474</v>
      </c>
      <c r="O7675" s="17" t="s">
        <v>1155</v>
      </c>
      <c r="P7675" s="17" t="s">
        <v>7212</v>
      </c>
      <c r="Q7675" s="17" t="s">
        <v>347</v>
      </c>
      <c r="R7675" s="18">
        <v>65</v>
      </c>
      <c r="S7675" s="10">
        <v>36</v>
      </c>
      <c r="AA7675" s="11" t="str">
        <f t="shared" si="119"/>
        <v>47. Quảng NamHuyện Tây Giang</v>
      </c>
    </row>
    <row r="7676" spans="11:27" ht="15.75">
      <c r="K7676" s="21"/>
      <c r="L7676" s="17"/>
      <c r="M7676" s="17"/>
      <c r="N7676" s="17" t="s">
        <v>474</v>
      </c>
      <c r="O7676" s="17" t="s">
        <v>1155</v>
      </c>
      <c r="P7676" s="17" t="s">
        <v>7213</v>
      </c>
      <c r="Q7676" s="17" t="s">
        <v>347</v>
      </c>
      <c r="R7676" s="18">
        <v>65</v>
      </c>
      <c r="S7676" s="10">
        <v>36</v>
      </c>
      <c r="AA7676" s="11" t="str">
        <f t="shared" si="119"/>
        <v>47. Quảng NamHuyện Tây Giang</v>
      </c>
    </row>
    <row r="7677" spans="11:27" ht="15.75">
      <c r="K7677" s="21"/>
      <c r="L7677" s="17"/>
      <c r="M7677" s="17"/>
      <c r="N7677" s="17" t="s">
        <v>474</v>
      </c>
      <c r="O7677" s="17" t="s">
        <v>1155</v>
      </c>
      <c r="P7677" s="17" t="s">
        <v>7214</v>
      </c>
      <c r="Q7677" s="17" t="s">
        <v>347</v>
      </c>
      <c r="R7677" s="18">
        <v>65</v>
      </c>
      <c r="S7677" s="10">
        <v>36</v>
      </c>
      <c r="AA7677" s="11" t="str">
        <f t="shared" si="119"/>
        <v>47. Quảng NamHuyện Tây Giang</v>
      </c>
    </row>
    <row r="7678" spans="11:27" ht="15.75">
      <c r="K7678" s="21"/>
      <c r="L7678" s="17"/>
      <c r="M7678" s="17"/>
      <c r="N7678" s="17" t="s">
        <v>474</v>
      </c>
      <c r="O7678" s="17" t="s">
        <v>1155</v>
      </c>
      <c r="P7678" s="17" t="s">
        <v>7215</v>
      </c>
      <c r="Q7678" s="17" t="s">
        <v>347</v>
      </c>
      <c r="R7678" s="18">
        <v>65</v>
      </c>
      <c r="S7678" s="10">
        <v>36</v>
      </c>
      <c r="AA7678" s="11" t="str">
        <f t="shared" si="119"/>
        <v>47. Quảng NamHuyện Tây Giang</v>
      </c>
    </row>
    <row r="7679" spans="11:27" ht="15.75">
      <c r="K7679" s="21"/>
      <c r="L7679" s="17"/>
      <c r="M7679" s="17"/>
      <c r="N7679" s="17" t="s">
        <v>474</v>
      </c>
      <c r="O7679" s="17" t="s">
        <v>1155</v>
      </c>
      <c r="P7679" s="17" t="s">
        <v>7216</v>
      </c>
      <c r="Q7679" s="17" t="s">
        <v>347</v>
      </c>
      <c r="R7679" s="18">
        <v>65</v>
      </c>
      <c r="S7679" s="10">
        <v>36</v>
      </c>
      <c r="AA7679" s="11" t="str">
        <f t="shared" si="119"/>
        <v>47. Quảng NamHuyện Tây Giang</v>
      </c>
    </row>
    <row r="7680" spans="11:27" ht="15.75">
      <c r="K7680" s="21"/>
      <c r="L7680" s="17"/>
      <c r="M7680" s="17"/>
      <c r="N7680" s="17" t="s">
        <v>474</v>
      </c>
      <c r="O7680" s="17" t="s">
        <v>1155</v>
      </c>
      <c r="P7680" s="17" t="s">
        <v>7217</v>
      </c>
      <c r="Q7680" s="17" t="s">
        <v>347</v>
      </c>
      <c r="R7680" s="18">
        <v>65</v>
      </c>
      <c r="S7680" s="10">
        <v>36</v>
      </c>
      <c r="AA7680" s="11" t="str">
        <f t="shared" si="119"/>
        <v>47. Quảng NamHuyện Tây Giang</v>
      </c>
    </row>
    <row r="7681" spans="11:27" ht="15.75">
      <c r="K7681" s="21"/>
      <c r="L7681" s="17"/>
      <c r="M7681" s="17"/>
      <c r="N7681" s="17" t="s">
        <v>474</v>
      </c>
      <c r="O7681" s="17" t="s">
        <v>1155</v>
      </c>
      <c r="P7681" s="17" t="s">
        <v>7218</v>
      </c>
      <c r="Q7681" s="17" t="s">
        <v>347</v>
      </c>
      <c r="R7681" s="18">
        <v>65</v>
      </c>
      <c r="S7681" s="10">
        <v>36</v>
      </c>
      <c r="AA7681" s="11" t="str">
        <f t="shared" si="119"/>
        <v>47. Quảng NamHuyện Tây Giang</v>
      </c>
    </row>
    <row r="7682" spans="11:27" ht="15.75">
      <c r="K7682" s="21"/>
      <c r="L7682" s="17"/>
      <c r="M7682" s="17"/>
      <c r="N7682" s="17" t="s">
        <v>474</v>
      </c>
      <c r="O7682" s="17" t="s">
        <v>1160</v>
      </c>
      <c r="P7682" s="17" t="s">
        <v>7219</v>
      </c>
      <c r="Q7682" s="17" t="s">
        <v>297</v>
      </c>
      <c r="R7682" s="18">
        <v>95</v>
      </c>
      <c r="S7682" s="10">
        <v>44</v>
      </c>
      <c r="AA7682" s="11" t="str">
        <f t="shared" si="119"/>
        <v>47. Quảng NamHuyện Tiên Phước</v>
      </c>
    </row>
    <row r="7683" spans="11:27" ht="15.75">
      <c r="K7683" s="21"/>
      <c r="L7683" s="17"/>
      <c r="M7683" s="17"/>
      <c r="N7683" s="17" t="s">
        <v>474</v>
      </c>
      <c r="O7683" s="17" t="s">
        <v>1160</v>
      </c>
      <c r="P7683" s="17" t="s">
        <v>7220</v>
      </c>
      <c r="Q7683" s="17" t="s">
        <v>297</v>
      </c>
      <c r="R7683" s="18">
        <v>95</v>
      </c>
      <c r="S7683" s="10">
        <v>44</v>
      </c>
      <c r="AA7683" s="11" t="str">
        <f t="shared" si="119"/>
        <v>47. Quảng NamHuyện Tiên Phước</v>
      </c>
    </row>
    <row r="7684" spans="11:27" ht="15.75">
      <c r="K7684" s="21"/>
      <c r="L7684" s="17"/>
      <c r="M7684" s="17"/>
      <c r="N7684" s="17" t="s">
        <v>474</v>
      </c>
      <c r="O7684" s="17" t="s">
        <v>1160</v>
      </c>
      <c r="P7684" s="17" t="s">
        <v>7221</v>
      </c>
      <c r="Q7684" s="17" t="s">
        <v>297</v>
      </c>
      <c r="R7684" s="18">
        <v>95</v>
      </c>
      <c r="S7684" s="10">
        <v>44</v>
      </c>
      <c r="AA7684" s="11" t="str">
        <f t="shared" si="119"/>
        <v>47. Quảng NamHuyện Tiên Phước</v>
      </c>
    </row>
    <row r="7685" spans="11:27" ht="15.75">
      <c r="K7685" s="21"/>
      <c r="L7685" s="17"/>
      <c r="M7685" s="17"/>
      <c r="N7685" s="17" t="s">
        <v>474</v>
      </c>
      <c r="O7685" s="17" t="s">
        <v>1160</v>
      </c>
      <c r="P7685" s="17" t="s">
        <v>7222</v>
      </c>
      <c r="Q7685" s="17" t="s">
        <v>297</v>
      </c>
      <c r="R7685" s="18">
        <v>95</v>
      </c>
      <c r="S7685" s="10">
        <v>44</v>
      </c>
      <c r="AA7685" s="11" t="str">
        <f t="shared" si="119"/>
        <v>47. Quảng NamHuyện Tiên Phước</v>
      </c>
    </row>
    <row r="7686" spans="11:27" ht="15.75">
      <c r="K7686" s="21"/>
      <c r="L7686" s="17"/>
      <c r="M7686" s="17"/>
      <c r="N7686" s="17" t="s">
        <v>474</v>
      </c>
      <c r="O7686" s="17" t="s">
        <v>1160</v>
      </c>
      <c r="P7686" s="17" t="s">
        <v>7223</v>
      </c>
      <c r="Q7686" s="17" t="s">
        <v>297</v>
      </c>
      <c r="R7686" s="18">
        <v>95</v>
      </c>
      <c r="S7686" s="10">
        <v>44</v>
      </c>
      <c r="AA7686" s="11" t="str">
        <f t="shared" ref="AA7686:AA7749" si="120">N7686&amp;O7686</f>
        <v>47. Quảng NamHuyện Tiên Phước</v>
      </c>
    </row>
    <row r="7687" spans="11:27" ht="15.75">
      <c r="K7687" s="21"/>
      <c r="L7687" s="17"/>
      <c r="M7687" s="17"/>
      <c r="N7687" s="17" t="s">
        <v>474</v>
      </c>
      <c r="O7687" s="17" t="s">
        <v>1160</v>
      </c>
      <c r="P7687" s="17" t="s">
        <v>7224</v>
      </c>
      <c r="Q7687" s="17" t="s">
        <v>297</v>
      </c>
      <c r="R7687" s="18">
        <v>95</v>
      </c>
      <c r="S7687" s="10">
        <v>44</v>
      </c>
      <c r="AA7687" s="11" t="str">
        <f t="shared" si="120"/>
        <v>47. Quảng NamHuyện Tiên Phước</v>
      </c>
    </row>
    <row r="7688" spans="11:27" ht="15.75">
      <c r="K7688" s="21"/>
      <c r="L7688" s="17"/>
      <c r="M7688" s="17"/>
      <c r="N7688" s="17" t="s">
        <v>474</v>
      </c>
      <c r="O7688" s="17" t="s">
        <v>1160</v>
      </c>
      <c r="P7688" s="17" t="s">
        <v>4584</v>
      </c>
      <c r="Q7688" s="17" t="s">
        <v>297</v>
      </c>
      <c r="R7688" s="18">
        <v>95</v>
      </c>
      <c r="S7688" s="10">
        <v>44</v>
      </c>
      <c r="AA7688" s="11" t="str">
        <f t="shared" si="120"/>
        <v>47. Quảng NamHuyện Tiên Phước</v>
      </c>
    </row>
    <row r="7689" spans="11:27" ht="15.75">
      <c r="K7689" s="21"/>
      <c r="L7689" s="17"/>
      <c r="M7689" s="17"/>
      <c r="N7689" s="17" t="s">
        <v>474</v>
      </c>
      <c r="O7689" s="17" t="s">
        <v>1160</v>
      </c>
      <c r="P7689" s="17" t="s">
        <v>7225</v>
      </c>
      <c r="Q7689" s="17" t="s">
        <v>297</v>
      </c>
      <c r="R7689" s="18">
        <v>95</v>
      </c>
      <c r="S7689" s="10">
        <v>44</v>
      </c>
      <c r="AA7689" s="11" t="str">
        <f t="shared" si="120"/>
        <v>47. Quảng NamHuyện Tiên Phước</v>
      </c>
    </row>
    <row r="7690" spans="11:27" ht="15.75">
      <c r="K7690" s="21"/>
      <c r="L7690" s="17"/>
      <c r="M7690" s="17"/>
      <c r="N7690" s="17" t="s">
        <v>474</v>
      </c>
      <c r="O7690" s="17" t="s">
        <v>1160</v>
      </c>
      <c r="P7690" s="17" t="s">
        <v>7226</v>
      </c>
      <c r="Q7690" s="17" t="s">
        <v>297</v>
      </c>
      <c r="R7690" s="18">
        <v>95</v>
      </c>
      <c r="S7690" s="10">
        <v>44</v>
      </c>
      <c r="AA7690" s="11" t="str">
        <f t="shared" si="120"/>
        <v>47. Quảng NamHuyện Tiên Phước</v>
      </c>
    </row>
    <row r="7691" spans="11:27" ht="15.75">
      <c r="K7691" s="21"/>
      <c r="L7691" s="17"/>
      <c r="M7691" s="17"/>
      <c r="N7691" s="17" t="s">
        <v>474</v>
      </c>
      <c r="O7691" s="17" t="s">
        <v>1160</v>
      </c>
      <c r="P7691" s="17" t="s">
        <v>7227</v>
      </c>
      <c r="Q7691" s="17" t="s">
        <v>297</v>
      </c>
      <c r="R7691" s="18">
        <v>95</v>
      </c>
      <c r="S7691" s="10">
        <v>44</v>
      </c>
      <c r="AA7691" s="11" t="str">
        <f t="shared" si="120"/>
        <v>47. Quảng NamHuyện Tiên Phước</v>
      </c>
    </row>
    <row r="7692" spans="11:27" ht="15.75">
      <c r="K7692" s="21"/>
      <c r="L7692" s="17"/>
      <c r="M7692" s="17"/>
      <c r="N7692" s="17" t="s">
        <v>474</v>
      </c>
      <c r="O7692" s="17" t="s">
        <v>1160</v>
      </c>
      <c r="P7692" s="17" t="s">
        <v>7228</v>
      </c>
      <c r="Q7692" s="17" t="s">
        <v>297</v>
      </c>
      <c r="R7692" s="18">
        <v>95</v>
      </c>
      <c r="S7692" s="10">
        <v>44</v>
      </c>
      <c r="AA7692" s="11" t="str">
        <f t="shared" si="120"/>
        <v>47. Quảng NamHuyện Tiên Phước</v>
      </c>
    </row>
    <row r="7693" spans="11:27" ht="15.75">
      <c r="K7693" s="21"/>
      <c r="L7693" s="17"/>
      <c r="M7693" s="17"/>
      <c r="N7693" s="17" t="s">
        <v>474</v>
      </c>
      <c r="O7693" s="17" t="s">
        <v>1160</v>
      </c>
      <c r="P7693" s="17" t="s">
        <v>7229</v>
      </c>
      <c r="Q7693" s="17" t="s">
        <v>297</v>
      </c>
      <c r="R7693" s="18">
        <v>95</v>
      </c>
      <c r="S7693" s="10">
        <v>44</v>
      </c>
      <c r="AA7693" s="11" t="str">
        <f t="shared" si="120"/>
        <v>47. Quảng NamHuyện Tiên Phước</v>
      </c>
    </row>
    <row r="7694" spans="11:27" ht="15.75">
      <c r="K7694" s="21"/>
      <c r="L7694" s="17"/>
      <c r="M7694" s="17"/>
      <c r="N7694" s="17" t="s">
        <v>474</v>
      </c>
      <c r="O7694" s="17" t="s">
        <v>1160</v>
      </c>
      <c r="P7694" s="17" t="s">
        <v>388</v>
      </c>
      <c r="Q7694" s="17" t="s">
        <v>297</v>
      </c>
      <c r="R7694" s="18">
        <v>95</v>
      </c>
      <c r="S7694" s="10">
        <v>44</v>
      </c>
      <c r="AA7694" s="11" t="str">
        <f t="shared" si="120"/>
        <v>47. Quảng NamHuyện Tiên Phước</v>
      </c>
    </row>
    <row r="7695" spans="11:27" ht="15.75">
      <c r="K7695" s="21"/>
      <c r="L7695" s="17"/>
      <c r="M7695" s="17"/>
      <c r="N7695" s="17" t="s">
        <v>474</v>
      </c>
      <c r="O7695" s="17" t="s">
        <v>1160</v>
      </c>
      <c r="P7695" s="17" t="s">
        <v>2659</v>
      </c>
      <c r="Q7695" s="17" t="s">
        <v>297</v>
      </c>
      <c r="R7695" s="18">
        <v>95</v>
      </c>
      <c r="S7695" s="10">
        <v>44</v>
      </c>
      <c r="AA7695" s="11" t="str">
        <f t="shared" si="120"/>
        <v>47. Quảng NamHuyện Tiên Phước</v>
      </c>
    </row>
    <row r="7696" spans="11:27" ht="15.75">
      <c r="K7696" s="21"/>
      <c r="L7696" s="17"/>
      <c r="M7696" s="17"/>
      <c r="N7696" s="17" t="s">
        <v>474</v>
      </c>
      <c r="O7696" s="17" t="s">
        <v>1160</v>
      </c>
      <c r="P7696" s="17" t="s">
        <v>7230</v>
      </c>
      <c r="Q7696" s="17" t="s">
        <v>297</v>
      </c>
      <c r="R7696" s="18">
        <v>95</v>
      </c>
      <c r="S7696" s="10">
        <v>44</v>
      </c>
      <c r="AA7696" s="11" t="str">
        <f t="shared" si="120"/>
        <v>47. Quảng NamHuyện Tiên Phước</v>
      </c>
    </row>
    <row r="7697" spans="11:27" ht="15.75">
      <c r="K7697" s="21"/>
      <c r="L7697" s="17"/>
      <c r="M7697" s="17"/>
      <c r="N7697" s="17" t="s">
        <v>474</v>
      </c>
      <c r="O7697" s="17" t="s">
        <v>1158</v>
      </c>
      <c r="P7697" s="17" t="s">
        <v>7231</v>
      </c>
      <c r="Q7697" s="17" t="s">
        <v>306</v>
      </c>
      <c r="R7697" s="18">
        <v>125</v>
      </c>
      <c r="S7697" s="10">
        <v>50</v>
      </c>
      <c r="AA7697" s="11" t="str">
        <f t="shared" si="120"/>
        <v>47. Quảng NamHuyện Thăng Bình</v>
      </c>
    </row>
    <row r="7698" spans="11:27" ht="15.75">
      <c r="K7698" s="21"/>
      <c r="L7698" s="17"/>
      <c r="M7698" s="17"/>
      <c r="N7698" s="17" t="s">
        <v>474</v>
      </c>
      <c r="O7698" s="17" t="s">
        <v>1158</v>
      </c>
      <c r="P7698" s="17" t="s">
        <v>3297</v>
      </c>
      <c r="Q7698" s="17" t="s">
        <v>306</v>
      </c>
      <c r="R7698" s="18">
        <v>125</v>
      </c>
      <c r="S7698" s="10">
        <v>50</v>
      </c>
      <c r="AA7698" s="11" t="str">
        <f t="shared" si="120"/>
        <v>47. Quảng NamHuyện Thăng Bình</v>
      </c>
    </row>
    <row r="7699" spans="11:27" ht="15.75">
      <c r="K7699" s="21"/>
      <c r="L7699" s="17"/>
      <c r="M7699" s="17"/>
      <c r="N7699" s="17" t="s">
        <v>474</v>
      </c>
      <c r="O7699" s="17" t="s">
        <v>1158</v>
      </c>
      <c r="P7699" s="17" t="s">
        <v>1707</v>
      </c>
      <c r="Q7699" s="17" t="s">
        <v>306</v>
      </c>
      <c r="R7699" s="18">
        <v>125</v>
      </c>
      <c r="S7699" s="10">
        <v>50</v>
      </c>
      <c r="AA7699" s="11" t="str">
        <f t="shared" si="120"/>
        <v>47. Quảng NamHuyện Thăng Bình</v>
      </c>
    </row>
    <row r="7700" spans="11:27" ht="15.75">
      <c r="K7700" s="21"/>
      <c r="L7700" s="17"/>
      <c r="M7700" s="17"/>
      <c r="N7700" s="17" t="s">
        <v>474</v>
      </c>
      <c r="O7700" s="17" t="s">
        <v>1158</v>
      </c>
      <c r="P7700" s="17" t="s">
        <v>2797</v>
      </c>
      <c r="Q7700" s="17" t="s">
        <v>306</v>
      </c>
      <c r="R7700" s="18">
        <v>125</v>
      </c>
      <c r="S7700" s="10">
        <v>50</v>
      </c>
      <c r="AA7700" s="11" t="str">
        <f t="shared" si="120"/>
        <v>47. Quảng NamHuyện Thăng Bình</v>
      </c>
    </row>
    <row r="7701" spans="11:27" ht="15.75">
      <c r="K7701" s="21"/>
      <c r="L7701" s="17"/>
      <c r="M7701" s="17"/>
      <c r="N7701" s="17" t="s">
        <v>474</v>
      </c>
      <c r="O7701" s="17" t="s">
        <v>1158</v>
      </c>
      <c r="P7701" s="17" t="s">
        <v>7232</v>
      </c>
      <c r="Q7701" s="17" t="s">
        <v>306</v>
      </c>
      <c r="R7701" s="18">
        <v>125</v>
      </c>
      <c r="S7701" s="10">
        <v>50</v>
      </c>
      <c r="AA7701" s="11" t="str">
        <f t="shared" si="120"/>
        <v>47. Quảng NamHuyện Thăng Bình</v>
      </c>
    </row>
    <row r="7702" spans="11:27" ht="15.75">
      <c r="K7702" s="21"/>
      <c r="L7702" s="17"/>
      <c r="M7702" s="17"/>
      <c r="N7702" s="17" t="s">
        <v>474</v>
      </c>
      <c r="O7702" s="17" t="s">
        <v>1158</v>
      </c>
      <c r="P7702" s="17" t="s">
        <v>7233</v>
      </c>
      <c r="Q7702" s="17" t="s">
        <v>306</v>
      </c>
      <c r="R7702" s="18">
        <v>125</v>
      </c>
      <c r="S7702" s="10">
        <v>50</v>
      </c>
      <c r="AA7702" s="11" t="str">
        <f t="shared" si="120"/>
        <v>47. Quảng NamHuyện Thăng Bình</v>
      </c>
    </row>
    <row r="7703" spans="11:27" ht="15.75">
      <c r="K7703" s="21"/>
      <c r="L7703" s="17"/>
      <c r="M7703" s="17"/>
      <c r="N7703" s="17" t="s">
        <v>474</v>
      </c>
      <c r="O7703" s="17" t="s">
        <v>1158</v>
      </c>
      <c r="P7703" s="17" t="s">
        <v>7234</v>
      </c>
      <c r="Q7703" s="17" t="s">
        <v>306</v>
      </c>
      <c r="R7703" s="18">
        <v>125</v>
      </c>
      <c r="S7703" s="10">
        <v>50</v>
      </c>
      <c r="AA7703" s="11" t="str">
        <f t="shared" si="120"/>
        <v>47. Quảng NamHuyện Thăng Bình</v>
      </c>
    </row>
    <row r="7704" spans="11:27" ht="15.75">
      <c r="K7704" s="21"/>
      <c r="L7704" s="17"/>
      <c r="M7704" s="17"/>
      <c r="N7704" s="17" t="s">
        <v>474</v>
      </c>
      <c r="O7704" s="17" t="s">
        <v>1158</v>
      </c>
      <c r="P7704" s="17" t="s">
        <v>5375</v>
      </c>
      <c r="Q7704" s="17" t="s">
        <v>306</v>
      </c>
      <c r="R7704" s="18">
        <v>125</v>
      </c>
      <c r="S7704" s="10">
        <v>50</v>
      </c>
      <c r="AA7704" s="11" t="str">
        <f t="shared" si="120"/>
        <v>47. Quảng NamHuyện Thăng Bình</v>
      </c>
    </row>
    <row r="7705" spans="11:27" ht="15.75">
      <c r="K7705" s="21"/>
      <c r="L7705" s="17"/>
      <c r="M7705" s="17"/>
      <c r="N7705" s="17" t="s">
        <v>474</v>
      </c>
      <c r="O7705" s="17" t="s">
        <v>1158</v>
      </c>
      <c r="P7705" s="17" t="s">
        <v>7235</v>
      </c>
      <c r="Q7705" s="17" t="s">
        <v>306</v>
      </c>
      <c r="R7705" s="18">
        <v>125</v>
      </c>
      <c r="S7705" s="10">
        <v>50</v>
      </c>
      <c r="AA7705" s="11" t="str">
        <f t="shared" si="120"/>
        <v>47. Quảng NamHuyện Thăng Bình</v>
      </c>
    </row>
    <row r="7706" spans="11:27" ht="15.75">
      <c r="K7706" s="21"/>
      <c r="L7706" s="17"/>
      <c r="M7706" s="17"/>
      <c r="N7706" s="17" t="s">
        <v>474</v>
      </c>
      <c r="O7706" s="17" t="s">
        <v>1158</v>
      </c>
      <c r="P7706" s="17" t="s">
        <v>7236</v>
      </c>
      <c r="Q7706" s="17" t="s">
        <v>306</v>
      </c>
      <c r="R7706" s="18">
        <v>125</v>
      </c>
      <c r="S7706" s="10">
        <v>50</v>
      </c>
      <c r="AA7706" s="11" t="str">
        <f t="shared" si="120"/>
        <v>47. Quảng NamHuyện Thăng Bình</v>
      </c>
    </row>
    <row r="7707" spans="11:27" ht="15.75">
      <c r="K7707" s="21"/>
      <c r="L7707" s="17"/>
      <c r="M7707" s="17"/>
      <c r="N7707" s="17" t="s">
        <v>474</v>
      </c>
      <c r="O7707" s="17" t="s">
        <v>1158</v>
      </c>
      <c r="P7707" s="17" t="s">
        <v>1165</v>
      </c>
      <c r="Q7707" s="17" t="s">
        <v>306</v>
      </c>
      <c r="R7707" s="18">
        <v>125</v>
      </c>
      <c r="S7707" s="10">
        <v>50</v>
      </c>
      <c r="AA7707" s="11" t="str">
        <f t="shared" si="120"/>
        <v>47. Quảng NamHuyện Thăng Bình</v>
      </c>
    </row>
    <row r="7708" spans="11:27" ht="15.75">
      <c r="K7708" s="21"/>
      <c r="L7708" s="17"/>
      <c r="M7708" s="17"/>
      <c r="N7708" s="17" t="s">
        <v>474</v>
      </c>
      <c r="O7708" s="17" t="s">
        <v>1158</v>
      </c>
      <c r="P7708" s="17" t="s">
        <v>7237</v>
      </c>
      <c r="Q7708" s="17" t="s">
        <v>306</v>
      </c>
      <c r="R7708" s="18">
        <v>125</v>
      </c>
      <c r="S7708" s="10">
        <v>50</v>
      </c>
      <c r="AA7708" s="11" t="str">
        <f t="shared" si="120"/>
        <v>47. Quảng NamHuyện Thăng Bình</v>
      </c>
    </row>
    <row r="7709" spans="11:27" ht="15.75">
      <c r="K7709" s="21"/>
      <c r="L7709" s="17"/>
      <c r="M7709" s="17"/>
      <c r="N7709" s="17" t="s">
        <v>474</v>
      </c>
      <c r="O7709" s="17" t="s">
        <v>1158</v>
      </c>
      <c r="P7709" s="17" t="s">
        <v>7238</v>
      </c>
      <c r="Q7709" s="17" t="s">
        <v>306</v>
      </c>
      <c r="R7709" s="18">
        <v>125</v>
      </c>
      <c r="S7709" s="10">
        <v>50</v>
      </c>
      <c r="AA7709" s="11" t="str">
        <f t="shared" si="120"/>
        <v>47. Quảng NamHuyện Thăng Bình</v>
      </c>
    </row>
    <row r="7710" spans="11:27" ht="15.75">
      <c r="K7710" s="21"/>
      <c r="L7710" s="17"/>
      <c r="M7710" s="17"/>
      <c r="N7710" s="17" t="s">
        <v>474</v>
      </c>
      <c r="O7710" s="17" t="s">
        <v>1158</v>
      </c>
      <c r="P7710" s="17" t="s">
        <v>1111</v>
      </c>
      <c r="Q7710" s="17" t="s">
        <v>306</v>
      </c>
      <c r="R7710" s="18">
        <v>125</v>
      </c>
      <c r="S7710" s="10">
        <v>50</v>
      </c>
      <c r="AA7710" s="11" t="str">
        <f t="shared" si="120"/>
        <v>47. Quảng NamHuyện Thăng Bình</v>
      </c>
    </row>
    <row r="7711" spans="11:27" ht="15.75">
      <c r="K7711" s="21"/>
      <c r="L7711" s="17"/>
      <c r="M7711" s="17"/>
      <c r="N7711" s="17" t="s">
        <v>474</v>
      </c>
      <c r="O7711" s="17" t="s">
        <v>1158</v>
      </c>
      <c r="P7711" s="17" t="s">
        <v>7239</v>
      </c>
      <c r="Q7711" s="17" t="s">
        <v>306</v>
      </c>
      <c r="R7711" s="18">
        <v>125</v>
      </c>
      <c r="S7711" s="10">
        <v>50</v>
      </c>
      <c r="AA7711" s="11" t="str">
        <f t="shared" si="120"/>
        <v>47. Quảng NamHuyện Thăng Bình</v>
      </c>
    </row>
    <row r="7712" spans="11:27" ht="15.75">
      <c r="K7712" s="21"/>
      <c r="L7712" s="17"/>
      <c r="M7712" s="17"/>
      <c r="N7712" s="17" t="s">
        <v>474</v>
      </c>
      <c r="O7712" s="17" t="s">
        <v>1158</v>
      </c>
      <c r="P7712" s="17" t="s">
        <v>7240</v>
      </c>
      <c r="Q7712" s="17" t="s">
        <v>306</v>
      </c>
      <c r="R7712" s="18">
        <v>125</v>
      </c>
      <c r="S7712" s="10">
        <v>50</v>
      </c>
      <c r="AA7712" s="11" t="str">
        <f t="shared" si="120"/>
        <v>47. Quảng NamHuyện Thăng Bình</v>
      </c>
    </row>
    <row r="7713" spans="11:27" ht="15.75">
      <c r="K7713" s="21"/>
      <c r="L7713" s="17"/>
      <c r="M7713" s="17"/>
      <c r="N7713" s="17" t="s">
        <v>474</v>
      </c>
      <c r="O7713" s="17" t="s">
        <v>1158</v>
      </c>
      <c r="P7713" s="17" t="s">
        <v>7241</v>
      </c>
      <c r="Q7713" s="17" t="s">
        <v>306</v>
      </c>
      <c r="R7713" s="18">
        <v>125</v>
      </c>
      <c r="S7713" s="10">
        <v>50</v>
      </c>
      <c r="AA7713" s="11" t="str">
        <f t="shared" si="120"/>
        <v>47. Quảng NamHuyện Thăng Bình</v>
      </c>
    </row>
    <row r="7714" spans="11:27" ht="15.75">
      <c r="K7714" s="21"/>
      <c r="L7714" s="17"/>
      <c r="M7714" s="17"/>
      <c r="N7714" s="17" t="s">
        <v>474</v>
      </c>
      <c r="O7714" s="17" t="s">
        <v>1158</v>
      </c>
      <c r="P7714" s="17" t="s">
        <v>7242</v>
      </c>
      <c r="Q7714" s="17" t="s">
        <v>306</v>
      </c>
      <c r="R7714" s="18">
        <v>125</v>
      </c>
      <c r="S7714" s="10">
        <v>50</v>
      </c>
      <c r="AA7714" s="11" t="str">
        <f t="shared" si="120"/>
        <v>47. Quảng NamHuyện Thăng Bình</v>
      </c>
    </row>
    <row r="7715" spans="11:27" ht="15.75">
      <c r="K7715" s="21"/>
      <c r="L7715" s="17"/>
      <c r="M7715" s="17"/>
      <c r="N7715" s="17" t="s">
        <v>474</v>
      </c>
      <c r="O7715" s="17" t="s">
        <v>1158</v>
      </c>
      <c r="P7715" s="17" t="s">
        <v>7243</v>
      </c>
      <c r="Q7715" s="17" t="s">
        <v>306</v>
      </c>
      <c r="R7715" s="18">
        <v>125</v>
      </c>
      <c r="S7715" s="10">
        <v>50</v>
      </c>
      <c r="AA7715" s="11" t="str">
        <f t="shared" si="120"/>
        <v>47. Quảng NamHuyện Thăng Bình</v>
      </c>
    </row>
    <row r="7716" spans="11:27" ht="15.75">
      <c r="K7716" s="21"/>
      <c r="L7716" s="17"/>
      <c r="M7716" s="17"/>
      <c r="N7716" s="17" t="s">
        <v>474</v>
      </c>
      <c r="O7716" s="17" t="s">
        <v>1158</v>
      </c>
      <c r="P7716" s="17" t="s">
        <v>5388</v>
      </c>
      <c r="Q7716" s="17" t="s">
        <v>306</v>
      </c>
      <c r="R7716" s="18">
        <v>125</v>
      </c>
      <c r="S7716" s="10">
        <v>50</v>
      </c>
      <c r="AA7716" s="11" t="str">
        <f t="shared" si="120"/>
        <v>47. Quảng NamHuyện Thăng Bình</v>
      </c>
    </row>
    <row r="7717" spans="11:27" ht="15.75">
      <c r="K7717" s="21"/>
      <c r="L7717" s="17"/>
      <c r="M7717" s="17"/>
      <c r="N7717" s="17" t="s">
        <v>474</v>
      </c>
      <c r="O7717" s="17" t="s">
        <v>1158</v>
      </c>
      <c r="P7717" s="17" t="s">
        <v>7244</v>
      </c>
      <c r="Q7717" s="17" t="s">
        <v>306</v>
      </c>
      <c r="R7717" s="18">
        <v>125</v>
      </c>
      <c r="S7717" s="10">
        <v>50</v>
      </c>
      <c r="AA7717" s="11" t="str">
        <f t="shared" si="120"/>
        <v>47. Quảng NamHuyện Thăng Bình</v>
      </c>
    </row>
    <row r="7718" spans="11:27" ht="15.75">
      <c r="K7718" s="21"/>
      <c r="L7718" s="17"/>
      <c r="M7718" s="17"/>
      <c r="N7718" s="17" t="s">
        <v>474</v>
      </c>
      <c r="O7718" s="17" t="s">
        <v>1158</v>
      </c>
      <c r="P7718" s="17" t="s">
        <v>2418</v>
      </c>
      <c r="Q7718" s="17" t="s">
        <v>306</v>
      </c>
      <c r="R7718" s="18">
        <v>125</v>
      </c>
      <c r="S7718" s="10">
        <v>50</v>
      </c>
      <c r="AA7718" s="11" t="str">
        <f t="shared" si="120"/>
        <v>47. Quảng NamHuyện Thăng Bình</v>
      </c>
    </row>
    <row r="7719" spans="11:27" ht="15.75">
      <c r="K7719" s="21"/>
      <c r="L7719" s="17"/>
      <c r="M7719" s="17"/>
      <c r="N7719" s="17" t="s">
        <v>474</v>
      </c>
      <c r="O7719" s="17" t="s">
        <v>1115</v>
      </c>
      <c r="P7719" s="17" t="s">
        <v>7245</v>
      </c>
      <c r="Q7719" s="17" t="s">
        <v>306</v>
      </c>
      <c r="R7719" s="18">
        <v>125</v>
      </c>
      <c r="S7719" s="10">
        <v>50</v>
      </c>
      <c r="AA7719" s="11" t="str">
        <f t="shared" si="120"/>
        <v>47. Quảng NamThành phố Hội An</v>
      </c>
    </row>
    <row r="7720" spans="11:27" ht="15.75">
      <c r="K7720" s="21"/>
      <c r="L7720" s="17"/>
      <c r="M7720" s="17"/>
      <c r="N7720" s="17" t="s">
        <v>474</v>
      </c>
      <c r="O7720" s="17" t="s">
        <v>1115</v>
      </c>
      <c r="P7720" s="17" t="s">
        <v>7246</v>
      </c>
      <c r="Q7720" s="17" t="s">
        <v>306</v>
      </c>
      <c r="R7720" s="18">
        <v>125</v>
      </c>
      <c r="S7720" s="10">
        <v>50</v>
      </c>
      <c r="AA7720" s="11" t="str">
        <f t="shared" si="120"/>
        <v>47. Quảng NamThành phố Hội An</v>
      </c>
    </row>
    <row r="7721" spans="11:27" ht="15.75">
      <c r="K7721" s="21"/>
      <c r="L7721" s="17"/>
      <c r="M7721" s="17"/>
      <c r="N7721" s="17" t="s">
        <v>474</v>
      </c>
      <c r="O7721" s="17" t="s">
        <v>1115</v>
      </c>
      <c r="P7721" s="17" t="s">
        <v>7247</v>
      </c>
      <c r="Q7721" s="17" t="s">
        <v>306</v>
      </c>
      <c r="R7721" s="18">
        <v>125</v>
      </c>
      <c r="S7721" s="10">
        <v>50</v>
      </c>
      <c r="AA7721" s="11" t="str">
        <f t="shared" si="120"/>
        <v>47. Quảng NamThành phố Hội An</v>
      </c>
    </row>
    <row r="7722" spans="11:27" ht="15.75">
      <c r="K7722" s="21"/>
      <c r="L7722" s="17"/>
      <c r="M7722" s="17"/>
      <c r="N7722" s="17" t="s">
        <v>474</v>
      </c>
      <c r="O7722" s="17" t="s">
        <v>1115</v>
      </c>
      <c r="P7722" s="17" t="s">
        <v>7248</v>
      </c>
      <c r="Q7722" s="17" t="s">
        <v>306</v>
      </c>
      <c r="R7722" s="18">
        <v>125</v>
      </c>
      <c r="S7722" s="10">
        <v>50</v>
      </c>
      <c r="AA7722" s="11" t="str">
        <f t="shared" si="120"/>
        <v>47. Quảng NamThành phố Hội An</v>
      </c>
    </row>
    <row r="7723" spans="11:27" ht="15.75">
      <c r="K7723" s="21"/>
      <c r="L7723" s="17"/>
      <c r="M7723" s="17"/>
      <c r="N7723" s="17" t="s">
        <v>474</v>
      </c>
      <c r="O7723" s="17" t="s">
        <v>1115</v>
      </c>
      <c r="P7723" s="17" t="s">
        <v>7249</v>
      </c>
      <c r="Q7723" s="17" t="s">
        <v>306</v>
      </c>
      <c r="R7723" s="18">
        <v>125</v>
      </c>
      <c r="S7723" s="10">
        <v>50</v>
      </c>
      <c r="AA7723" s="11" t="str">
        <f t="shared" si="120"/>
        <v>47. Quảng NamThành phố Hội An</v>
      </c>
    </row>
    <row r="7724" spans="11:27" ht="15.75">
      <c r="K7724" s="21"/>
      <c r="L7724" s="17"/>
      <c r="M7724" s="17"/>
      <c r="N7724" s="17" t="s">
        <v>474</v>
      </c>
      <c r="O7724" s="17" t="s">
        <v>1115</v>
      </c>
      <c r="P7724" s="17" t="s">
        <v>7250</v>
      </c>
      <c r="Q7724" s="17" t="s">
        <v>306</v>
      </c>
      <c r="R7724" s="18">
        <v>125</v>
      </c>
      <c r="S7724" s="10">
        <v>50</v>
      </c>
      <c r="AA7724" s="11" t="str">
        <f t="shared" si="120"/>
        <v>47. Quảng NamThành phố Hội An</v>
      </c>
    </row>
    <row r="7725" spans="11:27" ht="15.75">
      <c r="K7725" s="21"/>
      <c r="L7725" s="17"/>
      <c r="M7725" s="17"/>
      <c r="N7725" s="17" t="s">
        <v>474</v>
      </c>
      <c r="O7725" s="17" t="s">
        <v>1115</v>
      </c>
      <c r="P7725" s="17" t="s">
        <v>7251</v>
      </c>
      <c r="Q7725" s="17" t="s">
        <v>306</v>
      </c>
      <c r="R7725" s="18">
        <v>125</v>
      </c>
      <c r="S7725" s="10">
        <v>50</v>
      </c>
      <c r="AA7725" s="11" t="str">
        <f t="shared" si="120"/>
        <v>47. Quảng NamThành phố Hội An</v>
      </c>
    </row>
    <row r="7726" spans="11:27" ht="15.75">
      <c r="K7726" s="21"/>
      <c r="L7726" s="17"/>
      <c r="M7726" s="17"/>
      <c r="N7726" s="17" t="s">
        <v>474</v>
      </c>
      <c r="O7726" s="17" t="s">
        <v>1115</v>
      </c>
      <c r="P7726" s="17" t="s">
        <v>2258</v>
      </c>
      <c r="Q7726" s="17" t="s">
        <v>306</v>
      </c>
      <c r="R7726" s="18">
        <v>125</v>
      </c>
      <c r="S7726" s="10">
        <v>50</v>
      </c>
      <c r="AA7726" s="11" t="str">
        <f t="shared" si="120"/>
        <v>47. Quảng NamThành phố Hội An</v>
      </c>
    </row>
    <row r="7727" spans="11:27" ht="15.75">
      <c r="K7727" s="21"/>
      <c r="L7727" s="17"/>
      <c r="M7727" s="17"/>
      <c r="N7727" s="17" t="s">
        <v>474</v>
      </c>
      <c r="O7727" s="17" t="s">
        <v>1115</v>
      </c>
      <c r="P7727" s="17" t="s">
        <v>7252</v>
      </c>
      <c r="Q7727" s="17" t="s">
        <v>306</v>
      </c>
      <c r="R7727" s="18">
        <v>125</v>
      </c>
      <c r="S7727" s="10">
        <v>50</v>
      </c>
      <c r="AA7727" s="11" t="str">
        <f t="shared" si="120"/>
        <v>47. Quảng NamThành phố Hội An</v>
      </c>
    </row>
    <row r="7728" spans="11:27" ht="15.75">
      <c r="K7728" s="21"/>
      <c r="L7728" s="17"/>
      <c r="M7728" s="17"/>
      <c r="N7728" s="17" t="s">
        <v>474</v>
      </c>
      <c r="O7728" s="17" t="s">
        <v>1115</v>
      </c>
      <c r="P7728" s="17" t="s">
        <v>4623</v>
      </c>
      <c r="Q7728" s="17" t="s">
        <v>306</v>
      </c>
      <c r="R7728" s="18">
        <v>125</v>
      </c>
      <c r="S7728" s="10">
        <v>50</v>
      </c>
      <c r="AA7728" s="11" t="str">
        <f t="shared" si="120"/>
        <v>47. Quảng NamThành phố Hội An</v>
      </c>
    </row>
    <row r="7729" spans="11:27" ht="15.75">
      <c r="K7729" s="21"/>
      <c r="L7729" s="17"/>
      <c r="M7729" s="17"/>
      <c r="N7729" s="17" t="s">
        <v>474</v>
      </c>
      <c r="O7729" s="17" t="s">
        <v>1115</v>
      </c>
      <c r="P7729" s="17" t="s">
        <v>7253</v>
      </c>
      <c r="Q7729" s="17" t="s">
        <v>306</v>
      </c>
      <c r="R7729" s="18">
        <v>125</v>
      </c>
      <c r="S7729" s="10">
        <v>50</v>
      </c>
      <c r="AA7729" s="11" t="str">
        <f t="shared" si="120"/>
        <v>47. Quảng NamThành phố Hội An</v>
      </c>
    </row>
    <row r="7730" spans="11:27" ht="15.75">
      <c r="K7730" s="21"/>
      <c r="L7730" s="17"/>
      <c r="M7730" s="17"/>
      <c r="N7730" s="17" t="s">
        <v>474</v>
      </c>
      <c r="O7730" s="17" t="s">
        <v>1115</v>
      </c>
      <c r="P7730" s="17" t="s">
        <v>7254</v>
      </c>
      <c r="Q7730" s="17" t="s">
        <v>306</v>
      </c>
      <c r="R7730" s="18">
        <v>125</v>
      </c>
      <c r="S7730" s="10">
        <v>50</v>
      </c>
      <c r="AA7730" s="11" t="str">
        <f t="shared" si="120"/>
        <v>47. Quảng NamThành phố Hội An</v>
      </c>
    </row>
    <row r="7731" spans="11:27" ht="15.75">
      <c r="K7731" s="21"/>
      <c r="L7731" s="17"/>
      <c r="M7731" s="17"/>
      <c r="N7731" s="17" t="s">
        <v>474</v>
      </c>
      <c r="O7731" s="17" t="s">
        <v>1115</v>
      </c>
      <c r="P7731" s="17" t="s">
        <v>1786</v>
      </c>
      <c r="Q7731" s="17" t="s">
        <v>306</v>
      </c>
      <c r="R7731" s="18">
        <v>125</v>
      </c>
      <c r="S7731" s="10">
        <v>50</v>
      </c>
      <c r="AA7731" s="11" t="str">
        <f t="shared" si="120"/>
        <v>47. Quảng NamThành phố Hội An</v>
      </c>
    </row>
    <row r="7732" spans="11:27" ht="15.75">
      <c r="K7732" s="21"/>
      <c r="L7732" s="17"/>
      <c r="M7732" s="17"/>
      <c r="N7732" s="17" t="s">
        <v>474</v>
      </c>
      <c r="O7732" s="17" t="s">
        <v>1113</v>
      </c>
      <c r="P7732" s="17" t="s">
        <v>7255</v>
      </c>
      <c r="Q7732" s="17" t="s">
        <v>306</v>
      </c>
      <c r="R7732" s="18">
        <v>125</v>
      </c>
      <c r="S7732" s="10">
        <v>50</v>
      </c>
      <c r="AA7732" s="11" t="str">
        <f t="shared" si="120"/>
        <v>47. Quảng NamThành phố Tam Kỳ</v>
      </c>
    </row>
    <row r="7733" spans="11:27" ht="15.75">
      <c r="K7733" s="21"/>
      <c r="L7733" s="17"/>
      <c r="M7733" s="17"/>
      <c r="N7733" s="17" t="s">
        <v>474</v>
      </c>
      <c r="O7733" s="17" t="s">
        <v>1113</v>
      </c>
      <c r="P7733" s="17" t="s">
        <v>1880</v>
      </c>
      <c r="Q7733" s="17" t="s">
        <v>306</v>
      </c>
      <c r="R7733" s="18">
        <v>125</v>
      </c>
      <c r="S7733" s="10">
        <v>50</v>
      </c>
      <c r="AA7733" s="11" t="str">
        <f t="shared" si="120"/>
        <v>47. Quảng NamThành phố Tam Kỳ</v>
      </c>
    </row>
    <row r="7734" spans="11:27" ht="15.75">
      <c r="K7734" s="21"/>
      <c r="L7734" s="17"/>
      <c r="M7734" s="17"/>
      <c r="N7734" s="17" t="s">
        <v>474</v>
      </c>
      <c r="O7734" s="17" t="s">
        <v>1113</v>
      </c>
      <c r="P7734" s="17" t="s">
        <v>7256</v>
      </c>
      <c r="Q7734" s="17" t="s">
        <v>306</v>
      </c>
      <c r="R7734" s="18">
        <v>125</v>
      </c>
      <c r="S7734" s="10">
        <v>50</v>
      </c>
      <c r="AA7734" s="11" t="str">
        <f t="shared" si="120"/>
        <v>47. Quảng NamThành phố Tam Kỳ</v>
      </c>
    </row>
    <row r="7735" spans="11:27" ht="15.75">
      <c r="K7735" s="21"/>
      <c r="L7735" s="17"/>
      <c r="M7735" s="17"/>
      <c r="N7735" s="17" t="s">
        <v>474</v>
      </c>
      <c r="O7735" s="17" t="s">
        <v>1113</v>
      </c>
      <c r="P7735" s="17" t="s">
        <v>7257</v>
      </c>
      <c r="Q7735" s="17" t="s">
        <v>306</v>
      </c>
      <c r="R7735" s="18">
        <v>125</v>
      </c>
      <c r="S7735" s="10">
        <v>50</v>
      </c>
      <c r="AA7735" s="11" t="str">
        <f t="shared" si="120"/>
        <v>47. Quảng NamThành phố Tam Kỳ</v>
      </c>
    </row>
    <row r="7736" spans="11:27" ht="15.75">
      <c r="K7736" s="21"/>
      <c r="L7736" s="17"/>
      <c r="M7736" s="17"/>
      <c r="N7736" s="17" t="s">
        <v>474</v>
      </c>
      <c r="O7736" s="17" t="s">
        <v>1113</v>
      </c>
      <c r="P7736" s="17" t="s">
        <v>7258</v>
      </c>
      <c r="Q7736" s="17" t="s">
        <v>306</v>
      </c>
      <c r="R7736" s="18">
        <v>125</v>
      </c>
      <c r="S7736" s="10">
        <v>50</v>
      </c>
      <c r="AA7736" s="11" t="str">
        <f t="shared" si="120"/>
        <v>47. Quảng NamThành phố Tam Kỳ</v>
      </c>
    </row>
    <row r="7737" spans="11:27" ht="15.75">
      <c r="K7737" s="21"/>
      <c r="L7737" s="17"/>
      <c r="M7737" s="17"/>
      <c r="N7737" s="17" t="s">
        <v>474</v>
      </c>
      <c r="O7737" s="17" t="s">
        <v>1113</v>
      </c>
      <c r="P7737" s="17" t="s">
        <v>4131</v>
      </c>
      <c r="Q7737" s="17" t="s">
        <v>306</v>
      </c>
      <c r="R7737" s="18">
        <v>125</v>
      </c>
      <c r="S7737" s="10">
        <v>50</v>
      </c>
      <c r="AA7737" s="11" t="str">
        <f t="shared" si="120"/>
        <v>47. Quảng NamThành phố Tam Kỳ</v>
      </c>
    </row>
    <row r="7738" spans="11:27" ht="15.75">
      <c r="K7738" s="21"/>
      <c r="L7738" s="17"/>
      <c r="M7738" s="17"/>
      <c r="N7738" s="17" t="s">
        <v>474</v>
      </c>
      <c r="O7738" s="17" t="s">
        <v>1113</v>
      </c>
      <c r="P7738" s="17" t="s">
        <v>5286</v>
      </c>
      <c r="Q7738" s="17" t="s">
        <v>306</v>
      </c>
      <c r="R7738" s="18">
        <v>125</v>
      </c>
      <c r="S7738" s="10">
        <v>50</v>
      </c>
      <c r="AA7738" s="11" t="str">
        <f t="shared" si="120"/>
        <v>47. Quảng NamThành phố Tam Kỳ</v>
      </c>
    </row>
    <row r="7739" spans="11:27" ht="15.75">
      <c r="K7739" s="21"/>
      <c r="L7739" s="17"/>
      <c r="M7739" s="17"/>
      <c r="N7739" s="17" t="s">
        <v>474</v>
      </c>
      <c r="O7739" s="17" t="s">
        <v>1113</v>
      </c>
      <c r="P7739" s="17" t="s">
        <v>7259</v>
      </c>
      <c r="Q7739" s="17" t="s">
        <v>306</v>
      </c>
      <c r="R7739" s="18">
        <v>125</v>
      </c>
      <c r="S7739" s="10">
        <v>50</v>
      </c>
      <c r="AA7739" s="11" t="str">
        <f t="shared" si="120"/>
        <v>47. Quảng NamThành phố Tam Kỳ</v>
      </c>
    </row>
    <row r="7740" spans="11:27" ht="15.75">
      <c r="K7740" s="21"/>
      <c r="L7740" s="17"/>
      <c r="M7740" s="17"/>
      <c r="N7740" s="17" t="s">
        <v>474</v>
      </c>
      <c r="O7740" s="17" t="s">
        <v>1113</v>
      </c>
      <c r="P7740" s="17" t="s">
        <v>7260</v>
      </c>
      <c r="Q7740" s="17" t="s">
        <v>306</v>
      </c>
      <c r="R7740" s="18">
        <v>125</v>
      </c>
      <c r="S7740" s="10">
        <v>50</v>
      </c>
      <c r="AA7740" s="11" t="str">
        <f t="shared" si="120"/>
        <v>47. Quảng NamThành phố Tam Kỳ</v>
      </c>
    </row>
    <row r="7741" spans="11:27" ht="15.75">
      <c r="K7741" s="21"/>
      <c r="L7741" s="17"/>
      <c r="M7741" s="17"/>
      <c r="N7741" s="17" t="s">
        <v>474</v>
      </c>
      <c r="O7741" s="17" t="s">
        <v>1113</v>
      </c>
      <c r="P7741" s="17" t="s">
        <v>7261</v>
      </c>
      <c r="Q7741" s="17" t="s">
        <v>306</v>
      </c>
      <c r="R7741" s="18">
        <v>125</v>
      </c>
      <c r="S7741" s="10">
        <v>50</v>
      </c>
      <c r="AA7741" s="11" t="str">
        <f t="shared" si="120"/>
        <v>47. Quảng NamThành phố Tam Kỳ</v>
      </c>
    </row>
    <row r="7742" spans="11:27" ht="15.75">
      <c r="K7742" s="21"/>
      <c r="L7742" s="17"/>
      <c r="M7742" s="17"/>
      <c r="N7742" s="17" t="s">
        <v>474</v>
      </c>
      <c r="O7742" s="17" t="s">
        <v>1113</v>
      </c>
      <c r="P7742" s="17" t="s">
        <v>7262</v>
      </c>
      <c r="Q7742" s="17" t="s">
        <v>306</v>
      </c>
      <c r="R7742" s="18">
        <v>125</v>
      </c>
      <c r="S7742" s="10">
        <v>50</v>
      </c>
      <c r="AA7742" s="11" t="str">
        <f t="shared" si="120"/>
        <v>47. Quảng NamThành phố Tam Kỳ</v>
      </c>
    </row>
    <row r="7743" spans="11:27" ht="15.75">
      <c r="K7743" s="21"/>
      <c r="L7743" s="17"/>
      <c r="M7743" s="17"/>
      <c r="N7743" s="17" t="s">
        <v>474</v>
      </c>
      <c r="O7743" s="17" t="s">
        <v>1113</v>
      </c>
      <c r="P7743" s="17" t="s">
        <v>3356</v>
      </c>
      <c r="Q7743" s="17" t="s">
        <v>306</v>
      </c>
      <c r="R7743" s="18">
        <v>125</v>
      </c>
      <c r="S7743" s="10">
        <v>50</v>
      </c>
      <c r="AA7743" s="11" t="str">
        <f t="shared" si="120"/>
        <v>47. Quảng NamThành phố Tam Kỳ</v>
      </c>
    </row>
    <row r="7744" spans="11:27" ht="15.75">
      <c r="K7744" s="21"/>
      <c r="L7744" s="17"/>
      <c r="M7744" s="17"/>
      <c r="N7744" s="17" t="s">
        <v>474</v>
      </c>
      <c r="O7744" s="17" t="s">
        <v>1113</v>
      </c>
      <c r="P7744" s="17" t="s">
        <v>7263</v>
      </c>
      <c r="Q7744" s="17" t="s">
        <v>306</v>
      </c>
      <c r="R7744" s="18">
        <v>125</v>
      </c>
      <c r="S7744" s="10">
        <v>50</v>
      </c>
      <c r="AA7744" s="11" t="str">
        <f t="shared" si="120"/>
        <v>47. Quảng NamThành phố Tam Kỳ</v>
      </c>
    </row>
    <row r="7745" spans="11:27" ht="15.75">
      <c r="K7745" s="21"/>
      <c r="L7745" s="17"/>
      <c r="M7745" s="17"/>
      <c r="N7745" s="17" t="s">
        <v>474</v>
      </c>
      <c r="O7745" s="17" t="s">
        <v>1117</v>
      </c>
      <c r="P7745" s="17" t="s">
        <v>7264</v>
      </c>
      <c r="Q7745" s="17" t="s">
        <v>306</v>
      </c>
      <c r="R7745" s="18">
        <v>125</v>
      </c>
      <c r="S7745" s="10">
        <v>50</v>
      </c>
      <c r="AA7745" s="11" t="str">
        <f t="shared" si="120"/>
        <v>47. Quảng NamThị xã Điện Bàn</v>
      </c>
    </row>
    <row r="7746" spans="11:27" ht="15.75">
      <c r="K7746" s="21"/>
      <c r="L7746" s="17"/>
      <c r="M7746" s="17"/>
      <c r="N7746" s="17" t="s">
        <v>474</v>
      </c>
      <c r="O7746" s="17" t="s">
        <v>1117</v>
      </c>
      <c r="P7746" s="17" t="s">
        <v>7265</v>
      </c>
      <c r="Q7746" s="17" t="s">
        <v>306</v>
      </c>
      <c r="R7746" s="18">
        <v>125</v>
      </c>
      <c r="S7746" s="10">
        <v>50</v>
      </c>
      <c r="AA7746" s="11" t="str">
        <f t="shared" si="120"/>
        <v>47. Quảng NamThị xã Điện Bàn</v>
      </c>
    </row>
    <row r="7747" spans="11:27" ht="15.75">
      <c r="K7747" s="21"/>
      <c r="L7747" s="17"/>
      <c r="M7747" s="17"/>
      <c r="N7747" s="17" t="s">
        <v>474</v>
      </c>
      <c r="O7747" s="17" t="s">
        <v>1117</v>
      </c>
      <c r="P7747" s="17" t="s">
        <v>7266</v>
      </c>
      <c r="Q7747" s="17" t="s">
        <v>306</v>
      </c>
      <c r="R7747" s="18">
        <v>125</v>
      </c>
      <c r="S7747" s="10">
        <v>50</v>
      </c>
      <c r="AA7747" s="11" t="str">
        <f t="shared" si="120"/>
        <v>47. Quảng NamThị xã Điện Bàn</v>
      </c>
    </row>
    <row r="7748" spans="11:27" ht="15.75">
      <c r="K7748" s="21"/>
      <c r="L7748" s="17"/>
      <c r="M7748" s="17"/>
      <c r="N7748" s="17" t="s">
        <v>474</v>
      </c>
      <c r="O7748" s="17" t="s">
        <v>1117</v>
      </c>
      <c r="P7748" s="17" t="s">
        <v>7267</v>
      </c>
      <c r="Q7748" s="17" t="s">
        <v>306</v>
      </c>
      <c r="R7748" s="18">
        <v>125</v>
      </c>
      <c r="S7748" s="10">
        <v>50</v>
      </c>
      <c r="AA7748" s="11" t="str">
        <f t="shared" si="120"/>
        <v>47. Quảng NamThị xã Điện Bàn</v>
      </c>
    </row>
    <row r="7749" spans="11:27" ht="15.75">
      <c r="K7749" s="21"/>
      <c r="L7749" s="17"/>
      <c r="M7749" s="17"/>
      <c r="N7749" s="17" t="s">
        <v>474</v>
      </c>
      <c r="O7749" s="17" t="s">
        <v>1117</v>
      </c>
      <c r="P7749" s="17" t="s">
        <v>7268</v>
      </c>
      <c r="Q7749" s="17" t="s">
        <v>306</v>
      </c>
      <c r="R7749" s="18">
        <v>125</v>
      </c>
      <c r="S7749" s="10">
        <v>50</v>
      </c>
      <c r="AA7749" s="11" t="str">
        <f t="shared" si="120"/>
        <v>47. Quảng NamThị xã Điện Bàn</v>
      </c>
    </row>
    <row r="7750" spans="11:27" ht="15.75">
      <c r="K7750" s="21"/>
      <c r="L7750" s="17"/>
      <c r="M7750" s="17"/>
      <c r="N7750" s="17" t="s">
        <v>474</v>
      </c>
      <c r="O7750" s="17" t="s">
        <v>1117</v>
      </c>
      <c r="P7750" s="17" t="s">
        <v>7269</v>
      </c>
      <c r="Q7750" s="17" t="s">
        <v>306</v>
      </c>
      <c r="R7750" s="18">
        <v>125</v>
      </c>
      <c r="S7750" s="10">
        <v>50</v>
      </c>
      <c r="AA7750" s="11" t="str">
        <f t="shared" ref="AA7750:AA7813" si="121">N7750&amp;O7750</f>
        <v>47. Quảng NamThị xã Điện Bàn</v>
      </c>
    </row>
    <row r="7751" spans="11:27" ht="15.75">
      <c r="K7751" s="21"/>
      <c r="L7751" s="17"/>
      <c r="M7751" s="17"/>
      <c r="N7751" s="17" t="s">
        <v>474</v>
      </c>
      <c r="O7751" s="17" t="s">
        <v>1117</v>
      </c>
      <c r="P7751" s="17" t="s">
        <v>7270</v>
      </c>
      <c r="Q7751" s="17" t="s">
        <v>306</v>
      </c>
      <c r="R7751" s="18">
        <v>125</v>
      </c>
      <c r="S7751" s="10">
        <v>50</v>
      </c>
      <c r="AA7751" s="11" t="str">
        <f t="shared" si="121"/>
        <v>47. Quảng NamThị xã Điện Bàn</v>
      </c>
    </row>
    <row r="7752" spans="11:27" ht="15.75">
      <c r="K7752" s="21"/>
      <c r="L7752" s="17"/>
      <c r="M7752" s="17"/>
      <c r="N7752" s="17" t="s">
        <v>474</v>
      </c>
      <c r="O7752" s="17" t="s">
        <v>1117</v>
      </c>
      <c r="P7752" s="17" t="s">
        <v>7271</v>
      </c>
      <c r="Q7752" s="17" t="s">
        <v>306</v>
      </c>
      <c r="R7752" s="18">
        <v>125</v>
      </c>
      <c r="S7752" s="10">
        <v>50</v>
      </c>
      <c r="AA7752" s="11" t="str">
        <f t="shared" si="121"/>
        <v>47. Quảng NamThị xã Điện Bàn</v>
      </c>
    </row>
    <row r="7753" spans="11:27" ht="15.75">
      <c r="K7753" s="21"/>
      <c r="L7753" s="17"/>
      <c r="M7753" s="17"/>
      <c r="N7753" s="17" t="s">
        <v>474</v>
      </c>
      <c r="O7753" s="17" t="s">
        <v>1117</v>
      </c>
      <c r="P7753" s="17" t="s">
        <v>7272</v>
      </c>
      <c r="Q7753" s="17" t="s">
        <v>306</v>
      </c>
      <c r="R7753" s="18">
        <v>125</v>
      </c>
      <c r="S7753" s="10">
        <v>50</v>
      </c>
      <c r="AA7753" s="11" t="str">
        <f t="shared" si="121"/>
        <v>47. Quảng NamThị xã Điện Bàn</v>
      </c>
    </row>
    <row r="7754" spans="11:27" ht="15.75">
      <c r="K7754" s="21"/>
      <c r="L7754" s="17"/>
      <c r="M7754" s="17"/>
      <c r="N7754" s="17" t="s">
        <v>474</v>
      </c>
      <c r="O7754" s="17" t="s">
        <v>1117</v>
      </c>
      <c r="P7754" s="17" t="s">
        <v>7273</v>
      </c>
      <c r="Q7754" s="17" t="s">
        <v>306</v>
      </c>
      <c r="R7754" s="18">
        <v>125</v>
      </c>
      <c r="S7754" s="10">
        <v>50</v>
      </c>
      <c r="AA7754" s="11" t="str">
        <f t="shared" si="121"/>
        <v>47. Quảng NamThị xã Điện Bàn</v>
      </c>
    </row>
    <row r="7755" spans="11:27" ht="15.75">
      <c r="K7755" s="21"/>
      <c r="L7755" s="17"/>
      <c r="M7755" s="17"/>
      <c r="N7755" s="17" t="s">
        <v>474</v>
      </c>
      <c r="O7755" s="17" t="s">
        <v>1117</v>
      </c>
      <c r="P7755" s="17" t="s">
        <v>7274</v>
      </c>
      <c r="Q7755" s="17" t="s">
        <v>306</v>
      </c>
      <c r="R7755" s="18">
        <v>125</v>
      </c>
      <c r="S7755" s="10">
        <v>50</v>
      </c>
      <c r="AA7755" s="11" t="str">
        <f t="shared" si="121"/>
        <v>47. Quảng NamThị xã Điện Bàn</v>
      </c>
    </row>
    <row r="7756" spans="11:27" ht="15.75">
      <c r="K7756" s="21"/>
      <c r="L7756" s="17"/>
      <c r="M7756" s="17"/>
      <c r="N7756" s="17" t="s">
        <v>474</v>
      </c>
      <c r="O7756" s="17" t="s">
        <v>1117</v>
      </c>
      <c r="P7756" s="17" t="s">
        <v>7275</v>
      </c>
      <c r="Q7756" s="17" t="s">
        <v>306</v>
      </c>
      <c r="R7756" s="18">
        <v>125</v>
      </c>
      <c r="S7756" s="10">
        <v>50</v>
      </c>
      <c r="AA7756" s="11" t="str">
        <f t="shared" si="121"/>
        <v>47. Quảng NamThị xã Điện Bàn</v>
      </c>
    </row>
    <row r="7757" spans="11:27" ht="15.75">
      <c r="K7757" s="21"/>
      <c r="L7757" s="17"/>
      <c r="M7757" s="17"/>
      <c r="N7757" s="17" t="s">
        <v>474</v>
      </c>
      <c r="O7757" s="17" t="s">
        <v>1117</v>
      </c>
      <c r="P7757" s="17" t="s">
        <v>7276</v>
      </c>
      <c r="Q7757" s="17" t="s">
        <v>306</v>
      </c>
      <c r="R7757" s="18">
        <v>125</v>
      </c>
      <c r="S7757" s="10">
        <v>50</v>
      </c>
      <c r="AA7757" s="11" t="str">
        <f t="shared" si="121"/>
        <v>47. Quảng NamThị xã Điện Bàn</v>
      </c>
    </row>
    <row r="7758" spans="11:27" ht="15.75">
      <c r="K7758" s="21"/>
      <c r="L7758" s="17"/>
      <c r="M7758" s="17"/>
      <c r="N7758" s="17" t="s">
        <v>474</v>
      </c>
      <c r="O7758" s="17" t="s">
        <v>1117</v>
      </c>
      <c r="P7758" s="17" t="s">
        <v>7277</v>
      </c>
      <c r="Q7758" s="17" t="s">
        <v>306</v>
      </c>
      <c r="R7758" s="18">
        <v>125</v>
      </c>
      <c r="S7758" s="10">
        <v>50</v>
      </c>
      <c r="AA7758" s="11" t="str">
        <f t="shared" si="121"/>
        <v>47. Quảng NamThị xã Điện Bàn</v>
      </c>
    </row>
    <row r="7759" spans="11:27" ht="15.75">
      <c r="K7759" s="21"/>
      <c r="L7759" s="17"/>
      <c r="M7759" s="17"/>
      <c r="N7759" s="17" t="s">
        <v>474</v>
      </c>
      <c r="O7759" s="17" t="s">
        <v>1117</v>
      </c>
      <c r="P7759" s="17" t="s">
        <v>7278</v>
      </c>
      <c r="Q7759" s="17" t="s">
        <v>306</v>
      </c>
      <c r="R7759" s="18">
        <v>125</v>
      </c>
      <c r="S7759" s="10">
        <v>50</v>
      </c>
      <c r="AA7759" s="11" t="str">
        <f t="shared" si="121"/>
        <v>47. Quảng NamThị xã Điện Bàn</v>
      </c>
    </row>
    <row r="7760" spans="11:27" ht="15.75">
      <c r="K7760" s="21"/>
      <c r="L7760" s="17"/>
      <c r="M7760" s="17"/>
      <c r="N7760" s="17" t="s">
        <v>474</v>
      </c>
      <c r="O7760" s="17" t="s">
        <v>1117</v>
      </c>
      <c r="P7760" s="17" t="s">
        <v>7279</v>
      </c>
      <c r="Q7760" s="17" t="s">
        <v>306</v>
      </c>
      <c r="R7760" s="18">
        <v>125</v>
      </c>
      <c r="S7760" s="10">
        <v>50</v>
      </c>
      <c r="AA7760" s="11" t="str">
        <f t="shared" si="121"/>
        <v>47. Quảng NamThị xã Điện Bàn</v>
      </c>
    </row>
    <row r="7761" spans="11:27" ht="15.75">
      <c r="K7761" s="21"/>
      <c r="L7761" s="17"/>
      <c r="M7761" s="17"/>
      <c r="N7761" s="17" t="s">
        <v>474</v>
      </c>
      <c r="O7761" s="17" t="s">
        <v>1117</v>
      </c>
      <c r="P7761" s="17" t="s">
        <v>7280</v>
      </c>
      <c r="Q7761" s="17" t="s">
        <v>306</v>
      </c>
      <c r="R7761" s="18">
        <v>125</v>
      </c>
      <c r="S7761" s="10">
        <v>50</v>
      </c>
      <c r="AA7761" s="11" t="str">
        <f t="shared" si="121"/>
        <v>47. Quảng NamThị xã Điện Bàn</v>
      </c>
    </row>
    <row r="7762" spans="11:27" ht="15.75">
      <c r="K7762" s="21"/>
      <c r="L7762" s="17"/>
      <c r="M7762" s="17"/>
      <c r="N7762" s="17" t="s">
        <v>474</v>
      </c>
      <c r="O7762" s="17" t="s">
        <v>1117</v>
      </c>
      <c r="P7762" s="17" t="s">
        <v>7281</v>
      </c>
      <c r="Q7762" s="17" t="s">
        <v>306</v>
      </c>
      <c r="R7762" s="18">
        <v>125</v>
      </c>
      <c r="S7762" s="10">
        <v>50</v>
      </c>
      <c r="AA7762" s="11" t="str">
        <f t="shared" si="121"/>
        <v>47. Quảng NamThị xã Điện Bàn</v>
      </c>
    </row>
    <row r="7763" spans="11:27" ht="15.75">
      <c r="K7763" s="21"/>
      <c r="L7763" s="17"/>
      <c r="M7763" s="17"/>
      <c r="N7763" s="17" t="s">
        <v>474</v>
      </c>
      <c r="O7763" s="17" t="s">
        <v>1117</v>
      </c>
      <c r="P7763" s="17" t="s">
        <v>7282</v>
      </c>
      <c r="Q7763" s="17" t="s">
        <v>306</v>
      </c>
      <c r="R7763" s="18">
        <v>125</v>
      </c>
      <c r="S7763" s="10">
        <v>50</v>
      </c>
      <c r="AA7763" s="11" t="str">
        <f t="shared" si="121"/>
        <v>47. Quảng NamThị xã Điện Bàn</v>
      </c>
    </row>
    <row r="7764" spans="11:27" ht="15.75">
      <c r="K7764" s="21"/>
      <c r="L7764" s="17"/>
      <c r="M7764" s="17"/>
      <c r="N7764" s="17" t="s">
        <v>474</v>
      </c>
      <c r="O7764" s="17" t="s">
        <v>1117</v>
      </c>
      <c r="P7764" s="17" t="s">
        <v>7283</v>
      </c>
      <c r="Q7764" s="17" t="s">
        <v>306</v>
      </c>
      <c r="R7764" s="18">
        <v>125</v>
      </c>
      <c r="S7764" s="10">
        <v>50</v>
      </c>
      <c r="AA7764" s="11" t="str">
        <f t="shared" si="121"/>
        <v>47. Quảng NamThị xã Điện Bàn</v>
      </c>
    </row>
    <row r="7765" spans="11:27" ht="15.75">
      <c r="K7765" s="21"/>
      <c r="L7765" s="17"/>
      <c r="M7765" s="17"/>
      <c r="N7765" s="17" t="s">
        <v>478</v>
      </c>
      <c r="O7765" s="17" t="s">
        <v>1169</v>
      </c>
      <c r="P7765" s="17" t="s">
        <v>7284</v>
      </c>
      <c r="Q7765" s="17" t="s">
        <v>297</v>
      </c>
      <c r="R7765" s="18">
        <v>95</v>
      </c>
      <c r="S7765" s="10">
        <v>44</v>
      </c>
      <c r="AA7765" s="11" t="str">
        <f t="shared" si="121"/>
        <v>48. Quảng NgãiHuyện Ba Tơ</v>
      </c>
    </row>
    <row r="7766" spans="11:27" ht="15.75">
      <c r="K7766" s="21"/>
      <c r="L7766" s="17"/>
      <c r="M7766" s="17"/>
      <c r="N7766" s="17" t="s">
        <v>478</v>
      </c>
      <c r="O7766" s="17" t="s">
        <v>1169</v>
      </c>
      <c r="P7766" s="17" t="s">
        <v>7285</v>
      </c>
      <c r="Q7766" s="17" t="s">
        <v>297</v>
      </c>
      <c r="R7766" s="18">
        <v>95</v>
      </c>
      <c r="S7766" s="10">
        <v>44</v>
      </c>
      <c r="AA7766" s="11" t="str">
        <f t="shared" si="121"/>
        <v>48. Quảng NgãiHuyện Ba Tơ</v>
      </c>
    </row>
    <row r="7767" spans="11:27" ht="15.75">
      <c r="K7767" s="21"/>
      <c r="L7767" s="17"/>
      <c r="M7767" s="17"/>
      <c r="N7767" s="17" t="s">
        <v>478</v>
      </c>
      <c r="O7767" s="17" t="s">
        <v>1169</v>
      </c>
      <c r="P7767" s="17" t="s">
        <v>7286</v>
      </c>
      <c r="Q7767" s="17" t="s">
        <v>297</v>
      </c>
      <c r="R7767" s="18">
        <v>95</v>
      </c>
      <c r="S7767" s="10">
        <v>44</v>
      </c>
      <c r="AA7767" s="11" t="str">
        <f t="shared" si="121"/>
        <v>48. Quảng NgãiHuyện Ba Tơ</v>
      </c>
    </row>
    <row r="7768" spans="11:27" ht="15.75">
      <c r="K7768" s="21"/>
      <c r="L7768" s="17"/>
      <c r="M7768" s="17"/>
      <c r="N7768" s="17" t="s">
        <v>478</v>
      </c>
      <c r="O7768" s="17" t="s">
        <v>1169</v>
      </c>
      <c r="P7768" s="17" t="s">
        <v>7287</v>
      </c>
      <c r="Q7768" s="17" t="s">
        <v>297</v>
      </c>
      <c r="R7768" s="18">
        <v>95</v>
      </c>
      <c r="S7768" s="10">
        <v>44</v>
      </c>
      <c r="AA7768" s="11" t="str">
        <f t="shared" si="121"/>
        <v>48. Quảng NgãiHuyện Ba Tơ</v>
      </c>
    </row>
    <row r="7769" spans="11:27" ht="15.75">
      <c r="K7769" s="21"/>
      <c r="L7769" s="17"/>
      <c r="M7769" s="17"/>
      <c r="N7769" s="17" t="s">
        <v>478</v>
      </c>
      <c r="O7769" s="17" t="s">
        <v>1169</v>
      </c>
      <c r="P7769" s="17" t="s">
        <v>7288</v>
      </c>
      <c r="Q7769" s="17" t="s">
        <v>297</v>
      </c>
      <c r="R7769" s="18">
        <v>95</v>
      </c>
      <c r="S7769" s="10">
        <v>44</v>
      </c>
      <c r="AA7769" s="11" t="str">
        <f t="shared" si="121"/>
        <v>48. Quảng NgãiHuyện Ba Tơ</v>
      </c>
    </row>
    <row r="7770" spans="11:27" ht="15.75">
      <c r="K7770" s="21"/>
      <c r="L7770" s="17"/>
      <c r="M7770" s="17"/>
      <c r="N7770" s="17" t="s">
        <v>478</v>
      </c>
      <c r="O7770" s="17" t="s">
        <v>1169</v>
      </c>
      <c r="P7770" s="17" t="s">
        <v>7289</v>
      </c>
      <c r="Q7770" s="17" t="s">
        <v>297</v>
      </c>
      <c r="R7770" s="18">
        <v>95</v>
      </c>
      <c r="S7770" s="10">
        <v>44</v>
      </c>
      <c r="AA7770" s="11" t="str">
        <f t="shared" si="121"/>
        <v>48. Quảng NgãiHuyện Ba Tơ</v>
      </c>
    </row>
    <row r="7771" spans="11:27" ht="15.75">
      <c r="K7771" s="21"/>
      <c r="L7771" s="17"/>
      <c r="M7771" s="17"/>
      <c r="N7771" s="17" t="s">
        <v>478</v>
      </c>
      <c r="O7771" s="17" t="s">
        <v>1169</v>
      </c>
      <c r="P7771" s="17" t="s">
        <v>7290</v>
      </c>
      <c r="Q7771" s="17" t="s">
        <v>297</v>
      </c>
      <c r="R7771" s="18">
        <v>95</v>
      </c>
      <c r="S7771" s="10">
        <v>44</v>
      </c>
      <c r="AA7771" s="11" t="str">
        <f t="shared" si="121"/>
        <v>48. Quảng NgãiHuyện Ba Tơ</v>
      </c>
    </row>
    <row r="7772" spans="11:27" ht="15.75">
      <c r="K7772" s="21"/>
      <c r="L7772" s="17"/>
      <c r="M7772" s="17"/>
      <c r="N7772" s="17" t="s">
        <v>478</v>
      </c>
      <c r="O7772" s="17" t="s">
        <v>1169</v>
      </c>
      <c r="P7772" s="17" t="s">
        <v>7291</v>
      </c>
      <c r="Q7772" s="17" t="s">
        <v>297</v>
      </c>
      <c r="R7772" s="18">
        <v>95</v>
      </c>
      <c r="S7772" s="10">
        <v>44</v>
      </c>
      <c r="AA7772" s="11" t="str">
        <f t="shared" si="121"/>
        <v>48. Quảng NgãiHuyện Ba Tơ</v>
      </c>
    </row>
    <row r="7773" spans="11:27" ht="15.75">
      <c r="K7773" s="21"/>
      <c r="L7773" s="17"/>
      <c r="M7773" s="17"/>
      <c r="N7773" s="17" t="s">
        <v>478</v>
      </c>
      <c r="O7773" s="17" t="s">
        <v>1169</v>
      </c>
      <c r="P7773" s="17" t="s">
        <v>7292</v>
      </c>
      <c r="Q7773" s="17" t="s">
        <v>297</v>
      </c>
      <c r="R7773" s="18">
        <v>95</v>
      </c>
      <c r="S7773" s="10">
        <v>44</v>
      </c>
      <c r="AA7773" s="11" t="str">
        <f t="shared" si="121"/>
        <v>48. Quảng NgãiHuyện Ba Tơ</v>
      </c>
    </row>
    <row r="7774" spans="11:27" ht="15.75">
      <c r="K7774" s="21"/>
      <c r="L7774" s="17"/>
      <c r="M7774" s="17"/>
      <c r="N7774" s="17" t="s">
        <v>478</v>
      </c>
      <c r="O7774" s="17" t="s">
        <v>1169</v>
      </c>
      <c r="P7774" s="17" t="s">
        <v>7293</v>
      </c>
      <c r="Q7774" s="17" t="s">
        <v>297</v>
      </c>
      <c r="R7774" s="18">
        <v>95</v>
      </c>
      <c r="S7774" s="10">
        <v>44</v>
      </c>
      <c r="AA7774" s="11" t="str">
        <f t="shared" si="121"/>
        <v>48. Quảng NgãiHuyện Ba Tơ</v>
      </c>
    </row>
    <row r="7775" spans="11:27" ht="15.75">
      <c r="K7775" s="21"/>
      <c r="L7775" s="17"/>
      <c r="M7775" s="17"/>
      <c r="N7775" s="17" t="s">
        <v>478</v>
      </c>
      <c r="O7775" s="17" t="s">
        <v>1169</v>
      </c>
      <c r="P7775" s="17" t="s">
        <v>7294</v>
      </c>
      <c r="Q7775" s="17" t="s">
        <v>297</v>
      </c>
      <c r="R7775" s="18">
        <v>95</v>
      </c>
      <c r="S7775" s="10">
        <v>44</v>
      </c>
      <c r="AA7775" s="11" t="str">
        <f t="shared" si="121"/>
        <v>48. Quảng NgãiHuyện Ba Tơ</v>
      </c>
    </row>
    <row r="7776" spans="11:27" ht="15.75">
      <c r="K7776" s="21"/>
      <c r="L7776" s="17"/>
      <c r="M7776" s="17"/>
      <c r="N7776" s="17" t="s">
        <v>478</v>
      </c>
      <c r="O7776" s="17" t="s">
        <v>1169</v>
      </c>
      <c r="P7776" s="17" t="s">
        <v>7295</v>
      </c>
      <c r="Q7776" s="17" t="s">
        <v>297</v>
      </c>
      <c r="R7776" s="18">
        <v>95</v>
      </c>
      <c r="S7776" s="10">
        <v>44</v>
      </c>
      <c r="AA7776" s="11" t="str">
        <f t="shared" si="121"/>
        <v>48. Quảng NgãiHuyện Ba Tơ</v>
      </c>
    </row>
    <row r="7777" spans="11:27" ht="15.75">
      <c r="K7777" s="21"/>
      <c r="L7777" s="17"/>
      <c r="M7777" s="17"/>
      <c r="N7777" s="17" t="s">
        <v>478</v>
      </c>
      <c r="O7777" s="17" t="s">
        <v>1169</v>
      </c>
      <c r="P7777" s="17" t="s">
        <v>7296</v>
      </c>
      <c r="Q7777" s="17" t="s">
        <v>297</v>
      </c>
      <c r="R7777" s="18">
        <v>95</v>
      </c>
      <c r="S7777" s="10">
        <v>44</v>
      </c>
      <c r="AA7777" s="11" t="str">
        <f t="shared" si="121"/>
        <v>48. Quảng NgãiHuyện Ba Tơ</v>
      </c>
    </row>
    <row r="7778" spans="11:27" ht="15.75">
      <c r="K7778" s="21"/>
      <c r="L7778" s="17"/>
      <c r="M7778" s="17"/>
      <c r="N7778" s="17" t="s">
        <v>478</v>
      </c>
      <c r="O7778" s="17" t="s">
        <v>1169</v>
      </c>
      <c r="P7778" s="17" t="s">
        <v>7297</v>
      </c>
      <c r="Q7778" s="17" t="s">
        <v>297</v>
      </c>
      <c r="R7778" s="18">
        <v>95</v>
      </c>
      <c r="S7778" s="10">
        <v>44</v>
      </c>
      <c r="AA7778" s="11" t="str">
        <f t="shared" si="121"/>
        <v>48. Quảng NgãiHuyện Ba Tơ</v>
      </c>
    </row>
    <row r="7779" spans="11:27" ht="15.75">
      <c r="K7779" s="21"/>
      <c r="L7779" s="17"/>
      <c r="M7779" s="17"/>
      <c r="N7779" s="17" t="s">
        <v>478</v>
      </c>
      <c r="O7779" s="17" t="s">
        <v>1169</v>
      </c>
      <c r="P7779" s="17" t="s">
        <v>7298</v>
      </c>
      <c r="Q7779" s="17" t="s">
        <v>297</v>
      </c>
      <c r="R7779" s="18">
        <v>95</v>
      </c>
      <c r="S7779" s="10">
        <v>44</v>
      </c>
      <c r="AA7779" s="11" t="str">
        <f t="shared" si="121"/>
        <v>48. Quảng NgãiHuyện Ba Tơ</v>
      </c>
    </row>
    <row r="7780" spans="11:27" ht="15.75">
      <c r="K7780" s="21"/>
      <c r="L7780" s="17"/>
      <c r="M7780" s="17"/>
      <c r="N7780" s="17" t="s">
        <v>478</v>
      </c>
      <c r="O7780" s="17" t="s">
        <v>1169</v>
      </c>
      <c r="P7780" s="17" t="s">
        <v>7299</v>
      </c>
      <c r="Q7780" s="17" t="s">
        <v>297</v>
      </c>
      <c r="R7780" s="18">
        <v>95</v>
      </c>
      <c r="S7780" s="10">
        <v>44</v>
      </c>
      <c r="AA7780" s="11" t="str">
        <f t="shared" si="121"/>
        <v>48. Quảng NgãiHuyện Ba Tơ</v>
      </c>
    </row>
    <row r="7781" spans="11:27" ht="15.75">
      <c r="K7781" s="21"/>
      <c r="L7781" s="17"/>
      <c r="M7781" s="17"/>
      <c r="N7781" s="17" t="s">
        <v>478</v>
      </c>
      <c r="O7781" s="17" t="s">
        <v>1169</v>
      </c>
      <c r="P7781" s="17" t="s">
        <v>304</v>
      </c>
      <c r="Q7781" s="17" t="s">
        <v>297</v>
      </c>
      <c r="R7781" s="18">
        <v>95</v>
      </c>
      <c r="S7781" s="10">
        <v>44</v>
      </c>
      <c r="AA7781" s="11" t="str">
        <f t="shared" si="121"/>
        <v>48. Quảng NgãiHuyện Ba Tơ</v>
      </c>
    </row>
    <row r="7782" spans="11:27" ht="15.75">
      <c r="K7782" s="21"/>
      <c r="L7782" s="17"/>
      <c r="M7782" s="17"/>
      <c r="N7782" s="17" t="s">
        <v>478</v>
      </c>
      <c r="O7782" s="17" t="s">
        <v>1169</v>
      </c>
      <c r="P7782" s="17" t="s">
        <v>7300</v>
      </c>
      <c r="Q7782" s="17" t="s">
        <v>297</v>
      </c>
      <c r="R7782" s="18">
        <v>95</v>
      </c>
      <c r="S7782" s="10">
        <v>44</v>
      </c>
      <c r="AA7782" s="11" t="str">
        <f t="shared" si="121"/>
        <v>48. Quảng NgãiHuyện Ba Tơ</v>
      </c>
    </row>
    <row r="7783" spans="11:27" ht="15.75">
      <c r="K7783" s="21"/>
      <c r="L7783" s="17"/>
      <c r="M7783" s="17"/>
      <c r="N7783" s="17" t="s">
        <v>478</v>
      </c>
      <c r="O7783" s="17" t="s">
        <v>1169</v>
      </c>
      <c r="P7783" s="17" t="s">
        <v>7301</v>
      </c>
      <c r="Q7783" s="17" t="s">
        <v>297</v>
      </c>
      <c r="R7783" s="18">
        <v>95</v>
      </c>
      <c r="S7783" s="10">
        <v>44</v>
      </c>
      <c r="AA7783" s="11" t="str">
        <f t="shared" si="121"/>
        <v>48. Quảng NgãiHuyện Ba Tơ</v>
      </c>
    </row>
    <row r="7784" spans="11:27" ht="15.75">
      <c r="K7784" s="21"/>
      <c r="L7784" s="17"/>
      <c r="M7784" s="17"/>
      <c r="N7784" s="17" t="s">
        <v>478</v>
      </c>
      <c r="O7784" s="17" t="s">
        <v>1626</v>
      </c>
      <c r="P7784" s="17" t="s">
        <v>7302</v>
      </c>
      <c r="Q7784" s="17" t="s">
        <v>306</v>
      </c>
      <c r="R7784" s="18">
        <v>125</v>
      </c>
      <c r="S7784" s="10">
        <v>50</v>
      </c>
      <c r="AA7784" s="11" t="str">
        <f t="shared" si="121"/>
        <v>48. Quảng NgãiHuyện Bình Sơn</v>
      </c>
    </row>
    <row r="7785" spans="11:27" ht="15.75">
      <c r="K7785" s="21"/>
      <c r="L7785" s="17"/>
      <c r="M7785" s="17"/>
      <c r="N7785" s="17" t="s">
        <v>478</v>
      </c>
      <c r="O7785" s="17" t="s">
        <v>1626</v>
      </c>
      <c r="P7785" s="17" t="s">
        <v>3297</v>
      </c>
      <c r="Q7785" s="17" t="s">
        <v>306</v>
      </c>
      <c r="R7785" s="18">
        <v>125</v>
      </c>
      <c r="S7785" s="10">
        <v>50</v>
      </c>
      <c r="AA7785" s="11" t="str">
        <f t="shared" si="121"/>
        <v>48. Quảng NgãiHuyện Bình Sơn</v>
      </c>
    </row>
    <row r="7786" spans="11:27" ht="15.75">
      <c r="K7786" s="21"/>
      <c r="L7786" s="17"/>
      <c r="M7786" s="17"/>
      <c r="N7786" s="17" t="s">
        <v>478</v>
      </c>
      <c r="O7786" s="17" t="s">
        <v>1626</v>
      </c>
      <c r="P7786" s="17" t="s">
        <v>1707</v>
      </c>
      <c r="Q7786" s="17" t="s">
        <v>306</v>
      </c>
      <c r="R7786" s="18">
        <v>125</v>
      </c>
      <c r="S7786" s="10">
        <v>50</v>
      </c>
      <c r="AA7786" s="11" t="str">
        <f t="shared" si="121"/>
        <v>48. Quảng NgãiHuyện Bình Sơn</v>
      </c>
    </row>
    <row r="7787" spans="11:27" ht="15.75">
      <c r="K7787" s="21"/>
      <c r="L7787" s="17"/>
      <c r="M7787" s="17"/>
      <c r="N7787" s="17" t="s">
        <v>478</v>
      </c>
      <c r="O7787" s="17" t="s">
        <v>1626</v>
      </c>
      <c r="P7787" s="17" t="s">
        <v>2445</v>
      </c>
      <c r="Q7787" s="17" t="s">
        <v>306</v>
      </c>
      <c r="R7787" s="18">
        <v>125</v>
      </c>
      <c r="S7787" s="10">
        <v>50</v>
      </c>
      <c r="AA7787" s="11" t="str">
        <f t="shared" si="121"/>
        <v>48. Quảng NgãiHuyện Bình Sơn</v>
      </c>
    </row>
    <row r="7788" spans="11:27" ht="15.75">
      <c r="K7788" s="21"/>
      <c r="L7788" s="17"/>
      <c r="M7788" s="17"/>
      <c r="N7788" s="17" t="s">
        <v>478</v>
      </c>
      <c r="O7788" s="17" t="s">
        <v>1626</v>
      </c>
      <c r="P7788" s="17" t="s">
        <v>7303</v>
      </c>
      <c r="Q7788" s="17" t="s">
        <v>306</v>
      </c>
      <c r="R7788" s="18">
        <v>125</v>
      </c>
      <c r="S7788" s="10">
        <v>50</v>
      </c>
      <c r="AA7788" s="11" t="str">
        <f t="shared" si="121"/>
        <v>48. Quảng NgãiHuyện Bình Sơn</v>
      </c>
    </row>
    <row r="7789" spans="11:27" ht="15.75">
      <c r="K7789" s="21"/>
      <c r="L7789" s="17"/>
      <c r="M7789" s="17"/>
      <c r="N7789" s="17" t="s">
        <v>478</v>
      </c>
      <c r="O7789" s="17" t="s">
        <v>1626</v>
      </c>
      <c r="P7789" s="17" t="s">
        <v>2797</v>
      </c>
      <c r="Q7789" s="17" t="s">
        <v>306</v>
      </c>
      <c r="R7789" s="18">
        <v>125</v>
      </c>
      <c r="S7789" s="10">
        <v>50</v>
      </c>
      <c r="AA7789" s="11" t="str">
        <f t="shared" si="121"/>
        <v>48. Quảng NgãiHuyện Bình Sơn</v>
      </c>
    </row>
    <row r="7790" spans="11:27" ht="15.75">
      <c r="K7790" s="21"/>
      <c r="L7790" s="17"/>
      <c r="M7790" s="17"/>
      <c r="N7790" s="17" t="s">
        <v>478</v>
      </c>
      <c r="O7790" s="17" t="s">
        <v>1626</v>
      </c>
      <c r="P7790" s="17" t="s">
        <v>7304</v>
      </c>
      <c r="Q7790" s="17" t="s">
        <v>306</v>
      </c>
      <c r="R7790" s="18">
        <v>125</v>
      </c>
      <c r="S7790" s="10">
        <v>50</v>
      </c>
      <c r="AA7790" s="11" t="str">
        <f t="shared" si="121"/>
        <v>48. Quảng NgãiHuyện Bình Sơn</v>
      </c>
    </row>
    <row r="7791" spans="11:27" ht="15.75">
      <c r="K7791" s="21"/>
      <c r="L7791" s="17"/>
      <c r="M7791" s="17"/>
      <c r="N7791" s="17" t="s">
        <v>478</v>
      </c>
      <c r="O7791" s="17" t="s">
        <v>1626</v>
      </c>
      <c r="P7791" s="17" t="s">
        <v>7235</v>
      </c>
      <c r="Q7791" s="17" t="s">
        <v>306</v>
      </c>
      <c r="R7791" s="18">
        <v>125</v>
      </c>
      <c r="S7791" s="10">
        <v>50</v>
      </c>
      <c r="AA7791" s="11" t="str">
        <f t="shared" si="121"/>
        <v>48. Quảng NgãiHuyện Bình Sơn</v>
      </c>
    </row>
    <row r="7792" spans="11:27" ht="15.75">
      <c r="K7792" s="21"/>
      <c r="L7792" s="17"/>
      <c r="M7792" s="17"/>
      <c r="N7792" s="17" t="s">
        <v>478</v>
      </c>
      <c r="O7792" s="17" t="s">
        <v>1626</v>
      </c>
      <c r="P7792" s="17" t="s">
        <v>6096</v>
      </c>
      <c r="Q7792" s="17" t="s">
        <v>306</v>
      </c>
      <c r="R7792" s="18">
        <v>125</v>
      </c>
      <c r="S7792" s="10">
        <v>50</v>
      </c>
      <c r="AA7792" s="11" t="str">
        <f t="shared" si="121"/>
        <v>48. Quảng NgãiHuyện Bình Sơn</v>
      </c>
    </row>
    <row r="7793" spans="11:27" ht="15.75">
      <c r="K7793" s="21"/>
      <c r="L7793" s="17"/>
      <c r="M7793" s="17"/>
      <c r="N7793" s="17" t="s">
        <v>478</v>
      </c>
      <c r="O7793" s="17" t="s">
        <v>1626</v>
      </c>
      <c r="P7793" s="17" t="s">
        <v>2299</v>
      </c>
      <c r="Q7793" s="17" t="s">
        <v>306</v>
      </c>
      <c r="R7793" s="18">
        <v>125</v>
      </c>
      <c r="S7793" s="10">
        <v>50</v>
      </c>
      <c r="AA7793" s="11" t="str">
        <f t="shared" si="121"/>
        <v>48. Quảng NgãiHuyện Bình Sơn</v>
      </c>
    </row>
    <row r="7794" spans="11:27" ht="15.75">
      <c r="K7794" s="21"/>
      <c r="L7794" s="17"/>
      <c r="M7794" s="17"/>
      <c r="N7794" s="17" t="s">
        <v>478</v>
      </c>
      <c r="O7794" s="17" t="s">
        <v>1626</v>
      </c>
      <c r="P7794" s="17" t="s">
        <v>7305</v>
      </c>
      <c r="Q7794" s="17" t="s">
        <v>306</v>
      </c>
      <c r="R7794" s="18">
        <v>125</v>
      </c>
      <c r="S7794" s="10">
        <v>50</v>
      </c>
      <c r="AA7794" s="11" t="str">
        <f t="shared" si="121"/>
        <v>48. Quảng NgãiHuyện Bình Sơn</v>
      </c>
    </row>
    <row r="7795" spans="11:27" ht="15.75">
      <c r="K7795" s="21"/>
      <c r="L7795" s="17"/>
      <c r="M7795" s="17"/>
      <c r="N7795" s="17" t="s">
        <v>478</v>
      </c>
      <c r="O7795" s="17" t="s">
        <v>1626</v>
      </c>
      <c r="P7795" s="17" t="s">
        <v>2289</v>
      </c>
      <c r="Q7795" s="17" t="s">
        <v>306</v>
      </c>
      <c r="R7795" s="18">
        <v>125</v>
      </c>
      <c r="S7795" s="10">
        <v>50</v>
      </c>
      <c r="AA7795" s="11" t="str">
        <f t="shared" si="121"/>
        <v>48. Quảng NgãiHuyện Bình Sơn</v>
      </c>
    </row>
    <row r="7796" spans="11:27" ht="15.75">
      <c r="K7796" s="21"/>
      <c r="L7796" s="17"/>
      <c r="M7796" s="17"/>
      <c r="N7796" s="17" t="s">
        <v>478</v>
      </c>
      <c r="O7796" s="17" t="s">
        <v>1626</v>
      </c>
      <c r="P7796" s="17" t="s">
        <v>1165</v>
      </c>
      <c r="Q7796" s="17" t="s">
        <v>306</v>
      </c>
      <c r="R7796" s="18">
        <v>125</v>
      </c>
      <c r="S7796" s="10">
        <v>50</v>
      </c>
      <c r="AA7796" s="11" t="str">
        <f t="shared" si="121"/>
        <v>48. Quảng NgãiHuyện Bình Sơn</v>
      </c>
    </row>
    <row r="7797" spans="11:27" ht="15.75">
      <c r="K7797" s="21"/>
      <c r="L7797" s="17"/>
      <c r="M7797" s="17"/>
      <c r="N7797" s="17" t="s">
        <v>478</v>
      </c>
      <c r="O7797" s="17" t="s">
        <v>1626</v>
      </c>
      <c r="P7797" s="17" t="s">
        <v>1753</v>
      </c>
      <c r="Q7797" s="17" t="s">
        <v>306</v>
      </c>
      <c r="R7797" s="18">
        <v>125</v>
      </c>
      <c r="S7797" s="10">
        <v>50</v>
      </c>
      <c r="AA7797" s="11" t="str">
        <f t="shared" si="121"/>
        <v>48. Quảng NgãiHuyện Bình Sơn</v>
      </c>
    </row>
    <row r="7798" spans="11:27" ht="15.75">
      <c r="K7798" s="21"/>
      <c r="L7798" s="17"/>
      <c r="M7798" s="17"/>
      <c r="N7798" s="17" t="s">
        <v>478</v>
      </c>
      <c r="O7798" s="17" t="s">
        <v>1626</v>
      </c>
      <c r="P7798" s="17" t="s">
        <v>7238</v>
      </c>
      <c r="Q7798" s="17" t="s">
        <v>306</v>
      </c>
      <c r="R7798" s="18">
        <v>125</v>
      </c>
      <c r="S7798" s="10">
        <v>50</v>
      </c>
      <c r="AA7798" s="11" t="str">
        <f t="shared" si="121"/>
        <v>48. Quảng NgãiHuyện Bình Sơn</v>
      </c>
    </row>
    <row r="7799" spans="11:27" ht="15.75">
      <c r="K7799" s="21"/>
      <c r="L7799" s="17"/>
      <c r="M7799" s="17"/>
      <c r="N7799" s="17" t="s">
        <v>478</v>
      </c>
      <c r="O7799" s="17" t="s">
        <v>1626</v>
      </c>
      <c r="P7799" s="17" t="s">
        <v>7306</v>
      </c>
      <c r="Q7799" s="17" t="s">
        <v>306</v>
      </c>
      <c r="R7799" s="18">
        <v>125</v>
      </c>
      <c r="S7799" s="10">
        <v>50</v>
      </c>
      <c r="AA7799" s="11" t="str">
        <f t="shared" si="121"/>
        <v>48. Quảng NgãiHuyện Bình Sơn</v>
      </c>
    </row>
    <row r="7800" spans="11:27" ht="15.75">
      <c r="K7800" s="21"/>
      <c r="L7800" s="17"/>
      <c r="M7800" s="17"/>
      <c r="N7800" s="17" t="s">
        <v>478</v>
      </c>
      <c r="O7800" s="17" t="s">
        <v>1626</v>
      </c>
      <c r="P7800" s="17" t="s">
        <v>7307</v>
      </c>
      <c r="Q7800" s="17" t="s">
        <v>306</v>
      </c>
      <c r="R7800" s="18">
        <v>125</v>
      </c>
      <c r="S7800" s="10">
        <v>50</v>
      </c>
      <c r="AA7800" s="11" t="str">
        <f t="shared" si="121"/>
        <v>48. Quảng NgãiHuyện Bình Sơn</v>
      </c>
    </row>
    <row r="7801" spans="11:27" ht="15.75">
      <c r="K7801" s="21"/>
      <c r="L7801" s="17"/>
      <c r="M7801" s="17"/>
      <c r="N7801" s="17" t="s">
        <v>478</v>
      </c>
      <c r="O7801" s="17" t="s">
        <v>1626</v>
      </c>
      <c r="P7801" s="17" t="s">
        <v>2300</v>
      </c>
      <c r="Q7801" s="17" t="s">
        <v>306</v>
      </c>
      <c r="R7801" s="18">
        <v>125</v>
      </c>
      <c r="S7801" s="10">
        <v>50</v>
      </c>
      <c r="AA7801" s="11" t="str">
        <f t="shared" si="121"/>
        <v>48. Quảng NgãiHuyện Bình Sơn</v>
      </c>
    </row>
    <row r="7802" spans="11:27" ht="15.75">
      <c r="K7802" s="21"/>
      <c r="L7802" s="17"/>
      <c r="M7802" s="17"/>
      <c r="N7802" s="17" t="s">
        <v>478</v>
      </c>
      <c r="O7802" s="17" t="s">
        <v>1626</v>
      </c>
      <c r="P7802" s="17" t="s">
        <v>7308</v>
      </c>
      <c r="Q7802" s="17" t="s">
        <v>306</v>
      </c>
      <c r="R7802" s="18">
        <v>125</v>
      </c>
      <c r="S7802" s="10">
        <v>50</v>
      </c>
      <c r="AA7802" s="11" t="str">
        <f t="shared" si="121"/>
        <v>48. Quảng NgãiHuyện Bình Sơn</v>
      </c>
    </row>
    <row r="7803" spans="11:27" ht="15.75">
      <c r="K7803" s="21"/>
      <c r="L7803" s="17"/>
      <c r="M7803" s="17"/>
      <c r="N7803" s="17" t="s">
        <v>478</v>
      </c>
      <c r="O7803" s="17" t="s">
        <v>1626</v>
      </c>
      <c r="P7803" s="17" t="s">
        <v>3147</v>
      </c>
      <c r="Q7803" s="17" t="s">
        <v>306</v>
      </c>
      <c r="R7803" s="18">
        <v>125</v>
      </c>
      <c r="S7803" s="10">
        <v>50</v>
      </c>
      <c r="AA7803" s="11" t="str">
        <f t="shared" si="121"/>
        <v>48. Quảng NgãiHuyện Bình Sơn</v>
      </c>
    </row>
    <row r="7804" spans="11:27" ht="15.75">
      <c r="K7804" s="21"/>
      <c r="L7804" s="17"/>
      <c r="M7804" s="17"/>
      <c r="N7804" s="17" t="s">
        <v>478</v>
      </c>
      <c r="O7804" s="17" t="s">
        <v>1626</v>
      </c>
      <c r="P7804" s="17" t="s">
        <v>5388</v>
      </c>
      <c r="Q7804" s="17" t="s">
        <v>306</v>
      </c>
      <c r="R7804" s="18">
        <v>125</v>
      </c>
      <c r="S7804" s="10">
        <v>50</v>
      </c>
      <c r="AA7804" s="11" t="str">
        <f t="shared" si="121"/>
        <v>48. Quảng NgãiHuyện Bình Sơn</v>
      </c>
    </row>
    <row r="7805" spans="11:27" ht="15.75">
      <c r="K7805" s="21"/>
      <c r="L7805" s="17"/>
      <c r="M7805" s="17"/>
      <c r="N7805" s="17" t="s">
        <v>478</v>
      </c>
      <c r="O7805" s="17" t="s">
        <v>1626</v>
      </c>
      <c r="P7805" s="17" t="s">
        <v>2418</v>
      </c>
      <c r="Q7805" s="17" t="s">
        <v>306</v>
      </c>
      <c r="R7805" s="18">
        <v>125</v>
      </c>
      <c r="S7805" s="10">
        <v>50</v>
      </c>
      <c r="AA7805" s="11" t="str">
        <f t="shared" si="121"/>
        <v>48. Quảng NgãiHuyện Bình Sơn</v>
      </c>
    </row>
    <row r="7806" spans="11:27" ht="15.75">
      <c r="K7806" s="21"/>
      <c r="L7806" s="17"/>
      <c r="M7806" s="17"/>
      <c r="N7806" s="17" t="s">
        <v>478</v>
      </c>
      <c r="O7806" s="17" t="s">
        <v>1628</v>
      </c>
      <c r="P7806" s="17"/>
      <c r="Q7806" s="17" t="s">
        <v>306</v>
      </c>
      <c r="R7806" s="18">
        <v>125</v>
      </c>
      <c r="S7806" s="10">
        <v>50</v>
      </c>
      <c r="AA7806" s="11" t="str">
        <f t="shared" si="121"/>
        <v>48. Quảng NgãiHuyện Lý Sơn</v>
      </c>
    </row>
    <row r="7807" spans="11:27" ht="15.75">
      <c r="K7807" s="21"/>
      <c r="L7807" s="17"/>
      <c r="M7807" s="17"/>
      <c r="N7807" s="17" t="s">
        <v>478</v>
      </c>
      <c r="O7807" s="17" t="s">
        <v>1171</v>
      </c>
      <c r="P7807" s="17" t="s">
        <v>5973</v>
      </c>
      <c r="Q7807" s="17" t="s">
        <v>297</v>
      </c>
      <c r="R7807" s="18">
        <v>95</v>
      </c>
      <c r="S7807" s="10">
        <v>44</v>
      </c>
      <c r="AA7807" s="11" t="str">
        <f t="shared" si="121"/>
        <v>48. Quảng NgãiHuyện Minh Long</v>
      </c>
    </row>
    <row r="7808" spans="11:27" ht="15.75">
      <c r="K7808" s="21"/>
      <c r="L7808" s="17"/>
      <c r="M7808" s="17"/>
      <c r="N7808" s="17" t="s">
        <v>478</v>
      </c>
      <c r="O7808" s="17" t="s">
        <v>1171</v>
      </c>
      <c r="P7808" s="17" t="s">
        <v>7309</v>
      </c>
      <c r="Q7808" s="17" t="s">
        <v>297</v>
      </c>
      <c r="R7808" s="18">
        <v>95</v>
      </c>
      <c r="S7808" s="10">
        <v>44</v>
      </c>
      <c r="AA7808" s="11" t="str">
        <f t="shared" si="121"/>
        <v>48. Quảng NgãiHuyện Minh Long</v>
      </c>
    </row>
    <row r="7809" spans="11:27" ht="15.75">
      <c r="K7809" s="21"/>
      <c r="L7809" s="17"/>
      <c r="M7809" s="17"/>
      <c r="N7809" s="17" t="s">
        <v>478</v>
      </c>
      <c r="O7809" s="17" t="s">
        <v>1171</v>
      </c>
      <c r="P7809" s="17" t="s">
        <v>7310</v>
      </c>
      <c r="Q7809" s="17" t="s">
        <v>297</v>
      </c>
      <c r="R7809" s="18">
        <v>95</v>
      </c>
      <c r="S7809" s="10">
        <v>44</v>
      </c>
      <c r="AA7809" s="11" t="str">
        <f t="shared" si="121"/>
        <v>48. Quảng NgãiHuyện Minh Long</v>
      </c>
    </row>
    <row r="7810" spans="11:27" ht="15.75">
      <c r="K7810" s="21"/>
      <c r="L7810" s="17"/>
      <c r="M7810" s="17"/>
      <c r="N7810" s="17" t="s">
        <v>478</v>
      </c>
      <c r="O7810" s="17" t="s">
        <v>1171</v>
      </c>
      <c r="P7810" s="17" t="s">
        <v>2476</v>
      </c>
      <c r="Q7810" s="17" t="s">
        <v>297</v>
      </c>
      <c r="R7810" s="18">
        <v>95</v>
      </c>
      <c r="S7810" s="10">
        <v>44</v>
      </c>
      <c r="AA7810" s="11" t="str">
        <f t="shared" si="121"/>
        <v>48. Quảng NgãiHuyện Minh Long</v>
      </c>
    </row>
    <row r="7811" spans="11:27" ht="15.75">
      <c r="K7811" s="21"/>
      <c r="L7811" s="17"/>
      <c r="M7811" s="17"/>
      <c r="N7811" s="17" t="s">
        <v>478</v>
      </c>
      <c r="O7811" s="17" t="s">
        <v>1171</v>
      </c>
      <c r="P7811" s="17" t="s">
        <v>3043</v>
      </c>
      <c r="Q7811" s="17" t="s">
        <v>297</v>
      </c>
      <c r="R7811" s="18">
        <v>95</v>
      </c>
      <c r="S7811" s="10">
        <v>44</v>
      </c>
      <c r="AA7811" s="11" t="str">
        <f t="shared" si="121"/>
        <v>48. Quảng NgãiHuyện Minh Long</v>
      </c>
    </row>
    <row r="7812" spans="11:27" ht="15.75">
      <c r="K7812" s="21"/>
      <c r="L7812" s="17"/>
      <c r="M7812" s="17"/>
      <c r="N7812" s="17" t="s">
        <v>478</v>
      </c>
      <c r="O7812" s="17" t="s">
        <v>1631</v>
      </c>
      <c r="P7812" s="17" t="s">
        <v>7311</v>
      </c>
      <c r="Q7812" s="17" t="s">
        <v>306</v>
      </c>
      <c r="R7812" s="18">
        <v>125</v>
      </c>
      <c r="S7812" s="10">
        <v>50</v>
      </c>
      <c r="AA7812" s="11" t="str">
        <f t="shared" si="121"/>
        <v>48. Quảng NgãiHuyện Mộ Đức</v>
      </c>
    </row>
    <row r="7813" spans="11:27" ht="15.75">
      <c r="K7813" s="21"/>
      <c r="L7813" s="17"/>
      <c r="M7813" s="17"/>
      <c r="N7813" s="17" t="s">
        <v>478</v>
      </c>
      <c r="O7813" s="17" t="s">
        <v>1631</v>
      </c>
      <c r="P7813" s="17" t="s">
        <v>7312</v>
      </c>
      <c r="Q7813" s="17" t="s">
        <v>306</v>
      </c>
      <c r="R7813" s="18">
        <v>125</v>
      </c>
      <c r="S7813" s="10">
        <v>50</v>
      </c>
      <c r="AA7813" s="11" t="str">
        <f t="shared" si="121"/>
        <v>48. Quảng NgãiHuyện Mộ Đức</v>
      </c>
    </row>
    <row r="7814" spans="11:27" ht="15.75">
      <c r="K7814" s="21"/>
      <c r="L7814" s="17"/>
      <c r="M7814" s="17"/>
      <c r="N7814" s="17" t="s">
        <v>478</v>
      </c>
      <c r="O7814" s="17" t="s">
        <v>1631</v>
      </c>
      <c r="P7814" s="17" t="s">
        <v>7313</v>
      </c>
      <c r="Q7814" s="17" t="s">
        <v>306</v>
      </c>
      <c r="R7814" s="18">
        <v>125</v>
      </c>
      <c r="S7814" s="10">
        <v>50</v>
      </c>
      <c r="AA7814" s="11" t="str">
        <f t="shared" ref="AA7814:AA7877" si="122">N7814&amp;O7814</f>
        <v>48. Quảng NgãiHuyện Mộ Đức</v>
      </c>
    </row>
    <row r="7815" spans="11:27" ht="15.75">
      <c r="K7815" s="21"/>
      <c r="L7815" s="17"/>
      <c r="M7815" s="17"/>
      <c r="N7815" s="17" t="s">
        <v>478</v>
      </c>
      <c r="O7815" s="17" t="s">
        <v>1631</v>
      </c>
      <c r="P7815" s="17" t="s">
        <v>7314</v>
      </c>
      <c r="Q7815" s="17" t="s">
        <v>306</v>
      </c>
      <c r="R7815" s="18">
        <v>125</v>
      </c>
      <c r="S7815" s="10">
        <v>50</v>
      </c>
      <c r="AA7815" s="11" t="str">
        <f t="shared" si="122"/>
        <v>48. Quảng NgãiHuyện Mộ Đức</v>
      </c>
    </row>
    <row r="7816" spans="11:27" ht="15.75">
      <c r="K7816" s="21"/>
      <c r="L7816" s="17"/>
      <c r="M7816" s="17"/>
      <c r="N7816" s="17" t="s">
        <v>478</v>
      </c>
      <c r="O7816" s="17" t="s">
        <v>1631</v>
      </c>
      <c r="P7816" s="17" t="s">
        <v>7315</v>
      </c>
      <c r="Q7816" s="17" t="s">
        <v>306</v>
      </c>
      <c r="R7816" s="18">
        <v>125</v>
      </c>
      <c r="S7816" s="10">
        <v>50</v>
      </c>
      <c r="AA7816" s="11" t="str">
        <f t="shared" si="122"/>
        <v>48. Quảng NgãiHuyện Mộ Đức</v>
      </c>
    </row>
    <row r="7817" spans="11:27" ht="15.75">
      <c r="K7817" s="21"/>
      <c r="L7817" s="17"/>
      <c r="M7817" s="17"/>
      <c r="N7817" s="17" t="s">
        <v>478</v>
      </c>
      <c r="O7817" s="17" t="s">
        <v>1631</v>
      </c>
      <c r="P7817" s="17" t="s">
        <v>7316</v>
      </c>
      <c r="Q7817" s="17" t="s">
        <v>306</v>
      </c>
      <c r="R7817" s="18">
        <v>125</v>
      </c>
      <c r="S7817" s="10">
        <v>50</v>
      </c>
      <c r="AA7817" s="11" t="str">
        <f t="shared" si="122"/>
        <v>48. Quảng NgãiHuyện Mộ Đức</v>
      </c>
    </row>
    <row r="7818" spans="11:27" ht="15.75">
      <c r="K7818" s="21"/>
      <c r="L7818" s="17"/>
      <c r="M7818" s="17"/>
      <c r="N7818" s="17" t="s">
        <v>478</v>
      </c>
      <c r="O7818" s="17" t="s">
        <v>1631</v>
      </c>
      <c r="P7818" s="17" t="s">
        <v>3782</v>
      </c>
      <c r="Q7818" s="17" t="s">
        <v>306</v>
      </c>
      <c r="R7818" s="18">
        <v>125</v>
      </c>
      <c r="S7818" s="10">
        <v>50</v>
      </c>
      <c r="AA7818" s="11" t="str">
        <f t="shared" si="122"/>
        <v>48. Quảng NgãiHuyện Mộ Đức</v>
      </c>
    </row>
    <row r="7819" spans="11:27" ht="15.75">
      <c r="K7819" s="21"/>
      <c r="L7819" s="17"/>
      <c r="M7819" s="17"/>
      <c r="N7819" s="17" t="s">
        <v>478</v>
      </c>
      <c r="O7819" s="17" t="s">
        <v>1631</v>
      </c>
      <c r="P7819" s="17" t="s">
        <v>7317</v>
      </c>
      <c r="Q7819" s="17" t="s">
        <v>306</v>
      </c>
      <c r="R7819" s="18">
        <v>125</v>
      </c>
      <c r="S7819" s="10">
        <v>50</v>
      </c>
      <c r="AA7819" s="11" t="str">
        <f t="shared" si="122"/>
        <v>48. Quảng NgãiHuyện Mộ Đức</v>
      </c>
    </row>
    <row r="7820" spans="11:27" ht="15.75">
      <c r="K7820" s="21"/>
      <c r="L7820" s="17"/>
      <c r="M7820" s="17"/>
      <c r="N7820" s="17" t="s">
        <v>478</v>
      </c>
      <c r="O7820" s="17" t="s">
        <v>1631</v>
      </c>
      <c r="P7820" s="17" t="s">
        <v>7318</v>
      </c>
      <c r="Q7820" s="17" t="s">
        <v>306</v>
      </c>
      <c r="R7820" s="18">
        <v>125</v>
      </c>
      <c r="S7820" s="10">
        <v>50</v>
      </c>
      <c r="AA7820" s="11" t="str">
        <f t="shared" si="122"/>
        <v>48. Quảng NgãiHuyện Mộ Đức</v>
      </c>
    </row>
    <row r="7821" spans="11:27" ht="15.75">
      <c r="K7821" s="21"/>
      <c r="L7821" s="17"/>
      <c r="M7821" s="17"/>
      <c r="N7821" s="17" t="s">
        <v>478</v>
      </c>
      <c r="O7821" s="17" t="s">
        <v>1631</v>
      </c>
      <c r="P7821" s="17" t="s">
        <v>3361</v>
      </c>
      <c r="Q7821" s="17" t="s">
        <v>306</v>
      </c>
      <c r="R7821" s="18">
        <v>125</v>
      </c>
      <c r="S7821" s="10">
        <v>50</v>
      </c>
      <c r="AA7821" s="11" t="str">
        <f t="shared" si="122"/>
        <v>48. Quảng NgãiHuyện Mộ Đức</v>
      </c>
    </row>
    <row r="7822" spans="11:27" ht="15.75">
      <c r="K7822" s="21"/>
      <c r="L7822" s="17"/>
      <c r="M7822" s="17"/>
      <c r="N7822" s="17" t="s">
        <v>478</v>
      </c>
      <c r="O7822" s="17" t="s">
        <v>1631</v>
      </c>
      <c r="P7822" s="17" t="s">
        <v>6067</v>
      </c>
      <c r="Q7822" s="17" t="s">
        <v>306</v>
      </c>
      <c r="R7822" s="18">
        <v>125</v>
      </c>
      <c r="S7822" s="10">
        <v>50</v>
      </c>
      <c r="AA7822" s="11" t="str">
        <f t="shared" si="122"/>
        <v>48. Quảng NgãiHuyện Mộ Đức</v>
      </c>
    </row>
    <row r="7823" spans="11:27" ht="15.75">
      <c r="K7823" s="21"/>
      <c r="L7823" s="17"/>
      <c r="M7823" s="17"/>
      <c r="N7823" s="17" t="s">
        <v>478</v>
      </c>
      <c r="O7823" s="17" t="s">
        <v>1631</v>
      </c>
      <c r="P7823" s="17" t="s">
        <v>7319</v>
      </c>
      <c r="Q7823" s="17" t="s">
        <v>306</v>
      </c>
      <c r="R7823" s="18">
        <v>125</v>
      </c>
      <c r="S7823" s="10">
        <v>50</v>
      </c>
      <c r="AA7823" s="11" t="str">
        <f t="shared" si="122"/>
        <v>48. Quảng NgãiHuyện Mộ Đức</v>
      </c>
    </row>
    <row r="7824" spans="11:27" ht="15.75">
      <c r="K7824" s="21"/>
      <c r="L7824" s="17"/>
      <c r="M7824" s="17"/>
      <c r="N7824" s="17" t="s">
        <v>478</v>
      </c>
      <c r="O7824" s="17" t="s">
        <v>1631</v>
      </c>
      <c r="P7824" s="17" t="s">
        <v>5161</v>
      </c>
      <c r="Q7824" s="17" t="s">
        <v>306</v>
      </c>
      <c r="R7824" s="18">
        <v>125</v>
      </c>
      <c r="S7824" s="10">
        <v>50</v>
      </c>
      <c r="AA7824" s="11" t="str">
        <f t="shared" si="122"/>
        <v>48. Quảng NgãiHuyện Mộ Đức</v>
      </c>
    </row>
    <row r="7825" spans="11:27" ht="15.75">
      <c r="K7825" s="21"/>
      <c r="L7825" s="17"/>
      <c r="M7825" s="17"/>
      <c r="N7825" s="17" t="s">
        <v>478</v>
      </c>
      <c r="O7825" s="17" t="s">
        <v>1633</v>
      </c>
      <c r="P7825" s="17" t="s">
        <v>7320</v>
      </c>
      <c r="Q7825" s="17" t="s">
        <v>306</v>
      </c>
      <c r="R7825" s="18">
        <v>125</v>
      </c>
      <c r="S7825" s="10">
        <v>50</v>
      </c>
      <c r="AA7825" s="11" t="str">
        <f t="shared" si="122"/>
        <v>48. Quảng NgãiHuyện Nghĩa Hành</v>
      </c>
    </row>
    <row r="7826" spans="11:27" ht="15.75">
      <c r="K7826" s="21"/>
      <c r="L7826" s="17"/>
      <c r="M7826" s="17"/>
      <c r="N7826" s="17" t="s">
        <v>478</v>
      </c>
      <c r="O7826" s="17" t="s">
        <v>1633</v>
      </c>
      <c r="P7826" s="17" t="s">
        <v>7321</v>
      </c>
      <c r="Q7826" s="17" t="s">
        <v>306</v>
      </c>
      <c r="R7826" s="18">
        <v>125</v>
      </c>
      <c r="S7826" s="10">
        <v>50</v>
      </c>
      <c r="AA7826" s="11" t="str">
        <f t="shared" si="122"/>
        <v>48. Quảng NgãiHuyện Nghĩa Hành</v>
      </c>
    </row>
    <row r="7827" spans="11:27" ht="15.75">
      <c r="K7827" s="21"/>
      <c r="L7827" s="17"/>
      <c r="M7827" s="17"/>
      <c r="N7827" s="17" t="s">
        <v>478</v>
      </c>
      <c r="O7827" s="17" t="s">
        <v>1633</v>
      </c>
      <c r="P7827" s="17" t="s">
        <v>7322</v>
      </c>
      <c r="Q7827" s="17" t="s">
        <v>306</v>
      </c>
      <c r="R7827" s="18">
        <v>125</v>
      </c>
      <c r="S7827" s="10">
        <v>50</v>
      </c>
      <c r="AA7827" s="11" t="str">
        <f t="shared" si="122"/>
        <v>48. Quảng NgãiHuyện Nghĩa Hành</v>
      </c>
    </row>
    <row r="7828" spans="11:27" ht="15.75">
      <c r="K7828" s="21"/>
      <c r="L7828" s="17"/>
      <c r="M7828" s="17"/>
      <c r="N7828" s="17" t="s">
        <v>478</v>
      </c>
      <c r="O7828" s="17" t="s">
        <v>1633</v>
      </c>
      <c r="P7828" s="17" t="s">
        <v>7323</v>
      </c>
      <c r="Q7828" s="17" t="s">
        <v>306</v>
      </c>
      <c r="R7828" s="18">
        <v>125</v>
      </c>
      <c r="S7828" s="10">
        <v>50</v>
      </c>
      <c r="AA7828" s="11" t="str">
        <f t="shared" si="122"/>
        <v>48. Quảng NgãiHuyện Nghĩa Hành</v>
      </c>
    </row>
    <row r="7829" spans="11:27" ht="15.75">
      <c r="K7829" s="21"/>
      <c r="L7829" s="17"/>
      <c r="M7829" s="17"/>
      <c r="N7829" s="17" t="s">
        <v>478</v>
      </c>
      <c r="O7829" s="17" t="s">
        <v>1633</v>
      </c>
      <c r="P7829" s="17" t="s">
        <v>7324</v>
      </c>
      <c r="Q7829" s="17" t="s">
        <v>306</v>
      </c>
      <c r="R7829" s="18">
        <v>125</v>
      </c>
      <c r="S7829" s="10">
        <v>50</v>
      </c>
      <c r="AA7829" s="11" t="str">
        <f t="shared" si="122"/>
        <v>48. Quảng NgãiHuyện Nghĩa Hành</v>
      </c>
    </row>
    <row r="7830" spans="11:27" ht="15.75">
      <c r="K7830" s="21"/>
      <c r="L7830" s="17"/>
      <c r="M7830" s="17"/>
      <c r="N7830" s="17" t="s">
        <v>478</v>
      </c>
      <c r="O7830" s="17" t="s">
        <v>1633</v>
      </c>
      <c r="P7830" s="17" t="s">
        <v>7325</v>
      </c>
      <c r="Q7830" s="17" t="s">
        <v>306</v>
      </c>
      <c r="R7830" s="18">
        <v>125</v>
      </c>
      <c r="S7830" s="10">
        <v>50</v>
      </c>
      <c r="AA7830" s="11" t="str">
        <f t="shared" si="122"/>
        <v>48. Quảng NgãiHuyện Nghĩa Hành</v>
      </c>
    </row>
    <row r="7831" spans="11:27" ht="15.75">
      <c r="K7831" s="21"/>
      <c r="L7831" s="17"/>
      <c r="M7831" s="17"/>
      <c r="N7831" s="17" t="s">
        <v>478</v>
      </c>
      <c r="O7831" s="17" t="s">
        <v>1633</v>
      </c>
      <c r="P7831" s="17" t="s">
        <v>7326</v>
      </c>
      <c r="Q7831" s="17" t="s">
        <v>306</v>
      </c>
      <c r="R7831" s="18">
        <v>125</v>
      </c>
      <c r="S7831" s="10">
        <v>50</v>
      </c>
      <c r="AA7831" s="11" t="str">
        <f t="shared" si="122"/>
        <v>48. Quảng NgãiHuyện Nghĩa Hành</v>
      </c>
    </row>
    <row r="7832" spans="11:27" ht="15.75">
      <c r="K7832" s="21"/>
      <c r="L7832" s="17"/>
      <c r="M7832" s="17"/>
      <c r="N7832" s="17" t="s">
        <v>478</v>
      </c>
      <c r="O7832" s="17" t="s">
        <v>1633</v>
      </c>
      <c r="P7832" s="17" t="s">
        <v>7327</v>
      </c>
      <c r="Q7832" s="17" t="s">
        <v>306</v>
      </c>
      <c r="R7832" s="18">
        <v>125</v>
      </c>
      <c r="S7832" s="10">
        <v>50</v>
      </c>
      <c r="AA7832" s="11" t="str">
        <f t="shared" si="122"/>
        <v>48. Quảng NgãiHuyện Nghĩa Hành</v>
      </c>
    </row>
    <row r="7833" spans="11:27" ht="15.75">
      <c r="K7833" s="21"/>
      <c r="L7833" s="17"/>
      <c r="M7833" s="17"/>
      <c r="N7833" s="17" t="s">
        <v>478</v>
      </c>
      <c r="O7833" s="17" t="s">
        <v>1633</v>
      </c>
      <c r="P7833" s="17" t="s">
        <v>7328</v>
      </c>
      <c r="Q7833" s="17" t="s">
        <v>306</v>
      </c>
      <c r="R7833" s="18">
        <v>125</v>
      </c>
      <c r="S7833" s="10">
        <v>50</v>
      </c>
      <c r="AA7833" s="11" t="str">
        <f t="shared" si="122"/>
        <v>48. Quảng NgãiHuyện Nghĩa Hành</v>
      </c>
    </row>
    <row r="7834" spans="11:27" ht="15.75">
      <c r="K7834" s="21"/>
      <c r="L7834" s="17"/>
      <c r="M7834" s="17"/>
      <c r="N7834" s="17" t="s">
        <v>478</v>
      </c>
      <c r="O7834" s="17" t="s">
        <v>1633</v>
      </c>
      <c r="P7834" s="17" t="s">
        <v>7329</v>
      </c>
      <c r="Q7834" s="17" t="s">
        <v>306</v>
      </c>
      <c r="R7834" s="18">
        <v>125</v>
      </c>
      <c r="S7834" s="10">
        <v>50</v>
      </c>
      <c r="AA7834" s="11" t="str">
        <f t="shared" si="122"/>
        <v>48. Quảng NgãiHuyện Nghĩa Hành</v>
      </c>
    </row>
    <row r="7835" spans="11:27" ht="15.75">
      <c r="K7835" s="21"/>
      <c r="L7835" s="17"/>
      <c r="M7835" s="17"/>
      <c r="N7835" s="17" t="s">
        <v>478</v>
      </c>
      <c r="O7835" s="17" t="s">
        <v>1633</v>
      </c>
      <c r="P7835" s="17" t="s">
        <v>7330</v>
      </c>
      <c r="Q7835" s="17" t="s">
        <v>306</v>
      </c>
      <c r="R7835" s="18">
        <v>125</v>
      </c>
      <c r="S7835" s="10">
        <v>50</v>
      </c>
      <c r="AA7835" s="11" t="str">
        <f t="shared" si="122"/>
        <v>48. Quảng NgãiHuyện Nghĩa Hành</v>
      </c>
    </row>
    <row r="7836" spans="11:27" ht="15.75">
      <c r="K7836" s="21"/>
      <c r="L7836" s="17"/>
      <c r="M7836" s="17"/>
      <c r="N7836" s="17" t="s">
        <v>478</v>
      </c>
      <c r="O7836" s="17" t="s">
        <v>1633</v>
      </c>
      <c r="P7836" s="17" t="s">
        <v>7331</v>
      </c>
      <c r="Q7836" s="17" t="s">
        <v>306</v>
      </c>
      <c r="R7836" s="18">
        <v>125</v>
      </c>
      <c r="S7836" s="10">
        <v>50</v>
      </c>
      <c r="AA7836" s="11" t="str">
        <f t="shared" si="122"/>
        <v>48. Quảng NgãiHuyện Nghĩa Hành</v>
      </c>
    </row>
    <row r="7837" spans="11:27" ht="15.75">
      <c r="K7837" s="21"/>
      <c r="L7837" s="17"/>
      <c r="M7837" s="17"/>
      <c r="N7837" s="17" t="s">
        <v>478</v>
      </c>
      <c r="O7837" s="17" t="s">
        <v>1173</v>
      </c>
      <c r="P7837" s="17" t="s">
        <v>7332</v>
      </c>
      <c r="Q7837" s="17" t="s">
        <v>297</v>
      </c>
      <c r="R7837" s="18">
        <v>95</v>
      </c>
      <c r="S7837" s="10">
        <v>44</v>
      </c>
      <c r="AA7837" s="11" t="str">
        <f t="shared" si="122"/>
        <v>48. Quảng NgãiHuyện Sơn Hà</v>
      </c>
    </row>
    <row r="7838" spans="11:27" ht="15.75">
      <c r="K7838" s="21"/>
      <c r="L7838" s="17"/>
      <c r="M7838" s="17"/>
      <c r="N7838" s="17" t="s">
        <v>478</v>
      </c>
      <c r="O7838" s="17" t="s">
        <v>1173</v>
      </c>
      <c r="P7838" s="17" t="s">
        <v>7333</v>
      </c>
      <c r="Q7838" s="17" t="s">
        <v>297</v>
      </c>
      <c r="R7838" s="18">
        <v>95</v>
      </c>
      <c r="S7838" s="10">
        <v>44</v>
      </c>
      <c r="AA7838" s="11" t="str">
        <f t="shared" si="122"/>
        <v>48. Quảng NgãiHuyện Sơn Hà</v>
      </c>
    </row>
    <row r="7839" spans="11:27" ht="15.75">
      <c r="K7839" s="21"/>
      <c r="L7839" s="17"/>
      <c r="M7839" s="17"/>
      <c r="N7839" s="17" t="s">
        <v>478</v>
      </c>
      <c r="O7839" s="17" t="s">
        <v>1173</v>
      </c>
      <c r="P7839" s="17" t="s">
        <v>7334</v>
      </c>
      <c r="Q7839" s="17" t="s">
        <v>297</v>
      </c>
      <c r="R7839" s="18">
        <v>95</v>
      </c>
      <c r="S7839" s="10">
        <v>44</v>
      </c>
      <c r="AA7839" s="11" t="str">
        <f t="shared" si="122"/>
        <v>48. Quảng NgãiHuyện Sơn Hà</v>
      </c>
    </row>
    <row r="7840" spans="11:27" ht="15.75">
      <c r="K7840" s="21"/>
      <c r="L7840" s="17"/>
      <c r="M7840" s="17"/>
      <c r="N7840" s="17" t="s">
        <v>478</v>
      </c>
      <c r="O7840" s="17" t="s">
        <v>1173</v>
      </c>
      <c r="P7840" s="17" t="s">
        <v>7335</v>
      </c>
      <c r="Q7840" s="17" t="s">
        <v>297</v>
      </c>
      <c r="R7840" s="18">
        <v>95</v>
      </c>
      <c r="S7840" s="10">
        <v>44</v>
      </c>
      <c r="AA7840" s="11" t="str">
        <f t="shared" si="122"/>
        <v>48. Quảng NgãiHuyện Sơn Hà</v>
      </c>
    </row>
    <row r="7841" spans="11:27" ht="15.75">
      <c r="K7841" s="21"/>
      <c r="L7841" s="17"/>
      <c r="M7841" s="17"/>
      <c r="N7841" s="17" t="s">
        <v>478</v>
      </c>
      <c r="O7841" s="17" t="s">
        <v>1173</v>
      </c>
      <c r="P7841" s="17" t="s">
        <v>4678</v>
      </c>
      <c r="Q7841" s="17" t="s">
        <v>297</v>
      </c>
      <c r="R7841" s="18">
        <v>95</v>
      </c>
      <c r="S7841" s="10">
        <v>44</v>
      </c>
      <c r="AA7841" s="11" t="str">
        <f t="shared" si="122"/>
        <v>48. Quảng NgãiHuyện Sơn Hà</v>
      </c>
    </row>
    <row r="7842" spans="11:27" ht="15.75">
      <c r="K7842" s="21"/>
      <c r="L7842" s="17"/>
      <c r="M7842" s="17"/>
      <c r="N7842" s="17" t="s">
        <v>478</v>
      </c>
      <c r="O7842" s="17" t="s">
        <v>1173</v>
      </c>
      <c r="P7842" s="17" t="s">
        <v>7336</v>
      </c>
      <c r="Q7842" s="17" t="s">
        <v>297</v>
      </c>
      <c r="R7842" s="18">
        <v>95</v>
      </c>
      <c r="S7842" s="10">
        <v>44</v>
      </c>
      <c r="AA7842" s="11" t="str">
        <f t="shared" si="122"/>
        <v>48. Quảng NgãiHuyện Sơn Hà</v>
      </c>
    </row>
    <row r="7843" spans="11:27" ht="15.75">
      <c r="K7843" s="21"/>
      <c r="L7843" s="17"/>
      <c r="M7843" s="17"/>
      <c r="N7843" s="17" t="s">
        <v>478</v>
      </c>
      <c r="O7843" s="17" t="s">
        <v>1173</v>
      </c>
      <c r="P7843" s="17" t="s">
        <v>2611</v>
      </c>
      <c r="Q7843" s="17" t="s">
        <v>297</v>
      </c>
      <c r="R7843" s="18">
        <v>95</v>
      </c>
      <c r="S7843" s="10">
        <v>44</v>
      </c>
      <c r="AA7843" s="11" t="str">
        <f t="shared" si="122"/>
        <v>48. Quảng NgãiHuyện Sơn Hà</v>
      </c>
    </row>
    <row r="7844" spans="11:27" ht="15.75">
      <c r="K7844" s="21"/>
      <c r="L7844" s="17"/>
      <c r="M7844" s="17"/>
      <c r="N7844" s="17" t="s">
        <v>478</v>
      </c>
      <c r="O7844" s="17" t="s">
        <v>1173</v>
      </c>
      <c r="P7844" s="17" t="s">
        <v>7337</v>
      </c>
      <c r="Q7844" s="17" t="s">
        <v>297</v>
      </c>
      <c r="R7844" s="18">
        <v>95</v>
      </c>
      <c r="S7844" s="10">
        <v>44</v>
      </c>
      <c r="AA7844" s="11" t="str">
        <f t="shared" si="122"/>
        <v>48. Quảng NgãiHuyện Sơn Hà</v>
      </c>
    </row>
    <row r="7845" spans="11:27" ht="15.75">
      <c r="K7845" s="21"/>
      <c r="L7845" s="17"/>
      <c r="M7845" s="17"/>
      <c r="N7845" s="17" t="s">
        <v>478</v>
      </c>
      <c r="O7845" s="17" t="s">
        <v>1173</v>
      </c>
      <c r="P7845" s="17" t="s">
        <v>7338</v>
      </c>
      <c r="Q7845" s="17" t="s">
        <v>297</v>
      </c>
      <c r="R7845" s="18">
        <v>95</v>
      </c>
      <c r="S7845" s="10">
        <v>44</v>
      </c>
      <c r="AA7845" s="11" t="str">
        <f t="shared" si="122"/>
        <v>48. Quảng NgãiHuyện Sơn Hà</v>
      </c>
    </row>
    <row r="7846" spans="11:27" ht="15.75">
      <c r="K7846" s="21"/>
      <c r="L7846" s="17"/>
      <c r="M7846" s="17"/>
      <c r="N7846" s="17" t="s">
        <v>478</v>
      </c>
      <c r="O7846" s="17" t="s">
        <v>1173</v>
      </c>
      <c r="P7846" s="17" t="s">
        <v>7339</v>
      </c>
      <c r="Q7846" s="17" t="s">
        <v>297</v>
      </c>
      <c r="R7846" s="18">
        <v>95</v>
      </c>
      <c r="S7846" s="10">
        <v>44</v>
      </c>
      <c r="AA7846" s="11" t="str">
        <f t="shared" si="122"/>
        <v>48. Quảng NgãiHuyện Sơn Hà</v>
      </c>
    </row>
    <row r="7847" spans="11:27" ht="15.75">
      <c r="K7847" s="21"/>
      <c r="L7847" s="17"/>
      <c r="M7847" s="17"/>
      <c r="N7847" s="17" t="s">
        <v>478</v>
      </c>
      <c r="O7847" s="17" t="s">
        <v>1173</v>
      </c>
      <c r="P7847" s="17" t="s">
        <v>2766</v>
      </c>
      <c r="Q7847" s="17" t="s">
        <v>297</v>
      </c>
      <c r="R7847" s="18">
        <v>95</v>
      </c>
      <c r="S7847" s="10">
        <v>44</v>
      </c>
      <c r="AA7847" s="11" t="str">
        <f t="shared" si="122"/>
        <v>48. Quảng NgãiHuyện Sơn Hà</v>
      </c>
    </row>
    <row r="7848" spans="11:27" ht="15.75">
      <c r="K7848" s="21"/>
      <c r="L7848" s="17"/>
      <c r="M7848" s="17"/>
      <c r="N7848" s="17" t="s">
        <v>478</v>
      </c>
      <c r="O7848" s="17" t="s">
        <v>1173</v>
      </c>
      <c r="P7848" s="17" t="s">
        <v>5067</v>
      </c>
      <c r="Q7848" s="17" t="s">
        <v>297</v>
      </c>
      <c r="R7848" s="18">
        <v>95</v>
      </c>
      <c r="S7848" s="10">
        <v>44</v>
      </c>
      <c r="AA7848" s="11" t="str">
        <f t="shared" si="122"/>
        <v>48. Quảng NgãiHuyện Sơn Hà</v>
      </c>
    </row>
    <row r="7849" spans="11:27" ht="15.75">
      <c r="K7849" s="21"/>
      <c r="L7849" s="17"/>
      <c r="M7849" s="17"/>
      <c r="N7849" s="17" t="s">
        <v>478</v>
      </c>
      <c r="O7849" s="17" t="s">
        <v>1173</v>
      </c>
      <c r="P7849" s="17" t="s">
        <v>7340</v>
      </c>
      <c r="Q7849" s="17" t="s">
        <v>297</v>
      </c>
      <c r="R7849" s="18">
        <v>95</v>
      </c>
      <c r="S7849" s="10">
        <v>44</v>
      </c>
      <c r="AA7849" s="11" t="str">
        <f t="shared" si="122"/>
        <v>48. Quảng NgãiHuyện Sơn Hà</v>
      </c>
    </row>
    <row r="7850" spans="11:27" ht="15.75">
      <c r="K7850" s="21"/>
      <c r="L7850" s="17"/>
      <c r="M7850" s="17"/>
      <c r="N7850" s="17" t="s">
        <v>478</v>
      </c>
      <c r="O7850" s="17" t="s">
        <v>1173</v>
      </c>
      <c r="P7850" s="17" t="s">
        <v>4691</v>
      </c>
      <c r="Q7850" s="17" t="s">
        <v>297</v>
      </c>
      <c r="R7850" s="18">
        <v>95</v>
      </c>
      <c r="S7850" s="10">
        <v>44</v>
      </c>
      <c r="AA7850" s="11" t="str">
        <f t="shared" si="122"/>
        <v>48. Quảng NgãiHuyện Sơn Hà</v>
      </c>
    </row>
    <row r="7851" spans="11:27" ht="15.75">
      <c r="K7851" s="21"/>
      <c r="L7851" s="17"/>
      <c r="M7851" s="17"/>
      <c r="N7851" s="17" t="s">
        <v>478</v>
      </c>
      <c r="O7851" s="17" t="s">
        <v>1636</v>
      </c>
      <c r="P7851" s="17" t="s">
        <v>7341</v>
      </c>
      <c r="Q7851" s="17" t="s">
        <v>347</v>
      </c>
      <c r="R7851" s="18">
        <v>65</v>
      </c>
      <c r="S7851" s="10">
        <v>36</v>
      </c>
      <c r="AA7851" s="11" t="str">
        <f t="shared" si="122"/>
        <v>48. Quảng NgãiHuyện Sơn Tây</v>
      </c>
    </row>
    <row r="7852" spans="11:27" ht="15.75">
      <c r="K7852" s="21"/>
      <c r="L7852" s="17"/>
      <c r="M7852" s="17"/>
      <c r="N7852" s="17" t="s">
        <v>478</v>
      </c>
      <c r="O7852" s="17" t="s">
        <v>1636</v>
      </c>
      <c r="P7852" s="17" t="s">
        <v>7342</v>
      </c>
      <c r="Q7852" s="17" t="s">
        <v>347</v>
      </c>
      <c r="R7852" s="18">
        <v>65</v>
      </c>
      <c r="S7852" s="10">
        <v>36</v>
      </c>
      <c r="AA7852" s="11" t="str">
        <f t="shared" si="122"/>
        <v>48. Quảng NgãiHuyện Sơn Tây</v>
      </c>
    </row>
    <row r="7853" spans="11:27" ht="15.75">
      <c r="K7853" s="21"/>
      <c r="L7853" s="17"/>
      <c r="M7853" s="17"/>
      <c r="N7853" s="17" t="s">
        <v>478</v>
      </c>
      <c r="O7853" s="17" t="s">
        <v>1636</v>
      </c>
      <c r="P7853" s="17" t="s">
        <v>3482</v>
      </c>
      <c r="Q7853" s="17" t="s">
        <v>297</v>
      </c>
      <c r="R7853" s="18">
        <v>95</v>
      </c>
      <c r="S7853" s="10">
        <v>44</v>
      </c>
      <c r="AA7853" s="11" t="str">
        <f t="shared" si="122"/>
        <v>48. Quảng NgãiHuyện Sơn Tây</v>
      </c>
    </row>
    <row r="7854" spans="11:27" ht="15.75">
      <c r="K7854" s="21"/>
      <c r="L7854" s="17"/>
      <c r="M7854" s="17"/>
      <c r="N7854" s="17" t="s">
        <v>478</v>
      </c>
      <c r="O7854" s="17" t="s">
        <v>1636</v>
      </c>
      <c r="P7854" s="17" t="s">
        <v>7343</v>
      </c>
      <c r="Q7854" s="17" t="s">
        <v>347</v>
      </c>
      <c r="R7854" s="18">
        <v>65</v>
      </c>
      <c r="S7854" s="10">
        <v>36</v>
      </c>
      <c r="AA7854" s="11" t="str">
        <f t="shared" si="122"/>
        <v>48. Quảng NgãiHuyện Sơn Tây</v>
      </c>
    </row>
    <row r="7855" spans="11:27" ht="15.75">
      <c r="K7855" s="21"/>
      <c r="L7855" s="17"/>
      <c r="M7855" s="17"/>
      <c r="N7855" s="17" t="s">
        <v>478</v>
      </c>
      <c r="O7855" s="17" t="s">
        <v>1636</v>
      </c>
      <c r="P7855" s="17" t="s">
        <v>4686</v>
      </c>
      <c r="Q7855" s="17" t="s">
        <v>347</v>
      </c>
      <c r="R7855" s="18">
        <v>65</v>
      </c>
      <c r="S7855" s="10">
        <v>36</v>
      </c>
      <c r="AA7855" s="11" t="str">
        <f t="shared" si="122"/>
        <v>48. Quảng NgãiHuyện Sơn Tây</v>
      </c>
    </row>
    <row r="7856" spans="11:27" ht="15.75">
      <c r="K7856" s="21"/>
      <c r="L7856" s="17"/>
      <c r="M7856" s="17"/>
      <c r="N7856" s="17" t="s">
        <v>478</v>
      </c>
      <c r="O7856" s="17" t="s">
        <v>1636</v>
      </c>
      <c r="P7856" s="17" t="s">
        <v>7344</v>
      </c>
      <c r="Q7856" s="17" t="s">
        <v>297</v>
      </c>
      <c r="R7856" s="18">
        <v>95</v>
      </c>
      <c r="S7856" s="10">
        <v>44</v>
      </c>
      <c r="AA7856" s="11" t="str">
        <f t="shared" si="122"/>
        <v>48. Quảng NgãiHuyện Sơn Tây</v>
      </c>
    </row>
    <row r="7857" spans="11:27" ht="15.75">
      <c r="K7857" s="21"/>
      <c r="L7857" s="17"/>
      <c r="M7857" s="17"/>
      <c r="N7857" s="17" t="s">
        <v>478</v>
      </c>
      <c r="O7857" s="17" t="s">
        <v>1636</v>
      </c>
      <c r="P7857" s="17" t="s">
        <v>7345</v>
      </c>
      <c r="Q7857" s="17" t="s">
        <v>347</v>
      </c>
      <c r="R7857" s="18">
        <v>65</v>
      </c>
      <c r="S7857" s="10">
        <v>36</v>
      </c>
      <c r="AA7857" s="11" t="str">
        <f t="shared" si="122"/>
        <v>48. Quảng NgãiHuyện Sơn Tây</v>
      </c>
    </row>
    <row r="7858" spans="11:27" ht="15.75">
      <c r="K7858" s="21"/>
      <c r="L7858" s="17"/>
      <c r="M7858" s="17"/>
      <c r="N7858" s="17" t="s">
        <v>478</v>
      </c>
      <c r="O7858" s="17" t="s">
        <v>1636</v>
      </c>
      <c r="P7858" s="17" t="s">
        <v>5220</v>
      </c>
      <c r="Q7858" s="17" t="s">
        <v>297</v>
      </c>
      <c r="R7858" s="18">
        <v>95</v>
      </c>
      <c r="S7858" s="10">
        <v>44</v>
      </c>
      <c r="AA7858" s="11" t="str">
        <f t="shared" si="122"/>
        <v>48. Quảng NgãiHuyện Sơn Tây</v>
      </c>
    </row>
    <row r="7859" spans="11:27" ht="15.75">
      <c r="K7859" s="21"/>
      <c r="L7859" s="17"/>
      <c r="M7859" s="17"/>
      <c r="N7859" s="17" t="s">
        <v>478</v>
      </c>
      <c r="O7859" s="17" t="s">
        <v>1636</v>
      </c>
      <c r="P7859" s="17" t="s">
        <v>7346</v>
      </c>
      <c r="Q7859" s="17" t="s">
        <v>297</v>
      </c>
      <c r="R7859" s="18">
        <v>95</v>
      </c>
      <c r="S7859" s="10">
        <v>44</v>
      </c>
      <c r="AA7859" s="11" t="str">
        <f t="shared" si="122"/>
        <v>48. Quảng NgãiHuyện Sơn Tây</v>
      </c>
    </row>
    <row r="7860" spans="11:27" ht="15.75">
      <c r="K7860" s="21"/>
      <c r="L7860" s="17"/>
      <c r="M7860" s="17"/>
      <c r="N7860" s="17" t="s">
        <v>478</v>
      </c>
      <c r="O7860" s="17" t="s">
        <v>1638</v>
      </c>
      <c r="P7860" s="17" t="s">
        <v>7347</v>
      </c>
      <c r="Q7860" s="17" t="s">
        <v>306</v>
      </c>
      <c r="R7860" s="18">
        <v>125</v>
      </c>
      <c r="S7860" s="10">
        <v>50</v>
      </c>
      <c r="AA7860" s="11" t="str">
        <f t="shared" si="122"/>
        <v>48. Quảng NgãiHuyện Sơn Tịnh</v>
      </c>
    </row>
    <row r="7861" spans="11:27" ht="15.75">
      <c r="K7861" s="21"/>
      <c r="L7861" s="17"/>
      <c r="M7861" s="17"/>
      <c r="N7861" s="17" t="s">
        <v>478</v>
      </c>
      <c r="O7861" s="17" t="s">
        <v>1638</v>
      </c>
      <c r="P7861" s="17" t="s">
        <v>7348</v>
      </c>
      <c r="Q7861" s="17" t="s">
        <v>306</v>
      </c>
      <c r="R7861" s="18">
        <v>125</v>
      </c>
      <c r="S7861" s="10">
        <v>50</v>
      </c>
      <c r="AA7861" s="11" t="str">
        <f t="shared" si="122"/>
        <v>48. Quảng NgãiHuyện Sơn Tịnh</v>
      </c>
    </row>
    <row r="7862" spans="11:27" ht="15.75">
      <c r="K7862" s="21"/>
      <c r="L7862" s="17"/>
      <c r="M7862" s="17"/>
      <c r="N7862" s="17" t="s">
        <v>478</v>
      </c>
      <c r="O7862" s="17" t="s">
        <v>1638</v>
      </c>
      <c r="P7862" s="17" t="s">
        <v>7349</v>
      </c>
      <c r="Q7862" s="17" t="s">
        <v>306</v>
      </c>
      <c r="R7862" s="18">
        <v>125</v>
      </c>
      <c r="S7862" s="10">
        <v>50</v>
      </c>
      <c r="AA7862" s="11" t="str">
        <f t="shared" si="122"/>
        <v>48. Quảng NgãiHuyện Sơn Tịnh</v>
      </c>
    </row>
    <row r="7863" spans="11:27" ht="15.75">
      <c r="K7863" s="21"/>
      <c r="L7863" s="17"/>
      <c r="M7863" s="17"/>
      <c r="N7863" s="17" t="s">
        <v>478</v>
      </c>
      <c r="O7863" s="17" t="s">
        <v>1638</v>
      </c>
      <c r="P7863" s="17" t="s">
        <v>7350</v>
      </c>
      <c r="Q7863" s="17" t="s">
        <v>306</v>
      </c>
      <c r="R7863" s="18">
        <v>125</v>
      </c>
      <c r="S7863" s="10">
        <v>50</v>
      </c>
      <c r="AA7863" s="11" t="str">
        <f t="shared" si="122"/>
        <v>48. Quảng NgãiHuyện Sơn Tịnh</v>
      </c>
    </row>
    <row r="7864" spans="11:27" ht="15.75">
      <c r="K7864" s="21"/>
      <c r="L7864" s="17"/>
      <c r="M7864" s="17"/>
      <c r="N7864" s="17" t="s">
        <v>478</v>
      </c>
      <c r="O7864" s="17" t="s">
        <v>1638</v>
      </c>
      <c r="P7864" s="17" t="s">
        <v>7351</v>
      </c>
      <c r="Q7864" s="17" t="s">
        <v>306</v>
      </c>
      <c r="R7864" s="18">
        <v>125</v>
      </c>
      <c r="S7864" s="10">
        <v>50</v>
      </c>
      <c r="AA7864" s="11" t="str">
        <f t="shared" si="122"/>
        <v>48. Quảng NgãiHuyện Sơn Tịnh</v>
      </c>
    </row>
    <row r="7865" spans="11:27" ht="15.75">
      <c r="K7865" s="21"/>
      <c r="L7865" s="17"/>
      <c r="M7865" s="17"/>
      <c r="N7865" s="17" t="s">
        <v>478</v>
      </c>
      <c r="O7865" s="17" t="s">
        <v>1638</v>
      </c>
      <c r="P7865" s="17" t="s">
        <v>7352</v>
      </c>
      <c r="Q7865" s="17" t="s">
        <v>306</v>
      </c>
      <c r="R7865" s="18">
        <v>125</v>
      </c>
      <c r="S7865" s="10">
        <v>50</v>
      </c>
      <c r="AA7865" s="11" t="str">
        <f t="shared" si="122"/>
        <v>48. Quảng NgãiHuyện Sơn Tịnh</v>
      </c>
    </row>
    <row r="7866" spans="11:27" ht="15.75">
      <c r="K7866" s="21"/>
      <c r="L7866" s="17"/>
      <c r="M7866" s="17"/>
      <c r="N7866" s="17" t="s">
        <v>478</v>
      </c>
      <c r="O7866" s="17" t="s">
        <v>1638</v>
      </c>
      <c r="P7866" s="17" t="s">
        <v>7353</v>
      </c>
      <c r="Q7866" s="17" t="s">
        <v>306</v>
      </c>
      <c r="R7866" s="18">
        <v>125</v>
      </c>
      <c r="S7866" s="10">
        <v>50</v>
      </c>
      <c r="AA7866" s="11" t="str">
        <f t="shared" si="122"/>
        <v>48. Quảng NgãiHuyện Sơn Tịnh</v>
      </c>
    </row>
    <row r="7867" spans="11:27" ht="15.75">
      <c r="K7867" s="21"/>
      <c r="L7867" s="17"/>
      <c r="M7867" s="17"/>
      <c r="N7867" s="17" t="s">
        <v>478</v>
      </c>
      <c r="O7867" s="17" t="s">
        <v>1638</v>
      </c>
      <c r="P7867" s="17" t="s">
        <v>7354</v>
      </c>
      <c r="Q7867" s="17" t="s">
        <v>306</v>
      </c>
      <c r="R7867" s="18">
        <v>125</v>
      </c>
      <c r="S7867" s="10">
        <v>50</v>
      </c>
      <c r="AA7867" s="11" t="str">
        <f t="shared" si="122"/>
        <v>48. Quảng NgãiHuyện Sơn Tịnh</v>
      </c>
    </row>
    <row r="7868" spans="11:27" ht="15.75">
      <c r="K7868" s="21"/>
      <c r="L7868" s="17"/>
      <c r="M7868" s="17"/>
      <c r="N7868" s="17" t="s">
        <v>478</v>
      </c>
      <c r="O7868" s="17" t="s">
        <v>1638</v>
      </c>
      <c r="P7868" s="17" t="s">
        <v>7355</v>
      </c>
      <c r="Q7868" s="17" t="s">
        <v>306</v>
      </c>
      <c r="R7868" s="18">
        <v>125</v>
      </c>
      <c r="S7868" s="10">
        <v>50</v>
      </c>
      <c r="AA7868" s="11" t="str">
        <f t="shared" si="122"/>
        <v>48. Quảng NgãiHuyện Sơn Tịnh</v>
      </c>
    </row>
    <row r="7869" spans="11:27" ht="15.75">
      <c r="K7869" s="21"/>
      <c r="L7869" s="17"/>
      <c r="M7869" s="17"/>
      <c r="N7869" s="17" t="s">
        <v>478</v>
      </c>
      <c r="O7869" s="17" t="s">
        <v>1638</v>
      </c>
      <c r="P7869" s="17" t="s">
        <v>7356</v>
      </c>
      <c r="Q7869" s="17" t="s">
        <v>306</v>
      </c>
      <c r="R7869" s="18">
        <v>125</v>
      </c>
      <c r="S7869" s="10">
        <v>50</v>
      </c>
      <c r="AA7869" s="11" t="str">
        <f t="shared" si="122"/>
        <v>48. Quảng NgãiHuyện Sơn Tịnh</v>
      </c>
    </row>
    <row r="7870" spans="11:27" ht="15.75">
      <c r="K7870" s="21"/>
      <c r="L7870" s="17"/>
      <c r="M7870" s="17"/>
      <c r="N7870" s="17" t="s">
        <v>478</v>
      </c>
      <c r="O7870" s="17" t="s">
        <v>1638</v>
      </c>
      <c r="P7870" s="17" t="s">
        <v>7357</v>
      </c>
      <c r="Q7870" s="17" t="s">
        <v>306</v>
      </c>
      <c r="R7870" s="18">
        <v>125</v>
      </c>
      <c r="S7870" s="10">
        <v>50</v>
      </c>
      <c r="AA7870" s="11" t="str">
        <f t="shared" si="122"/>
        <v>48. Quảng NgãiHuyện Sơn Tịnh</v>
      </c>
    </row>
    <row r="7871" spans="11:27" ht="15.75">
      <c r="K7871" s="21"/>
      <c r="L7871" s="17"/>
      <c r="M7871" s="17"/>
      <c r="N7871" s="17" t="s">
        <v>478</v>
      </c>
      <c r="O7871" s="17" t="s">
        <v>1640</v>
      </c>
      <c r="P7871" s="17" t="s">
        <v>7358</v>
      </c>
      <c r="Q7871" s="17" t="s">
        <v>306</v>
      </c>
      <c r="R7871" s="18">
        <v>125</v>
      </c>
      <c r="S7871" s="10">
        <v>50</v>
      </c>
      <c r="AA7871" s="11" t="str">
        <f t="shared" si="122"/>
        <v>48. Quảng NgãiHuyện Tư Nghĩa</v>
      </c>
    </row>
    <row r="7872" spans="11:27" ht="15.75">
      <c r="K7872" s="21"/>
      <c r="L7872" s="17"/>
      <c r="M7872" s="17"/>
      <c r="N7872" s="17" t="s">
        <v>478</v>
      </c>
      <c r="O7872" s="17" t="s">
        <v>1640</v>
      </c>
      <c r="P7872" s="17" t="s">
        <v>7359</v>
      </c>
      <c r="Q7872" s="17" t="s">
        <v>306</v>
      </c>
      <c r="R7872" s="18">
        <v>125</v>
      </c>
      <c r="S7872" s="10">
        <v>50</v>
      </c>
      <c r="AA7872" s="11" t="str">
        <f t="shared" si="122"/>
        <v>48. Quảng NgãiHuyện Tư Nghĩa</v>
      </c>
    </row>
    <row r="7873" spans="11:27" ht="15.75">
      <c r="K7873" s="21"/>
      <c r="L7873" s="17"/>
      <c r="M7873" s="17"/>
      <c r="N7873" s="17" t="s">
        <v>478</v>
      </c>
      <c r="O7873" s="17" t="s">
        <v>1640</v>
      </c>
      <c r="P7873" s="17" t="s">
        <v>7360</v>
      </c>
      <c r="Q7873" s="17" t="s">
        <v>306</v>
      </c>
      <c r="R7873" s="18">
        <v>125</v>
      </c>
      <c r="S7873" s="10">
        <v>50</v>
      </c>
      <c r="AA7873" s="11" t="str">
        <f t="shared" si="122"/>
        <v>48. Quảng NgãiHuyện Tư Nghĩa</v>
      </c>
    </row>
    <row r="7874" spans="11:27" ht="15.75">
      <c r="K7874" s="21"/>
      <c r="L7874" s="17"/>
      <c r="M7874" s="17"/>
      <c r="N7874" s="17" t="s">
        <v>478</v>
      </c>
      <c r="O7874" s="17" t="s">
        <v>1640</v>
      </c>
      <c r="P7874" s="17" t="s">
        <v>5191</v>
      </c>
      <c r="Q7874" s="17" t="s">
        <v>306</v>
      </c>
      <c r="R7874" s="18">
        <v>125</v>
      </c>
      <c r="S7874" s="10">
        <v>50</v>
      </c>
      <c r="AA7874" s="11" t="str">
        <f t="shared" si="122"/>
        <v>48. Quảng NgãiHuyện Tư Nghĩa</v>
      </c>
    </row>
    <row r="7875" spans="11:27" ht="15.75">
      <c r="K7875" s="21"/>
      <c r="L7875" s="17"/>
      <c r="M7875" s="17"/>
      <c r="N7875" s="17" t="s">
        <v>478</v>
      </c>
      <c r="O7875" s="17" t="s">
        <v>1640</v>
      </c>
      <c r="P7875" s="17" t="s">
        <v>2563</v>
      </c>
      <c r="Q7875" s="17" t="s">
        <v>306</v>
      </c>
      <c r="R7875" s="18">
        <v>125</v>
      </c>
      <c r="S7875" s="10">
        <v>50</v>
      </c>
      <c r="AA7875" s="11" t="str">
        <f t="shared" si="122"/>
        <v>48. Quảng NgãiHuyện Tư Nghĩa</v>
      </c>
    </row>
    <row r="7876" spans="11:27" ht="15.75">
      <c r="K7876" s="21"/>
      <c r="L7876" s="17"/>
      <c r="M7876" s="17"/>
      <c r="N7876" s="17" t="s">
        <v>478</v>
      </c>
      <c r="O7876" s="17" t="s">
        <v>1640</v>
      </c>
      <c r="P7876" s="17" t="s">
        <v>7361</v>
      </c>
      <c r="Q7876" s="17" t="s">
        <v>306</v>
      </c>
      <c r="R7876" s="18">
        <v>125</v>
      </c>
      <c r="S7876" s="10">
        <v>50</v>
      </c>
      <c r="AA7876" s="11" t="str">
        <f t="shared" si="122"/>
        <v>48. Quảng NgãiHuyện Tư Nghĩa</v>
      </c>
    </row>
    <row r="7877" spans="11:27" ht="15.75">
      <c r="K7877" s="21"/>
      <c r="L7877" s="17"/>
      <c r="M7877" s="17"/>
      <c r="N7877" s="17" t="s">
        <v>478</v>
      </c>
      <c r="O7877" s="17" t="s">
        <v>1640</v>
      </c>
      <c r="P7877" s="17" t="s">
        <v>6175</v>
      </c>
      <c r="Q7877" s="17" t="s">
        <v>306</v>
      </c>
      <c r="R7877" s="18">
        <v>125</v>
      </c>
      <c r="S7877" s="10">
        <v>50</v>
      </c>
      <c r="AA7877" s="11" t="str">
        <f t="shared" si="122"/>
        <v>48. Quảng NgãiHuyện Tư Nghĩa</v>
      </c>
    </row>
    <row r="7878" spans="11:27" ht="15.75">
      <c r="K7878" s="21"/>
      <c r="L7878" s="17"/>
      <c r="M7878" s="17"/>
      <c r="N7878" s="17" t="s">
        <v>478</v>
      </c>
      <c r="O7878" s="17" t="s">
        <v>1640</v>
      </c>
      <c r="P7878" s="17" t="s">
        <v>6588</v>
      </c>
      <c r="Q7878" s="17" t="s">
        <v>306</v>
      </c>
      <c r="R7878" s="18">
        <v>125</v>
      </c>
      <c r="S7878" s="10">
        <v>50</v>
      </c>
      <c r="AA7878" s="11" t="str">
        <f t="shared" ref="AA7878:AA7941" si="123">N7878&amp;O7878</f>
        <v>48. Quảng NgãiHuyện Tư Nghĩa</v>
      </c>
    </row>
    <row r="7879" spans="11:27" ht="15.75">
      <c r="K7879" s="21"/>
      <c r="L7879" s="17"/>
      <c r="M7879" s="17"/>
      <c r="N7879" s="17" t="s">
        <v>478</v>
      </c>
      <c r="O7879" s="17" t="s">
        <v>1640</v>
      </c>
      <c r="P7879" s="17" t="s">
        <v>2586</v>
      </c>
      <c r="Q7879" s="17" t="s">
        <v>306</v>
      </c>
      <c r="R7879" s="18">
        <v>125</v>
      </c>
      <c r="S7879" s="10">
        <v>50</v>
      </c>
      <c r="AA7879" s="11" t="str">
        <f t="shared" si="123"/>
        <v>48. Quảng NgãiHuyện Tư Nghĩa</v>
      </c>
    </row>
    <row r="7880" spans="11:27" ht="15.75">
      <c r="K7880" s="21"/>
      <c r="L7880" s="17"/>
      <c r="M7880" s="17"/>
      <c r="N7880" s="17" t="s">
        <v>478</v>
      </c>
      <c r="O7880" s="17" t="s">
        <v>1640</v>
      </c>
      <c r="P7880" s="17" t="s">
        <v>6180</v>
      </c>
      <c r="Q7880" s="17" t="s">
        <v>306</v>
      </c>
      <c r="R7880" s="18">
        <v>125</v>
      </c>
      <c r="S7880" s="10">
        <v>50</v>
      </c>
      <c r="AA7880" s="11" t="str">
        <f t="shared" si="123"/>
        <v>48. Quảng NgãiHuyện Tư Nghĩa</v>
      </c>
    </row>
    <row r="7881" spans="11:27" ht="15.75">
      <c r="K7881" s="21"/>
      <c r="L7881" s="17"/>
      <c r="M7881" s="17"/>
      <c r="N7881" s="17" t="s">
        <v>478</v>
      </c>
      <c r="O7881" s="17" t="s">
        <v>1640</v>
      </c>
      <c r="P7881" s="17" t="s">
        <v>3790</v>
      </c>
      <c r="Q7881" s="17" t="s">
        <v>306</v>
      </c>
      <c r="R7881" s="18">
        <v>125</v>
      </c>
      <c r="S7881" s="10">
        <v>50</v>
      </c>
      <c r="AA7881" s="11" t="str">
        <f t="shared" si="123"/>
        <v>48. Quảng NgãiHuyện Tư Nghĩa</v>
      </c>
    </row>
    <row r="7882" spans="11:27" ht="15.75">
      <c r="K7882" s="21"/>
      <c r="L7882" s="17"/>
      <c r="M7882" s="17"/>
      <c r="N7882" s="17" t="s">
        <v>478</v>
      </c>
      <c r="O7882" s="17" t="s">
        <v>1640</v>
      </c>
      <c r="P7882" s="17" t="s">
        <v>4429</v>
      </c>
      <c r="Q7882" s="17" t="s">
        <v>306</v>
      </c>
      <c r="R7882" s="18">
        <v>125</v>
      </c>
      <c r="S7882" s="10">
        <v>50</v>
      </c>
      <c r="AA7882" s="11" t="str">
        <f t="shared" si="123"/>
        <v>48. Quảng NgãiHuyện Tư Nghĩa</v>
      </c>
    </row>
    <row r="7883" spans="11:27" ht="15.75">
      <c r="K7883" s="21"/>
      <c r="L7883" s="17"/>
      <c r="M7883" s="17"/>
      <c r="N7883" s="17" t="s">
        <v>478</v>
      </c>
      <c r="O7883" s="17" t="s">
        <v>1640</v>
      </c>
      <c r="P7883" s="17" t="s">
        <v>7362</v>
      </c>
      <c r="Q7883" s="17" t="s">
        <v>306</v>
      </c>
      <c r="R7883" s="18">
        <v>125</v>
      </c>
      <c r="S7883" s="10">
        <v>50</v>
      </c>
      <c r="AA7883" s="11" t="str">
        <f t="shared" si="123"/>
        <v>48. Quảng NgãiHuyện Tư Nghĩa</v>
      </c>
    </row>
    <row r="7884" spans="11:27" ht="15.75">
      <c r="K7884" s="21"/>
      <c r="L7884" s="17"/>
      <c r="M7884" s="17"/>
      <c r="N7884" s="17" t="s">
        <v>478</v>
      </c>
      <c r="O7884" s="17" t="s">
        <v>1640</v>
      </c>
      <c r="P7884" s="17" t="s">
        <v>2655</v>
      </c>
      <c r="Q7884" s="17" t="s">
        <v>306</v>
      </c>
      <c r="R7884" s="18">
        <v>125</v>
      </c>
      <c r="S7884" s="10">
        <v>50</v>
      </c>
      <c r="AA7884" s="11" t="str">
        <f t="shared" si="123"/>
        <v>48. Quảng NgãiHuyện Tư Nghĩa</v>
      </c>
    </row>
    <row r="7885" spans="11:27" ht="15.75">
      <c r="K7885" s="21"/>
      <c r="L7885" s="17"/>
      <c r="M7885" s="17"/>
      <c r="N7885" s="17" t="s">
        <v>478</v>
      </c>
      <c r="O7885" s="17" t="s">
        <v>1182</v>
      </c>
      <c r="P7885" s="17" t="s">
        <v>7363</v>
      </c>
      <c r="Q7885" s="17" t="s">
        <v>297</v>
      </c>
      <c r="R7885" s="18">
        <v>95</v>
      </c>
      <c r="S7885" s="10">
        <v>44</v>
      </c>
      <c r="AA7885" s="11" t="str">
        <f t="shared" si="123"/>
        <v>48. Quảng NgãiHuyện Trà Bồng</v>
      </c>
    </row>
    <row r="7886" spans="11:27" ht="15.75">
      <c r="K7886" s="21"/>
      <c r="L7886" s="17"/>
      <c r="M7886" s="17"/>
      <c r="N7886" s="17" t="s">
        <v>478</v>
      </c>
      <c r="O7886" s="17" t="s">
        <v>1182</v>
      </c>
      <c r="P7886" s="17" t="s">
        <v>4663</v>
      </c>
      <c r="Q7886" s="17" t="s">
        <v>297</v>
      </c>
      <c r="R7886" s="18">
        <v>95</v>
      </c>
      <c r="S7886" s="10">
        <v>44</v>
      </c>
      <c r="AA7886" s="11" t="str">
        <f t="shared" si="123"/>
        <v>48. Quảng NgãiHuyện Trà Bồng</v>
      </c>
    </row>
    <row r="7887" spans="11:27" ht="15.75">
      <c r="K7887" s="21"/>
      <c r="L7887" s="17"/>
      <c r="M7887" s="17"/>
      <c r="N7887" s="17" t="s">
        <v>478</v>
      </c>
      <c r="O7887" s="17" t="s">
        <v>1182</v>
      </c>
      <c r="P7887" s="17" t="s">
        <v>4690</v>
      </c>
      <c r="Q7887" s="17" t="s">
        <v>297</v>
      </c>
      <c r="R7887" s="18">
        <v>95</v>
      </c>
      <c r="S7887" s="10">
        <v>44</v>
      </c>
      <c r="AA7887" s="11" t="str">
        <f t="shared" si="123"/>
        <v>48. Quảng NgãiHuyện Trà Bồng</v>
      </c>
    </row>
    <row r="7888" spans="11:27" ht="15.75">
      <c r="K7888" s="21"/>
      <c r="L7888" s="17"/>
      <c r="M7888" s="17"/>
      <c r="N7888" s="17" t="s">
        <v>478</v>
      </c>
      <c r="O7888" s="17" t="s">
        <v>1182</v>
      </c>
      <c r="P7888" s="17" t="s">
        <v>7364</v>
      </c>
      <c r="Q7888" s="17" t="s">
        <v>297</v>
      </c>
      <c r="R7888" s="18">
        <v>95</v>
      </c>
      <c r="S7888" s="10">
        <v>44</v>
      </c>
      <c r="AA7888" s="11" t="str">
        <f t="shared" si="123"/>
        <v>48. Quảng NgãiHuyện Trà Bồng</v>
      </c>
    </row>
    <row r="7889" spans="11:27" ht="15.75">
      <c r="K7889" s="21"/>
      <c r="L7889" s="17"/>
      <c r="M7889" s="17"/>
      <c r="N7889" s="17" t="s">
        <v>478</v>
      </c>
      <c r="O7889" s="17" t="s">
        <v>1182</v>
      </c>
      <c r="P7889" s="17" t="s">
        <v>7365</v>
      </c>
      <c r="Q7889" s="17" t="s">
        <v>297</v>
      </c>
      <c r="R7889" s="18">
        <v>95</v>
      </c>
      <c r="S7889" s="10">
        <v>44</v>
      </c>
      <c r="AA7889" s="11" t="str">
        <f t="shared" si="123"/>
        <v>48. Quảng NgãiHuyện Trà Bồng</v>
      </c>
    </row>
    <row r="7890" spans="11:27" ht="15.75">
      <c r="K7890" s="21"/>
      <c r="L7890" s="17"/>
      <c r="M7890" s="17"/>
      <c r="N7890" s="17" t="s">
        <v>478</v>
      </c>
      <c r="O7890" s="17" t="s">
        <v>1182</v>
      </c>
      <c r="P7890" s="17" t="s">
        <v>7094</v>
      </c>
      <c r="Q7890" s="17" t="s">
        <v>297</v>
      </c>
      <c r="R7890" s="18">
        <v>95</v>
      </c>
      <c r="S7890" s="10">
        <v>44</v>
      </c>
      <c r="AA7890" s="11" t="str">
        <f t="shared" si="123"/>
        <v>48. Quảng NgãiHuyện Trà Bồng</v>
      </c>
    </row>
    <row r="7891" spans="11:27" ht="15.75">
      <c r="K7891" s="21"/>
      <c r="L7891" s="17"/>
      <c r="M7891" s="17"/>
      <c r="N7891" s="17" t="s">
        <v>478</v>
      </c>
      <c r="O7891" s="17" t="s">
        <v>1182</v>
      </c>
      <c r="P7891" s="17" t="s">
        <v>7366</v>
      </c>
      <c r="Q7891" s="17" t="s">
        <v>297</v>
      </c>
      <c r="R7891" s="18">
        <v>95</v>
      </c>
      <c r="S7891" s="10">
        <v>44</v>
      </c>
      <c r="AA7891" s="11" t="str">
        <f t="shared" si="123"/>
        <v>48. Quảng NgãiHuyện Trà Bồng</v>
      </c>
    </row>
    <row r="7892" spans="11:27" ht="15.75">
      <c r="K7892" s="21"/>
      <c r="L7892" s="17"/>
      <c r="M7892" s="17"/>
      <c r="N7892" s="17" t="s">
        <v>478</v>
      </c>
      <c r="O7892" s="17" t="s">
        <v>1182</v>
      </c>
      <c r="P7892" s="17" t="s">
        <v>7367</v>
      </c>
      <c r="Q7892" s="17" t="s">
        <v>297</v>
      </c>
      <c r="R7892" s="18">
        <v>95</v>
      </c>
      <c r="S7892" s="10">
        <v>44</v>
      </c>
      <c r="AA7892" s="11" t="str">
        <f t="shared" si="123"/>
        <v>48. Quảng NgãiHuyện Trà Bồng</v>
      </c>
    </row>
    <row r="7893" spans="11:27" ht="15.75">
      <c r="K7893" s="21"/>
      <c r="L7893" s="17"/>
      <c r="M7893" s="17"/>
      <c r="N7893" s="17" t="s">
        <v>478</v>
      </c>
      <c r="O7893" s="17" t="s">
        <v>1182</v>
      </c>
      <c r="P7893" s="17" t="s">
        <v>7368</v>
      </c>
      <c r="Q7893" s="17" t="s">
        <v>297</v>
      </c>
      <c r="R7893" s="18">
        <v>95</v>
      </c>
      <c r="S7893" s="10">
        <v>44</v>
      </c>
      <c r="AA7893" s="11" t="str">
        <f t="shared" si="123"/>
        <v>48. Quảng NgãiHuyện Trà Bồng</v>
      </c>
    </row>
    <row r="7894" spans="11:27" ht="15.75">
      <c r="K7894" s="21"/>
      <c r="L7894" s="17"/>
      <c r="M7894" s="17"/>
      <c r="N7894" s="17" t="s">
        <v>478</v>
      </c>
      <c r="O7894" s="17" t="s">
        <v>1182</v>
      </c>
      <c r="P7894" s="17" t="s">
        <v>7369</v>
      </c>
      <c r="Q7894" s="17" t="s">
        <v>297</v>
      </c>
      <c r="R7894" s="18">
        <v>95</v>
      </c>
      <c r="S7894" s="10">
        <v>44</v>
      </c>
      <c r="AA7894" s="11" t="str">
        <f t="shared" si="123"/>
        <v>48. Quảng NgãiHuyện Trà Bồng</v>
      </c>
    </row>
    <row r="7895" spans="11:27" ht="15.75">
      <c r="K7895" s="21"/>
      <c r="L7895" s="17"/>
      <c r="M7895" s="17"/>
      <c r="N7895" s="17" t="s">
        <v>478</v>
      </c>
      <c r="O7895" s="17" t="s">
        <v>1182</v>
      </c>
      <c r="P7895" s="17" t="s">
        <v>7099</v>
      </c>
      <c r="Q7895" s="17" t="s">
        <v>297</v>
      </c>
      <c r="R7895" s="18">
        <v>95</v>
      </c>
      <c r="S7895" s="10">
        <v>44</v>
      </c>
      <c r="AA7895" s="11" t="str">
        <f t="shared" si="123"/>
        <v>48. Quảng NgãiHuyện Trà Bồng</v>
      </c>
    </row>
    <row r="7896" spans="11:27" ht="15.75">
      <c r="K7896" s="21"/>
      <c r="L7896" s="17"/>
      <c r="M7896" s="17"/>
      <c r="N7896" s="17" t="s">
        <v>478</v>
      </c>
      <c r="O7896" s="17" t="s">
        <v>1182</v>
      </c>
      <c r="P7896" s="17" t="s">
        <v>3319</v>
      </c>
      <c r="Q7896" s="17" t="s">
        <v>297</v>
      </c>
      <c r="R7896" s="18">
        <v>95</v>
      </c>
      <c r="S7896" s="10">
        <v>44</v>
      </c>
      <c r="AA7896" s="11" t="str">
        <f t="shared" si="123"/>
        <v>48. Quảng NgãiHuyện Trà Bồng</v>
      </c>
    </row>
    <row r="7897" spans="11:27" ht="15.75">
      <c r="K7897" s="21"/>
      <c r="L7897" s="17"/>
      <c r="M7897" s="17"/>
      <c r="N7897" s="17" t="s">
        <v>478</v>
      </c>
      <c r="O7897" s="17" t="s">
        <v>1182</v>
      </c>
      <c r="P7897" s="17" t="s">
        <v>7370</v>
      </c>
      <c r="Q7897" s="17" t="s">
        <v>297</v>
      </c>
      <c r="R7897" s="18">
        <v>95</v>
      </c>
      <c r="S7897" s="10">
        <v>44</v>
      </c>
      <c r="AA7897" s="11" t="str">
        <f t="shared" si="123"/>
        <v>48. Quảng NgãiHuyện Trà Bồng</v>
      </c>
    </row>
    <row r="7898" spans="11:27" ht="15.75">
      <c r="K7898" s="21"/>
      <c r="L7898" s="17"/>
      <c r="M7898" s="17"/>
      <c r="N7898" s="17" t="s">
        <v>478</v>
      </c>
      <c r="O7898" s="17" t="s">
        <v>1182</v>
      </c>
      <c r="P7898" s="17" t="s">
        <v>7371</v>
      </c>
      <c r="Q7898" s="17" t="s">
        <v>297</v>
      </c>
      <c r="R7898" s="18">
        <v>95</v>
      </c>
      <c r="S7898" s="10">
        <v>44</v>
      </c>
      <c r="AA7898" s="11" t="str">
        <f t="shared" si="123"/>
        <v>48. Quảng NgãiHuyện Trà Bồng</v>
      </c>
    </row>
    <row r="7899" spans="11:27" ht="15.75">
      <c r="K7899" s="21"/>
      <c r="L7899" s="17"/>
      <c r="M7899" s="17"/>
      <c r="N7899" s="17" t="s">
        <v>478</v>
      </c>
      <c r="O7899" s="17" t="s">
        <v>1182</v>
      </c>
      <c r="P7899" s="17" t="s">
        <v>7372</v>
      </c>
      <c r="Q7899" s="17" t="s">
        <v>297</v>
      </c>
      <c r="R7899" s="18">
        <v>95</v>
      </c>
      <c r="S7899" s="10">
        <v>44</v>
      </c>
      <c r="AA7899" s="11" t="str">
        <f t="shared" si="123"/>
        <v>48. Quảng NgãiHuyện Trà Bồng</v>
      </c>
    </row>
    <row r="7900" spans="11:27" ht="15.75">
      <c r="K7900" s="21"/>
      <c r="L7900" s="17"/>
      <c r="M7900" s="17"/>
      <c r="N7900" s="17" t="s">
        <v>478</v>
      </c>
      <c r="O7900" s="17" t="s">
        <v>1182</v>
      </c>
      <c r="P7900" s="17" t="s">
        <v>7373</v>
      </c>
      <c r="Q7900" s="17" t="s">
        <v>297</v>
      </c>
      <c r="R7900" s="18">
        <v>95</v>
      </c>
      <c r="S7900" s="10">
        <v>44</v>
      </c>
      <c r="AA7900" s="11" t="str">
        <f t="shared" si="123"/>
        <v>48. Quảng NgãiHuyện Trà Bồng</v>
      </c>
    </row>
    <row r="7901" spans="11:27" ht="15.75">
      <c r="K7901" s="21"/>
      <c r="L7901" s="17"/>
      <c r="M7901" s="17"/>
      <c r="N7901" s="17" t="s">
        <v>478</v>
      </c>
      <c r="O7901" s="17" t="s">
        <v>1643</v>
      </c>
      <c r="P7901" s="17" t="s">
        <v>7374</v>
      </c>
      <c r="Q7901" s="17" t="s">
        <v>306</v>
      </c>
      <c r="R7901" s="18">
        <v>125</v>
      </c>
      <c r="S7901" s="10">
        <v>50</v>
      </c>
      <c r="AA7901" s="11" t="str">
        <f t="shared" si="123"/>
        <v>48. Quảng NgãiThành phố Quảng Ngãi</v>
      </c>
    </row>
    <row r="7902" spans="11:27" ht="15.75">
      <c r="K7902" s="21"/>
      <c r="L7902" s="17"/>
      <c r="M7902" s="17"/>
      <c r="N7902" s="17" t="s">
        <v>478</v>
      </c>
      <c r="O7902" s="17" t="s">
        <v>1643</v>
      </c>
      <c r="P7902" s="17" t="s">
        <v>3180</v>
      </c>
      <c r="Q7902" s="17" t="s">
        <v>306</v>
      </c>
      <c r="R7902" s="18">
        <v>125</v>
      </c>
      <c r="S7902" s="10">
        <v>50</v>
      </c>
      <c r="AA7902" s="11" t="str">
        <f t="shared" si="123"/>
        <v>48. Quảng NgãiThành phố Quảng Ngãi</v>
      </c>
    </row>
    <row r="7903" spans="11:27" ht="15.75">
      <c r="K7903" s="21"/>
      <c r="L7903" s="17"/>
      <c r="M7903" s="17"/>
      <c r="N7903" s="17" t="s">
        <v>478</v>
      </c>
      <c r="O7903" s="17" t="s">
        <v>1643</v>
      </c>
      <c r="P7903" s="17" t="s">
        <v>7375</v>
      </c>
      <c r="Q7903" s="17" t="s">
        <v>306</v>
      </c>
      <c r="R7903" s="18">
        <v>125</v>
      </c>
      <c r="S7903" s="10">
        <v>50</v>
      </c>
      <c r="AA7903" s="11" t="str">
        <f t="shared" si="123"/>
        <v>48. Quảng NgãiThành phố Quảng Ngãi</v>
      </c>
    </row>
    <row r="7904" spans="11:27" ht="15.75">
      <c r="K7904" s="21"/>
      <c r="L7904" s="17"/>
      <c r="M7904" s="17"/>
      <c r="N7904" s="17" t="s">
        <v>478</v>
      </c>
      <c r="O7904" s="17" t="s">
        <v>1643</v>
      </c>
      <c r="P7904" s="17" t="s">
        <v>7376</v>
      </c>
      <c r="Q7904" s="17" t="s">
        <v>306</v>
      </c>
      <c r="R7904" s="18">
        <v>125</v>
      </c>
      <c r="S7904" s="10">
        <v>50</v>
      </c>
      <c r="AA7904" s="11" t="str">
        <f t="shared" si="123"/>
        <v>48. Quảng NgãiThành phố Quảng Ngãi</v>
      </c>
    </row>
    <row r="7905" spans="11:27" ht="15.75">
      <c r="K7905" s="21"/>
      <c r="L7905" s="17"/>
      <c r="M7905" s="17"/>
      <c r="N7905" s="17" t="s">
        <v>478</v>
      </c>
      <c r="O7905" s="17" t="s">
        <v>1643</v>
      </c>
      <c r="P7905" s="17" t="s">
        <v>7377</v>
      </c>
      <c r="Q7905" s="17" t="s">
        <v>306</v>
      </c>
      <c r="R7905" s="18">
        <v>125</v>
      </c>
      <c r="S7905" s="10">
        <v>50</v>
      </c>
      <c r="AA7905" s="11" t="str">
        <f t="shared" si="123"/>
        <v>48. Quảng NgãiThành phố Quảng Ngãi</v>
      </c>
    </row>
    <row r="7906" spans="11:27" ht="15.75">
      <c r="K7906" s="21"/>
      <c r="L7906" s="17"/>
      <c r="M7906" s="17"/>
      <c r="N7906" s="17" t="s">
        <v>478</v>
      </c>
      <c r="O7906" s="17" t="s">
        <v>1643</v>
      </c>
      <c r="P7906" s="17" t="s">
        <v>7378</v>
      </c>
      <c r="Q7906" s="17" t="s">
        <v>306</v>
      </c>
      <c r="R7906" s="18">
        <v>125</v>
      </c>
      <c r="S7906" s="10">
        <v>50</v>
      </c>
      <c r="AA7906" s="11" t="str">
        <f t="shared" si="123"/>
        <v>48. Quảng NgãiThành phố Quảng Ngãi</v>
      </c>
    </row>
    <row r="7907" spans="11:27" ht="15.75">
      <c r="K7907" s="21"/>
      <c r="L7907" s="17"/>
      <c r="M7907" s="17"/>
      <c r="N7907" s="17" t="s">
        <v>478</v>
      </c>
      <c r="O7907" s="17" t="s">
        <v>1643</v>
      </c>
      <c r="P7907" s="17" t="s">
        <v>1589</v>
      </c>
      <c r="Q7907" s="17" t="s">
        <v>306</v>
      </c>
      <c r="R7907" s="18">
        <v>125</v>
      </c>
      <c r="S7907" s="10">
        <v>50</v>
      </c>
      <c r="AA7907" s="11" t="str">
        <f t="shared" si="123"/>
        <v>48. Quảng NgãiThành phố Quảng Ngãi</v>
      </c>
    </row>
    <row r="7908" spans="11:27" ht="15.75">
      <c r="K7908" s="21"/>
      <c r="L7908" s="17"/>
      <c r="M7908" s="17"/>
      <c r="N7908" s="17" t="s">
        <v>478</v>
      </c>
      <c r="O7908" s="17" t="s">
        <v>1643</v>
      </c>
      <c r="P7908" s="17" t="s">
        <v>1608</v>
      </c>
      <c r="Q7908" s="17" t="s">
        <v>306</v>
      </c>
      <c r="R7908" s="18">
        <v>125</v>
      </c>
      <c r="S7908" s="10">
        <v>50</v>
      </c>
      <c r="AA7908" s="11" t="str">
        <f t="shared" si="123"/>
        <v>48. Quảng NgãiThành phố Quảng Ngãi</v>
      </c>
    </row>
    <row r="7909" spans="11:27" ht="15.75">
      <c r="K7909" s="21"/>
      <c r="L7909" s="17"/>
      <c r="M7909" s="17"/>
      <c r="N7909" s="17" t="s">
        <v>478</v>
      </c>
      <c r="O7909" s="17" t="s">
        <v>1643</v>
      </c>
      <c r="P7909" s="17" t="s">
        <v>7379</v>
      </c>
      <c r="Q7909" s="17" t="s">
        <v>306</v>
      </c>
      <c r="R7909" s="18">
        <v>125</v>
      </c>
      <c r="S7909" s="10">
        <v>50</v>
      </c>
      <c r="AA7909" s="11" t="str">
        <f t="shared" si="123"/>
        <v>48. Quảng NgãiThành phố Quảng Ngãi</v>
      </c>
    </row>
    <row r="7910" spans="11:27" ht="15.75">
      <c r="K7910" s="21"/>
      <c r="L7910" s="17"/>
      <c r="M7910" s="17"/>
      <c r="N7910" s="17" t="s">
        <v>478</v>
      </c>
      <c r="O7910" s="17" t="s">
        <v>1643</v>
      </c>
      <c r="P7910" s="17" t="s">
        <v>4262</v>
      </c>
      <c r="Q7910" s="17" t="s">
        <v>306</v>
      </c>
      <c r="R7910" s="18">
        <v>125</v>
      </c>
      <c r="S7910" s="10">
        <v>50</v>
      </c>
      <c r="AA7910" s="11" t="str">
        <f t="shared" si="123"/>
        <v>48. Quảng NgãiThành phố Quảng Ngãi</v>
      </c>
    </row>
    <row r="7911" spans="11:27" ht="15.75">
      <c r="K7911" s="21"/>
      <c r="L7911" s="17"/>
      <c r="M7911" s="17"/>
      <c r="N7911" s="17" t="s">
        <v>478</v>
      </c>
      <c r="O7911" s="17" t="s">
        <v>1643</v>
      </c>
      <c r="P7911" s="17" t="s">
        <v>7380</v>
      </c>
      <c r="Q7911" s="17" t="s">
        <v>306</v>
      </c>
      <c r="R7911" s="18">
        <v>125</v>
      </c>
      <c r="S7911" s="10">
        <v>50</v>
      </c>
      <c r="AA7911" s="11" t="str">
        <f t="shared" si="123"/>
        <v>48. Quảng NgãiThành phố Quảng Ngãi</v>
      </c>
    </row>
    <row r="7912" spans="11:27" ht="15.75">
      <c r="K7912" s="21"/>
      <c r="L7912" s="17"/>
      <c r="M7912" s="17"/>
      <c r="N7912" s="17" t="s">
        <v>478</v>
      </c>
      <c r="O7912" s="17" t="s">
        <v>1643</v>
      </c>
      <c r="P7912" s="17" t="s">
        <v>6487</v>
      </c>
      <c r="Q7912" s="17" t="s">
        <v>306</v>
      </c>
      <c r="R7912" s="18">
        <v>125</v>
      </c>
      <c r="S7912" s="10">
        <v>50</v>
      </c>
      <c r="AA7912" s="11" t="str">
        <f t="shared" si="123"/>
        <v>48. Quảng NgãiThành phố Quảng Ngãi</v>
      </c>
    </row>
    <row r="7913" spans="11:27" ht="15.75">
      <c r="K7913" s="21"/>
      <c r="L7913" s="17"/>
      <c r="M7913" s="17"/>
      <c r="N7913" s="17" t="s">
        <v>478</v>
      </c>
      <c r="O7913" s="17" t="s">
        <v>1643</v>
      </c>
      <c r="P7913" s="17" t="s">
        <v>7381</v>
      </c>
      <c r="Q7913" s="17" t="s">
        <v>306</v>
      </c>
      <c r="R7913" s="18">
        <v>125</v>
      </c>
      <c r="S7913" s="10">
        <v>50</v>
      </c>
      <c r="AA7913" s="11" t="str">
        <f t="shared" si="123"/>
        <v>48. Quảng NgãiThành phố Quảng Ngãi</v>
      </c>
    </row>
    <row r="7914" spans="11:27" ht="15.75">
      <c r="K7914" s="21"/>
      <c r="L7914" s="17"/>
      <c r="M7914" s="17"/>
      <c r="N7914" s="17" t="s">
        <v>478</v>
      </c>
      <c r="O7914" s="17" t="s">
        <v>1643</v>
      </c>
      <c r="P7914" s="17" t="s">
        <v>6179</v>
      </c>
      <c r="Q7914" s="17" t="s">
        <v>306</v>
      </c>
      <c r="R7914" s="18">
        <v>125</v>
      </c>
      <c r="S7914" s="10">
        <v>50</v>
      </c>
      <c r="AA7914" s="11" t="str">
        <f t="shared" si="123"/>
        <v>48. Quảng NgãiThành phố Quảng Ngãi</v>
      </c>
    </row>
    <row r="7915" spans="11:27" ht="15.75">
      <c r="K7915" s="21"/>
      <c r="L7915" s="17"/>
      <c r="M7915" s="17"/>
      <c r="N7915" s="17" t="s">
        <v>478</v>
      </c>
      <c r="O7915" s="17" t="s">
        <v>1643</v>
      </c>
      <c r="P7915" s="17" t="s">
        <v>7382</v>
      </c>
      <c r="Q7915" s="17" t="s">
        <v>306</v>
      </c>
      <c r="R7915" s="18">
        <v>125</v>
      </c>
      <c r="S7915" s="10">
        <v>50</v>
      </c>
      <c r="AA7915" s="11" t="str">
        <f t="shared" si="123"/>
        <v>48. Quảng NgãiThành phố Quảng Ngãi</v>
      </c>
    </row>
    <row r="7916" spans="11:27" ht="15.75">
      <c r="K7916" s="21"/>
      <c r="L7916" s="17"/>
      <c r="M7916" s="17"/>
      <c r="N7916" s="17" t="s">
        <v>478</v>
      </c>
      <c r="O7916" s="17" t="s">
        <v>1643</v>
      </c>
      <c r="P7916" s="17" t="s">
        <v>7383</v>
      </c>
      <c r="Q7916" s="17" t="s">
        <v>306</v>
      </c>
      <c r="R7916" s="18">
        <v>125</v>
      </c>
      <c r="S7916" s="10">
        <v>50</v>
      </c>
      <c r="AA7916" s="11" t="str">
        <f t="shared" si="123"/>
        <v>48. Quảng NgãiThành phố Quảng Ngãi</v>
      </c>
    </row>
    <row r="7917" spans="11:27" ht="15.75">
      <c r="K7917" s="21"/>
      <c r="L7917" s="17"/>
      <c r="M7917" s="17"/>
      <c r="N7917" s="17" t="s">
        <v>478</v>
      </c>
      <c r="O7917" s="17" t="s">
        <v>1643</v>
      </c>
      <c r="P7917" s="17" t="s">
        <v>7384</v>
      </c>
      <c r="Q7917" s="17" t="s">
        <v>306</v>
      </c>
      <c r="R7917" s="18">
        <v>125</v>
      </c>
      <c r="S7917" s="10">
        <v>50</v>
      </c>
      <c r="AA7917" s="11" t="str">
        <f t="shared" si="123"/>
        <v>48. Quảng NgãiThành phố Quảng Ngãi</v>
      </c>
    </row>
    <row r="7918" spans="11:27" ht="15.75">
      <c r="K7918" s="21"/>
      <c r="L7918" s="17"/>
      <c r="M7918" s="17"/>
      <c r="N7918" s="17" t="s">
        <v>478</v>
      </c>
      <c r="O7918" s="17" t="s">
        <v>1643</v>
      </c>
      <c r="P7918" s="17" t="s">
        <v>7385</v>
      </c>
      <c r="Q7918" s="17" t="s">
        <v>306</v>
      </c>
      <c r="R7918" s="18">
        <v>125</v>
      </c>
      <c r="S7918" s="10">
        <v>50</v>
      </c>
      <c r="AA7918" s="11" t="str">
        <f t="shared" si="123"/>
        <v>48. Quảng NgãiThành phố Quảng Ngãi</v>
      </c>
    </row>
    <row r="7919" spans="11:27" ht="15.75">
      <c r="K7919" s="21"/>
      <c r="L7919" s="17"/>
      <c r="M7919" s="17"/>
      <c r="N7919" s="17" t="s">
        <v>478</v>
      </c>
      <c r="O7919" s="17" t="s">
        <v>1643</v>
      </c>
      <c r="P7919" s="17" t="s">
        <v>7386</v>
      </c>
      <c r="Q7919" s="17" t="s">
        <v>306</v>
      </c>
      <c r="R7919" s="18">
        <v>125</v>
      </c>
      <c r="S7919" s="10">
        <v>50</v>
      </c>
      <c r="AA7919" s="11" t="str">
        <f t="shared" si="123"/>
        <v>48. Quảng NgãiThành phố Quảng Ngãi</v>
      </c>
    </row>
    <row r="7920" spans="11:27" ht="15.75">
      <c r="K7920" s="21"/>
      <c r="L7920" s="17"/>
      <c r="M7920" s="17"/>
      <c r="N7920" s="17" t="s">
        <v>478</v>
      </c>
      <c r="O7920" s="17" t="s">
        <v>1643</v>
      </c>
      <c r="P7920" s="17" t="s">
        <v>7387</v>
      </c>
      <c r="Q7920" s="17" t="s">
        <v>306</v>
      </c>
      <c r="R7920" s="18">
        <v>125</v>
      </c>
      <c r="S7920" s="10">
        <v>50</v>
      </c>
      <c r="AA7920" s="11" t="str">
        <f t="shared" si="123"/>
        <v>48. Quảng NgãiThành phố Quảng Ngãi</v>
      </c>
    </row>
    <row r="7921" spans="11:27" ht="15.75">
      <c r="K7921" s="21"/>
      <c r="L7921" s="17"/>
      <c r="M7921" s="17"/>
      <c r="N7921" s="17" t="s">
        <v>478</v>
      </c>
      <c r="O7921" s="17" t="s">
        <v>1643</v>
      </c>
      <c r="P7921" s="17" t="s">
        <v>7388</v>
      </c>
      <c r="Q7921" s="17" t="s">
        <v>306</v>
      </c>
      <c r="R7921" s="18">
        <v>125</v>
      </c>
      <c r="S7921" s="10">
        <v>50</v>
      </c>
      <c r="AA7921" s="11" t="str">
        <f t="shared" si="123"/>
        <v>48. Quảng NgãiThành phố Quảng Ngãi</v>
      </c>
    </row>
    <row r="7922" spans="11:27" ht="15.75">
      <c r="K7922" s="21"/>
      <c r="L7922" s="17"/>
      <c r="M7922" s="17"/>
      <c r="N7922" s="17" t="s">
        <v>478</v>
      </c>
      <c r="O7922" s="17" t="s">
        <v>1643</v>
      </c>
      <c r="P7922" s="17" t="s">
        <v>7389</v>
      </c>
      <c r="Q7922" s="17" t="s">
        <v>306</v>
      </c>
      <c r="R7922" s="18">
        <v>125</v>
      </c>
      <c r="S7922" s="10">
        <v>50</v>
      </c>
      <c r="AA7922" s="11" t="str">
        <f t="shared" si="123"/>
        <v>48. Quảng NgãiThành phố Quảng Ngãi</v>
      </c>
    </row>
    <row r="7923" spans="11:27" ht="15.75">
      <c r="K7923" s="21"/>
      <c r="L7923" s="17"/>
      <c r="M7923" s="17"/>
      <c r="N7923" s="17" t="s">
        <v>478</v>
      </c>
      <c r="O7923" s="17" t="s">
        <v>1643</v>
      </c>
      <c r="P7923" s="17" t="s">
        <v>7390</v>
      </c>
      <c r="Q7923" s="17" t="s">
        <v>306</v>
      </c>
      <c r="R7923" s="18">
        <v>125</v>
      </c>
      <c r="S7923" s="10">
        <v>50</v>
      </c>
      <c r="AA7923" s="11" t="str">
        <f t="shared" si="123"/>
        <v>48. Quảng NgãiThành phố Quảng Ngãi</v>
      </c>
    </row>
    <row r="7924" spans="11:27" ht="15.75">
      <c r="K7924" s="21"/>
      <c r="L7924" s="17"/>
      <c r="M7924" s="17"/>
      <c r="N7924" s="17" t="s">
        <v>478</v>
      </c>
      <c r="O7924" s="17" t="s">
        <v>1645</v>
      </c>
      <c r="P7924" s="17" t="s">
        <v>7377</v>
      </c>
      <c r="Q7924" s="17" t="s">
        <v>306</v>
      </c>
      <c r="R7924" s="18">
        <v>125</v>
      </c>
      <c r="S7924" s="10">
        <v>50</v>
      </c>
      <c r="AA7924" s="11" t="str">
        <f t="shared" si="123"/>
        <v>48. Quảng NgãiThị xã Đức Phổ</v>
      </c>
    </row>
    <row r="7925" spans="11:27" ht="15.75">
      <c r="K7925" s="21"/>
      <c r="L7925" s="17"/>
      <c r="M7925" s="17"/>
      <c r="N7925" s="17" t="s">
        <v>478</v>
      </c>
      <c r="O7925" s="17" t="s">
        <v>1645</v>
      </c>
      <c r="P7925" s="17" t="s">
        <v>7391</v>
      </c>
      <c r="Q7925" s="17" t="s">
        <v>306</v>
      </c>
      <c r="R7925" s="18">
        <v>125</v>
      </c>
      <c r="S7925" s="10">
        <v>50</v>
      </c>
      <c r="AA7925" s="11" t="str">
        <f t="shared" si="123"/>
        <v>48. Quảng NgãiThị xã Đức Phổ</v>
      </c>
    </row>
    <row r="7926" spans="11:27" ht="15.75">
      <c r="K7926" s="21"/>
      <c r="L7926" s="17"/>
      <c r="M7926" s="17"/>
      <c r="N7926" s="17" t="s">
        <v>478</v>
      </c>
      <c r="O7926" s="17" t="s">
        <v>1645</v>
      </c>
      <c r="P7926" s="17" t="s">
        <v>7392</v>
      </c>
      <c r="Q7926" s="17" t="s">
        <v>306</v>
      </c>
      <c r="R7926" s="18">
        <v>125</v>
      </c>
      <c r="S7926" s="10">
        <v>50</v>
      </c>
      <c r="AA7926" s="11" t="str">
        <f t="shared" si="123"/>
        <v>48. Quảng NgãiThị xã Đức Phổ</v>
      </c>
    </row>
    <row r="7927" spans="11:27" ht="15.75">
      <c r="K7927" s="21"/>
      <c r="L7927" s="17"/>
      <c r="M7927" s="17"/>
      <c r="N7927" s="17" t="s">
        <v>478</v>
      </c>
      <c r="O7927" s="17" t="s">
        <v>1645</v>
      </c>
      <c r="P7927" s="17" t="s">
        <v>7393</v>
      </c>
      <c r="Q7927" s="17" t="s">
        <v>306</v>
      </c>
      <c r="R7927" s="18">
        <v>125</v>
      </c>
      <c r="S7927" s="10">
        <v>50</v>
      </c>
      <c r="AA7927" s="11" t="str">
        <f t="shared" si="123"/>
        <v>48. Quảng NgãiThị xã Đức Phổ</v>
      </c>
    </row>
    <row r="7928" spans="11:27" ht="15.75">
      <c r="K7928" s="21"/>
      <c r="L7928" s="17"/>
      <c r="M7928" s="17"/>
      <c r="N7928" s="17" t="s">
        <v>478</v>
      </c>
      <c r="O7928" s="17" t="s">
        <v>1645</v>
      </c>
      <c r="P7928" s="17" t="s">
        <v>7394</v>
      </c>
      <c r="Q7928" s="17" t="s">
        <v>306</v>
      </c>
      <c r="R7928" s="18">
        <v>125</v>
      </c>
      <c r="S7928" s="10">
        <v>50</v>
      </c>
      <c r="AA7928" s="11" t="str">
        <f t="shared" si="123"/>
        <v>48. Quảng NgãiThị xã Đức Phổ</v>
      </c>
    </row>
    <row r="7929" spans="11:27" ht="15.75">
      <c r="K7929" s="21"/>
      <c r="L7929" s="17"/>
      <c r="M7929" s="17"/>
      <c r="N7929" s="17" t="s">
        <v>478</v>
      </c>
      <c r="O7929" s="17" t="s">
        <v>1645</v>
      </c>
      <c r="P7929" s="17" t="s">
        <v>7395</v>
      </c>
      <c r="Q7929" s="17" t="s">
        <v>306</v>
      </c>
      <c r="R7929" s="18">
        <v>125</v>
      </c>
      <c r="S7929" s="10">
        <v>50</v>
      </c>
      <c r="AA7929" s="11" t="str">
        <f t="shared" si="123"/>
        <v>48. Quảng NgãiThị xã Đức Phổ</v>
      </c>
    </row>
    <row r="7930" spans="11:27" ht="15.75">
      <c r="K7930" s="21"/>
      <c r="L7930" s="17"/>
      <c r="M7930" s="17"/>
      <c r="N7930" s="17" t="s">
        <v>478</v>
      </c>
      <c r="O7930" s="17" t="s">
        <v>1645</v>
      </c>
      <c r="P7930" s="17" t="s">
        <v>7396</v>
      </c>
      <c r="Q7930" s="17" t="s">
        <v>306</v>
      </c>
      <c r="R7930" s="18">
        <v>125</v>
      </c>
      <c r="S7930" s="10">
        <v>50</v>
      </c>
      <c r="AA7930" s="11" t="str">
        <f t="shared" si="123"/>
        <v>48. Quảng NgãiThị xã Đức Phổ</v>
      </c>
    </row>
    <row r="7931" spans="11:27" ht="15.75">
      <c r="K7931" s="21"/>
      <c r="L7931" s="17"/>
      <c r="M7931" s="17"/>
      <c r="N7931" s="17" t="s">
        <v>478</v>
      </c>
      <c r="O7931" s="17" t="s">
        <v>1645</v>
      </c>
      <c r="P7931" s="17" t="s">
        <v>7397</v>
      </c>
      <c r="Q7931" s="17" t="s">
        <v>306</v>
      </c>
      <c r="R7931" s="18">
        <v>125</v>
      </c>
      <c r="S7931" s="10">
        <v>50</v>
      </c>
      <c r="AA7931" s="11" t="str">
        <f t="shared" si="123"/>
        <v>48. Quảng NgãiThị xã Đức Phổ</v>
      </c>
    </row>
    <row r="7932" spans="11:27" ht="15.75">
      <c r="K7932" s="21"/>
      <c r="L7932" s="17"/>
      <c r="M7932" s="17"/>
      <c r="N7932" s="17" t="s">
        <v>478</v>
      </c>
      <c r="O7932" s="17" t="s">
        <v>1645</v>
      </c>
      <c r="P7932" s="17" t="s">
        <v>7398</v>
      </c>
      <c r="Q7932" s="17" t="s">
        <v>306</v>
      </c>
      <c r="R7932" s="18">
        <v>125</v>
      </c>
      <c r="S7932" s="10">
        <v>50</v>
      </c>
      <c r="AA7932" s="11" t="str">
        <f t="shared" si="123"/>
        <v>48. Quảng NgãiThị xã Đức Phổ</v>
      </c>
    </row>
    <row r="7933" spans="11:27" ht="15.75">
      <c r="K7933" s="21"/>
      <c r="L7933" s="17"/>
      <c r="M7933" s="17"/>
      <c r="N7933" s="17" t="s">
        <v>478</v>
      </c>
      <c r="O7933" s="17" t="s">
        <v>1645</v>
      </c>
      <c r="P7933" s="17" t="s">
        <v>7399</v>
      </c>
      <c r="Q7933" s="17" t="s">
        <v>306</v>
      </c>
      <c r="R7933" s="18">
        <v>125</v>
      </c>
      <c r="S7933" s="10">
        <v>50</v>
      </c>
      <c r="AA7933" s="11" t="str">
        <f t="shared" si="123"/>
        <v>48. Quảng NgãiThị xã Đức Phổ</v>
      </c>
    </row>
    <row r="7934" spans="11:27" ht="15.75">
      <c r="K7934" s="21"/>
      <c r="L7934" s="17"/>
      <c r="M7934" s="17"/>
      <c r="N7934" s="17" t="s">
        <v>478</v>
      </c>
      <c r="O7934" s="17" t="s">
        <v>1645</v>
      </c>
      <c r="P7934" s="17" t="s">
        <v>7400</v>
      </c>
      <c r="Q7934" s="17" t="s">
        <v>306</v>
      </c>
      <c r="R7934" s="18">
        <v>125</v>
      </c>
      <c r="S7934" s="10">
        <v>50</v>
      </c>
      <c r="AA7934" s="11" t="str">
        <f t="shared" si="123"/>
        <v>48. Quảng NgãiThị xã Đức Phổ</v>
      </c>
    </row>
    <row r="7935" spans="11:27" ht="15.75">
      <c r="K7935" s="21"/>
      <c r="L7935" s="17"/>
      <c r="M7935" s="17"/>
      <c r="N7935" s="17" t="s">
        <v>478</v>
      </c>
      <c r="O7935" s="17" t="s">
        <v>1645</v>
      </c>
      <c r="P7935" s="17" t="s">
        <v>7401</v>
      </c>
      <c r="Q7935" s="17" t="s">
        <v>306</v>
      </c>
      <c r="R7935" s="18">
        <v>125</v>
      </c>
      <c r="S7935" s="10">
        <v>50</v>
      </c>
      <c r="AA7935" s="11" t="str">
        <f t="shared" si="123"/>
        <v>48. Quảng NgãiThị xã Đức Phổ</v>
      </c>
    </row>
    <row r="7936" spans="11:27" ht="15.75">
      <c r="K7936" s="21"/>
      <c r="L7936" s="17"/>
      <c r="M7936" s="17"/>
      <c r="N7936" s="17" t="s">
        <v>478</v>
      </c>
      <c r="O7936" s="17" t="s">
        <v>1645</v>
      </c>
      <c r="P7936" s="17" t="s">
        <v>7402</v>
      </c>
      <c r="Q7936" s="17" t="s">
        <v>306</v>
      </c>
      <c r="R7936" s="18">
        <v>125</v>
      </c>
      <c r="S7936" s="10">
        <v>50</v>
      </c>
      <c r="AA7936" s="11" t="str">
        <f t="shared" si="123"/>
        <v>48. Quảng NgãiThị xã Đức Phổ</v>
      </c>
    </row>
    <row r="7937" spans="11:27" ht="15.75">
      <c r="K7937" s="21"/>
      <c r="L7937" s="17"/>
      <c r="M7937" s="17"/>
      <c r="N7937" s="17" t="s">
        <v>478</v>
      </c>
      <c r="O7937" s="17" t="s">
        <v>1645</v>
      </c>
      <c r="P7937" s="17" t="s">
        <v>7403</v>
      </c>
      <c r="Q7937" s="17" t="s">
        <v>306</v>
      </c>
      <c r="R7937" s="18">
        <v>125</v>
      </c>
      <c r="S7937" s="10">
        <v>50</v>
      </c>
      <c r="AA7937" s="11" t="str">
        <f t="shared" si="123"/>
        <v>48. Quảng NgãiThị xã Đức Phổ</v>
      </c>
    </row>
    <row r="7938" spans="11:27" ht="15.75">
      <c r="K7938" s="21"/>
      <c r="L7938" s="17"/>
      <c r="M7938" s="17"/>
      <c r="N7938" s="17" t="s">
        <v>478</v>
      </c>
      <c r="O7938" s="17" t="s">
        <v>1645</v>
      </c>
      <c r="P7938" s="17" t="s">
        <v>7404</v>
      </c>
      <c r="Q7938" s="17" t="s">
        <v>306</v>
      </c>
      <c r="R7938" s="18">
        <v>125</v>
      </c>
      <c r="S7938" s="10">
        <v>50</v>
      </c>
      <c r="AA7938" s="11" t="str">
        <f t="shared" si="123"/>
        <v>48. Quảng NgãiThị xã Đức Phổ</v>
      </c>
    </row>
    <row r="7939" spans="11:27" ht="15.75">
      <c r="K7939" s="21"/>
      <c r="L7939" s="17"/>
      <c r="M7939" s="17"/>
      <c r="N7939" s="17" t="s">
        <v>481</v>
      </c>
      <c r="O7939" s="17" t="s">
        <v>1647</v>
      </c>
      <c r="P7939" s="17" t="s">
        <v>7405</v>
      </c>
      <c r="Q7939" s="17" t="s">
        <v>306</v>
      </c>
      <c r="R7939" s="18">
        <v>125</v>
      </c>
      <c r="S7939" s="10">
        <v>50</v>
      </c>
      <c r="AA7939" s="11" t="str">
        <f t="shared" si="123"/>
        <v>49. Quảng NinhHuyện Ba Chẽ</v>
      </c>
    </row>
    <row r="7940" spans="11:27" ht="15.75">
      <c r="K7940" s="21"/>
      <c r="L7940" s="17"/>
      <c r="M7940" s="17"/>
      <c r="N7940" s="17" t="s">
        <v>481</v>
      </c>
      <c r="O7940" s="17" t="s">
        <v>1647</v>
      </c>
      <c r="P7940" s="17" t="s">
        <v>7406</v>
      </c>
      <c r="Q7940" s="17" t="s">
        <v>306</v>
      </c>
      <c r="R7940" s="18">
        <v>125</v>
      </c>
      <c r="S7940" s="10">
        <v>50</v>
      </c>
      <c r="AA7940" s="11" t="str">
        <f t="shared" si="123"/>
        <v>49. Quảng NinhHuyện Ba Chẽ</v>
      </c>
    </row>
    <row r="7941" spans="11:27" ht="15.75">
      <c r="K7941" s="21"/>
      <c r="L7941" s="17"/>
      <c r="M7941" s="17"/>
      <c r="N7941" s="17" t="s">
        <v>481</v>
      </c>
      <c r="O7941" s="17" t="s">
        <v>1647</v>
      </c>
      <c r="P7941" s="17" t="s">
        <v>7407</v>
      </c>
      <c r="Q7941" s="17" t="s">
        <v>306</v>
      </c>
      <c r="R7941" s="18">
        <v>125</v>
      </c>
      <c r="S7941" s="10">
        <v>50</v>
      </c>
      <c r="AA7941" s="11" t="str">
        <f t="shared" si="123"/>
        <v>49. Quảng NinhHuyện Ba Chẽ</v>
      </c>
    </row>
    <row r="7942" spans="11:27" ht="15.75">
      <c r="K7942" s="21"/>
      <c r="L7942" s="17"/>
      <c r="M7942" s="17"/>
      <c r="N7942" s="17" t="s">
        <v>481</v>
      </c>
      <c r="O7942" s="17" t="s">
        <v>1647</v>
      </c>
      <c r="P7942" s="17" t="s">
        <v>7408</v>
      </c>
      <c r="Q7942" s="17" t="s">
        <v>306</v>
      </c>
      <c r="R7942" s="18">
        <v>125</v>
      </c>
      <c r="S7942" s="10">
        <v>50</v>
      </c>
      <c r="AA7942" s="11" t="str">
        <f t="shared" ref="AA7942:AA8005" si="124">N7942&amp;O7942</f>
        <v>49. Quảng NinhHuyện Ba Chẽ</v>
      </c>
    </row>
    <row r="7943" spans="11:27" ht="15.75">
      <c r="K7943" s="21"/>
      <c r="L7943" s="17"/>
      <c r="M7943" s="17"/>
      <c r="N7943" s="17" t="s">
        <v>481</v>
      </c>
      <c r="O7943" s="17" t="s">
        <v>1647</v>
      </c>
      <c r="P7943" s="17" t="s">
        <v>7409</v>
      </c>
      <c r="Q7943" s="17" t="s">
        <v>306</v>
      </c>
      <c r="R7943" s="18">
        <v>125</v>
      </c>
      <c r="S7943" s="10">
        <v>50</v>
      </c>
      <c r="AA7943" s="11" t="str">
        <f t="shared" si="124"/>
        <v>49. Quảng NinhHuyện Ba Chẽ</v>
      </c>
    </row>
    <row r="7944" spans="11:27" ht="15.75">
      <c r="K7944" s="21"/>
      <c r="L7944" s="17"/>
      <c r="M7944" s="17"/>
      <c r="N7944" s="17" t="s">
        <v>481</v>
      </c>
      <c r="O7944" s="17" t="s">
        <v>1647</v>
      </c>
      <c r="P7944" s="17" t="s">
        <v>1068</v>
      </c>
      <c r="Q7944" s="17" t="s">
        <v>306</v>
      </c>
      <c r="R7944" s="18">
        <v>125</v>
      </c>
      <c r="S7944" s="10">
        <v>50</v>
      </c>
      <c r="AA7944" s="11" t="str">
        <f t="shared" si="124"/>
        <v>49. Quảng NinhHuyện Ba Chẽ</v>
      </c>
    </row>
    <row r="7945" spans="11:27" ht="15.75">
      <c r="K7945" s="21"/>
      <c r="L7945" s="17"/>
      <c r="M7945" s="17"/>
      <c r="N7945" s="17" t="s">
        <v>481</v>
      </c>
      <c r="O7945" s="17" t="s">
        <v>1647</v>
      </c>
      <c r="P7945" s="17" t="s">
        <v>793</v>
      </c>
      <c r="Q7945" s="17" t="s">
        <v>306</v>
      </c>
      <c r="R7945" s="18">
        <v>125</v>
      </c>
      <c r="S7945" s="10">
        <v>50</v>
      </c>
      <c r="AA7945" s="11" t="str">
        <f t="shared" si="124"/>
        <v>49. Quảng NinhHuyện Ba Chẽ</v>
      </c>
    </row>
    <row r="7946" spans="11:27" ht="15.75">
      <c r="K7946" s="21"/>
      <c r="L7946" s="17"/>
      <c r="M7946" s="17"/>
      <c r="N7946" s="17" t="s">
        <v>481</v>
      </c>
      <c r="O7946" s="17" t="s">
        <v>1647</v>
      </c>
      <c r="P7946" s="17" t="s">
        <v>2005</v>
      </c>
      <c r="Q7946" s="17" t="s">
        <v>306</v>
      </c>
      <c r="R7946" s="18">
        <v>125</v>
      </c>
      <c r="S7946" s="10">
        <v>50</v>
      </c>
      <c r="AA7946" s="11" t="str">
        <f t="shared" si="124"/>
        <v>49. Quảng NinhHuyện Ba Chẽ</v>
      </c>
    </row>
    <row r="7947" spans="11:27" ht="15.75">
      <c r="K7947" s="21"/>
      <c r="L7947" s="17"/>
      <c r="M7947" s="17"/>
      <c r="N7947" s="17" t="s">
        <v>481</v>
      </c>
      <c r="O7947" s="17" t="s">
        <v>1190</v>
      </c>
      <c r="P7947" s="17" t="s">
        <v>7410</v>
      </c>
      <c r="Q7947" s="17" t="s">
        <v>297</v>
      </c>
      <c r="R7947" s="18">
        <v>95</v>
      </c>
      <c r="S7947" s="10">
        <v>44</v>
      </c>
      <c r="AA7947" s="11" t="str">
        <f t="shared" si="124"/>
        <v>49. Quảng NinhHuyện Bình Liêu</v>
      </c>
    </row>
    <row r="7948" spans="11:27" ht="15.75">
      <c r="K7948" s="21"/>
      <c r="L7948" s="17"/>
      <c r="M7948" s="17"/>
      <c r="N7948" s="17" t="s">
        <v>481</v>
      </c>
      <c r="O7948" s="17" t="s">
        <v>1190</v>
      </c>
      <c r="P7948" s="17" t="s">
        <v>822</v>
      </c>
      <c r="Q7948" s="17" t="s">
        <v>297</v>
      </c>
      <c r="R7948" s="18">
        <v>95</v>
      </c>
      <c r="S7948" s="10">
        <v>44</v>
      </c>
      <c r="AA7948" s="11" t="str">
        <f t="shared" si="124"/>
        <v>49. Quảng NinhHuyện Bình Liêu</v>
      </c>
    </row>
    <row r="7949" spans="11:27" ht="15.75">
      <c r="K7949" s="21"/>
      <c r="L7949" s="17"/>
      <c r="M7949" s="17"/>
      <c r="N7949" s="17" t="s">
        <v>481</v>
      </c>
      <c r="O7949" s="17" t="s">
        <v>1190</v>
      </c>
      <c r="P7949" s="17" t="s">
        <v>6424</v>
      </c>
      <c r="Q7949" s="17" t="s">
        <v>297</v>
      </c>
      <c r="R7949" s="18">
        <v>95</v>
      </c>
      <c r="S7949" s="10">
        <v>44</v>
      </c>
      <c r="AA7949" s="11" t="str">
        <f t="shared" si="124"/>
        <v>49. Quảng NinhHuyện Bình Liêu</v>
      </c>
    </row>
    <row r="7950" spans="11:27" ht="15.75">
      <c r="K7950" s="21"/>
      <c r="L7950" s="17"/>
      <c r="M7950" s="17"/>
      <c r="N7950" s="17" t="s">
        <v>481</v>
      </c>
      <c r="O7950" s="17" t="s">
        <v>1190</v>
      </c>
      <c r="P7950" s="17" t="s">
        <v>7411</v>
      </c>
      <c r="Q7950" s="17" t="s">
        <v>297</v>
      </c>
      <c r="R7950" s="18">
        <v>95</v>
      </c>
      <c r="S7950" s="10">
        <v>44</v>
      </c>
      <c r="AA7950" s="11" t="str">
        <f t="shared" si="124"/>
        <v>49. Quảng NinhHuyện Bình Liêu</v>
      </c>
    </row>
    <row r="7951" spans="11:27" ht="15.75">
      <c r="K7951" s="21"/>
      <c r="L7951" s="17"/>
      <c r="M7951" s="17"/>
      <c r="N7951" s="17" t="s">
        <v>481</v>
      </c>
      <c r="O7951" s="17" t="s">
        <v>1190</v>
      </c>
      <c r="P7951" s="17" t="s">
        <v>7412</v>
      </c>
      <c r="Q7951" s="17" t="s">
        <v>297</v>
      </c>
      <c r="R7951" s="18">
        <v>95</v>
      </c>
      <c r="S7951" s="10">
        <v>44</v>
      </c>
      <c r="AA7951" s="11" t="str">
        <f t="shared" si="124"/>
        <v>49. Quảng NinhHuyện Bình Liêu</v>
      </c>
    </row>
    <row r="7952" spans="11:27" ht="15.75">
      <c r="K7952" s="21"/>
      <c r="L7952" s="17"/>
      <c r="M7952" s="17"/>
      <c r="N7952" s="17" t="s">
        <v>481</v>
      </c>
      <c r="O7952" s="17" t="s">
        <v>1190</v>
      </c>
      <c r="P7952" s="17" t="s">
        <v>7413</v>
      </c>
      <c r="Q7952" s="17" t="s">
        <v>297</v>
      </c>
      <c r="R7952" s="18">
        <v>95</v>
      </c>
      <c r="S7952" s="10">
        <v>44</v>
      </c>
      <c r="AA7952" s="11" t="str">
        <f t="shared" si="124"/>
        <v>49. Quảng NinhHuyện Bình Liêu</v>
      </c>
    </row>
    <row r="7953" spans="11:27" ht="15.75">
      <c r="K7953" s="21"/>
      <c r="L7953" s="17"/>
      <c r="M7953" s="17"/>
      <c r="N7953" s="17" t="s">
        <v>481</v>
      </c>
      <c r="O7953" s="17" t="s">
        <v>1190</v>
      </c>
      <c r="P7953" s="17" t="s">
        <v>7414</v>
      </c>
      <c r="Q7953" s="17" t="s">
        <v>297</v>
      </c>
      <c r="R7953" s="18">
        <v>95</v>
      </c>
      <c r="S7953" s="10">
        <v>44</v>
      </c>
      <c r="AA7953" s="11" t="str">
        <f t="shared" si="124"/>
        <v>49. Quảng NinhHuyện Bình Liêu</v>
      </c>
    </row>
    <row r="7954" spans="11:27" ht="15.75">
      <c r="K7954" s="21"/>
      <c r="L7954" s="17"/>
      <c r="M7954" s="17"/>
      <c r="N7954" s="17" t="s">
        <v>481</v>
      </c>
      <c r="O7954" s="17" t="s">
        <v>1192</v>
      </c>
      <c r="P7954" s="17" t="s">
        <v>7415</v>
      </c>
      <c r="Q7954" s="17" t="s">
        <v>356</v>
      </c>
      <c r="R7954" s="18">
        <v>155</v>
      </c>
      <c r="S7954" s="10">
        <v>56</v>
      </c>
      <c r="AA7954" s="11" t="str">
        <f t="shared" si="124"/>
        <v>49. Quảng NinhHuyện Cô Tô</v>
      </c>
    </row>
    <row r="7955" spans="11:27" ht="15.75">
      <c r="K7955" s="21"/>
      <c r="L7955" s="17"/>
      <c r="M7955" s="17"/>
      <c r="N7955" s="17" t="s">
        <v>481</v>
      </c>
      <c r="O7955" s="17" t="s">
        <v>1192</v>
      </c>
      <c r="P7955" s="17" t="s">
        <v>1351</v>
      </c>
      <c r="Q7955" s="17" t="s">
        <v>356</v>
      </c>
      <c r="R7955" s="18">
        <v>155</v>
      </c>
      <c r="S7955" s="10">
        <v>56</v>
      </c>
      <c r="AA7955" s="11" t="str">
        <f t="shared" si="124"/>
        <v>49. Quảng NinhHuyện Cô Tô</v>
      </c>
    </row>
    <row r="7956" spans="11:27" ht="15.75">
      <c r="K7956" s="21"/>
      <c r="L7956" s="17"/>
      <c r="M7956" s="17"/>
      <c r="N7956" s="17" t="s">
        <v>481</v>
      </c>
      <c r="O7956" s="17" t="s">
        <v>1192</v>
      </c>
      <c r="P7956" s="17" t="s">
        <v>7416</v>
      </c>
      <c r="Q7956" s="17" t="s">
        <v>356</v>
      </c>
      <c r="R7956" s="18">
        <v>155</v>
      </c>
      <c r="S7956" s="10">
        <v>56</v>
      </c>
      <c r="AA7956" s="11" t="str">
        <f t="shared" si="124"/>
        <v>49. Quảng NinhHuyện Cô Tô</v>
      </c>
    </row>
    <row r="7957" spans="11:27" ht="15.75">
      <c r="K7957" s="21"/>
      <c r="L7957" s="17"/>
      <c r="M7957" s="17"/>
      <c r="N7957" s="17" t="s">
        <v>481</v>
      </c>
      <c r="O7957" s="17" t="s">
        <v>1651</v>
      </c>
      <c r="P7957" s="17" t="s">
        <v>7417</v>
      </c>
      <c r="Q7957" s="17" t="s">
        <v>306</v>
      </c>
      <c r="R7957" s="18">
        <v>125</v>
      </c>
      <c r="S7957" s="10">
        <v>50</v>
      </c>
      <c r="AA7957" s="11" t="str">
        <f t="shared" si="124"/>
        <v>49. Quảng NinhHuyện Đầm Hà</v>
      </c>
    </row>
    <row r="7958" spans="11:27" ht="15.75">
      <c r="K7958" s="21"/>
      <c r="L7958" s="17"/>
      <c r="M7958" s="17"/>
      <c r="N7958" s="17" t="s">
        <v>481</v>
      </c>
      <c r="O7958" s="17" t="s">
        <v>1651</v>
      </c>
      <c r="P7958" s="17" t="s">
        <v>7418</v>
      </c>
      <c r="Q7958" s="17" t="s">
        <v>306</v>
      </c>
      <c r="R7958" s="18">
        <v>125</v>
      </c>
      <c r="S7958" s="10">
        <v>50</v>
      </c>
      <c r="AA7958" s="11" t="str">
        <f t="shared" si="124"/>
        <v>49. Quảng NinhHuyện Đầm Hà</v>
      </c>
    </row>
    <row r="7959" spans="11:27" ht="15.75">
      <c r="K7959" s="21"/>
      <c r="L7959" s="17"/>
      <c r="M7959" s="17"/>
      <c r="N7959" s="17" t="s">
        <v>481</v>
      </c>
      <c r="O7959" s="17" t="s">
        <v>1651</v>
      </c>
      <c r="P7959" s="17" t="s">
        <v>7419</v>
      </c>
      <c r="Q7959" s="17" t="s">
        <v>306</v>
      </c>
      <c r="R7959" s="18">
        <v>125</v>
      </c>
      <c r="S7959" s="10">
        <v>50</v>
      </c>
      <c r="AA7959" s="11" t="str">
        <f t="shared" si="124"/>
        <v>49. Quảng NinhHuyện Đầm Hà</v>
      </c>
    </row>
    <row r="7960" spans="11:27" ht="15.75">
      <c r="K7960" s="21"/>
      <c r="L7960" s="17"/>
      <c r="M7960" s="17"/>
      <c r="N7960" s="17" t="s">
        <v>481</v>
      </c>
      <c r="O7960" s="17" t="s">
        <v>1651</v>
      </c>
      <c r="P7960" s="17" t="s">
        <v>7420</v>
      </c>
      <c r="Q7960" s="17" t="s">
        <v>306</v>
      </c>
      <c r="R7960" s="18">
        <v>125</v>
      </c>
      <c r="S7960" s="10">
        <v>50</v>
      </c>
      <c r="AA7960" s="11" t="str">
        <f t="shared" si="124"/>
        <v>49. Quảng NinhHuyện Đầm Hà</v>
      </c>
    </row>
    <row r="7961" spans="11:27" ht="15.75">
      <c r="K7961" s="21"/>
      <c r="L7961" s="17"/>
      <c r="M7961" s="17"/>
      <c r="N7961" s="17" t="s">
        <v>481</v>
      </c>
      <c r="O7961" s="17" t="s">
        <v>1651</v>
      </c>
      <c r="P7961" s="17" t="s">
        <v>7421</v>
      </c>
      <c r="Q7961" s="17" t="s">
        <v>306</v>
      </c>
      <c r="R7961" s="18">
        <v>125</v>
      </c>
      <c r="S7961" s="10">
        <v>50</v>
      </c>
      <c r="AA7961" s="11" t="str">
        <f t="shared" si="124"/>
        <v>49. Quảng NinhHuyện Đầm Hà</v>
      </c>
    </row>
    <row r="7962" spans="11:27" ht="15.75">
      <c r="K7962" s="21"/>
      <c r="L7962" s="17"/>
      <c r="M7962" s="17"/>
      <c r="N7962" s="17" t="s">
        <v>481</v>
      </c>
      <c r="O7962" s="17" t="s">
        <v>1651</v>
      </c>
      <c r="P7962" s="17" t="s">
        <v>3491</v>
      </c>
      <c r="Q7962" s="17" t="s">
        <v>306</v>
      </c>
      <c r="R7962" s="18">
        <v>125</v>
      </c>
      <c r="S7962" s="10">
        <v>50</v>
      </c>
      <c r="AA7962" s="11" t="str">
        <f t="shared" si="124"/>
        <v>49. Quảng NinhHuyện Đầm Hà</v>
      </c>
    </row>
    <row r="7963" spans="11:27" ht="15.75">
      <c r="K7963" s="21"/>
      <c r="L7963" s="17"/>
      <c r="M7963" s="17"/>
      <c r="N7963" s="17" t="s">
        <v>481</v>
      </c>
      <c r="O7963" s="17" t="s">
        <v>1651</v>
      </c>
      <c r="P7963" s="17" t="s">
        <v>3816</v>
      </c>
      <c r="Q7963" s="17" t="s">
        <v>306</v>
      </c>
      <c r="R7963" s="18">
        <v>125</v>
      </c>
      <c r="S7963" s="10">
        <v>50</v>
      </c>
      <c r="AA7963" s="11" t="str">
        <f t="shared" si="124"/>
        <v>49. Quảng NinhHuyện Đầm Hà</v>
      </c>
    </row>
    <row r="7964" spans="11:27" ht="15.75">
      <c r="K7964" s="21"/>
      <c r="L7964" s="17"/>
      <c r="M7964" s="17"/>
      <c r="N7964" s="17" t="s">
        <v>481</v>
      </c>
      <c r="O7964" s="17" t="s">
        <v>1651</v>
      </c>
      <c r="P7964" s="17" t="s">
        <v>2989</v>
      </c>
      <c r="Q7964" s="17" t="s">
        <v>306</v>
      </c>
      <c r="R7964" s="18">
        <v>125</v>
      </c>
      <c r="S7964" s="10">
        <v>50</v>
      </c>
      <c r="AA7964" s="11" t="str">
        <f t="shared" si="124"/>
        <v>49. Quảng NinhHuyện Đầm Hà</v>
      </c>
    </row>
    <row r="7965" spans="11:27" ht="15.75">
      <c r="K7965" s="21"/>
      <c r="L7965" s="17"/>
      <c r="M7965" s="17"/>
      <c r="N7965" s="17" t="s">
        <v>481</v>
      </c>
      <c r="O7965" s="17" t="s">
        <v>1651</v>
      </c>
      <c r="P7965" s="17" t="s">
        <v>567</v>
      </c>
      <c r="Q7965" s="17" t="s">
        <v>306</v>
      </c>
      <c r="R7965" s="18">
        <v>125</v>
      </c>
      <c r="S7965" s="10">
        <v>50</v>
      </c>
      <c r="AA7965" s="11" t="str">
        <f t="shared" si="124"/>
        <v>49. Quảng NinhHuyện Đầm Hà</v>
      </c>
    </row>
    <row r="7966" spans="11:27" ht="15.75">
      <c r="K7966" s="21"/>
      <c r="L7966" s="17"/>
      <c r="M7966" s="17"/>
      <c r="N7966" s="17" t="s">
        <v>481</v>
      </c>
      <c r="O7966" s="17" t="s">
        <v>1653</v>
      </c>
      <c r="P7966" s="17" t="s">
        <v>7422</v>
      </c>
      <c r="Q7966" s="17" t="s">
        <v>306</v>
      </c>
      <c r="R7966" s="18">
        <v>125</v>
      </c>
      <c r="S7966" s="10">
        <v>50</v>
      </c>
      <c r="AA7966" s="11" t="str">
        <f t="shared" si="124"/>
        <v>49. Quảng NinhHuyện Hải Hà</v>
      </c>
    </row>
    <row r="7967" spans="11:27" ht="15.75">
      <c r="K7967" s="21"/>
      <c r="L7967" s="17"/>
      <c r="M7967" s="17"/>
      <c r="N7967" s="17" t="s">
        <v>481</v>
      </c>
      <c r="O7967" s="17" t="s">
        <v>1653</v>
      </c>
      <c r="P7967" s="17" t="s">
        <v>7423</v>
      </c>
      <c r="Q7967" s="17" t="s">
        <v>306</v>
      </c>
      <c r="R7967" s="18">
        <v>125</v>
      </c>
      <c r="S7967" s="10">
        <v>50</v>
      </c>
      <c r="AA7967" s="11" t="str">
        <f t="shared" si="124"/>
        <v>49. Quảng NinhHuyện Hải Hà</v>
      </c>
    </row>
    <row r="7968" spans="11:27" ht="15.75">
      <c r="K7968" s="21"/>
      <c r="L7968" s="17"/>
      <c r="M7968" s="17"/>
      <c r="N7968" s="17" t="s">
        <v>481</v>
      </c>
      <c r="O7968" s="17" t="s">
        <v>1653</v>
      </c>
      <c r="P7968" s="17" t="s">
        <v>7424</v>
      </c>
      <c r="Q7968" s="17" t="s">
        <v>306</v>
      </c>
      <c r="R7968" s="18">
        <v>125</v>
      </c>
      <c r="S7968" s="10">
        <v>50</v>
      </c>
      <c r="AA7968" s="11" t="str">
        <f t="shared" si="124"/>
        <v>49. Quảng NinhHuyện Hải Hà</v>
      </c>
    </row>
    <row r="7969" spans="11:27" ht="15.75">
      <c r="K7969" s="21"/>
      <c r="L7969" s="17"/>
      <c r="M7969" s="17"/>
      <c r="N7969" s="17" t="s">
        <v>481</v>
      </c>
      <c r="O7969" s="17" t="s">
        <v>1653</v>
      </c>
      <c r="P7969" s="17" t="s">
        <v>7425</v>
      </c>
      <c r="Q7969" s="17" t="s">
        <v>306</v>
      </c>
      <c r="R7969" s="18">
        <v>125</v>
      </c>
      <c r="S7969" s="10">
        <v>50</v>
      </c>
      <c r="AA7969" s="11" t="str">
        <f t="shared" si="124"/>
        <v>49. Quảng NinhHuyện Hải Hà</v>
      </c>
    </row>
    <row r="7970" spans="11:27" ht="15.75">
      <c r="K7970" s="21"/>
      <c r="L7970" s="17"/>
      <c r="M7970" s="17"/>
      <c r="N7970" s="17" t="s">
        <v>481</v>
      </c>
      <c r="O7970" s="17" t="s">
        <v>1653</v>
      </c>
      <c r="P7970" s="17" t="s">
        <v>7426</v>
      </c>
      <c r="Q7970" s="17" t="s">
        <v>306</v>
      </c>
      <c r="R7970" s="18">
        <v>125</v>
      </c>
      <c r="S7970" s="10">
        <v>50</v>
      </c>
      <c r="AA7970" s="11" t="str">
        <f t="shared" si="124"/>
        <v>49. Quảng NinhHuyện Hải Hà</v>
      </c>
    </row>
    <row r="7971" spans="11:27" ht="15.75">
      <c r="K7971" s="21"/>
      <c r="L7971" s="17"/>
      <c r="M7971" s="17"/>
      <c r="N7971" s="17" t="s">
        <v>481</v>
      </c>
      <c r="O7971" s="17" t="s">
        <v>1653</v>
      </c>
      <c r="P7971" s="17" t="s">
        <v>7427</v>
      </c>
      <c r="Q7971" s="17" t="s">
        <v>306</v>
      </c>
      <c r="R7971" s="18">
        <v>125</v>
      </c>
      <c r="S7971" s="10">
        <v>50</v>
      </c>
      <c r="AA7971" s="11" t="str">
        <f t="shared" si="124"/>
        <v>49. Quảng NinhHuyện Hải Hà</v>
      </c>
    </row>
    <row r="7972" spans="11:27" ht="15.75">
      <c r="K7972" s="21"/>
      <c r="L7972" s="17"/>
      <c r="M7972" s="17"/>
      <c r="N7972" s="17" t="s">
        <v>481</v>
      </c>
      <c r="O7972" s="17" t="s">
        <v>1653</v>
      </c>
      <c r="P7972" s="17" t="s">
        <v>2657</v>
      </c>
      <c r="Q7972" s="17" t="s">
        <v>306</v>
      </c>
      <c r="R7972" s="18">
        <v>125</v>
      </c>
      <c r="S7972" s="10">
        <v>50</v>
      </c>
      <c r="AA7972" s="11" t="str">
        <f t="shared" si="124"/>
        <v>49. Quảng NinhHuyện Hải Hà</v>
      </c>
    </row>
    <row r="7973" spans="11:27" ht="15.75">
      <c r="K7973" s="21"/>
      <c r="L7973" s="17"/>
      <c r="M7973" s="17"/>
      <c r="N7973" s="17" t="s">
        <v>481</v>
      </c>
      <c r="O7973" s="17" t="s">
        <v>1653</v>
      </c>
      <c r="P7973" s="17" t="s">
        <v>7428</v>
      </c>
      <c r="Q7973" s="17" t="s">
        <v>306</v>
      </c>
      <c r="R7973" s="18">
        <v>125</v>
      </c>
      <c r="S7973" s="10">
        <v>50</v>
      </c>
      <c r="AA7973" s="11" t="str">
        <f t="shared" si="124"/>
        <v>49. Quảng NinhHuyện Hải Hà</v>
      </c>
    </row>
    <row r="7974" spans="11:27" ht="15.75">
      <c r="K7974" s="21"/>
      <c r="L7974" s="17"/>
      <c r="M7974" s="17"/>
      <c r="N7974" s="17" t="s">
        <v>481</v>
      </c>
      <c r="O7974" s="17" t="s">
        <v>1653</v>
      </c>
      <c r="P7974" s="17" t="s">
        <v>3774</v>
      </c>
      <c r="Q7974" s="17" t="s">
        <v>306</v>
      </c>
      <c r="R7974" s="18">
        <v>125</v>
      </c>
      <c r="S7974" s="10">
        <v>50</v>
      </c>
      <c r="AA7974" s="11" t="str">
        <f t="shared" si="124"/>
        <v>49. Quảng NinhHuyện Hải Hà</v>
      </c>
    </row>
    <row r="7975" spans="11:27" ht="15.75">
      <c r="K7975" s="21"/>
      <c r="L7975" s="17"/>
      <c r="M7975" s="17"/>
      <c r="N7975" s="17" t="s">
        <v>481</v>
      </c>
      <c r="O7975" s="17" t="s">
        <v>1653</v>
      </c>
      <c r="P7975" s="17" t="s">
        <v>2424</v>
      </c>
      <c r="Q7975" s="17" t="s">
        <v>306</v>
      </c>
      <c r="R7975" s="18">
        <v>125</v>
      </c>
      <c r="S7975" s="10">
        <v>50</v>
      </c>
      <c r="AA7975" s="11" t="str">
        <f t="shared" si="124"/>
        <v>49. Quảng NinhHuyện Hải Hà</v>
      </c>
    </row>
    <row r="7976" spans="11:27" ht="15.75">
      <c r="K7976" s="21"/>
      <c r="L7976" s="17"/>
      <c r="M7976" s="17"/>
      <c r="N7976" s="17" t="s">
        <v>481</v>
      </c>
      <c r="O7976" s="17" t="s">
        <v>1653</v>
      </c>
      <c r="P7976" s="17" t="s">
        <v>7429</v>
      </c>
      <c r="Q7976" s="17" t="s">
        <v>306</v>
      </c>
      <c r="R7976" s="18">
        <v>125</v>
      </c>
      <c r="S7976" s="10">
        <v>50</v>
      </c>
      <c r="AA7976" s="11" t="str">
        <f t="shared" si="124"/>
        <v>49. Quảng NinhHuyện Hải Hà</v>
      </c>
    </row>
    <row r="7977" spans="11:27" ht="15.75">
      <c r="K7977" s="21"/>
      <c r="L7977" s="17"/>
      <c r="M7977" s="17"/>
      <c r="N7977" s="17" t="s">
        <v>481</v>
      </c>
      <c r="O7977" s="17" t="s">
        <v>1655</v>
      </c>
      <c r="P7977" s="17" t="s">
        <v>7430</v>
      </c>
      <c r="Q7977" s="17" t="s">
        <v>306</v>
      </c>
      <c r="R7977" s="18">
        <v>125</v>
      </c>
      <c r="S7977" s="10">
        <v>50</v>
      </c>
      <c r="AA7977" s="11" t="str">
        <f t="shared" si="124"/>
        <v>49. Quảng NinhHuyện Tiên Yên</v>
      </c>
    </row>
    <row r="7978" spans="11:27" ht="15.75">
      <c r="K7978" s="21"/>
      <c r="L7978" s="17"/>
      <c r="M7978" s="17"/>
      <c r="N7978" s="17" t="s">
        <v>481</v>
      </c>
      <c r="O7978" s="17" t="s">
        <v>1655</v>
      </c>
      <c r="P7978" s="17" t="s">
        <v>7431</v>
      </c>
      <c r="Q7978" s="17" t="s">
        <v>306</v>
      </c>
      <c r="R7978" s="18">
        <v>125</v>
      </c>
      <c r="S7978" s="10">
        <v>50</v>
      </c>
      <c r="AA7978" s="11" t="str">
        <f t="shared" si="124"/>
        <v>49. Quảng NinhHuyện Tiên Yên</v>
      </c>
    </row>
    <row r="7979" spans="11:27" ht="15.75">
      <c r="K7979" s="21"/>
      <c r="L7979" s="17"/>
      <c r="M7979" s="17"/>
      <c r="N7979" s="17" t="s">
        <v>481</v>
      </c>
      <c r="O7979" s="17" t="s">
        <v>1655</v>
      </c>
      <c r="P7979" s="17" t="s">
        <v>6155</v>
      </c>
      <c r="Q7979" s="17" t="s">
        <v>306</v>
      </c>
      <c r="R7979" s="18">
        <v>125</v>
      </c>
      <c r="S7979" s="10">
        <v>50</v>
      </c>
      <c r="AA7979" s="11" t="str">
        <f t="shared" si="124"/>
        <v>49. Quảng NinhHuyện Tiên Yên</v>
      </c>
    </row>
    <row r="7980" spans="11:27" ht="15.75">
      <c r="K7980" s="21"/>
      <c r="L7980" s="17"/>
      <c r="M7980" s="17"/>
      <c r="N7980" s="17" t="s">
        <v>481</v>
      </c>
      <c r="O7980" s="17" t="s">
        <v>1655</v>
      </c>
      <c r="P7980" s="17" t="s">
        <v>7432</v>
      </c>
      <c r="Q7980" s="17" t="s">
        <v>306</v>
      </c>
      <c r="R7980" s="18">
        <v>125</v>
      </c>
      <c r="S7980" s="10">
        <v>50</v>
      </c>
      <c r="AA7980" s="11" t="str">
        <f t="shared" si="124"/>
        <v>49. Quảng NinhHuyện Tiên Yên</v>
      </c>
    </row>
    <row r="7981" spans="11:27" ht="15.75">
      <c r="K7981" s="21"/>
      <c r="L7981" s="17"/>
      <c r="M7981" s="17"/>
      <c r="N7981" s="17" t="s">
        <v>481</v>
      </c>
      <c r="O7981" s="17" t="s">
        <v>1655</v>
      </c>
      <c r="P7981" s="17" t="s">
        <v>7433</v>
      </c>
      <c r="Q7981" s="17" t="s">
        <v>306</v>
      </c>
      <c r="R7981" s="18">
        <v>125</v>
      </c>
      <c r="S7981" s="10">
        <v>50</v>
      </c>
      <c r="AA7981" s="11" t="str">
        <f t="shared" si="124"/>
        <v>49. Quảng NinhHuyện Tiên Yên</v>
      </c>
    </row>
    <row r="7982" spans="11:27" ht="15.75">
      <c r="K7982" s="21"/>
      <c r="L7982" s="17"/>
      <c r="M7982" s="17"/>
      <c r="N7982" s="17" t="s">
        <v>481</v>
      </c>
      <c r="O7982" s="17" t="s">
        <v>1655</v>
      </c>
      <c r="P7982" s="17" t="s">
        <v>7434</v>
      </c>
      <c r="Q7982" s="17" t="s">
        <v>306</v>
      </c>
      <c r="R7982" s="18">
        <v>125</v>
      </c>
      <c r="S7982" s="10">
        <v>50</v>
      </c>
      <c r="AA7982" s="11" t="str">
        <f t="shared" si="124"/>
        <v>49. Quảng NinhHuyện Tiên Yên</v>
      </c>
    </row>
    <row r="7983" spans="11:27" ht="15.75">
      <c r="K7983" s="21"/>
      <c r="L7983" s="17"/>
      <c r="M7983" s="17"/>
      <c r="N7983" s="17" t="s">
        <v>481</v>
      </c>
      <c r="O7983" s="17" t="s">
        <v>1655</v>
      </c>
      <c r="P7983" s="17" t="s">
        <v>7435</v>
      </c>
      <c r="Q7983" s="17" t="s">
        <v>306</v>
      </c>
      <c r="R7983" s="18">
        <v>125</v>
      </c>
      <c r="S7983" s="10">
        <v>50</v>
      </c>
      <c r="AA7983" s="11" t="str">
        <f t="shared" si="124"/>
        <v>49. Quảng NinhHuyện Tiên Yên</v>
      </c>
    </row>
    <row r="7984" spans="11:27" ht="15.75">
      <c r="K7984" s="21"/>
      <c r="L7984" s="17"/>
      <c r="M7984" s="17"/>
      <c r="N7984" s="17" t="s">
        <v>481</v>
      </c>
      <c r="O7984" s="17" t="s">
        <v>1655</v>
      </c>
      <c r="P7984" s="17" t="s">
        <v>7436</v>
      </c>
      <c r="Q7984" s="17" t="s">
        <v>306</v>
      </c>
      <c r="R7984" s="18">
        <v>125</v>
      </c>
      <c r="S7984" s="10">
        <v>50</v>
      </c>
      <c r="AA7984" s="11" t="str">
        <f t="shared" si="124"/>
        <v>49. Quảng NinhHuyện Tiên Yên</v>
      </c>
    </row>
    <row r="7985" spans="11:27" ht="15.75">
      <c r="K7985" s="21"/>
      <c r="L7985" s="17"/>
      <c r="M7985" s="17"/>
      <c r="N7985" s="17" t="s">
        <v>481</v>
      </c>
      <c r="O7985" s="17" t="s">
        <v>1655</v>
      </c>
      <c r="P7985" s="17" t="s">
        <v>7437</v>
      </c>
      <c r="Q7985" s="17" t="s">
        <v>306</v>
      </c>
      <c r="R7985" s="18">
        <v>125</v>
      </c>
      <c r="S7985" s="10">
        <v>50</v>
      </c>
      <c r="AA7985" s="11" t="str">
        <f t="shared" si="124"/>
        <v>49. Quảng NinhHuyện Tiên Yên</v>
      </c>
    </row>
    <row r="7986" spans="11:27" ht="15.75">
      <c r="K7986" s="21"/>
      <c r="L7986" s="17"/>
      <c r="M7986" s="17"/>
      <c r="N7986" s="17" t="s">
        <v>481</v>
      </c>
      <c r="O7986" s="17" t="s">
        <v>1655</v>
      </c>
      <c r="P7986" s="17" t="s">
        <v>7438</v>
      </c>
      <c r="Q7986" s="17" t="s">
        <v>306</v>
      </c>
      <c r="R7986" s="18">
        <v>125</v>
      </c>
      <c r="S7986" s="10">
        <v>50</v>
      </c>
      <c r="AA7986" s="11" t="str">
        <f t="shared" si="124"/>
        <v>49. Quảng NinhHuyện Tiên Yên</v>
      </c>
    </row>
    <row r="7987" spans="11:27" ht="15.75">
      <c r="K7987" s="21"/>
      <c r="L7987" s="17"/>
      <c r="M7987" s="17"/>
      <c r="N7987" s="17" t="s">
        <v>481</v>
      </c>
      <c r="O7987" s="17" t="s">
        <v>1655</v>
      </c>
      <c r="P7987" s="17" t="s">
        <v>7439</v>
      </c>
      <c r="Q7987" s="17" t="s">
        <v>306</v>
      </c>
      <c r="R7987" s="18">
        <v>125</v>
      </c>
      <c r="S7987" s="10">
        <v>50</v>
      </c>
      <c r="AA7987" s="11" t="str">
        <f t="shared" si="124"/>
        <v>49. Quảng NinhHuyện Tiên Yên</v>
      </c>
    </row>
    <row r="7988" spans="11:27" ht="15.75">
      <c r="K7988" s="21"/>
      <c r="L7988" s="17"/>
      <c r="M7988" s="17"/>
      <c r="N7988" s="17" t="s">
        <v>481</v>
      </c>
      <c r="O7988" s="17" t="s">
        <v>1198</v>
      </c>
      <c r="P7988" s="17" t="s">
        <v>7440</v>
      </c>
      <c r="Q7988" s="17" t="s">
        <v>356</v>
      </c>
      <c r="R7988" s="18">
        <v>155</v>
      </c>
      <c r="S7988" s="10">
        <v>56</v>
      </c>
      <c r="AA7988" s="11" t="str">
        <f t="shared" si="124"/>
        <v>49. Quảng NinhHuyện Vân Đồn</v>
      </c>
    </row>
    <row r="7989" spans="11:27" ht="15.75">
      <c r="K7989" s="21"/>
      <c r="L7989" s="17"/>
      <c r="M7989" s="17"/>
      <c r="N7989" s="17" t="s">
        <v>481</v>
      </c>
      <c r="O7989" s="17" t="s">
        <v>1198</v>
      </c>
      <c r="P7989" s="17" t="s">
        <v>5802</v>
      </c>
      <c r="Q7989" s="17" t="s">
        <v>356</v>
      </c>
      <c r="R7989" s="18">
        <v>155</v>
      </c>
      <c r="S7989" s="10">
        <v>56</v>
      </c>
      <c r="AA7989" s="11" t="str">
        <f t="shared" si="124"/>
        <v>49. Quảng NinhHuyện Vân Đồn</v>
      </c>
    </row>
    <row r="7990" spans="11:27" ht="15.75">
      <c r="K7990" s="21"/>
      <c r="L7990" s="17"/>
      <c r="M7990" s="17"/>
      <c r="N7990" s="17" t="s">
        <v>481</v>
      </c>
      <c r="O7990" s="17" t="s">
        <v>1198</v>
      </c>
      <c r="P7990" s="17" t="s">
        <v>4831</v>
      </c>
      <c r="Q7990" s="17" t="s">
        <v>356</v>
      </c>
      <c r="R7990" s="18">
        <v>155</v>
      </c>
      <c r="S7990" s="10">
        <v>56</v>
      </c>
      <c r="AA7990" s="11" t="str">
        <f t="shared" si="124"/>
        <v>49. Quảng NinhHuyện Vân Đồn</v>
      </c>
    </row>
    <row r="7991" spans="11:27" ht="15.75">
      <c r="K7991" s="21"/>
      <c r="L7991" s="17"/>
      <c r="M7991" s="17"/>
      <c r="N7991" s="17" t="s">
        <v>481</v>
      </c>
      <c r="O7991" s="17" t="s">
        <v>1198</v>
      </c>
      <c r="P7991" s="17" t="s">
        <v>7441</v>
      </c>
      <c r="Q7991" s="17" t="s">
        <v>356</v>
      </c>
      <c r="R7991" s="18">
        <v>155</v>
      </c>
      <c r="S7991" s="10">
        <v>56</v>
      </c>
      <c r="AA7991" s="11" t="str">
        <f t="shared" si="124"/>
        <v>49. Quảng NinhHuyện Vân Đồn</v>
      </c>
    </row>
    <row r="7992" spans="11:27" ht="15.75">
      <c r="K7992" s="21"/>
      <c r="L7992" s="17"/>
      <c r="M7992" s="17"/>
      <c r="N7992" s="17" t="s">
        <v>481</v>
      </c>
      <c r="O7992" s="17" t="s">
        <v>1198</v>
      </c>
      <c r="P7992" s="17" t="s">
        <v>3227</v>
      </c>
      <c r="Q7992" s="17" t="s">
        <v>356</v>
      </c>
      <c r="R7992" s="18">
        <v>155</v>
      </c>
      <c r="S7992" s="10">
        <v>56</v>
      </c>
      <c r="AA7992" s="11" t="str">
        <f t="shared" si="124"/>
        <v>49. Quảng NinhHuyện Vân Đồn</v>
      </c>
    </row>
    <row r="7993" spans="11:27" ht="15.75">
      <c r="K7993" s="21"/>
      <c r="L7993" s="17"/>
      <c r="M7993" s="17"/>
      <c r="N7993" s="17" t="s">
        <v>481</v>
      </c>
      <c r="O7993" s="17" t="s">
        <v>1198</v>
      </c>
      <c r="P7993" s="17" t="s">
        <v>7442</v>
      </c>
      <c r="Q7993" s="17" t="s">
        <v>356</v>
      </c>
      <c r="R7993" s="18">
        <v>155</v>
      </c>
      <c r="S7993" s="10">
        <v>56</v>
      </c>
      <c r="AA7993" s="11" t="str">
        <f t="shared" si="124"/>
        <v>49. Quảng NinhHuyện Vân Đồn</v>
      </c>
    </row>
    <row r="7994" spans="11:27" ht="15.75">
      <c r="K7994" s="21"/>
      <c r="L7994" s="17"/>
      <c r="M7994" s="17"/>
      <c r="N7994" s="17" t="s">
        <v>481</v>
      </c>
      <c r="O7994" s="17" t="s">
        <v>1198</v>
      </c>
      <c r="P7994" s="17" t="s">
        <v>7443</v>
      </c>
      <c r="Q7994" s="17" t="s">
        <v>356</v>
      </c>
      <c r="R7994" s="18">
        <v>155</v>
      </c>
      <c r="S7994" s="10">
        <v>56</v>
      </c>
      <c r="AA7994" s="11" t="str">
        <f t="shared" si="124"/>
        <v>49. Quảng NinhHuyện Vân Đồn</v>
      </c>
    </row>
    <row r="7995" spans="11:27" ht="15.75">
      <c r="K7995" s="21"/>
      <c r="L7995" s="17"/>
      <c r="M7995" s="17"/>
      <c r="N7995" s="17" t="s">
        <v>481</v>
      </c>
      <c r="O7995" s="17" t="s">
        <v>1198</v>
      </c>
      <c r="P7995" s="17" t="s">
        <v>341</v>
      </c>
      <c r="Q7995" s="17" t="s">
        <v>356</v>
      </c>
      <c r="R7995" s="18">
        <v>155</v>
      </c>
      <c r="S7995" s="10">
        <v>56</v>
      </c>
      <c r="AA7995" s="11" t="str">
        <f t="shared" si="124"/>
        <v>49. Quảng NinhHuyện Vân Đồn</v>
      </c>
    </row>
    <row r="7996" spans="11:27" ht="15.75">
      <c r="K7996" s="21"/>
      <c r="L7996" s="17"/>
      <c r="M7996" s="17"/>
      <c r="N7996" s="17" t="s">
        <v>481</v>
      </c>
      <c r="O7996" s="17" t="s">
        <v>1198</v>
      </c>
      <c r="P7996" s="17" t="s">
        <v>7444</v>
      </c>
      <c r="Q7996" s="17" t="s">
        <v>356</v>
      </c>
      <c r="R7996" s="18">
        <v>155</v>
      </c>
      <c r="S7996" s="10">
        <v>56</v>
      </c>
      <c r="AA7996" s="11" t="str">
        <f t="shared" si="124"/>
        <v>49. Quảng NinhHuyện Vân Đồn</v>
      </c>
    </row>
    <row r="7997" spans="11:27" ht="15.75">
      <c r="K7997" s="21"/>
      <c r="L7997" s="17"/>
      <c r="M7997" s="17"/>
      <c r="N7997" s="17" t="s">
        <v>481</v>
      </c>
      <c r="O7997" s="17" t="s">
        <v>1198</v>
      </c>
      <c r="P7997" s="17" t="s">
        <v>7445</v>
      </c>
      <c r="Q7997" s="17" t="s">
        <v>356</v>
      </c>
      <c r="R7997" s="18">
        <v>155</v>
      </c>
      <c r="S7997" s="10">
        <v>56</v>
      </c>
      <c r="AA7997" s="11" t="str">
        <f t="shared" si="124"/>
        <v>49. Quảng NinhHuyện Vân Đồn</v>
      </c>
    </row>
    <row r="7998" spans="11:27" ht="15.75">
      <c r="K7998" s="21"/>
      <c r="L7998" s="17"/>
      <c r="M7998" s="17"/>
      <c r="N7998" s="17" t="s">
        <v>481</v>
      </c>
      <c r="O7998" s="17" t="s">
        <v>1198</v>
      </c>
      <c r="P7998" s="17" t="s">
        <v>1307</v>
      </c>
      <c r="Q7998" s="17" t="s">
        <v>356</v>
      </c>
      <c r="R7998" s="18">
        <v>155</v>
      </c>
      <c r="S7998" s="10">
        <v>56</v>
      </c>
      <c r="AA7998" s="11" t="str">
        <f t="shared" si="124"/>
        <v>49. Quảng NinhHuyện Vân Đồn</v>
      </c>
    </row>
    <row r="7999" spans="11:27" ht="15.75">
      <c r="K7999" s="21"/>
      <c r="L7999" s="17"/>
      <c r="M7999" s="17"/>
      <c r="N7999" s="17" t="s">
        <v>481</v>
      </c>
      <c r="O7999" s="17" t="s">
        <v>1198</v>
      </c>
      <c r="P7999" s="17" t="s">
        <v>798</v>
      </c>
      <c r="Q7999" s="17" t="s">
        <v>356</v>
      </c>
      <c r="R7999" s="18">
        <v>155</v>
      </c>
      <c r="S7999" s="10">
        <v>56</v>
      </c>
      <c r="AA7999" s="11" t="str">
        <f t="shared" si="124"/>
        <v>49. Quảng NinhHuyện Vân Đồn</v>
      </c>
    </row>
    <row r="8000" spans="11:27" ht="15.75">
      <c r="K8000" s="21"/>
      <c r="L8000" s="17"/>
      <c r="M8000" s="17"/>
      <c r="N8000" s="17" t="s">
        <v>481</v>
      </c>
      <c r="O8000" s="17" t="s">
        <v>1658</v>
      </c>
      <c r="P8000" s="17" t="s">
        <v>7446</v>
      </c>
      <c r="Q8000" s="17" t="s">
        <v>306</v>
      </c>
      <c r="R8000" s="18">
        <v>125</v>
      </c>
      <c r="S8000" s="10">
        <v>50</v>
      </c>
      <c r="AA8000" s="11" t="str">
        <f t="shared" si="124"/>
        <v>49. Quảng NinhThành phố Cẩm Phả</v>
      </c>
    </row>
    <row r="8001" spans="11:27" ht="15.75">
      <c r="K8001" s="21"/>
      <c r="L8001" s="17"/>
      <c r="M8001" s="17"/>
      <c r="N8001" s="17" t="s">
        <v>481</v>
      </c>
      <c r="O8001" s="17" t="s">
        <v>1658</v>
      </c>
      <c r="P8001" s="17" t="s">
        <v>7447</v>
      </c>
      <c r="Q8001" s="17" t="s">
        <v>306</v>
      </c>
      <c r="R8001" s="18">
        <v>125</v>
      </c>
      <c r="S8001" s="10">
        <v>50</v>
      </c>
      <c r="AA8001" s="11" t="str">
        <f t="shared" si="124"/>
        <v>49. Quảng NinhThành phố Cẩm Phả</v>
      </c>
    </row>
    <row r="8002" spans="11:27" ht="15.75">
      <c r="K8002" s="21"/>
      <c r="L8002" s="17"/>
      <c r="M8002" s="17"/>
      <c r="N8002" s="17" t="s">
        <v>481</v>
      </c>
      <c r="O8002" s="17" t="s">
        <v>1658</v>
      </c>
      <c r="P8002" s="17" t="s">
        <v>7448</v>
      </c>
      <c r="Q8002" s="17" t="s">
        <v>306</v>
      </c>
      <c r="R8002" s="18">
        <v>125</v>
      </c>
      <c r="S8002" s="10">
        <v>50</v>
      </c>
      <c r="AA8002" s="11" t="str">
        <f t="shared" si="124"/>
        <v>49. Quảng NinhThành phố Cẩm Phả</v>
      </c>
    </row>
    <row r="8003" spans="11:27" ht="15.75">
      <c r="K8003" s="21"/>
      <c r="L8003" s="17"/>
      <c r="M8003" s="17"/>
      <c r="N8003" s="17" t="s">
        <v>481</v>
      </c>
      <c r="O8003" s="17" t="s">
        <v>1658</v>
      </c>
      <c r="P8003" s="17" t="s">
        <v>7449</v>
      </c>
      <c r="Q8003" s="17" t="s">
        <v>306</v>
      </c>
      <c r="R8003" s="18">
        <v>125</v>
      </c>
      <c r="S8003" s="10">
        <v>50</v>
      </c>
      <c r="AA8003" s="11" t="str">
        <f t="shared" si="124"/>
        <v>49. Quảng NinhThành phố Cẩm Phả</v>
      </c>
    </row>
    <row r="8004" spans="11:27" ht="15.75">
      <c r="K8004" s="21"/>
      <c r="L8004" s="17"/>
      <c r="M8004" s="17"/>
      <c r="N8004" s="17" t="s">
        <v>481</v>
      </c>
      <c r="O8004" s="17" t="s">
        <v>1658</v>
      </c>
      <c r="P8004" s="17" t="s">
        <v>7450</v>
      </c>
      <c r="Q8004" s="17" t="s">
        <v>306</v>
      </c>
      <c r="R8004" s="18">
        <v>125</v>
      </c>
      <c r="S8004" s="10">
        <v>50</v>
      </c>
      <c r="AA8004" s="11" t="str">
        <f t="shared" si="124"/>
        <v>49. Quảng NinhThành phố Cẩm Phả</v>
      </c>
    </row>
    <row r="8005" spans="11:27" ht="15.75">
      <c r="K8005" s="21"/>
      <c r="L8005" s="17"/>
      <c r="M8005" s="17"/>
      <c r="N8005" s="17" t="s">
        <v>481</v>
      </c>
      <c r="O8005" s="17" t="s">
        <v>1658</v>
      </c>
      <c r="P8005" s="17" t="s">
        <v>7451</v>
      </c>
      <c r="Q8005" s="17" t="s">
        <v>306</v>
      </c>
      <c r="R8005" s="18">
        <v>125</v>
      </c>
      <c r="S8005" s="10">
        <v>50</v>
      </c>
      <c r="AA8005" s="11" t="str">
        <f t="shared" si="124"/>
        <v>49. Quảng NinhThành phố Cẩm Phả</v>
      </c>
    </row>
    <row r="8006" spans="11:27" ht="15.75">
      <c r="K8006" s="21"/>
      <c r="L8006" s="17"/>
      <c r="M8006" s="17"/>
      <c r="N8006" s="17" t="s">
        <v>481</v>
      </c>
      <c r="O8006" s="17" t="s">
        <v>1658</v>
      </c>
      <c r="P8006" s="17" t="s">
        <v>7452</v>
      </c>
      <c r="Q8006" s="17" t="s">
        <v>306</v>
      </c>
      <c r="R8006" s="18">
        <v>125</v>
      </c>
      <c r="S8006" s="10">
        <v>50</v>
      </c>
      <c r="AA8006" s="11" t="str">
        <f t="shared" ref="AA8006:AA8069" si="125">N8006&amp;O8006</f>
        <v>49. Quảng NinhThành phố Cẩm Phả</v>
      </c>
    </row>
    <row r="8007" spans="11:27" ht="15.75">
      <c r="K8007" s="21"/>
      <c r="L8007" s="17"/>
      <c r="M8007" s="17"/>
      <c r="N8007" s="17" t="s">
        <v>481</v>
      </c>
      <c r="O8007" s="17" t="s">
        <v>1658</v>
      </c>
      <c r="P8007" s="17" t="s">
        <v>7453</v>
      </c>
      <c r="Q8007" s="17" t="s">
        <v>306</v>
      </c>
      <c r="R8007" s="18">
        <v>125</v>
      </c>
      <c r="S8007" s="10">
        <v>50</v>
      </c>
      <c r="AA8007" s="11" t="str">
        <f t="shared" si="125"/>
        <v>49. Quảng NinhThành phố Cẩm Phả</v>
      </c>
    </row>
    <row r="8008" spans="11:27" ht="15.75">
      <c r="K8008" s="21"/>
      <c r="L8008" s="17"/>
      <c r="M8008" s="17"/>
      <c r="N8008" s="17" t="s">
        <v>481</v>
      </c>
      <c r="O8008" s="17" t="s">
        <v>1658</v>
      </c>
      <c r="P8008" s="17" t="s">
        <v>7454</v>
      </c>
      <c r="Q8008" s="17" t="s">
        <v>306</v>
      </c>
      <c r="R8008" s="18">
        <v>125</v>
      </c>
      <c r="S8008" s="10">
        <v>50</v>
      </c>
      <c r="AA8008" s="11" t="str">
        <f t="shared" si="125"/>
        <v>49. Quảng NinhThành phố Cẩm Phả</v>
      </c>
    </row>
    <row r="8009" spans="11:27" ht="15.75">
      <c r="K8009" s="21"/>
      <c r="L8009" s="17"/>
      <c r="M8009" s="17"/>
      <c r="N8009" s="17" t="s">
        <v>481</v>
      </c>
      <c r="O8009" s="17" t="s">
        <v>1658</v>
      </c>
      <c r="P8009" s="17" t="s">
        <v>7455</v>
      </c>
      <c r="Q8009" s="17" t="s">
        <v>306</v>
      </c>
      <c r="R8009" s="18">
        <v>125</v>
      </c>
      <c r="S8009" s="10">
        <v>50</v>
      </c>
      <c r="AA8009" s="11" t="str">
        <f t="shared" si="125"/>
        <v>49. Quảng NinhThành phố Cẩm Phả</v>
      </c>
    </row>
    <row r="8010" spans="11:27" ht="15.75">
      <c r="K8010" s="21"/>
      <c r="L8010" s="17"/>
      <c r="M8010" s="17"/>
      <c r="N8010" s="17" t="s">
        <v>481</v>
      </c>
      <c r="O8010" s="17" t="s">
        <v>1658</v>
      </c>
      <c r="P8010" s="17" t="s">
        <v>7456</v>
      </c>
      <c r="Q8010" s="17" t="s">
        <v>306</v>
      </c>
      <c r="R8010" s="18">
        <v>125</v>
      </c>
      <c r="S8010" s="10">
        <v>50</v>
      </c>
      <c r="AA8010" s="11" t="str">
        <f t="shared" si="125"/>
        <v>49. Quảng NinhThành phố Cẩm Phả</v>
      </c>
    </row>
    <row r="8011" spans="11:27" ht="15.75">
      <c r="K8011" s="21"/>
      <c r="L8011" s="17"/>
      <c r="M8011" s="17"/>
      <c r="N8011" s="17" t="s">
        <v>481</v>
      </c>
      <c r="O8011" s="17" t="s">
        <v>1658</v>
      </c>
      <c r="P8011" s="17" t="s">
        <v>7457</v>
      </c>
      <c r="Q8011" s="17" t="s">
        <v>306</v>
      </c>
      <c r="R8011" s="18">
        <v>125</v>
      </c>
      <c r="S8011" s="10">
        <v>50</v>
      </c>
      <c r="AA8011" s="11" t="str">
        <f t="shared" si="125"/>
        <v>49. Quảng NinhThành phố Cẩm Phả</v>
      </c>
    </row>
    <row r="8012" spans="11:27" ht="15.75">
      <c r="K8012" s="21"/>
      <c r="L8012" s="17"/>
      <c r="M8012" s="17"/>
      <c r="N8012" s="17" t="s">
        <v>481</v>
      </c>
      <c r="O8012" s="17" t="s">
        <v>1658</v>
      </c>
      <c r="P8012" s="17" t="s">
        <v>7458</v>
      </c>
      <c r="Q8012" s="17" t="s">
        <v>306</v>
      </c>
      <c r="R8012" s="18">
        <v>125</v>
      </c>
      <c r="S8012" s="10">
        <v>50</v>
      </c>
      <c r="AA8012" s="11" t="str">
        <f t="shared" si="125"/>
        <v>49. Quảng NinhThành phố Cẩm Phả</v>
      </c>
    </row>
    <row r="8013" spans="11:27" ht="15.75">
      <c r="K8013" s="21"/>
      <c r="L8013" s="17"/>
      <c r="M8013" s="17"/>
      <c r="N8013" s="17" t="s">
        <v>481</v>
      </c>
      <c r="O8013" s="17" t="s">
        <v>1658</v>
      </c>
      <c r="P8013" s="17" t="s">
        <v>7459</v>
      </c>
      <c r="Q8013" s="17" t="s">
        <v>306</v>
      </c>
      <c r="R8013" s="18">
        <v>125</v>
      </c>
      <c r="S8013" s="10">
        <v>50</v>
      </c>
      <c r="AA8013" s="11" t="str">
        <f t="shared" si="125"/>
        <v>49. Quảng NinhThành phố Cẩm Phả</v>
      </c>
    </row>
    <row r="8014" spans="11:27" ht="15.75">
      <c r="K8014" s="21"/>
      <c r="L8014" s="17"/>
      <c r="M8014" s="17"/>
      <c r="N8014" s="17" t="s">
        <v>481</v>
      </c>
      <c r="O8014" s="17" t="s">
        <v>1658</v>
      </c>
      <c r="P8014" s="17" t="s">
        <v>996</v>
      </c>
      <c r="Q8014" s="17" t="s">
        <v>306</v>
      </c>
      <c r="R8014" s="18">
        <v>125</v>
      </c>
      <c r="S8014" s="10">
        <v>50</v>
      </c>
      <c r="AA8014" s="11" t="str">
        <f t="shared" si="125"/>
        <v>49. Quảng NinhThành phố Cẩm Phả</v>
      </c>
    </row>
    <row r="8015" spans="11:27" ht="15.75">
      <c r="K8015" s="21"/>
      <c r="L8015" s="17"/>
      <c r="M8015" s="17"/>
      <c r="N8015" s="17" t="s">
        <v>481</v>
      </c>
      <c r="O8015" s="17" t="s">
        <v>1658</v>
      </c>
      <c r="P8015" s="17" t="s">
        <v>7460</v>
      </c>
      <c r="Q8015" s="17" t="s">
        <v>306</v>
      </c>
      <c r="R8015" s="18">
        <v>125</v>
      </c>
      <c r="S8015" s="10">
        <v>50</v>
      </c>
      <c r="AA8015" s="11" t="str">
        <f t="shared" si="125"/>
        <v>49. Quảng NinhThành phố Cẩm Phả</v>
      </c>
    </row>
    <row r="8016" spans="11:27" ht="15.75">
      <c r="K8016" s="21"/>
      <c r="L8016" s="17"/>
      <c r="M8016" s="17"/>
      <c r="N8016" s="17" t="s">
        <v>481</v>
      </c>
      <c r="O8016" s="17" t="s">
        <v>1660</v>
      </c>
      <c r="P8016" s="17" t="s">
        <v>1534</v>
      </c>
      <c r="Q8016" s="17" t="s">
        <v>306</v>
      </c>
      <c r="R8016" s="18">
        <v>125</v>
      </c>
      <c r="S8016" s="10">
        <v>50</v>
      </c>
      <c r="AA8016" s="11" t="str">
        <f t="shared" si="125"/>
        <v>49. Quảng NinhThành phố Hạ Long</v>
      </c>
    </row>
    <row r="8017" spans="11:27" ht="15.75">
      <c r="K8017" s="21"/>
      <c r="L8017" s="17"/>
      <c r="M8017" s="17"/>
      <c r="N8017" s="17" t="s">
        <v>481</v>
      </c>
      <c r="O8017" s="17" t="s">
        <v>1660</v>
      </c>
      <c r="P8017" s="17" t="s">
        <v>7461</v>
      </c>
      <c r="Q8017" s="17" t="s">
        <v>306</v>
      </c>
      <c r="R8017" s="18">
        <v>125</v>
      </c>
      <c r="S8017" s="10">
        <v>50</v>
      </c>
      <c r="AA8017" s="11" t="str">
        <f t="shared" si="125"/>
        <v>49. Quảng NinhThành phố Hạ Long</v>
      </c>
    </row>
    <row r="8018" spans="11:27" ht="15.75">
      <c r="K8018" s="21"/>
      <c r="L8018" s="17"/>
      <c r="M8018" s="17"/>
      <c r="N8018" s="17" t="s">
        <v>481</v>
      </c>
      <c r="O8018" s="17" t="s">
        <v>1660</v>
      </c>
      <c r="P8018" s="17" t="s">
        <v>7462</v>
      </c>
      <c r="Q8018" s="17" t="s">
        <v>306</v>
      </c>
      <c r="R8018" s="18">
        <v>125</v>
      </c>
      <c r="S8018" s="10">
        <v>50</v>
      </c>
      <c r="AA8018" s="11" t="str">
        <f t="shared" si="125"/>
        <v>49. Quảng NinhThành phố Hạ Long</v>
      </c>
    </row>
    <row r="8019" spans="11:27" ht="15.75">
      <c r="K8019" s="21"/>
      <c r="L8019" s="17"/>
      <c r="M8019" s="17"/>
      <c r="N8019" s="17" t="s">
        <v>481</v>
      </c>
      <c r="O8019" s="17" t="s">
        <v>1660</v>
      </c>
      <c r="P8019" s="17" t="s">
        <v>7463</v>
      </c>
      <c r="Q8019" s="17" t="s">
        <v>306</v>
      </c>
      <c r="R8019" s="18">
        <v>125</v>
      </c>
      <c r="S8019" s="10">
        <v>50</v>
      </c>
      <c r="AA8019" s="11" t="str">
        <f t="shared" si="125"/>
        <v>49. Quảng NinhThành phố Hạ Long</v>
      </c>
    </row>
    <row r="8020" spans="11:27" ht="15.75">
      <c r="K8020" s="21"/>
      <c r="L8020" s="17"/>
      <c r="M8020" s="17"/>
      <c r="N8020" s="17" t="s">
        <v>481</v>
      </c>
      <c r="O8020" s="17" t="s">
        <v>1660</v>
      </c>
      <c r="P8020" s="17" t="s">
        <v>7464</v>
      </c>
      <c r="Q8020" s="17" t="s">
        <v>306</v>
      </c>
      <c r="R8020" s="18">
        <v>125</v>
      </c>
      <c r="S8020" s="10">
        <v>50</v>
      </c>
      <c r="AA8020" s="11" t="str">
        <f t="shared" si="125"/>
        <v>49. Quảng NinhThành phố Hạ Long</v>
      </c>
    </row>
    <row r="8021" spans="11:27" ht="15.75">
      <c r="K8021" s="21"/>
      <c r="L8021" s="17"/>
      <c r="M8021" s="17"/>
      <c r="N8021" s="17" t="s">
        <v>481</v>
      </c>
      <c r="O8021" s="17" t="s">
        <v>1660</v>
      </c>
      <c r="P8021" s="17" t="s">
        <v>7465</v>
      </c>
      <c r="Q8021" s="17" t="s">
        <v>306</v>
      </c>
      <c r="R8021" s="18">
        <v>125</v>
      </c>
      <c r="S8021" s="10">
        <v>50</v>
      </c>
      <c r="AA8021" s="11" t="str">
        <f t="shared" si="125"/>
        <v>49. Quảng NinhThành phố Hạ Long</v>
      </c>
    </row>
    <row r="8022" spans="11:27" ht="15.75">
      <c r="K8022" s="21"/>
      <c r="L8022" s="17"/>
      <c r="M8022" s="17"/>
      <c r="N8022" s="17" t="s">
        <v>481</v>
      </c>
      <c r="O8022" s="17" t="s">
        <v>1660</v>
      </c>
      <c r="P8022" s="17" t="s">
        <v>7466</v>
      </c>
      <c r="Q8022" s="17" t="s">
        <v>306</v>
      </c>
      <c r="R8022" s="18">
        <v>125</v>
      </c>
      <c r="S8022" s="10">
        <v>50</v>
      </c>
      <c r="AA8022" s="11" t="str">
        <f t="shared" si="125"/>
        <v>49. Quảng NinhThành phố Hạ Long</v>
      </c>
    </row>
    <row r="8023" spans="11:27" ht="15.75">
      <c r="K8023" s="21"/>
      <c r="L8023" s="17"/>
      <c r="M8023" s="17"/>
      <c r="N8023" s="17" t="s">
        <v>481</v>
      </c>
      <c r="O8023" s="17" t="s">
        <v>1660</v>
      </c>
      <c r="P8023" s="17" t="s">
        <v>7467</v>
      </c>
      <c r="Q8023" s="17" t="s">
        <v>306</v>
      </c>
      <c r="R8023" s="18">
        <v>125</v>
      </c>
      <c r="S8023" s="10">
        <v>50</v>
      </c>
      <c r="AA8023" s="11" t="str">
        <f t="shared" si="125"/>
        <v>49. Quảng NinhThành phố Hạ Long</v>
      </c>
    </row>
    <row r="8024" spans="11:27" ht="15.75">
      <c r="K8024" s="21"/>
      <c r="L8024" s="17"/>
      <c r="M8024" s="17"/>
      <c r="N8024" s="17" t="s">
        <v>481</v>
      </c>
      <c r="O8024" s="17" t="s">
        <v>1660</v>
      </c>
      <c r="P8024" s="17" t="s">
        <v>7468</v>
      </c>
      <c r="Q8024" s="17" t="s">
        <v>306</v>
      </c>
      <c r="R8024" s="18">
        <v>125</v>
      </c>
      <c r="S8024" s="10">
        <v>50</v>
      </c>
      <c r="AA8024" s="11" t="str">
        <f t="shared" si="125"/>
        <v>49. Quảng NinhThành phố Hạ Long</v>
      </c>
    </row>
    <row r="8025" spans="11:27" ht="15.75">
      <c r="K8025" s="21"/>
      <c r="L8025" s="17"/>
      <c r="M8025" s="17"/>
      <c r="N8025" s="17" t="s">
        <v>481</v>
      </c>
      <c r="O8025" s="17" t="s">
        <v>1660</v>
      </c>
      <c r="P8025" s="17" t="s">
        <v>7469</v>
      </c>
      <c r="Q8025" s="17" t="s">
        <v>306</v>
      </c>
      <c r="R8025" s="18">
        <v>125</v>
      </c>
      <c r="S8025" s="10">
        <v>50</v>
      </c>
      <c r="AA8025" s="11" t="str">
        <f t="shared" si="125"/>
        <v>49. Quảng NinhThành phố Hạ Long</v>
      </c>
    </row>
    <row r="8026" spans="11:27" ht="15.75">
      <c r="K8026" s="21"/>
      <c r="L8026" s="17"/>
      <c r="M8026" s="17"/>
      <c r="N8026" s="17" t="s">
        <v>481</v>
      </c>
      <c r="O8026" s="17" t="s">
        <v>1660</v>
      </c>
      <c r="P8026" s="17" t="s">
        <v>7470</v>
      </c>
      <c r="Q8026" s="17" t="s">
        <v>306</v>
      </c>
      <c r="R8026" s="18">
        <v>125</v>
      </c>
      <c r="S8026" s="10">
        <v>50</v>
      </c>
      <c r="AA8026" s="11" t="str">
        <f t="shared" si="125"/>
        <v>49. Quảng NinhThành phố Hạ Long</v>
      </c>
    </row>
    <row r="8027" spans="11:27" ht="15.75">
      <c r="K8027" s="21"/>
      <c r="L8027" s="17"/>
      <c r="M8027" s="17"/>
      <c r="N8027" s="17" t="s">
        <v>481</v>
      </c>
      <c r="O8027" s="17" t="s">
        <v>1660</v>
      </c>
      <c r="P8027" s="17" t="s">
        <v>7471</v>
      </c>
      <c r="Q8027" s="17" t="s">
        <v>306</v>
      </c>
      <c r="R8027" s="18">
        <v>125</v>
      </c>
      <c r="S8027" s="10">
        <v>50</v>
      </c>
      <c r="AA8027" s="11" t="str">
        <f t="shared" si="125"/>
        <v>49. Quảng NinhThành phố Hạ Long</v>
      </c>
    </row>
    <row r="8028" spans="11:27" ht="15.75">
      <c r="K8028" s="21"/>
      <c r="L8028" s="17"/>
      <c r="M8028" s="17"/>
      <c r="N8028" s="17" t="s">
        <v>481</v>
      </c>
      <c r="O8028" s="17" t="s">
        <v>1660</v>
      </c>
      <c r="P8028" s="17" t="s">
        <v>7472</v>
      </c>
      <c r="Q8028" s="17" t="s">
        <v>306</v>
      </c>
      <c r="R8028" s="18">
        <v>125</v>
      </c>
      <c r="S8028" s="10">
        <v>50</v>
      </c>
      <c r="AA8028" s="11" t="str">
        <f t="shared" si="125"/>
        <v>49. Quảng NinhThành phố Hạ Long</v>
      </c>
    </row>
    <row r="8029" spans="11:27" ht="15.75">
      <c r="K8029" s="21"/>
      <c r="L8029" s="17"/>
      <c r="M8029" s="17"/>
      <c r="N8029" s="17" t="s">
        <v>481</v>
      </c>
      <c r="O8029" s="17" t="s">
        <v>1660</v>
      </c>
      <c r="P8029" s="17" t="s">
        <v>7473</v>
      </c>
      <c r="Q8029" s="17" t="s">
        <v>306</v>
      </c>
      <c r="R8029" s="18">
        <v>125</v>
      </c>
      <c r="S8029" s="10">
        <v>50</v>
      </c>
      <c r="AA8029" s="11" t="str">
        <f t="shared" si="125"/>
        <v>49. Quảng NinhThành phố Hạ Long</v>
      </c>
    </row>
    <row r="8030" spans="11:27" ht="15.75">
      <c r="K8030" s="21"/>
      <c r="L8030" s="17"/>
      <c r="M8030" s="17"/>
      <c r="N8030" s="17" t="s">
        <v>481</v>
      </c>
      <c r="O8030" s="17" t="s">
        <v>1660</v>
      </c>
      <c r="P8030" s="17" t="s">
        <v>7474</v>
      </c>
      <c r="Q8030" s="17" t="s">
        <v>306</v>
      </c>
      <c r="R8030" s="18">
        <v>125</v>
      </c>
      <c r="S8030" s="10">
        <v>50</v>
      </c>
      <c r="AA8030" s="11" t="str">
        <f t="shared" si="125"/>
        <v>49. Quảng NinhThành phố Hạ Long</v>
      </c>
    </row>
    <row r="8031" spans="11:27" ht="15.75">
      <c r="K8031" s="21"/>
      <c r="L8031" s="17"/>
      <c r="M8031" s="17"/>
      <c r="N8031" s="17" t="s">
        <v>481</v>
      </c>
      <c r="O8031" s="17" t="s">
        <v>1660</v>
      </c>
      <c r="P8031" s="17" t="s">
        <v>7475</v>
      </c>
      <c r="Q8031" s="17" t="s">
        <v>306</v>
      </c>
      <c r="R8031" s="18">
        <v>125</v>
      </c>
      <c r="S8031" s="10">
        <v>50</v>
      </c>
      <c r="AA8031" s="11" t="str">
        <f t="shared" si="125"/>
        <v>49. Quảng NinhThành phố Hạ Long</v>
      </c>
    </row>
    <row r="8032" spans="11:27" ht="15.75">
      <c r="K8032" s="21"/>
      <c r="L8032" s="17"/>
      <c r="M8032" s="17"/>
      <c r="N8032" s="17" t="s">
        <v>481</v>
      </c>
      <c r="O8032" s="17" t="s">
        <v>1660</v>
      </c>
      <c r="P8032" s="17" t="s">
        <v>7476</v>
      </c>
      <c r="Q8032" s="17" t="s">
        <v>306</v>
      </c>
      <c r="R8032" s="18">
        <v>125</v>
      </c>
      <c r="S8032" s="10">
        <v>50</v>
      </c>
      <c r="AA8032" s="11" t="str">
        <f t="shared" si="125"/>
        <v>49. Quảng NinhThành phố Hạ Long</v>
      </c>
    </row>
    <row r="8033" spans="11:27" ht="15.75">
      <c r="K8033" s="21"/>
      <c r="L8033" s="17"/>
      <c r="M8033" s="17"/>
      <c r="N8033" s="17" t="s">
        <v>481</v>
      </c>
      <c r="O8033" s="17" t="s">
        <v>1660</v>
      </c>
      <c r="P8033" s="17" t="s">
        <v>7477</v>
      </c>
      <c r="Q8033" s="17" t="s">
        <v>306</v>
      </c>
      <c r="R8033" s="18">
        <v>125</v>
      </c>
      <c r="S8033" s="10">
        <v>50</v>
      </c>
      <c r="AA8033" s="11" t="str">
        <f t="shared" si="125"/>
        <v>49. Quảng NinhThành phố Hạ Long</v>
      </c>
    </row>
    <row r="8034" spans="11:27" ht="15.75">
      <c r="K8034" s="21"/>
      <c r="L8034" s="17"/>
      <c r="M8034" s="17"/>
      <c r="N8034" s="17" t="s">
        <v>481</v>
      </c>
      <c r="O8034" s="17" t="s">
        <v>1660</v>
      </c>
      <c r="P8034" s="17" t="s">
        <v>1589</v>
      </c>
      <c r="Q8034" s="17" t="s">
        <v>306</v>
      </c>
      <c r="R8034" s="18">
        <v>125</v>
      </c>
      <c r="S8034" s="10">
        <v>50</v>
      </c>
      <c r="AA8034" s="11" t="str">
        <f t="shared" si="125"/>
        <v>49. Quảng NinhThành phố Hạ Long</v>
      </c>
    </row>
    <row r="8035" spans="11:27" ht="15.75">
      <c r="K8035" s="21"/>
      <c r="L8035" s="17"/>
      <c r="M8035" s="17"/>
      <c r="N8035" s="17" t="s">
        <v>481</v>
      </c>
      <c r="O8035" s="17" t="s">
        <v>1660</v>
      </c>
      <c r="P8035" s="17" t="s">
        <v>1627</v>
      </c>
      <c r="Q8035" s="17" t="s">
        <v>306</v>
      </c>
      <c r="R8035" s="18">
        <v>125</v>
      </c>
      <c r="S8035" s="10">
        <v>50</v>
      </c>
      <c r="AA8035" s="11" t="str">
        <f t="shared" si="125"/>
        <v>49. Quảng NinhThành phố Hạ Long</v>
      </c>
    </row>
    <row r="8036" spans="11:27" ht="15.75">
      <c r="K8036" s="21"/>
      <c r="L8036" s="17"/>
      <c r="M8036" s="17"/>
      <c r="N8036" s="17" t="s">
        <v>481</v>
      </c>
      <c r="O8036" s="17" t="s">
        <v>1660</v>
      </c>
      <c r="P8036" s="17" t="s">
        <v>1533</v>
      </c>
      <c r="Q8036" s="17" t="s">
        <v>306</v>
      </c>
      <c r="R8036" s="18">
        <v>125</v>
      </c>
      <c r="S8036" s="10">
        <v>50</v>
      </c>
      <c r="AA8036" s="11" t="str">
        <f t="shared" si="125"/>
        <v>49. Quảng NinhThành phố Hạ Long</v>
      </c>
    </row>
    <row r="8037" spans="11:27" ht="15.75">
      <c r="K8037" s="21"/>
      <c r="L8037" s="17"/>
      <c r="M8037" s="17"/>
      <c r="N8037" s="17" t="s">
        <v>481</v>
      </c>
      <c r="O8037" s="17" t="s">
        <v>1660</v>
      </c>
      <c r="P8037" s="17" t="s">
        <v>7478</v>
      </c>
      <c r="Q8037" s="17" t="s">
        <v>306</v>
      </c>
      <c r="R8037" s="18">
        <v>125</v>
      </c>
      <c r="S8037" s="10">
        <v>50</v>
      </c>
      <c r="AA8037" s="11" t="str">
        <f t="shared" si="125"/>
        <v>49. Quảng NinhThành phố Hạ Long</v>
      </c>
    </row>
    <row r="8038" spans="11:27" ht="15.75">
      <c r="K8038" s="21"/>
      <c r="L8038" s="17"/>
      <c r="M8038" s="17"/>
      <c r="N8038" s="17" t="s">
        <v>481</v>
      </c>
      <c r="O8038" s="17" t="s">
        <v>1660</v>
      </c>
      <c r="P8038" s="17" t="s">
        <v>3525</v>
      </c>
      <c r="Q8038" s="17" t="s">
        <v>306</v>
      </c>
      <c r="R8038" s="18">
        <v>125</v>
      </c>
      <c r="S8038" s="10">
        <v>50</v>
      </c>
      <c r="AA8038" s="11" t="str">
        <f t="shared" si="125"/>
        <v>49. Quảng NinhThành phố Hạ Long</v>
      </c>
    </row>
    <row r="8039" spans="11:27" ht="15.75">
      <c r="K8039" s="21"/>
      <c r="L8039" s="17"/>
      <c r="M8039" s="17"/>
      <c r="N8039" s="17" t="s">
        <v>481</v>
      </c>
      <c r="O8039" s="17" t="s">
        <v>1660</v>
      </c>
      <c r="P8039" s="17" t="s">
        <v>7479</v>
      </c>
      <c r="Q8039" s="17" t="s">
        <v>306</v>
      </c>
      <c r="R8039" s="18">
        <v>125</v>
      </c>
      <c r="S8039" s="10">
        <v>50</v>
      </c>
      <c r="AA8039" s="11" t="str">
        <f t="shared" si="125"/>
        <v>49. Quảng NinhThành phố Hạ Long</v>
      </c>
    </row>
    <row r="8040" spans="11:27" ht="15.75">
      <c r="K8040" s="21"/>
      <c r="L8040" s="17"/>
      <c r="M8040" s="17"/>
      <c r="N8040" s="17" t="s">
        <v>481</v>
      </c>
      <c r="O8040" s="17" t="s">
        <v>1660</v>
      </c>
      <c r="P8040" s="17" t="s">
        <v>2695</v>
      </c>
      <c r="Q8040" s="17" t="s">
        <v>306</v>
      </c>
      <c r="R8040" s="18">
        <v>125</v>
      </c>
      <c r="S8040" s="10">
        <v>50</v>
      </c>
      <c r="AA8040" s="11" t="str">
        <f t="shared" si="125"/>
        <v>49. Quảng NinhThành phố Hạ Long</v>
      </c>
    </row>
    <row r="8041" spans="11:27" ht="15.75">
      <c r="K8041" s="21"/>
      <c r="L8041" s="17"/>
      <c r="M8041" s="17"/>
      <c r="N8041" s="17" t="s">
        <v>481</v>
      </c>
      <c r="O8041" s="17" t="s">
        <v>1660</v>
      </c>
      <c r="P8041" s="17" t="s">
        <v>1267</v>
      </c>
      <c r="Q8041" s="17" t="s">
        <v>306</v>
      </c>
      <c r="R8041" s="18">
        <v>125</v>
      </c>
      <c r="S8041" s="10">
        <v>50</v>
      </c>
      <c r="AA8041" s="11" t="str">
        <f t="shared" si="125"/>
        <v>49. Quảng NinhThành phố Hạ Long</v>
      </c>
    </row>
    <row r="8042" spans="11:27" ht="15.75">
      <c r="K8042" s="21"/>
      <c r="L8042" s="17"/>
      <c r="M8042" s="17"/>
      <c r="N8042" s="17" t="s">
        <v>481</v>
      </c>
      <c r="O8042" s="17" t="s">
        <v>1660</v>
      </c>
      <c r="P8042" s="17" t="s">
        <v>4708</v>
      </c>
      <c r="Q8042" s="17" t="s">
        <v>306</v>
      </c>
      <c r="R8042" s="18">
        <v>125</v>
      </c>
      <c r="S8042" s="10">
        <v>50</v>
      </c>
      <c r="AA8042" s="11" t="str">
        <f t="shared" si="125"/>
        <v>49. Quảng NinhThành phố Hạ Long</v>
      </c>
    </row>
    <row r="8043" spans="11:27" ht="15.75">
      <c r="K8043" s="21"/>
      <c r="L8043" s="17"/>
      <c r="M8043" s="17"/>
      <c r="N8043" s="17" t="s">
        <v>481</v>
      </c>
      <c r="O8043" s="17" t="s">
        <v>1660</v>
      </c>
      <c r="P8043" s="17" t="s">
        <v>1276</v>
      </c>
      <c r="Q8043" s="17" t="s">
        <v>306</v>
      </c>
      <c r="R8043" s="18">
        <v>125</v>
      </c>
      <c r="S8043" s="10">
        <v>50</v>
      </c>
      <c r="AA8043" s="11" t="str">
        <f t="shared" si="125"/>
        <v>49. Quảng NinhThành phố Hạ Long</v>
      </c>
    </row>
    <row r="8044" spans="11:27" ht="15.75">
      <c r="K8044" s="21"/>
      <c r="L8044" s="17"/>
      <c r="M8044" s="17"/>
      <c r="N8044" s="17" t="s">
        <v>481</v>
      </c>
      <c r="O8044" s="17" t="s">
        <v>1660</v>
      </c>
      <c r="P8044" s="17" t="s">
        <v>7480</v>
      </c>
      <c r="Q8044" s="17" t="s">
        <v>306</v>
      </c>
      <c r="R8044" s="18">
        <v>125</v>
      </c>
      <c r="S8044" s="10">
        <v>50</v>
      </c>
      <c r="AA8044" s="11" t="str">
        <f t="shared" si="125"/>
        <v>49. Quảng NinhThành phố Hạ Long</v>
      </c>
    </row>
    <row r="8045" spans="11:27" ht="15.75">
      <c r="K8045" s="21"/>
      <c r="L8045" s="17"/>
      <c r="M8045" s="17"/>
      <c r="N8045" s="17" t="s">
        <v>481</v>
      </c>
      <c r="O8045" s="17" t="s">
        <v>1660</v>
      </c>
      <c r="P8045" s="17" t="s">
        <v>7481</v>
      </c>
      <c r="Q8045" s="17" t="s">
        <v>306</v>
      </c>
      <c r="R8045" s="18">
        <v>125</v>
      </c>
      <c r="S8045" s="10">
        <v>50</v>
      </c>
      <c r="AA8045" s="11" t="str">
        <f t="shared" si="125"/>
        <v>49. Quảng NinhThành phố Hạ Long</v>
      </c>
    </row>
    <row r="8046" spans="11:27" ht="15.75">
      <c r="K8046" s="21"/>
      <c r="L8046" s="17"/>
      <c r="M8046" s="17"/>
      <c r="N8046" s="17" t="s">
        <v>481</v>
      </c>
      <c r="O8046" s="17" t="s">
        <v>1660</v>
      </c>
      <c r="P8046" s="17" t="s">
        <v>915</v>
      </c>
      <c r="Q8046" s="17" t="s">
        <v>306</v>
      </c>
      <c r="R8046" s="18">
        <v>125</v>
      </c>
      <c r="S8046" s="10">
        <v>50</v>
      </c>
      <c r="AA8046" s="11" t="str">
        <f t="shared" si="125"/>
        <v>49. Quảng NinhThành phố Hạ Long</v>
      </c>
    </row>
    <row r="8047" spans="11:27" ht="15.75">
      <c r="K8047" s="21"/>
      <c r="L8047" s="17"/>
      <c r="M8047" s="17"/>
      <c r="N8047" s="17" t="s">
        <v>481</v>
      </c>
      <c r="O8047" s="17" t="s">
        <v>1660</v>
      </c>
      <c r="P8047" s="17" t="s">
        <v>1310</v>
      </c>
      <c r="Q8047" s="17" t="s">
        <v>306</v>
      </c>
      <c r="R8047" s="18">
        <v>125</v>
      </c>
      <c r="S8047" s="10">
        <v>50</v>
      </c>
      <c r="AA8047" s="11" t="str">
        <f t="shared" si="125"/>
        <v>49. Quảng NinhThành phố Hạ Long</v>
      </c>
    </row>
    <row r="8048" spans="11:27" ht="15.75">
      <c r="K8048" s="21"/>
      <c r="L8048" s="17"/>
      <c r="M8048" s="17"/>
      <c r="N8048" s="17" t="s">
        <v>481</v>
      </c>
      <c r="O8048" s="17" t="s">
        <v>1660</v>
      </c>
      <c r="P8048" s="17" t="s">
        <v>7482</v>
      </c>
      <c r="Q8048" s="17" t="s">
        <v>306</v>
      </c>
      <c r="R8048" s="18">
        <v>125</v>
      </c>
      <c r="S8048" s="10">
        <v>50</v>
      </c>
      <c r="AA8048" s="11" t="str">
        <f t="shared" si="125"/>
        <v>49. Quảng NinhThành phố Hạ Long</v>
      </c>
    </row>
    <row r="8049" spans="11:27" ht="15.75">
      <c r="K8049" s="21"/>
      <c r="L8049" s="17"/>
      <c r="M8049" s="17"/>
      <c r="N8049" s="17" t="s">
        <v>481</v>
      </c>
      <c r="O8049" s="17" t="s">
        <v>1662</v>
      </c>
      <c r="P8049" s="17" t="s">
        <v>7483</v>
      </c>
      <c r="Q8049" s="17" t="s">
        <v>306</v>
      </c>
      <c r="R8049" s="18">
        <v>125</v>
      </c>
      <c r="S8049" s="10">
        <v>50</v>
      </c>
      <c r="AA8049" s="11" t="str">
        <f t="shared" si="125"/>
        <v>49. Quảng NinhThành phố Móng Cái</v>
      </c>
    </row>
    <row r="8050" spans="11:27" ht="15.75">
      <c r="K8050" s="21"/>
      <c r="L8050" s="17"/>
      <c r="M8050" s="17"/>
      <c r="N8050" s="17" t="s">
        <v>481</v>
      </c>
      <c r="O8050" s="17" t="s">
        <v>1662</v>
      </c>
      <c r="P8050" s="17" t="s">
        <v>7484</v>
      </c>
      <c r="Q8050" s="17" t="s">
        <v>306</v>
      </c>
      <c r="R8050" s="18">
        <v>125</v>
      </c>
      <c r="S8050" s="10">
        <v>50</v>
      </c>
      <c r="AA8050" s="11" t="str">
        <f t="shared" si="125"/>
        <v>49. Quảng NinhThành phố Móng Cái</v>
      </c>
    </row>
    <row r="8051" spans="11:27" ht="15.75">
      <c r="K8051" s="21"/>
      <c r="L8051" s="17"/>
      <c r="M8051" s="17"/>
      <c r="N8051" s="17" t="s">
        <v>481</v>
      </c>
      <c r="O8051" s="17" t="s">
        <v>1662</v>
      </c>
      <c r="P8051" s="17" t="s">
        <v>7485</v>
      </c>
      <c r="Q8051" s="17" t="s">
        <v>306</v>
      </c>
      <c r="R8051" s="18">
        <v>125</v>
      </c>
      <c r="S8051" s="10">
        <v>50</v>
      </c>
      <c r="AA8051" s="11" t="str">
        <f t="shared" si="125"/>
        <v>49. Quảng NinhThành phố Móng Cái</v>
      </c>
    </row>
    <row r="8052" spans="11:27" ht="15.75">
      <c r="K8052" s="21"/>
      <c r="L8052" s="17"/>
      <c r="M8052" s="17"/>
      <c r="N8052" s="17" t="s">
        <v>481</v>
      </c>
      <c r="O8052" s="17" t="s">
        <v>1662</v>
      </c>
      <c r="P8052" s="17" t="s">
        <v>7486</v>
      </c>
      <c r="Q8052" s="17" t="s">
        <v>306</v>
      </c>
      <c r="R8052" s="18">
        <v>125</v>
      </c>
      <c r="S8052" s="10">
        <v>50</v>
      </c>
      <c r="AA8052" s="11" t="str">
        <f t="shared" si="125"/>
        <v>49. Quảng NinhThành phố Móng Cái</v>
      </c>
    </row>
    <row r="8053" spans="11:27" ht="15.75">
      <c r="K8053" s="21"/>
      <c r="L8053" s="17"/>
      <c r="M8053" s="17"/>
      <c r="N8053" s="17" t="s">
        <v>481</v>
      </c>
      <c r="O8053" s="17" t="s">
        <v>1662</v>
      </c>
      <c r="P8053" s="17" t="s">
        <v>7487</v>
      </c>
      <c r="Q8053" s="17" t="s">
        <v>306</v>
      </c>
      <c r="R8053" s="18">
        <v>125</v>
      </c>
      <c r="S8053" s="10">
        <v>50</v>
      </c>
      <c r="AA8053" s="11" t="str">
        <f t="shared" si="125"/>
        <v>49. Quảng NinhThành phố Móng Cái</v>
      </c>
    </row>
    <row r="8054" spans="11:27" ht="15.75">
      <c r="K8054" s="21"/>
      <c r="L8054" s="17"/>
      <c r="M8054" s="17"/>
      <c r="N8054" s="17" t="s">
        <v>481</v>
      </c>
      <c r="O8054" s="17" t="s">
        <v>1662</v>
      </c>
      <c r="P8054" s="17" t="s">
        <v>7488</v>
      </c>
      <c r="Q8054" s="17" t="s">
        <v>306</v>
      </c>
      <c r="R8054" s="18">
        <v>125</v>
      </c>
      <c r="S8054" s="10">
        <v>50</v>
      </c>
      <c r="AA8054" s="11" t="str">
        <f t="shared" si="125"/>
        <v>49. Quảng NinhThành phố Móng Cái</v>
      </c>
    </row>
    <row r="8055" spans="11:27" ht="15.75">
      <c r="K8055" s="21"/>
      <c r="L8055" s="17"/>
      <c r="M8055" s="17"/>
      <c r="N8055" s="17" t="s">
        <v>481</v>
      </c>
      <c r="O8055" s="17" t="s">
        <v>1662</v>
      </c>
      <c r="P8055" s="17" t="s">
        <v>7489</v>
      </c>
      <c r="Q8055" s="17" t="s">
        <v>306</v>
      </c>
      <c r="R8055" s="18">
        <v>125</v>
      </c>
      <c r="S8055" s="10">
        <v>50</v>
      </c>
      <c r="AA8055" s="11" t="str">
        <f t="shared" si="125"/>
        <v>49. Quảng NinhThành phố Móng Cái</v>
      </c>
    </row>
    <row r="8056" spans="11:27" ht="15.75">
      <c r="K8056" s="21"/>
      <c r="L8056" s="17"/>
      <c r="M8056" s="17"/>
      <c r="N8056" s="17" t="s">
        <v>481</v>
      </c>
      <c r="O8056" s="17" t="s">
        <v>1662</v>
      </c>
      <c r="P8056" s="17" t="s">
        <v>1608</v>
      </c>
      <c r="Q8056" s="17" t="s">
        <v>306</v>
      </c>
      <c r="R8056" s="18">
        <v>125</v>
      </c>
      <c r="S8056" s="10">
        <v>50</v>
      </c>
      <c r="AA8056" s="11" t="str">
        <f t="shared" si="125"/>
        <v>49. Quảng NinhThành phố Móng Cái</v>
      </c>
    </row>
    <row r="8057" spans="11:27" ht="15.75">
      <c r="K8057" s="21"/>
      <c r="L8057" s="17"/>
      <c r="M8057" s="17"/>
      <c r="N8057" s="17" t="s">
        <v>481</v>
      </c>
      <c r="O8057" s="17" t="s">
        <v>1662</v>
      </c>
      <c r="P8057" s="17" t="s">
        <v>1045</v>
      </c>
      <c r="Q8057" s="17" t="s">
        <v>306</v>
      </c>
      <c r="R8057" s="18">
        <v>125</v>
      </c>
      <c r="S8057" s="10">
        <v>50</v>
      </c>
      <c r="AA8057" s="11" t="str">
        <f t="shared" si="125"/>
        <v>49. Quảng NinhThành phố Móng Cái</v>
      </c>
    </row>
    <row r="8058" spans="11:27" ht="15.75">
      <c r="K8058" s="21"/>
      <c r="L8058" s="17"/>
      <c r="M8058" s="17"/>
      <c r="N8058" s="17" t="s">
        <v>481</v>
      </c>
      <c r="O8058" s="17" t="s">
        <v>1662</v>
      </c>
      <c r="P8058" s="17" t="s">
        <v>6126</v>
      </c>
      <c r="Q8058" s="17" t="s">
        <v>306</v>
      </c>
      <c r="R8058" s="18">
        <v>125</v>
      </c>
      <c r="S8058" s="10">
        <v>50</v>
      </c>
      <c r="AA8058" s="11" t="str">
        <f t="shared" si="125"/>
        <v>49. Quảng NinhThành phố Móng Cái</v>
      </c>
    </row>
    <row r="8059" spans="11:27" ht="15.75">
      <c r="K8059" s="21"/>
      <c r="L8059" s="17"/>
      <c r="M8059" s="17"/>
      <c r="N8059" s="17" t="s">
        <v>481</v>
      </c>
      <c r="O8059" s="17" t="s">
        <v>1662</v>
      </c>
      <c r="P8059" s="17" t="s">
        <v>6142</v>
      </c>
      <c r="Q8059" s="17" t="s">
        <v>306</v>
      </c>
      <c r="R8059" s="18">
        <v>125</v>
      </c>
      <c r="S8059" s="10">
        <v>50</v>
      </c>
      <c r="AA8059" s="11" t="str">
        <f t="shared" si="125"/>
        <v>49. Quảng NinhThành phố Móng Cái</v>
      </c>
    </row>
    <row r="8060" spans="11:27" ht="15.75">
      <c r="K8060" s="21"/>
      <c r="L8060" s="17"/>
      <c r="M8060" s="17"/>
      <c r="N8060" s="17" t="s">
        <v>481</v>
      </c>
      <c r="O8060" s="17" t="s">
        <v>1662</v>
      </c>
      <c r="P8060" s="17" t="s">
        <v>7490</v>
      </c>
      <c r="Q8060" s="17" t="s">
        <v>306</v>
      </c>
      <c r="R8060" s="18">
        <v>125</v>
      </c>
      <c r="S8060" s="10">
        <v>50</v>
      </c>
      <c r="AA8060" s="11" t="str">
        <f t="shared" si="125"/>
        <v>49. Quảng NinhThành phố Móng Cái</v>
      </c>
    </row>
    <row r="8061" spans="11:27" ht="15.75">
      <c r="K8061" s="21"/>
      <c r="L8061" s="17"/>
      <c r="M8061" s="17"/>
      <c r="N8061" s="17" t="s">
        <v>481</v>
      </c>
      <c r="O8061" s="17" t="s">
        <v>1662</v>
      </c>
      <c r="P8061" s="17" t="s">
        <v>6148</v>
      </c>
      <c r="Q8061" s="17" t="s">
        <v>306</v>
      </c>
      <c r="R8061" s="18">
        <v>125</v>
      </c>
      <c r="S8061" s="10">
        <v>50</v>
      </c>
      <c r="AA8061" s="11" t="str">
        <f t="shared" si="125"/>
        <v>49. Quảng NinhThành phố Móng Cái</v>
      </c>
    </row>
    <row r="8062" spans="11:27" ht="15.75">
      <c r="K8062" s="21"/>
      <c r="L8062" s="17"/>
      <c r="M8062" s="17"/>
      <c r="N8062" s="17" t="s">
        <v>481</v>
      </c>
      <c r="O8062" s="17" t="s">
        <v>1662</v>
      </c>
      <c r="P8062" s="17" t="s">
        <v>7491</v>
      </c>
      <c r="Q8062" s="17" t="s">
        <v>306</v>
      </c>
      <c r="R8062" s="18">
        <v>125</v>
      </c>
      <c r="S8062" s="10">
        <v>50</v>
      </c>
      <c r="AA8062" s="11" t="str">
        <f t="shared" si="125"/>
        <v>49. Quảng NinhThành phố Móng Cái</v>
      </c>
    </row>
    <row r="8063" spans="11:27" ht="15.75">
      <c r="K8063" s="21"/>
      <c r="L8063" s="17"/>
      <c r="M8063" s="17"/>
      <c r="N8063" s="17" t="s">
        <v>481</v>
      </c>
      <c r="O8063" s="17" t="s">
        <v>1662</v>
      </c>
      <c r="P8063" s="17" t="s">
        <v>2808</v>
      </c>
      <c r="Q8063" s="17" t="s">
        <v>306</v>
      </c>
      <c r="R8063" s="18">
        <v>125</v>
      </c>
      <c r="S8063" s="10">
        <v>50</v>
      </c>
      <c r="AA8063" s="11" t="str">
        <f t="shared" si="125"/>
        <v>49. Quảng NinhThành phố Móng Cái</v>
      </c>
    </row>
    <row r="8064" spans="11:27" ht="15.75">
      <c r="K8064" s="21"/>
      <c r="L8064" s="17"/>
      <c r="M8064" s="17"/>
      <c r="N8064" s="17" t="s">
        <v>481</v>
      </c>
      <c r="O8064" s="17" t="s">
        <v>1662</v>
      </c>
      <c r="P8064" s="17" t="s">
        <v>7492</v>
      </c>
      <c r="Q8064" s="17" t="s">
        <v>306</v>
      </c>
      <c r="R8064" s="18">
        <v>125</v>
      </c>
      <c r="S8064" s="10">
        <v>50</v>
      </c>
      <c r="AA8064" s="11" t="str">
        <f t="shared" si="125"/>
        <v>49. Quảng NinhThành phố Móng Cái</v>
      </c>
    </row>
    <row r="8065" spans="11:27" ht="15.75">
      <c r="K8065" s="21"/>
      <c r="L8065" s="17"/>
      <c r="M8065" s="17"/>
      <c r="N8065" s="17" t="s">
        <v>481</v>
      </c>
      <c r="O8065" s="17" t="s">
        <v>1662</v>
      </c>
      <c r="P8065" s="17" t="s">
        <v>2351</v>
      </c>
      <c r="Q8065" s="17" t="s">
        <v>306</v>
      </c>
      <c r="R8065" s="18">
        <v>125</v>
      </c>
      <c r="S8065" s="10">
        <v>50</v>
      </c>
      <c r="AA8065" s="11" t="str">
        <f t="shared" si="125"/>
        <v>49. Quảng NinhThành phố Móng Cái</v>
      </c>
    </row>
    <row r="8066" spans="11:27" ht="15.75">
      <c r="K8066" s="21"/>
      <c r="L8066" s="17"/>
      <c r="M8066" s="17"/>
      <c r="N8066" s="17" t="s">
        <v>481</v>
      </c>
      <c r="O8066" s="17" t="s">
        <v>1664</v>
      </c>
      <c r="P8066" s="17" t="s">
        <v>2110</v>
      </c>
      <c r="Q8066" s="17" t="s">
        <v>306</v>
      </c>
      <c r="R8066" s="18">
        <v>125</v>
      </c>
      <c r="S8066" s="10">
        <v>50</v>
      </c>
      <c r="AA8066" s="11" t="str">
        <f t="shared" si="125"/>
        <v>49. Quảng NinhThành phố Uông Bí</v>
      </c>
    </row>
    <row r="8067" spans="11:27" ht="15.75">
      <c r="K8067" s="21"/>
      <c r="L8067" s="17"/>
      <c r="M8067" s="17"/>
      <c r="N8067" s="17" t="s">
        <v>481</v>
      </c>
      <c r="O8067" s="17" t="s">
        <v>1664</v>
      </c>
      <c r="P8067" s="17" t="s">
        <v>7493</v>
      </c>
      <c r="Q8067" s="17" t="s">
        <v>306</v>
      </c>
      <c r="R8067" s="18">
        <v>125</v>
      </c>
      <c r="S8067" s="10">
        <v>50</v>
      </c>
      <c r="AA8067" s="11" t="str">
        <f t="shared" si="125"/>
        <v>49. Quảng NinhThành phố Uông Bí</v>
      </c>
    </row>
    <row r="8068" spans="11:27" ht="15.75">
      <c r="K8068" s="21"/>
      <c r="L8068" s="17"/>
      <c r="M8068" s="17"/>
      <c r="N8068" s="17" t="s">
        <v>481</v>
      </c>
      <c r="O8068" s="17" t="s">
        <v>1664</v>
      </c>
      <c r="P8068" s="17" t="s">
        <v>7494</v>
      </c>
      <c r="Q8068" s="17" t="s">
        <v>306</v>
      </c>
      <c r="R8068" s="18">
        <v>125</v>
      </c>
      <c r="S8068" s="10">
        <v>50</v>
      </c>
      <c r="AA8068" s="11" t="str">
        <f t="shared" si="125"/>
        <v>49. Quảng NinhThành phố Uông Bí</v>
      </c>
    </row>
    <row r="8069" spans="11:27" ht="15.75">
      <c r="K8069" s="21"/>
      <c r="L8069" s="17"/>
      <c r="M8069" s="17"/>
      <c r="N8069" s="17" t="s">
        <v>481</v>
      </c>
      <c r="O8069" s="17" t="s">
        <v>1664</v>
      </c>
      <c r="P8069" s="17" t="s">
        <v>7495</v>
      </c>
      <c r="Q8069" s="17" t="s">
        <v>306</v>
      </c>
      <c r="R8069" s="18">
        <v>125</v>
      </c>
      <c r="S8069" s="10">
        <v>50</v>
      </c>
      <c r="AA8069" s="11" t="str">
        <f t="shared" si="125"/>
        <v>49. Quảng NinhThành phố Uông Bí</v>
      </c>
    </row>
    <row r="8070" spans="11:27" ht="15.75">
      <c r="K8070" s="21"/>
      <c r="L8070" s="17"/>
      <c r="M8070" s="17"/>
      <c r="N8070" s="17" t="s">
        <v>481</v>
      </c>
      <c r="O8070" s="17" t="s">
        <v>1664</v>
      </c>
      <c r="P8070" s="17" t="s">
        <v>1500</v>
      </c>
      <c r="Q8070" s="17" t="s">
        <v>306</v>
      </c>
      <c r="R8070" s="18">
        <v>125</v>
      </c>
      <c r="S8070" s="10">
        <v>50</v>
      </c>
      <c r="AA8070" s="11" t="str">
        <f t="shared" ref="AA8070:AA8133" si="126">N8070&amp;O8070</f>
        <v>49. Quảng NinhThành phố Uông Bí</v>
      </c>
    </row>
    <row r="8071" spans="11:27" ht="15.75">
      <c r="K8071" s="21"/>
      <c r="L8071" s="17"/>
      <c r="M8071" s="17"/>
      <c r="N8071" s="17" t="s">
        <v>481</v>
      </c>
      <c r="O8071" s="17" t="s">
        <v>1664</v>
      </c>
      <c r="P8071" s="17" t="s">
        <v>6719</v>
      </c>
      <c r="Q8071" s="17" t="s">
        <v>306</v>
      </c>
      <c r="R8071" s="18">
        <v>125</v>
      </c>
      <c r="S8071" s="10">
        <v>50</v>
      </c>
      <c r="AA8071" s="11" t="str">
        <f t="shared" si="126"/>
        <v>49. Quảng NinhThành phố Uông Bí</v>
      </c>
    </row>
    <row r="8072" spans="11:27" ht="15.75">
      <c r="K8072" s="21"/>
      <c r="L8072" s="17"/>
      <c r="M8072" s="17"/>
      <c r="N8072" s="17" t="s">
        <v>481</v>
      </c>
      <c r="O8072" s="17" t="s">
        <v>1664</v>
      </c>
      <c r="P8072" s="17" t="s">
        <v>7496</v>
      </c>
      <c r="Q8072" s="17" t="s">
        <v>306</v>
      </c>
      <c r="R8072" s="18">
        <v>125</v>
      </c>
      <c r="S8072" s="10">
        <v>50</v>
      </c>
      <c r="AA8072" s="11" t="str">
        <f t="shared" si="126"/>
        <v>49. Quảng NinhThành phố Uông Bí</v>
      </c>
    </row>
    <row r="8073" spans="11:27" ht="15.75">
      <c r="K8073" s="21"/>
      <c r="L8073" s="17"/>
      <c r="M8073" s="17"/>
      <c r="N8073" s="17" t="s">
        <v>481</v>
      </c>
      <c r="O8073" s="17" t="s">
        <v>1664</v>
      </c>
      <c r="P8073" s="17" t="s">
        <v>7497</v>
      </c>
      <c r="Q8073" s="17" t="s">
        <v>306</v>
      </c>
      <c r="R8073" s="18">
        <v>125</v>
      </c>
      <c r="S8073" s="10">
        <v>50</v>
      </c>
      <c r="AA8073" s="11" t="str">
        <f t="shared" si="126"/>
        <v>49. Quảng NinhThành phố Uông Bí</v>
      </c>
    </row>
    <row r="8074" spans="11:27" ht="15.75">
      <c r="K8074" s="21"/>
      <c r="L8074" s="17"/>
      <c r="M8074" s="17"/>
      <c r="N8074" s="17" t="s">
        <v>481</v>
      </c>
      <c r="O8074" s="17" t="s">
        <v>1664</v>
      </c>
      <c r="P8074" s="17" t="s">
        <v>7498</v>
      </c>
      <c r="Q8074" s="17" t="s">
        <v>306</v>
      </c>
      <c r="R8074" s="18">
        <v>125</v>
      </c>
      <c r="S8074" s="10">
        <v>50</v>
      </c>
      <c r="AA8074" s="11" t="str">
        <f t="shared" si="126"/>
        <v>49. Quảng NinhThành phố Uông Bí</v>
      </c>
    </row>
    <row r="8075" spans="11:27" ht="15.75">
      <c r="K8075" s="21"/>
      <c r="L8075" s="17"/>
      <c r="M8075" s="17"/>
      <c r="N8075" s="17" t="s">
        <v>481</v>
      </c>
      <c r="O8075" s="17" t="s">
        <v>1664</v>
      </c>
      <c r="P8075" s="17" t="s">
        <v>7499</v>
      </c>
      <c r="Q8075" s="17" t="s">
        <v>306</v>
      </c>
      <c r="R8075" s="18">
        <v>125</v>
      </c>
      <c r="S8075" s="10">
        <v>50</v>
      </c>
      <c r="AA8075" s="11" t="str">
        <f t="shared" si="126"/>
        <v>49. Quảng NinhThành phố Uông Bí</v>
      </c>
    </row>
    <row r="8076" spans="11:27" ht="15.75">
      <c r="K8076" s="21"/>
      <c r="L8076" s="17"/>
      <c r="M8076" s="17"/>
      <c r="N8076" s="17" t="s">
        <v>481</v>
      </c>
      <c r="O8076" s="17" t="s">
        <v>1666</v>
      </c>
      <c r="P8076" s="17" t="s">
        <v>7500</v>
      </c>
      <c r="Q8076" s="17" t="s">
        <v>306</v>
      </c>
      <c r="R8076" s="18">
        <v>125</v>
      </c>
      <c r="S8076" s="10">
        <v>50</v>
      </c>
      <c r="AA8076" s="11" t="str">
        <f t="shared" si="126"/>
        <v>49. Quảng NinhThị xã Đông Triều</v>
      </c>
    </row>
    <row r="8077" spans="11:27" ht="15.75">
      <c r="K8077" s="21"/>
      <c r="L8077" s="17"/>
      <c r="M8077" s="17"/>
      <c r="N8077" s="17" t="s">
        <v>481</v>
      </c>
      <c r="O8077" s="17" t="s">
        <v>1666</v>
      </c>
      <c r="P8077" s="17" t="s">
        <v>7501</v>
      </c>
      <c r="Q8077" s="17" t="s">
        <v>306</v>
      </c>
      <c r="R8077" s="18">
        <v>125</v>
      </c>
      <c r="S8077" s="10">
        <v>50</v>
      </c>
      <c r="AA8077" s="11" t="str">
        <f t="shared" si="126"/>
        <v>49. Quảng NinhThị xã Đông Triều</v>
      </c>
    </row>
    <row r="8078" spans="11:27" ht="15.75">
      <c r="K8078" s="21"/>
      <c r="L8078" s="17"/>
      <c r="M8078" s="17"/>
      <c r="N8078" s="17" t="s">
        <v>481</v>
      </c>
      <c r="O8078" s="17" t="s">
        <v>1666</v>
      </c>
      <c r="P8078" s="17" t="s">
        <v>7502</v>
      </c>
      <c r="Q8078" s="17" t="s">
        <v>306</v>
      </c>
      <c r="R8078" s="18">
        <v>125</v>
      </c>
      <c r="S8078" s="10">
        <v>50</v>
      </c>
      <c r="AA8078" s="11" t="str">
        <f t="shared" si="126"/>
        <v>49. Quảng NinhThị xã Đông Triều</v>
      </c>
    </row>
    <row r="8079" spans="11:27" ht="15.75">
      <c r="K8079" s="21"/>
      <c r="L8079" s="17"/>
      <c r="M8079" s="17"/>
      <c r="N8079" s="17" t="s">
        <v>481</v>
      </c>
      <c r="O8079" s="17" t="s">
        <v>1666</v>
      </c>
      <c r="P8079" s="17" t="s">
        <v>7503</v>
      </c>
      <c r="Q8079" s="17" t="s">
        <v>306</v>
      </c>
      <c r="R8079" s="18">
        <v>125</v>
      </c>
      <c r="S8079" s="10">
        <v>50</v>
      </c>
      <c r="AA8079" s="11" t="str">
        <f t="shared" si="126"/>
        <v>49. Quảng NinhThị xã Đông Triều</v>
      </c>
    </row>
    <row r="8080" spans="11:27" ht="15.75">
      <c r="K8080" s="21"/>
      <c r="L8080" s="17"/>
      <c r="M8080" s="17"/>
      <c r="N8080" s="17" t="s">
        <v>481</v>
      </c>
      <c r="O8080" s="17" t="s">
        <v>1666</v>
      </c>
      <c r="P8080" s="17" t="s">
        <v>2088</v>
      </c>
      <c r="Q8080" s="17" t="s">
        <v>306</v>
      </c>
      <c r="R8080" s="18">
        <v>125</v>
      </c>
      <c r="S8080" s="10">
        <v>50</v>
      </c>
      <c r="AA8080" s="11" t="str">
        <f t="shared" si="126"/>
        <v>49. Quảng NinhThị xã Đông Triều</v>
      </c>
    </row>
    <row r="8081" spans="11:27" ht="15.75">
      <c r="K8081" s="21"/>
      <c r="L8081" s="17"/>
      <c r="M8081" s="17"/>
      <c r="N8081" s="17" t="s">
        <v>481</v>
      </c>
      <c r="O8081" s="17" t="s">
        <v>1666</v>
      </c>
      <c r="P8081" s="17" t="s">
        <v>7504</v>
      </c>
      <c r="Q8081" s="17" t="s">
        <v>306</v>
      </c>
      <c r="R8081" s="18">
        <v>125</v>
      </c>
      <c r="S8081" s="10">
        <v>50</v>
      </c>
      <c r="AA8081" s="11" t="str">
        <f t="shared" si="126"/>
        <v>49. Quảng NinhThị xã Đông Triều</v>
      </c>
    </row>
    <row r="8082" spans="11:27" ht="15.75">
      <c r="K8082" s="21"/>
      <c r="L8082" s="17"/>
      <c r="M8082" s="17"/>
      <c r="N8082" s="17" t="s">
        <v>481</v>
      </c>
      <c r="O8082" s="17" t="s">
        <v>1666</v>
      </c>
      <c r="P8082" s="17" t="s">
        <v>7505</v>
      </c>
      <c r="Q8082" s="17" t="s">
        <v>306</v>
      </c>
      <c r="R8082" s="18">
        <v>125</v>
      </c>
      <c r="S8082" s="10">
        <v>50</v>
      </c>
      <c r="AA8082" s="11" t="str">
        <f t="shared" si="126"/>
        <v>49. Quảng NinhThị xã Đông Triều</v>
      </c>
    </row>
    <row r="8083" spans="11:27" ht="15.75">
      <c r="K8083" s="21"/>
      <c r="L8083" s="17"/>
      <c r="M8083" s="17"/>
      <c r="N8083" s="17" t="s">
        <v>481</v>
      </c>
      <c r="O8083" s="17" t="s">
        <v>1666</v>
      </c>
      <c r="P8083" s="17" t="s">
        <v>7506</v>
      </c>
      <c r="Q8083" s="17" t="s">
        <v>306</v>
      </c>
      <c r="R8083" s="18">
        <v>125</v>
      </c>
      <c r="S8083" s="10">
        <v>50</v>
      </c>
      <c r="AA8083" s="11" t="str">
        <f t="shared" si="126"/>
        <v>49. Quảng NinhThị xã Đông Triều</v>
      </c>
    </row>
    <row r="8084" spans="11:27" ht="15.75">
      <c r="K8084" s="21"/>
      <c r="L8084" s="17"/>
      <c r="M8084" s="17"/>
      <c r="N8084" s="17" t="s">
        <v>481</v>
      </c>
      <c r="O8084" s="17" t="s">
        <v>1666</v>
      </c>
      <c r="P8084" s="17" t="s">
        <v>7507</v>
      </c>
      <c r="Q8084" s="17" t="s">
        <v>306</v>
      </c>
      <c r="R8084" s="18">
        <v>125</v>
      </c>
      <c r="S8084" s="10">
        <v>50</v>
      </c>
      <c r="AA8084" s="11" t="str">
        <f t="shared" si="126"/>
        <v>49. Quảng NinhThị xã Đông Triều</v>
      </c>
    </row>
    <row r="8085" spans="11:27" ht="15.75">
      <c r="K8085" s="21"/>
      <c r="L8085" s="17"/>
      <c r="M8085" s="17"/>
      <c r="N8085" s="17" t="s">
        <v>481</v>
      </c>
      <c r="O8085" s="17" t="s">
        <v>1666</v>
      </c>
      <c r="P8085" s="17" t="s">
        <v>7508</v>
      </c>
      <c r="Q8085" s="17" t="s">
        <v>306</v>
      </c>
      <c r="R8085" s="18">
        <v>125</v>
      </c>
      <c r="S8085" s="10">
        <v>50</v>
      </c>
      <c r="AA8085" s="11" t="str">
        <f t="shared" si="126"/>
        <v>49. Quảng NinhThị xã Đông Triều</v>
      </c>
    </row>
    <row r="8086" spans="11:27" ht="15.75">
      <c r="K8086" s="21"/>
      <c r="L8086" s="17"/>
      <c r="M8086" s="17"/>
      <c r="N8086" s="17" t="s">
        <v>481</v>
      </c>
      <c r="O8086" s="17" t="s">
        <v>1666</v>
      </c>
      <c r="P8086" s="17" t="s">
        <v>7509</v>
      </c>
      <c r="Q8086" s="17" t="s">
        <v>306</v>
      </c>
      <c r="R8086" s="18">
        <v>125</v>
      </c>
      <c r="S8086" s="10">
        <v>50</v>
      </c>
      <c r="AA8086" s="11" t="str">
        <f t="shared" si="126"/>
        <v>49. Quảng NinhThị xã Đông Triều</v>
      </c>
    </row>
    <row r="8087" spans="11:27" ht="15.75">
      <c r="K8087" s="21"/>
      <c r="L8087" s="17"/>
      <c r="M8087" s="17"/>
      <c r="N8087" s="17" t="s">
        <v>481</v>
      </c>
      <c r="O8087" s="17" t="s">
        <v>1666</v>
      </c>
      <c r="P8087" s="17" t="s">
        <v>2797</v>
      </c>
      <c r="Q8087" s="17" t="s">
        <v>306</v>
      </c>
      <c r="R8087" s="18">
        <v>125</v>
      </c>
      <c r="S8087" s="10">
        <v>50</v>
      </c>
      <c r="AA8087" s="11" t="str">
        <f t="shared" si="126"/>
        <v>49. Quảng NinhThị xã Đông Triều</v>
      </c>
    </row>
    <row r="8088" spans="11:27" ht="15.75">
      <c r="K8088" s="21"/>
      <c r="L8088" s="17"/>
      <c r="M8088" s="17"/>
      <c r="N8088" s="17" t="s">
        <v>481</v>
      </c>
      <c r="O8088" s="17" t="s">
        <v>1666</v>
      </c>
      <c r="P8088" s="17" t="s">
        <v>7510</v>
      </c>
      <c r="Q8088" s="17" t="s">
        <v>306</v>
      </c>
      <c r="R8088" s="18">
        <v>125</v>
      </c>
      <c r="S8088" s="10">
        <v>50</v>
      </c>
      <c r="AA8088" s="11" t="str">
        <f t="shared" si="126"/>
        <v>49. Quảng NinhThị xã Đông Triều</v>
      </c>
    </row>
    <row r="8089" spans="11:27" ht="15.75">
      <c r="K8089" s="21"/>
      <c r="L8089" s="17"/>
      <c r="M8089" s="17"/>
      <c r="N8089" s="17" t="s">
        <v>481</v>
      </c>
      <c r="O8089" s="17" t="s">
        <v>1666</v>
      </c>
      <c r="P8089" s="17" t="s">
        <v>7511</v>
      </c>
      <c r="Q8089" s="17" t="s">
        <v>306</v>
      </c>
      <c r="R8089" s="18">
        <v>125</v>
      </c>
      <c r="S8089" s="10">
        <v>50</v>
      </c>
      <c r="AA8089" s="11" t="str">
        <f t="shared" si="126"/>
        <v>49. Quảng NinhThị xã Đông Triều</v>
      </c>
    </row>
    <row r="8090" spans="11:27" ht="15.75">
      <c r="K8090" s="21"/>
      <c r="L8090" s="17"/>
      <c r="M8090" s="17"/>
      <c r="N8090" s="17" t="s">
        <v>481</v>
      </c>
      <c r="O8090" s="17" t="s">
        <v>1666</v>
      </c>
      <c r="P8090" s="17" t="s">
        <v>7512</v>
      </c>
      <c r="Q8090" s="17" t="s">
        <v>306</v>
      </c>
      <c r="R8090" s="18">
        <v>125</v>
      </c>
      <c r="S8090" s="10">
        <v>50</v>
      </c>
      <c r="AA8090" s="11" t="str">
        <f t="shared" si="126"/>
        <v>49. Quảng NinhThị xã Đông Triều</v>
      </c>
    </row>
    <row r="8091" spans="11:27" ht="15.75">
      <c r="K8091" s="21"/>
      <c r="L8091" s="17"/>
      <c r="M8091" s="17"/>
      <c r="N8091" s="17" t="s">
        <v>481</v>
      </c>
      <c r="O8091" s="17" t="s">
        <v>1666</v>
      </c>
      <c r="P8091" s="17" t="s">
        <v>3532</v>
      </c>
      <c r="Q8091" s="17" t="s">
        <v>306</v>
      </c>
      <c r="R8091" s="18">
        <v>125</v>
      </c>
      <c r="S8091" s="10">
        <v>50</v>
      </c>
      <c r="AA8091" s="11" t="str">
        <f t="shared" si="126"/>
        <v>49. Quảng NinhThị xã Đông Triều</v>
      </c>
    </row>
    <row r="8092" spans="11:27" ht="15.75">
      <c r="K8092" s="21"/>
      <c r="L8092" s="17"/>
      <c r="M8092" s="17"/>
      <c r="N8092" s="17" t="s">
        <v>481</v>
      </c>
      <c r="O8092" s="17" t="s">
        <v>1666</v>
      </c>
      <c r="P8092" s="17" t="s">
        <v>4800</v>
      </c>
      <c r="Q8092" s="17" t="s">
        <v>306</v>
      </c>
      <c r="R8092" s="18">
        <v>125</v>
      </c>
      <c r="S8092" s="10">
        <v>50</v>
      </c>
      <c r="AA8092" s="11" t="str">
        <f t="shared" si="126"/>
        <v>49. Quảng NinhThị xã Đông Triều</v>
      </c>
    </row>
    <row r="8093" spans="11:27" ht="15.75">
      <c r="K8093" s="21"/>
      <c r="L8093" s="17"/>
      <c r="M8093" s="17"/>
      <c r="N8093" s="17" t="s">
        <v>481</v>
      </c>
      <c r="O8093" s="17" t="s">
        <v>1666</v>
      </c>
      <c r="P8093" s="17" t="s">
        <v>7513</v>
      </c>
      <c r="Q8093" s="17" t="s">
        <v>306</v>
      </c>
      <c r="R8093" s="18">
        <v>125</v>
      </c>
      <c r="S8093" s="10">
        <v>50</v>
      </c>
      <c r="AA8093" s="11" t="str">
        <f t="shared" si="126"/>
        <v>49. Quảng NinhThị xã Đông Triều</v>
      </c>
    </row>
    <row r="8094" spans="11:27" ht="15.75">
      <c r="K8094" s="21"/>
      <c r="L8094" s="17"/>
      <c r="M8094" s="17"/>
      <c r="N8094" s="17" t="s">
        <v>481</v>
      </c>
      <c r="O8094" s="17" t="s">
        <v>1666</v>
      </c>
      <c r="P8094" s="17" t="s">
        <v>7514</v>
      </c>
      <c r="Q8094" s="17" t="s">
        <v>306</v>
      </c>
      <c r="R8094" s="18">
        <v>125</v>
      </c>
      <c r="S8094" s="10">
        <v>50</v>
      </c>
      <c r="AA8094" s="11" t="str">
        <f t="shared" si="126"/>
        <v>49. Quảng NinhThị xã Đông Triều</v>
      </c>
    </row>
    <row r="8095" spans="11:27" ht="15.75">
      <c r="K8095" s="21"/>
      <c r="L8095" s="17"/>
      <c r="M8095" s="17"/>
      <c r="N8095" s="17" t="s">
        <v>481</v>
      </c>
      <c r="O8095" s="17" t="s">
        <v>1666</v>
      </c>
      <c r="P8095" s="17" t="s">
        <v>7515</v>
      </c>
      <c r="Q8095" s="17" t="s">
        <v>306</v>
      </c>
      <c r="R8095" s="18">
        <v>125</v>
      </c>
      <c r="S8095" s="10">
        <v>50</v>
      </c>
      <c r="AA8095" s="11" t="str">
        <f t="shared" si="126"/>
        <v>49. Quảng NinhThị xã Đông Triều</v>
      </c>
    </row>
    <row r="8096" spans="11:27" ht="15.75">
      <c r="K8096" s="21"/>
      <c r="L8096" s="17"/>
      <c r="M8096" s="17"/>
      <c r="N8096" s="17" t="s">
        <v>481</v>
      </c>
      <c r="O8096" s="17" t="s">
        <v>1666</v>
      </c>
      <c r="P8096" s="17" t="s">
        <v>7516</v>
      </c>
      <c r="Q8096" s="17" t="s">
        <v>306</v>
      </c>
      <c r="R8096" s="18">
        <v>125</v>
      </c>
      <c r="S8096" s="10">
        <v>50</v>
      </c>
      <c r="AA8096" s="11" t="str">
        <f t="shared" si="126"/>
        <v>49. Quảng NinhThị xã Đông Triều</v>
      </c>
    </row>
    <row r="8097" spans="11:27" ht="15.75">
      <c r="K8097" s="21"/>
      <c r="L8097" s="17"/>
      <c r="M8097" s="17"/>
      <c r="N8097" s="17" t="s">
        <v>481</v>
      </c>
      <c r="O8097" s="17" t="s">
        <v>1195</v>
      </c>
      <c r="P8097" s="17" t="s">
        <v>7517</v>
      </c>
      <c r="Q8097" s="17" t="s">
        <v>356</v>
      </c>
      <c r="R8097" s="18">
        <v>155</v>
      </c>
      <c r="S8097" s="10">
        <v>56</v>
      </c>
      <c r="AA8097" s="11" t="str">
        <f t="shared" si="126"/>
        <v>49. Quảng NinhThị xã Quảng Yên</v>
      </c>
    </row>
    <row r="8098" spans="11:27" ht="15.75">
      <c r="K8098" s="21"/>
      <c r="L8098" s="17"/>
      <c r="M8098" s="17"/>
      <c r="N8098" s="17" t="s">
        <v>481</v>
      </c>
      <c r="O8098" s="17" t="s">
        <v>1195</v>
      </c>
      <c r="P8098" s="17" t="s">
        <v>7518</v>
      </c>
      <c r="Q8098" s="17" t="s">
        <v>356</v>
      </c>
      <c r="R8098" s="18">
        <v>155</v>
      </c>
      <c r="S8098" s="10">
        <v>56</v>
      </c>
      <c r="AA8098" s="11" t="str">
        <f t="shared" si="126"/>
        <v>49. Quảng NinhThị xã Quảng Yên</v>
      </c>
    </row>
    <row r="8099" spans="11:27" ht="15.75">
      <c r="K8099" s="21"/>
      <c r="L8099" s="17"/>
      <c r="M8099" s="17"/>
      <c r="N8099" s="17" t="s">
        <v>481</v>
      </c>
      <c r="O8099" s="17" t="s">
        <v>1195</v>
      </c>
      <c r="P8099" s="17" t="s">
        <v>7519</v>
      </c>
      <c r="Q8099" s="17" t="s">
        <v>356</v>
      </c>
      <c r="R8099" s="18">
        <v>155</v>
      </c>
      <c r="S8099" s="10">
        <v>56</v>
      </c>
      <c r="AA8099" s="11" t="str">
        <f t="shared" si="126"/>
        <v>49. Quảng NinhThị xã Quảng Yên</v>
      </c>
    </row>
    <row r="8100" spans="11:27" ht="15.75">
      <c r="K8100" s="21"/>
      <c r="L8100" s="17"/>
      <c r="M8100" s="17"/>
      <c r="N8100" s="17" t="s">
        <v>481</v>
      </c>
      <c r="O8100" s="17" t="s">
        <v>1195</v>
      </c>
      <c r="P8100" s="17" t="s">
        <v>7520</v>
      </c>
      <c r="Q8100" s="17" t="s">
        <v>356</v>
      </c>
      <c r="R8100" s="18">
        <v>155</v>
      </c>
      <c r="S8100" s="10">
        <v>56</v>
      </c>
      <c r="AA8100" s="11" t="str">
        <f t="shared" si="126"/>
        <v>49. Quảng NinhThị xã Quảng Yên</v>
      </c>
    </row>
    <row r="8101" spans="11:27" ht="15.75">
      <c r="K8101" s="21"/>
      <c r="L8101" s="17"/>
      <c r="M8101" s="17"/>
      <c r="N8101" s="17" t="s">
        <v>481</v>
      </c>
      <c r="O8101" s="17" t="s">
        <v>1195</v>
      </c>
      <c r="P8101" s="17" t="s">
        <v>7521</v>
      </c>
      <c r="Q8101" s="17" t="s">
        <v>356</v>
      </c>
      <c r="R8101" s="18">
        <v>155</v>
      </c>
      <c r="S8101" s="10">
        <v>56</v>
      </c>
      <c r="AA8101" s="11" t="str">
        <f t="shared" si="126"/>
        <v>49. Quảng NinhThị xã Quảng Yên</v>
      </c>
    </row>
    <row r="8102" spans="11:27" ht="15.75">
      <c r="K8102" s="21"/>
      <c r="L8102" s="17"/>
      <c r="M8102" s="17"/>
      <c r="N8102" s="17" t="s">
        <v>481</v>
      </c>
      <c r="O8102" s="17" t="s">
        <v>1195</v>
      </c>
      <c r="P8102" s="17" t="s">
        <v>7522</v>
      </c>
      <c r="Q8102" s="17" t="s">
        <v>356</v>
      </c>
      <c r="R8102" s="18">
        <v>155</v>
      </c>
      <c r="S8102" s="10">
        <v>56</v>
      </c>
      <c r="AA8102" s="11" t="str">
        <f t="shared" si="126"/>
        <v>49. Quảng NinhThị xã Quảng Yên</v>
      </c>
    </row>
    <row r="8103" spans="11:27" ht="15.75">
      <c r="K8103" s="21"/>
      <c r="L8103" s="17"/>
      <c r="M8103" s="17"/>
      <c r="N8103" s="17" t="s">
        <v>481</v>
      </c>
      <c r="O8103" s="17" t="s">
        <v>1195</v>
      </c>
      <c r="P8103" s="17" t="s">
        <v>7523</v>
      </c>
      <c r="Q8103" s="17" t="s">
        <v>356</v>
      </c>
      <c r="R8103" s="18">
        <v>155</v>
      </c>
      <c r="S8103" s="10">
        <v>56</v>
      </c>
      <c r="AA8103" s="11" t="str">
        <f t="shared" si="126"/>
        <v>49. Quảng NinhThị xã Quảng Yên</v>
      </c>
    </row>
    <row r="8104" spans="11:27" ht="15.75">
      <c r="K8104" s="21"/>
      <c r="L8104" s="17"/>
      <c r="M8104" s="17"/>
      <c r="N8104" s="17" t="s">
        <v>481</v>
      </c>
      <c r="O8104" s="17" t="s">
        <v>1195</v>
      </c>
      <c r="P8104" s="17" t="s">
        <v>7524</v>
      </c>
      <c r="Q8104" s="17" t="s">
        <v>356</v>
      </c>
      <c r="R8104" s="18">
        <v>155</v>
      </c>
      <c r="S8104" s="10">
        <v>56</v>
      </c>
      <c r="AA8104" s="11" t="str">
        <f t="shared" si="126"/>
        <v>49. Quảng NinhThị xã Quảng Yên</v>
      </c>
    </row>
    <row r="8105" spans="11:27" ht="15.75">
      <c r="K8105" s="21"/>
      <c r="L8105" s="17"/>
      <c r="M8105" s="17"/>
      <c r="N8105" s="17" t="s">
        <v>481</v>
      </c>
      <c r="O8105" s="17" t="s">
        <v>1195</v>
      </c>
      <c r="P8105" s="17" t="s">
        <v>2258</v>
      </c>
      <c r="Q8105" s="17" t="s">
        <v>356</v>
      </c>
      <c r="R8105" s="18">
        <v>155</v>
      </c>
      <c r="S8105" s="10">
        <v>56</v>
      </c>
      <c r="AA8105" s="11" t="str">
        <f t="shared" si="126"/>
        <v>49. Quảng NinhThị xã Quảng Yên</v>
      </c>
    </row>
    <row r="8106" spans="11:27" ht="15.75">
      <c r="K8106" s="21"/>
      <c r="L8106" s="17"/>
      <c r="M8106" s="17"/>
      <c r="N8106" s="17" t="s">
        <v>481</v>
      </c>
      <c r="O8106" s="17" t="s">
        <v>1195</v>
      </c>
      <c r="P8106" s="17" t="s">
        <v>7525</v>
      </c>
      <c r="Q8106" s="17" t="s">
        <v>356</v>
      </c>
      <c r="R8106" s="18">
        <v>155</v>
      </c>
      <c r="S8106" s="10">
        <v>56</v>
      </c>
      <c r="AA8106" s="11" t="str">
        <f t="shared" si="126"/>
        <v>49. Quảng NinhThị xã Quảng Yên</v>
      </c>
    </row>
    <row r="8107" spans="11:27" ht="15.75">
      <c r="K8107" s="21"/>
      <c r="L8107" s="17"/>
      <c r="M8107" s="17"/>
      <c r="N8107" s="17" t="s">
        <v>481</v>
      </c>
      <c r="O8107" s="17" t="s">
        <v>1195</v>
      </c>
      <c r="P8107" s="17" t="s">
        <v>7526</v>
      </c>
      <c r="Q8107" s="17" t="s">
        <v>356</v>
      </c>
      <c r="R8107" s="18">
        <v>155</v>
      </c>
      <c r="S8107" s="10">
        <v>56</v>
      </c>
      <c r="AA8107" s="11" t="str">
        <f t="shared" si="126"/>
        <v>49. Quảng NinhThị xã Quảng Yên</v>
      </c>
    </row>
    <row r="8108" spans="11:27" ht="15.75">
      <c r="K8108" s="21"/>
      <c r="L8108" s="17"/>
      <c r="M8108" s="17"/>
      <c r="N8108" s="17" t="s">
        <v>481</v>
      </c>
      <c r="O8108" s="17" t="s">
        <v>1195</v>
      </c>
      <c r="P8108" s="17" t="s">
        <v>7527</v>
      </c>
      <c r="Q8108" s="17" t="s">
        <v>356</v>
      </c>
      <c r="R8108" s="18">
        <v>155</v>
      </c>
      <c r="S8108" s="10">
        <v>56</v>
      </c>
      <c r="AA8108" s="11" t="str">
        <f t="shared" si="126"/>
        <v>49. Quảng NinhThị xã Quảng Yên</v>
      </c>
    </row>
    <row r="8109" spans="11:27" ht="15.75">
      <c r="K8109" s="21"/>
      <c r="L8109" s="17"/>
      <c r="M8109" s="17"/>
      <c r="N8109" s="17" t="s">
        <v>481</v>
      </c>
      <c r="O8109" s="17" t="s">
        <v>1195</v>
      </c>
      <c r="P8109" s="17" t="s">
        <v>4938</v>
      </c>
      <c r="Q8109" s="17" t="s">
        <v>356</v>
      </c>
      <c r="R8109" s="18">
        <v>155</v>
      </c>
      <c r="S8109" s="10">
        <v>56</v>
      </c>
      <c r="AA8109" s="11" t="str">
        <f t="shared" si="126"/>
        <v>49. Quảng NinhThị xã Quảng Yên</v>
      </c>
    </row>
    <row r="8110" spans="11:27" ht="15.75">
      <c r="K8110" s="21"/>
      <c r="L8110" s="17"/>
      <c r="M8110" s="17"/>
      <c r="N8110" s="17" t="s">
        <v>481</v>
      </c>
      <c r="O8110" s="17" t="s">
        <v>1195</v>
      </c>
      <c r="P8110" s="17" t="s">
        <v>7528</v>
      </c>
      <c r="Q8110" s="17" t="s">
        <v>356</v>
      </c>
      <c r="R8110" s="18">
        <v>155</v>
      </c>
      <c r="S8110" s="10">
        <v>56</v>
      </c>
      <c r="AA8110" s="11" t="str">
        <f t="shared" si="126"/>
        <v>49. Quảng NinhThị xã Quảng Yên</v>
      </c>
    </row>
    <row r="8111" spans="11:27" ht="15.75">
      <c r="K8111" s="21"/>
      <c r="L8111" s="17"/>
      <c r="M8111" s="17"/>
      <c r="N8111" s="17" t="s">
        <v>481</v>
      </c>
      <c r="O8111" s="17" t="s">
        <v>1195</v>
      </c>
      <c r="P8111" s="17" t="s">
        <v>4840</v>
      </c>
      <c r="Q8111" s="17" t="s">
        <v>356</v>
      </c>
      <c r="R8111" s="18">
        <v>155</v>
      </c>
      <c r="S8111" s="10">
        <v>56</v>
      </c>
      <c r="AA8111" s="11" t="str">
        <f t="shared" si="126"/>
        <v>49. Quảng NinhThị xã Quảng Yên</v>
      </c>
    </row>
    <row r="8112" spans="11:27" ht="15.75">
      <c r="K8112" s="21"/>
      <c r="L8112" s="17"/>
      <c r="M8112" s="17"/>
      <c r="N8112" s="17" t="s">
        <v>481</v>
      </c>
      <c r="O8112" s="17" t="s">
        <v>1195</v>
      </c>
      <c r="P8112" s="17" t="s">
        <v>7529</v>
      </c>
      <c r="Q8112" s="17" t="s">
        <v>356</v>
      </c>
      <c r="R8112" s="18">
        <v>155</v>
      </c>
      <c r="S8112" s="10">
        <v>56</v>
      </c>
      <c r="AA8112" s="11" t="str">
        <f t="shared" si="126"/>
        <v>49. Quảng NinhThị xã Quảng Yên</v>
      </c>
    </row>
    <row r="8113" spans="11:27" ht="15.75">
      <c r="K8113" s="21"/>
      <c r="L8113" s="17"/>
      <c r="M8113" s="17"/>
      <c r="N8113" s="17" t="s">
        <v>481</v>
      </c>
      <c r="O8113" s="17" t="s">
        <v>1195</v>
      </c>
      <c r="P8113" s="17" t="s">
        <v>7530</v>
      </c>
      <c r="Q8113" s="17" t="s">
        <v>356</v>
      </c>
      <c r="R8113" s="18">
        <v>155</v>
      </c>
      <c r="S8113" s="10">
        <v>56</v>
      </c>
      <c r="AA8113" s="11" t="str">
        <f t="shared" si="126"/>
        <v>49. Quảng NinhThị xã Quảng Yên</v>
      </c>
    </row>
    <row r="8114" spans="11:27" ht="15.75">
      <c r="K8114" s="21"/>
      <c r="L8114" s="17"/>
      <c r="M8114" s="17"/>
      <c r="N8114" s="17" t="s">
        <v>481</v>
      </c>
      <c r="O8114" s="17" t="s">
        <v>1195</v>
      </c>
      <c r="P8114" s="17" t="s">
        <v>7531</v>
      </c>
      <c r="Q8114" s="17" t="s">
        <v>356</v>
      </c>
      <c r="R8114" s="18">
        <v>155</v>
      </c>
      <c r="S8114" s="10">
        <v>56</v>
      </c>
      <c r="AA8114" s="11" t="str">
        <f t="shared" si="126"/>
        <v>49. Quảng NinhThị xã Quảng Yên</v>
      </c>
    </row>
    <row r="8115" spans="11:27" ht="15.75">
      <c r="K8115" s="21"/>
      <c r="L8115" s="17"/>
      <c r="M8115" s="17"/>
      <c r="N8115" s="17" t="s">
        <v>481</v>
      </c>
      <c r="O8115" s="17" t="s">
        <v>1195</v>
      </c>
      <c r="P8115" s="17" t="s">
        <v>779</v>
      </c>
      <c r="Q8115" s="17" t="s">
        <v>356</v>
      </c>
      <c r="R8115" s="18">
        <v>155</v>
      </c>
      <c r="S8115" s="10">
        <v>56</v>
      </c>
      <c r="AA8115" s="11" t="str">
        <f t="shared" si="126"/>
        <v>49. Quảng NinhThị xã Quảng Yên</v>
      </c>
    </row>
    <row r="8116" spans="11:27" ht="15.75">
      <c r="K8116" s="21"/>
      <c r="L8116" s="17"/>
      <c r="M8116" s="17"/>
      <c r="N8116" s="17" t="s">
        <v>484</v>
      </c>
      <c r="O8116" s="17" t="s">
        <v>1669</v>
      </c>
      <c r="P8116" s="17" t="s">
        <v>7532</v>
      </c>
      <c r="Q8116" s="17" t="s">
        <v>297</v>
      </c>
      <c r="R8116" s="18">
        <v>95</v>
      </c>
      <c r="S8116" s="10">
        <v>44</v>
      </c>
      <c r="AA8116" s="11" t="str">
        <f t="shared" si="126"/>
        <v>50. Quảng TrịHuyện Cam Lộ</v>
      </c>
    </row>
    <row r="8117" spans="11:27" ht="15.75">
      <c r="K8117" s="21"/>
      <c r="L8117" s="17"/>
      <c r="M8117" s="17"/>
      <c r="N8117" s="17" t="s">
        <v>484</v>
      </c>
      <c r="O8117" s="17" t="s">
        <v>1669</v>
      </c>
      <c r="P8117" s="17" t="s">
        <v>7533</v>
      </c>
      <c r="Q8117" s="17" t="s">
        <v>297</v>
      </c>
      <c r="R8117" s="18">
        <v>95</v>
      </c>
      <c r="S8117" s="10">
        <v>44</v>
      </c>
      <c r="AA8117" s="11" t="str">
        <f t="shared" si="126"/>
        <v>50. Quảng TrịHuyện Cam Lộ</v>
      </c>
    </row>
    <row r="8118" spans="11:27" ht="15.75">
      <c r="K8118" s="21"/>
      <c r="L8118" s="17"/>
      <c r="M8118" s="17"/>
      <c r="N8118" s="17" t="s">
        <v>484</v>
      </c>
      <c r="O8118" s="17" t="s">
        <v>1669</v>
      </c>
      <c r="P8118" s="17" t="s">
        <v>7534</v>
      </c>
      <c r="Q8118" s="17" t="s">
        <v>297</v>
      </c>
      <c r="R8118" s="18">
        <v>95</v>
      </c>
      <c r="S8118" s="10">
        <v>44</v>
      </c>
      <c r="AA8118" s="11" t="str">
        <f t="shared" si="126"/>
        <v>50. Quảng TrịHuyện Cam Lộ</v>
      </c>
    </row>
    <row r="8119" spans="11:27" ht="15.75">
      <c r="K8119" s="21"/>
      <c r="L8119" s="17"/>
      <c r="M8119" s="17"/>
      <c r="N8119" s="17" t="s">
        <v>484</v>
      </c>
      <c r="O8119" s="17" t="s">
        <v>1669</v>
      </c>
      <c r="P8119" s="17" t="s">
        <v>7535</v>
      </c>
      <c r="Q8119" s="17" t="s">
        <v>297</v>
      </c>
      <c r="R8119" s="18">
        <v>95</v>
      </c>
      <c r="S8119" s="10">
        <v>44</v>
      </c>
      <c r="AA8119" s="11" t="str">
        <f t="shared" si="126"/>
        <v>50. Quảng TrịHuyện Cam Lộ</v>
      </c>
    </row>
    <row r="8120" spans="11:27" ht="15.75">
      <c r="K8120" s="21"/>
      <c r="L8120" s="17"/>
      <c r="M8120" s="17"/>
      <c r="N8120" s="17" t="s">
        <v>484</v>
      </c>
      <c r="O8120" s="17" t="s">
        <v>1669</v>
      </c>
      <c r="P8120" s="17" t="s">
        <v>7536</v>
      </c>
      <c r="Q8120" s="17" t="s">
        <v>297</v>
      </c>
      <c r="R8120" s="18">
        <v>95</v>
      </c>
      <c r="S8120" s="10">
        <v>44</v>
      </c>
      <c r="AA8120" s="11" t="str">
        <f t="shared" si="126"/>
        <v>50. Quảng TrịHuyện Cam Lộ</v>
      </c>
    </row>
    <row r="8121" spans="11:27" ht="15.75">
      <c r="K8121" s="21"/>
      <c r="L8121" s="17"/>
      <c r="M8121" s="17"/>
      <c r="N8121" s="17" t="s">
        <v>484</v>
      </c>
      <c r="O8121" s="17" t="s">
        <v>1669</v>
      </c>
      <c r="P8121" s="17" t="s">
        <v>7537</v>
      </c>
      <c r="Q8121" s="17" t="s">
        <v>297</v>
      </c>
      <c r="R8121" s="18">
        <v>95</v>
      </c>
      <c r="S8121" s="10">
        <v>44</v>
      </c>
      <c r="AA8121" s="11" t="str">
        <f t="shared" si="126"/>
        <v>50. Quảng TrịHuyện Cam Lộ</v>
      </c>
    </row>
    <row r="8122" spans="11:27" ht="15.75">
      <c r="K8122" s="21"/>
      <c r="L8122" s="17"/>
      <c r="M8122" s="17"/>
      <c r="N8122" s="17" t="s">
        <v>484</v>
      </c>
      <c r="O8122" s="17" t="s">
        <v>1669</v>
      </c>
      <c r="P8122" s="17" t="s">
        <v>6992</v>
      </c>
      <c r="Q8122" s="17" t="s">
        <v>297</v>
      </c>
      <c r="R8122" s="18">
        <v>95</v>
      </c>
      <c r="S8122" s="10">
        <v>44</v>
      </c>
      <c r="AA8122" s="11" t="str">
        <f t="shared" si="126"/>
        <v>50. Quảng TrịHuyện Cam Lộ</v>
      </c>
    </row>
    <row r="8123" spans="11:27" ht="15.75">
      <c r="K8123" s="21"/>
      <c r="L8123" s="17"/>
      <c r="M8123" s="17"/>
      <c r="N8123" s="17" t="s">
        <v>484</v>
      </c>
      <c r="O8123" s="17" t="s">
        <v>1669</v>
      </c>
      <c r="P8123" s="17" t="s">
        <v>3043</v>
      </c>
      <c r="Q8123" s="17" t="s">
        <v>297</v>
      </c>
      <c r="R8123" s="18">
        <v>95</v>
      </c>
      <c r="S8123" s="10">
        <v>44</v>
      </c>
      <c r="AA8123" s="11" t="str">
        <f t="shared" si="126"/>
        <v>50. Quảng TrịHuyện Cam Lộ</v>
      </c>
    </row>
    <row r="8124" spans="11:27" ht="15.75">
      <c r="K8124" s="21"/>
      <c r="L8124" s="17"/>
      <c r="M8124" s="17"/>
      <c r="N8124" s="17" t="s">
        <v>484</v>
      </c>
      <c r="O8124" s="17" t="s">
        <v>1217</v>
      </c>
      <c r="P8124" s="17"/>
      <c r="Q8124" s="17" t="s">
        <v>306</v>
      </c>
      <c r="R8124" s="18">
        <v>125</v>
      </c>
      <c r="S8124" s="10">
        <v>50</v>
      </c>
      <c r="AA8124" s="11" t="str">
        <f t="shared" si="126"/>
        <v>50. Quảng TrịHuyện Cồn Cỏ</v>
      </c>
    </row>
    <row r="8125" spans="11:27" ht="15.75">
      <c r="K8125" s="21"/>
      <c r="L8125" s="17"/>
      <c r="M8125" s="17"/>
      <c r="N8125" s="17" t="s">
        <v>484</v>
      </c>
      <c r="O8125" s="17" t="s">
        <v>1672</v>
      </c>
      <c r="P8125" s="17" t="s">
        <v>7538</v>
      </c>
      <c r="Q8125" s="17" t="s">
        <v>297</v>
      </c>
      <c r="R8125" s="18">
        <v>95</v>
      </c>
      <c r="S8125" s="10">
        <v>44</v>
      </c>
      <c r="AA8125" s="11" t="str">
        <f t="shared" si="126"/>
        <v>50. Quảng TrịHuyện Đa Krông</v>
      </c>
    </row>
    <row r="8126" spans="11:27" ht="15.75">
      <c r="K8126" s="21"/>
      <c r="L8126" s="17"/>
      <c r="M8126" s="17"/>
      <c r="N8126" s="17" t="s">
        <v>484</v>
      </c>
      <c r="O8126" s="17" t="s">
        <v>1672</v>
      </c>
      <c r="P8126" s="17" t="s">
        <v>7539</v>
      </c>
      <c r="Q8126" s="17" t="s">
        <v>297</v>
      </c>
      <c r="R8126" s="18">
        <v>95</v>
      </c>
      <c r="S8126" s="10">
        <v>44</v>
      </c>
      <c r="AA8126" s="11" t="str">
        <f t="shared" si="126"/>
        <v>50. Quảng TrịHuyện Đa Krông</v>
      </c>
    </row>
    <row r="8127" spans="11:27" ht="15.75">
      <c r="K8127" s="21"/>
      <c r="L8127" s="17"/>
      <c r="M8127" s="17"/>
      <c r="N8127" s="17" t="s">
        <v>484</v>
      </c>
      <c r="O8127" s="17" t="s">
        <v>1672</v>
      </c>
      <c r="P8127" s="17" t="s">
        <v>7540</v>
      </c>
      <c r="Q8127" s="17" t="s">
        <v>297</v>
      </c>
      <c r="R8127" s="18">
        <v>95</v>
      </c>
      <c r="S8127" s="10">
        <v>44</v>
      </c>
      <c r="AA8127" s="11" t="str">
        <f t="shared" si="126"/>
        <v>50. Quảng TrịHuyện Đa Krông</v>
      </c>
    </row>
    <row r="8128" spans="11:27" ht="15.75">
      <c r="K8128" s="21"/>
      <c r="L8128" s="17"/>
      <c r="M8128" s="17"/>
      <c r="N8128" s="17" t="s">
        <v>484</v>
      </c>
      <c r="O8128" s="17" t="s">
        <v>1672</v>
      </c>
      <c r="P8128" s="17" t="s">
        <v>7541</v>
      </c>
      <c r="Q8128" s="17" t="s">
        <v>297</v>
      </c>
      <c r="R8128" s="18">
        <v>95</v>
      </c>
      <c r="S8128" s="10">
        <v>44</v>
      </c>
      <c r="AA8128" s="11" t="str">
        <f t="shared" si="126"/>
        <v>50. Quảng TrịHuyện Đa Krông</v>
      </c>
    </row>
    <row r="8129" spans="11:27" ht="15.75">
      <c r="K8129" s="21"/>
      <c r="L8129" s="17"/>
      <c r="M8129" s="17"/>
      <c r="N8129" s="17" t="s">
        <v>484</v>
      </c>
      <c r="O8129" s="17" t="s">
        <v>1672</v>
      </c>
      <c r="P8129" s="17" t="s">
        <v>7542</v>
      </c>
      <c r="Q8129" s="17" t="s">
        <v>297</v>
      </c>
      <c r="R8129" s="18">
        <v>95</v>
      </c>
      <c r="S8129" s="10">
        <v>44</v>
      </c>
      <c r="AA8129" s="11" t="str">
        <f t="shared" si="126"/>
        <v>50. Quảng TrịHuyện Đa Krông</v>
      </c>
    </row>
    <row r="8130" spans="11:27" ht="15.75">
      <c r="K8130" s="21"/>
      <c r="L8130" s="17"/>
      <c r="M8130" s="17"/>
      <c r="N8130" s="17" t="s">
        <v>484</v>
      </c>
      <c r="O8130" s="17" t="s">
        <v>1672</v>
      </c>
      <c r="P8130" s="17" t="s">
        <v>7543</v>
      </c>
      <c r="Q8130" s="17" t="s">
        <v>297</v>
      </c>
      <c r="R8130" s="18">
        <v>95</v>
      </c>
      <c r="S8130" s="10">
        <v>44</v>
      </c>
      <c r="AA8130" s="11" t="str">
        <f t="shared" si="126"/>
        <v>50. Quảng TrịHuyện Đa Krông</v>
      </c>
    </row>
    <row r="8131" spans="11:27" ht="15.75">
      <c r="K8131" s="21"/>
      <c r="L8131" s="17"/>
      <c r="M8131" s="17"/>
      <c r="N8131" s="17" t="s">
        <v>484</v>
      </c>
      <c r="O8131" s="17" t="s">
        <v>1672</v>
      </c>
      <c r="P8131" s="17" t="s">
        <v>7544</v>
      </c>
      <c r="Q8131" s="17" t="s">
        <v>297</v>
      </c>
      <c r="R8131" s="18">
        <v>95</v>
      </c>
      <c r="S8131" s="10">
        <v>44</v>
      </c>
      <c r="AA8131" s="11" t="str">
        <f t="shared" si="126"/>
        <v>50. Quảng TrịHuyện Đa Krông</v>
      </c>
    </row>
    <row r="8132" spans="11:27" ht="15.75">
      <c r="K8132" s="21"/>
      <c r="L8132" s="17"/>
      <c r="M8132" s="17"/>
      <c r="N8132" s="17" t="s">
        <v>484</v>
      </c>
      <c r="O8132" s="17" t="s">
        <v>1672</v>
      </c>
      <c r="P8132" s="17" t="s">
        <v>7545</v>
      </c>
      <c r="Q8132" s="17" t="s">
        <v>297</v>
      </c>
      <c r="R8132" s="18">
        <v>95</v>
      </c>
      <c r="S8132" s="10">
        <v>44</v>
      </c>
      <c r="AA8132" s="11" t="str">
        <f t="shared" si="126"/>
        <v>50. Quảng TrịHuyện Đa Krông</v>
      </c>
    </row>
    <row r="8133" spans="11:27" ht="15.75">
      <c r="K8133" s="21"/>
      <c r="L8133" s="17"/>
      <c r="M8133" s="17"/>
      <c r="N8133" s="17" t="s">
        <v>484</v>
      </c>
      <c r="O8133" s="17" t="s">
        <v>1672</v>
      </c>
      <c r="P8133" s="17" t="s">
        <v>7546</v>
      </c>
      <c r="Q8133" s="17" t="s">
        <v>297</v>
      </c>
      <c r="R8133" s="18">
        <v>95</v>
      </c>
      <c r="S8133" s="10">
        <v>44</v>
      </c>
      <c r="AA8133" s="11" t="str">
        <f t="shared" si="126"/>
        <v>50. Quảng TrịHuyện Đa Krông</v>
      </c>
    </row>
    <row r="8134" spans="11:27" ht="15.75">
      <c r="K8134" s="21"/>
      <c r="L8134" s="17"/>
      <c r="M8134" s="17"/>
      <c r="N8134" s="17" t="s">
        <v>484</v>
      </c>
      <c r="O8134" s="17" t="s">
        <v>1672</v>
      </c>
      <c r="P8134" s="17" t="s">
        <v>7547</v>
      </c>
      <c r="Q8134" s="17" t="s">
        <v>297</v>
      </c>
      <c r="R8134" s="18">
        <v>95</v>
      </c>
      <c r="S8134" s="10">
        <v>44</v>
      </c>
      <c r="AA8134" s="11" t="str">
        <f t="shared" ref="AA8134:AA8197" si="127">N8134&amp;O8134</f>
        <v>50. Quảng TrịHuyện Đa Krông</v>
      </c>
    </row>
    <row r="8135" spans="11:27" ht="15.75">
      <c r="K8135" s="21"/>
      <c r="L8135" s="17"/>
      <c r="M8135" s="17"/>
      <c r="N8135" s="17" t="s">
        <v>484</v>
      </c>
      <c r="O8135" s="17" t="s">
        <v>1672</v>
      </c>
      <c r="P8135" s="17" t="s">
        <v>7548</v>
      </c>
      <c r="Q8135" s="17" t="s">
        <v>297</v>
      </c>
      <c r="R8135" s="18">
        <v>95</v>
      </c>
      <c r="S8135" s="10">
        <v>44</v>
      </c>
      <c r="AA8135" s="11" t="str">
        <f t="shared" si="127"/>
        <v>50. Quảng TrịHuyện Đa Krông</v>
      </c>
    </row>
    <row r="8136" spans="11:27" ht="15.75">
      <c r="K8136" s="21"/>
      <c r="L8136" s="17"/>
      <c r="M8136" s="17"/>
      <c r="N8136" s="17" t="s">
        <v>484</v>
      </c>
      <c r="O8136" s="17" t="s">
        <v>1672</v>
      </c>
      <c r="P8136" s="17" t="s">
        <v>7549</v>
      </c>
      <c r="Q8136" s="17" t="s">
        <v>297</v>
      </c>
      <c r="R8136" s="18">
        <v>95</v>
      </c>
      <c r="S8136" s="10">
        <v>44</v>
      </c>
      <c r="AA8136" s="11" t="str">
        <f t="shared" si="127"/>
        <v>50. Quảng TrịHuyện Đa Krông</v>
      </c>
    </row>
    <row r="8137" spans="11:27" ht="15.75">
      <c r="K8137" s="21"/>
      <c r="L8137" s="17"/>
      <c r="M8137" s="17"/>
      <c r="N8137" s="17" t="s">
        <v>484</v>
      </c>
      <c r="O8137" s="17" t="s">
        <v>1672</v>
      </c>
      <c r="P8137" s="17" t="s">
        <v>3544</v>
      </c>
      <c r="Q8137" s="17" t="s">
        <v>297</v>
      </c>
      <c r="R8137" s="18">
        <v>95</v>
      </c>
      <c r="S8137" s="10">
        <v>44</v>
      </c>
      <c r="AA8137" s="11" t="str">
        <f t="shared" si="127"/>
        <v>50. Quảng TrịHuyện Đa Krông</v>
      </c>
    </row>
    <row r="8138" spans="11:27" ht="15.75">
      <c r="K8138" s="21"/>
      <c r="L8138" s="17"/>
      <c r="M8138" s="17"/>
      <c r="N8138" s="17" t="s">
        <v>484</v>
      </c>
      <c r="O8138" s="17" t="s">
        <v>1206</v>
      </c>
      <c r="P8138" s="17" t="s">
        <v>7550</v>
      </c>
      <c r="Q8138" s="17" t="s">
        <v>306</v>
      </c>
      <c r="R8138" s="18">
        <v>125</v>
      </c>
      <c r="S8138" s="10">
        <v>50</v>
      </c>
      <c r="AA8138" s="11" t="str">
        <f t="shared" si="127"/>
        <v>50. Quảng TrịHuyện Gio Linh</v>
      </c>
    </row>
    <row r="8139" spans="11:27" ht="15.75">
      <c r="K8139" s="21"/>
      <c r="L8139" s="17"/>
      <c r="M8139" s="17"/>
      <c r="N8139" s="17" t="s">
        <v>484</v>
      </c>
      <c r="O8139" s="17" t="s">
        <v>1206</v>
      </c>
      <c r="P8139" s="17" t="s">
        <v>7551</v>
      </c>
      <c r="Q8139" s="17" t="s">
        <v>306</v>
      </c>
      <c r="R8139" s="18">
        <v>125</v>
      </c>
      <c r="S8139" s="10">
        <v>50</v>
      </c>
      <c r="AA8139" s="11" t="str">
        <f t="shared" si="127"/>
        <v>50. Quảng TrịHuyện Gio Linh</v>
      </c>
    </row>
    <row r="8140" spans="11:27" ht="15.75">
      <c r="K8140" s="21"/>
      <c r="L8140" s="17"/>
      <c r="M8140" s="17"/>
      <c r="N8140" s="17" t="s">
        <v>484</v>
      </c>
      <c r="O8140" s="17" t="s">
        <v>1206</v>
      </c>
      <c r="P8140" s="17" t="s">
        <v>7552</v>
      </c>
      <c r="Q8140" s="17" t="s">
        <v>306</v>
      </c>
      <c r="R8140" s="18">
        <v>125</v>
      </c>
      <c r="S8140" s="10">
        <v>50</v>
      </c>
      <c r="AA8140" s="11" t="str">
        <f t="shared" si="127"/>
        <v>50. Quảng TrịHuyện Gio Linh</v>
      </c>
    </row>
    <row r="8141" spans="11:27" ht="15.75">
      <c r="K8141" s="21"/>
      <c r="L8141" s="17"/>
      <c r="M8141" s="17"/>
      <c r="N8141" s="17" t="s">
        <v>484</v>
      </c>
      <c r="O8141" s="17" t="s">
        <v>1206</v>
      </c>
      <c r="P8141" s="17" t="s">
        <v>7553</v>
      </c>
      <c r="Q8141" s="17" t="s">
        <v>306</v>
      </c>
      <c r="R8141" s="18">
        <v>125</v>
      </c>
      <c r="S8141" s="10">
        <v>50</v>
      </c>
      <c r="AA8141" s="11" t="str">
        <f t="shared" si="127"/>
        <v>50. Quảng TrịHuyện Gio Linh</v>
      </c>
    </row>
    <row r="8142" spans="11:27" ht="15.75">
      <c r="K8142" s="21"/>
      <c r="L8142" s="17"/>
      <c r="M8142" s="17"/>
      <c r="N8142" s="17" t="s">
        <v>484</v>
      </c>
      <c r="O8142" s="17" t="s">
        <v>1206</v>
      </c>
      <c r="P8142" s="17" t="s">
        <v>7554</v>
      </c>
      <c r="Q8142" s="17" t="s">
        <v>306</v>
      </c>
      <c r="R8142" s="18">
        <v>125</v>
      </c>
      <c r="S8142" s="10">
        <v>50</v>
      </c>
      <c r="AA8142" s="11" t="str">
        <f t="shared" si="127"/>
        <v>50. Quảng TrịHuyện Gio Linh</v>
      </c>
    </row>
    <row r="8143" spans="11:27" ht="15.75">
      <c r="K8143" s="21"/>
      <c r="L8143" s="17"/>
      <c r="M8143" s="17"/>
      <c r="N8143" s="17" t="s">
        <v>484</v>
      </c>
      <c r="O8143" s="17" t="s">
        <v>1206</v>
      </c>
      <c r="P8143" s="17" t="s">
        <v>7555</v>
      </c>
      <c r="Q8143" s="17" t="s">
        <v>306</v>
      </c>
      <c r="R8143" s="18">
        <v>125</v>
      </c>
      <c r="S8143" s="10">
        <v>50</v>
      </c>
      <c r="AA8143" s="11" t="str">
        <f t="shared" si="127"/>
        <v>50. Quảng TrịHuyện Gio Linh</v>
      </c>
    </row>
    <row r="8144" spans="11:27" ht="15.75">
      <c r="K8144" s="21"/>
      <c r="L8144" s="17"/>
      <c r="M8144" s="17"/>
      <c r="N8144" s="17" t="s">
        <v>484</v>
      </c>
      <c r="O8144" s="17" t="s">
        <v>1206</v>
      </c>
      <c r="P8144" s="17" t="s">
        <v>7556</v>
      </c>
      <c r="Q8144" s="17" t="s">
        <v>306</v>
      </c>
      <c r="R8144" s="18">
        <v>125</v>
      </c>
      <c r="S8144" s="10">
        <v>50</v>
      </c>
      <c r="AA8144" s="11" t="str">
        <f t="shared" si="127"/>
        <v>50. Quảng TrịHuyện Gio Linh</v>
      </c>
    </row>
    <row r="8145" spans="11:27" ht="15.75">
      <c r="K8145" s="21"/>
      <c r="L8145" s="17"/>
      <c r="M8145" s="17"/>
      <c r="N8145" s="17" t="s">
        <v>484</v>
      </c>
      <c r="O8145" s="17" t="s">
        <v>1206</v>
      </c>
      <c r="P8145" s="17" t="s">
        <v>7557</v>
      </c>
      <c r="Q8145" s="17" t="s">
        <v>306</v>
      </c>
      <c r="R8145" s="18">
        <v>125</v>
      </c>
      <c r="S8145" s="10">
        <v>50</v>
      </c>
      <c r="AA8145" s="11" t="str">
        <f t="shared" si="127"/>
        <v>50. Quảng TrịHuyện Gio Linh</v>
      </c>
    </row>
    <row r="8146" spans="11:27" ht="15.75">
      <c r="K8146" s="21"/>
      <c r="L8146" s="17"/>
      <c r="M8146" s="17"/>
      <c r="N8146" s="17" t="s">
        <v>484</v>
      </c>
      <c r="O8146" s="17" t="s">
        <v>1206</v>
      </c>
      <c r="P8146" s="17" t="s">
        <v>7558</v>
      </c>
      <c r="Q8146" s="17" t="s">
        <v>306</v>
      </c>
      <c r="R8146" s="18">
        <v>125</v>
      </c>
      <c r="S8146" s="10">
        <v>50</v>
      </c>
      <c r="AA8146" s="11" t="str">
        <f t="shared" si="127"/>
        <v>50. Quảng TrịHuyện Gio Linh</v>
      </c>
    </row>
    <row r="8147" spans="11:27" ht="15.75">
      <c r="K8147" s="21"/>
      <c r="L8147" s="17"/>
      <c r="M8147" s="17"/>
      <c r="N8147" s="17" t="s">
        <v>484</v>
      </c>
      <c r="O8147" s="17" t="s">
        <v>1206</v>
      </c>
      <c r="P8147" s="17" t="s">
        <v>7559</v>
      </c>
      <c r="Q8147" s="17" t="s">
        <v>306</v>
      </c>
      <c r="R8147" s="18">
        <v>125</v>
      </c>
      <c r="S8147" s="10">
        <v>50</v>
      </c>
      <c r="AA8147" s="11" t="str">
        <f t="shared" si="127"/>
        <v>50. Quảng TrịHuyện Gio Linh</v>
      </c>
    </row>
    <row r="8148" spans="11:27" ht="15.75">
      <c r="K8148" s="21"/>
      <c r="L8148" s="17"/>
      <c r="M8148" s="17"/>
      <c r="N8148" s="17" t="s">
        <v>484</v>
      </c>
      <c r="O8148" s="17" t="s">
        <v>1206</v>
      </c>
      <c r="P8148" s="17" t="s">
        <v>7560</v>
      </c>
      <c r="Q8148" s="17" t="s">
        <v>306</v>
      </c>
      <c r="R8148" s="18">
        <v>125</v>
      </c>
      <c r="S8148" s="10">
        <v>50</v>
      </c>
      <c r="AA8148" s="11" t="str">
        <f t="shared" si="127"/>
        <v>50. Quảng TrịHuyện Gio Linh</v>
      </c>
    </row>
    <row r="8149" spans="11:27" ht="15.75">
      <c r="K8149" s="21"/>
      <c r="L8149" s="17"/>
      <c r="M8149" s="17"/>
      <c r="N8149" s="17" t="s">
        <v>484</v>
      </c>
      <c r="O8149" s="17" t="s">
        <v>1206</v>
      </c>
      <c r="P8149" s="17" t="s">
        <v>7561</v>
      </c>
      <c r="Q8149" s="17" t="s">
        <v>306</v>
      </c>
      <c r="R8149" s="18">
        <v>125</v>
      </c>
      <c r="S8149" s="10">
        <v>50</v>
      </c>
      <c r="AA8149" s="11" t="str">
        <f t="shared" si="127"/>
        <v>50. Quảng TrịHuyện Gio Linh</v>
      </c>
    </row>
    <row r="8150" spans="11:27" ht="15.75">
      <c r="K8150" s="21"/>
      <c r="L8150" s="17"/>
      <c r="M8150" s="17"/>
      <c r="N8150" s="17" t="s">
        <v>484</v>
      </c>
      <c r="O8150" s="17" t="s">
        <v>1206</v>
      </c>
      <c r="P8150" s="17" t="s">
        <v>7562</v>
      </c>
      <c r="Q8150" s="17" t="s">
        <v>306</v>
      </c>
      <c r="R8150" s="18">
        <v>125</v>
      </c>
      <c r="S8150" s="10">
        <v>50</v>
      </c>
      <c r="AA8150" s="11" t="str">
        <f t="shared" si="127"/>
        <v>50. Quảng TrịHuyện Gio Linh</v>
      </c>
    </row>
    <row r="8151" spans="11:27" ht="15.75">
      <c r="K8151" s="21"/>
      <c r="L8151" s="17"/>
      <c r="M8151" s="17"/>
      <c r="N8151" s="17" t="s">
        <v>484</v>
      </c>
      <c r="O8151" s="17" t="s">
        <v>1206</v>
      </c>
      <c r="P8151" s="17" t="s">
        <v>7563</v>
      </c>
      <c r="Q8151" s="17" t="s">
        <v>306</v>
      </c>
      <c r="R8151" s="18">
        <v>125</v>
      </c>
      <c r="S8151" s="10">
        <v>50</v>
      </c>
      <c r="AA8151" s="11" t="str">
        <f t="shared" si="127"/>
        <v>50. Quảng TrịHuyện Gio Linh</v>
      </c>
    </row>
    <row r="8152" spans="11:27" ht="15.75">
      <c r="K8152" s="21"/>
      <c r="L8152" s="17"/>
      <c r="M8152" s="17"/>
      <c r="N8152" s="17" t="s">
        <v>484</v>
      </c>
      <c r="O8152" s="17" t="s">
        <v>1206</v>
      </c>
      <c r="P8152" s="17" t="s">
        <v>7564</v>
      </c>
      <c r="Q8152" s="17" t="s">
        <v>306</v>
      </c>
      <c r="R8152" s="18">
        <v>125</v>
      </c>
      <c r="S8152" s="10">
        <v>50</v>
      </c>
      <c r="AA8152" s="11" t="str">
        <f t="shared" si="127"/>
        <v>50. Quảng TrịHuyện Gio Linh</v>
      </c>
    </row>
    <row r="8153" spans="11:27" ht="15.75">
      <c r="K8153" s="21"/>
      <c r="L8153" s="17"/>
      <c r="M8153" s="17"/>
      <c r="N8153" s="17" t="s">
        <v>484</v>
      </c>
      <c r="O8153" s="17" t="s">
        <v>1206</v>
      </c>
      <c r="P8153" s="17" t="s">
        <v>7565</v>
      </c>
      <c r="Q8153" s="17" t="s">
        <v>306</v>
      </c>
      <c r="R8153" s="18">
        <v>125</v>
      </c>
      <c r="S8153" s="10">
        <v>50</v>
      </c>
      <c r="AA8153" s="11" t="str">
        <f t="shared" si="127"/>
        <v>50. Quảng TrịHuyện Gio Linh</v>
      </c>
    </row>
    <row r="8154" spans="11:27" ht="15.75">
      <c r="K8154" s="21"/>
      <c r="L8154" s="17"/>
      <c r="M8154" s="17"/>
      <c r="N8154" s="17" t="s">
        <v>484</v>
      </c>
      <c r="O8154" s="17" t="s">
        <v>1206</v>
      </c>
      <c r="P8154" s="17" t="s">
        <v>2662</v>
      </c>
      <c r="Q8154" s="17" t="s">
        <v>306</v>
      </c>
      <c r="R8154" s="18">
        <v>125</v>
      </c>
      <c r="S8154" s="10">
        <v>50</v>
      </c>
      <c r="AA8154" s="11" t="str">
        <f t="shared" si="127"/>
        <v>50. Quảng TrịHuyện Gio Linh</v>
      </c>
    </row>
    <row r="8155" spans="11:27" ht="15.75">
      <c r="K8155" s="21"/>
      <c r="L8155" s="17"/>
      <c r="M8155" s="17"/>
      <c r="N8155" s="17" t="s">
        <v>484</v>
      </c>
      <c r="O8155" s="17" t="s">
        <v>1675</v>
      </c>
      <c r="P8155" s="17" t="s">
        <v>7566</v>
      </c>
      <c r="Q8155" s="17" t="s">
        <v>297</v>
      </c>
      <c r="R8155" s="18">
        <v>95</v>
      </c>
      <c r="S8155" s="10">
        <v>44</v>
      </c>
      <c r="AA8155" s="11" t="str">
        <f t="shared" si="127"/>
        <v>50. Quảng TrịHuyện Hải Lăng</v>
      </c>
    </row>
    <row r="8156" spans="11:27" ht="15.75">
      <c r="K8156" s="21"/>
      <c r="L8156" s="17"/>
      <c r="M8156" s="17"/>
      <c r="N8156" s="17" t="s">
        <v>484</v>
      </c>
      <c r="O8156" s="17" t="s">
        <v>1675</v>
      </c>
      <c r="P8156" s="17" t="s">
        <v>6120</v>
      </c>
      <c r="Q8156" s="17" t="s">
        <v>297</v>
      </c>
      <c r="R8156" s="18">
        <v>95</v>
      </c>
      <c r="S8156" s="10">
        <v>44</v>
      </c>
      <c r="AA8156" s="11" t="str">
        <f t="shared" si="127"/>
        <v>50. Quảng TrịHuyện Hải Lăng</v>
      </c>
    </row>
    <row r="8157" spans="11:27" ht="15.75">
      <c r="K8157" s="21"/>
      <c r="L8157" s="17"/>
      <c r="M8157" s="17"/>
      <c r="N8157" s="17" t="s">
        <v>484</v>
      </c>
      <c r="O8157" s="17" t="s">
        <v>1675</v>
      </c>
      <c r="P8157" s="17" t="s">
        <v>7567</v>
      </c>
      <c r="Q8157" s="17" t="s">
        <v>297</v>
      </c>
      <c r="R8157" s="18">
        <v>95</v>
      </c>
      <c r="S8157" s="10">
        <v>44</v>
      </c>
      <c r="AA8157" s="11" t="str">
        <f t="shared" si="127"/>
        <v>50. Quảng TrịHuyện Hải Lăng</v>
      </c>
    </row>
    <row r="8158" spans="11:27" ht="15.75">
      <c r="K8158" s="21"/>
      <c r="L8158" s="17"/>
      <c r="M8158" s="17"/>
      <c r="N8158" s="17" t="s">
        <v>484</v>
      </c>
      <c r="O8158" s="17" t="s">
        <v>1675</v>
      </c>
      <c r="P8158" s="17" t="s">
        <v>7568</v>
      </c>
      <c r="Q8158" s="17" t="s">
        <v>297</v>
      </c>
      <c r="R8158" s="18">
        <v>95</v>
      </c>
      <c r="S8158" s="10">
        <v>44</v>
      </c>
      <c r="AA8158" s="11" t="str">
        <f t="shared" si="127"/>
        <v>50. Quảng TrịHuyện Hải Lăng</v>
      </c>
    </row>
    <row r="8159" spans="11:27" ht="15.75">
      <c r="K8159" s="21"/>
      <c r="L8159" s="17"/>
      <c r="M8159" s="17"/>
      <c r="N8159" s="17" t="s">
        <v>484</v>
      </c>
      <c r="O8159" s="17" t="s">
        <v>1675</v>
      </c>
      <c r="P8159" s="17" t="s">
        <v>7569</v>
      </c>
      <c r="Q8159" s="17" t="s">
        <v>297</v>
      </c>
      <c r="R8159" s="18">
        <v>95</v>
      </c>
      <c r="S8159" s="10">
        <v>44</v>
      </c>
      <c r="AA8159" s="11" t="str">
        <f t="shared" si="127"/>
        <v>50. Quảng TrịHuyện Hải Lăng</v>
      </c>
    </row>
    <row r="8160" spans="11:27" ht="15.75">
      <c r="K8160" s="21"/>
      <c r="L8160" s="17"/>
      <c r="M8160" s="17"/>
      <c r="N8160" s="17" t="s">
        <v>484</v>
      </c>
      <c r="O8160" s="17" t="s">
        <v>1675</v>
      </c>
      <c r="P8160" s="17" t="s">
        <v>7570</v>
      </c>
      <c r="Q8160" s="17" t="s">
        <v>297</v>
      </c>
      <c r="R8160" s="18">
        <v>95</v>
      </c>
      <c r="S8160" s="10">
        <v>44</v>
      </c>
      <c r="AA8160" s="11" t="str">
        <f t="shared" si="127"/>
        <v>50. Quảng TrịHuyện Hải Lăng</v>
      </c>
    </row>
    <row r="8161" spans="11:27" ht="15.75">
      <c r="K8161" s="21"/>
      <c r="L8161" s="17"/>
      <c r="M8161" s="17"/>
      <c r="N8161" s="17" t="s">
        <v>484</v>
      </c>
      <c r="O8161" s="17" t="s">
        <v>1675</v>
      </c>
      <c r="P8161" s="17" t="s">
        <v>6131</v>
      </c>
      <c r="Q8161" s="17" t="s">
        <v>297</v>
      </c>
      <c r="R8161" s="18">
        <v>95</v>
      </c>
      <c r="S8161" s="10">
        <v>44</v>
      </c>
      <c r="AA8161" s="11" t="str">
        <f t="shared" si="127"/>
        <v>50. Quảng TrịHuyện Hải Lăng</v>
      </c>
    </row>
    <row r="8162" spans="11:27" ht="15.75">
      <c r="K8162" s="21"/>
      <c r="L8162" s="17"/>
      <c r="M8162" s="17"/>
      <c r="N8162" s="17" t="s">
        <v>484</v>
      </c>
      <c r="O8162" s="17" t="s">
        <v>1675</v>
      </c>
      <c r="P8162" s="17" t="s">
        <v>7571</v>
      </c>
      <c r="Q8162" s="17" t="s">
        <v>297</v>
      </c>
      <c r="R8162" s="18">
        <v>95</v>
      </c>
      <c r="S8162" s="10">
        <v>44</v>
      </c>
      <c r="AA8162" s="11" t="str">
        <f t="shared" si="127"/>
        <v>50. Quảng TrịHuyện Hải Lăng</v>
      </c>
    </row>
    <row r="8163" spans="11:27" ht="15.75">
      <c r="K8163" s="21"/>
      <c r="L8163" s="17"/>
      <c r="M8163" s="17"/>
      <c r="N8163" s="17" t="s">
        <v>484</v>
      </c>
      <c r="O8163" s="17" t="s">
        <v>1675</v>
      </c>
      <c r="P8163" s="17" t="s">
        <v>7572</v>
      </c>
      <c r="Q8163" s="17" t="s">
        <v>297</v>
      </c>
      <c r="R8163" s="18">
        <v>95</v>
      </c>
      <c r="S8163" s="10">
        <v>44</v>
      </c>
      <c r="AA8163" s="11" t="str">
        <f t="shared" si="127"/>
        <v>50. Quảng TrịHuyện Hải Lăng</v>
      </c>
    </row>
    <row r="8164" spans="11:27" ht="15.75">
      <c r="K8164" s="21"/>
      <c r="L8164" s="17"/>
      <c r="M8164" s="17"/>
      <c r="N8164" s="17" t="s">
        <v>484</v>
      </c>
      <c r="O8164" s="17" t="s">
        <v>1675</v>
      </c>
      <c r="P8164" s="17" t="s">
        <v>6137</v>
      </c>
      <c r="Q8164" s="17" t="s">
        <v>297</v>
      </c>
      <c r="R8164" s="18">
        <v>95</v>
      </c>
      <c r="S8164" s="10">
        <v>44</v>
      </c>
      <c r="AA8164" s="11" t="str">
        <f t="shared" si="127"/>
        <v>50. Quảng TrịHuyện Hải Lăng</v>
      </c>
    </row>
    <row r="8165" spans="11:27" ht="15.75">
      <c r="K8165" s="21"/>
      <c r="L8165" s="17"/>
      <c r="M8165" s="17"/>
      <c r="N8165" s="17" t="s">
        <v>484</v>
      </c>
      <c r="O8165" s="17" t="s">
        <v>1675</v>
      </c>
      <c r="P8165" s="17" t="s">
        <v>6138</v>
      </c>
      <c r="Q8165" s="17" t="s">
        <v>297</v>
      </c>
      <c r="R8165" s="18">
        <v>95</v>
      </c>
      <c r="S8165" s="10">
        <v>44</v>
      </c>
      <c r="AA8165" s="11" t="str">
        <f t="shared" si="127"/>
        <v>50. Quảng TrịHuyện Hải Lăng</v>
      </c>
    </row>
    <row r="8166" spans="11:27" ht="15.75">
      <c r="K8166" s="21"/>
      <c r="L8166" s="17"/>
      <c r="M8166" s="17"/>
      <c r="N8166" s="17" t="s">
        <v>484</v>
      </c>
      <c r="O8166" s="17" t="s">
        <v>1675</v>
      </c>
      <c r="P8166" s="17" t="s">
        <v>7573</v>
      </c>
      <c r="Q8166" s="17" t="s">
        <v>297</v>
      </c>
      <c r="R8166" s="18">
        <v>95</v>
      </c>
      <c r="S8166" s="10">
        <v>44</v>
      </c>
      <c r="AA8166" s="11" t="str">
        <f t="shared" si="127"/>
        <v>50. Quảng TrịHuyện Hải Lăng</v>
      </c>
    </row>
    <row r="8167" spans="11:27" ht="15.75">
      <c r="K8167" s="21"/>
      <c r="L8167" s="17"/>
      <c r="M8167" s="17"/>
      <c r="N8167" s="17" t="s">
        <v>484</v>
      </c>
      <c r="O8167" s="17" t="s">
        <v>1675</v>
      </c>
      <c r="P8167" s="17" t="s">
        <v>7574</v>
      </c>
      <c r="Q8167" s="17" t="s">
        <v>297</v>
      </c>
      <c r="R8167" s="18">
        <v>95</v>
      </c>
      <c r="S8167" s="10">
        <v>44</v>
      </c>
      <c r="AA8167" s="11" t="str">
        <f t="shared" si="127"/>
        <v>50. Quảng TrịHuyện Hải Lăng</v>
      </c>
    </row>
    <row r="8168" spans="11:27" ht="15.75">
      <c r="K8168" s="21"/>
      <c r="L8168" s="17"/>
      <c r="M8168" s="17"/>
      <c r="N8168" s="17" t="s">
        <v>484</v>
      </c>
      <c r="O8168" s="17" t="s">
        <v>1675</v>
      </c>
      <c r="P8168" s="17" t="s">
        <v>6142</v>
      </c>
      <c r="Q8168" s="17" t="s">
        <v>297</v>
      </c>
      <c r="R8168" s="18">
        <v>95</v>
      </c>
      <c r="S8168" s="10">
        <v>44</v>
      </c>
      <c r="AA8168" s="11" t="str">
        <f t="shared" si="127"/>
        <v>50. Quảng TrịHuyện Hải Lăng</v>
      </c>
    </row>
    <row r="8169" spans="11:27" ht="15.75">
      <c r="K8169" s="21"/>
      <c r="L8169" s="17"/>
      <c r="M8169" s="17"/>
      <c r="N8169" s="17" t="s">
        <v>484</v>
      </c>
      <c r="O8169" s="17" t="s">
        <v>1675</v>
      </c>
      <c r="P8169" s="17" t="s">
        <v>7575</v>
      </c>
      <c r="Q8169" s="17" t="s">
        <v>297</v>
      </c>
      <c r="R8169" s="18">
        <v>95</v>
      </c>
      <c r="S8169" s="10">
        <v>44</v>
      </c>
      <c r="AA8169" s="11" t="str">
        <f t="shared" si="127"/>
        <v>50. Quảng TrịHuyện Hải Lăng</v>
      </c>
    </row>
    <row r="8170" spans="11:27" ht="15.75">
      <c r="K8170" s="21"/>
      <c r="L8170" s="17"/>
      <c r="M8170" s="17"/>
      <c r="N8170" s="17" t="s">
        <v>484</v>
      </c>
      <c r="O8170" s="17" t="s">
        <v>1675</v>
      </c>
      <c r="P8170" s="17" t="s">
        <v>7576</v>
      </c>
      <c r="Q8170" s="17" t="s">
        <v>297</v>
      </c>
      <c r="R8170" s="18">
        <v>95</v>
      </c>
      <c r="S8170" s="10">
        <v>44</v>
      </c>
      <c r="AA8170" s="11" t="str">
        <f t="shared" si="127"/>
        <v>50. Quảng TrịHuyện Hải Lăng</v>
      </c>
    </row>
    <row r="8171" spans="11:27" ht="15.75">
      <c r="K8171" s="21"/>
      <c r="L8171" s="17"/>
      <c r="M8171" s="17"/>
      <c r="N8171" s="17" t="s">
        <v>484</v>
      </c>
      <c r="O8171" s="17" t="s">
        <v>1677</v>
      </c>
      <c r="P8171" s="17" t="s">
        <v>7577</v>
      </c>
      <c r="Q8171" s="17" t="s">
        <v>347</v>
      </c>
      <c r="R8171" s="18">
        <v>65</v>
      </c>
      <c r="S8171" s="10">
        <v>36</v>
      </c>
      <c r="AA8171" s="11" t="str">
        <f t="shared" si="127"/>
        <v>50. Quảng TrịHuyện Hướng Hóa</v>
      </c>
    </row>
    <row r="8172" spans="11:27" ht="15.75">
      <c r="K8172" s="21"/>
      <c r="L8172" s="17"/>
      <c r="M8172" s="17"/>
      <c r="N8172" s="17" t="s">
        <v>484</v>
      </c>
      <c r="O8172" s="17" t="s">
        <v>1677</v>
      </c>
      <c r="P8172" s="17" t="s">
        <v>7578</v>
      </c>
      <c r="Q8172" s="17" t="s">
        <v>347</v>
      </c>
      <c r="R8172" s="18">
        <v>65</v>
      </c>
      <c r="S8172" s="10">
        <v>36</v>
      </c>
      <c r="AA8172" s="11" t="str">
        <f t="shared" si="127"/>
        <v>50. Quảng TrịHuyện Hướng Hóa</v>
      </c>
    </row>
    <row r="8173" spans="11:27" ht="15.75">
      <c r="K8173" s="21"/>
      <c r="L8173" s="17"/>
      <c r="M8173" s="17"/>
      <c r="N8173" s="17" t="s">
        <v>484</v>
      </c>
      <c r="O8173" s="17" t="s">
        <v>1677</v>
      </c>
      <c r="P8173" s="17" t="s">
        <v>7579</v>
      </c>
      <c r="Q8173" s="17" t="s">
        <v>347</v>
      </c>
      <c r="R8173" s="18">
        <v>65</v>
      </c>
      <c r="S8173" s="10">
        <v>36</v>
      </c>
      <c r="AA8173" s="11" t="str">
        <f t="shared" si="127"/>
        <v>50. Quảng TrịHuyện Hướng Hóa</v>
      </c>
    </row>
    <row r="8174" spans="11:27" ht="15.75">
      <c r="K8174" s="21"/>
      <c r="L8174" s="17"/>
      <c r="M8174" s="17"/>
      <c r="N8174" s="17" t="s">
        <v>484</v>
      </c>
      <c r="O8174" s="17" t="s">
        <v>1677</v>
      </c>
      <c r="P8174" s="17" t="s">
        <v>7580</v>
      </c>
      <c r="Q8174" s="17" t="s">
        <v>347</v>
      </c>
      <c r="R8174" s="18">
        <v>65</v>
      </c>
      <c r="S8174" s="10">
        <v>36</v>
      </c>
      <c r="AA8174" s="11" t="str">
        <f t="shared" si="127"/>
        <v>50. Quảng TrịHuyện Hướng Hóa</v>
      </c>
    </row>
    <row r="8175" spans="11:27" ht="15.75">
      <c r="K8175" s="21"/>
      <c r="L8175" s="17"/>
      <c r="M8175" s="17"/>
      <c r="N8175" s="17" t="s">
        <v>484</v>
      </c>
      <c r="O8175" s="17" t="s">
        <v>1677</v>
      </c>
      <c r="P8175" s="17" t="s">
        <v>7581</v>
      </c>
      <c r="Q8175" s="17" t="s">
        <v>347</v>
      </c>
      <c r="R8175" s="18">
        <v>65</v>
      </c>
      <c r="S8175" s="10">
        <v>36</v>
      </c>
      <c r="AA8175" s="11" t="str">
        <f t="shared" si="127"/>
        <v>50. Quảng TrịHuyện Hướng Hóa</v>
      </c>
    </row>
    <row r="8176" spans="11:27" ht="15.75">
      <c r="K8176" s="21"/>
      <c r="L8176" s="17"/>
      <c r="M8176" s="17"/>
      <c r="N8176" s="17" t="s">
        <v>484</v>
      </c>
      <c r="O8176" s="17" t="s">
        <v>1677</v>
      </c>
      <c r="P8176" s="17" t="s">
        <v>7582</v>
      </c>
      <c r="Q8176" s="17" t="s">
        <v>347</v>
      </c>
      <c r="R8176" s="18">
        <v>65</v>
      </c>
      <c r="S8176" s="10">
        <v>36</v>
      </c>
      <c r="AA8176" s="11" t="str">
        <f t="shared" si="127"/>
        <v>50. Quảng TrịHuyện Hướng Hóa</v>
      </c>
    </row>
    <row r="8177" spans="11:27" ht="15.75">
      <c r="K8177" s="21"/>
      <c r="L8177" s="17"/>
      <c r="M8177" s="17"/>
      <c r="N8177" s="17" t="s">
        <v>484</v>
      </c>
      <c r="O8177" s="17" t="s">
        <v>1677</v>
      </c>
      <c r="P8177" s="17" t="s">
        <v>7583</v>
      </c>
      <c r="Q8177" s="17" t="s">
        <v>347</v>
      </c>
      <c r="R8177" s="18">
        <v>65</v>
      </c>
      <c r="S8177" s="10">
        <v>36</v>
      </c>
      <c r="AA8177" s="11" t="str">
        <f t="shared" si="127"/>
        <v>50. Quảng TrịHuyện Hướng Hóa</v>
      </c>
    </row>
    <row r="8178" spans="11:27" ht="15.75">
      <c r="K8178" s="21"/>
      <c r="L8178" s="17"/>
      <c r="M8178" s="17"/>
      <c r="N8178" s="17" t="s">
        <v>484</v>
      </c>
      <c r="O8178" s="17" t="s">
        <v>1677</v>
      </c>
      <c r="P8178" s="17" t="s">
        <v>7584</v>
      </c>
      <c r="Q8178" s="17" t="s">
        <v>347</v>
      </c>
      <c r="R8178" s="18">
        <v>65</v>
      </c>
      <c r="S8178" s="10">
        <v>36</v>
      </c>
      <c r="AA8178" s="11" t="str">
        <f t="shared" si="127"/>
        <v>50. Quảng TrịHuyện Hướng Hóa</v>
      </c>
    </row>
    <row r="8179" spans="11:27" ht="15.75">
      <c r="K8179" s="21"/>
      <c r="L8179" s="17"/>
      <c r="M8179" s="17"/>
      <c r="N8179" s="17" t="s">
        <v>484</v>
      </c>
      <c r="O8179" s="17" t="s">
        <v>1677</v>
      </c>
      <c r="P8179" s="17" t="s">
        <v>7585</v>
      </c>
      <c r="Q8179" s="17" t="s">
        <v>347</v>
      </c>
      <c r="R8179" s="18">
        <v>65</v>
      </c>
      <c r="S8179" s="10">
        <v>36</v>
      </c>
      <c r="AA8179" s="11" t="str">
        <f t="shared" si="127"/>
        <v>50. Quảng TrịHuyện Hướng Hóa</v>
      </c>
    </row>
    <row r="8180" spans="11:27" ht="15.75">
      <c r="K8180" s="21"/>
      <c r="L8180" s="17"/>
      <c r="M8180" s="17"/>
      <c r="N8180" s="17" t="s">
        <v>484</v>
      </c>
      <c r="O8180" s="17" t="s">
        <v>1677</v>
      </c>
      <c r="P8180" s="17" t="s">
        <v>7586</v>
      </c>
      <c r="Q8180" s="17" t="s">
        <v>347</v>
      </c>
      <c r="R8180" s="18">
        <v>65</v>
      </c>
      <c r="S8180" s="10">
        <v>36</v>
      </c>
      <c r="AA8180" s="11" t="str">
        <f t="shared" si="127"/>
        <v>50. Quảng TrịHuyện Hướng Hóa</v>
      </c>
    </row>
    <row r="8181" spans="11:27" ht="15.75">
      <c r="K8181" s="21"/>
      <c r="L8181" s="17"/>
      <c r="M8181" s="17"/>
      <c r="N8181" s="17" t="s">
        <v>484</v>
      </c>
      <c r="O8181" s="17" t="s">
        <v>1677</v>
      </c>
      <c r="P8181" s="17" t="s">
        <v>7587</v>
      </c>
      <c r="Q8181" s="17" t="s">
        <v>347</v>
      </c>
      <c r="R8181" s="18">
        <v>65</v>
      </c>
      <c r="S8181" s="10">
        <v>36</v>
      </c>
      <c r="AA8181" s="11" t="str">
        <f t="shared" si="127"/>
        <v>50. Quảng TrịHuyện Hướng Hóa</v>
      </c>
    </row>
    <row r="8182" spans="11:27" ht="15.75">
      <c r="K8182" s="21"/>
      <c r="L8182" s="17"/>
      <c r="M8182" s="17"/>
      <c r="N8182" s="17" t="s">
        <v>484</v>
      </c>
      <c r="O8182" s="17" t="s">
        <v>1677</v>
      </c>
      <c r="P8182" s="17" t="s">
        <v>7588</v>
      </c>
      <c r="Q8182" s="17" t="s">
        <v>347</v>
      </c>
      <c r="R8182" s="18">
        <v>65</v>
      </c>
      <c r="S8182" s="10">
        <v>36</v>
      </c>
      <c r="AA8182" s="11" t="str">
        <f t="shared" si="127"/>
        <v>50. Quảng TrịHuyện Hướng Hóa</v>
      </c>
    </row>
    <row r="8183" spans="11:27" ht="15.75">
      <c r="K8183" s="21"/>
      <c r="L8183" s="17"/>
      <c r="M8183" s="17"/>
      <c r="N8183" s="17" t="s">
        <v>484</v>
      </c>
      <c r="O8183" s="17" t="s">
        <v>1677</v>
      </c>
      <c r="P8183" s="17" t="s">
        <v>7589</v>
      </c>
      <c r="Q8183" s="17" t="s">
        <v>347</v>
      </c>
      <c r="R8183" s="18">
        <v>65</v>
      </c>
      <c r="S8183" s="10">
        <v>36</v>
      </c>
      <c r="AA8183" s="11" t="str">
        <f t="shared" si="127"/>
        <v>50. Quảng TrịHuyện Hướng Hóa</v>
      </c>
    </row>
    <row r="8184" spans="11:27" ht="15.75">
      <c r="K8184" s="21"/>
      <c r="L8184" s="17"/>
      <c r="M8184" s="17"/>
      <c r="N8184" s="17" t="s">
        <v>484</v>
      </c>
      <c r="O8184" s="17" t="s">
        <v>1677</v>
      </c>
      <c r="P8184" s="17" t="s">
        <v>6492</v>
      </c>
      <c r="Q8184" s="17" t="s">
        <v>347</v>
      </c>
      <c r="R8184" s="18">
        <v>65</v>
      </c>
      <c r="S8184" s="10">
        <v>36</v>
      </c>
      <c r="AA8184" s="11" t="str">
        <f t="shared" si="127"/>
        <v>50. Quảng TrịHuyện Hướng Hóa</v>
      </c>
    </row>
    <row r="8185" spans="11:27" ht="15.75">
      <c r="K8185" s="21"/>
      <c r="L8185" s="17"/>
      <c r="M8185" s="17"/>
      <c r="N8185" s="17" t="s">
        <v>484</v>
      </c>
      <c r="O8185" s="17" t="s">
        <v>1677</v>
      </c>
      <c r="P8185" s="17" t="s">
        <v>567</v>
      </c>
      <c r="Q8185" s="17" t="s">
        <v>347</v>
      </c>
      <c r="R8185" s="18">
        <v>65</v>
      </c>
      <c r="S8185" s="10">
        <v>36</v>
      </c>
      <c r="AA8185" s="11" t="str">
        <f t="shared" si="127"/>
        <v>50. Quảng TrịHuyện Hướng Hóa</v>
      </c>
    </row>
    <row r="8186" spans="11:27" ht="15.75">
      <c r="K8186" s="21"/>
      <c r="L8186" s="17"/>
      <c r="M8186" s="17"/>
      <c r="N8186" s="17" t="s">
        <v>484</v>
      </c>
      <c r="O8186" s="17" t="s">
        <v>1677</v>
      </c>
      <c r="P8186" s="17" t="s">
        <v>2074</v>
      </c>
      <c r="Q8186" s="17" t="s">
        <v>347</v>
      </c>
      <c r="R8186" s="18">
        <v>65</v>
      </c>
      <c r="S8186" s="10">
        <v>36</v>
      </c>
      <c r="AA8186" s="11" t="str">
        <f t="shared" si="127"/>
        <v>50. Quảng TrịHuyện Hướng Hóa</v>
      </c>
    </row>
    <row r="8187" spans="11:27" ht="15.75">
      <c r="K8187" s="21"/>
      <c r="L8187" s="17"/>
      <c r="M8187" s="17"/>
      <c r="N8187" s="17" t="s">
        <v>484</v>
      </c>
      <c r="O8187" s="17" t="s">
        <v>1677</v>
      </c>
      <c r="P8187" s="17" t="s">
        <v>3051</v>
      </c>
      <c r="Q8187" s="17" t="s">
        <v>347</v>
      </c>
      <c r="R8187" s="18">
        <v>65</v>
      </c>
      <c r="S8187" s="10">
        <v>36</v>
      </c>
      <c r="AA8187" s="11" t="str">
        <f t="shared" si="127"/>
        <v>50. Quảng TrịHuyện Hướng Hóa</v>
      </c>
    </row>
    <row r="8188" spans="11:27" ht="15.75">
      <c r="K8188" s="21"/>
      <c r="L8188" s="17"/>
      <c r="M8188" s="17"/>
      <c r="N8188" s="17" t="s">
        <v>484</v>
      </c>
      <c r="O8188" s="17" t="s">
        <v>1677</v>
      </c>
      <c r="P8188" s="17" t="s">
        <v>3237</v>
      </c>
      <c r="Q8188" s="17" t="s">
        <v>347</v>
      </c>
      <c r="R8188" s="18">
        <v>65</v>
      </c>
      <c r="S8188" s="10">
        <v>36</v>
      </c>
      <c r="AA8188" s="11" t="str">
        <f t="shared" si="127"/>
        <v>50. Quảng TrịHuyện Hướng Hóa</v>
      </c>
    </row>
    <row r="8189" spans="11:27" ht="15.75">
      <c r="K8189" s="21"/>
      <c r="L8189" s="17"/>
      <c r="M8189" s="17"/>
      <c r="N8189" s="17" t="s">
        <v>484</v>
      </c>
      <c r="O8189" s="17" t="s">
        <v>1677</v>
      </c>
      <c r="P8189" s="17" t="s">
        <v>7590</v>
      </c>
      <c r="Q8189" s="17" t="s">
        <v>347</v>
      </c>
      <c r="R8189" s="18">
        <v>65</v>
      </c>
      <c r="S8189" s="10">
        <v>36</v>
      </c>
      <c r="AA8189" s="11" t="str">
        <f t="shared" si="127"/>
        <v>50. Quảng TrịHuyện Hướng Hóa</v>
      </c>
    </row>
    <row r="8190" spans="11:27" ht="15.75">
      <c r="K8190" s="21"/>
      <c r="L8190" s="17"/>
      <c r="M8190" s="17"/>
      <c r="N8190" s="17" t="s">
        <v>484</v>
      </c>
      <c r="O8190" s="17" t="s">
        <v>1677</v>
      </c>
      <c r="P8190" s="17" t="s">
        <v>7591</v>
      </c>
      <c r="Q8190" s="17" t="s">
        <v>347</v>
      </c>
      <c r="R8190" s="18">
        <v>65</v>
      </c>
      <c r="S8190" s="10">
        <v>36</v>
      </c>
      <c r="AA8190" s="11" t="str">
        <f t="shared" si="127"/>
        <v>50. Quảng TrịHuyện Hướng Hóa</v>
      </c>
    </row>
    <row r="8191" spans="11:27" ht="15.75">
      <c r="K8191" s="21"/>
      <c r="L8191" s="17"/>
      <c r="M8191" s="17"/>
      <c r="N8191" s="17" t="s">
        <v>484</v>
      </c>
      <c r="O8191" s="17" t="s">
        <v>1677</v>
      </c>
      <c r="P8191" s="17" t="s">
        <v>7592</v>
      </c>
      <c r="Q8191" s="17" t="s">
        <v>347</v>
      </c>
      <c r="R8191" s="18">
        <v>65</v>
      </c>
      <c r="S8191" s="10">
        <v>36</v>
      </c>
      <c r="AA8191" s="11" t="str">
        <f t="shared" si="127"/>
        <v>50. Quảng TrịHuyện Hướng Hóa</v>
      </c>
    </row>
    <row r="8192" spans="11:27" ht="15.75">
      <c r="K8192" s="21"/>
      <c r="L8192" s="17"/>
      <c r="M8192" s="17"/>
      <c r="N8192" s="17" t="s">
        <v>484</v>
      </c>
      <c r="O8192" s="17" t="s">
        <v>1211</v>
      </c>
      <c r="P8192" s="17" t="s">
        <v>7593</v>
      </c>
      <c r="Q8192" s="17" t="s">
        <v>306</v>
      </c>
      <c r="R8192" s="18">
        <v>125</v>
      </c>
      <c r="S8192" s="10">
        <v>50</v>
      </c>
      <c r="AA8192" s="11" t="str">
        <f t="shared" si="127"/>
        <v>50. Quảng TrịHuyện Triệu Phong</v>
      </c>
    </row>
    <row r="8193" spans="11:27" ht="15.75">
      <c r="K8193" s="21"/>
      <c r="L8193" s="17"/>
      <c r="M8193" s="17"/>
      <c r="N8193" s="17" t="s">
        <v>484</v>
      </c>
      <c r="O8193" s="17" t="s">
        <v>1211</v>
      </c>
      <c r="P8193" s="17" t="s">
        <v>7594</v>
      </c>
      <c r="Q8193" s="17" t="s">
        <v>306</v>
      </c>
      <c r="R8193" s="18">
        <v>125</v>
      </c>
      <c r="S8193" s="10">
        <v>50</v>
      </c>
      <c r="AA8193" s="11" t="str">
        <f t="shared" si="127"/>
        <v>50. Quảng TrịHuyện Triệu Phong</v>
      </c>
    </row>
    <row r="8194" spans="11:27" ht="15.75">
      <c r="K8194" s="21"/>
      <c r="L8194" s="17"/>
      <c r="M8194" s="17"/>
      <c r="N8194" s="17" t="s">
        <v>484</v>
      </c>
      <c r="O8194" s="17" t="s">
        <v>1211</v>
      </c>
      <c r="P8194" s="17" t="s">
        <v>7595</v>
      </c>
      <c r="Q8194" s="17" t="s">
        <v>306</v>
      </c>
      <c r="R8194" s="18">
        <v>125</v>
      </c>
      <c r="S8194" s="10">
        <v>50</v>
      </c>
      <c r="AA8194" s="11" t="str">
        <f t="shared" si="127"/>
        <v>50. Quảng TrịHuyện Triệu Phong</v>
      </c>
    </row>
    <row r="8195" spans="11:27" ht="15.75">
      <c r="K8195" s="21"/>
      <c r="L8195" s="17"/>
      <c r="M8195" s="17"/>
      <c r="N8195" s="17" t="s">
        <v>484</v>
      </c>
      <c r="O8195" s="17" t="s">
        <v>1211</v>
      </c>
      <c r="P8195" s="17" t="s">
        <v>7596</v>
      </c>
      <c r="Q8195" s="17" t="s">
        <v>306</v>
      </c>
      <c r="R8195" s="18">
        <v>125</v>
      </c>
      <c r="S8195" s="10">
        <v>50</v>
      </c>
      <c r="AA8195" s="11" t="str">
        <f t="shared" si="127"/>
        <v>50. Quảng TrịHuyện Triệu Phong</v>
      </c>
    </row>
    <row r="8196" spans="11:27" ht="15.75">
      <c r="K8196" s="21"/>
      <c r="L8196" s="17"/>
      <c r="M8196" s="17"/>
      <c r="N8196" s="17" t="s">
        <v>484</v>
      </c>
      <c r="O8196" s="17" t="s">
        <v>1211</v>
      </c>
      <c r="P8196" s="17" t="s">
        <v>7597</v>
      </c>
      <c r="Q8196" s="17" t="s">
        <v>306</v>
      </c>
      <c r="R8196" s="18">
        <v>125</v>
      </c>
      <c r="S8196" s="10">
        <v>50</v>
      </c>
      <c r="AA8196" s="11" t="str">
        <f t="shared" si="127"/>
        <v>50. Quảng TrịHuyện Triệu Phong</v>
      </c>
    </row>
    <row r="8197" spans="11:27" ht="15.75">
      <c r="K8197" s="21"/>
      <c r="L8197" s="17"/>
      <c r="M8197" s="17"/>
      <c r="N8197" s="17" t="s">
        <v>484</v>
      </c>
      <c r="O8197" s="17" t="s">
        <v>1211</v>
      </c>
      <c r="P8197" s="17" t="s">
        <v>7598</v>
      </c>
      <c r="Q8197" s="17" t="s">
        <v>306</v>
      </c>
      <c r="R8197" s="18">
        <v>125</v>
      </c>
      <c r="S8197" s="10">
        <v>50</v>
      </c>
      <c r="AA8197" s="11" t="str">
        <f t="shared" si="127"/>
        <v>50. Quảng TrịHuyện Triệu Phong</v>
      </c>
    </row>
    <row r="8198" spans="11:27" ht="15.75">
      <c r="K8198" s="21"/>
      <c r="L8198" s="17"/>
      <c r="M8198" s="17"/>
      <c r="N8198" s="17" t="s">
        <v>484</v>
      </c>
      <c r="O8198" s="17" t="s">
        <v>1211</v>
      </c>
      <c r="P8198" s="17" t="s">
        <v>7599</v>
      </c>
      <c r="Q8198" s="17" t="s">
        <v>306</v>
      </c>
      <c r="R8198" s="18">
        <v>125</v>
      </c>
      <c r="S8198" s="10">
        <v>50</v>
      </c>
      <c r="AA8198" s="11" t="str">
        <f t="shared" ref="AA8198:AA8261" si="128">N8198&amp;O8198</f>
        <v>50. Quảng TrịHuyện Triệu Phong</v>
      </c>
    </row>
    <row r="8199" spans="11:27" ht="15.75">
      <c r="K8199" s="21"/>
      <c r="L8199" s="17"/>
      <c r="M8199" s="17"/>
      <c r="N8199" s="17" t="s">
        <v>484</v>
      </c>
      <c r="O8199" s="17" t="s">
        <v>1211</v>
      </c>
      <c r="P8199" s="17" t="s">
        <v>7600</v>
      </c>
      <c r="Q8199" s="17" t="s">
        <v>306</v>
      </c>
      <c r="R8199" s="18">
        <v>125</v>
      </c>
      <c r="S8199" s="10">
        <v>50</v>
      </c>
      <c r="AA8199" s="11" t="str">
        <f t="shared" si="128"/>
        <v>50. Quảng TrịHuyện Triệu Phong</v>
      </c>
    </row>
    <row r="8200" spans="11:27" ht="15.75">
      <c r="K8200" s="21"/>
      <c r="L8200" s="17"/>
      <c r="M8200" s="17"/>
      <c r="N8200" s="17" t="s">
        <v>484</v>
      </c>
      <c r="O8200" s="17" t="s">
        <v>1211</v>
      </c>
      <c r="P8200" s="17" t="s">
        <v>7601</v>
      </c>
      <c r="Q8200" s="17" t="s">
        <v>306</v>
      </c>
      <c r="R8200" s="18">
        <v>125</v>
      </c>
      <c r="S8200" s="10">
        <v>50</v>
      </c>
      <c r="AA8200" s="11" t="str">
        <f t="shared" si="128"/>
        <v>50. Quảng TrịHuyện Triệu Phong</v>
      </c>
    </row>
    <row r="8201" spans="11:27" ht="15.75">
      <c r="K8201" s="21"/>
      <c r="L8201" s="17"/>
      <c r="M8201" s="17"/>
      <c r="N8201" s="17" t="s">
        <v>484</v>
      </c>
      <c r="O8201" s="17" t="s">
        <v>1211</v>
      </c>
      <c r="P8201" s="17" t="s">
        <v>7602</v>
      </c>
      <c r="Q8201" s="17" t="s">
        <v>306</v>
      </c>
      <c r="R8201" s="18">
        <v>125</v>
      </c>
      <c r="S8201" s="10">
        <v>50</v>
      </c>
      <c r="AA8201" s="11" t="str">
        <f t="shared" si="128"/>
        <v>50. Quảng TrịHuyện Triệu Phong</v>
      </c>
    </row>
    <row r="8202" spans="11:27" ht="15.75">
      <c r="K8202" s="21"/>
      <c r="L8202" s="17"/>
      <c r="M8202" s="17"/>
      <c r="N8202" s="17" t="s">
        <v>484</v>
      </c>
      <c r="O8202" s="17" t="s">
        <v>1211</v>
      </c>
      <c r="P8202" s="17" t="s">
        <v>7603</v>
      </c>
      <c r="Q8202" s="17" t="s">
        <v>306</v>
      </c>
      <c r="R8202" s="18">
        <v>125</v>
      </c>
      <c r="S8202" s="10">
        <v>50</v>
      </c>
      <c r="AA8202" s="11" t="str">
        <f t="shared" si="128"/>
        <v>50. Quảng TrịHuyện Triệu Phong</v>
      </c>
    </row>
    <row r="8203" spans="11:27" ht="15.75">
      <c r="K8203" s="21"/>
      <c r="L8203" s="17"/>
      <c r="M8203" s="17"/>
      <c r="N8203" s="17" t="s">
        <v>484</v>
      </c>
      <c r="O8203" s="17" t="s">
        <v>1211</v>
      </c>
      <c r="P8203" s="17" t="s">
        <v>7604</v>
      </c>
      <c r="Q8203" s="17" t="s">
        <v>306</v>
      </c>
      <c r="R8203" s="18">
        <v>125</v>
      </c>
      <c r="S8203" s="10">
        <v>50</v>
      </c>
      <c r="AA8203" s="11" t="str">
        <f t="shared" si="128"/>
        <v>50. Quảng TrịHuyện Triệu Phong</v>
      </c>
    </row>
    <row r="8204" spans="11:27" ht="15.75">
      <c r="K8204" s="21"/>
      <c r="L8204" s="17"/>
      <c r="M8204" s="17"/>
      <c r="N8204" s="17" t="s">
        <v>484</v>
      </c>
      <c r="O8204" s="17" t="s">
        <v>1211</v>
      </c>
      <c r="P8204" s="17" t="s">
        <v>7605</v>
      </c>
      <c r="Q8204" s="17" t="s">
        <v>306</v>
      </c>
      <c r="R8204" s="18">
        <v>125</v>
      </c>
      <c r="S8204" s="10">
        <v>50</v>
      </c>
      <c r="AA8204" s="11" t="str">
        <f t="shared" si="128"/>
        <v>50. Quảng TrịHuyện Triệu Phong</v>
      </c>
    </row>
    <row r="8205" spans="11:27" ht="15.75">
      <c r="K8205" s="21"/>
      <c r="L8205" s="17"/>
      <c r="M8205" s="17"/>
      <c r="N8205" s="17" t="s">
        <v>484</v>
      </c>
      <c r="O8205" s="17" t="s">
        <v>1211</v>
      </c>
      <c r="P8205" s="17" t="s">
        <v>7606</v>
      </c>
      <c r="Q8205" s="17" t="s">
        <v>306</v>
      </c>
      <c r="R8205" s="18">
        <v>125</v>
      </c>
      <c r="S8205" s="10">
        <v>50</v>
      </c>
      <c r="AA8205" s="11" t="str">
        <f t="shared" si="128"/>
        <v>50. Quảng TrịHuyện Triệu Phong</v>
      </c>
    </row>
    <row r="8206" spans="11:27" ht="15.75">
      <c r="K8206" s="21"/>
      <c r="L8206" s="17"/>
      <c r="M8206" s="17"/>
      <c r="N8206" s="17" t="s">
        <v>484</v>
      </c>
      <c r="O8206" s="17" t="s">
        <v>1211</v>
      </c>
      <c r="P8206" s="17" t="s">
        <v>7607</v>
      </c>
      <c r="Q8206" s="17" t="s">
        <v>306</v>
      </c>
      <c r="R8206" s="18">
        <v>125</v>
      </c>
      <c r="S8206" s="10">
        <v>50</v>
      </c>
      <c r="AA8206" s="11" t="str">
        <f t="shared" si="128"/>
        <v>50. Quảng TrịHuyện Triệu Phong</v>
      </c>
    </row>
    <row r="8207" spans="11:27" ht="15.75">
      <c r="K8207" s="21"/>
      <c r="L8207" s="17"/>
      <c r="M8207" s="17"/>
      <c r="N8207" s="17" t="s">
        <v>484</v>
      </c>
      <c r="O8207" s="17" t="s">
        <v>1211</v>
      </c>
      <c r="P8207" s="17" t="s">
        <v>7608</v>
      </c>
      <c r="Q8207" s="17" t="s">
        <v>306</v>
      </c>
      <c r="R8207" s="18">
        <v>125</v>
      </c>
      <c r="S8207" s="10">
        <v>50</v>
      </c>
      <c r="AA8207" s="11" t="str">
        <f t="shared" si="128"/>
        <v>50. Quảng TrịHuyện Triệu Phong</v>
      </c>
    </row>
    <row r="8208" spans="11:27" ht="15.75">
      <c r="K8208" s="21"/>
      <c r="L8208" s="17"/>
      <c r="M8208" s="17"/>
      <c r="N8208" s="17" t="s">
        <v>484</v>
      </c>
      <c r="O8208" s="17" t="s">
        <v>1211</v>
      </c>
      <c r="P8208" s="17" t="s">
        <v>7609</v>
      </c>
      <c r="Q8208" s="17" t="s">
        <v>306</v>
      </c>
      <c r="R8208" s="18">
        <v>125</v>
      </c>
      <c r="S8208" s="10">
        <v>50</v>
      </c>
      <c r="AA8208" s="11" t="str">
        <f t="shared" si="128"/>
        <v>50. Quảng TrịHuyện Triệu Phong</v>
      </c>
    </row>
    <row r="8209" spans="11:27" ht="15.75">
      <c r="K8209" s="21"/>
      <c r="L8209" s="17"/>
      <c r="M8209" s="17"/>
      <c r="N8209" s="17" t="s">
        <v>484</v>
      </c>
      <c r="O8209" s="17" t="s">
        <v>1211</v>
      </c>
      <c r="P8209" s="17" t="s">
        <v>7610</v>
      </c>
      <c r="Q8209" s="17" t="s">
        <v>306</v>
      </c>
      <c r="R8209" s="18">
        <v>125</v>
      </c>
      <c r="S8209" s="10">
        <v>50</v>
      </c>
      <c r="AA8209" s="11" t="str">
        <f t="shared" si="128"/>
        <v>50. Quảng TrịHuyện Triệu Phong</v>
      </c>
    </row>
    <row r="8210" spans="11:27" ht="15.75">
      <c r="K8210" s="21"/>
      <c r="L8210" s="17"/>
      <c r="M8210" s="17"/>
      <c r="N8210" s="17" t="s">
        <v>484</v>
      </c>
      <c r="O8210" s="17" t="s">
        <v>1214</v>
      </c>
      <c r="P8210" s="17" t="s">
        <v>7611</v>
      </c>
      <c r="Q8210" s="17" t="s">
        <v>306</v>
      </c>
      <c r="R8210" s="18">
        <v>125</v>
      </c>
      <c r="S8210" s="10">
        <v>50</v>
      </c>
      <c r="AA8210" s="11" t="str">
        <f t="shared" si="128"/>
        <v>50. Quảng TrịHuyện Vĩnh Linh</v>
      </c>
    </row>
    <row r="8211" spans="11:27" ht="15.75">
      <c r="K8211" s="21"/>
      <c r="L8211" s="17"/>
      <c r="M8211" s="17"/>
      <c r="N8211" s="17" t="s">
        <v>484</v>
      </c>
      <c r="O8211" s="17" t="s">
        <v>1214</v>
      </c>
      <c r="P8211" s="17" t="s">
        <v>7612</v>
      </c>
      <c r="Q8211" s="17" t="s">
        <v>306</v>
      </c>
      <c r="R8211" s="18">
        <v>125</v>
      </c>
      <c r="S8211" s="10">
        <v>50</v>
      </c>
      <c r="AA8211" s="11" t="str">
        <f t="shared" si="128"/>
        <v>50. Quảng TrịHuyện Vĩnh Linh</v>
      </c>
    </row>
    <row r="8212" spans="11:27" ht="15.75">
      <c r="K8212" s="21"/>
      <c r="L8212" s="17"/>
      <c r="M8212" s="17"/>
      <c r="N8212" s="17" t="s">
        <v>484</v>
      </c>
      <c r="O8212" s="17" t="s">
        <v>1214</v>
      </c>
      <c r="P8212" s="17" t="s">
        <v>7613</v>
      </c>
      <c r="Q8212" s="17" t="s">
        <v>306</v>
      </c>
      <c r="R8212" s="18">
        <v>125</v>
      </c>
      <c r="S8212" s="10">
        <v>50</v>
      </c>
      <c r="AA8212" s="11" t="str">
        <f t="shared" si="128"/>
        <v>50. Quảng TrịHuyện Vĩnh Linh</v>
      </c>
    </row>
    <row r="8213" spans="11:27" ht="15.75">
      <c r="K8213" s="21"/>
      <c r="L8213" s="17"/>
      <c r="M8213" s="17"/>
      <c r="N8213" s="17" t="s">
        <v>484</v>
      </c>
      <c r="O8213" s="17" t="s">
        <v>1214</v>
      </c>
      <c r="P8213" s="17" t="s">
        <v>7614</v>
      </c>
      <c r="Q8213" s="17" t="s">
        <v>306</v>
      </c>
      <c r="R8213" s="18">
        <v>125</v>
      </c>
      <c r="S8213" s="10">
        <v>50</v>
      </c>
      <c r="AA8213" s="11" t="str">
        <f t="shared" si="128"/>
        <v>50. Quảng TrịHuyện Vĩnh Linh</v>
      </c>
    </row>
    <row r="8214" spans="11:27" ht="15.75">
      <c r="K8214" s="21"/>
      <c r="L8214" s="17"/>
      <c r="M8214" s="17"/>
      <c r="N8214" s="17" t="s">
        <v>484</v>
      </c>
      <c r="O8214" s="17" t="s">
        <v>1214</v>
      </c>
      <c r="P8214" s="17" t="s">
        <v>4453</v>
      </c>
      <c r="Q8214" s="17" t="s">
        <v>306</v>
      </c>
      <c r="R8214" s="18">
        <v>125</v>
      </c>
      <c r="S8214" s="10">
        <v>50</v>
      </c>
      <c r="AA8214" s="11" t="str">
        <f t="shared" si="128"/>
        <v>50. Quảng TrịHuyện Vĩnh Linh</v>
      </c>
    </row>
    <row r="8215" spans="11:27" ht="15.75">
      <c r="K8215" s="21"/>
      <c r="L8215" s="17"/>
      <c r="M8215" s="17"/>
      <c r="N8215" s="17" t="s">
        <v>484</v>
      </c>
      <c r="O8215" s="17" t="s">
        <v>1214</v>
      </c>
      <c r="P8215" s="17" t="s">
        <v>7615</v>
      </c>
      <c r="Q8215" s="17" t="s">
        <v>306</v>
      </c>
      <c r="R8215" s="18">
        <v>125</v>
      </c>
      <c r="S8215" s="10">
        <v>50</v>
      </c>
      <c r="AA8215" s="11" t="str">
        <f t="shared" si="128"/>
        <v>50. Quảng TrịHuyện Vĩnh Linh</v>
      </c>
    </row>
    <row r="8216" spans="11:27" ht="15.75">
      <c r="K8216" s="21"/>
      <c r="L8216" s="17"/>
      <c r="M8216" s="17"/>
      <c r="N8216" s="17" t="s">
        <v>484</v>
      </c>
      <c r="O8216" s="17" t="s">
        <v>1214</v>
      </c>
      <c r="P8216" s="17" t="s">
        <v>7616</v>
      </c>
      <c r="Q8216" s="17" t="s">
        <v>306</v>
      </c>
      <c r="R8216" s="18">
        <v>125</v>
      </c>
      <c r="S8216" s="10">
        <v>50</v>
      </c>
      <c r="AA8216" s="11" t="str">
        <f t="shared" si="128"/>
        <v>50. Quảng TrịHuyện Vĩnh Linh</v>
      </c>
    </row>
    <row r="8217" spans="11:27" ht="15.75">
      <c r="K8217" s="21"/>
      <c r="L8217" s="17"/>
      <c r="M8217" s="17"/>
      <c r="N8217" s="17" t="s">
        <v>484</v>
      </c>
      <c r="O8217" s="17" t="s">
        <v>1214</v>
      </c>
      <c r="P8217" s="17" t="s">
        <v>7617</v>
      </c>
      <c r="Q8217" s="17" t="s">
        <v>306</v>
      </c>
      <c r="R8217" s="18">
        <v>125</v>
      </c>
      <c r="S8217" s="10">
        <v>50</v>
      </c>
      <c r="AA8217" s="11" t="str">
        <f t="shared" si="128"/>
        <v>50. Quảng TrịHuyện Vĩnh Linh</v>
      </c>
    </row>
    <row r="8218" spans="11:27" ht="15.75">
      <c r="K8218" s="21"/>
      <c r="L8218" s="17"/>
      <c r="M8218" s="17"/>
      <c r="N8218" s="17" t="s">
        <v>484</v>
      </c>
      <c r="O8218" s="17" t="s">
        <v>1214</v>
      </c>
      <c r="P8218" s="17" t="s">
        <v>7618</v>
      </c>
      <c r="Q8218" s="17" t="s">
        <v>306</v>
      </c>
      <c r="R8218" s="18">
        <v>125</v>
      </c>
      <c r="S8218" s="10">
        <v>50</v>
      </c>
      <c r="AA8218" s="11" t="str">
        <f t="shared" si="128"/>
        <v>50. Quảng TrịHuyện Vĩnh Linh</v>
      </c>
    </row>
    <row r="8219" spans="11:27" ht="15.75">
      <c r="K8219" s="21"/>
      <c r="L8219" s="17"/>
      <c r="M8219" s="17"/>
      <c r="N8219" s="17" t="s">
        <v>484</v>
      </c>
      <c r="O8219" s="17" t="s">
        <v>1214</v>
      </c>
      <c r="P8219" s="17" t="s">
        <v>2412</v>
      </c>
      <c r="Q8219" s="17" t="s">
        <v>306</v>
      </c>
      <c r="R8219" s="18">
        <v>125</v>
      </c>
      <c r="S8219" s="10">
        <v>50</v>
      </c>
      <c r="AA8219" s="11" t="str">
        <f t="shared" si="128"/>
        <v>50. Quảng TrịHuyện Vĩnh Linh</v>
      </c>
    </row>
    <row r="8220" spans="11:27" ht="15.75">
      <c r="K8220" s="21"/>
      <c r="L8220" s="17"/>
      <c r="M8220" s="17"/>
      <c r="N8220" s="17" t="s">
        <v>484</v>
      </c>
      <c r="O8220" s="17" t="s">
        <v>1214</v>
      </c>
      <c r="P8220" s="17" t="s">
        <v>7619</v>
      </c>
      <c r="Q8220" s="17" t="s">
        <v>306</v>
      </c>
      <c r="R8220" s="18">
        <v>125</v>
      </c>
      <c r="S8220" s="10">
        <v>50</v>
      </c>
      <c r="AA8220" s="11" t="str">
        <f t="shared" si="128"/>
        <v>50. Quảng TrịHuyện Vĩnh Linh</v>
      </c>
    </row>
    <row r="8221" spans="11:27" ht="15.75">
      <c r="K8221" s="21"/>
      <c r="L8221" s="17"/>
      <c r="M8221" s="17"/>
      <c r="N8221" s="17" t="s">
        <v>484</v>
      </c>
      <c r="O8221" s="17" t="s">
        <v>1214</v>
      </c>
      <c r="P8221" s="17" t="s">
        <v>7620</v>
      </c>
      <c r="Q8221" s="17" t="s">
        <v>306</v>
      </c>
      <c r="R8221" s="18">
        <v>125</v>
      </c>
      <c r="S8221" s="10">
        <v>50</v>
      </c>
      <c r="AA8221" s="11" t="str">
        <f t="shared" si="128"/>
        <v>50. Quảng TrịHuyện Vĩnh Linh</v>
      </c>
    </row>
    <row r="8222" spans="11:27" ht="15.75">
      <c r="K8222" s="21"/>
      <c r="L8222" s="17"/>
      <c r="M8222" s="17"/>
      <c r="N8222" s="17" t="s">
        <v>484</v>
      </c>
      <c r="O8222" s="17" t="s">
        <v>1214</v>
      </c>
      <c r="P8222" s="17" t="s">
        <v>2081</v>
      </c>
      <c r="Q8222" s="17" t="s">
        <v>306</v>
      </c>
      <c r="R8222" s="18">
        <v>125</v>
      </c>
      <c r="S8222" s="10">
        <v>50</v>
      </c>
      <c r="AA8222" s="11" t="str">
        <f t="shared" si="128"/>
        <v>50. Quảng TrịHuyện Vĩnh Linh</v>
      </c>
    </row>
    <row r="8223" spans="11:27" ht="15.75">
      <c r="K8223" s="21"/>
      <c r="L8223" s="17"/>
      <c r="M8223" s="17"/>
      <c r="N8223" s="17" t="s">
        <v>484</v>
      </c>
      <c r="O8223" s="17" t="s">
        <v>1214</v>
      </c>
      <c r="P8223" s="17" t="s">
        <v>7621</v>
      </c>
      <c r="Q8223" s="17" t="s">
        <v>306</v>
      </c>
      <c r="R8223" s="18">
        <v>125</v>
      </c>
      <c r="S8223" s="10">
        <v>50</v>
      </c>
      <c r="AA8223" s="11" t="str">
        <f t="shared" si="128"/>
        <v>50. Quảng TrịHuyện Vĩnh Linh</v>
      </c>
    </row>
    <row r="8224" spans="11:27" ht="15.75">
      <c r="K8224" s="21"/>
      <c r="L8224" s="17"/>
      <c r="M8224" s="17"/>
      <c r="N8224" s="17" t="s">
        <v>484</v>
      </c>
      <c r="O8224" s="17" t="s">
        <v>1214</v>
      </c>
      <c r="P8224" s="17" t="s">
        <v>3174</v>
      </c>
      <c r="Q8224" s="17" t="s">
        <v>306</v>
      </c>
      <c r="R8224" s="18">
        <v>125</v>
      </c>
      <c r="S8224" s="10">
        <v>50</v>
      </c>
      <c r="AA8224" s="11" t="str">
        <f t="shared" si="128"/>
        <v>50. Quảng TrịHuyện Vĩnh Linh</v>
      </c>
    </row>
    <row r="8225" spans="11:27" ht="15.75">
      <c r="K8225" s="21"/>
      <c r="L8225" s="17"/>
      <c r="M8225" s="17"/>
      <c r="N8225" s="17" t="s">
        <v>484</v>
      </c>
      <c r="O8225" s="17" t="s">
        <v>1214</v>
      </c>
      <c r="P8225" s="17" t="s">
        <v>7622</v>
      </c>
      <c r="Q8225" s="17" t="s">
        <v>306</v>
      </c>
      <c r="R8225" s="18">
        <v>125</v>
      </c>
      <c r="S8225" s="10">
        <v>50</v>
      </c>
      <c r="AA8225" s="11" t="str">
        <f t="shared" si="128"/>
        <v>50. Quảng TrịHuyện Vĩnh Linh</v>
      </c>
    </row>
    <row r="8226" spans="11:27" ht="15.75">
      <c r="K8226" s="21"/>
      <c r="L8226" s="17"/>
      <c r="M8226" s="17"/>
      <c r="N8226" s="17" t="s">
        <v>484</v>
      </c>
      <c r="O8226" s="17" t="s">
        <v>1214</v>
      </c>
      <c r="P8226" s="17" t="s">
        <v>5303</v>
      </c>
      <c r="Q8226" s="17" t="s">
        <v>306</v>
      </c>
      <c r="R8226" s="18">
        <v>125</v>
      </c>
      <c r="S8226" s="10">
        <v>50</v>
      </c>
      <c r="AA8226" s="11" t="str">
        <f t="shared" si="128"/>
        <v>50. Quảng TrịHuyện Vĩnh Linh</v>
      </c>
    </row>
    <row r="8227" spans="11:27" ht="15.75">
      <c r="K8227" s="21"/>
      <c r="L8227" s="17"/>
      <c r="M8227" s="17"/>
      <c r="N8227" s="17" t="s">
        <v>484</v>
      </c>
      <c r="O8227" s="17" t="s">
        <v>1214</v>
      </c>
      <c r="P8227" s="17" t="s">
        <v>7623</v>
      </c>
      <c r="Q8227" s="17" t="s">
        <v>306</v>
      </c>
      <c r="R8227" s="18">
        <v>125</v>
      </c>
      <c r="S8227" s="10">
        <v>50</v>
      </c>
      <c r="AA8227" s="11" t="str">
        <f t="shared" si="128"/>
        <v>50. Quảng TrịHuyện Vĩnh Linh</v>
      </c>
    </row>
    <row r="8228" spans="11:27" ht="15.75">
      <c r="K8228" s="21"/>
      <c r="L8228" s="17"/>
      <c r="M8228" s="17"/>
      <c r="N8228" s="17" t="s">
        <v>484</v>
      </c>
      <c r="O8228" s="17" t="s">
        <v>1681</v>
      </c>
      <c r="P8228" s="17" t="s">
        <v>2465</v>
      </c>
      <c r="Q8228" s="17" t="s">
        <v>297</v>
      </c>
      <c r="R8228" s="18">
        <v>95</v>
      </c>
      <c r="S8228" s="10">
        <v>44</v>
      </c>
      <c r="AA8228" s="11" t="str">
        <f t="shared" si="128"/>
        <v>50. Quảng TrịThành phố Đông Hà</v>
      </c>
    </row>
    <row r="8229" spans="11:27" ht="15.75">
      <c r="K8229" s="21"/>
      <c r="L8229" s="17"/>
      <c r="M8229" s="17"/>
      <c r="N8229" s="17" t="s">
        <v>484</v>
      </c>
      <c r="O8229" s="17" t="s">
        <v>1681</v>
      </c>
      <c r="P8229" s="17" t="s">
        <v>2466</v>
      </c>
      <c r="Q8229" s="17" t="s">
        <v>297</v>
      </c>
      <c r="R8229" s="18">
        <v>95</v>
      </c>
      <c r="S8229" s="10">
        <v>44</v>
      </c>
      <c r="AA8229" s="11" t="str">
        <f t="shared" si="128"/>
        <v>50. Quảng TrịThành phố Đông Hà</v>
      </c>
    </row>
    <row r="8230" spans="11:27" ht="15.75">
      <c r="K8230" s="21"/>
      <c r="L8230" s="17"/>
      <c r="M8230" s="17"/>
      <c r="N8230" s="17" t="s">
        <v>484</v>
      </c>
      <c r="O8230" s="17" t="s">
        <v>1681</v>
      </c>
      <c r="P8230" s="17" t="s">
        <v>2467</v>
      </c>
      <c r="Q8230" s="17" t="s">
        <v>297</v>
      </c>
      <c r="R8230" s="18">
        <v>95</v>
      </c>
      <c r="S8230" s="10">
        <v>44</v>
      </c>
      <c r="AA8230" s="11" t="str">
        <f t="shared" si="128"/>
        <v>50. Quảng TrịThành phố Đông Hà</v>
      </c>
    </row>
    <row r="8231" spans="11:27" ht="15.75">
      <c r="K8231" s="21"/>
      <c r="L8231" s="17"/>
      <c r="M8231" s="17"/>
      <c r="N8231" s="17" t="s">
        <v>484</v>
      </c>
      <c r="O8231" s="17" t="s">
        <v>1681</v>
      </c>
      <c r="P8231" s="17" t="s">
        <v>2468</v>
      </c>
      <c r="Q8231" s="17" t="s">
        <v>297</v>
      </c>
      <c r="R8231" s="18">
        <v>95</v>
      </c>
      <c r="S8231" s="10">
        <v>44</v>
      </c>
      <c r="AA8231" s="11" t="str">
        <f t="shared" si="128"/>
        <v>50. Quảng TrịThành phố Đông Hà</v>
      </c>
    </row>
    <row r="8232" spans="11:27" ht="15.75">
      <c r="K8232" s="21"/>
      <c r="L8232" s="17"/>
      <c r="M8232" s="17"/>
      <c r="N8232" s="17" t="s">
        <v>484</v>
      </c>
      <c r="O8232" s="17" t="s">
        <v>1681</v>
      </c>
      <c r="P8232" s="17" t="s">
        <v>2469</v>
      </c>
      <c r="Q8232" s="17" t="s">
        <v>297</v>
      </c>
      <c r="R8232" s="18">
        <v>95</v>
      </c>
      <c r="S8232" s="10">
        <v>44</v>
      </c>
      <c r="AA8232" s="11" t="str">
        <f t="shared" si="128"/>
        <v>50. Quảng TrịThành phố Đông Hà</v>
      </c>
    </row>
    <row r="8233" spans="11:27" ht="15.75">
      <c r="K8233" s="21"/>
      <c r="L8233" s="17"/>
      <c r="M8233" s="17"/>
      <c r="N8233" s="17" t="s">
        <v>484</v>
      </c>
      <c r="O8233" s="17" t="s">
        <v>1681</v>
      </c>
      <c r="P8233" s="17" t="s">
        <v>7624</v>
      </c>
      <c r="Q8233" s="17" t="s">
        <v>297</v>
      </c>
      <c r="R8233" s="18">
        <v>95</v>
      </c>
      <c r="S8233" s="10">
        <v>44</v>
      </c>
      <c r="AA8233" s="11" t="str">
        <f t="shared" si="128"/>
        <v>50. Quảng TrịThành phố Đông Hà</v>
      </c>
    </row>
    <row r="8234" spans="11:27" ht="15.75">
      <c r="K8234" s="21"/>
      <c r="L8234" s="17"/>
      <c r="M8234" s="17"/>
      <c r="N8234" s="17" t="s">
        <v>484</v>
      </c>
      <c r="O8234" s="17" t="s">
        <v>1681</v>
      </c>
      <c r="P8234" s="17" t="s">
        <v>7625</v>
      </c>
      <c r="Q8234" s="17" t="s">
        <v>297</v>
      </c>
      <c r="R8234" s="18">
        <v>95</v>
      </c>
      <c r="S8234" s="10">
        <v>44</v>
      </c>
      <c r="AA8234" s="11" t="str">
        <f t="shared" si="128"/>
        <v>50. Quảng TrịThành phố Đông Hà</v>
      </c>
    </row>
    <row r="8235" spans="11:27" ht="15.75">
      <c r="K8235" s="21"/>
      <c r="L8235" s="17"/>
      <c r="M8235" s="17"/>
      <c r="N8235" s="17" t="s">
        <v>484</v>
      </c>
      <c r="O8235" s="17" t="s">
        <v>1681</v>
      </c>
      <c r="P8235" s="17" t="s">
        <v>7626</v>
      </c>
      <c r="Q8235" s="17" t="s">
        <v>297</v>
      </c>
      <c r="R8235" s="18">
        <v>95</v>
      </c>
      <c r="S8235" s="10">
        <v>44</v>
      </c>
      <c r="AA8235" s="11" t="str">
        <f t="shared" si="128"/>
        <v>50. Quảng TrịThành phố Đông Hà</v>
      </c>
    </row>
    <row r="8236" spans="11:27" ht="15.75">
      <c r="K8236" s="21"/>
      <c r="L8236" s="17"/>
      <c r="M8236" s="17"/>
      <c r="N8236" s="17" t="s">
        <v>484</v>
      </c>
      <c r="O8236" s="17" t="s">
        <v>1681</v>
      </c>
      <c r="P8236" s="17" t="s">
        <v>7627</v>
      </c>
      <c r="Q8236" s="17" t="s">
        <v>297</v>
      </c>
      <c r="R8236" s="18">
        <v>95</v>
      </c>
      <c r="S8236" s="10">
        <v>44</v>
      </c>
      <c r="AA8236" s="11" t="str">
        <f t="shared" si="128"/>
        <v>50. Quảng TrịThành phố Đông Hà</v>
      </c>
    </row>
    <row r="8237" spans="11:27" ht="15.75">
      <c r="K8237" s="21"/>
      <c r="L8237" s="17"/>
      <c r="M8237" s="17"/>
      <c r="N8237" s="17" t="s">
        <v>484</v>
      </c>
      <c r="O8237" s="17" t="s">
        <v>1682</v>
      </c>
      <c r="P8237" s="17" t="s">
        <v>2465</v>
      </c>
      <c r="Q8237" s="17" t="s">
        <v>297</v>
      </c>
      <c r="R8237" s="18">
        <v>95</v>
      </c>
      <c r="S8237" s="10">
        <v>44</v>
      </c>
      <c r="AA8237" s="11" t="str">
        <f t="shared" si="128"/>
        <v>50. Quảng TrịThị xã Quảng Trị</v>
      </c>
    </row>
    <row r="8238" spans="11:27" ht="15.75">
      <c r="K8238" s="21"/>
      <c r="L8238" s="17"/>
      <c r="M8238" s="17"/>
      <c r="N8238" s="17" t="s">
        <v>484</v>
      </c>
      <c r="O8238" s="17" t="s">
        <v>1682</v>
      </c>
      <c r="P8238" s="17" t="s">
        <v>2466</v>
      </c>
      <c r="Q8238" s="17" t="s">
        <v>297</v>
      </c>
      <c r="R8238" s="18">
        <v>95</v>
      </c>
      <c r="S8238" s="10">
        <v>44</v>
      </c>
      <c r="AA8238" s="11" t="str">
        <f t="shared" si="128"/>
        <v>50. Quảng TrịThị xã Quảng Trị</v>
      </c>
    </row>
    <row r="8239" spans="11:27" ht="15.75">
      <c r="K8239" s="21"/>
      <c r="L8239" s="17"/>
      <c r="M8239" s="17"/>
      <c r="N8239" s="17" t="s">
        <v>484</v>
      </c>
      <c r="O8239" s="17" t="s">
        <v>1682</v>
      </c>
      <c r="P8239" s="17" t="s">
        <v>2467</v>
      </c>
      <c r="Q8239" s="17" t="s">
        <v>297</v>
      </c>
      <c r="R8239" s="18">
        <v>95</v>
      </c>
      <c r="S8239" s="10">
        <v>44</v>
      </c>
      <c r="AA8239" s="11" t="str">
        <f t="shared" si="128"/>
        <v>50. Quảng TrịThị xã Quảng Trị</v>
      </c>
    </row>
    <row r="8240" spans="11:27" ht="15.75">
      <c r="K8240" s="21"/>
      <c r="L8240" s="17"/>
      <c r="M8240" s="17"/>
      <c r="N8240" s="17" t="s">
        <v>484</v>
      </c>
      <c r="O8240" s="17" t="s">
        <v>1682</v>
      </c>
      <c r="P8240" s="17" t="s">
        <v>7628</v>
      </c>
      <c r="Q8240" s="17" t="s">
        <v>297</v>
      </c>
      <c r="R8240" s="18">
        <v>95</v>
      </c>
      <c r="S8240" s="10">
        <v>44</v>
      </c>
      <c r="AA8240" s="11" t="str">
        <f t="shared" si="128"/>
        <v>50. Quảng TrịThị xã Quảng Trị</v>
      </c>
    </row>
    <row r="8241" spans="11:27" ht="15.75">
      <c r="K8241" s="21"/>
      <c r="L8241" s="17"/>
      <c r="M8241" s="17"/>
      <c r="N8241" s="17" t="s">
        <v>484</v>
      </c>
      <c r="O8241" s="17" t="s">
        <v>1682</v>
      </c>
      <c r="P8241" s="17" t="s">
        <v>7629</v>
      </c>
      <c r="Q8241" s="17" t="s">
        <v>297</v>
      </c>
      <c r="R8241" s="18">
        <v>95</v>
      </c>
      <c r="S8241" s="10">
        <v>44</v>
      </c>
      <c r="AA8241" s="11" t="str">
        <f t="shared" si="128"/>
        <v>50. Quảng TrịThị xã Quảng Trị</v>
      </c>
    </row>
    <row r="8242" spans="11:27" ht="15.75">
      <c r="K8242" s="21"/>
      <c r="L8242" s="17"/>
      <c r="M8242" s="17"/>
      <c r="N8242" s="17" t="s">
        <v>487</v>
      </c>
      <c r="O8242" s="17" t="s">
        <v>1684</v>
      </c>
      <c r="P8242" s="17" t="s">
        <v>7630</v>
      </c>
      <c r="Q8242" s="17" t="s">
        <v>297</v>
      </c>
      <c r="R8242" s="18">
        <v>95</v>
      </c>
      <c r="S8242" s="10">
        <v>44</v>
      </c>
      <c r="AA8242" s="11" t="str">
        <f t="shared" si="128"/>
        <v>51. Sóc TrăngHuyện Cù Lao Dung</v>
      </c>
    </row>
    <row r="8243" spans="11:27" ht="15.75">
      <c r="K8243" s="21"/>
      <c r="L8243" s="17"/>
      <c r="M8243" s="17"/>
      <c r="N8243" s="17" t="s">
        <v>487</v>
      </c>
      <c r="O8243" s="17" t="s">
        <v>1684</v>
      </c>
      <c r="P8243" s="17" t="s">
        <v>7631</v>
      </c>
      <c r="Q8243" s="17" t="s">
        <v>297</v>
      </c>
      <c r="R8243" s="18">
        <v>95</v>
      </c>
      <c r="S8243" s="10">
        <v>44</v>
      </c>
      <c r="AA8243" s="11" t="str">
        <f t="shared" si="128"/>
        <v>51. Sóc TrăngHuyện Cù Lao Dung</v>
      </c>
    </row>
    <row r="8244" spans="11:27" ht="15.75">
      <c r="K8244" s="21"/>
      <c r="L8244" s="17"/>
      <c r="M8244" s="17"/>
      <c r="N8244" s="17" t="s">
        <v>487</v>
      </c>
      <c r="O8244" s="17" t="s">
        <v>1684</v>
      </c>
      <c r="P8244" s="17" t="s">
        <v>7632</v>
      </c>
      <c r="Q8244" s="17" t="s">
        <v>297</v>
      </c>
      <c r="R8244" s="18">
        <v>95</v>
      </c>
      <c r="S8244" s="10">
        <v>44</v>
      </c>
      <c r="AA8244" s="11" t="str">
        <f t="shared" si="128"/>
        <v>51. Sóc TrăngHuyện Cù Lao Dung</v>
      </c>
    </row>
    <row r="8245" spans="11:27" ht="15.75">
      <c r="K8245" s="21"/>
      <c r="L8245" s="17"/>
      <c r="M8245" s="17"/>
      <c r="N8245" s="17" t="s">
        <v>487</v>
      </c>
      <c r="O8245" s="17" t="s">
        <v>1684</v>
      </c>
      <c r="P8245" s="17" t="s">
        <v>7633</v>
      </c>
      <c r="Q8245" s="17" t="s">
        <v>297</v>
      </c>
      <c r="R8245" s="18">
        <v>95</v>
      </c>
      <c r="S8245" s="10">
        <v>44</v>
      </c>
      <c r="AA8245" s="11" t="str">
        <f t="shared" si="128"/>
        <v>51. Sóc TrăngHuyện Cù Lao Dung</v>
      </c>
    </row>
    <row r="8246" spans="11:27" ht="15.75">
      <c r="K8246" s="21"/>
      <c r="L8246" s="17"/>
      <c r="M8246" s="17"/>
      <c r="N8246" s="17" t="s">
        <v>487</v>
      </c>
      <c r="O8246" s="17" t="s">
        <v>1684</v>
      </c>
      <c r="P8246" s="17" t="s">
        <v>7634</v>
      </c>
      <c r="Q8246" s="17" t="s">
        <v>297</v>
      </c>
      <c r="R8246" s="18">
        <v>95</v>
      </c>
      <c r="S8246" s="10">
        <v>44</v>
      </c>
      <c r="AA8246" s="11" t="str">
        <f t="shared" si="128"/>
        <v>51. Sóc TrăngHuyện Cù Lao Dung</v>
      </c>
    </row>
    <row r="8247" spans="11:27" ht="15.75">
      <c r="K8247" s="21"/>
      <c r="L8247" s="17"/>
      <c r="M8247" s="17"/>
      <c r="N8247" s="17" t="s">
        <v>487</v>
      </c>
      <c r="O8247" s="17" t="s">
        <v>1684</v>
      </c>
      <c r="P8247" s="17" t="s">
        <v>7635</v>
      </c>
      <c r="Q8247" s="17" t="s">
        <v>297</v>
      </c>
      <c r="R8247" s="18">
        <v>95</v>
      </c>
      <c r="S8247" s="10">
        <v>44</v>
      </c>
      <c r="AA8247" s="11" t="str">
        <f t="shared" si="128"/>
        <v>51. Sóc TrăngHuyện Cù Lao Dung</v>
      </c>
    </row>
    <row r="8248" spans="11:27" ht="15.75">
      <c r="K8248" s="21"/>
      <c r="L8248" s="17"/>
      <c r="M8248" s="17"/>
      <c r="N8248" s="17" t="s">
        <v>487</v>
      </c>
      <c r="O8248" s="17" t="s">
        <v>1684</v>
      </c>
      <c r="P8248" s="17" t="s">
        <v>7636</v>
      </c>
      <c r="Q8248" s="17" t="s">
        <v>297</v>
      </c>
      <c r="R8248" s="18">
        <v>95</v>
      </c>
      <c r="S8248" s="10">
        <v>44</v>
      </c>
      <c r="AA8248" s="11" t="str">
        <f t="shared" si="128"/>
        <v>51. Sóc TrăngHuyện Cù Lao Dung</v>
      </c>
    </row>
    <row r="8249" spans="11:27" ht="15.75">
      <c r="K8249" s="21"/>
      <c r="L8249" s="17"/>
      <c r="M8249" s="17"/>
      <c r="N8249" s="17" t="s">
        <v>487</v>
      </c>
      <c r="O8249" s="17" t="s">
        <v>1684</v>
      </c>
      <c r="P8249" s="17" t="s">
        <v>7637</v>
      </c>
      <c r="Q8249" s="17" t="s">
        <v>297</v>
      </c>
      <c r="R8249" s="18">
        <v>95</v>
      </c>
      <c r="S8249" s="10">
        <v>44</v>
      </c>
      <c r="AA8249" s="11" t="str">
        <f t="shared" si="128"/>
        <v>51. Sóc TrăngHuyện Cù Lao Dung</v>
      </c>
    </row>
    <row r="8250" spans="11:27" ht="15.75">
      <c r="K8250" s="21"/>
      <c r="L8250" s="17"/>
      <c r="M8250" s="17"/>
      <c r="N8250" s="17" t="s">
        <v>487</v>
      </c>
      <c r="O8250" s="17" t="s">
        <v>601</v>
      </c>
      <c r="P8250" s="17" t="s">
        <v>2946</v>
      </c>
      <c r="Q8250" s="17" t="s">
        <v>297</v>
      </c>
      <c r="R8250" s="18">
        <v>95</v>
      </c>
      <c r="S8250" s="10">
        <v>44</v>
      </c>
      <c r="AA8250" s="11" t="str">
        <f t="shared" si="128"/>
        <v>51. Sóc TrăngHuyện Châu Thành</v>
      </c>
    </row>
    <row r="8251" spans="11:27" ht="15.75">
      <c r="K8251" s="21"/>
      <c r="L8251" s="17"/>
      <c r="M8251" s="17"/>
      <c r="N8251" s="17" t="s">
        <v>487</v>
      </c>
      <c r="O8251" s="17" t="s">
        <v>601</v>
      </c>
      <c r="P8251" s="17" t="s">
        <v>2915</v>
      </c>
      <c r="Q8251" s="17" t="s">
        <v>297</v>
      </c>
      <c r="R8251" s="18">
        <v>95</v>
      </c>
      <c r="S8251" s="10">
        <v>44</v>
      </c>
      <c r="AA8251" s="11" t="str">
        <f t="shared" si="128"/>
        <v>51. Sóc TrăngHuyện Châu Thành</v>
      </c>
    </row>
    <row r="8252" spans="11:27" ht="15.75">
      <c r="K8252" s="21"/>
      <c r="L8252" s="17"/>
      <c r="M8252" s="17"/>
      <c r="N8252" s="17" t="s">
        <v>487</v>
      </c>
      <c r="O8252" s="17" t="s">
        <v>601</v>
      </c>
      <c r="P8252" s="17" t="s">
        <v>4511</v>
      </c>
      <c r="Q8252" s="17" t="s">
        <v>297</v>
      </c>
      <c r="R8252" s="18">
        <v>95</v>
      </c>
      <c r="S8252" s="10">
        <v>44</v>
      </c>
      <c r="AA8252" s="11" t="str">
        <f t="shared" si="128"/>
        <v>51. Sóc TrăngHuyện Châu Thành</v>
      </c>
    </row>
    <row r="8253" spans="11:27" ht="15.75">
      <c r="K8253" s="21"/>
      <c r="L8253" s="17"/>
      <c r="M8253" s="17"/>
      <c r="N8253" s="17" t="s">
        <v>487</v>
      </c>
      <c r="O8253" s="17" t="s">
        <v>601</v>
      </c>
      <c r="P8253" s="17" t="s">
        <v>7638</v>
      </c>
      <c r="Q8253" s="17" t="s">
        <v>297</v>
      </c>
      <c r="R8253" s="18">
        <v>95</v>
      </c>
      <c r="S8253" s="10">
        <v>44</v>
      </c>
      <c r="AA8253" s="11" t="str">
        <f t="shared" si="128"/>
        <v>51. Sóc TrăngHuyện Châu Thành</v>
      </c>
    </row>
    <row r="8254" spans="11:27" ht="15.75">
      <c r="K8254" s="21"/>
      <c r="L8254" s="17"/>
      <c r="M8254" s="17"/>
      <c r="N8254" s="17" t="s">
        <v>487</v>
      </c>
      <c r="O8254" s="17" t="s">
        <v>601</v>
      </c>
      <c r="P8254" s="17" t="s">
        <v>7639</v>
      </c>
      <c r="Q8254" s="17" t="s">
        <v>297</v>
      </c>
      <c r="R8254" s="18">
        <v>95</v>
      </c>
      <c r="S8254" s="10">
        <v>44</v>
      </c>
      <c r="AA8254" s="11" t="str">
        <f t="shared" si="128"/>
        <v>51. Sóc TrăngHuyện Châu Thành</v>
      </c>
    </row>
    <row r="8255" spans="11:27" ht="15.75">
      <c r="K8255" s="21"/>
      <c r="L8255" s="17"/>
      <c r="M8255" s="17"/>
      <c r="N8255" s="17" t="s">
        <v>487</v>
      </c>
      <c r="O8255" s="17" t="s">
        <v>601</v>
      </c>
      <c r="P8255" s="17" t="s">
        <v>3430</v>
      </c>
      <c r="Q8255" s="17" t="s">
        <v>297</v>
      </c>
      <c r="R8255" s="18">
        <v>95</v>
      </c>
      <c r="S8255" s="10">
        <v>44</v>
      </c>
      <c r="AA8255" s="11" t="str">
        <f t="shared" si="128"/>
        <v>51. Sóc TrăngHuyện Châu Thành</v>
      </c>
    </row>
    <row r="8256" spans="11:27" ht="15.75">
      <c r="K8256" s="21"/>
      <c r="L8256" s="17"/>
      <c r="M8256" s="17"/>
      <c r="N8256" s="17" t="s">
        <v>487</v>
      </c>
      <c r="O8256" s="17" t="s">
        <v>601</v>
      </c>
      <c r="P8256" s="17" t="s">
        <v>7640</v>
      </c>
      <c r="Q8256" s="17" t="s">
        <v>297</v>
      </c>
      <c r="R8256" s="18">
        <v>95</v>
      </c>
      <c r="S8256" s="10">
        <v>44</v>
      </c>
      <c r="AA8256" s="11" t="str">
        <f t="shared" si="128"/>
        <v>51. Sóc TrăngHuyện Châu Thành</v>
      </c>
    </row>
    <row r="8257" spans="11:27" ht="15.75">
      <c r="K8257" s="21"/>
      <c r="L8257" s="17"/>
      <c r="M8257" s="17"/>
      <c r="N8257" s="17" t="s">
        <v>487</v>
      </c>
      <c r="O8257" s="17" t="s">
        <v>601</v>
      </c>
      <c r="P8257" s="17" t="s">
        <v>3342</v>
      </c>
      <c r="Q8257" s="17" t="s">
        <v>297</v>
      </c>
      <c r="R8257" s="18">
        <v>95</v>
      </c>
      <c r="S8257" s="10">
        <v>44</v>
      </c>
      <c r="AA8257" s="11" t="str">
        <f t="shared" si="128"/>
        <v>51. Sóc TrăngHuyện Châu Thành</v>
      </c>
    </row>
    <row r="8258" spans="11:27" ht="15.75">
      <c r="K8258" s="21"/>
      <c r="L8258" s="17"/>
      <c r="M8258" s="17"/>
      <c r="N8258" s="17" t="s">
        <v>487</v>
      </c>
      <c r="O8258" s="17" t="s">
        <v>1687</v>
      </c>
      <c r="P8258" s="17" t="s">
        <v>7641</v>
      </c>
      <c r="Q8258" s="17" t="s">
        <v>297</v>
      </c>
      <c r="R8258" s="18">
        <v>95</v>
      </c>
      <c r="S8258" s="10">
        <v>44</v>
      </c>
      <c r="AA8258" s="11" t="str">
        <f t="shared" si="128"/>
        <v>51. Sóc TrăngHuyện Kế Sách</v>
      </c>
    </row>
    <row r="8259" spans="11:27" ht="15.75">
      <c r="K8259" s="21"/>
      <c r="L8259" s="17"/>
      <c r="M8259" s="17"/>
      <c r="N8259" s="17" t="s">
        <v>487</v>
      </c>
      <c r="O8259" s="17" t="s">
        <v>1687</v>
      </c>
      <c r="P8259" s="17" t="s">
        <v>7642</v>
      </c>
      <c r="Q8259" s="17" t="s">
        <v>297</v>
      </c>
      <c r="R8259" s="18">
        <v>95</v>
      </c>
      <c r="S8259" s="10">
        <v>44</v>
      </c>
      <c r="AA8259" s="11" t="str">
        <f t="shared" si="128"/>
        <v>51. Sóc TrăngHuyện Kế Sách</v>
      </c>
    </row>
    <row r="8260" spans="11:27" ht="15.75">
      <c r="K8260" s="21"/>
      <c r="L8260" s="17"/>
      <c r="M8260" s="17"/>
      <c r="N8260" s="17" t="s">
        <v>487</v>
      </c>
      <c r="O8260" s="17" t="s">
        <v>1687</v>
      </c>
      <c r="P8260" s="17" t="s">
        <v>7643</v>
      </c>
      <c r="Q8260" s="17" t="s">
        <v>297</v>
      </c>
      <c r="R8260" s="18">
        <v>95</v>
      </c>
      <c r="S8260" s="10">
        <v>44</v>
      </c>
      <c r="AA8260" s="11" t="str">
        <f t="shared" si="128"/>
        <v>51. Sóc TrăngHuyện Kế Sách</v>
      </c>
    </row>
    <row r="8261" spans="11:27" ht="15.75">
      <c r="K8261" s="21"/>
      <c r="L8261" s="17"/>
      <c r="M8261" s="17"/>
      <c r="N8261" s="17" t="s">
        <v>487</v>
      </c>
      <c r="O8261" s="17" t="s">
        <v>1687</v>
      </c>
      <c r="P8261" s="17" t="s">
        <v>805</v>
      </c>
      <c r="Q8261" s="17" t="s">
        <v>297</v>
      </c>
      <c r="R8261" s="18">
        <v>95</v>
      </c>
      <c r="S8261" s="10">
        <v>44</v>
      </c>
      <c r="AA8261" s="11" t="str">
        <f t="shared" si="128"/>
        <v>51. Sóc TrăngHuyện Kế Sách</v>
      </c>
    </row>
    <row r="8262" spans="11:27" ht="15.75">
      <c r="K8262" s="21"/>
      <c r="L8262" s="17"/>
      <c r="M8262" s="17"/>
      <c r="N8262" s="17" t="s">
        <v>487</v>
      </c>
      <c r="O8262" s="17" t="s">
        <v>1687</v>
      </c>
      <c r="P8262" s="17" t="s">
        <v>7644</v>
      </c>
      <c r="Q8262" s="17" t="s">
        <v>297</v>
      </c>
      <c r="R8262" s="18">
        <v>95</v>
      </c>
      <c r="S8262" s="10">
        <v>44</v>
      </c>
      <c r="AA8262" s="11" t="str">
        <f t="shared" ref="AA8262:AA8325" si="129">N8262&amp;O8262</f>
        <v>51. Sóc TrăngHuyện Kế Sách</v>
      </c>
    </row>
    <row r="8263" spans="11:27" ht="15.75">
      <c r="K8263" s="21"/>
      <c r="L8263" s="17"/>
      <c r="M8263" s="17"/>
      <c r="N8263" s="17" t="s">
        <v>487</v>
      </c>
      <c r="O8263" s="17" t="s">
        <v>1687</v>
      </c>
      <c r="P8263" s="17" t="s">
        <v>7645</v>
      </c>
      <c r="Q8263" s="17" t="s">
        <v>297</v>
      </c>
      <c r="R8263" s="18">
        <v>95</v>
      </c>
      <c r="S8263" s="10">
        <v>44</v>
      </c>
      <c r="AA8263" s="11" t="str">
        <f t="shared" si="129"/>
        <v>51. Sóc TrăngHuyện Kế Sách</v>
      </c>
    </row>
    <row r="8264" spans="11:27" ht="15.75">
      <c r="K8264" s="21"/>
      <c r="L8264" s="17"/>
      <c r="M8264" s="17"/>
      <c r="N8264" s="17" t="s">
        <v>487</v>
      </c>
      <c r="O8264" s="17" t="s">
        <v>1687</v>
      </c>
      <c r="P8264" s="17" t="s">
        <v>7646</v>
      </c>
      <c r="Q8264" s="17" t="s">
        <v>297</v>
      </c>
      <c r="R8264" s="18">
        <v>95</v>
      </c>
      <c r="S8264" s="10">
        <v>44</v>
      </c>
      <c r="AA8264" s="11" t="str">
        <f t="shared" si="129"/>
        <v>51. Sóc TrăngHuyện Kế Sách</v>
      </c>
    </row>
    <row r="8265" spans="11:27" ht="15.75">
      <c r="K8265" s="21"/>
      <c r="L8265" s="17"/>
      <c r="M8265" s="17"/>
      <c r="N8265" s="17" t="s">
        <v>487</v>
      </c>
      <c r="O8265" s="17" t="s">
        <v>1687</v>
      </c>
      <c r="P8265" s="17" t="s">
        <v>7647</v>
      </c>
      <c r="Q8265" s="17" t="s">
        <v>297</v>
      </c>
      <c r="R8265" s="18">
        <v>95</v>
      </c>
      <c r="S8265" s="10">
        <v>44</v>
      </c>
      <c r="AA8265" s="11" t="str">
        <f t="shared" si="129"/>
        <v>51. Sóc TrăngHuyện Kế Sách</v>
      </c>
    </row>
    <row r="8266" spans="11:27" ht="15.75">
      <c r="K8266" s="21"/>
      <c r="L8266" s="17"/>
      <c r="M8266" s="17"/>
      <c r="N8266" s="17" t="s">
        <v>487</v>
      </c>
      <c r="O8266" s="17" t="s">
        <v>1687</v>
      </c>
      <c r="P8266" s="17" t="s">
        <v>2322</v>
      </c>
      <c r="Q8266" s="17" t="s">
        <v>297</v>
      </c>
      <c r="R8266" s="18">
        <v>95</v>
      </c>
      <c r="S8266" s="10">
        <v>44</v>
      </c>
      <c r="AA8266" s="11" t="str">
        <f t="shared" si="129"/>
        <v>51. Sóc TrăngHuyện Kế Sách</v>
      </c>
    </row>
    <row r="8267" spans="11:27" ht="15.75">
      <c r="K8267" s="21"/>
      <c r="L8267" s="17"/>
      <c r="M8267" s="17"/>
      <c r="N8267" s="17" t="s">
        <v>487</v>
      </c>
      <c r="O8267" s="17" t="s">
        <v>1687</v>
      </c>
      <c r="P8267" s="17" t="s">
        <v>2977</v>
      </c>
      <c r="Q8267" s="17" t="s">
        <v>297</v>
      </c>
      <c r="R8267" s="18">
        <v>95</v>
      </c>
      <c r="S8267" s="10">
        <v>44</v>
      </c>
      <c r="AA8267" s="11" t="str">
        <f t="shared" si="129"/>
        <v>51. Sóc TrăngHuyện Kế Sách</v>
      </c>
    </row>
    <row r="8268" spans="11:27" ht="15.75">
      <c r="K8268" s="21"/>
      <c r="L8268" s="17"/>
      <c r="M8268" s="17"/>
      <c r="N8268" s="17" t="s">
        <v>487</v>
      </c>
      <c r="O8268" s="17" t="s">
        <v>1687</v>
      </c>
      <c r="P8268" s="17" t="s">
        <v>7648</v>
      </c>
      <c r="Q8268" s="17" t="s">
        <v>297</v>
      </c>
      <c r="R8268" s="18">
        <v>95</v>
      </c>
      <c r="S8268" s="10">
        <v>44</v>
      </c>
      <c r="AA8268" s="11" t="str">
        <f t="shared" si="129"/>
        <v>51. Sóc TrăngHuyện Kế Sách</v>
      </c>
    </row>
    <row r="8269" spans="11:27" ht="15.75">
      <c r="K8269" s="21"/>
      <c r="L8269" s="17"/>
      <c r="M8269" s="17"/>
      <c r="N8269" s="17" t="s">
        <v>487</v>
      </c>
      <c r="O8269" s="17" t="s">
        <v>1687</v>
      </c>
      <c r="P8269" s="17" t="s">
        <v>7649</v>
      </c>
      <c r="Q8269" s="17" t="s">
        <v>297</v>
      </c>
      <c r="R8269" s="18">
        <v>95</v>
      </c>
      <c r="S8269" s="10">
        <v>44</v>
      </c>
      <c r="AA8269" s="11" t="str">
        <f t="shared" si="129"/>
        <v>51. Sóc TrăngHuyện Kế Sách</v>
      </c>
    </row>
    <row r="8270" spans="11:27" ht="15.75">
      <c r="K8270" s="21"/>
      <c r="L8270" s="17"/>
      <c r="M8270" s="17"/>
      <c r="N8270" s="17" t="s">
        <v>487</v>
      </c>
      <c r="O8270" s="17" t="s">
        <v>1687</v>
      </c>
      <c r="P8270" s="17" t="s">
        <v>4026</v>
      </c>
      <c r="Q8270" s="17" t="s">
        <v>297</v>
      </c>
      <c r="R8270" s="18">
        <v>95</v>
      </c>
      <c r="S8270" s="10">
        <v>44</v>
      </c>
      <c r="AA8270" s="11" t="str">
        <f t="shared" si="129"/>
        <v>51. Sóc TrăngHuyện Kế Sách</v>
      </c>
    </row>
    <row r="8271" spans="11:27" ht="15.75">
      <c r="K8271" s="21"/>
      <c r="L8271" s="17"/>
      <c r="M8271" s="17"/>
      <c r="N8271" s="17" t="s">
        <v>487</v>
      </c>
      <c r="O8271" s="17" t="s">
        <v>1689</v>
      </c>
      <c r="P8271" s="17" t="s">
        <v>7650</v>
      </c>
      <c r="Q8271" s="17" t="s">
        <v>297</v>
      </c>
      <c r="R8271" s="18">
        <v>95</v>
      </c>
      <c r="S8271" s="10">
        <v>44</v>
      </c>
      <c r="AA8271" s="11" t="str">
        <f t="shared" si="129"/>
        <v>51. Sóc TrăngHuyện Long Phú</v>
      </c>
    </row>
    <row r="8272" spans="11:27" ht="15.75">
      <c r="K8272" s="21"/>
      <c r="L8272" s="17"/>
      <c r="M8272" s="17"/>
      <c r="N8272" s="17" t="s">
        <v>487</v>
      </c>
      <c r="O8272" s="17" t="s">
        <v>1689</v>
      </c>
      <c r="P8272" s="17" t="s">
        <v>7651</v>
      </c>
      <c r="Q8272" s="17" t="s">
        <v>297</v>
      </c>
      <c r="R8272" s="18">
        <v>95</v>
      </c>
      <c r="S8272" s="10">
        <v>44</v>
      </c>
      <c r="AA8272" s="11" t="str">
        <f t="shared" si="129"/>
        <v>51. Sóc TrăngHuyện Long Phú</v>
      </c>
    </row>
    <row r="8273" spans="11:27" ht="15.75">
      <c r="K8273" s="21"/>
      <c r="L8273" s="17"/>
      <c r="M8273" s="17"/>
      <c r="N8273" s="17" t="s">
        <v>487</v>
      </c>
      <c r="O8273" s="17" t="s">
        <v>1689</v>
      </c>
      <c r="P8273" s="17" t="s">
        <v>7652</v>
      </c>
      <c r="Q8273" s="17" t="s">
        <v>297</v>
      </c>
      <c r="R8273" s="18">
        <v>95</v>
      </c>
      <c r="S8273" s="10">
        <v>44</v>
      </c>
      <c r="AA8273" s="11" t="str">
        <f t="shared" si="129"/>
        <v>51. Sóc TrăngHuyện Long Phú</v>
      </c>
    </row>
    <row r="8274" spans="11:27" ht="15.75">
      <c r="K8274" s="21"/>
      <c r="L8274" s="17"/>
      <c r="M8274" s="17"/>
      <c r="N8274" s="17" t="s">
        <v>487</v>
      </c>
      <c r="O8274" s="17" t="s">
        <v>1689</v>
      </c>
      <c r="P8274" s="17" t="s">
        <v>7653</v>
      </c>
      <c r="Q8274" s="17" t="s">
        <v>297</v>
      </c>
      <c r="R8274" s="18">
        <v>95</v>
      </c>
      <c r="S8274" s="10">
        <v>44</v>
      </c>
      <c r="AA8274" s="11" t="str">
        <f t="shared" si="129"/>
        <v>51. Sóc TrăngHuyện Long Phú</v>
      </c>
    </row>
    <row r="8275" spans="11:27" ht="15.75">
      <c r="K8275" s="21"/>
      <c r="L8275" s="17"/>
      <c r="M8275" s="17"/>
      <c r="N8275" s="17" t="s">
        <v>487</v>
      </c>
      <c r="O8275" s="17" t="s">
        <v>1689</v>
      </c>
      <c r="P8275" s="17" t="s">
        <v>3975</v>
      </c>
      <c r="Q8275" s="17" t="s">
        <v>297</v>
      </c>
      <c r="R8275" s="18">
        <v>95</v>
      </c>
      <c r="S8275" s="10">
        <v>44</v>
      </c>
      <c r="AA8275" s="11" t="str">
        <f t="shared" si="129"/>
        <v>51. Sóc TrăngHuyện Long Phú</v>
      </c>
    </row>
    <row r="8276" spans="11:27" ht="15.75">
      <c r="K8276" s="21"/>
      <c r="L8276" s="17"/>
      <c r="M8276" s="17"/>
      <c r="N8276" s="17" t="s">
        <v>487</v>
      </c>
      <c r="O8276" s="17" t="s">
        <v>1689</v>
      </c>
      <c r="P8276" s="17" t="s">
        <v>4998</v>
      </c>
      <c r="Q8276" s="17" t="s">
        <v>297</v>
      </c>
      <c r="R8276" s="18">
        <v>95</v>
      </c>
      <c r="S8276" s="10">
        <v>44</v>
      </c>
      <c r="AA8276" s="11" t="str">
        <f t="shared" si="129"/>
        <v>51. Sóc TrăngHuyện Long Phú</v>
      </c>
    </row>
    <row r="8277" spans="11:27" ht="15.75">
      <c r="K8277" s="21"/>
      <c r="L8277" s="17"/>
      <c r="M8277" s="17"/>
      <c r="N8277" s="17" t="s">
        <v>487</v>
      </c>
      <c r="O8277" s="17" t="s">
        <v>1689</v>
      </c>
      <c r="P8277" s="17" t="s">
        <v>2281</v>
      </c>
      <c r="Q8277" s="17" t="s">
        <v>297</v>
      </c>
      <c r="R8277" s="18">
        <v>95</v>
      </c>
      <c r="S8277" s="10">
        <v>44</v>
      </c>
      <c r="AA8277" s="11" t="str">
        <f t="shared" si="129"/>
        <v>51. Sóc TrăngHuyện Long Phú</v>
      </c>
    </row>
    <row r="8278" spans="11:27" ht="15.75">
      <c r="K8278" s="21"/>
      <c r="L8278" s="17"/>
      <c r="M8278" s="17"/>
      <c r="N8278" s="17" t="s">
        <v>487</v>
      </c>
      <c r="O8278" s="17" t="s">
        <v>1689</v>
      </c>
      <c r="P8278" s="17" t="s">
        <v>7654</v>
      </c>
      <c r="Q8278" s="17" t="s">
        <v>297</v>
      </c>
      <c r="R8278" s="18">
        <v>95</v>
      </c>
      <c r="S8278" s="10">
        <v>44</v>
      </c>
      <c r="AA8278" s="11" t="str">
        <f t="shared" si="129"/>
        <v>51. Sóc TrăngHuyện Long Phú</v>
      </c>
    </row>
    <row r="8279" spans="11:27" ht="15.75">
      <c r="K8279" s="21"/>
      <c r="L8279" s="17"/>
      <c r="M8279" s="17"/>
      <c r="N8279" s="17" t="s">
        <v>487</v>
      </c>
      <c r="O8279" s="17" t="s">
        <v>1689</v>
      </c>
      <c r="P8279" s="17" t="s">
        <v>1086</v>
      </c>
      <c r="Q8279" s="17" t="s">
        <v>297</v>
      </c>
      <c r="R8279" s="18">
        <v>95</v>
      </c>
      <c r="S8279" s="10">
        <v>44</v>
      </c>
      <c r="AA8279" s="11" t="str">
        <f t="shared" si="129"/>
        <v>51. Sóc TrăngHuyện Long Phú</v>
      </c>
    </row>
    <row r="8280" spans="11:27" ht="15.75">
      <c r="K8280" s="21"/>
      <c r="L8280" s="17"/>
      <c r="M8280" s="17"/>
      <c r="N8280" s="17" t="s">
        <v>487</v>
      </c>
      <c r="O8280" s="17" t="s">
        <v>1689</v>
      </c>
      <c r="P8280" s="17" t="s">
        <v>2220</v>
      </c>
      <c r="Q8280" s="17" t="s">
        <v>297</v>
      </c>
      <c r="R8280" s="18">
        <v>95</v>
      </c>
      <c r="S8280" s="10">
        <v>44</v>
      </c>
      <c r="AA8280" s="11" t="str">
        <f t="shared" si="129"/>
        <v>51. Sóc TrăngHuyện Long Phú</v>
      </c>
    </row>
    <row r="8281" spans="11:27" ht="15.75">
      <c r="K8281" s="21"/>
      <c r="L8281" s="17"/>
      <c r="M8281" s="17"/>
      <c r="N8281" s="17" t="s">
        <v>487</v>
      </c>
      <c r="O8281" s="17" t="s">
        <v>1689</v>
      </c>
      <c r="P8281" s="17" t="s">
        <v>7655</v>
      </c>
      <c r="Q8281" s="17" t="s">
        <v>297</v>
      </c>
      <c r="R8281" s="18">
        <v>95</v>
      </c>
      <c r="S8281" s="10">
        <v>44</v>
      </c>
      <c r="AA8281" s="11" t="str">
        <f t="shared" si="129"/>
        <v>51. Sóc TrăngHuyện Long Phú</v>
      </c>
    </row>
    <row r="8282" spans="11:27" ht="15.75">
      <c r="K8282" s="21"/>
      <c r="L8282" s="17"/>
      <c r="M8282" s="17"/>
      <c r="N8282" s="17" t="s">
        <v>487</v>
      </c>
      <c r="O8282" s="17" t="s">
        <v>1691</v>
      </c>
      <c r="P8282" s="17" t="s">
        <v>7656</v>
      </c>
      <c r="Q8282" s="17" t="s">
        <v>297</v>
      </c>
      <c r="R8282" s="18">
        <v>95</v>
      </c>
      <c r="S8282" s="10">
        <v>44</v>
      </c>
      <c r="AA8282" s="11" t="str">
        <f t="shared" si="129"/>
        <v>51. Sóc TrăngHuyện Mỹ Tú</v>
      </c>
    </row>
    <row r="8283" spans="11:27" ht="15.75">
      <c r="K8283" s="21"/>
      <c r="L8283" s="17"/>
      <c r="M8283" s="17"/>
      <c r="N8283" s="17" t="s">
        <v>487</v>
      </c>
      <c r="O8283" s="17" t="s">
        <v>1691</v>
      </c>
      <c r="P8283" s="17" t="s">
        <v>2510</v>
      </c>
      <c r="Q8283" s="17" t="s">
        <v>297</v>
      </c>
      <c r="R8283" s="18">
        <v>95</v>
      </c>
      <c r="S8283" s="10">
        <v>44</v>
      </c>
      <c r="AA8283" s="11" t="str">
        <f t="shared" si="129"/>
        <v>51. Sóc TrăngHuyện Mỹ Tú</v>
      </c>
    </row>
    <row r="8284" spans="11:27" ht="15.75">
      <c r="K8284" s="21"/>
      <c r="L8284" s="17"/>
      <c r="M8284" s="17"/>
      <c r="N8284" s="17" t="s">
        <v>487</v>
      </c>
      <c r="O8284" s="17" t="s">
        <v>1691</v>
      </c>
      <c r="P8284" s="17" t="s">
        <v>3279</v>
      </c>
      <c r="Q8284" s="17" t="s">
        <v>297</v>
      </c>
      <c r="R8284" s="18">
        <v>95</v>
      </c>
      <c r="S8284" s="10">
        <v>44</v>
      </c>
      <c r="AA8284" s="11" t="str">
        <f t="shared" si="129"/>
        <v>51. Sóc TrăngHuyện Mỹ Tú</v>
      </c>
    </row>
    <row r="8285" spans="11:27" ht="15.75">
      <c r="K8285" s="21"/>
      <c r="L8285" s="17"/>
      <c r="M8285" s="17"/>
      <c r="N8285" s="17" t="s">
        <v>487</v>
      </c>
      <c r="O8285" s="17" t="s">
        <v>1691</v>
      </c>
      <c r="P8285" s="17" t="s">
        <v>2815</v>
      </c>
      <c r="Q8285" s="17" t="s">
        <v>297</v>
      </c>
      <c r="R8285" s="18">
        <v>95</v>
      </c>
      <c r="S8285" s="10">
        <v>44</v>
      </c>
      <c r="AA8285" s="11" t="str">
        <f t="shared" si="129"/>
        <v>51. Sóc TrăngHuyện Mỹ Tú</v>
      </c>
    </row>
    <row r="8286" spans="11:27" ht="15.75">
      <c r="K8286" s="21"/>
      <c r="L8286" s="17"/>
      <c r="M8286" s="17"/>
      <c r="N8286" s="17" t="s">
        <v>487</v>
      </c>
      <c r="O8286" s="17" t="s">
        <v>1691</v>
      </c>
      <c r="P8286" s="17" t="s">
        <v>5379</v>
      </c>
      <c r="Q8286" s="17" t="s">
        <v>297</v>
      </c>
      <c r="R8286" s="18">
        <v>95</v>
      </c>
      <c r="S8286" s="10">
        <v>44</v>
      </c>
      <c r="AA8286" s="11" t="str">
        <f t="shared" si="129"/>
        <v>51. Sóc TrăngHuyện Mỹ Tú</v>
      </c>
    </row>
    <row r="8287" spans="11:27" ht="15.75">
      <c r="K8287" s="21"/>
      <c r="L8287" s="17"/>
      <c r="M8287" s="17"/>
      <c r="N8287" s="17" t="s">
        <v>487</v>
      </c>
      <c r="O8287" s="17" t="s">
        <v>1691</v>
      </c>
      <c r="P8287" s="17" t="s">
        <v>7657</v>
      </c>
      <c r="Q8287" s="17" t="s">
        <v>297</v>
      </c>
      <c r="R8287" s="18">
        <v>95</v>
      </c>
      <c r="S8287" s="10">
        <v>44</v>
      </c>
      <c r="AA8287" s="11" t="str">
        <f t="shared" si="129"/>
        <v>51. Sóc TrăngHuyện Mỹ Tú</v>
      </c>
    </row>
    <row r="8288" spans="11:27" ht="15.75">
      <c r="K8288" s="21"/>
      <c r="L8288" s="17"/>
      <c r="M8288" s="17"/>
      <c r="N8288" s="17" t="s">
        <v>487</v>
      </c>
      <c r="O8288" s="17" t="s">
        <v>1691</v>
      </c>
      <c r="P8288" s="17" t="s">
        <v>5380</v>
      </c>
      <c r="Q8288" s="17" t="s">
        <v>297</v>
      </c>
      <c r="R8288" s="18">
        <v>95</v>
      </c>
      <c r="S8288" s="10">
        <v>44</v>
      </c>
      <c r="AA8288" s="11" t="str">
        <f t="shared" si="129"/>
        <v>51. Sóc TrăngHuyện Mỹ Tú</v>
      </c>
    </row>
    <row r="8289" spans="11:27" ht="15.75">
      <c r="K8289" s="21"/>
      <c r="L8289" s="17"/>
      <c r="M8289" s="17"/>
      <c r="N8289" s="17" t="s">
        <v>487</v>
      </c>
      <c r="O8289" s="17" t="s">
        <v>1691</v>
      </c>
      <c r="P8289" s="17" t="s">
        <v>2987</v>
      </c>
      <c r="Q8289" s="17" t="s">
        <v>297</v>
      </c>
      <c r="R8289" s="18">
        <v>95</v>
      </c>
      <c r="S8289" s="10">
        <v>44</v>
      </c>
      <c r="AA8289" s="11" t="str">
        <f t="shared" si="129"/>
        <v>51. Sóc TrăngHuyện Mỹ Tú</v>
      </c>
    </row>
    <row r="8290" spans="11:27" ht="15.75">
      <c r="K8290" s="21"/>
      <c r="L8290" s="17"/>
      <c r="M8290" s="17"/>
      <c r="N8290" s="17" t="s">
        <v>487</v>
      </c>
      <c r="O8290" s="17" t="s">
        <v>1691</v>
      </c>
      <c r="P8290" s="17" t="s">
        <v>4961</v>
      </c>
      <c r="Q8290" s="17" t="s">
        <v>297</v>
      </c>
      <c r="R8290" s="18">
        <v>95</v>
      </c>
      <c r="S8290" s="10">
        <v>44</v>
      </c>
      <c r="AA8290" s="11" t="str">
        <f t="shared" si="129"/>
        <v>51. Sóc TrăngHuyện Mỹ Tú</v>
      </c>
    </row>
    <row r="8291" spans="11:27" ht="15.75">
      <c r="K8291" s="21"/>
      <c r="L8291" s="17"/>
      <c r="M8291" s="17"/>
      <c r="N8291" s="17" t="s">
        <v>487</v>
      </c>
      <c r="O8291" s="17" t="s">
        <v>1693</v>
      </c>
      <c r="P8291" s="17" t="s">
        <v>7658</v>
      </c>
      <c r="Q8291" s="17" t="s">
        <v>297</v>
      </c>
      <c r="R8291" s="18">
        <v>95</v>
      </c>
      <c r="S8291" s="10">
        <v>44</v>
      </c>
      <c r="AA8291" s="11" t="str">
        <f t="shared" si="129"/>
        <v>51. Sóc TrăngHuyện Mỹ Xuyên</v>
      </c>
    </row>
    <row r="8292" spans="11:27" ht="15.75">
      <c r="K8292" s="21"/>
      <c r="L8292" s="17"/>
      <c r="M8292" s="17"/>
      <c r="N8292" s="17" t="s">
        <v>487</v>
      </c>
      <c r="O8292" s="17" t="s">
        <v>1693</v>
      </c>
      <c r="P8292" s="17" t="s">
        <v>7659</v>
      </c>
      <c r="Q8292" s="17" t="s">
        <v>297</v>
      </c>
      <c r="R8292" s="18">
        <v>95</v>
      </c>
      <c r="S8292" s="10">
        <v>44</v>
      </c>
      <c r="AA8292" s="11" t="str">
        <f t="shared" si="129"/>
        <v>51. Sóc TrăngHuyện Mỹ Xuyên</v>
      </c>
    </row>
    <row r="8293" spans="11:27" ht="15.75">
      <c r="K8293" s="21"/>
      <c r="L8293" s="17"/>
      <c r="M8293" s="17"/>
      <c r="N8293" s="17" t="s">
        <v>487</v>
      </c>
      <c r="O8293" s="17" t="s">
        <v>1693</v>
      </c>
      <c r="P8293" s="17" t="s">
        <v>7660</v>
      </c>
      <c r="Q8293" s="17" t="s">
        <v>297</v>
      </c>
      <c r="R8293" s="18">
        <v>95</v>
      </c>
      <c r="S8293" s="10">
        <v>44</v>
      </c>
      <c r="AA8293" s="11" t="str">
        <f t="shared" si="129"/>
        <v>51. Sóc TrăngHuyện Mỹ Xuyên</v>
      </c>
    </row>
    <row r="8294" spans="11:27" ht="15.75">
      <c r="K8294" s="21"/>
      <c r="L8294" s="17"/>
      <c r="M8294" s="17"/>
      <c r="N8294" s="17" t="s">
        <v>487</v>
      </c>
      <c r="O8294" s="17" t="s">
        <v>1693</v>
      </c>
      <c r="P8294" s="17" t="s">
        <v>7661</v>
      </c>
      <c r="Q8294" s="17" t="s">
        <v>297</v>
      </c>
      <c r="R8294" s="18">
        <v>95</v>
      </c>
      <c r="S8294" s="10">
        <v>44</v>
      </c>
      <c r="AA8294" s="11" t="str">
        <f t="shared" si="129"/>
        <v>51. Sóc TrăngHuyện Mỹ Xuyên</v>
      </c>
    </row>
    <row r="8295" spans="11:27" ht="15.75">
      <c r="K8295" s="21"/>
      <c r="L8295" s="17"/>
      <c r="M8295" s="17"/>
      <c r="N8295" s="17" t="s">
        <v>487</v>
      </c>
      <c r="O8295" s="17" t="s">
        <v>1693</v>
      </c>
      <c r="P8295" s="17" t="s">
        <v>7662</v>
      </c>
      <c r="Q8295" s="17" t="s">
        <v>297</v>
      </c>
      <c r="R8295" s="18">
        <v>95</v>
      </c>
      <c r="S8295" s="10">
        <v>44</v>
      </c>
      <c r="AA8295" s="11" t="str">
        <f t="shared" si="129"/>
        <v>51. Sóc TrăngHuyện Mỹ Xuyên</v>
      </c>
    </row>
    <row r="8296" spans="11:27" ht="15.75">
      <c r="K8296" s="21"/>
      <c r="L8296" s="17"/>
      <c r="M8296" s="17"/>
      <c r="N8296" s="17" t="s">
        <v>487</v>
      </c>
      <c r="O8296" s="17" t="s">
        <v>1693</v>
      </c>
      <c r="P8296" s="17" t="s">
        <v>7663</v>
      </c>
      <c r="Q8296" s="17" t="s">
        <v>297</v>
      </c>
      <c r="R8296" s="18">
        <v>95</v>
      </c>
      <c r="S8296" s="10">
        <v>44</v>
      </c>
      <c r="AA8296" s="11" t="str">
        <f t="shared" si="129"/>
        <v>51. Sóc TrăngHuyện Mỹ Xuyên</v>
      </c>
    </row>
    <row r="8297" spans="11:27" ht="15.75">
      <c r="K8297" s="21"/>
      <c r="L8297" s="17"/>
      <c r="M8297" s="17"/>
      <c r="N8297" s="17" t="s">
        <v>487</v>
      </c>
      <c r="O8297" s="17" t="s">
        <v>1693</v>
      </c>
      <c r="P8297" s="17" t="s">
        <v>7664</v>
      </c>
      <c r="Q8297" s="17" t="s">
        <v>297</v>
      </c>
      <c r="R8297" s="18">
        <v>95</v>
      </c>
      <c r="S8297" s="10">
        <v>44</v>
      </c>
      <c r="AA8297" s="11" t="str">
        <f t="shared" si="129"/>
        <v>51. Sóc TrăngHuyện Mỹ Xuyên</v>
      </c>
    </row>
    <row r="8298" spans="11:27" ht="15.75">
      <c r="K8298" s="21"/>
      <c r="L8298" s="17"/>
      <c r="M8298" s="17"/>
      <c r="N8298" s="17" t="s">
        <v>487</v>
      </c>
      <c r="O8298" s="17" t="s">
        <v>1693</v>
      </c>
      <c r="P8298" s="17" t="s">
        <v>7665</v>
      </c>
      <c r="Q8298" s="17" t="s">
        <v>297</v>
      </c>
      <c r="R8298" s="18">
        <v>95</v>
      </c>
      <c r="S8298" s="10">
        <v>44</v>
      </c>
      <c r="AA8298" s="11" t="str">
        <f t="shared" si="129"/>
        <v>51. Sóc TrăngHuyện Mỹ Xuyên</v>
      </c>
    </row>
    <row r="8299" spans="11:27" ht="15.75">
      <c r="K8299" s="21"/>
      <c r="L8299" s="17"/>
      <c r="M8299" s="17"/>
      <c r="N8299" s="17" t="s">
        <v>487</v>
      </c>
      <c r="O8299" s="17" t="s">
        <v>1693</v>
      </c>
      <c r="P8299" s="17" t="s">
        <v>7666</v>
      </c>
      <c r="Q8299" s="17" t="s">
        <v>297</v>
      </c>
      <c r="R8299" s="18">
        <v>95</v>
      </c>
      <c r="S8299" s="10">
        <v>44</v>
      </c>
      <c r="AA8299" s="11" t="str">
        <f t="shared" si="129"/>
        <v>51. Sóc TrăngHuyện Mỹ Xuyên</v>
      </c>
    </row>
    <row r="8300" spans="11:27" ht="15.75">
      <c r="K8300" s="21"/>
      <c r="L8300" s="17"/>
      <c r="M8300" s="17"/>
      <c r="N8300" s="17" t="s">
        <v>487</v>
      </c>
      <c r="O8300" s="17" t="s">
        <v>1693</v>
      </c>
      <c r="P8300" s="17" t="s">
        <v>2203</v>
      </c>
      <c r="Q8300" s="17" t="s">
        <v>297</v>
      </c>
      <c r="R8300" s="18">
        <v>95</v>
      </c>
      <c r="S8300" s="10">
        <v>44</v>
      </c>
      <c r="AA8300" s="11" t="str">
        <f t="shared" si="129"/>
        <v>51. Sóc TrăngHuyện Mỹ Xuyên</v>
      </c>
    </row>
    <row r="8301" spans="11:27" ht="15.75">
      <c r="K8301" s="21"/>
      <c r="L8301" s="17"/>
      <c r="M8301" s="17"/>
      <c r="N8301" s="17" t="s">
        <v>487</v>
      </c>
      <c r="O8301" s="17" t="s">
        <v>1693</v>
      </c>
      <c r="P8301" s="17" t="s">
        <v>7667</v>
      </c>
      <c r="Q8301" s="17" t="s">
        <v>297</v>
      </c>
      <c r="R8301" s="18">
        <v>95</v>
      </c>
      <c r="S8301" s="10">
        <v>44</v>
      </c>
      <c r="AA8301" s="11" t="str">
        <f t="shared" si="129"/>
        <v>51. Sóc TrăngHuyện Mỹ Xuyên</v>
      </c>
    </row>
    <row r="8302" spans="11:27" ht="15.75">
      <c r="K8302" s="21"/>
      <c r="L8302" s="17"/>
      <c r="M8302" s="17"/>
      <c r="N8302" s="17" t="s">
        <v>487</v>
      </c>
      <c r="O8302" s="17" t="s">
        <v>1695</v>
      </c>
      <c r="P8302" s="17" t="s">
        <v>7668</v>
      </c>
      <c r="Q8302" s="17" t="s">
        <v>297</v>
      </c>
      <c r="R8302" s="18">
        <v>95</v>
      </c>
      <c r="S8302" s="10">
        <v>44</v>
      </c>
      <c r="AA8302" s="11" t="str">
        <f t="shared" si="129"/>
        <v>51. Sóc TrăngHuyện Thạnh Trị</v>
      </c>
    </row>
    <row r="8303" spans="11:27" ht="15.75">
      <c r="K8303" s="21"/>
      <c r="L8303" s="17"/>
      <c r="M8303" s="17"/>
      <c r="N8303" s="17" t="s">
        <v>487</v>
      </c>
      <c r="O8303" s="17" t="s">
        <v>1695</v>
      </c>
      <c r="P8303" s="17" t="s">
        <v>7669</v>
      </c>
      <c r="Q8303" s="17" t="s">
        <v>297</v>
      </c>
      <c r="R8303" s="18">
        <v>95</v>
      </c>
      <c r="S8303" s="10">
        <v>44</v>
      </c>
      <c r="AA8303" s="11" t="str">
        <f t="shared" si="129"/>
        <v>51. Sóc TrăngHuyện Thạnh Trị</v>
      </c>
    </row>
    <row r="8304" spans="11:27" ht="15.75">
      <c r="K8304" s="21"/>
      <c r="L8304" s="17"/>
      <c r="M8304" s="17"/>
      <c r="N8304" s="17" t="s">
        <v>487</v>
      </c>
      <c r="O8304" s="17" t="s">
        <v>1695</v>
      </c>
      <c r="P8304" s="17" t="s">
        <v>2933</v>
      </c>
      <c r="Q8304" s="17" t="s">
        <v>297</v>
      </c>
      <c r="R8304" s="18">
        <v>95</v>
      </c>
      <c r="S8304" s="10">
        <v>44</v>
      </c>
      <c r="AA8304" s="11" t="str">
        <f t="shared" si="129"/>
        <v>51. Sóc TrăngHuyện Thạnh Trị</v>
      </c>
    </row>
    <row r="8305" spans="11:27" ht="15.75">
      <c r="K8305" s="21"/>
      <c r="L8305" s="17"/>
      <c r="M8305" s="17"/>
      <c r="N8305" s="17" t="s">
        <v>487</v>
      </c>
      <c r="O8305" s="17" t="s">
        <v>1695</v>
      </c>
      <c r="P8305" s="17" t="s">
        <v>7670</v>
      </c>
      <c r="Q8305" s="17" t="s">
        <v>297</v>
      </c>
      <c r="R8305" s="18">
        <v>95</v>
      </c>
      <c r="S8305" s="10">
        <v>44</v>
      </c>
      <c r="AA8305" s="11" t="str">
        <f t="shared" si="129"/>
        <v>51. Sóc TrăngHuyện Thạnh Trị</v>
      </c>
    </row>
    <row r="8306" spans="11:27" ht="15.75">
      <c r="K8306" s="21"/>
      <c r="L8306" s="17"/>
      <c r="M8306" s="17"/>
      <c r="N8306" s="17" t="s">
        <v>487</v>
      </c>
      <c r="O8306" s="17" t="s">
        <v>1695</v>
      </c>
      <c r="P8306" s="17" t="s">
        <v>7671</v>
      </c>
      <c r="Q8306" s="17" t="s">
        <v>297</v>
      </c>
      <c r="R8306" s="18">
        <v>95</v>
      </c>
      <c r="S8306" s="10">
        <v>44</v>
      </c>
      <c r="AA8306" s="11" t="str">
        <f t="shared" si="129"/>
        <v>51. Sóc TrăngHuyện Thạnh Trị</v>
      </c>
    </row>
    <row r="8307" spans="11:27" ht="15.75">
      <c r="K8307" s="21"/>
      <c r="L8307" s="17"/>
      <c r="M8307" s="17"/>
      <c r="N8307" s="17" t="s">
        <v>487</v>
      </c>
      <c r="O8307" s="17" t="s">
        <v>1695</v>
      </c>
      <c r="P8307" s="17" t="s">
        <v>7672</v>
      </c>
      <c r="Q8307" s="17" t="s">
        <v>297</v>
      </c>
      <c r="R8307" s="18">
        <v>95</v>
      </c>
      <c r="S8307" s="10">
        <v>44</v>
      </c>
      <c r="AA8307" s="11" t="str">
        <f t="shared" si="129"/>
        <v>51. Sóc TrăngHuyện Thạnh Trị</v>
      </c>
    </row>
    <row r="8308" spans="11:27" ht="15.75">
      <c r="K8308" s="21"/>
      <c r="L8308" s="17"/>
      <c r="M8308" s="17"/>
      <c r="N8308" s="17" t="s">
        <v>487</v>
      </c>
      <c r="O8308" s="17" t="s">
        <v>1695</v>
      </c>
      <c r="P8308" s="17" t="s">
        <v>7673</v>
      </c>
      <c r="Q8308" s="17" t="s">
        <v>297</v>
      </c>
      <c r="R8308" s="18">
        <v>95</v>
      </c>
      <c r="S8308" s="10">
        <v>44</v>
      </c>
      <c r="AA8308" s="11" t="str">
        <f t="shared" si="129"/>
        <v>51. Sóc TrăngHuyện Thạnh Trị</v>
      </c>
    </row>
    <row r="8309" spans="11:27" ht="15.75">
      <c r="K8309" s="21"/>
      <c r="L8309" s="17"/>
      <c r="M8309" s="17"/>
      <c r="N8309" s="17" t="s">
        <v>487</v>
      </c>
      <c r="O8309" s="17" t="s">
        <v>1695</v>
      </c>
      <c r="P8309" s="17" t="s">
        <v>2940</v>
      </c>
      <c r="Q8309" s="17" t="s">
        <v>297</v>
      </c>
      <c r="R8309" s="18">
        <v>95</v>
      </c>
      <c r="S8309" s="10">
        <v>44</v>
      </c>
      <c r="AA8309" s="11" t="str">
        <f t="shared" si="129"/>
        <v>51. Sóc TrăngHuyện Thạnh Trị</v>
      </c>
    </row>
    <row r="8310" spans="11:27" ht="15.75">
      <c r="K8310" s="21"/>
      <c r="L8310" s="17"/>
      <c r="M8310" s="17"/>
      <c r="N8310" s="17" t="s">
        <v>487</v>
      </c>
      <c r="O8310" s="17" t="s">
        <v>1695</v>
      </c>
      <c r="P8310" s="17" t="s">
        <v>2304</v>
      </c>
      <c r="Q8310" s="17" t="s">
        <v>297</v>
      </c>
      <c r="R8310" s="18">
        <v>95</v>
      </c>
      <c r="S8310" s="10">
        <v>44</v>
      </c>
      <c r="AA8310" s="11" t="str">
        <f t="shared" si="129"/>
        <v>51. Sóc TrăngHuyện Thạnh Trị</v>
      </c>
    </row>
    <row r="8311" spans="11:27" ht="15.75">
      <c r="K8311" s="21"/>
      <c r="L8311" s="17"/>
      <c r="M8311" s="17"/>
      <c r="N8311" s="17" t="s">
        <v>487</v>
      </c>
      <c r="O8311" s="17" t="s">
        <v>1695</v>
      </c>
      <c r="P8311" s="17" t="s">
        <v>2306</v>
      </c>
      <c r="Q8311" s="17" t="s">
        <v>297</v>
      </c>
      <c r="R8311" s="18">
        <v>95</v>
      </c>
      <c r="S8311" s="10">
        <v>44</v>
      </c>
      <c r="AA8311" s="11" t="str">
        <f t="shared" si="129"/>
        <v>51. Sóc TrăngHuyện Thạnh Trị</v>
      </c>
    </row>
    <row r="8312" spans="11:27" ht="15.75">
      <c r="K8312" s="21"/>
      <c r="L8312" s="17"/>
      <c r="M8312" s="17"/>
      <c r="N8312" s="17" t="s">
        <v>487</v>
      </c>
      <c r="O8312" s="17" t="s">
        <v>1696</v>
      </c>
      <c r="P8312" s="17" t="s">
        <v>7674</v>
      </c>
      <c r="Q8312" s="17" t="s">
        <v>297</v>
      </c>
      <c r="R8312" s="18">
        <v>95</v>
      </c>
      <c r="S8312" s="10">
        <v>44</v>
      </c>
      <c r="AA8312" s="11" t="str">
        <f t="shared" si="129"/>
        <v>51. Sóc TrăngHuyện Trần Đề</v>
      </c>
    </row>
    <row r="8313" spans="11:27" ht="15.75">
      <c r="K8313" s="21"/>
      <c r="L8313" s="17"/>
      <c r="M8313" s="17"/>
      <c r="N8313" s="17" t="s">
        <v>487</v>
      </c>
      <c r="O8313" s="17" t="s">
        <v>1696</v>
      </c>
      <c r="P8313" s="17" t="s">
        <v>7675</v>
      </c>
      <c r="Q8313" s="17" t="s">
        <v>297</v>
      </c>
      <c r="R8313" s="18">
        <v>95</v>
      </c>
      <c r="S8313" s="10">
        <v>44</v>
      </c>
      <c r="AA8313" s="11" t="str">
        <f t="shared" si="129"/>
        <v>51. Sóc TrăngHuyện Trần Đề</v>
      </c>
    </row>
    <row r="8314" spans="11:27" ht="15.75">
      <c r="K8314" s="21"/>
      <c r="L8314" s="17"/>
      <c r="M8314" s="17"/>
      <c r="N8314" s="17" t="s">
        <v>487</v>
      </c>
      <c r="O8314" s="17" t="s">
        <v>1696</v>
      </c>
      <c r="P8314" s="17" t="s">
        <v>7676</v>
      </c>
      <c r="Q8314" s="17" t="s">
        <v>297</v>
      </c>
      <c r="R8314" s="18">
        <v>95</v>
      </c>
      <c r="S8314" s="10">
        <v>44</v>
      </c>
      <c r="AA8314" s="11" t="str">
        <f t="shared" si="129"/>
        <v>51. Sóc TrăngHuyện Trần Đề</v>
      </c>
    </row>
    <row r="8315" spans="11:27" ht="15.75">
      <c r="K8315" s="21"/>
      <c r="L8315" s="17"/>
      <c r="M8315" s="17"/>
      <c r="N8315" s="17" t="s">
        <v>487</v>
      </c>
      <c r="O8315" s="17" t="s">
        <v>1696</v>
      </c>
      <c r="P8315" s="17" t="s">
        <v>7677</v>
      </c>
      <c r="Q8315" s="17" t="s">
        <v>297</v>
      </c>
      <c r="R8315" s="18">
        <v>95</v>
      </c>
      <c r="S8315" s="10">
        <v>44</v>
      </c>
      <c r="AA8315" s="11" t="str">
        <f t="shared" si="129"/>
        <v>51. Sóc TrăngHuyện Trần Đề</v>
      </c>
    </row>
    <row r="8316" spans="11:27" ht="15.75">
      <c r="K8316" s="21"/>
      <c r="L8316" s="17"/>
      <c r="M8316" s="17"/>
      <c r="N8316" s="17" t="s">
        <v>487</v>
      </c>
      <c r="O8316" s="17" t="s">
        <v>1696</v>
      </c>
      <c r="P8316" s="17" t="s">
        <v>7678</v>
      </c>
      <c r="Q8316" s="17" t="s">
        <v>297</v>
      </c>
      <c r="R8316" s="18">
        <v>95</v>
      </c>
      <c r="S8316" s="10">
        <v>44</v>
      </c>
      <c r="AA8316" s="11" t="str">
        <f t="shared" si="129"/>
        <v>51. Sóc TrăngHuyện Trần Đề</v>
      </c>
    </row>
    <row r="8317" spans="11:27" ht="15.75">
      <c r="K8317" s="21"/>
      <c r="L8317" s="17"/>
      <c r="M8317" s="17"/>
      <c r="N8317" s="17" t="s">
        <v>487</v>
      </c>
      <c r="O8317" s="17" t="s">
        <v>1696</v>
      </c>
      <c r="P8317" s="17" t="s">
        <v>7679</v>
      </c>
      <c r="Q8317" s="17" t="s">
        <v>297</v>
      </c>
      <c r="R8317" s="18">
        <v>95</v>
      </c>
      <c r="S8317" s="10">
        <v>44</v>
      </c>
      <c r="AA8317" s="11" t="str">
        <f t="shared" si="129"/>
        <v>51. Sóc TrăngHuyện Trần Đề</v>
      </c>
    </row>
    <row r="8318" spans="11:27" ht="15.75">
      <c r="K8318" s="21"/>
      <c r="L8318" s="17"/>
      <c r="M8318" s="17"/>
      <c r="N8318" s="17" t="s">
        <v>487</v>
      </c>
      <c r="O8318" s="17" t="s">
        <v>1696</v>
      </c>
      <c r="P8318" s="17" t="s">
        <v>7680</v>
      </c>
      <c r="Q8318" s="17" t="s">
        <v>297</v>
      </c>
      <c r="R8318" s="18">
        <v>95</v>
      </c>
      <c r="S8318" s="10">
        <v>44</v>
      </c>
      <c r="AA8318" s="11" t="str">
        <f t="shared" si="129"/>
        <v>51. Sóc TrăngHuyện Trần Đề</v>
      </c>
    </row>
    <row r="8319" spans="11:27" ht="15.75">
      <c r="K8319" s="21"/>
      <c r="L8319" s="17"/>
      <c r="M8319" s="17"/>
      <c r="N8319" s="17" t="s">
        <v>487</v>
      </c>
      <c r="O8319" s="17" t="s">
        <v>1696</v>
      </c>
      <c r="P8319" s="17" t="s">
        <v>7681</v>
      </c>
      <c r="Q8319" s="17" t="s">
        <v>297</v>
      </c>
      <c r="R8319" s="18">
        <v>95</v>
      </c>
      <c r="S8319" s="10">
        <v>44</v>
      </c>
      <c r="AA8319" s="11" t="str">
        <f t="shared" si="129"/>
        <v>51. Sóc TrăngHuyện Trần Đề</v>
      </c>
    </row>
    <row r="8320" spans="11:27" ht="15.75">
      <c r="K8320" s="21"/>
      <c r="L8320" s="17"/>
      <c r="M8320" s="17"/>
      <c r="N8320" s="17" t="s">
        <v>487</v>
      </c>
      <c r="O8320" s="17" t="s">
        <v>1696</v>
      </c>
      <c r="P8320" s="17" t="s">
        <v>7682</v>
      </c>
      <c r="Q8320" s="17" t="s">
        <v>297</v>
      </c>
      <c r="R8320" s="18">
        <v>95</v>
      </c>
      <c r="S8320" s="10">
        <v>44</v>
      </c>
      <c r="AA8320" s="11" t="str">
        <f t="shared" si="129"/>
        <v>51. Sóc TrăngHuyện Trần Đề</v>
      </c>
    </row>
    <row r="8321" spans="11:27" ht="15.75">
      <c r="K8321" s="21"/>
      <c r="L8321" s="17"/>
      <c r="M8321" s="17"/>
      <c r="N8321" s="17" t="s">
        <v>487</v>
      </c>
      <c r="O8321" s="17" t="s">
        <v>1696</v>
      </c>
      <c r="P8321" s="17" t="s">
        <v>1405</v>
      </c>
      <c r="Q8321" s="17" t="s">
        <v>297</v>
      </c>
      <c r="R8321" s="18">
        <v>95</v>
      </c>
      <c r="S8321" s="10">
        <v>44</v>
      </c>
      <c r="AA8321" s="11" t="str">
        <f t="shared" si="129"/>
        <v>51. Sóc TrăngHuyện Trần Đề</v>
      </c>
    </row>
    <row r="8322" spans="11:27" ht="15.75">
      <c r="K8322" s="21"/>
      <c r="L8322" s="17"/>
      <c r="M8322" s="17"/>
      <c r="N8322" s="17" t="s">
        <v>487</v>
      </c>
      <c r="O8322" s="17" t="s">
        <v>1696</v>
      </c>
      <c r="P8322" s="17" t="s">
        <v>7683</v>
      </c>
      <c r="Q8322" s="17" t="s">
        <v>297</v>
      </c>
      <c r="R8322" s="18">
        <v>95</v>
      </c>
      <c r="S8322" s="10">
        <v>44</v>
      </c>
      <c r="AA8322" s="11" t="str">
        <f t="shared" si="129"/>
        <v>51. Sóc TrăngHuyện Trần Đề</v>
      </c>
    </row>
    <row r="8323" spans="11:27" ht="15.75">
      <c r="K8323" s="21"/>
      <c r="L8323" s="17"/>
      <c r="M8323" s="17"/>
      <c r="N8323" s="17" t="s">
        <v>487</v>
      </c>
      <c r="O8323" s="17" t="s">
        <v>1698</v>
      </c>
      <c r="P8323" s="17" t="s">
        <v>2465</v>
      </c>
      <c r="Q8323" s="17" t="s">
        <v>297</v>
      </c>
      <c r="R8323" s="18">
        <v>95</v>
      </c>
      <c r="S8323" s="10">
        <v>44</v>
      </c>
      <c r="AA8323" s="11" t="str">
        <f t="shared" si="129"/>
        <v>51. Sóc TrăngThành phố Sóc Trăng</v>
      </c>
    </row>
    <row r="8324" spans="11:27" ht="15.75">
      <c r="K8324" s="21"/>
      <c r="L8324" s="17"/>
      <c r="M8324" s="17"/>
      <c r="N8324" s="17" t="s">
        <v>487</v>
      </c>
      <c r="O8324" s="17" t="s">
        <v>1698</v>
      </c>
      <c r="P8324" s="17" t="s">
        <v>1832</v>
      </c>
      <c r="Q8324" s="17" t="s">
        <v>297</v>
      </c>
      <c r="R8324" s="18">
        <v>95</v>
      </c>
      <c r="S8324" s="10">
        <v>44</v>
      </c>
      <c r="AA8324" s="11" t="str">
        <f t="shared" si="129"/>
        <v>51. Sóc TrăngThành phố Sóc Trăng</v>
      </c>
    </row>
    <row r="8325" spans="11:27" ht="15.75">
      <c r="K8325" s="21"/>
      <c r="L8325" s="17"/>
      <c r="M8325" s="17"/>
      <c r="N8325" s="17" t="s">
        <v>487</v>
      </c>
      <c r="O8325" s="17" t="s">
        <v>1698</v>
      </c>
      <c r="P8325" s="17" t="s">
        <v>2466</v>
      </c>
      <c r="Q8325" s="17" t="s">
        <v>297</v>
      </c>
      <c r="R8325" s="18">
        <v>95</v>
      </c>
      <c r="S8325" s="10">
        <v>44</v>
      </c>
      <c r="AA8325" s="11" t="str">
        <f t="shared" si="129"/>
        <v>51. Sóc TrăngThành phố Sóc Trăng</v>
      </c>
    </row>
    <row r="8326" spans="11:27" ht="15.75">
      <c r="K8326" s="21"/>
      <c r="L8326" s="17"/>
      <c r="M8326" s="17"/>
      <c r="N8326" s="17" t="s">
        <v>487</v>
      </c>
      <c r="O8326" s="17" t="s">
        <v>1698</v>
      </c>
      <c r="P8326" s="17" t="s">
        <v>2467</v>
      </c>
      <c r="Q8326" s="17" t="s">
        <v>297</v>
      </c>
      <c r="R8326" s="18">
        <v>95</v>
      </c>
      <c r="S8326" s="10">
        <v>44</v>
      </c>
      <c r="AA8326" s="11" t="str">
        <f t="shared" ref="AA8326:AA8389" si="130">N8326&amp;O8326</f>
        <v>51. Sóc TrăngThành phố Sóc Trăng</v>
      </c>
    </row>
    <row r="8327" spans="11:27" ht="15.75">
      <c r="K8327" s="21"/>
      <c r="L8327" s="17"/>
      <c r="M8327" s="17"/>
      <c r="N8327" s="17" t="s">
        <v>487</v>
      </c>
      <c r="O8327" s="17" t="s">
        <v>1698</v>
      </c>
      <c r="P8327" s="17" t="s">
        <v>2468</v>
      </c>
      <c r="Q8327" s="17" t="s">
        <v>297</v>
      </c>
      <c r="R8327" s="18">
        <v>95</v>
      </c>
      <c r="S8327" s="10">
        <v>44</v>
      </c>
      <c r="AA8327" s="11" t="str">
        <f t="shared" si="130"/>
        <v>51. Sóc TrăngThành phố Sóc Trăng</v>
      </c>
    </row>
    <row r="8328" spans="11:27" ht="15.75">
      <c r="K8328" s="21"/>
      <c r="L8328" s="17"/>
      <c r="M8328" s="17"/>
      <c r="N8328" s="17" t="s">
        <v>487</v>
      </c>
      <c r="O8328" s="17" t="s">
        <v>1698</v>
      </c>
      <c r="P8328" s="17" t="s">
        <v>2469</v>
      </c>
      <c r="Q8328" s="17" t="s">
        <v>297</v>
      </c>
      <c r="R8328" s="18">
        <v>95</v>
      </c>
      <c r="S8328" s="10">
        <v>44</v>
      </c>
      <c r="AA8328" s="11" t="str">
        <f t="shared" si="130"/>
        <v>51. Sóc TrăngThành phố Sóc Trăng</v>
      </c>
    </row>
    <row r="8329" spans="11:27" ht="15.75">
      <c r="K8329" s="21"/>
      <c r="L8329" s="17"/>
      <c r="M8329" s="17"/>
      <c r="N8329" s="17" t="s">
        <v>487</v>
      </c>
      <c r="O8329" s="17" t="s">
        <v>1698</v>
      </c>
      <c r="P8329" s="17" t="s">
        <v>1933</v>
      </c>
      <c r="Q8329" s="17" t="s">
        <v>297</v>
      </c>
      <c r="R8329" s="18">
        <v>95</v>
      </c>
      <c r="S8329" s="10">
        <v>44</v>
      </c>
      <c r="AA8329" s="11" t="str">
        <f t="shared" si="130"/>
        <v>51. Sóc TrăngThành phố Sóc Trăng</v>
      </c>
    </row>
    <row r="8330" spans="11:27" ht="15.75">
      <c r="K8330" s="21"/>
      <c r="L8330" s="17"/>
      <c r="M8330" s="17"/>
      <c r="N8330" s="17" t="s">
        <v>487</v>
      </c>
      <c r="O8330" s="17" t="s">
        <v>1698</v>
      </c>
      <c r="P8330" s="17" t="s">
        <v>2470</v>
      </c>
      <c r="Q8330" s="17" t="s">
        <v>297</v>
      </c>
      <c r="R8330" s="18">
        <v>95</v>
      </c>
      <c r="S8330" s="10">
        <v>44</v>
      </c>
      <c r="AA8330" s="11" t="str">
        <f t="shared" si="130"/>
        <v>51. Sóc TrăngThành phố Sóc Trăng</v>
      </c>
    </row>
    <row r="8331" spans="11:27" ht="15.75">
      <c r="K8331" s="21"/>
      <c r="L8331" s="17"/>
      <c r="M8331" s="17"/>
      <c r="N8331" s="17" t="s">
        <v>487</v>
      </c>
      <c r="O8331" s="17" t="s">
        <v>1698</v>
      </c>
      <c r="P8331" s="17" t="s">
        <v>1934</v>
      </c>
      <c r="Q8331" s="17" t="s">
        <v>297</v>
      </c>
      <c r="R8331" s="18">
        <v>95</v>
      </c>
      <c r="S8331" s="10">
        <v>44</v>
      </c>
      <c r="AA8331" s="11" t="str">
        <f t="shared" si="130"/>
        <v>51. Sóc TrăngThành phố Sóc Trăng</v>
      </c>
    </row>
    <row r="8332" spans="11:27" ht="15.75">
      <c r="K8332" s="21"/>
      <c r="L8332" s="17"/>
      <c r="M8332" s="17"/>
      <c r="N8332" s="17" t="s">
        <v>487</v>
      </c>
      <c r="O8332" s="17" t="s">
        <v>1698</v>
      </c>
      <c r="P8332" s="17" t="s">
        <v>1935</v>
      </c>
      <c r="Q8332" s="17" t="s">
        <v>297</v>
      </c>
      <c r="R8332" s="18">
        <v>95</v>
      </c>
      <c r="S8332" s="10">
        <v>44</v>
      </c>
      <c r="AA8332" s="11" t="str">
        <f t="shared" si="130"/>
        <v>51. Sóc TrăngThành phố Sóc Trăng</v>
      </c>
    </row>
    <row r="8333" spans="11:27" ht="15.75">
      <c r="K8333" s="21"/>
      <c r="L8333" s="17"/>
      <c r="M8333" s="17"/>
      <c r="N8333" s="17" t="s">
        <v>487</v>
      </c>
      <c r="O8333" s="17" t="s">
        <v>1700</v>
      </c>
      <c r="P8333" s="17" t="s">
        <v>2465</v>
      </c>
      <c r="Q8333" s="17" t="s">
        <v>297</v>
      </c>
      <c r="R8333" s="18">
        <v>95</v>
      </c>
      <c r="S8333" s="10">
        <v>44</v>
      </c>
      <c r="AA8333" s="11" t="str">
        <f t="shared" si="130"/>
        <v>51. Sóc TrăngThị xã Ngã Năm</v>
      </c>
    </row>
    <row r="8334" spans="11:27" ht="15.75">
      <c r="K8334" s="21"/>
      <c r="L8334" s="17"/>
      <c r="M8334" s="17"/>
      <c r="N8334" s="17" t="s">
        <v>487</v>
      </c>
      <c r="O8334" s="17" t="s">
        <v>1700</v>
      </c>
      <c r="P8334" s="17" t="s">
        <v>2466</v>
      </c>
      <c r="Q8334" s="17" t="s">
        <v>297</v>
      </c>
      <c r="R8334" s="18">
        <v>95</v>
      </c>
      <c r="S8334" s="10">
        <v>44</v>
      </c>
      <c r="AA8334" s="11" t="str">
        <f t="shared" si="130"/>
        <v>51. Sóc TrăngThị xã Ngã Năm</v>
      </c>
    </row>
    <row r="8335" spans="11:27" ht="15.75">
      <c r="K8335" s="21"/>
      <c r="L8335" s="17"/>
      <c r="M8335" s="17"/>
      <c r="N8335" s="17" t="s">
        <v>487</v>
      </c>
      <c r="O8335" s="17" t="s">
        <v>1700</v>
      </c>
      <c r="P8335" s="17" t="s">
        <v>2467</v>
      </c>
      <c r="Q8335" s="17" t="s">
        <v>297</v>
      </c>
      <c r="R8335" s="18">
        <v>95</v>
      </c>
      <c r="S8335" s="10">
        <v>44</v>
      </c>
      <c r="AA8335" s="11" t="str">
        <f t="shared" si="130"/>
        <v>51. Sóc TrăngThị xã Ngã Năm</v>
      </c>
    </row>
    <row r="8336" spans="11:27" ht="15.75">
      <c r="K8336" s="21"/>
      <c r="L8336" s="17"/>
      <c r="M8336" s="17"/>
      <c r="N8336" s="17" t="s">
        <v>487</v>
      </c>
      <c r="O8336" s="17" t="s">
        <v>1700</v>
      </c>
      <c r="P8336" s="17" t="s">
        <v>3277</v>
      </c>
      <c r="Q8336" s="17" t="s">
        <v>297</v>
      </c>
      <c r="R8336" s="18">
        <v>95</v>
      </c>
      <c r="S8336" s="10">
        <v>44</v>
      </c>
      <c r="AA8336" s="11" t="str">
        <f t="shared" si="130"/>
        <v>51. Sóc TrăngThị xã Ngã Năm</v>
      </c>
    </row>
    <row r="8337" spans="11:27" ht="15.75">
      <c r="K8337" s="21"/>
      <c r="L8337" s="17"/>
      <c r="M8337" s="17"/>
      <c r="N8337" s="17" t="s">
        <v>487</v>
      </c>
      <c r="O8337" s="17" t="s">
        <v>1700</v>
      </c>
      <c r="P8337" s="17" t="s">
        <v>6036</v>
      </c>
      <c r="Q8337" s="17" t="s">
        <v>297</v>
      </c>
      <c r="R8337" s="18">
        <v>95</v>
      </c>
      <c r="S8337" s="10">
        <v>44</v>
      </c>
      <c r="AA8337" s="11" t="str">
        <f t="shared" si="130"/>
        <v>51. Sóc TrăngThị xã Ngã Năm</v>
      </c>
    </row>
    <row r="8338" spans="11:27" ht="15.75">
      <c r="K8338" s="21"/>
      <c r="L8338" s="17"/>
      <c r="M8338" s="17"/>
      <c r="N8338" s="17" t="s">
        <v>487</v>
      </c>
      <c r="O8338" s="17" t="s">
        <v>1700</v>
      </c>
      <c r="P8338" s="17" t="s">
        <v>7684</v>
      </c>
      <c r="Q8338" s="17" t="s">
        <v>297</v>
      </c>
      <c r="R8338" s="18">
        <v>95</v>
      </c>
      <c r="S8338" s="10">
        <v>44</v>
      </c>
      <c r="AA8338" s="11" t="str">
        <f t="shared" si="130"/>
        <v>51. Sóc TrăngThị xã Ngã Năm</v>
      </c>
    </row>
    <row r="8339" spans="11:27" ht="15.75">
      <c r="K8339" s="21"/>
      <c r="L8339" s="17"/>
      <c r="M8339" s="17"/>
      <c r="N8339" s="17" t="s">
        <v>487</v>
      </c>
      <c r="O8339" s="17" t="s">
        <v>1700</v>
      </c>
      <c r="P8339" s="17" t="s">
        <v>3051</v>
      </c>
      <c r="Q8339" s="17" t="s">
        <v>297</v>
      </c>
      <c r="R8339" s="18">
        <v>95</v>
      </c>
      <c r="S8339" s="10">
        <v>44</v>
      </c>
      <c r="AA8339" s="11" t="str">
        <f t="shared" si="130"/>
        <v>51. Sóc TrăngThị xã Ngã Năm</v>
      </c>
    </row>
    <row r="8340" spans="11:27" ht="15.75">
      <c r="K8340" s="21"/>
      <c r="L8340" s="17"/>
      <c r="M8340" s="17"/>
      <c r="N8340" s="17" t="s">
        <v>487</v>
      </c>
      <c r="O8340" s="17" t="s">
        <v>1700</v>
      </c>
      <c r="P8340" s="17" t="s">
        <v>7685</v>
      </c>
      <c r="Q8340" s="17" t="s">
        <v>297</v>
      </c>
      <c r="R8340" s="18">
        <v>95</v>
      </c>
      <c r="S8340" s="10">
        <v>44</v>
      </c>
      <c r="AA8340" s="11" t="str">
        <f t="shared" si="130"/>
        <v>51. Sóc TrăngThị xã Ngã Năm</v>
      </c>
    </row>
    <row r="8341" spans="11:27" ht="15.75">
      <c r="K8341" s="21"/>
      <c r="L8341" s="17"/>
      <c r="M8341" s="17"/>
      <c r="N8341" s="17" t="s">
        <v>487</v>
      </c>
      <c r="O8341" s="17" t="s">
        <v>1702</v>
      </c>
      <c r="P8341" s="17" t="s">
        <v>2465</v>
      </c>
      <c r="Q8341" s="17" t="s">
        <v>297</v>
      </c>
      <c r="R8341" s="18">
        <v>95</v>
      </c>
      <c r="S8341" s="10">
        <v>44</v>
      </c>
      <c r="AA8341" s="11" t="str">
        <f t="shared" si="130"/>
        <v>51. Sóc TrăngThị xã Vĩnh Châu</v>
      </c>
    </row>
    <row r="8342" spans="11:27" ht="15.75">
      <c r="K8342" s="21"/>
      <c r="L8342" s="17"/>
      <c r="M8342" s="17"/>
      <c r="N8342" s="17" t="s">
        <v>487</v>
      </c>
      <c r="O8342" s="17" t="s">
        <v>1702</v>
      </c>
      <c r="P8342" s="17" t="s">
        <v>2466</v>
      </c>
      <c r="Q8342" s="17" t="s">
        <v>297</v>
      </c>
      <c r="R8342" s="18">
        <v>95</v>
      </c>
      <c r="S8342" s="10">
        <v>44</v>
      </c>
      <c r="AA8342" s="11" t="str">
        <f t="shared" si="130"/>
        <v>51. Sóc TrăngThị xã Vĩnh Châu</v>
      </c>
    </row>
    <row r="8343" spans="11:27" ht="15.75">
      <c r="K8343" s="21"/>
      <c r="L8343" s="17"/>
      <c r="M8343" s="17"/>
      <c r="N8343" s="17" t="s">
        <v>487</v>
      </c>
      <c r="O8343" s="17" t="s">
        <v>1702</v>
      </c>
      <c r="P8343" s="17" t="s">
        <v>7686</v>
      </c>
      <c r="Q8343" s="17" t="s">
        <v>297</v>
      </c>
      <c r="R8343" s="18">
        <v>95</v>
      </c>
      <c r="S8343" s="10">
        <v>44</v>
      </c>
      <c r="AA8343" s="11" t="str">
        <f t="shared" si="130"/>
        <v>51. Sóc TrăngThị xã Vĩnh Châu</v>
      </c>
    </row>
    <row r="8344" spans="11:27" ht="15.75">
      <c r="K8344" s="21"/>
      <c r="L8344" s="17"/>
      <c r="M8344" s="17"/>
      <c r="N8344" s="17" t="s">
        <v>487</v>
      </c>
      <c r="O8344" s="17" t="s">
        <v>1702</v>
      </c>
      <c r="P8344" s="17" t="s">
        <v>5296</v>
      </c>
      <c r="Q8344" s="17" t="s">
        <v>297</v>
      </c>
      <c r="R8344" s="18">
        <v>95</v>
      </c>
      <c r="S8344" s="10">
        <v>44</v>
      </c>
      <c r="AA8344" s="11" t="str">
        <f t="shared" si="130"/>
        <v>51. Sóc TrăngThị xã Vĩnh Châu</v>
      </c>
    </row>
    <row r="8345" spans="11:27" ht="15.75">
      <c r="K8345" s="21"/>
      <c r="L8345" s="17"/>
      <c r="M8345" s="17"/>
      <c r="N8345" s="17" t="s">
        <v>487</v>
      </c>
      <c r="O8345" s="17" t="s">
        <v>1702</v>
      </c>
      <c r="P8345" s="17" t="s">
        <v>3711</v>
      </c>
      <c r="Q8345" s="17" t="s">
        <v>297</v>
      </c>
      <c r="R8345" s="18">
        <v>95</v>
      </c>
      <c r="S8345" s="10">
        <v>44</v>
      </c>
      <c r="AA8345" s="11" t="str">
        <f t="shared" si="130"/>
        <v>51. Sóc TrăngThị xã Vĩnh Châu</v>
      </c>
    </row>
    <row r="8346" spans="11:27" ht="15.75">
      <c r="K8346" s="21"/>
      <c r="L8346" s="17"/>
      <c r="M8346" s="17"/>
      <c r="N8346" s="17" t="s">
        <v>487</v>
      </c>
      <c r="O8346" s="17" t="s">
        <v>1702</v>
      </c>
      <c r="P8346" s="17" t="s">
        <v>7687</v>
      </c>
      <c r="Q8346" s="17" t="s">
        <v>297</v>
      </c>
      <c r="R8346" s="18">
        <v>95</v>
      </c>
      <c r="S8346" s="10">
        <v>44</v>
      </c>
      <c r="AA8346" s="11" t="str">
        <f t="shared" si="130"/>
        <v>51. Sóc TrăngThị xã Vĩnh Châu</v>
      </c>
    </row>
    <row r="8347" spans="11:27" ht="15.75">
      <c r="K8347" s="21"/>
      <c r="L8347" s="17"/>
      <c r="M8347" s="17"/>
      <c r="N8347" s="17" t="s">
        <v>487</v>
      </c>
      <c r="O8347" s="17" t="s">
        <v>1702</v>
      </c>
      <c r="P8347" s="17" t="s">
        <v>7688</v>
      </c>
      <c r="Q8347" s="17" t="s">
        <v>297</v>
      </c>
      <c r="R8347" s="18">
        <v>95</v>
      </c>
      <c r="S8347" s="10">
        <v>44</v>
      </c>
      <c r="AA8347" s="11" t="str">
        <f t="shared" si="130"/>
        <v>51. Sóc TrăngThị xã Vĩnh Châu</v>
      </c>
    </row>
    <row r="8348" spans="11:27" ht="15.75">
      <c r="K8348" s="21"/>
      <c r="L8348" s="17"/>
      <c r="M8348" s="17"/>
      <c r="N8348" s="17" t="s">
        <v>487</v>
      </c>
      <c r="O8348" s="17" t="s">
        <v>1702</v>
      </c>
      <c r="P8348" s="17" t="s">
        <v>6689</v>
      </c>
      <c r="Q8348" s="17" t="s">
        <v>297</v>
      </c>
      <c r="R8348" s="18">
        <v>95</v>
      </c>
      <c r="S8348" s="10">
        <v>44</v>
      </c>
      <c r="AA8348" s="11" t="str">
        <f t="shared" si="130"/>
        <v>51. Sóc TrăngThị xã Vĩnh Châu</v>
      </c>
    </row>
    <row r="8349" spans="11:27" ht="15.75">
      <c r="K8349" s="21"/>
      <c r="L8349" s="17"/>
      <c r="M8349" s="17"/>
      <c r="N8349" s="17" t="s">
        <v>487</v>
      </c>
      <c r="O8349" s="17" t="s">
        <v>1702</v>
      </c>
      <c r="P8349" s="17" t="s">
        <v>3171</v>
      </c>
      <c r="Q8349" s="17" t="s">
        <v>297</v>
      </c>
      <c r="R8349" s="18">
        <v>95</v>
      </c>
      <c r="S8349" s="10">
        <v>44</v>
      </c>
      <c r="AA8349" s="11" t="str">
        <f t="shared" si="130"/>
        <v>51. Sóc TrăngThị xã Vĩnh Châu</v>
      </c>
    </row>
    <row r="8350" spans="11:27" ht="15.75">
      <c r="K8350" s="21"/>
      <c r="L8350" s="17"/>
      <c r="M8350" s="17"/>
      <c r="N8350" s="17" t="s">
        <v>487</v>
      </c>
      <c r="O8350" s="17" t="s">
        <v>1702</v>
      </c>
      <c r="P8350" s="17" t="s">
        <v>3377</v>
      </c>
      <c r="Q8350" s="17" t="s">
        <v>297</v>
      </c>
      <c r="R8350" s="18">
        <v>95</v>
      </c>
      <c r="S8350" s="10">
        <v>44</v>
      </c>
      <c r="AA8350" s="11" t="str">
        <f t="shared" si="130"/>
        <v>51. Sóc TrăngThị xã Vĩnh Châu</v>
      </c>
    </row>
    <row r="8351" spans="11:27" ht="15.75">
      <c r="K8351" s="21"/>
      <c r="L8351" s="17"/>
      <c r="M8351" s="17"/>
      <c r="N8351" s="17" t="s">
        <v>490</v>
      </c>
      <c r="O8351" s="17" t="s">
        <v>1704</v>
      </c>
      <c r="P8351" s="17" t="s">
        <v>7689</v>
      </c>
      <c r="Q8351" s="17" t="s">
        <v>297</v>
      </c>
      <c r="R8351" s="18">
        <v>95</v>
      </c>
      <c r="S8351" s="10">
        <v>44</v>
      </c>
      <c r="AA8351" s="11" t="str">
        <f t="shared" si="130"/>
        <v>52. Sơn LaHuyện Bắc Yên</v>
      </c>
    </row>
    <row r="8352" spans="11:27" ht="15.75">
      <c r="K8352" s="21"/>
      <c r="L8352" s="17"/>
      <c r="M8352" s="17"/>
      <c r="N8352" s="17" t="s">
        <v>490</v>
      </c>
      <c r="O8352" s="17" t="s">
        <v>1704</v>
      </c>
      <c r="P8352" s="17" t="s">
        <v>7690</v>
      </c>
      <c r="Q8352" s="17" t="s">
        <v>297</v>
      </c>
      <c r="R8352" s="18">
        <v>95</v>
      </c>
      <c r="S8352" s="10">
        <v>44</v>
      </c>
      <c r="AA8352" s="11" t="str">
        <f t="shared" si="130"/>
        <v>52. Sơn LaHuyện Bắc Yên</v>
      </c>
    </row>
    <row r="8353" spans="11:27" ht="15.75">
      <c r="K8353" s="21"/>
      <c r="L8353" s="17"/>
      <c r="M8353" s="17"/>
      <c r="N8353" s="17" t="s">
        <v>490</v>
      </c>
      <c r="O8353" s="17" t="s">
        <v>1704</v>
      </c>
      <c r="P8353" s="17" t="s">
        <v>7691</v>
      </c>
      <c r="Q8353" s="17" t="s">
        <v>297</v>
      </c>
      <c r="R8353" s="18">
        <v>95</v>
      </c>
      <c r="S8353" s="10">
        <v>44</v>
      </c>
      <c r="AA8353" s="11" t="str">
        <f t="shared" si="130"/>
        <v>52. Sơn LaHuyện Bắc Yên</v>
      </c>
    </row>
    <row r="8354" spans="11:27" ht="15.75">
      <c r="K8354" s="21"/>
      <c r="L8354" s="17"/>
      <c r="M8354" s="17"/>
      <c r="N8354" s="17" t="s">
        <v>490</v>
      </c>
      <c r="O8354" s="17" t="s">
        <v>1704</v>
      </c>
      <c r="P8354" s="17" t="s">
        <v>7692</v>
      </c>
      <c r="Q8354" s="17" t="s">
        <v>297</v>
      </c>
      <c r="R8354" s="18">
        <v>95</v>
      </c>
      <c r="S8354" s="10">
        <v>44</v>
      </c>
      <c r="AA8354" s="11" t="str">
        <f t="shared" si="130"/>
        <v>52. Sơn LaHuyện Bắc Yên</v>
      </c>
    </row>
    <row r="8355" spans="11:27" ht="15.75">
      <c r="K8355" s="21"/>
      <c r="L8355" s="17"/>
      <c r="M8355" s="17"/>
      <c r="N8355" s="17" t="s">
        <v>490</v>
      </c>
      <c r="O8355" s="17" t="s">
        <v>1704</v>
      </c>
      <c r="P8355" s="17" t="s">
        <v>7693</v>
      </c>
      <c r="Q8355" s="17" t="s">
        <v>297</v>
      </c>
      <c r="R8355" s="18">
        <v>95</v>
      </c>
      <c r="S8355" s="10">
        <v>44</v>
      </c>
      <c r="AA8355" s="11" t="str">
        <f t="shared" si="130"/>
        <v>52. Sơn LaHuyện Bắc Yên</v>
      </c>
    </row>
    <row r="8356" spans="11:27" ht="15.75">
      <c r="K8356" s="21"/>
      <c r="L8356" s="17"/>
      <c r="M8356" s="17"/>
      <c r="N8356" s="17" t="s">
        <v>490</v>
      </c>
      <c r="O8356" s="17" t="s">
        <v>1704</v>
      </c>
      <c r="P8356" s="17" t="s">
        <v>7694</v>
      </c>
      <c r="Q8356" s="17" t="s">
        <v>297</v>
      </c>
      <c r="R8356" s="18">
        <v>95</v>
      </c>
      <c r="S8356" s="10">
        <v>44</v>
      </c>
      <c r="AA8356" s="11" t="str">
        <f t="shared" si="130"/>
        <v>52. Sơn LaHuyện Bắc Yên</v>
      </c>
    </row>
    <row r="8357" spans="11:27" ht="15.75">
      <c r="K8357" s="21"/>
      <c r="L8357" s="17"/>
      <c r="M8357" s="17"/>
      <c r="N8357" s="17" t="s">
        <v>490</v>
      </c>
      <c r="O8357" s="17" t="s">
        <v>1704</v>
      </c>
      <c r="P8357" s="17" t="s">
        <v>7695</v>
      </c>
      <c r="Q8357" s="17" t="s">
        <v>297</v>
      </c>
      <c r="R8357" s="18">
        <v>95</v>
      </c>
      <c r="S8357" s="10">
        <v>44</v>
      </c>
      <c r="AA8357" s="11" t="str">
        <f t="shared" si="130"/>
        <v>52. Sơn LaHuyện Bắc Yên</v>
      </c>
    </row>
    <row r="8358" spans="11:27" ht="15.75">
      <c r="K8358" s="21"/>
      <c r="L8358" s="17"/>
      <c r="M8358" s="17"/>
      <c r="N8358" s="17" t="s">
        <v>490</v>
      </c>
      <c r="O8358" s="17" t="s">
        <v>1704</v>
      </c>
      <c r="P8358" s="17" t="s">
        <v>7696</v>
      </c>
      <c r="Q8358" s="17" t="s">
        <v>297</v>
      </c>
      <c r="R8358" s="18">
        <v>95</v>
      </c>
      <c r="S8358" s="10">
        <v>44</v>
      </c>
      <c r="AA8358" s="11" t="str">
        <f t="shared" si="130"/>
        <v>52. Sơn LaHuyện Bắc Yên</v>
      </c>
    </row>
    <row r="8359" spans="11:27" ht="15.75">
      <c r="K8359" s="21"/>
      <c r="L8359" s="17"/>
      <c r="M8359" s="17"/>
      <c r="N8359" s="17" t="s">
        <v>490</v>
      </c>
      <c r="O8359" s="17" t="s">
        <v>1704</v>
      </c>
      <c r="P8359" s="17" t="s">
        <v>5591</v>
      </c>
      <c r="Q8359" s="17" t="s">
        <v>297</v>
      </c>
      <c r="R8359" s="18">
        <v>95</v>
      </c>
      <c r="S8359" s="10">
        <v>44</v>
      </c>
      <c r="AA8359" s="11" t="str">
        <f t="shared" si="130"/>
        <v>52. Sơn LaHuyện Bắc Yên</v>
      </c>
    </row>
    <row r="8360" spans="11:27" ht="15.75">
      <c r="K8360" s="21"/>
      <c r="L8360" s="17"/>
      <c r="M8360" s="17"/>
      <c r="N8360" s="17" t="s">
        <v>490</v>
      </c>
      <c r="O8360" s="17" t="s">
        <v>1704</v>
      </c>
      <c r="P8360" s="17" t="s">
        <v>7697</v>
      </c>
      <c r="Q8360" s="17" t="s">
        <v>297</v>
      </c>
      <c r="R8360" s="18">
        <v>95</v>
      </c>
      <c r="S8360" s="10">
        <v>44</v>
      </c>
      <c r="AA8360" s="11" t="str">
        <f t="shared" si="130"/>
        <v>52. Sơn LaHuyện Bắc Yên</v>
      </c>
    </row>
    <row r="8361" spans="11:27" ht="15.75">
      <c r="K8361" s="21"/>
      <c r="L8361" s="17"/>
      <c r="M8361" s="17"/>
      <c r="N8361" s="17" t="s">
        <v>490</v>
      </c>
      <c r="O8361" s="17" t="s">
        <v>1704</v>
      </c>
      <c r="P8361" s="17" t="s">
        <v>7698</v>
      </c>
      <c r="Q8361" s="17" t="s">
        <v>297</v>
      </c>
      <c r="R8361" s="18">
        <v>95</v>
      </c>
      <c r="S8361" s="10">
        <v>44</v>
      </c>
      <c r="AA8361" s="11" t="str">
        <f t="shared" si="130"/>
        <v>52. Sơn LaHuyện Bắc Yên</v>
      </c>
    </row>
    <row r="8362" spans="11:27" ht="15.75">
      <c r="K8362" s="21"/>
      <c r="L8362" s="17"/>
      <c r="M8362" s="17"/>
      <c r="N8362" s="17" t="s">
        <v>490</v>
      </c>
      <c r="O8362" s="17" t="s">
        <v>1704</v>
      </c>
      <c r="P8362" s="17" t="s">
        <v>7699</v>
      </c>
      <c r="Q8362" s="17" t="s">
        <v>297</v>
      </c>
      <c r="R8362" s="18">
        <v>95</v>
      </c>
      <c r="S8362" s="10">
        <v>44</v>
      </c>
      <c r="AA8362" s="11" t="str">
        <f t="shared" si="130"/>
        <v>52. Sơn LaHuyện Bắc Yên</v>
      </c>
    </row>
    <row r="8363" spans="11:27" ht="15.75">
      <c r="K8363" s="21"/>
      <c r="L8363" s="17"/>
      <c r="M8363" s="17"/>
      <c r="N8363" s="17" t="s">
        <v>490</v>
      </c>
      <c r="O8363" s="17" t="s">
        <v>1704</v>
      </c>
      <c r="P8363" s="17" t="s">
        <v>7700</v>
      </c>
      <c r="Q8363" s="17" t="s">
        <v>297</v>
      </c>
      <c r="R8363" s="18">
        <v>95</v>
      </c>
      <c r="S8363" s="10">
        <v>44</v>
      </c>
      <c r="AA8363" s="11" t="str">
        <f t="shared" si="130"/>
        <v>52. Sơn LaHuyện Bắc Yên</v>
      </c>
    </row>
    <row r="8364" spans="11:27" ht="15.75">
      <c r="K8364" s="21"/>
      <c r="L8364" s="17"/>
      <c r="M8364" s="17"/>
      <c r="N8364" s="17" t="s">
        <v>490</v>
      </c>
      <c r="O8364" s="17" t="s">
        <v>1704</v>
      </c>
      <c r="P8364" s="17" t="s">
        <v>7701</v>
      </c>
      <c r="Q8364" s="17" t="s">
        <v>297</v>
      </c>
      <c r="R8364" s="18">
        <v>95</v>
      </c>
      <c r="S8364" s="10">
        <v>44</v>
      </c>
      <c r="AA8364" s="11" t="str">
        <f t="shared" si="130"/>
        <v>52. Sơn LaHuyện Bắc Yên</v>
      </c>
    </row>
    <row r="8365" spans="11:27" ht="15.75">
      <c r="K8365" s="21"/>
      <c r="L8365" s="17"/>
      <c r="M8365" s="17"/>
      <c r="N8365" s="17" t="s">
        <v>490</v>
      </c>
      <c r="O8365" s="17" t="s">
        <v>1704</v>
      </c>
      <c r="P8365" s="17" t="s">
        <v>7702</v>
      </c>
      <c r="Q8365" s="17" t="s">
        <v>297</v>
      </c>
      <c r="R8365" s="18">
        <v>95</v>
      </c>
      <c r="S8365" s="10">
        <v>44</v>
      </c>
      <c r="AA8365" s="11" t="str">
        <f t="shared" si="130"/>
        <v>52. Sơn LaHuyện Bắc Yên</v>
      </c>
    </row>
    <row r="8366" spans="11:27" ht="15.75">
      <c r="K8366" s="21"/>
      <c r="L8366" s="17"/>
      <c r="M8366" s="17"/>
      <c r="N8366" s="17" t="s">
        <v>490</v>
      </c>
      <c r="O8366" s="17" t="s">
        <v>1704</v>
      </c>
      <c r="P8366" s="17" t="s">
        <v>7703</v>
      </c>
      <c r="Q8366" s="17" t="s">
        <v>297</v>
      </c>
      <c r="R8366" s="18">
        <v>95</v>
      </c>
      <c r="S8366" s="10">
        <v>44</v>
      </c>
      <c r="AA8366" s="11" t="str">
        <f t="shared" si="130"/>
        <v>52. Sơn LaHuyện Bắc Yên</v>
      </c>
    </row>
    <row r="8367" spans="11:27" ht="15.75">
      <c r="K8367" s="21"/>
      <c r="L8367" s="17"/>
      <c r="M8367" s="17"/>
      <c r="N8367" s="17" t="s">
        <v>490</v>
      </c>
      <c r="O8367" s="17" t="s">
        <v>1706</v>
      </c>
      <c r="P8367" s="17" t="s">
        <v>7704</v>
      </c>
      <c r="Q8367" s="17" t="s">
        <v>297</v>
      </c>
      <c r="R8367" s="18">
        <v>95</v>
      </c>
      <c r="S8367" s="10">
        <v>44</v>
      </c>
      <c r="AA8367" s="11" t="str">
        <f t="shared" si="130"/>
        <v>52. Sơn LaHuyện Mai Sơn</v>
      </c>
    </row>
    <row r="8368" spans="11:27" ht="15.75">
      <c r="K8368" s="21"/>
      <c r="L8368" s="17"/>
      <c r="M8368" s="17"/>
      <c r="N8368" s="17" t="s">
        <v>490</v>
      </c>
      <c r="O8368" s="17" t="s">
        <v>1706</v>
      </c>
      <c r="P8368" s="17" t="s">
        <v>7705</v>
      </c>
      <c r="Q8368" s="17" t="s">
        <v>297</v>
      </c>
      <c r="R8368" s="18">
        <v>95</v>
      </c>
      <c r="S8368" s="10">
        <v>44</v>
      </c>
      <c r="AA8368" s="11" t="str">
        <f t="shared" si="130"/>
        <v>52. Sơn LaHuyện Mai Sơn</v>
      </c>
    </row>
    <row r="8369" spans="11:27" ht="15.75">
      <c r="K8369" s="21"/>
      <c r="L8369" s="17"/>
      <c r="M8369" s="17"/>
      <c r="N8369" s="17" t="s">
        <v>490</v>
      </c>
      <c r="O8369" s="17" t="s">
        <v>1706</v>
      </c>
      <c r="P8369" s="17" t="s">
        <v>7706</v>
      </c>
      <c r="Q8369" s="17" t="s">
        <v>297</v>
      </c>
      <c r="R8369" s="18">
        <v>95</v>
      </c>
      <c r="S8369" s="10">
        <v>44</v>
      </c>
      <c r="AA8369" s="11" t="str">
        <f t="shared" si="130"/>
        <v>52. Sơn LaHuyện Mai Sơn</v>
      </c>
    </row>
    <row r="8370" spans="11:27" ht="15.75">
      <c r="K8370" s="21"/>
      <c r="L8370" s="17"/>
      <c r="M8370" s="17"/>
      <c r="N8370" s="17" t="s">
        <v>490</v>
      </c>
      <c r="O8370" s="17" t="s">
        <v>1706</v>
      </c>
      <c r="P8370" s="17" t="s">
        <v>7707</v>
      </c>
      <c r="Q8370" s="17" t="s">
        <v>297</v>
      </c>
      <c r="R8370" s="18">
        <v>95</v>
      </c>
      <c r="S8370" s="10">
        <v>44</v>
      </c>
      <c r="AA8370" s="11" t="str">
        <f t="shared" si="130"/>
        <v>52. Sơn LaHuyện Mai Sơn</v>
      </c>
    </row>
    <row r="8371" spans="11:27" ht="15.75">
      <c r="K8371" s="21"/>
      <c r="L8371" s="17"/>
      <c r="M8371" s="17"/>
      <c r="N8371" s="17" t="s">
        <v>490</v>
      </c>
      <c r="O8371" s="17" t="s">
        <v>1706</v>
      </c>
      <c r="P8371" s="17" t="s">
        <v>7708</v>
      </c>
      <c r="Q8371" s="17" t="s">
        <v>297</v>
      </c>
      <c r="R8371" s="18">
        <v>95</v>
      </c>
      <c r="S8371" s="10">
        <v>44</v>
      </c>
      <c r="AA8371" s="11" t="str">
        <f t="shared" si="130"/>
        <v>52. Sơn LaHuyện Mai Sơn</v>
      </c>
    </row>
    <row r="8372" spans="11:27" ht="15.75">
      <c r="K8372" s="21"/>
      <c r="L8372" s="17"/>
      <c r="M8372" s="17"/>
      <c r="N8372" s="17" t="s">
        <v>490</v>
      </c>
      <c r="O8372" s="17" t="s">
        <v>1706</v>
      </c>
      <c r="P8372" s="17" t="s">
        <v>7709</v>
      </c>
      <c r="Q8372" s="17" t="s">
        <v>297</v>
      </c>
      <c r="R8372" s="18">
        <v>95</v>
      </c>
      <c r="S8372" s="10">
        <v>44</v>
      </c>
      <c r="AA8372" s="11" t="str">
        <f t="shared" si="130"/>
        <v>52. Sơn LaHuyện Mai Sơn</v>
      </c>
    </row>
    <row r="8373" spans="11:27" ht="15.75">
      <c r="K8373" s="21"/>
      <c r="L8373" s="17"/>
      <c r="M8373" s="17"/>
      <c r="N8373" s="17" t="s">
        <v>490</v>
      </c>
      <c r="O8373" s="17" t="s">
        <v>1706</v>
      </c>
      <c r="P8373" s="17" t="s">
        <v>7710</v>
      </c>
      <c r="Q8373" s="17" t="s">
        <v>297</v>
      </c>
      <c r="R8373" s="18">
        <v>95</v>
      </c>
      <c r="S8373" s="10">
        <v>44</v>
      </c>
      <c r="AA8373" s="11" t="str">
        <f t="shared" si="130"/>
        <v>52. Sơn LaHuyện Mai Sơn</v>
      </c>
    </row>
    <row r="8374" spans="11:27" ht="15.75">
      <c r="K8374" s="21"/>
      <c r="L8374" s="17"/>
      <c r="M8374" s="17"/>
      <c r="N8374" s="17" t="s">
        <v>490</v>
      </c>
      <c r="O8374" s="17" t="s">
        <v>1706</v>
      </c>
      <c r="P8374" s="17" t="s">
        <v>7711</v>
      </c>
      <c r="Q8374" s="17" t="s">
        <v>297</v>
      </c>
      <c r="R8374" s="18">
        <v>95</v>
      </c>
      <c r="S8374" s="10">
        <v>44</v>
      </c>
      <c r="AA8374" s="11" t="str">
        <f t="shared" si="130"/>
        <v>52. Sơn LaHuyện Mai Sơn</v>
      </c>
    </row>
    <row r="8375" spans="11:27" ht="15.75">
      <c r="K8375" s="21"/>
      <c r="L8375" s="17"/>
      <c r="M8375" s="17"/>
      <c r="N8375" s="17" t="s">
        <v>490</v>
      </c>
      <c r="O8375" s="17" t="s">
        <v>1706</v>
      </c>
      <c r="P8375" s="17" t="s">
        <v>7712</v>
      </c>
      <c r="Q8375" s="17" t="s">
        <v>297</v>
      </c>
      <c r="R8375" s="18">
        <v>95</v>
      </c>
      <c r="S8375" s="10">
        <v>44</v>
      </c>
      <c r="AA8375" s="11" t="str">
        <f t="shared" si="130"/>
        <v>52. Sơn LaHuyện Mai Sơn</v>
      </c>
    </row>
    <row r="8376" spans="11:27" ht="15.75">
      <c r="K8376" s="21"/>
      <c r="L8376" s="17"/>
      <c r="M8376" s="17"/>
      <c r="N8376" s="17" t="s">
        <v>490</v>
      </c>
      <c r="O8376" s="17" t="s">
        <v>1706</v>
      </c>
      <c r="P8376" s="17" t="s">
        <v>7713</v>
      </c>
      <c r="Q8376" s="17" t="s">
        <v>297</v>
      </c>
      <c r="R8376" s="18">
        <v>95</v>
      </c>
      <c r="S8376" s="10">
        <v>44</v>
      </c>
      <c r="AA8376" s="11" t="str">
        <f t="shared" si="130"/>
        <v>52. Sơn LaHuyện Mai Sơn</v>
      </c>
    </row>
    <row r="8377" spans="11:27" ht="15.75">
      <c r="K8377" s="21"/>
      <c r="L8377" s="17"/>
      <c r="M8377" s="17"/>
      <c r="N8377" s="17" t="s">
        <v>490</v>
      </c>
      <c r="O8377" s="17" t="s">
        <v>1706</v>
      </c>
      <c r="P8377" s="17" t="s">
        <v>7714</v>
      </c>
      <c r="Q8377" s="17" t="s">
        <v>297</v>
      </c>
      <c r="R8377" s="18">
        <v>95</v>
      </c>
      <c r="S8377" s="10">
        <v>44</v>
      </c>
      <c r="AA8377" s="11" t="str">
        <f t="shared" si="130"/>
        <v>52. Sơn LaHuyện Mai Sơn</v>
      </c>
    </row>
    <row r="8378" spans="11:27" ht="15.75">
      <c r="K8378" s="21"/>
      <c r="L8378" s="17"/>
      <c r="M8378" s="17"/>
      <c r="N8378" s="17" t="s">
        <v>490</v>
      </c>
      <c r="O8378" s="17" t="s">
        <v>1706</v>
      </c>
      <c r="P8378" s="17" t="s">
        <v>7715</v>
      </c>
      <c r="Q8378" s="17" t="s">
        <v>297</v>
      </c>
      <c r="R8378" s="18">
        <v>95</v>
      </c>
      <c r="S8378" s="10">
        <v>44</v>
      </c>
      <c r="AA8378" s="11" t="str">
        <f t="shared" si="130"/>
        <v>52. Sơn LaHuyện Mai Sơn</v>
      </c>
    </row>
    <row r="8379" spans="11:27" ht="15.75">
      <c r="K8379" s="21"/>
      <c r="L8379" s="17"/>
      <c r="M8379" s="17"/>
      <c r="N8379" s="17" t="s">
        <v>490</v>
      </c>
      <c r="O8379" s="17" t="s">
        <v>1706</v>
      </c>
      <c r="P8379" s="17" t="s">
        <v>7716</v>
      </c>
      <c r="Q8379" s="17" t="s">
        <v>297</v>
      </c>
      <c r="R8379" s="18">
        <v>95</v>
      </c>
      <c r="S8379" s="10">
        <v>44</v>
      </c>
      <c r="AA8379" s="11" t="str">
        <f t="shared" si="130"/>
        <v>52. Sơn LaHuyện Mai Sơn</v>
      </c>
    </row>
    <row r="8380" spans="11:27" ht="15.75">
      <c r="K8380" s="21"/>
      <c r="L8380" s="17"/>
      <c r="M8380" s="17"/>
      <c r="N8380" s="17" t="s">
        <v>490</v>
      </c>
      <c r="O8380" s="17" t="s">
        <v>1706</v>
      </c>
      <c r="P8380" s="17" t="s">
        <v>7717</v>
      </c>
      <c r="Q8380" s="17" t="s">
        <v>297</v>
      </c>
      <c r="R8380" s="18">
        <v>95</v>
      </c>
      <c r="S8380" s="10">
        <v>44</v>
      </c>
      <c r="AA8380" s="11" t="str">
        <f t="shared" si="130"/>
        <v>52. Sơn LaHuyện Mai Sơn</v>
      </c>
    </row>
    <row r="8381" spans="11:27" ht="15.75">
      <c r="K8381" s="21"/>
      <c r="L8381" s="17"/>
      <c r="M8381" s="17"/>
      <c r="N8381" s="17" t="s">
        <v>490</v>
      </c>
      <c r="O8381" s="17" t="s">
        <v>1706</v>
      </c>
      <c r="P8381" s="17" t="s">
        <v>7718</v>
      </c>
      <c r="Q8381" s="17" t="s">
        <v>297</v>
      </c>
      <c r="R8381" s="18">
        <v>95</v>
      </c>
      <c r="S8381" s="10">
        <v>44</v>
      </c>
      <c r="AA8381" s="11" t="str">
        <f t="shared" si="130"/>
        <v>52. Sơn LaHuyện Mai Sơn</v>
      </c>
    </row>
    <row r="8382" spans="11:27" ht="15.75">
      <c r="K8382" s="21"/>
      <c r="L8382" s="17"/>
      <c r="M8382" s="17"/>
      <c r="N8382" s="17" t="s">
        <v>490</v>
      </c>
      <c r="O8382" s="17" t="s">
        <v>1706</v>
      </c>
      <c r="P8382" s="17" t="s">
        <v>7719</v>
      </c>
      <c r="Q8382" s="17" t="s">
        <v>297</v>
      </c>
      <c r="R8382" s="18">
        <v>95</v>
      </c>
      <c r="S8382" s="10">
        <v>44</v>
      </c>
      <c r="AA8382" s="11" t="str">
        <f t="shared" si="130"/>
        <v>52. Sơn LaHuyện Mai Sơn</v>
      </c>
    </row>
    <row r="8383" spans="11:27" ht="15.75">
      <c r="K8383" s="21"/>
      <c r="L8383" s="17"/>
      <c r="M8383" s="17"/>
      <c r="N8383" s="17" t="s">
        <v>490</v>
      </c>
      <c r="O8383" s="17" t="s">
        <v>1706</v>
      </c>
      <c r="P8383" s="17" t="s">
        <v>7720</v>
      </c>
      <c r="Q8383" s="17" t="s">
        <v>297</v>
      </c>
      <c r="R8383" s="18">
        <v>95</v>
      </c>
      <c r="S8383" s="10">
        <v>44</v>
      </c>
      <c r="AA8383" s="11" t="str">
        <f t="shared" si="130"/>
        <v>52. Sơn LaHuyện Mai Sơn</v>
      </c>
    </row>
    <row r="8384" spans="11:27" ht="15.75">
      <c r="K8384" s="21"/>
      <c r="L8384" s="17"/>
      <c r="M8384" s="17"/>
      <c r="N8384" s="17" t="s">
        <v>490</v>
      </c>
      <c r="O8384" s="17" t="s">
        <v>1706</v>
      </c>
      <c r="P8384" s="17" t="s">
        <v>7721</v>
      </c>
      <c r="Q8384" s="17" t="s">
        <v>297</v>
      </c>
      <c r="R8384" s="18">
        <v>95</v>
      </c>
      <c r="S8384" s="10">
        <v>44</v>
      </c>
      <c r="AA8384" s="11" t="str">
        <f t="shared" si="130"/>
        <v>52. Sơn LaHuyện Mai Sơn</v>
      </c>
    </row>
    <row r="8385" spans="11:27" ht="15.75">
      <c r="K8385" s="21"/>
      <c r="L8385" s="17"/>
      <c r="M8385" s="17"/>
      <c r="N8385" s="17" t="s">
        <v>490</v>
      </c>
      <c r="O8385" s="17" t="s">
        <v>1706</v>
      </c>
      <c r="P8385" s="17" t="s">
        <v>7722</v>
      </c>
      <c r="Q8385" s="17" t="s">
        <v>297</v>
      </c>
      <c r="R8385" s="18">
        <v>95</v>
      </c>
      <c r="S8385" s="10">
        <v>44</v>
      </c>
      <c r="AA8385" s="11" t="str">
        <f t="shared" si="130"/>
        <v>52. Sơn LaHuyện Mai Sơn</v>
      </c>
    </row>
    <row r="8386" spans="11:27" ht="15.75">
      <c r="K8386" s="21"/>
      <c r="L8386" s="17"/>
      <c r="M8386" s="17"/>
      <c r="N8386" s="17" t="s">
        <v>490</v>
      </c>
      <c r="O8386" s="17" t="s">
        <v>1706</v>
      </c>
      <c r="P8386" s="17" t="s">
        <v>7723</v>
      </c>
      <c r="Q8386" s="17" t="s">
        <v>297</v>
      </c>
      <c r="R8386" s="18">
        <v>95</v>
      </c>
      <c r="S8386" s="10">
        <v>44</v>
      </c>
      <c r="AA8386" s="11" t="str">
        <f t="shared" si="130"/>
        <v>52. Sơn LaHuyện Mai Sơn</v>
      </c>
    </row>
    <row r="8387" spans="11:27" ht="15.75">
      <c r="K8387" s="21"/>
      <c r="L8387" s="17"/>
      <c r="M8387" s="17"/>
      <c r="N8387" s="17" t="s">
        <v>490</v>
      </c>
      <c r="O8387" s="17" t="s">
        <v>1706</v>
      </c>
      <c r="P8387" s="17" t="s">
        <v>7724</v>
      </c>
      <c r="Q8387" s="17" t="s">
        <v>297</v>
      </c>
      <c r="R8387" s="18">
        <v>95</v>
      </c>
      <c r="S8387" s="10">
        <v>44</v>
      </c>
      <c r="AA8387" s="11" t="str">
        <f t="shared" si="130"/>
        <v>52. Sơn LaHuyện Mai Sơn</v>
      </c>
    </row>
    <row r="8388" spans="11:27" ht="15.75">
      <c r="K8388" s="21"/>
      <c r="L8388" s="17"/>
      <c r="M8388" s="17"/>
      <c r="N8388" s="17" t="s">
        <v>490</v>
      </c>
      <c r="O8388" s="17" t="s">
        <v>1706</v>
      </c>
      <c r="P8388" s="17" t="s">
        <v>7725</v>
      </c>
      <c r="Q8388" s="17" t="s">
        <v>297</v>
      </c>
      <c r="R8388" s="18">
        <v>95</v>
      </c>
      <c r="S8388" s="10">
        <v>44</v>
      </c>
      <c r="AA8388" s="11" t="str">
        <f t="shared" si="130"/>
        <v>52. Sơn LaHuyện Mai Sơn</v>
      </c>
    </row>
    <row r="8389" spans="11:27" ht="15.75">
      <c r="K8389" s="21"/>
      <c r="L8389" s="17"/>
      <c r="M8389" s="17"/>
      <c r="N8389" s="17" t="s">
        <v>490</v>
      </c>
      <c r="O8389" s="17" t="s">
        <v>1708</v>
      </c>
      <c r="P8389" s="17" t="s">
        <v>7726</v>
      </c>
      <c r="Q8389" s="17" t="s">
        <v>297</v>
      </c>
      <c r="R8389" s="18">
        <v>95</v>
      </c>
      <c r="S8389" s="10">
        <v>44</v>
      </c>
      <c r="AA8389" s="11" t="str">
        <f t="shared" si="130"/>
        <v>52. Sơn LaHuyện Mộc Châu</v>
      </c>
    </row>
    <row r="8390" spans="11:27" ht="15.75">
      <c r="K8390" s="21"/>
      <c r="L8390" s="17"/>
      <c r="M8390" s="17"/>
      <c r="N8390" s="17" t="s">
        <v>490</v>
      </c>
      <c r="O8390" s="17" t="s">
        <v>1708</v>
      </c>
      <c r="P8390" s="17" t="s">
        <v>7727</v>
      </c>
      <c r="Q8390" s="17" t="s">
        <v>297</v>
      </c>
      <c r="R8390" s="18">
        <v>95</v>
      </c>
      <c r="S8390" s="10">
        <v>44</v>
      </c>
      <c r="AA8390" s="11" t="str">
        <f t="shared" ref="AA8390:AA8453" si="131">N8390&amp;O8390</f>
        <v>52. Sơn LaHuyện Mộc Châu</v>
      </c>
    </row>
    <row r="8391" spans="11:27" ht="15.75">
      <c r="K8391" s="21"/>
      <c r="L8391" s="17"/>
      <c r="M8391" s="17"/>
      <c r="N8391" s="17" t="s">
        <v>490</v>
      </c>
      <c r="O8391" s="17" t="s">
        <v>1708</v>
      </c>
      <c r="P8391" s="17" t="s">
        <v>7728</v>
      </c>
      <c r="Q8391" s="17" t="s">
        <v>297</v>
      </c>
      <c r="R8391" s="18">
        <v>95</v>
      </c>
      <c r="S8391" s="10">
        <v>44</v>
      </c>
      <c r="AA8391" s="11" t="str">
        <f t="shared" si="131"/>
        <v>52. Sơn LaHuyện Mộc Châu</v>
      </c>
    </row>
    <row r="8392" spans="11:27" ht="15.75">
      <c r="K8392" s="21"/>
      <c r="L8392" s="17"/>
      <c r="M8392" s="17"/>
      <c r="N8392" s="17" t="s">
        <v>490</v>
      </c>
      <c r="O8392" s="17" t="s">
        <v>1708</v>
      </c>
      <c r="P8392" s="17" t="s">
        <v>7729</v>
      </c>
      <c r="Q8392" s="17" t="s">
        <v>297</v>
      </c>
      <c r="R8392" s="18">
        <v>95</v>
      </c>
      <c r="S8392" s="10">
        <v>44</v>
      </c>
      <c r="AA8392" s="11" t="str">
        <f t="shared" si="131"/>
        <v>52. Sơn LaHuyện Mộc Châu</v>
      </c>
    </row>
    <row r="8393" spans="11:27" ht="15.75">
      <c r="K8393" s="21"/>
      <c r="L8393" s="17"/>
      <c r="M8393" s="17"/>
      <c r="N8393" s="17" t="s">
        <v>490</v>
      </c>
      <c r="O8393" s="17" t="s">
        <v>1708</v>
      </c>
      <c r="P8393" s="17" t="s">
        <v>7730</v>
      </c>
      <c r="Q8393" s="17" t="s">
        <v>297</v>
      </c>
      <c r="R8393" s="18">
        <v>95</v>
      </c>
      <c r="S8393" s="10">
        <v>44</v>
      </c>
      <c r="AA8393" s="11" t="str">
        <f t="shared" si="131"/>
        <v>52. Sơn LaHuyện Mộc Châu</v>
      </c>
    </row>
    <row r="8394" spans="11:27" ht="15.75">
      <c r="K8394" s="21"/>
      <c r="L8394" s="17"/>
      <c r="M8394" s="17"/>
      <c r="N8394" s="17" t="s">
        <v>490</v>
      </c>
      <c r="O8394" s="17" t="s">
        <v>1708</v>
      </c>
      <c r="P8394" s="17" t="s">
        <v>7731</v>
      </c>
      <c r="Q8394" s="17" t="s">
        <v>297</v>
      </c>
      <c r="R8394" s="18">
        <v>95</v>
      </c>
      <c r="S8394" s="10">
        <v>44</v>
      </c>
      <c r="AA8394" s="11" t="str">
        <f t="shared" si="131"/>
        <v>52. Sơn LaHuyện Mộc Châu</v>
      </c>
    </row>
    <row r="8395" spans="11:27" ht="15.75">
      <c r="K8395" s="21"/>
      <c r="L8395" s="17"/>
      <c r="M8395" s="17"/>
      <c r="N8395" s="17" t="s">
        <v>490</v>
      </c>
      <c r="O8395" s="17" t="s">
        <v>1708</v>
      </c>
      <c r="P8395" s="17" t="s">
        <v>7732</v>
      </c>
      <c r="Q8395" s="17" t="s">
        <v>297</v>
      </c>
      <c r="R8395" s="18">
        <v>95</v>
      </c>
      <c r="S8395" s="10">
        <v>44</v>
      </c>
      <c r="AA8395" s="11" t="str">
        <f t="shared" si="131"/>
        <v>52. Sơn LaHuyện Mộc Châu</v>
      </c>
    </row>
    <row r="8396" spans="11:27" ht="15.75">
      <c r="K8396" s="21"/>
      <c r="L8396" s="17"/>
      <c r="M8396" s="17"/>
      <c r="N8396" s="17" t="s">
        <v>490</v>
      </c>
      <c r="O8396" s="17" t="s">
        <v>1708</v>
      </c>
      <c r="P8396" s="17" t="s">
        <v>7733</v>
      </c>
      <c r="Q8396" s="17" t="s">
        <v>297</v>
      </c>
      <c r="R8396" s="18">
        <v>95</v>
      </c>
      <c r="S8396" s="10">
        <v>44</v>
      </c>
      <c r="AA8396" s="11" t="str">
        <f t="shared" si="131"/>
        <v>52. Sơn LaHuyện Mộc Châu</v>
      </c>
    </row>
    <row r="8397" spans="11:27" ht="15.75">
      <c r="K8397" s="21"/>
      <c r="L8397" s="17"/>
      <c r="M8397" s="17"/>
      <c r="N8397" s="17" t="s">
        <v>490</v>
      </c>
      <c r="O8397" s="17" t="s">
        <v>1708</v>
      </c>
      <c r="P8397" s="17" t="s">
        <v>7734</v>
      </c>
      <c r="Q8397" s="17" t="s">
        <v>297</v>
      </c>
      <c r="R8397" s="18">
        <v>95</v>
      </c>
      <c r="S8397" s="10">
        <v>44</v>
      </c>
      <c r="AA8397" s="11" t="str">
        <f t="shared" si="131"/>
        <v>52. Sơn LaHuyện Mộc Châu</v>
      </c>
    </row>
    <row r="8398" spans="11:27" ht="15.75">
      <c r="K8398" s="21"/>
      <c r="L8398" s="17"/>
      <c r="M8398" s="17"/>
      <c r="N8398" s="17" t="s">
        <v>490</v>
      </c>
      <c r="O8398" s="17" t="s">
        <v>1708</v>
      </c>
      <c r="P8398" s="17" t="s">
        <v>7735</v>
      </c>
      <c r="Q8398" s="17" t="s">
        <v>297</v>
      </c>
      <c r="R8398" s="18">
        <v>95</v>
      </c>
      <c r="S8398" s="10">
        <v>44</v>
      </c>
      <c r="AA8398" s="11" t="str">
        <f t="shared" si="131"/>
        <v>52. Sơn LaHuyện Mộc Châu</v>
      </c>
    </row>
    <row r="8399" spans="11:27" ht="15.75">
      <c r="K8399" s="21"/>
      <c r="L8399" s="17"/>
      <c r="M8399" s="17"/>
      <c r="N8399" s="17" t="s">
        <v>490</v>
      </c>
      <c r="O8399" s="17" t="s">
        <v>1708</v>
      </c>
      <c r="P8399" s="17" t="s">
        <v>4350</v>
      </c>
      <c r="Q8399" s="17" t="s">
        <v>297</v>
      </c>
      <c r="R8399" s="18">
        <v>95</v>
      </c>
      <c r="S8399" s="10">
        <v>44</v>
      </c>
      <c r="AA8399" s="11" t="str">
        <f t="shared" si="131"/>
        <v>52. Sơn LaHuyện Mộc Châu</v>
      </c>
    </row>
    <row r="8400" spans="11:27" ht="15.75">
      <c r="K8400" s="21"/>
      <c r="L8400" s="17"/>
      <c r="M8400" s="17"/>
      <c r="N8400" s="17" t="s">
        <v>490</v>
      </c>
      <c r="O8400" s="17" t="s">
        <v>1708</v>
      </c>
      <c r="P8400" s="17" t="s">
        <v>7736</v>
      </c>
      <c r="Q8400" s="17" t="s">
        <v>297</v>
      </c>
      <c r="R8400" s="18">
        <v>95</v>
      </c>
      <c r="S8400" s="10">
        <v>44</v>
      </c>
      <c r="AA8400" s="11" t="str">
        <f t="shared" si="131"/>
        <v>52. Sơn LaHuyện Mộc Châu</v>
      </c>
    </row>
    <row r="8401" spans="11:27" ht="15.75">
      <c r="K8401" s="21"/>
      <c r="L8401" s="17"/>
      <c r="M8401" s="17"/>
      <c r="N8401" s="17" t="s">
        <v>490</v>
      </c>
      <c r="O8401" s="17" t="s">
        <v>1708</v>
      </c>
      <c r="P8401" s="17" t="s">
        <v>7737</v>
      </c>
      <c r="Q8401" s="17" t="s">
        <v>297</v>
      </c>
      <c r="R8401" s="18">
        <v>95</v>
      </c>
      <c r="S8401" s="10">
        <v>44</v>
      </c>
      <c r="AA8401" s="11" t="str">
        <f t="shared" si="131"/>
        <v>52. Sơn LaHuyện Mộc Châu</v>
      </c>
    </row>
    <row r="8402" spans="11:27" ht="15.75">
      <c r="K8402" s="21"/>
      <c r="L8402" s="17"/>
      <c r="M8402" s="17"/>
      <c r="N8402" s="17" t="s">
        <v>490</v>
      </c>
      <c r="O8402" s="17" t="s">
        <v>1708</v>
      </c>
      <c r="P8402" s="17" t="s">
        <v>6492</v>
      </c>
      <c r="Q8402" s="17" t="s">
        <v>297</v>
      </c>
      <c r="R8402" s="18">
        <v>95</v>
      </c>
      <c r="S8402" s="10">
        <v>44</v>
      </c>
      <c r="AA8402" s="11" t="str">
        <f t="shared" si="131"/>
        <v>52. Sơn LaHuyện Mộc Châu</v>
      </c>
    </row>
    <row r="8403" spans="11:27" ht="15.75">
      <c r="K8403" s="21"/>
      <c r="L8403" s="17"/>
      <c r="M8403" s="17"/>
      <c r="N8403" s="17" t="s">
        <v>490</v>
      </c>
      <c r="O8403" s="17" t="s">
        <v>1708</v>
      </c>
      <c r="P8403" s="17" t="s">
        <v>567</v>
      </c>
      <c r="Q8403" s="17" t="s">
        <v>297</v>
      </c>
      <c r="R8403" s="18">
        <v>95</v>
      </c>
      <c r="S8403" s="10">
        <v>44</v>
      </c>
      <c r="AA8403" s="11" t="str">
        <f t="shared" si="131"/>
        <v>52. Sơn LaHuyện Mộc Châu</v>
      </c>
    </row>
    <row r="8404" spans="11:27" ht="15.75">
      <c r="K8404" s="21"/>
      <c r="L8404" s="17"/>
      <c r="M8404" s="17"/>
      <c r="N8404" s="17" t="s">
        <v>490</v>
      </c>
      <c r="O8404" s="17" t="s">
        <v>1710</v>
      </c>
      <c r="P8404" s="17" t="s">
        <v>7738</v>
      </c>
      <c r="Q8404" s="17" t="s">
        <v>297</v>
      </c>
      <c r="R8404" s="18">
        <v>95</v>
      </c>
      <c r="S8404" s="10">
        <v>44</v>
      </c>
      <c r="AA8404" s="11" t="str">
        <f t="shared" si="131"/>
        <v>52. Sơn LaHuyện Mường La</v>
      </c>
    </row>
    <row r="8405" spans="11:27" ht="15.75">
      <c r="K8405" s="21"/>
      <c r="L8405" s="17"/>
      <c r="M8405" s="17"/>
      <c r="N8405" s="17" t="s">
        <v>490</v>
      </c>
      <c r="O8405" s="17" t="s">
        <v>1710</v>
      </c>
      <c r="P8405" s="17" t="s">
        <v>7739</v>
      </c>
      <c r="Q8405" s="17" t="s">
        <v>297</v>
      </c>
      <c r="R8405" s="18">
        <v>95</v>
      </c>
      <c r="S8405" s="10">
        <v>44</v>
      </c>
      <c r="AA8405" s="11" t="str">
        <f t="shared" si="131"/>
        <v>52. Sơn LaHuyện Mường La</v>
      </c>
    </row>
    <row r="8406" spans="11:27" ht="15.75">
      <c r="K8406" s="21"/>
      <c r="L8406" s="17"/>
      <c r="M8406" s="17"/>
      <c r="N8406" s="17" t="s">
        <v>490</v>
      </c>
      <c r="O8406" s="17" t="s">
        <v>1710</v>
      </c>
      <c r="P8406" s="17" t="s">
        <v>7740</v>
      </c>
      <c r="Q8406" s="17" t="s">
        <v>297</v>
      </c>
      <c r="R8406" s="18">
        <v>95</v>
      </c>
      <c r="S8406" s="10">
        <v>44</v>
      </c>
      <c r="AA8406" s="11" t="str">
        <f t="shared" si="131"/>
        <v>52. Sơn LaHuyện Mường La</v>
      </c>
    </row>
    <row r="8407" spans="11:27" ht="15.75">
      <c r="K8407" s="21"/>
      <c r="L8407" s="17"/>
      <c r="M8407" s="17"/>
      <c r="N8407" s="17" t="s">
        <v>490</v>
      </c>
      <c r="O8407" s="17" t="s">
        <v>1710</v>
      </c>
      <c r="P8407" s="17" t="s">
        <v>7741</v>
      </c>
      <c r="Q8407" s="17" t="s">
        <v>297</v>
      </c>
      <c r="R8407" s="18">
        <v>95</v>
      </c>
      <c r="S8407" s="10">
        <v>44</v>
      </c>
      <c r="AA8407" s="11" t="str">
        <f t="shared" si="131"/>
        <v>52. Sơn LaHuyện Mường La</v>
      </c>
    </row>
    <row r="8408" spans="11:27" ht="15.75">
      <c r="K8408" s="21"/>
      <c r="L8408" s="17"/>
      <c r="M8408" s="17"/>
      <c r="N8408" s="17" t="s">
        <v>490</v>
      </c>
      <c r="O8408" s="17" t="s">
        <v>1710</v>
      </c>
      <c r="P8408" s="17" t="s">
        <v>7742</v>
      </c>
      <c r="Q8408" s="17" t="s">
        <v>297</v>
      </c>
      <c r="R8408" s="18">
        <v>95</v>
      </c>
      <c r="S8408" s="10">
        <v>44</v>
      </c>
      <c r="AA8408" s="11" t="str">
        <f t="shared" si="131"/>
        <v>52. Sơn LaHuyện Mường La</v>
      </c>
    </row>
    <row r="8409" spans="11:27" ht="15.75">
      <c r="K8409" s="21"/>
      <c r="L8409" s="17"/>
      <c r="M8409" s="17"/>
      <c r="N8409" s="17" t="s">
        <v>490</v>
      </c>
      <c r="O8409" s="17" t="s">
        <v>1710</v>
      </c>
      <c r="P8409" s="17" t="s">
        <v>7743</v>
      </c>
      <c r="Q8409" s="17" t="s">
        <v>297</v>
      </c>
      <c r="R8409" s="18">
        <v>95</v>
      </c>
      <c r="S8409" s="10">
        <v>44</v>
      </c>
      <c r="AA8409" s="11" t="str">
        <f t="shared" si="131"/>
        <v>52. Sơn LaHuyện Mường La</v>
      </c>
    </row>
    <row r="8410" spans="11:27" ht="15.75">
      <c r="K8410" s="21"/>
      <c r="L8410" s="17"/>
      <c r="M8410" s="17"/>
      <c r="N8410" s="17" t="s">
        <v>490</v>
      </c>
      <c r="O8410" s="17" t="s">
        <v>1710</v>
      </c>
      <c r="P8410" s="17" t="s">
        <v>7744</v>
      </c>
      <c r="Q8410" s="17" t="s">
        <v>297</v>
      </c>
      <c r="R8410" s="18">
        <v>95</v>
      </c>
      <c r="S8410" s="10">
        <v>44</v>
      </c>
      <c r="AA8410" s="11" t="str">
        <f t="shared" si="131"/>
        <v>52. Sơn LaHuyện Mường La</v>
      </c>
    </row>
    <row r="8411" spans="11:27" ht="15.75">
      <c r="K8411" s="21"/>
      <c r="L8411" s="17"/>
      <c r="M8411" s="17"/>
      <c r="N8411" s="17" t="s">
        <v>490</v>
      </c>
      <c r="O8411" s="17" t="s">
        <v>1710</v>
      </c>
      <c r="P8411" s="17" t="s">
        <v>7745</v>
      </c>
      <c r="Q8411" s="17" t="s">
        <v>297</v>
      </c>
      <c r="R8411" s="18">
        <v>95</v>
      </c>
      <c r="S8411" s="10">
        <v>44</v>
      </c>
      <c r="AA8411" s="11" t="str">
        <f t="shared" si="131"/>
        <v>52. Sơn LaHuyện Mường La</v>
      </c>
    </row>
    <row r="8412" spans="11:27" ht="15.75">
      <c r="K8412" s="21"/>
      <c r="L8412" s="17"/>
      <c r="M8412" s="17"/>
      <c r="N8412" s="17" t="s">
        <v>490</v>
      </c>
      <c r="O8412" s="17" t="s">
        <v>1710</v>
      </c>
      <c r="P8412" s="17" t="s">
        <v>7746</v>
      </c>
      <c r="Q8412" s="17" t="s">
        <v>297</v>
      </c>
      <c r="R8412" s="18">
        <v>95</v>
      </c>
      <c r="S8412" s="10">
        <v>44</v>
      </c>
      <c r="AA8412" s="11" t="str">
        <f t="shared" si="131"/>
        <v>52. Sơn LaHuyện Mường La</v>
      </c>
    </row>
    <row r="8413" spans="11:27" ht="15.75">
      <c r="K8413" s="21"/>
      <c r="L8413" s="17"/>
      <c r="M8413" s="17"/>
      <c r="N8413" s="17" t="s">
        <v>490</v>
      </c>
      <c r="O8413" s="17" t="s">
        <v>1710</v>
      </c>
      <c r="P8413" s="17" t="s">
        <v>7747</v>
      </c>
      <c r="Q8413" s="17" t="s">
        <v>297</v>
      </c>
      <c r="R8413" s="18">
        <v>95</v>
      </c>
      <c r="S8413" s="10">
        <v>44</v>
      </c>
      <c r="AA8413" s="11" t="str">
        <f t="shared" si="131"/>
        <v>52. Sơn LaHuyện Mường La</v>
      </c>
    </row>
    <row r="8414" spans="11:27" ht="15.75">
      <c r="K8414" s="21"/>
      <c r="L8414" s="17"/>
      <c r="M8414" s="17"/>
      <c r="N8414" s="17" t="s">
        <v>490</v>
      </c>
      <c r="O8414" s="17" t="s">
        <v>1710</v>
      </c>
      <c r="P8414" s="17" t="s">
        <v>7748</v>
      </c>
      <c r="Q8414" s="17" t="s">
        <v>297</v>
      </c>
      <c r="R8414" s="18">
        <v>95</v>
      </c>
      <c r="S8414" s="10">
        <v>44</v>
      </c>
      <c r="AA8414" s="11" t="str">
        <f t="shared" si="131"/>
        <v>52. Sơn LaHuyện Mường La</v>
      </c>
    </row>
    <row r="8415" spans="11:27" ht="15.75">
      <c r="K8415" s="21"/>
      <c r="L8415" s="17"/>
      <c r="M8415" s="17"/>
      <c r="N8415" s="17" t="s">
        <v>490</v>
      </c>
      <c r="O8415" s="17" t="s">
        <v>1710</v>
      </c>
      <c r="P8415" s="17" t="s">
        <v>7749</v>
      </c>
      <c r="Q8415" s="17" t="s">
        <v>297</v>
      </c>
      <c r="R8415" s="18">
        <v>95</v>
      </c>
      <c r="S8415" s="10">
        <v>44</v>
      </c>
      <c r="AA8415" s="11" t="str">
        <f t="shared" si="131"/>
        <v>52. Sơn LaHuyện Mường La</v>
      </c>
    </row>
    <row r="8416" spans="11:27" ht="15.75">
      <c r="K8416" s="21"/>
      <c r="L8416" s="17"/>
      <c r="M8416" s="17"/>
      <c r="N8416" s="17" t="s">
        <v>490</v>
      </c>
      <c r="O8416" s="17" t="s">
        <v>1710</v>
      </c>
      <c r="P8416" s="17" t="s">
        <v>7750</v>
      </c>
      <c r="Q8416" s="17" t="s">
        <v>297</v>
      </c>
      <c r="R8416" s="18">
        <v>95</v>
      </c>
      <c r="S8416" s="10">
        <v>44</v>
      </c>
      <c r="AA8416" s="11" t="str">
        <f t="shared" si="131"/>
        <v>52. Sơn LaHuyện Mường La</v>
      </c>
    </row>
    <row r="8417" spans="11:27" ht="15.75">
      <c r="K8417" s="21"/>
      <c r="L8417" s="17"/>
      <c r="M8417" s="17"/>
      <c r="N8417" s="17" t="s">
        <v>490</v>
      </c>
      <c r="O8417" s="17" t="s">
        <v>1710</v>
      </c>
      <c r="P8417" s="17" t="s">
        <v>7751</v>
      </c>
      <c r="Q8417" s="17" t="s">
        <v>297</v>
      </c>
      <c r="R8417" s="18">
        <v>95</v>
      </c>
      <c r="S8417" s="10">
        <v>44</v>
      </c>
      <c r="AA8417" s="11" t="str">
        <f t="shared" si="131"/>
        <v>52. Sơn LaHuyện Mường La</v>
      </c>
    </row>
    <row r="8418" spans="11:27" ht="15.75">
      <c r="K8418" s="21"/>
      <c r="L8418" s="17"/>
      <c r="M8418" s="17"/>
      <c r="N8418" s="17" t="s">
        <v>490</v>
      </c>
      <c r="O8418" s="17" t="s">
        <v>1710</v>
      </c>
      <c r="P8418" s="17" t="s">
        <v>7752</v>
      </c>
      <c r="Q8418" s="17" t="s">
        <v>297</v>
      </c>
      <c r="R8418" s="18">
        <v>95</v>
      </c>
      <c r="S8418" s="10">
        <v>44</v>
      </c>
      <c r="AA8418" s="11" t="str">
        <f t="shared" si="131"/>
        <v>52. Sơn LaHuyện Mường La</v>
      </c>
    </row>
    <row r="8419" spans="11:27" ht="15.75">
      <c r="K8419" s="21"/>
      <c r="L8419" s="17"/>
      <c r="M8419" s="17"/>
      <c r="N8419" s="17" t="s">
        <v>490</v>
      </c>
      <c r="O8419" s="17" t="s">
        <v>1710</v>
      </c>
      <c r="P8419" s="17" t="s">
        <v>7753</v>
      </c>
      <c r="Q8419" s="17" t="s">
        <v>297</v>
      </c>
      <c r="R8419" s="18">
        <v>95</v>
      </c>
      <c r="S8419" s="10">
        <v>44</v>
      </c>
      <c r="AA8419" s="11" t="str">
        <f t="shared" si="131"/>
        <v>52. Sơn LaHuyện Mường La</v>
      </c>
    </row>
    <row r="8420" spans="11:27" ht="15.75">
      <c r="K8420" s="21"/>
      <c r="L8420" s="17"/>
      <c r="M8420" s="17"/>
      <c r="N8420" s="17" t="s">
        <v>490</v>
      </c>
      <c r="O8420" s="17" t="s">
        <v>1712</v>
      </c>
      <c r="P8420" s="17" t="s">
        <v>7754</v>
      </c>
      <c r="Q8420" s="17" t="s">
        <v>297</v>
      </c>
      <c r="R8420" s="18">
        <v>95</v>
      </c>
      <c r="S8420" s="10">
        <v>44</v>
      </c>
      <c r="AA8420" s="11" t="str">
        <f t="shared" si="131"/>
        <v>52. Sơn LaHuyện Phù Yên</v>
      </c>
    </row>
    <row r="8421" spans="11:27" ht="15.75">
      <c r="K8421" s="21"/>
      <c r="L8421" s="17"/>
      <c r="M8421" s="17"/>
      <c r="N8421" s="17" t="s">
        <v>490</v>
      </c>
      <c r="O8421" s="17" t="s">
        <v>1712</v>
      </c>
      <c r="P8421" s="17" t="s">
        <v>5002</v>
      </c>
      <c r="Q8421" s="17" t="s">
        <v>297</v>
      </c>
      <c r="R8421" s="18">
        <v>95</v>
      </c>
      <c r="S8421" s="10">
        <v>44</v>
      </c>
      <c r="AA8421" s="11" t="str">
        <f t="shared" si="131"/>
        <v>52. Sơn LaHuyện Phù Yên</v>
      </c>
    </row>
    <row r="8422" spans="11:27" ht="15.75">
      <c r="K8422" s="21"/>
      <c r="L8422" s="17"/>
      <c r="M8422" s="17"/>
      <c r="N8422" s="17" t="s">
        <v>490</v>
      </c>
      <c r="O8422" s="17" t="s">
        <v>1712</v>
      </c>
      <c r="P8422" s="17" t="s">
        <v>7755</v>
      </c>
      <c r="Q8422" s="17" t="s">
        <v>297</v>
      </c>
      <c r="R8422" s="18">
        <v>95</v>
      </c>
      <c r="S8422" s="10">
        <v>44</v>
      </c>
      <c r="AA8422" s="11" t="str">
        <f t="shared" si="131"/>
        <v>52. Sơn LaHuyện Phù Yên</v>
      </c>
    </row>
    <row r="8423" spans="11:27" ht="15.75">
      <c r="K8423" s="21"/>
      <c r="L8423" s="17"/>
      <c r="M8423" s="17"/>
      <c r="N8423" s="17" t="s">
        <v>490</v>
      </c>
      <c r="O8423" s="17" t="s">
        <v>1712</v>
      </c>
      <c r="P8423" s="17" t="s">
        <v>7756</v>
      </c>
      <c r="Q8423" s="17" t="s">
        <v>297</v>
      </c>
      <c r="R8423" s="18">
        <v>95</v>
      </c>
      <c r="S8423" s="10">
        <v>44</v>
      </c>
      <c r="AA8423" s="11" t="str">
        <f t="shared" si="131"/>
        <v>52. Sơn LaHuyện Phù Yên</v>
      </c>
    </row>
    <row r="8424" spans="11:27" ht="15.75">
      <c r="K8424" s="21"/>
      <c r="L8424" s="17"/>
      <c r="M8424" s="17"/>
      <c r="N8424" s="17" t="s">
        <v>490</v>
      </c>
      <c r="O8424" s="17" t="s">
        <v>1712</v>
      </c>
      <c r="P8424" s="17" t="s">
        <v>7757</v>
      </c>
      <c r="Q8424" s="17" t="s">
        <v>297</v>
      </c>
      <c r="R8424" s="18">
        <v>95</v>
      </c>
      <c r="S8424" s="10">
        <v>44</v>
      </c>
      <c r="AA8424" s="11" t="str">
        <f t="shared" si="131"/>
        <v>52. Sơn LaHuyện Phù Yên</v>
      </c>
    </row>
    <row r="8425" spans="11:27" ht="15.75">
      <c r="K8425" s="21"/>
      <c r="L8425" s="17"/>
      <c r="M8425" s="17"/>
      <c r="N8425" s="17" t="s">
        <v>490</v>
      </c>
      <c r="O8425" s="17" t="s">
        <v>1712</v>
      </c>
      <c r="P8425" s="17" t="s">
        <v>7758</v>
      </c>
      <c r="Q8425" s="17" t="s">
        <v>297</v>
      </c>
      <c r="R8425" s="18">
        <v>95</v>
      </c>
      <c r="S8425" s="10">
        <v>44</v>
      </c>
      <c r="AA8425" s="11" t="str">
        <f t="shared" si="131"/>
        <v>52. Sơn LaHuyện Phù Yên</v>
      </c>
    </row>
    <row r="8426" spans="11:27" ht="15.75">
      <c r="K8426" s="21"/>
      <c r="L8426" s="17"/>
      <c r="M8426" s="17"/>
      <c r="N8426" s="17" t="s">
        <v>490</v>
      </c>
      <c r="O8426" s="17" t="s">
        <v>1712</v>
      </c>
      <c r="P8426" s="17" t="s">
        <v>7759</v>
      </c>
      <c r="Q8426" s="17" t="s">
        <v>297</v>
      </c>
      <c r="R8426" s="18">
        <v>95</v>
      </c>
      <c r="S8426" s="10">
        <v>44</v>
      </c>
      <c r="AA8426" s="11" t="str">
        <f t="shared" si="131"/>
        <v>52. Sơn LaHuyện Phù Yên</v>
      </c>
    </row>
    <row r="8427" spans="11:27" ht="15.75">
      <c r="K8427" s="21"/>
      <c r="L8427" s="17"/>
      <c r="M8427" s="17"/>
      <c r="N8427" s="17" t="s">
        <v>490</v>
      </c>
      <c r="O8427" s="17" t="s">
        <v>1712</v>
      </c>
      <c r="P8427" s="17" t="s">
        <v>7760</v>
      </c>
      <c r="Q8427" s="17" t="s">
        <v>297</v>
      </c>
      <c r="R8427" s="18">
        <v>95</v>
      </c>
      <c r="S8427" s="10">
        <v>44</v>
      </c>
      <c r="AA8427" s="11" t="str">
        <f t="shared" si="131"/>
        <v>52. Sơn LaHuyện Phù Yên</v>
      </c>
    </row>
    <row r="8428" spans="11:27" ht="15.75">
      <c r="K8428" s="21"/>
      <c r="L8428" s="17"/>
      <c r="M8428" s="17"/>
      <c r="N8428" s="17" t="s">
        <v>490</v>
      </c>
      <c r="O8428" s="17" t="s">
        <v>1712</v>
      </c>
      <c r="P8428" s="17" t="s">
        <v>7761</v>
      </c>
      <c r="Q8428" s="17" t="s">
        <v>297</v>
      </c>
      <c r="R8428" s="18">
        <v>95</v>
      </c>
      <c r="S8428" s="10">
        <v>44</v>
      </c>
      <c r="AA8428" s="11" t="str">
        <f t="shared" si="131"/>
        <v>52. Sơn LaHuyện Phù Yên</v>
      </c>
    </row>
    <row r="8429" spans="11:27" ht="15.75">
      <c r="K8429" s="21"/>
      <c r="L8429" s="17"/>
      <c r="M8429" s="17"/>
      <c r="N8429" s="17" t="s">
        <v>490</v>
      </c>
      <c r="O8429" s="17" t="s">
        <v>1712</v>
      </c>
      <c r="P8429" s="17" t="s">
        <v>7762</v>
      </c>
      <c r="Q8429" s="17" t="s">
        <v>297</v>
      </c>
      <c r="R8429" s="18">
        <v>95</v>
      </c>
      <c r="S8429" s="10">
        <v>44</v>
      </c>
      <c r="AA8429" s="11" t="str">
        <f t="shared" si="131"/>
        <v>52. Sơn LaHuyện Phù Yên</v>
      </c>
    </row>
    <row r="8430" spans="11:27" ht="15.75">
      <c r="K8430" s="21"/>
      <c r="L8430" s="17"/>
      <c r="M8430" s="17"/>
      <c r="N8430" s="17" t="s">
        <v>490</v>
      </c>
      <c r="O8430" s="17" t="s">
        <v>1712</v>
      </c>
      <c r="P8430" s="17" t="s">
        <v>7763</v>
      </c>
      <c r="Q8430" s="17" t="s">
        <v>297</v>
      </c>
      <c r="R8430" s="18">
        <v>95</v>
      </c>
      <c r="S8430" s="10">
        <v>44</v>
      </c>
      <c r="AA8430" s="11" t="str">
        <f t="shared" si="131"/>
        <v>52. Sơn LaHuyện Phù Yên</v>
      </c>
    </row>
    <row r="8431" spans="11:27" ht="15.75">
      <c r="K8431" s="21"/>
      <c r="L8431" s="17"/>
      <c r="M8431" s="17"/>
      <c r="N8431" s="17" t="s">
        <v>490</v>
      </c>
      <c r="O8431" s="17" t="s">
        <v>1712</v>
      </c>
      <c r="P8431" s="17" t="s">
        <v>7764</v>
      </c>
      <c r="Q8431" s="17" t="s">
        <v>297</v>
      </c>
      <c r="R8431" s="18">
        <v>95</v>
      </c>
      <c r="S8431" s="10">
        <v>44</v>
      </c>
      <c r="AA8431" s="11" t="str">
        <f t="shared" si="131"/>
        <v>52. Sơn LaHuyện Phù Yên</v>
      </c>
    </row>
    <row r="8432" spans="11:27" ht="15.75">
      <c r="K8432" s="21"/>
      <c r="L8432" s="17"/>
      <c r="M8432" s="17"/>
      <c r="N8432" s="17" t="s">
        <v>490</v>
      </c>
      <c r="O8432" s="17" t="s">
        <v>1712</v>
      </c>
      <c r="P8432" s="17" t="s">
        <v>7765</v>
      </c>
      <c r="Q8432" s="17" t="s">
        <v>297</v>
      </c>
      <c r="R8432" s="18">
        <v>95</v>
      </c>
      <c r="S8432" s="10">
        <v>44</v>
      </c>
      <c r="AA8432" s="11" t="str">
        <f t="shared" si="131"/>
        <v>52. Sơn LaHuyện Phù Yên</v>
      </c>
    </row>
    <row r="8433" spans="11:27" ht="15.75">
      <c r="K8433" s="21"/>
      <c r="L8433" s="17"/>
      <c r="M8433" s="17"/>
      <c r="N8433" s="17" t="s">
        <v>490</v>
      </c>
      <c r="O8433" s="17" t="s">
        <v>1712</v>
      </c>
      <c r="P8433" s="17" t="s">
        <v>7766</v>
      </c>
      <c r="Q8433" s="17" t="s">
        <v>297</v>
      </c>
      <c r="R8433" s="18">
        <v>95</v>
      </c>
      <c r="S8433" s="10">
        <v>44</v>
      </c>
      <c r="AA8433" s="11" t="str">
        <f t="shared" si="131"/>
        <v>52. Sơn LaHuyện Phù Yên</v>
      </c>
    </row>
    <row r="8434" spans="11:27" ht="15.75">
      <c r="K8434" s="21"/>
      <c r="L8434" s="17"/>
      <c r="M8434" s="17"/>
      <c r="N8434" s="17" t="s">
        <v>490</v>
      </c>
      <c r="O8434" s="17" t="s">
        <v>1712</v>
      </c>
      <c r="P8434" s="17" t="s">
        <v>7767</v>
      </c>
      <c r="Q8434" s="17" t="s">
        <v>297</v>
      </c>
      <c r="R8434" s="18">
        <v>95</v>
      </c>
      <c r="S8434" s="10">
        <v>44</v>
      </c>
      <c r="AA8434" s="11" t="str">
        <f t="shared" si="131"/>
        <v>52. Sơn LaHuyện Phù Yên</v>
      </c>
    </row>
    <row r="8435" spans="11:27" ht="15.75">
      <c r="K8435" s="21"/>
      <c r="L8435" s="17"/>
      <c r="M8435" s="17"/>
      <c r="N8435" s="17" t="s">
        <v>490</v>
      </c>
      <c r="O8435" s="17" t="s">
        <v>1712</v>
      </c>
      <c r="P8435" s="17" t="s">
        <v>886</v>
      </c>
      <c r="Q8435" s="17" t="s">
        <v>297</v>
      </c>
      <c r="R8435" s="18">
        <v>95</v>
      </c>
      <c r="S8435" s="10">
        <v>44</v>
      </c>
      <c r="AA8435" s="11" t="str">
        <f t="shared" si="131"/>
        <v>52. Sơn LaHuyện Phù Yên</v>
      </c>
    </row>
    <row r="8436" spans="11:27" ht="15.75">
      <c r="K8436" s="21"/>
      <c r="L8436" s="17"/>
      <c r="M8436" s="17"/>
      <c r="N8436" s="17" t="s">
        <v>490</v>
      </c>
      <c r="O8436" s="17" t="s">
        <v>1712</v>
      </c>
      <c r="P8436" s="17" t="s">
        <v>7768</v>
      </c>
      <c r="Q8436" s="17" t="s">
        <v>297</v>
      </c>
      <c r="R8436" s="18">
        <v>95</v>
      </c>
      <c r="S8436" s="10">
        <v>44</v>
      </c>
      <c r="AA8436" s="11" t="str">
        <f t="shared" si="131"/>
        <v>52. Sơn LaHuyện Phù Yên</v>
      </c>
    </row>
    <row r="8437" spans="11:27" ht="15.75">
      <c r="K8437" s="21"/>
      <c r="L8437" s="17"/>
      <c r="M8437" s="17"/>
      <c r="N8437" s="17" t="s">
        <v>490</v>
      </c>
      <c r="O8437" s="17" t="s">
        <v>1712</v>
      </c>
      <c r="P8437" s="17" t="s">
        <v>7769</v>
      </c>
      <c r="Q8437" s="17" t="s">
        <v>297</v>
      </c>
      <c r="R8437" s="18">
        <v>95</v>
      </c>
      <c r="S8437" s="10">
        <v>44</v>
      </c>
      <c r="AA8437" s="11" t="str">
        <f t="shared" si="131"/>
        <v>52. Sơn LaHuyện Phù Yên</v>
      </c>
    </row>
    <row r="8438" spans="11:27" ht="15.75">
      <c r="K8438" s="21"/>
      <c r="L8438" s="17"/>
      <c r="M8438" s="17"/>
      <c r="N8438" s="17" t="s">
        <v>490</v>
      </c>
      <c r="O8438" s="17" t="s">
        <v>1712</v>
      </c>
      <c r="P8438" s="17" t="s">
        <v>7770</v>
      </c>
      <c r="Q8438" s="17" t="s">
        <v>297</v>
      </c>
      <c r="R8438" s="18">
        <v>95</v>
      </c>
      <c r="S8438" s="10">
        <v>44</v>
      </c>
      <c r="AA8438" s="11" t="str">
        <f t="shared" si="131"/>
        <v>52. Sơn LaHuyện Phù Yên</v>
      </c>
    </row>
    <row r="8439" spans="11:27" ht="15.75">
      <c r="K8439" s="21"/>
      <c r="L8439" s="17"/>
      <c r="M8439" s="17"/>
      <c r="N8439" s="17" t="s">
        <v>490</v>
      </c>
      <c r="O8439" s="17" t="s">
        <v>1712</v>
      </c>
      <c r="P8439" s="17" t="s">
        <v>7771</v>
      </c>
      <c r="Q8439" s="17" t="s">
        <v>297</v>
      </c>
      <c r="R8439" s="18">
        <v>95</v>
      </c>
      <c r="S8439" s="10">
        <v>44</v>
      </c>
      <c r="AA8439" s="11" t="str">
        <f t="shared" si="131"/>
        <v>52. Sơn LaHuyện Phù Yên</v>
      </c>
    </row>
    <row r="8440" spans="11:27" ht="15.75">
      <c r="K8440" s="21"/>
      <c r="L8440" s="17"/>
      <c r="M8440" s="17"/>
      <c r="N8440" s="17" t="s">
        <v>490</v>
      </c>
      <c r="O8440" s="17" t="s">
        <v>1712</v>
      </c>
      <c r="P8440" s="17" t="s">
        <v>7772</v>
      </c>
      <c r="Q8440" s="17" t="s">
        <v>297</v>
      </c>
      <c r="R8440" s="18">
        <v>95</v>
      </c>
      <c r="S8440" s="10">
        <v>44</v>
      </c>
      <c r="AA8440" s="11" t="str">
        <f t="shared" si="131"/>
        <v>52. Sơn LaHuyện Phù Yên</v>
      </c>
    </row>
    <row r="8441" spans="11:27" ht="15.75">
      <c r="K8441" s="21"/>
      <c r="L8441" s="17"/>
      <c r="M8441" s="17"/>
      <c r="N8441" s="17" t="s">
        <v>490</v>
      </c>
      <c r="O8441" s="17" t="s">
        <v>1712</v>
      </c>
      <c r="P8441" s="17" t="s">
        <v>2002</v>
      </c>
      <c r="Q8441" s="17" t="s">
        <v>297</v>
      </c>
      <c r="R8441" s="18">
        <v>95</v>
      </c>
      <c r="S8441" s="10">
        <v>44</v>
      </c>
      <c r="AA8441" s="11" t="str">
        <f t="shared" si="131"/>
        <v>52. Sơn LaHuyện Phù Yên</v>
      </c>
    </row>
    <row r="8442" spans="11:27" ht="15.75">
      <c r="K8442" s="21"/>
      <c r="L8442" s="17"/>
      <c r="M8442" s="17"/>
      <c r="N8442" s="17" t="s">
        <v>490</v>
      </c>
      <c r="O8442" s="17" t="s">
        <v>1712</v>
      </c>
      <c r="P8442" s="17" t="s">
        <v>7773</v>
      </c>
      <c r="Q8442" s="17" t="s">
        <v>297</v>
      </c>
      <c r="R8442" s="18">
        <v>95</v>
      </c>
      <c r="S8442" s="10">
        <v>44</v>
      </c>
      <c r="AA8442" s="11" t="str">
        <f t="shared" si="131"/>
        <v>52. Sơn LaHuyện Phù Yên</v>
      </c>
    </row>
    <row r="8443" spans="11:27" ht="15.75">
      <c r="K8443" s="21"/>
      <c r="L8443" s="17"/>
      <c r="M8443" s="17"/>
      <c r="N8443" s="17" t="s">
        <v>490</v>
      </c>
      <c r="O8443" s="17" t="s">
        <v>1712</v>
      </c>
      <c r="P8443" s="17" t="s">
        <v>7774</v>
      </c>
      <c r="Q8443" s="17" t="s">
        <v>297</v>
      </c>
      <c r="R8443" s="18">
        <v>95</v>
      </c>
      <c r="S8443" s="10">
        <v>44</v>
      </c>
      <c r="AA8443" s="11" t="str">
        <f t="shared" si="131"/>
        <v>52. Sơn LaHuyện Phù Yên</v>
      </c>
    </row>
    <row r="8444" spans="11:27" ht="15.75">
      <c r="K8444" s="21"/>
      <c r="L8444" s="17"/>
      <c r="M8444" s="17"/>
      <c r="N8444" s="17" t="s">
        <v>490</v>
      </c>
      <c r="O8444" s="17" t="s">
        <v>1712</v>
      </c>
      <c r="P8444" s="17" t="s">
        <v>7775</v>
      </c>
      <c r="Q8444" s="17" t="s">
        <v>297</v>
      </c>
      <c r="R8444" s="18">
        <v>95</v>
      </c>
      <c r="S8444" s="10">
        <v>44</v>
      </c>
      <c r="AA8444" s="11" t="str">
        <f t="shared" si="131"/>
        <v>52. Sơn LaHuyện Phù Yên</v>
      </c>
    </row>
    <row r="8445" spans="11:27" ht="15.75">
      <c r="K8445" s="21"/>
      <c r="L8445" s="17"/>
      <c r="M8445" s="17"/>
      <c r="N8445" s="17" t="s">
        <v>490</v>
      </c>
      <c r="O8445" s="17" t="s">
        <v>1712</v>
      </c>
      <c r="P8445" s="17" t="s">
        <v>7776</v>
      </c>
      <c r="Q8445" s="17" t="s">
        <v>297</v>
      </c>
      <c r="R8445" s="18">
        <v>95</v>
      </c>
      <c r="S8445" s="10">
        <v>44</v>
      </c>
      <c r="AA8445" s="11" t="str">
        <f t="shared" si="131"/>
        <v>52. Sơn LaHuyện Phù Yên</v>
      </c>
    </row>
    <row r="8446" spans="11:27" ht="15.75">
      <c r="K8446" s="21"/>
      <c r="L8446" s="17"/>
      <c r="M8446" s="17"/>
      <c r="N8446" s="17" t="s">
        <v>490</v>
      </c>
      <c r="O8446" s="17" t="s">
        <v>1712</v>
      </c>
      <c r="P8446" s="17" t="s">
        <v>7777</v>
      </c>
      <c r="Q8446" s="17" t="s">
        <v>297</v>
      </c>
      <c r="R8446" s="18">
        <v>95</v>
      </c>
      <c r="S8446" s="10">
        <v>44</v>
      </c>
      <c r="AA8446" s="11" t="str">
        <f t="shared" si="131"/>
        <v>52. Sơn LaHuyện Phù Yên</v>
      </c>
    </row>
    <row r="8447" spans="11:27" ht="15.75">
      <c r="K8447" s="21"/>
      <c r="L8447" s="17"/>
      <c r="M8447" s="17"/>
      <c r="N8447" s="17" t="s">
        <v>490</v>
      </c>
      <c r="O8447" s="17" t="s">
        <v>1714</v>
      </c>
      <c r="P8447" s="17" t="s">
        <v>7778</v>
      </c>
      <c r="Q8447" s="17" t="s">
        <v>297</v>
      </c>
      <c r="R8447" s="18">
        <v>95</v>
      </c>
      <c r="S8447" s="10">
        <v>44</v>
      </c>
      <c r="AA8447" s="11" t="str">
        <f t="shared" si="131"/>
        <v>52. Sơn LaHuyện Quỳnh Nhai</v>
      </c>
    </row>
    <row r="8448" spans="11:27" ht="15.75">
      <c r="K8448" s="21"/>
      <c r="L8448" s="17"/>
      <c r="M8448" s="17"/>
      <c r="N8448" s="17" t="s">
        <v>490</v>
      </c>
      <c r="O8448" s="17" t="s">
        <v>1714</v>
      </c>
      <c r="P8448" s="17" t="s">
        <v>7779</v>
      </c>
      <c r="Q8448" s="17" t="s">
        <v>297</v>
      </c>
      <c r="R8448" s="18">
        <v>95</v>
      </c>
      <c r="S8448" s="10">
        <v>44</v>
      </c>
      <c r="AA8448" s="11" t="str">
        <f t="shared" si="131"/>
        <v>52. Sơn LaHuyện Quỳnh Nhai</v>
      </c>
    </row>
    <row r="8449" spans="11:27" ht="15.75">
      <c r="K8449" s="21"/>
      <c r="L8449" s="17"/>
      <c r="M8449" s="17"/>
      <c r="N8449" s="17" t="s">
        <v>490</v>
      </c>
      <c r="O8449" s="17" t="s">
        <v>1714</v>
      </c>
      <c r="P8449" s="17" t="s">
        <v>7780</v>
      </c>
      <c r="Q8449" s="17" t="s">
        <v>297</v>
      </c>
      <c r="R8449" s="18">
        <v>95</v>
      </c>
      <c r="S8449" s="10">
        <v>44</v>
      </c>
      <c r="AA8449" s="11" t="str">
        <f t="shared" si="131"/>
        <v>52. Sơn LaHuyện Quỳnh Nhai</v>
      </c>
    </row>
    <row r="8450" spans="11:27" ht="15.75">
      <c r="K8450" s="21"/>
      <c r="L8450" s="17"/>
      <c r="M8450" s="17"/>
      <c r="N8450" s="17" t="s">
        <v>490</v>
      </c>
      <c r="O8450" s="17" t="s">
        <v>1714</v>
      </c>
      <c r="P8450" s="17" t="s">
        <v>7781</v>
      </c>
      <c r="Q8450" s="17" t="s">
        <v>297</v>
      </c>
      <c r="R8450" s="18">
        <v>95</v>
      </c>
      <c r="S8450" s="10">
        <v>44</v>
      </c>
      <c r="AA8450" s="11" t="str">
        <f t="shared" si="131"/>
        <v>52. Sơn LaHuyện Quỳnh Nhai</v>
      </c>
    </row>
    <row r="8451" spans="11:27" ht="15.75">
      <c r="K8451" s="21"/>
      <c r="L8451" s="17"/>
      <c r="M8451" s="17"/>
      <c r="N8451" s="17" t="s">
        <v>490</v>
      </c>
      <c r="O8451" s="17" t="s">
        <v>1714</v>
      </c>
      <c r="P8451" s="17" t="s">
        <v>7782</v>
      </c>
      <c r="Q8451" s="17" t="s">
        <v>297</v>
      </c>
      <c r="R8451" s="18">
        <v>95</v>
      </c>
      <c r="S8451" s="10">
        <v>44</v>
      </c>
      <c r="AA8451" s="11" t="str">
        <f t="shared" si="131"/>
        <v>52. Sơn LaHuyện Quỳnh Nhai</v>
      </c>
    </row>
    <row r="8452" spans="11:27" ht="15.75">
      <c r="K8452" s="21"/>
      <c r="L8452" s="17"/>
      <c r="M8452" s="17"/>
      <c r="N8452" s="17" t="s">
        <v>490</v>
      </c>
      <c r="O8452" s="17" t="s">
        <v>1714</v>
      </c>
      <c r="P8452" s="17" t="s">
        <v>7783</v>
      </c>
      <c r="Q8452" s="17" t="s">
        <v>297</v>
      </c>
      <c r="R8452" s="18">
        <v>95</v>
      </c>
      <c r="S8452" s="10">
        <v>44</v>
      </c>
      <c r="AA8452" s="11" t="str">
        <f t="shared" si="131"/>
        <v>52. Sơn LaHuyện Quỳnh Nhai</v>
      </c>
    </row>
    <row r="8453" spans="11:27" ht="15.75">
      <c r="K8453" s="21"/>
      <c r="L8453" s="17"/>
      <c r="M8453" s="17"/>
      <c r="N8453" s="17" t="s">
        <v>490</v>
      </c>
      <c r="O8453" s="17" t="s">
        <v>1714</v>
      </c>
      <c r="P8453" s="17" t="s">
        <v>7784</v>
      </c>
      <c r="Q8453" s="17" t="s">
        <v>297</v>
      </c>
      <c r="R8453" s="18">
        <v>95</v>
      </c>
      <c r="S8453" s="10">
        <v>44</v>
      </c>
      <c r="AA8453" s="11" t="str">
        <f t="shared" si="131"/>
        <v>52. Sơn LaHuyện Quỳnh Nhai</v>
      </c>
    </row>
    <row r="8454" spans="11:27" ht="15.75">
      <c r="K8454" s="21"/>
      <c r="L8454" s="17"/>
      <c r="M8454" s="17"/>
      <c r="N8454" s="17" t="s">
        <v>490</v>
      </c>
      <c r="O8454" s="17" t="s">
        <v>1714</v>
      </c>
      <c r="P8454" s="17" t="s">
        <v>7785</v>
      </c>
      <c r="Q8454" s="17" t="s">
        <v>297</v>
      </c>
      <c r="R8454" s="18">
        <v>95</v>
      </c>
      <c r="S8454" s="10">
        <v>44</v>
      </c>
      <c r="AA8454" s="11" t="str">
        <f t="shared" ref="AA8454:AA8517" si="132">N8454&amp;O8454</f>
        <v>52. Sơn LaHuyện Quỳnh Nhai</v>
      </c>
    </row>
    <row r="8455" spans="11:27" ht="15.75">
      <c r="K8455" s="21"/>
      <c r="L8455" s="17"/>
      <c r="M8455" s="17"/>
      <c r="N8455" s="17" t="s">
        <v>490</v>
      </c>
      <c r="O8455" s="17" t="s">
        <v>1714</v>
      </c>
      <c r="P8455" s="17" t="s">
        <v>7786</v>
      </c>
      <c r="Q8455" s="17" t="s">
        <v>297</v>
      </c>
      <c r="R8455" s="18">
        <v>95</v>
      </c>
      <c r="S8455" s="10">
        <v>44</v>
      </c>
      <c r="AA8455" s="11" t="str">
        <f t="shared" si="132"/>
        <v>52. Sơn LaHuyện Quỳnh Nhai</v>
      </c>
    </row>
    <row r="8456" spans="11:27" ht="15.75">
      <c r="K8456" s="21"/>
      <c r="L8456" s="17"/>
      <c r="M8456" s="17"/>
      <c r="N8456" s="17" t="s">
        <v>490</v>
      </c>
      <c r="O8456" s="17" t="s">
        <v>1714</v>
      </c>
      <c r="P8456" s="17" t="s">
        <v>7787</v>
      </c>
      <c r="Q8456" s="17" t="s">
        <v>297</v>
      </c>
      <c r="R8456" s="18">
        <v>95</v>
      </c>
      <c r="S8456" s="10">
        <v>44</v>
      </c>
      <c r="AA8456" s="11" t="str">
        <f t="shared" si="132"/>
        <v>52. Sơn LaHuyện Quỳnh Nhai</v>
      </c>
    </row>
    <row r="8457" spans="11:27" ht="15.75">
      <c r="K8457" s="21"/>
      <c r="L8457" s="17"/>
      <c r="M8457" s="17"/>
      <c r="N8457" s="17" t="s">
        <v>490</v>
      </c>
      <c r="O8457" s="17" t="s">
        <v>1714</v>
      </c>
      <c r="P8457" s="17" t="s">
        <v>7788</v>
      </c>
      <c r="Q8457" s="17" t="s">
        <v>297</v>
      </c>
      <c r="R8457" s="18">
        <v>95</v>
      </c>
      <c r="S8457" s="10">
        <v>44</v>
      </c>
      <c r="AA8457" s="11" t="str">
        <f t="shared" si="132"/>
        <v>52. Sơn LaHuyện Quỳnh Nhai</v>
      </c>
    </row>
    <row r="8458" spans="11:27" ht="15.75">
      <c r="K8458" s="21"/>
      <c r="L8458" s="17"/>
      <c r="M8458" s="17"/>
      <c r="N8458" s="17" t="s">
        <v>490</v>
      </c>
      <c r="O8458" s="17" t="s">
        <v>1716</v>
      </c>
      <c r="P8458" s="17" t="s">
        <v>7789</v>
      </c>
      <c r="Q8458" s="17" t="s">
        <v>297</v>
      </c>
      <c r="R8458" s="18">
        <v>95</v>
      </c>
      <c r="S8458" s="10">
        <v>44</v>
      </c>
      <c r="AA8458" s="11" t="str">
        <f t="shared" si="132"/>
        <v>52. Sơn LaHuyện Sông Mã</v>
      </c>
    </row>
    <row r="8459" spans="11:27" ht="15.75">
      <c r="K8459" s="21"/>
      <c r="L8459" s="17"/>
      <c r="M8459" s="17"/>
      <c r="N8459" s="17" t="s">
        <v>490</v>
      </c>
      <c r="O8459" s="17" t="s">
        <v>1716</v>
      </c>
      <c r="P8459" s="17" t="s">
        <v>7790</v>
      </c>
      <c r="Q8459" s="17" t="s">
        <v>297</v>
      </c>
      <c r="R8459" s="18">
        <v>95</v>
      </c>
      <c r="S8459" s="10">
        <v>44</v>
      </c>
      <c r="AA8459" s="11" t="str">
        <f t="shared" si="132"/>
        <v>52. Sơn LaHuyện Sông Mã</v>
      </c>
    </row>
    <row r="8460" spans="11:27" ht="15.75">
      <c r="K8460" s="21"/>
      <c r="L8460" s="17"/>
      <c r="M8460" s="17"/>
      <c r="N8460" s="17" t="s">
        <v>490</v>
      </c>
      <c r="O8460" s="17" t="s">
        <v>1716</v>
      </c>
      <c r="P8460" s="17" t="s">
        <v>7791</v>
      </c>
      <c r="Q8460" s="17" t="s">
        <v>297</v>
      </c>
      <c r="R8460" s="18">
        <v>95</v>
      </c>
      <c r="S8460" s="10">
        <v>44</v>
      </c>
      <c r="AA8460" s="11" t="str">
        <f t="shared" si="132"/>
        <v>52. Sơn LaHuyện Sông Mã</v>
      </c>
    </row>
    <row r="8461" spans="11:27" ht="15.75">
      <c r="K8461" s="21"/>
      <c r="L8461" s="17"/>
      <c r="M8461" s="17"/>
      <c r="N8461" s="17" t="s">
        <v>490</v>
      </c>
      <c r="O8461" s="17" t="s">
        <v>1716</v>
      </c>
      <c r="P8461" s="17" t="s">
        <v>7792</v>
      </c>
      <c r="Q8461" s="17" t="s">
        <v>297</v>
      </c>
      <c r="R8461" s="18">
        <v>95</v>
      </c>
      <c r="S8461" s="10">
        <v>44</v>
      </c>
      <c r="AA8461" s="11" t="str">
        <f t="shared" si="132"/>
        <v>52. Sơn LaHuyện Sông Mã</v>
      </c>
    </row>
    <row r="8462" spans="11:27" ht="15.75">
      <c r="K8462" s="21"/>
      <c r="L8462" s="17"/>
      <c r="M8462" s="17"/>
      <c r="N8462" s="17" t="s">
        <v>490</v>
      </c>
      <c r="O8462" s="17" t="s">
        <v>1716</v>
      </c>
      <c r="P8462" s="17" t="s">
        <v>7793</v>
      </c>
      <c r="Q8462" s="17" t="s">
        <v>297</v>
      </c>
      <c r="R8462" s="18">
        <v>95</v>
      </c>
      <c r="S8462" s="10">
        <v>44</v>
      </c>
      <c r="AA8462" s="11" t="str">
        <f t="shared" si="132"/>
        <v>52. Sơn LaHuyện Sông Mã</v>
      </c>
    </row>
    <row r="8463" spans="11:27" ht="15.75">
      <c r="K8463" s="21"/>
      <c r="L8463" s="17"/>
      <c r="M8463" s="17"/>
      <c r="N8463" s="17" t="s">
        <v>490</v>
      </c>
      <c r="O8463" s="17" t="s">
        <v>1716</v>
      </c>
      <c r="P8463" s="17" t="s">
        <v>7794</v>
      </c>
      <c r="Q8463" s="17" t="s">
        <v>297</v>
      </c>
      <c r="R8463" s="18">
        <v>95</v>
      </c>
      <c r="S8463" s="10">
        <v>44</v>
      </c>
      <c r="AA8463" s="11" t="str">
        <f t="shared" si="132"/>
        <v>52. Sơn LaHuyện Sông Mã</v>
      </c>
    </row>
    <row r="8464" spans="11:27" ht="15.75">
      <c r="K8464" s="21"/>
      <c r="L8464" s="17"/>
      <c r="M8464" s="17"/>
      <c r="N8464" s="17" t="s">
        <v>490</v>
      </c>
      <c r="O8464" s="17" t="s">
        <v>1716</v>
      </c>
      <c r="P8464" s="17" t="s">
        <v>7795</v>
      </c>
      <c r="Q8464" s="17" t="s">
        <v>297</v>
      </c>
      <c r="R8464" s="18">
        <v>95</v>
      </c>
      <c r="S8464" s="10">
        <v>44</v>
      </c>
      <c r="AA8464" s="11" t="str">
        <f t="shared" si="132"/>
        <v>52. Sơn LaHuyện Sông Mã</v>
      </c>
    </row>
    <row r="8465" spans="11:27" ht="15.75">
      <c r="K8465" s="21"/>
      <c r="L8465" s="17"/>
      <c r="M8465" s="17"/>
      <c r="N8465" s="17" t="s">
        <v>490</v>
      </c>
      <c r="O8465" s="17" t="s">
        <v>1716</v>
      </c>
      <c r="P8465" s="17" t="s">
        <v>3846</v>
      </c>
      <c r="Q8465" s="17" t="s">
        <v>297</v>
      </c>
      <c r="R8465" s="18">
        <v>95</v>
      </c>
      <c r="S8465" s="10">
        <v>44</v>
      </c>
      <c r="AA8465" s="11" t="str">
        <f t="shared" si="132"/>
        <v>52. Sơn LaHuyện Sông Mã</v>
      </c>
    </row>
    <row r="8466" spans="11:27" ht="15.75">
      <c r="K8466" s="21"/>
      <c r="L8466" s="17"/>
      <c r="M8466" s="17"/>
      <c r="N8466" s="17" t="s">
        <v>490</v>
      </c>
      <c r="O8466" s="17" t="s">
        <v>1716</v>
      </c>
      <c r="P8466" s="17" t="s">
        <v>7796</v>
      </c>
      <c r="Q8466" s="17" t="s">
        <v>297</v>
      </c>
      <c r="R8466" s="18">
        <v>95</v>
      </c>
      <c r="S8466" s="10">
        <v>44</v>
      </c>
      <c r="AA8466" s="11" t="str">
        <f t="shared" si="132"/>
        <v>52. Sơn LaHuyện Sông Mã</v>
      </c>
    </row>
    <row r="8467" spans="11:27" ht="15.75">
      <c r="K8467" s="21"/>
      <c r="L8467" s="17"/>
      <c r="M8467" s="17"/>
      <c r="N8467" s="17" t="s">
        <v>490</v>
      </c>
      <c r="O8467" s="17" t="s">
        <v>1716</v>
      </c>
      <c r="P8467" s="17" t="s">
        <v>7797</v>
      </c>
      <c r="Q8467" s="17" t="s">
        <v>297</v>
      </c>
      <c r="R8467" s="18">
        <v>95</v>
      </c>
      <c r="S8467" s="10">
        <v>44</v>
      </c>
      <c r="AA8467" s="11" t="str">
        <f t="shared" si="132"/>
        <v>52. Sơn LaHuyện Sông Mã</v>
      </c>
    </row>
    <row r="8468" spans="11:27" ht="15.75">
      <c r="K8468" s="21"/>
      <c r="L8468" s="17"/>
      <c r="M8468" s="17"/>
      <c r="N8468" s="17" t="s">
        <v>490</v>
      </c>
      <c r="O8468" s="17" t="s">
        <v>1716</v>
      </c>
      <c r="P8468" s="17" t="s">
        <v>7798</v>
      </c>
      <c r="Q8468" s="17" t="s">
        <v>297</v>
      </c>
      <c r="R8468" s="18">
        <v>95</v>
      </c>
      <c r="S8468" s="10">
        <v>44</v>
      </c>
      <c r="AA8468" s="11" t="str">
        <f t="shared" si="132"/>
        <v>52. Sơn LaHuyện Sông Mã</v>
      </c>
    </row>
    <row r="8469" spans="11:27" ht="15.75">
      <c r="K8469" s="21"/>
      <c r="L8469" s="17"/>
      <c r="M8469" s="17"/>
      <c r="N8469" s="17" t="s">
        <v>490</v>
      </c>
      <c r="O8469" s="17" t="s">
        <v>1716</v>
      </c>
      <c r="P8469" s="17" t="s">
        <v>7799</v>
      </c>
      <c r="Q8469" s="17" t="s">
        <v>297</v>
      </c>
      <c r="R8469" s="18">
        <v>95</v>
      </c>
      <c r="S8469" s="10">
        <v>44</v>
      </c>
      <c r="AA8469" s="11" t="str">
        <f t="shared" si="132"/>
        <v>52. Sơn LaHuyện Sông Mã</v>
      </c>
    </row>
    <row r="8470" spans="11:27" ht="15.75">
      <c r="K8470" s="21"/>
      <c r="L8470" s="17"/>
      <c r="M8470" s="17"/>
      <c r="N8470" s="17" t="s">
        <v>490</v>
      </c>
      <c r="O8470" s="17" t="s">
        <v>1716</v>
      </c>
      <c r="P8470" s="17" t="s">
        <v>7800</v>
      </c>
      <c r="Q8470" s="17" t="s">
        <v>297</v>
      </c>
      <c r="R8470" s="18">
        <v>95</v>
      </c>
      <c r="S8470" s="10">
        <v>44</v>
      </c>
      <c r="AA8470" s="11" t="str">
        <f t="shared" si="132"/>
        <v>52. Sơn LaHuyện Sông Mã</v>
      </c>
    </row>
    <row r="8471" spans="11:27" ht="15.75">
      <c r="K8471" s="21"/>
      <c r="L8471" s="17"/>
      <c r="M8471" s="17"/>
      <c r="N8471" s="17" t="s">
        <v>490</v>
      </c>
      <c r="O8471" s="17" t="s">
        <v>1716</v>
      </c>
      <c r="P8471" s="17" t="s">
        <v>7801</v>
      </c>
      <c r="Q8471" s="17" t="s">
        <v>297</v>
      </c>
      <c r="R8471" s="18">
        <v>95</v>
      </c>
      <c r="S8471" s="10">
        <v>44</v>
      </c>
      <c r="AA8471" s="11" t="str">
        <f t="shared" si="132"/>
        <v>52. Sơn LaHuyện Sông Mã</v>
      </c>
    </row>
    <row r="8472" spans="11:27" ht="15.75">
      <c r="K8472" s="21"/>
      <c r="L8472" s="17"/>
      <c r="M8472" s="17"/>
      <c r="N8472" s="17" t="s">
        <v>490</v>
      </c>
      <c r="O8472" s="17" t="s">
        <v>1716</v>
      </c>
      <c r="P8472" s="17" t="s">
        <v>7802</v>
      </c>
      <c r="Q8472" s="17" t="s">
        <v>297</v>
      </c>
      <c r="R8472" s="18">
        <v>95</v>
      </c>
      <c r="S8472" s="10">
        <v>44</v>
      </c>
      <c r="AA8472" s="11" t="str">
        <f t="shared" si="132"/>
        <v>52. Sơn LaHuyện Sông Mã</v>
      </c>
    </row>
    <row r="8473" spans="11:27" ht="15.75">
      <c r="K8473" s="21"/>
      <c r="L8473" s="17"/>
      <c r="M8473" s="17"/>
      <c r="N8473" s="17" t="s">
        <v>490</v>
      </c>
      <c r="O8473" s="17" t="s">
        <v>1716</v>
      </c>
      <c r="P8473" s="17" t="s">
        <v>7803</v>
      </c>
      <c r="Q8473" s="17" t="s">
        <v>297</v>
      </c>
      <c r="R8473" s="18">
        <v>95</v>
      </c>
      <c r="S8473" s="10">
        <v>44</v>
      </c>
      <c r="AA8473" s="11" t="str">
        <f t="shared" si="132"/>
        <v>52. Sơn LaHuyện Sông Mã</v>
      </c>
    </row>
    <row r="8474" spans="11:27" ht="15.75">
      <c r="K8474" s="21"/>
      <c r="L8474" s="17"/>
      <c r="M8474" s="17"/>
      <c r="N8474" s="17" t="s">
        <v>490</v>
      </c>
      <c r="O8474" s="17" t="s">
        <v>1716</v>
      </c>
      <c r="P8474" s="17" t="s">
        <v>7804</v>
      </c>
      <c r="Q8474" s="17" t="s">
        <v>297</v>
      </c>
      <c r="R8474" s="18">
        <v>95</v>
      </c>
      <c r="S8474" s="10">
        <v>44</v>
      </c>
      <c r="AA8474" s="11" t="str">
        <f t="shared" si="132"/>
        <v>52. Sơn LaHuyện Sông Mã</v>
      </c>
    </row>
    <row r="8475" spans="11:27" ht="15.75">
      <c r="K8475" s="21"/>
      <c r="L8475" s="17"/>
      <c r="M8475" s="17"/>
      <c r="N8475" s="17" t="s">
        <v>490</v>
      </c>
      <c r="O8475" s="17" t="s">
        <v>1716</v>
      </c>
      <c r="P8475" s="17" t="s">
        <v>7805</v>
      </c>
      <c r="Q8475" s="17" t="s">
        <v>297</v>
      </c>
      <c r="R8475" s="18">
        <v>95</v>
      </c>
      <c r="S8475" s="10">
        <v>44</v>
      </c>
      <c r="AA8475" s="11" t="str">
        <f t="shared" si="132"/>
        <v>52. Sơn LaHuyện Sông Mã</v>
      </c>
    </row>
    <row r="8476" spans="11:27" ht="15.75">
      <c r="K8476" s="21"/>
      <c r="L8476" s="17"/>
      <c r="M8476" s="17"/>
      <c r="N8476" s="17" t="s">
        <v>490</v>
      </c>
      <c r="O8476" s="17" t="s">
        <v>1716</v>
      </c>
      <c r="P8476" s="17" t="s">
        <v>6233</v>
      </c>
      <c r="Q8476" s="17" t="s">
        <v>297</v>
      </c>
      <c r="R8476" s="18">
        <v>95</v>
      </c>
      <c r="S8476" s="10">
        <v>44</v>
      </c>
      <c r="AA8476" s="11" t="str">
        <f t="shared" si="132"/>
        <v>52. Sơn LaHuyện Sông Mã</v>
      </c>
    </row>
    <row r="8477" spans="11:27" ht="15.75">
      <c r="K8477" s="21"/>
      <c r="L8477" s="17"/>
      <c r="M8477" s="17"/>
      <c r="N8477" s="17" t="s">
        <v>490</v>
      </c>
      <c r="O8477" s="17" t="s">
        <v>1718</v>
      </c>
      <c r="P8477" s="17" t="s">
        <v>7806</v>
      </c>
      <c r="Q8477" s="17" t="s">
        <v>297</v>
      </c>
      <c r="R8477" s="18">
        <v>95</v>
      </c>
      <c r="S8477" s="10">
        <v>44</v>
      </c>
      <c r="AA8477" s="11" t="str">
        <f t="shared" si="132"/>
        <v>52. Sơn LaHuyện Sốp Cộp</v>
      </c>
    </row>
    <row r="8478" spans="11:27" ht="15.75">
      <c r="K8478" s="21"/>
      <c r="L8478" s="17"/>
      <c r="M8478" s="17"/>
      <c r="N8478" s="17" t="s">
        <v>490</v>
      </c>
      <c r="O8478" s="17" t="s">
        <v>1718</v>
      </c>
      <c r="P8478" s="17" t="s">
        <v>3865</v>
      </c>
      <c r="Q8478" s="17" t="s">
        <v>297</v>
      </c>
      <c r="R8478" s="18">
        <v>95</v>
      </c>
      <c r="S8478" s="10">
        <v>44</v>
      </c>
      <c r="AA8478" s="11" t="str">
        <f t="shared" si="132"/>
        <v>52. Sơn LaHuyện Sốp Cộp</v>
      </c>
    </row>
    <row r="8479" spans="11:27" ht="15.75">
      <c r="K8479" s="21"/>
      <c r="L8479" s="17"/>
      <c r="M8479" s="17"/>
      <c r="N8479" s="17" t="s">
        <v>490</v>
      </c>
      <c r="O8479" s="17" t="s">
        <v>1718</v>
      </c>
      <c r="P8479" s="17" t="s">
        <v>7807</v>
      </c>
      <c r="Q8479" s="17" t="s">
        <v>297</v>
      </c>
      <c r="R8479" s="18">
        <v>95</v>
      </c>
      <c r="S8479" s="10">
        <v>44</v>
      </c>
      <c r="AA8479" s="11" t="str">
        <f t="shared" si="132"/>
        <v>52. Sơn LaHuyện Sốp Cộp</v>
      </c>
    </row>
    <row r="8480" spans="11:27" ht="15.75">
      <c r="K8480" s="21"/>
      <c r="L8480" s="17"/>
      <c r="M8480" s="17"/>
      <c r="N8480" s="17" t="s">
        <v>490</v>
      </c>
      <c r="O8480" s="17" t="s">
        <v>1718</v>
      </c>
      <c r="P8480" s="17" t="s">
        <v>7808</v>
      </c>
      <c r="Q8480" s="17" t="s">
        <v>297</v>
      </c>
      <c r="R8480" s="18">
        <v>95</v>
      </c>
      <c r="S8480" s="10">
        <v>44</v>
      </c>
      <c r="AA8480" s="11" t="str">
        <f t="shared" si="132"/>
        <v>52. Sơn LaHuyện Sốp Cộp</v>
      </c>
    </row>
    <row r="8481" spans="11:27" ht="15.75">
      <c r="K8481" s="21"/>
      <c r="L8481" s="17"/>
      <c r="M8481" s="17"/>
      <c r="N8481" s="17" t="s">
        <v>490</v>
      </c>
      <c r="O8481" s="17" t="s">
        <v>1718</v>
      </c>
      <c r="P8481" s="17" t="s">
        <v>7809</v>
      </c>
      <c r="Q8481" s="17" t="s">
        <v>297</v>
      </c>
      <c r="R8481" s="18">
        <v>95</v>
      </c>
      <c r="S8481" s="10">
        <v>44</v>
      </c>
      <c r="AA8481" s="11" t="str">
        <f t="shared" si="132"/>
        <v>52. Sơn LaHuyện Sốp Cộp</v>
      </c>
    </row>
    <row r="8482" spans="11:27" ht="15.75">
      <c r="K8482" s="21"/>
      <c r="L8482" s="17"/>
      <c r="M8482" s="17"/>
      <c r="N8482" s="17" t="s">
        <v>490</v>
      </c>
      <c r="O8482" s="17" t="s">
        <v>1718</v>
      </c>
      <c r="P8482" s="17" t="s">
        <v>7810</v>
      </c>
      <c r="Q8482" s="17" t="s">
        <v>297</v>
      </c>
      <c r="R8482" s="18">
        <v>95</v>
      </c>
      <c r="S8482" s="10">
        <v>44</v>
      </c>
      <c r="AA8482" s="11" t="str">
        <f t="shared" si="132"/>
        <v>52. Sơn LaHuyện Sốp Cộp</v>
      </c>
    </row>
    <row r="8483" spans="11:27" ht="15.75">
      <c r="K8483" s="21"/>
      <c r="L8483" s="17"/>
      <c r="M8483" s="17"/>
      <c r="N8483" s="17" t="s">
        <v>490</v>
      </c>
      <c r="O8483" s="17" t="s">
        <v>1718</v>
      </c>
      <c r="P8483" s="17" t="s">
        <v>7811</v>
      </c>
      <c r="Q8483" s="17" t="s">
        <v>297</v>
      </c>
      <c r="R8483" s="18">
        <v>95</v>
      </c>
      <c r="S8483" s="10">
        <v>44</v>
      </c>
      <c r="AA8483" s="11" t="str">
        <f t="shared" si="132"/>
        <v>52. Sơn LaHuyện Sốp Cộp</v>
      </c>
    </row>
    <row r="8484" spans="11:27" ht="15.75">
      <c r="K8484" s="21"/>
      <c r="L8484" s="17"/>
      <c r="M8484" s="17"/>
      <c r="N8484" s="17" t="s">
        <v>490</v>
      </c>
      <c r="O8484" s="17" t="s">
        <v>1718</v>
      </c>
      <c r="P8484" s="17" t="s">
        <v>7812</v>
      </c>
      <c r="Q8484" s="17" t="s">
        <v>297</v>
      </c>
      <c r="R8484" s="18">
        <v>95</v>
      </c>
      <c r="S8484" s="10">
        <v>44</v>
      </c>
      <c r="AA8484" s="11" t="str">
        <f t="shared" si="132"/>
        <v>52. Sơn LaHuyện Sốp Cộp</v>
      </c>
    </row>
    <row r="8485" spans="11:27" ht="15.75">
      <c r="K8485" s="21"/>
      <c r="L8485" s="17"/>
      <c r="M8485" s="17"/>
      <c r="N8485" s="17" t="s">
        <v>490</v>
      </c>
      <c r="O8485" s="17" t="s">
        <v>1720</v>
      </c>
      <c r="P8485" s="17" t="s">
        <v>7813</v>
      </c>
      <c r="Q8485" s="17" t="s">
        <v>297</v>
      </c>
      <c r="R8485" s="18">
        <v>95</v>
      </c>
      <c r="S8485" s="10">
        <v>44</v>
      </c>
      <c r="AA8485" s="11" t="str">
        <f t="shared" si="132"/>
        <v>52. Sơn LaHuyện Thuận Châu</v>
      </c>
    </row>
    <row r="8486" spans="11:27" ht="15.75">
      <c r="K8486" s="21"/>
      <c r="L8486" s="17"/>
      <c r="M8486" s="17"/>
      <c r="N8486" s="17" t="s">
        <v>490</v>
      </c>
      <c r="O8486" s="17" t="s">
        <v>1720</v>
      </c>
      <c r="P8486" s="17" t="s">
        <v>7814</v>
      </c>
      <c r="Q8486" s="17" t="s">
        <v>297</v>
      </c>
      <c r="R8486" s="18">
        <v>95</v>
      </c>
      <c r="S8486" s="10">
        <v>44</v>
      </c>
      <c r="AA8486" s="11" t="str">
        <f t="shared" si="132"/>
        <v>52. Sơn LaHuyện Thuận Châu</v>
      </c>
    </row>
    <row r="8487" spans="11:27" ht="15.75">
      <c r="K8487" s="21"/>
      <c r="L8487" s="17"/>
      <c r="M8487" s="17"/>
      <c r="N8487" s="17" t="s">
        <v>490</v>
      </c>
      <c r="O8487" s="17" t="s">
        <v>1720</v>
      </c>
      <c r="P8487" s="17" t="s">
        <v>7815</v>
      </c>
      <c r="Q8487" s="17" t="s">
        <v>297</v>
      </c>
      <c r="R8487" s="18">
        <v>95</v>
      </c>
      <c r="S8487" s="10">
        <v>44</v>
      </c>
      <c r="AA8487" s="11" t="str">
        <f t="shared" si="132"/>
        <v>52. Sơn LaHuyện Thuận Châu</v>
      </c>
    </row>
    <row r="8488" spans="11:27" ht="15.75">
      <c r="K8488" s="21"/>
      <c r="L8488" s="17"/>
      <c r="M8488" s="17"/>
      <c r="N8488" s="17" t="s">
        <v>490</v>
      </c>
      <c r="O8488" s="17" t="s">
        <v>1720</v>
      </c>
      <c r="P8488" s="17" t="s">
        <v>7816</v>
      </c>
      <c r="Q8488" s="17" t="s">
        <v>297</v>
      </c>
      <c r="R8488" s="18">
        <v>95</v>
      </c>
      <c r="S8488" s="10">
        <v>44</v>
      </c>
      <c r="AA8488" s="11" t="str">
        <f t="shared" si="132"/>
        <v>52. Sơn LaHuyện Thuận Châu</v>
      </c>
    </row>
    <row r="8489" spans="11:27" ht="15.75">
      <c r="K8489" s="21"/>
      <c r="L8489" s="17"/>
      <c r="M8489" s="17"/>
      <c r="N8489" s="17" t="s">
        <v>490</v>
      </c>
      <c r="O8489" s="17" t="s">
        <v>1720</v>
      </c>
      <c r="P8489" s="17" t="s">
        <v>7817</v>
      </c>
      <c r="Q8489" s="17" t="s">
        <v>297</v>
      </c>
      <c r="R8489" s="18">
        <v>95</v>
      </c>
      <c r="S8489" s="10">
        <v>44</v>
      </c>
      <c r="AA8489" s="11" t="str">
        <f t="shared" si="132"/>
        <v>52. Sơn LaHuyện Thuận Châu</v>
      </c>
    </row>
    <row r="8490" spans="11:27" ht="15.75">
      <c r="K8490" s="21"/>
      <c r="L8490" s="17"/>
      <c r="M8490" s="17"/>
      <c r="N8490" s="17" t="s">
        <v>490</v>
      </c>
      <c r="O8490" s="17" t="s">
        <v>1720</v>
      </c>
      <c r="P8490" s="17" t="s">
        <v>7818</v>
      </c>
      <c r="Q8490" s="17" t="s">
        <v>297</v>
      </c>
      <c r="R8490" s="18">
        <v>95</v>
      </c>
      <c r="S8490" s="10">
        <v>44</v>
      </c>
      <c r="AA8490" s="11" t="str">
        <f t="shared" si="132"/>
        <v>52. Sơn LaHuyện Thuận Châu</v>
      </c>
    </row>
    <row r="8491" spans="11:27" ht="15.75">
      <c r="K8491" s="21"/>
      <c r="L8491" s="17"/>
      <c r="M8491" s="17"/>
      <c r="N8491" s="17" t="s">
        <v>490</v>
      </c>
      <c r="O8491" s="17" t="s">
        <v>1720</v>
      </c>
      <c r="P8491" s="17" t="s">
        <v>7819</v>
      </c>
      <c r="Q8491" s="17" t="s">
        <v>297</v>
      </c>
      <c r="R8491" s="18">
        <v>95</v>
      </c>
      <c r="S8491" s="10">
        <v>44</v>
      </c>
      <c r="AA8491" s="11" t="str">
        <f t="shared" si="132"/>
        <v>52. Sơn LaHuyện Thuận Châu</v>
      </c>
    </row>
    <row r="8492" spans="11:27" ht="15.75">
      <c r="K8492" s="21"/>
      <c r="L8492" s="17"/>
      <c r="M8492" s="17"/>
      <c r="N8492" s="17" t="s">
        <v>490</v>
      </c>
      <c r="O8492" s="17" t="s">
        <v>1720</v>
      </c>
      <c r="P8492" s="17" t="s">
        <v>7820</v>
      </c>
      <c r="Q8492" s="17" t="s">
        <v>297</v>
      </c>
      <c r="R8492" s="18">
        <v>95</v>
      </c>
      <c r="S8492" s="10">
        <v>44</v>
      </c>
      <c r="AA8492" s="11" t="str">
        <f t="shared" si="132"/>
        <v>52. Sơn LaHuyện Thuận Châu</v>
      </c>
    </row>
    <row r="8493" spans="11:27" ht="15.75">
      <c r="K8493" s="21"/>
      <c r="L8493" s="17"/>
      <c r="M8493" s="17"/>
      <c r="N8493" s="17" t="s">
        <v>490</v>
      </c>
      <c r="O8493" s="17" t="s">
        <v>1720</v>
      </c>
      <c r="P8493" s="17" t="s">
        <v>7821</v>
      </c>
      <c r="Q8493" s="17" t="s">
        <v>297</v>
      </c>
      <c r="R8493" s="18">
        <v>95</v>
      </c>
      <c r="S8493" s="10">
        <v>44</v>
      </c>
      <c r="AA8493" s="11" t="str">
        <f t="shared" si="132"/>
        <v>52. Sơn LaHuyện Thuận Châu</v>
      </c>
    </row>
    <row r="8494" spans="11:27" ht="15.75">
      <c r="K8494" s="21"/>
      <c r="L8494" s="17"/>
      <c r="M8494" s="17"/>
      <c r="N8494" s="17" t="s">
        <v>490</v>
      </c>
      <c r="O8494" s="17" t="s">
        <v>1720</v>
      </c>
      <c r="P8494" s="17" t="s">
        <v>7822</v>
      </c>
      <c r="Q8494" s="17" t="s">
        <v>297</v>
      </c>
      <c r="R8494" s="18">
        <v>95</v>
      </c>
      <c r="S8494" s="10">
        <v>44</v>
      </c>
      <c r="AA8494" s="11" t="str">
        <f t="shared" si="132"/>
        <v>52. Sơn LaHuyện Thuận Châu</v>
      </c>
    </row>
    <row r="8495" spans="11:27" ht="15.75">
      <c r="K8495" s="21"/>
      <c r="L8495" s="17"/>
      <c r="M8495" s="17"/>
      <c r="N8495" s="17" t="s">
        <v>490</v>
      </c>
      <c r="O8495" s="17" t="s">
        <v>1720</v>
      </c>
      <c r="P8495" s="17" t="s">
        <v>7823</v>
      </c>
      <c r="Q8495" s="17" t="s">
        <v>297</v>
      </c>
      <c r="R8495" s="18">
        <v>95</v>
      </c>
      <c r="S8495" s="10">
        <v>44</v>
      </c>
      <c r="AA8495" s="11" t="str">
        <f t="shared" si="132"/>
        <v>52. Sơn LaHuyện Thuận Châu</v>
      </c>
    </row>
    <row r="8496" spans="11:27" ht="15.75">
      <c r="K8496" s="21"/>
      <c r="L8496" s="17"/>
      <c r="M8496" s="17"/>
      <c r="N8496" s="17" t="s">
        <v>490</v>
      </c>
      <c r="O8496" s="17" t="s">
        <v>1720</v>
      </c>
      <c r="P8496" s="17" t="s">
        <v>7824</v>
      </c>
      <c r="Q8496" s="17" t="s">
        <v>297</v>
      </c>
      <c r="R8496" s="18">
        <v>95</v>
      </c>
      <c r="S8496" s="10">
        <v>44</v>
      </c>
      <c r="AA8496" s="11" t="str">
        <f t="shared" si="132"/>
        <v>52. Sơn LaHuyện Thuận Châu</v>
      </c>
    </row>
    <row r="8497" spans="11:27" ht="15.75">
      <c r="K8497" s="21"/>
      <c r="L8497" s="17"/>
      <c r="M8497" s="17"/>
      <c r="N8497" s="17" t="s">
        <v>490</v>
      </c>
      <c r="O8497" s="17" t="s">
        <v>1720</v>
      </c>
      <c r="P8497" s="17" t="s">
        <v>7825</v>
      </c>
      <c r="Q8497" s="17" t="s">
        <v>297</v>
      </c>
      <c r="R8497" s="18">
        <v>95</v>
      </c>
      <c r="S8497" s="10">
        <v>44</v>
      </c>
      <c r="AA8497" s="11" t="str">
        <f t="shared" si="132"/>
        <v>52. Sơn LaHuyện Thuận Châu</v>
      </c>
    </row>
    <row r="8498" spans="11:27" ht="15.75">
      <c r="K8498" s="21"/>
      <c r="L8498" s="17"/>
      <c r="M8498" s="17"/>
      <c r="N8498" s="17" t="s">
        <v>490</v>
      </c>
      <c r="O8498" s="17" t="s">
        <v>1720</v>
      </c>
      <c r="P8498" s="17" t="s">
        <v>7826</v>
      </c>
      <c r="Q8498" s="17" t="s">
        <v>297</v>
      </c>
      <c r="R8498" s="18">
        <v>95</v>
      </c>
      <c r="S8498" s="10">
        <v>44</v>
      </c>
      <c r="AA8498" s="11" t="str">
        <f t="shared" si="132"/>
        <v>52. Sơn LaHuyện Thuận Châu</v>
      </c>
    </row>
    <row r="8499" spans="11:27" ht="15.75">
      <c r="K8499" s="21"/>
      <c r="L8499" s="17"/>
      <c r="M8499" s="17"/>
      <c r="N8499" s="17" t="s">
        <v>490</v>
      </c>
      <c r="O8499" s="17" t="s">
        <v>1720</v>
      </c>
      <c r="P8499" s="17" t="s">
        <v>7827</v>
      </c>
      <c r="Q8499" s="17" t="s">
        <v>297</v>
      </c>
      <c r="R8499" s="18">
        <v>95</v>
      </c>
      <c r="S8499" s="10">
        <v>44</v>
      </c>
      <c r="AA8499" s="11" t="str">
        <f t="shared" si="132"/>
        <v>52. Sơn LaHuyện Thuận Châu</v>
      </c>
    </row>
    <row r="8500" spans="11:27" ht="15.75">
      <c r="K8500" s="21"/>
      <c r="L8500" s="17"/>
      <c r="M8500" s="17"/>
      <c r="N8500" s="17" t="s">
        <v>490</v>
      </c>
      <c r="O8500" s="17" t="s">
        <v>1720</v>
      </c>
      <c r="P8500" s="17" t="s">
        <v>7828</v>
      </c>
      <c r="Q8500" s="17" t="s">
        <v>297</v>
      </c>
      <c r="R8500" s="18">
        <v>95</v>
      </c>
      <c r="S8500" s="10">
        <v>44</v>
      </c>
      <c r="AA8500" s="11" t="str">
        <f t="shared" si="132"/>
        <v>52. Sơn LaHuyện Thuận Châu</v>
      </c>
    </row>
    <row r="8501" spans="11:27" ht="15.75">
      <c r="K8501" s="21"/>
      <c r="L8501" s="17"/>
      <c r="M8501" s="17"/>
      <c r="N8501" s="17" t="s">
        <v>490</v>
      </c>
      <c r="O8501" s="17" t="s">
        <v>1720</v>
      </c>
      <c r="P8501" s="17" t="s">
        <v>7829</v>
      </c>
      <c r="Q8501" s="17" t="s">
        <v>297</v>
      </c>
      <c r="R8501" s="18">
        <v>95</v>
      </c>
      <c r="S8501" s="10">
        <v>44</v>
      </c>
      <c r="AA8501" s="11" t="str">
        <f t="shared" si="132"/>
        <v>52. Sơn LaHuyện Thuận Châu</v>
      </c>
    </row>
    <row r="8502" spans="11:27" ht="15.75">
      <c r="K8502" s="21"/>
      <c r="L8502" s="17"/>
      <c r="M8502" s="17"/>
      <c r="N8502" s="17" t="s">
        <v>490</v>
      </c>
      <c r="O8502" s="17" t="s">
        <v>1720</v>
      </c>
      <c r="P8502" s="17" t="s">
        <v>7830</v>
      </c>
      <c r="Q8502" s="17" t="s">
        <v>297</v>
      </c>
      <c r="R8502" s="18">
        <v>95</v>
      </c>
      <c r="S8502" s="10">
        <v>44</v>
      </c>
      <c r="AA8502" s="11" t="str">
        <f t="shared" si="132"/>
        <v>52. Sơn LaHuyện Thuận Châu</v>
      </c>
    </row>
    <row r="8503" spans="11:27" ht="15.75">
      <c r="K8503" s="21"/>
      <c r="L8503" s="17"/>
      <c r="M8503" s="17"/>
      <c r="N8503" s="17" t="s">
        <v>490</v>
      </c>
      <c r="O8503" s="17" t="s">
        <v>1720</v>
      </c>
      <c r="P8503" s="17" t="s">
        <v>7831</v>
      </c>
      <c r="Q8503" s="17" t="s">
        <v>297</v>
      </c>
      <c r="R8503" s="18">
        <v>95</v>
      </c>
      <c r="S8503" s="10">
        <v>44</v>
      </c>
      <c r="AA8503" s="11" t="str">
        <f t="shared" si="132"/>
        <v>52. Sơn LaHuyện Thuận Châu</v>
      </c>
    </row>
    <row r="8504" spans="11:27" ht="15.75">
      <c r="K8504" s="21"/>
      <c r="L8504" s="17"/>
      <c r="M8504" s="17"/>
      <c r="N8504" s="17" t="s">
        <v>490</v>
      </c>
      <c r="O8504" s="17" t="s">
        <v>1720</v>
      </c>
      <c r="P8504" s="17" t="s">
        <v>7832</v>
      </c>
      <c r="Q8504" s="17" t="s">
        <v>297</v>
      </c>
      <c r="R8504" s="18">
        <v>95</v>
      </c>
      <c r="S8504" s="10">
        <v>44</v>
      </c>
      <c r="AA8504" s="11" t="str">
        <f t="shared" si="132"/>
        <v>52. Sơn LaHuyện Thuận Châu</v>
      </c>
    </row>
    <row r="8505" spans="11:27" ht="15.75">
      <c r="K8505" s="21"/>
      <c r="L8505" s="17"/>
      <c r="M8505" s="17"/>
      <c r="N8505" s="17" t="s">
        <v>490</v>
      </c>
      <c r="O8505" s="17" t="s">
        <v>1720</v>
      </c>
      <c r="P8505" s="17" t="s">
        <v>7833</v>
      </c>
      <c r="Q8505" s="17" t="s">
        <v>297</v>
      </c>
      <c r="R8505" s="18">
        <v>95</v>
      </c>
      <c r="S8505" s="10">
        <v>44</v>
      </c>
      <c r="AA8505" s="11" t="str">
        <f t="shared" si="132"/>
        <v>52. Sơn LaHuyện Thuận Châu</v>
      </c>
    </row>
    <row r="8506" spans="11:27" ht="15.75">
      <c r="K8506" s="21"/>
      <c r="L8506" s="17"/>
      <c r="M8506" s="17"/>
      <c r="N8506" s="17" t="s">
        <v>490</v>
      </c>
      <c r="O8506" s="17" t="s">
        <v>1720</v>
      </c>
      <c r="P8506" s="17" t="s">
        <v>7834</v>
      </c>
      <c r="Q8506" s="17" t="s">
        <v>297</v>
      </c>
      <c r="R8506" s="18">
        <v>95</v>
      </c>
      <c r="S8506" s="10">
        <v>44</v>
      </c>
      <c r="AA8506" s="11" t="str">
        <f t="shared" si="132"/>
        <v>52. Sơn LaHuyện Thuận Châu</v>
      </c>
    </row>
    <row r="8507" spans="11:27" ht="15.75">
      <c r="K8507" s="21"/>
      <c r="L8507" s="17"/>
      <c r="M8507" s="17"/>
      <c r="N8507" s="17" t="s">
        <v>490</v>
      </c>
      <c r="O8507" s="17" t="s">
        <v>1720</v>
      </c>
      <c r="P8507" s="17" t="s">
        <v>7835</v>
      </c>
      <c r="Q8507" s="17" t="s">
        <v>297</v>
      </c>
      <c r="R8507" s="18">
        <v>95</v>
      </c>
      <c r="S8507" s="10">
        <v>44</v>
      </c>
      <c r="AA8507" s="11" t="str">
        <f t="shared" si="132"/>
        <v>52. Sơn LaHuyện Thuận Châu</v>
      </c>
    </row>
    <row r="8508" spans="11:27" ht="15.75">
      <c r="K8508" s="21"/>
      <c r="L8508" s="17"/>
      <c r="M8508" s="17"/>
      <c r="N8508" s="17" t="s">
        <v>490</v>
      </c>
      <c r="O8508" s="17" t="s">
        <v>1720</v>
      </c>
      <c r="P8508" s="17" t="s">
        <v>7836</v>
      </c>
      <c r="Q8508" s="17" t="s">
        <v>297</v>
      </c>
      <c r="R8508" s="18">
        <v>95</v>
      </c>
      <c r="S8508" s="10">
        <v>44</v>
      </c>
      <c r="AA8508" s="11" t="str">
        <f t="shared" si="132"/>
        <v>52. Sơn LaHuyện Thuận Châu</v>
      </c>
    </row>
    <row r="8509" spans="11:27" ht="15.75">
      <c r="K8509" s="21"/>
      <c r="L8509" s="17"/>
      <c r="M8509" s="17"/>
      <c r="N8509" s="17" t="s">
        <v>490</v>
      </c>
      <c r="O8509" s="17" t="s">
        <v>1720</v>
      </c>
      <c r="P8509" s="17" t="s">
        <v>7837</v>
      </c>
      <c r="Q8509" s="17" t="s">
        <v>297</v>
      </c>
      <c r="R8509" s="18">
        <v>95</v>
      </c>
      <c r="S8509" s="10">
        <v>44</v>
      </c>
      <c r="AA8509" s="11" t="str">
        <f t="shared" si="132"/>
        <v>52. Sơn LaHuyện Thuận Châu</v>
      </c>
    </row>
    <row r="8510" spans="11:27" ht="15.75">
      <c r="K8510" s="21"/>
      <c r="L8510" s="17"/>
      <c r="M8510" s="17"/>
      <c r="N8510" s="17" t="s">
        <v>490</v>
      </c>
      <c r="O8510" s="17" t="s">
        <v>1720</v>
      </c>
      <c r="P8510" s="17" t="s">
        <v>7838</v>
      </c>
      <c r="Q8510" s="17" t="s">
        <v>297</v>
      </c>
      <c r="R8510" s="18">
        <v>95</v>
      </c>
      <c r="S8510" s="10">
        <v>44</v>
      </c>
      <c r="AA8510" s="11" t="str">
        <f t="shared" si="132"/>
        <v>52. Sơn LaHuyện Thuận Châu</v>
      </c>
    </row>
    <row r="8511" spans="11:27" ht="15.75">
      <c r="K8511" s="21"/>
      <c r="L8511" s="17"/>
      <c r="M8511" s="17"/>
      <c r="N8511" s="17" t="s">
        <v>490</v>
      </c>
      <c r="O8511" s="17" t="s">
        <v>1720</v>
      </c>
      <c r="P8511" s="17" t="s">
        <v>7839</v>
      </c>
      <c r="Q8511" s="17" t="s">
        <v>297</v>
      </c>
      <c r="R8511" s="18">
        <v>95</v>
      </c>
      <c r="S8511" s="10">
        <v>44</v>
      </c>
      <c r="AA8511" s="11" t="str">
        <f t="shared" si="132"/>
        <v>52. Sơn LaHuyện Thuận Châu</v>
      </c>
    </row>
    <row r="8512" spans="11:27" ht="15.75">
      <c r="K8512" s="21"/>
      <c r="L8512" s="17"/>
      <c r="M8512" s="17"/>
      <c r="N8512" s="17" t="s">
        <v>490</v>
      </c>
      <c r="O8512" s="17" t="s">
        <v>1720</v>
      </c>
      <c r="P8512" s="17" t="s">
        <v>7840</v>
      </c>
      <c r="Q8512" s="17" t="s">
        <v>297</v>
      </c>
      <c r="R8512" s="18">
        <v>95</v>
      </c>
      <c r="S8512" s="10">
        <v>44</v>
      </c>
      <c r="AA8512" s="11" t="str">
        <f t="shared" si="132"/>
        <v>52. Sơn LaHuyện Thuận Châu</v>
      </c>
    </row>
    <row r="8513" spans="11:27" ht="15.75">
      <c r="K8513" s="21"/>
      <c r="L8513" s="17"/>
      <c r="M8513" s="17"/>
      <c r="N8513" s="17" t="s">
        <v>490</v>
      </c>
      <c r="O8513" s="17" t="s">
        <v>1720</v>
      </c>
      <c r="P8513" s="17" t="s">
        <v>7841</v>
      </c>
      <c r="Q8513" s="17" t="s">
        <v>297</v>
      </c>
      <c r="R8513" s="18">
        <v>95</v>
      </c>
      <c r="S8513" s="10">
        <v>44</v>
      </c>
      <c r="AA8513" s="11" t="str">
        <f t="shared" si="132"/>
        <v>52. Sơn LaHuyện Thuận Châu</v>
      </c>
    </row>
    <row r="8514" spans="11:27" ht="15.75">
      <c r="K8514" s="21"/>
      <c r="L8514" s="17"/>
      <c r="M8514" s="17"/>
      <c r="N8514" s="17" t="s">
        <v>490</v>
      </c>
      <c r="O8514" s="17" t="s">
        <v>1722</v>
      </c>
      <c r="P8514" s="17" t="s">
        <v>7842</v>
      </c>
      <c r="Q8514" s="17" t="s">
        <v>297</v>
      </c>
      <c r="R8514" s="18">
        <v>95</v>
      </c>
      <c r="S8514" s="10">
        <v>44</v>
      </c>
      <c r="AA8514" s="11" t="str">
        <f t="shared" si="132"/>
        <v>52. Sơn LaHuyện Vân Hồ</v>
      </c>
    </row>
    <row r="8515" spans="11:27" ht="15.75">
      <c r="K8515" s="21"/>
      <c r="L8515" s="17"/>
      <c r="M8515" s="17"/>
      <c r="N8515" s="17" t="s">
        <v>490</v>
      </c>
      <c r="O8515" s="17" t="s">
        <v>1722</v>
      </c>
      <c r="P8515" s="17" t="s">
        <v>7843</v>
      </c>
      <c r="Q8515" s="17" t="s">
        <v>297</v>
      </c>
      <c r="R8515" s="18">
        <v>95</v>
      </c>
      <c r="S8515" s="10">
        <v>44</v>
      </c>
      <c r="AA8515" s="11" t="str">
        <f t="shared" si="132"/>
        <v>52. Sơn LaHuyện Vân Hồ</v>
      </c>
    </row>
    <row r="8516" spans="11:27" ht="15.75">
      <c r="K8516" s="21"/>
      <c r="L8516" s="17"/>
      <c r="M8516" s="17"/>
      <c r="N8516" s="17" t="s">
        <v>490</v>
      </c>
      <c r="O8516" s="17" t="s">
        <v>1722</v>
      </c>
      <c r="P8516" s="17" t="s">
        <v>7844</v>
      </c>
      <c r="Q8516" s="17" t="s">
        <v>297</v>
      </c>
      <c r="R8516" s="18">
        <v>95</v>
      </c>
      <c r="S8516" s="10">
        <v>44</v>
      </c>
      <c r="AA8516" s="11" t="str">
        <f t="shared" si="132"/>
        <v>52. Sơn LaHuyện Vân Hồ</v>
      </c>
    </row>
    <row r="8517" spans="11:27" ht="15.75">
      <c r="K8517" s="21"/>
      <c r="L8517" s="17"/>
      <c r="M8517" s="17"/>
      <c r="N8517" s="17" t="s">
        <v>490</v>
      </c>
      <c r="O8517" s="17" t="s">
        <v>1722</v>
      </c>
      <c r="P8517" s="17" t="s">
        <v>7845</v>
      </c>
      <c r="Q8517" s="17" t="s">
        <v>297</v>
      </c>
      <c r="R8517" s="18">
        <v>95</v>
      </c>
      <c r="S8517" s="10">
        <v>44</v>
      </c>
      <c r="AA8517" s="11" t="str">
        <f t="shared" si="132"/>
        <v>52. Sơn LaHuyện Vân Hồ</v>
      </c>
    </row>
    <row r="8518" spans="11:27" ht="15.75">
      <c r="K8518" s="21"/>
      <c r="L8518" s="17"/>
      <c r="M8518" s="17"/>
      <c r="N8518" s="17" t="s">
        <v>490</v>
      </c>
      <c r="O8518" s="17" t="s">
        <v>1722</v>
      </c>
      <c r="P8518" s="17" t="s">
        <v>7846</v>
      </c>
      <c r="Q8518" s="17" t="s">
        <v>297</v>
      </c>
      <c r="R8518" s="18">
        <v>95</v>
      </c>
      <c r="S8518" s="10">
        <v>44</v>
      </c>
      <c r="AA8518" s="11" t="str">
        <f t="shared" ref="AA8518:AA8581" si="133">N8518&amp;O8518</f>
        <v>52. Sơn LaHuyện Vân Hồ</v>
      </c>
    </row>
    <row r="8519" spans="11:27" ht="15.75">
      <c r="K8519" s="21"/>
      <c r="L8519" s="17"/>
      <c r="M8519" s="17"/>
      <c r="N8519" s="17" t="s">
        <v>490</v>
      </c>
      <c r="O8519" s="17" t="s">
        <v>1722</v>
      </c>
      <c r="P8519" s="17" t="s">
        <v>7847</v>
      </c>
      <c r="Q8519" s="17" t="s">
        <v>297</v>
      </c>
      <c r="R8519" s="18">
        <v>95</v>
      </c>
      <c r="S8519" s="10">
        <v>44</v>
      </c>
      <c r="AA8519" s="11" t="str">
        <f t="shared" si="133"/>
        <v>52. Sơn LaHuyện Vân Hồ</v>
      </c>
    </row>
    <row r="8520" spans="11:27" ht="15.75">
      <c r="K8520" s="21"/>
      <c r="L8520" s="17"/>
      <c r="M8520" s="17"/>
      <c r="N8520" s="17" t="s">
        <v>490</v>
      </c>
      <c r="O8520" s="17" t="s">
        <v>1722</v>
      </c>
      <c r="P8520" s="17" t="s">
        <v>5525</v>
      </c>
      <c r="Q8520" s="17" t="s">
        <v>297</v>
      </c>
      <c r="R8520" s="18">
        <v>95</v>
      </c>
      <c r="S8520" s="10">
        <v>44</v>
      </c>
      <c r="AA8520" s="11" t="str">
        <f t="shared" si="133"/>
        <v>52. Sơn LaHuyện Vân Hồ</v>
      </c>
    </row>
    <row r="8521" spans="11:27" ht="15.75">
      <c r="K8521" s="21"/>
      <c r="L8521" s="17"/>
      <c r="M8521" s="17"/>
      <c r="N8521" s="17" t="s">
        <v>490</v>
      </c>
      <c r="O8521" s="17" t="s">
        <v>1722</v>
      </c>
      <c r="P8521" s="17" t="s">
        <v>2550</v>
      </c>
      <c r="Q8521" s="17" t="s">
        <v>297</v>
      </c>
      <c r="R8521" s="18">
        <v>95</v>
      </c>
      <c r="S8521" s="10">
        <v>44</v>
      </c>
      <c r="AA8521" s="11" t="str">
        <f t="shared" si="133"/>
        <v>52. Sơn LaHuyện Vân Hồ</v>
      </c>
    </row>
    <row r="8522" spans="11:27" ht="15.75">
      <c r="K8522" s="21"/>
      <c r="L8522" s="17"/>
      <c r="M8522" s="17"/>
      <c r="N8522" s="17" t="s">
        <v>490</v>
      </c>
      <c r="O8522" s="17" t="s">
        <v>1722</v>
      </c>
      <c r="P8522" s="17" t="s">
        <v>7848</v>
      </c>
      <c r="Q8522" s="17" t="s">
        <v>297</v>
      </c>
      <c r="R8522" s="18">
        <v>95</v>
      </c>
      <c r="S8522" s="10">
        <v>44</v>
      </c>
      <c r="AA8522" s="11" t="str">
        <f t="shared" si="133"/>
        <v>52. Sơn LaHuyện Vân Hồ</v>
      </c>
    </row>
    <row r="8523" spans="11:27" ht="15.75">
      <c r="K8523" s="21"/>
      <c r="L8523" s="17"/>
      <c r="M8523" s="17"/>
      <c r="N8523" s="17" t="s">
        <v>490</v>
      </c>
      <c r="O8523" s="17" t="s">
        <v>1722</v>
      </c>
      <c r="P8523" s="17" t="s">
        <v>7849</v>
      </c>
      <c r="Q8523" s="17" t="s">
        <v>297</v>
      </c>
      <c r="R8523" s="18">
        <v>95</v>
      </c>
      <c r="S8523" s="10">
        <v>44</v>
      </c>
      <c r="AA8523" s="11" t="str">
        <f t="shared" si="133"/>
        <v>52. Sơn LaHuyện Vân Hồ</v>
      </c>
    </row>
    <row r="8524" spans="11:27" ht="15.75">
      <c r="K8524" s="21"/>
      <c r="L8524" s="17"/>
      <c r="M8524" s="17"/>
      <c r="N8524" s="17" t="s">
        <v>490</v>
      </c>
      <c r="O8524" s="17" t="s">
        <v>1722</v>
      </c>
      <c r="P8524" s="17" t="s">
        <v>1788</v>
      </c>
      <c r="Q8524" s="17" t="s">
        <v>297</v>
      </c>
      <c r="R8524" s="18">
        <v>95</v>
      </c>
      <c r="S8524" s="10">
        <v>44</v>
      </c>
      <c r="AA8524" s="11" t="str">
        <f t="shared" si="133"/>
        <v>52. Sơn LaHuyện Vân Hồ</v>
      </c>
    </row>
    <row r="8525" spans="11:27" ht="15.75">
      <c r="K8525" s="21"/>
      <c r="L8525" s="17"/>
      <c r="M8525" s="17"/>
      <c r="N8525" s="17" t="s">
        <v>490</v>
      </c>
      <c r="O8525" s="17" t="s">
        <v>1722</v>
      </c>
      <c r="P8525" s="17" t="s">
        <v>7850</v>
      </c>
      <c r="Q8525" s="17" t="s">
        <v>297</v>
      </c>
      <c r="R8525" s="18">
        <v>95</v>
      </c>
      <c r="S8525" s="10">
        <v>44</v>
      </c>
      <c r="AA8525" s="11" t="str">
        <f t="shared" si="133"/>
        <v>52. Sơn LaHuyện Vân Hồ</v>
      </c>
    </row>
    <row r="8526" spans="11:27" ht="15.75">
      <c r="K8526" s="21"/>
      <c r="L8526" s="17"/>
      <c r="M8526" s="17"/>
      <c r="N8526" s="17" t="s">
        <v>490</v>
      </c>
      <c r="O8526" s="17" t="s">
        <v>1722</v>
      </c>
      <c r="P8526" s="17" t="s">
        <v>7851</v>
      </c>
      <c r="Q8526" s="17" t="s">
        <v>297</v>
      </c>
      <c r="R8526" s="18">
        <v>95</v>
      </c>
      <c r="S8526" s="10">
        <v>44</v>
      </c>
      <c r="AA8526" s="11" t="str">
        <f t="shared" si="133"/>
        <v>52. Sơn LaHuyện Vân Hồ</v>
      </c>
    </row>
    <row r="8527" spans="11:27" ht="15.75">
      <c r="K8527" s="21"/>
      <c r="L8527" s="17"/>
      <c r="M8527" s="17"/>
      <c r="N8527" s="17" t="s">
        <v>490</v>
      </c>
      <c r="O8527" s="17" t="s">
        <v>1722</v>
      </c>
      <c r="P8527" s="17" t="s">
        <v>7852</v>
      </c>
      <c r="Q8527" s="17" t="s">
        <v>297</v>
      </c>
      <c r="R8527" s="18">
        <v>95</v>
      </c>
      <c r="S8527" s="10">
        <v>44</v>
      </c>
      <c r="AA8527" s="11" t="str">
        <f t="shared" si="133"/>
        <v>52. Sơn LaHuyện Vân Hồ</v>
      </c>
    </row>
    <row r="8528" spans="11:27" ht="15.75">
      <c r="K8528" s="21"/>
      <c r="L8528" s="17"/>
      <c r="M8528" s="17"/>
      <c r="N8528" s="17" t="s">
        <v>490</v>
      </c>
      <c r="O8528" s="17" t="s">
        <v>1724</v>
      </c>
      <c r="P8528" s="17" t="s">
        <v>7853</v>
      </c>
      <c r="Q8528" s="17" t="s">
        <v>297</v>
      </c>
      <c r="R8528" s="18">
        <v>95</v>
      </c>
      <c r="S8528" s="10">
        <v>44</v>
      </c>
      <c r="AA8528" s="11" t="str">
        <f t="shared" si="133"/>
        <v>52. Sơn LaHuyện Yên Châu</v>
      </c>
    </row>
    <row r="8529" spans="11:27" ht="15.75">
      <c r="K8529" s="21"/>
      <c r="L8529" s="17"/>
      <c r="M8529" s="17"/>
      <c r="N8529" s="17" t="s">
        <v>490</v>
      </c>
      <c r="O8529" s="17" t="s">
        <v>1724</v>
      </c>
      <c r="P8529" s="17" t="s">
        <v>3919</v>
      </c>
      <c r="Q8529" s="17" t="s">
        <v>297</v>
      </c>
      <c r="R8529" s="18">
        <v>95</v>
      </c>
      <c r="S8529" s="10">
        <v>44</v>
      </c>
      <c r="AA8529" s="11" t="str">
        <f t="shared" si="133"/>
        <v>52. Sơn LaHuyện Yên Châu</v>
      </c>
    </row>
    <row r="8530" spans="11:27" ht="15.75">
      <c r="K8530" s="21"/>
      <c r="L8530" s="17"/>
      <c r="M8530" s="17"/>
      <c r="N8530" s="17" t="s">
        <v>490</v>
      </c>
      <c r="O8530" s="17" t="s">
        <v>1724</v>
      </c>
      <c r="P8530" s="17" t="s">
        <v>7854</v>
      </c>
      <c r="Q8530" s="17" t="s">
        <v>297</v>
      </c>
      <c r="R8530" s="18">
        <v>95</v>
      </c>
      <c r="S8530" s="10">
        <v>44</v>
      </c>
      <c r="AA8530" s="11" t="str">
        <f t="shared" si="133"/>
        <v>52. Sơn LaHuyện Yên Châu</v>
      </c>
    </row>
    <row r="8531" spans="11:27" ht="15.75">
      <c r="K8531" s="21"/>
      <c r="L8531" s="17"/>
      <c r="M8531" s="17"/>
      <c r="N8531" s="17" t="s">
        <v>490</v>
      </c>
      <c r="O8531" s="17" t="s">
        <v>1724</v>
      </c>
      <c r="P8531" s="17" t="s">
        <v>7855</v>
      </c>
      <c r="Q8531" s="17" t="s">
        <v>297</v>
      </c>
      <c r="R8531" s="18">
        <v>95</v>
      </c>
      <c r="S8531" s="10">
        <v>44</v>
      </c>
      <c r="AA8531" s="11" t="str">
        <f t="shared" si="133"/>
        <v>52. Sơn LaHuyện Yên Châu</v>
      </c>
    </row>
    <row r="8532" spans="11:27" ht="15.75">
      <c r="K8532" s="21"/>
      <c r="L8532" s="17"/>
      <c r="M8532" s="17"/>
      <c r="N8532" s="17" t="s">
        <v>490</v>
      </c>
      <c r="O8532" s="17" t="s">
        <v>1724</v>
      </c>
      <c r="P8532" s="17" t="s">
        <v>7856</v>
      </c>
      <c r="Q8532" s="17" t="s">
        <v>297</v>
      </c>
      <c r="R8532" s="18">
        <v>95</v>
      </c>
      <c r="S8532" s="10">
        <v>44</v>
      </c>
      <c r="AA8532" s="11" t="str">
        <f t="shared" si="133"/>
        <v>52. Sơn LaHuyện Yên Châu</v>
      </c>
    </row>
    <row r="8533" spans="11:27" ht="15.75">
      <c r="K8533" s="21"/>
      <c r="L8533" s="17"/>
      <c r="M8533" s="17"/>
      <c r="N8533" s="17" t="s">
        <v>490</v>
      </c>
      <c r="O8533" s="17" t="s">
        <v>1724</v>
      </c>
      <c r="P8533" s="17" t="s">
        <v>7857</v>
      </c>
      <c r="Q8533" s="17" t="s">
        <v>297</v>
      </c>
      <c r="R8533" s="18">
        <v>95</v>
      </c>
      <c r="S8533" s="10">
        <v>44</v>
      </c>
      <c r="AA8533" s="11" t="str">
        <f t="shared" si="133"/>
        <v>52. Sơn LaHuyện Yên Châu</v>
      </c>
    </row>
    <row r="8534" spans="11:27" ht="15.75">
      <c r="K8534" s="21"/>
      <c r="L8534" s="17"/>
      <c r="M8534" s="17"/>
      <c r="N8534" s="17" t="s">
        <v>490</v>
      </c>
      <c r="O8534" s="17" t="s">
        <v>1724</v>
      </c>
      <c r="P8534" s="17" t="s">
        <v>7858</v>
      </c>
      <c r="Q8534" s="17" t="s">
        <v>297</v>
      </c>
      <c r="R8534" s="18">
        <v>95</v>
      </c>
      <c r="S8534" s="10">
        <v>44</v>
      </c>
      <c r="AA8534" s="11" t="str">
        <f t="shared" si="133"/>
        <v>52. Sơn LaHuyện Yên Châu</v>
      </c>
    </row>
    <row r="8535" spans="11:27" ht="15.75">
      <c r="K8535" s="21"/>
      <c r="L8535" s="17"/>
      <c r="M8535" s="17"/>
      <c r="N8535" s="17" t="s">
        <v>490</v>
      </c>
      <c r="O8535" s="17" t="s">
        <v>1724</v>
      </c>
      <c r="P8535" s="17" t="s">
        <v>7859</v>
      </c>
      <c r="Q8535" s="17" t="s">
        <v>297</v>
      </c>
      <c r="R8535" s="18">
        <v>95</v>
      </c>
      <c r="S8535" s="10">
        <v>44</v>
      </c>
      <c r="AA8535" s="11" t="str">
        <f t="shared" si="133"/>
        <v>52. Sơn LaHuyện Yên Châu</v>
      </c>
    </row>
    <row r="8536" spans="11:27" ht="15.75">
      <c r="K8536" s="21"/>
      <c r="L8536" s="17"/>
      <c r="M8536" s="17"/>
      <c r="N8536" s="17" t="s">
        <v>490</v>
      </c>
      <c r="O8536" s="17" t="s">
        <v>1724</v>
      </c>
      <c r="P8536" s="17" t="s">
        <v>7860</v>
      </c>
      <c r="Q8536" s="17" t="s">
        <v>297</v>
      </c>
      <c r="R8536" s="18">
        <v>95</v>
      </c>
      <c r="S8536" s="10">
        <v>44</v>
      </c>
      <c r="AA8536" s="11" t="str">
        <f t="shared" si="133"/>
        <v>52. Sơn LaHuyện Yên Châu</v>
      </c>
    </row>
    <row r="8537" spans="11:27" ht="15.75">
      <c r="K8537" s="21"/>
      <c r="L8537" s="17"/>
      <c r="M8537" s="17"/>
      <c r="N8537" s="17" t="s">
        <v>490</v>
      </c>
      <c r="O8537" s="17" t="s">
        <v>1724</v>
      </c>
      <c r="P8537" s="17" t="s">
        <v>7861</v>
      </c>
      <c r="Q8537" s="17" t="s">
        <v>297</v>
      </c>
      <c r="R8537" s="18">
        <v>95</v>
      </c>
      <c r="S8537" s="10">
        <v>44</v>
      </c>
      <c r="AA8537" s="11" t="str">
        <f t="shared" si="133"/>
        <v>52. Sơn LaHuyện Yên Châu</v>
      </c>
    </row>
    <row r="8538" spans="11:27" ht="15.75">
      <c r="K8538" s="21"/>
      <c r="L8538" s="17"/>
      <c r="M8538" s="17"/>
      <c r="N8538" s="17" t="s">
        <v>490</v>
      </c>
      <c r="O8538" s="17" t="s">
        <v>1724</v>
      </c>
      <c r="P8538" s="17" t="s">
        <v>7862</v>
      </c>
      <c r="Q8538" s="17" t="s">
        <v>297</v>
      </c>
      <c r="R8538" s="18">
        <v>95</v>
      </c>
      <c r="S8538" s="10">
        <v>44</v>
      </c>
      <c r="AA8538" s="11" t="str">
        <f t="shared" si="133"/>
        <v>52. Sơn LaHuyện Yên Châu</v>
      </c>
    </row>
    <row r="8539" spans="11:27" ht="15.75">
      <c r="K8539" s="21"/>
      <c r="L8539" s="17"/>
      <c r="M8539" s="17"/>
      <c r="N8539" s="17" t="s">
        <v>490</v>
      </c>
      <c r="O8539" s="17" t="s">
        <v>1724</v>
      </c>
      <c r="P8539" s="17" t="s">
        <v>7863</v>
      </c>
      <c r="Q8539" s="17" t="s">
        <v>297</v>
      </c>
      <c r="R8539" s="18">
        <v>95</v>
      </c>
      <c r="S8539" s="10">
        <v>44</v>
      </c>
      <c r="AA8539" s="11" t="str">
        <f t="shared" si="133"/>
        <v>52. Sơn LaHuyện Yên Châu</v>
      </c>
    </row>
    <row r="8540" spans="11:27" ht="15.75">
      <c r="K8540" s="21"/>
      <c r="L8540" s="17"/>
      <c r="M8540" s="17"/>
      <c r="N8540" s="17" t="s">
        <v>490</v>
      </c>
      <c r="O8540" s="17" t="s">
        <v>1724</v>
      </c>
      <c r="P8540" s="17" t="s">
        <v>7864</v>
      </c>
      <c r="Q8540" s="17" t="s">
        <v>297</v>
      </c>
      <c r="R8540" s="18">
        <v>95</v>
      </c>
      <c r="S8540" s="10">
        <v>44</v>
      </c>
      <c r="AA8540" s="11" t="str">
        <f t="shared" si="133"/>
        <v>52. Sơn LaHuyện Yên Châu</v>
      </c>
    </row>
    <row r="8541" spans="11:27" ht="15.75">
      <c r="K8541" s="21"/>
      <c r="L8541" s="17"/>
      <c r="M8541" s="17"/>
      <c r="N8541" s="17" t="s">
        <v>490</v>
      </c>
      <c r="O8541" s="17" t="s">
        <v>1724</v>
      </c>
      <c r="P8541" s="17" t="s">
        <v>7865</v>
      </c>
      <c r="Q8541" s="17" t="s">
        <v>297</v>
      </c>
      <c r="R8541" s="18">
        <v>95</v>
      </c>
      <c r="S8541" s="10">
        <v>44</v>
      </c>
      <c r="AA8541" s="11" t="str">
        <f t="shared" si="133"/>
        <v>52. Sơn LaHuyện Yên Châu</v>
      </c>
    </row>
    <row r="8542" spans="11:27" ht="15.75">
      <c r="K8542" s="21"/>
      <c r="L8542" s="17"/>
      <c r="M8542" s="17"/>
      <c r="N8542" s="17" t="s">
        <v>490</v>
      </c>
      <c r="O8542" s="17" t="s">
        <v>1724</v>
      </c>
      <c r="P8542" s="17" t="s">
        <v>1036</v>
      </c>
      <c r="Q8542" s="17" t="s">
        <v>297</v>
      </c>
      <c r="R8542" s="18">
        <v>95</v>
      </c>
      <c r="S8542" s="10">
        <v>44</v>
      </c>
      <c r="AA8542" s="11" t="str">
        <f t="shared" si="133"/>
        <v>52. Sơn LaHuyện Yên Châu</v>
      </c>
    </row>
    <row r="8543" spans="11:27" ht="15.75">
      <c r="K8543" s="21"/>
      <c r="L8543" s="17"/>
      <c r="M8543" s="17"/>
      <c r="N8543" s="17" t="s">
        <v>490</v>
      </c>
      <c r="O8543" s="17" t="s">
        <v>1726</v>
      </c>
      <c r="P8543" s="17" t="s">
        <v>7866</v>
      </c>
      <c r="Q8543" s="17" t="s">
        <v>297</v>
      </c>
      <c r="R8543" s="18">
        <v>95</v>
      </c>
      <c r="S8543" s="10">
        <v>44</v>
      </c>
      <c r="AA8543" s="11" t="str">
        <f t="shared" si="133"/>
        <v>52. Sơn LaThành phố Sơn La</v>
      </c>
    </row>
    <row r="8544" spans="11:27" ht="15.75">
      <c r="K8544" s="21"/>
      <c r="L8544" s="17"/>
      <c r="M8544" s="17"/>
      <c r="N8544" s="17" t="s">
        <v>490</v>
      </c>
      <c r="O8544" s="17" t="s">
        <v>1726</v>
      </c>
      <c r="P8544" s="17" t="s">
        <v>7867</v>
      </c>
      <c r="Q8544" s="17" t="s">
        <v>297</v>
      </c>
      <c r="R8544" s="18">
        <v>95</v>
      </c>
      <c r="S8544" s="10">
        <v>44</v>
      </c>
      <c r="AA8544" s="11" t="str">
        <f t="shared" si="133"/>
        <v>52. Sơn LaThành phố Sơn La</v>
      </c>
    </row>
    <row r="8545" spans="11:27" ht="15.75">
      <c r="K8545" s="21"/>
      <c r="L8545" s="17"/>
      <c r="M8545" s="17"/>
      <c r="N8545" s="17" t="s">
        <v>490</v>
      </c>
      <c r="O8545" s="17" t="s">
        <v>1726</v>
      </c>
      <c r="P8545" s="17" t="s">
        <v>7868</v>
      </c>
      <c r="Q8545" s="17" t="s">
        <v>297</v>
      </c>
      <c r="R8545" s="18">
        <v>95</v>
      </c>
      <c r="S8545" s="10">
        <v>44</v>
      </c>
      <c r="AA8545" s="11" t="str">
        <f t="shared" si="133"/>
        <v>52. Sơn LaThành phố Sơn La</v>
      </c>
    </row>
    <row r="8546" spans="11:27" ht="15.75">
      <c r="K8546" s="21"/>
      <c r="L8546" s="17"/>
      <c r="M8546" s="17"/>
      <c r="N8546" s="17" t="s">
        <v>490</v>
      </c>
      <c r="O8546" s="17" t="s">
        <v>1726</v>
      </c>
      <c r="P8546" s="17" t="s">
        <v>7869</v>
      </c>
      <c r="Q8546" s="17" t="s">
        <v>297</v>
      </c>
      <c r="R8546" s="18">
        <v>95</v>
      </c>
      <c r="S8546" s="10">
        <v>44</v>
      </c>
      <c r="AA8546" s="11" t="str">
        <f t="shared" si="133"/>
        <v>52. Sơn LaThành phố Sơn La</v>
      </c>
    </row>
    <row r="8547" spans="11:27" ht="15.75">
      <c r="K8547" s="21"/>
      <c r="L8547" s="17"/>
      <c r="M8547" s="17"/>
      <c r="N8547" s="17" t="s">
        <v>490</v>
      </c>
      <c r="O8547" s="17" t="s">
        <v>1726</v>
      </c>
      <c r="P8547" s="17" t="s">
        <v>7870</v>
      </c>
      <c r="Q8547" s="17" t="s">
        <v>297</v>
      </c>
      <c r="R8547" s="18">
        <v>95</v>
      </c>
      <c r="S8547" s="10">
        <v>44</v>
      </c>
      <c r="AA8547" s="11" t="str">
        <f t="shared" si="133"/>
        <v>52. Sơn LaThành phố Sơn La</v>
      </c>
    </row>
    <row r="8548" spans="11:27" ht="15.75">
      <c r="K8548" s="21"/>
      <c r="L8548" s="17"/>
      <c r="M8548" s="17"/>
      <c r="N8548" s="17" t="s">
        <v>490</v>
      </c>
      <c r="O8548" s="17" t="s">
        <v>1726</v>
      </c>
      <c r="P8548" s="17" t="s">
        <v>4041</v>
      </c>
      <c r="Q8548" s="17" t="s">
        <v>297</v>
      </c>
      <c r="R8548" s="18">
        <v>95</v>
      </c>
      <c r="S8548" s="10">
        <v>44</v>
      </c>
      <c r="AA8548" s="11" t="str">
        <f t="shared" si="133"/>
        <v>52. Sơn LaThành phố Sơn La</v>
      </c>
    </row>
    <row r="8549" spans="11:27" ht="15.75">
      <c r="K8549" s="21"/>
      <c r="L8549" s="17"/>
      <c r="M8549" s="17"/>
      <c r="N8549" s="17" t="s">
        <v>490</v>
      </c>
      <c r="O8549" s="17" t="s">
        <v>1726</v>
      </c>
      <c r="P8549" s="17" t="s">
        <v>7871</v>
      </c>
      <c r="Q8549" s="17" t="s">
        <v>297</v>
      </c>
      <c r="R8549" s="18">
        <v>95</v>
      </c>
      <c r="S8549" s="10">
        <v>44</v>
      </c>
      <c r="AA8549" s="11" t="str">
        <f t="shared" si="133"/>
        <v>52. Sơn LaThành phố Sơn La</v>
      </c>
    </row>
    <row r="8550" spans="11:27" ht="15.75">
      <c r="K8550" s="21"/>
      <c r="L8550" s="17"/>
      <c r="M8550" s="17"/>
      <c r="N8550" s="17" t="s">
        <v>490</v>
      </c>
      <c r="O8550" s="17" t="s">
        <v>1726</v>
      </c>
      <c r="P8550" s="17" t="s">
        <v>7872</v>
      </c>
      <c r="Q8550" s="17" t="s">
        <v>297</v>
      </c>
      <c r="R8550" s="18">
        <v>95</v>
      </c>
      <c r="S8550" s="10">
        <v>44</v>
      </c>
      <c r="AA8550" s="11" t="str">
        <f t="shared" si="133"/>
        <v>52. Sơn LaThành phố Sơn La</v>
      </c>
    </row>
    <row r="8551" spans="11:27" ht="15.75">
      <c r="K8551" s="21"/>
      <c r="L8551" s="17"/>
      <c r="M8551" s="17"/>
      <c r="N8551" s="17" t="s">
        <v>490</v>
      </c>
      <c r="O8551" s="17" t="s">
        <v>1726</v>
      </c>
      <c r="P8551" s="17" t="s">
        <v>7873</v>
      </c>
      <c r="Q8551" s="17" t="s">
        <v>297</v>
      </c>
      <c r="R8551" s="18">
        <v>95</v>
      </c>
      <c r="S8551" s="10">
        <v>44</v>
      </c>
      <c r="AA8551" s="11" t="str">
        <f t="shared" si="133"/>
        <v>52. Sơn LaThành phố Sơn La</v>
      </c>
    </row>
    <row r="8552" spans="11:27" ht="15.75">
      <c r="K8552" s="21"/>
      <c r="L8552" s="17"/>
      <c r="M8552" s="17"/>
      <c r="N8552" s="17" t="s">
        <v>490</v>
      </c>
      <c r="O8552" s="17" t="s">
        <v>1726</v>
      </c>
      <c r="P8552" s="17" t="s">
        <v>7874</v>
      </c>
      <c r="Q8552" s="17" t="s">
        <v>297</v>
      </c>
      <c r="R8552" s="18">
        <v>95</v>
      </c>
      <c r="S8552" s="10">
        <v>44</v>
      </c>
      <c r="AA8552" s="11" t="str">
        <f t="shared" si="133"/>
        <v>52. Sơn LaThành phố Sơn La</v>
      </c>
    </row>
    <row r="8553" spans="11:27" ht="15.75">
      <c r="K8553" s="21"/>
      <c r="L8553" s="17"/>
      <c r="M8553" s="17"/>
      <c r="N8553" s="17" t="s">
        <v>490</v>
      </c>
      <c r="O8553" s="17" t="s">
        <v>1726</v>
      </c>
      <c r="P8553" s="17" t="s">
        <v>7875</v>
      </c>
      <c r="Q8553" s="17" t="s">
        <v>297</v>
      </c>
      <c r="R8553" s="18">
        <v>95</v>
      </c>
      <c r="S8553" s="10">
        <v>44</v>
      </c>
      <c r="AA8553" s="11" t="str">
        <f t="shared" si="133"/>
        <v>52. Sơn LaThành phố Sơn La</v>
      </c>
    </row>
    <row r="8554" spans="11:27" ht="15.75">
      <c r="K8554" s="21"/>
      <c r="L8554" s="17"/>
      <c r="M8554" s="17"/>
      <c r="N8554" s="17" t="s">
        <v>490</v>
      </c>
      <c r="O8554" s="17" t="s">
        <v>1726</v>
      </c>
      <c r="P8554" s="17" t="s">
        <v>7876</v>
      </c>
      <c r="Q8554" s="17" t="s">
        <v>297</v>
      </c>
      <c r="R8554" s="18">
        <v>95</v>
      </c>
      <c r="S8554" s="10">
        <v>44</v>
      </c>
      <c r="AA8554" s="11" t="str">
        <f t="shared" si="133"/>
        <v>52. Sơn LaThành phố Sơn La</v>
      </c>
    </row>
    <row r="8555" spans="11:27" ht="15.75">
      <c r="K8555" s="21"/>
      <c r="L8555" s="17"/>
      <c r="M8555" s="17"/>
      <c r="N8555" s="17" t="s">
        <v>493</v>
      </c>
      <c r="O8555" s="17" t="s">
        <v>1728</v>
      </c>
      <c r="P8555" s="17" t="s">
        <v>7877</v>
      </c>
      <c r="Q8555" s="17" t="s">
        <v>347</v>
      </c>
      <c r="R8555" s="18">
        <v>65</v>
      </c>
      <c r="S8555" s="10">
        <v>36</v>
      </c>
      <c r="AA8555" s="11" t="str">
        <f t="shared" si="133"/>
        <v>53. Tây NinhHuyện Bến Cầu</v>
      </c>
    </row>
    <row r="8556" spans="11:27" ht="15.75">
      <c r="K8556" s="21"/>
      <c r="L8556" s="17"/>
      <c r="M8556" s="17"/>
      <c r="N8556" s="17" t="s">
        <v>493</v>
      </c>
      <c r="O8556" s="17" t="s">
        <v>1728</v>
      </c>
      <c r="P8556" s="17" t="s">
        <v>2998</v>
      </c>
      <c r="Q8556" s="17" t="s">
        <v>347</v>
      </c>
      <c r="R8556" s="18">
        <v>65</v>
      </c>
      <c r="S8556" s="10">
        <v>36</v>
      </c>
      <c r="AA8556" s="11" t="str">
        <f t="shared" si="133"/>
        <v>53. Tây NinhHuyện Bến Cầu</v>
      </c>
    </row>
    <row r="8557" spans="11:27" ht="15.75">
      <c r="K8557" s="21"/>
      <c r="L8557" s="17"/>
      <c r="M8557" s="17"/>
      <c r="N8557" s="17" t="s">
        <v>493</v>
      </c>
      <c r="O8557" s="17" t="s">
        <v>1728</v>
      </c>
      <c r="P8557" s="17" t="s">
        <v>7878</v>
      </c>
      <c r="Q8557" s="17" t="s">
        <v>347</v>
      </c>
      <c r="R8557" s="18">
        <v>65</v>
      </c>
      <c r="S8557" s="10">
        <v>36</v>
      </c>
      <c r="AA8557" s="11" t="str">
        <f t="shared" si="133"/>
        <v>53. Tây NinhHuyện Bến Cầu</v>
      </c>
    </row>
    <row r="8558" spans="11:27" ht="15.75">
      <c r="K8558" s="21"/>
      <c r="L8558" s="17"/>
      <c r="M8558" s="17"/>
      <c r="N8558" s="17" t="s">
        <v>493</v>
      </c>
      <c r="O8558" s="17" t="s">
        <v>1728</v>
      </c>
      <c r="P8558" s="17" t="s">
        <v>2317</v>
      </c>
      <c r="Q8558" s="17" t="s">
        <v>347</v>
      </c>
      <c r="R8558" s="18">
        <v>65</v>
      </c>
      <c r="S8558" s="10">
        <v>36</v>
      </c>
      <c r="AA8558" s="11" t="str">
        <f t="shared" si="133"/>
        <v>53. Tây NinhHuyện Bến Cầu</v>
      </c>
    </row>
    <row r="8559" spans="11:27" ht="15.75">
      <c r="K8559" s="21"/>
      <c r="L8559" s="17"/>
      <c r="M8559" s="17"/>
      <c r="N8559" s="17" t="s">
        <v>493</v>
      </c>
      <c r="O8559" s="17" t="s">
        <v>1728</v>
      </c>
      <c r="P8559" s="17" t="s">
        <v>7879</v>
      </c>
      <c r="Q8559" s="17" t="s">
        <v>347</v>
      </c>
      <c r="R8559" s="18">
        <v>65</v>
      </c>
      <c r="S8559" s="10">
        <v>36</v>
      </c>
      <c r="AA8559" s="11" t="str">
        <f t="shared" si="133"/>
        <v>53. Tây NinhHuyện Bến Cầu</v>
      </c>
    </row>
    <row r="8560" spans="11:27" ht="15.75">
      <c r="K8560" s="21"/>
      <c r="L8560" s="17"/>
      <c r="M8560" s="17"/>
      <c r="N8560" s="17" t="s">
        <v>493</v>
      </c>
      <c r="O8560" s="17" t="s">
        <v>1728</v>
      </c>
      <c r="P8560" s="17" t="s">
        <v>2464</v>
      </c>
      <c r="Q8560" s="17" t="s">
        <v>347</v>
      </c>
      <c r="R8560" s="18">
        <v>65</v>
      </c>
      <c r="S8560" s="10">
        <v>36</v>
      </c>
      <c r="AA8560" s="11" t="str">
        <f t="shared" si="133"/>
        <v>53. Tây NinhHuyện Bến Cầu</v>
      </c>
    </row>
    <row r="8561" spans="11:27" ht="15.75">
      <c r="K8561" s="21"/>
      <c r="L8561" s="17"/>
      <c r="M8561" s="17"/>
      <c r="N8561" s="17" t="s">
        <v>493</v>
      </c>
      <c r="O8561" s="17" t="s">
        <v>1728</v>
      </c>
      <c r="P8561" s="17" t="s">
        <v>4085</v>
      </c>
      <c r="Q8561" s="17" t="s">
        <v>347</v>
      </c>
      <c r="R8561" s="18">
        <v>65</v>
      </c>
      <c r="S8561" s="10">
        <v>36</v>
      </c>
      <c r="AA8561" s="11" t="str">
        <f t="shared" si="133"/>
        <v>53. Tây NinhHuyện Bến Cầu</v>
      </c>
    </row>
    <row r="8562" spans="11:27" ht="15.75">
      <c r="K8562" s="21"/>
      <c r="L8562" s="17"/>
      <c r="M8562" s="17"/>
      <c r="N8562" s="17" t="s">
        <v>493</v>
      </c>
      <c r="O8562" s="17" t="s">
        <v>1728</v>
      </c>
      <c r="P8562" s="17" t="s">
        <v>7880</v>
      </c>
      <c r="Q8562" s="17" t="s">
        <v>347</v>
      </c>
      <c r="R8562" s="18">
        <v>65</v>
      </c>
      <c r="S8562" s="10">
        <v>36</v>
      </c>
      <c r="AA8562" s="11" t="str">
        <f t="shared" si="133"/>
        <v>53. Tây NinhHuyện Bến Cầu</v>
      </c>
    </row>
    <row r="8563" spans="11:27" ht="15.75">
      <c r="K8563" s="21"/>
      <c r="L8563" s="17"/>
      <c r="M8563" s="17"/>
      <c r="N8563" s="17" t="s">
        <v>493</v>
      </c>
      <c r="O8563" s="17" t="s">
        <v>1728</v>
      </c>
      <c r="P8563" s="17" t="s">
        <v>7881</v>
      </c>
      <c r="Q8563" s="17" t="s">
        <v>347</v>
      </c>
      <c r="R8563" s="18">
        <v>65</v>
      </c>
      <c r="S8563" s="10">
        <v>36</v>
      </c>
      <c r="AA8563" s="11" t="str">
        <f t="shared" si="133"/>
        <v>53. Tây NinhHuyện Bến Cầu</v>
      </c>
    </row>
    <row r="8564" spans="11:27" ht="15.75">
      <c r="K8564" s="21"/>
      <c r="L8564" s="17"/>
      <c r="M8564" s="17"/>
      <c r="N8564" s="17" t="s">
        <v>493</v>
      </c>
      <c r="O8564" s="17" t="s">
        <v>601</v>
      </c>
      <c r="P8564" s="17" t="s">
        <v>2946</v>
      </c>
      <c r="Q8564" s="17" t="s">
        <v>347</v>
      </c>
      <c r="R8564" s="18">
        <v>65</v>
      </c>
      <c r="S8564" s="10">
        <v>36</v>
      </c>
      <c r="AA8564" s="11" t="str">
        <f t="shared" si="133"/>
        <v>53. Tây NinhHuyện Châu Thành</v>
      </c>
    </row>
    <row r="8565" spans="11:27" ht="15.75">
      <c r="K8565" s="21"/>
      <c r="L8565" s="17"/>
      <c r="M8565" s="17"/>
      <c r="N8565" s="17" t="s">
        <v>493</v>
      </c>
      <c r="O8565" s="17" t="s">
        <v>601</v>
      </c>
      <c r="P8565" s="17" t="s">
        <v>2355</v>
      </c>
      <c r="Q8565" s="17" t="s">
        <v>347</v>
      </c>
      <c r="R8565" s="18">
        <v>65</v>
      </c>
      <c r="S8565" s="10">
        <v>36</v>
      </c>
      <c r="AA8565" s="11" t="str">
        <f t="shared" si="133"/>
        <v>53. Tây NinhHuyện Châu Thành</v>
      </c>
    </row>
    <row r="8566" spans="11:27" ht="15.75">
      <c r="K8566" s="21"/>
      <c r="L8566" s="17"/>
      <c r="M8566" s="17"/>
      <c r="N8566" s="17" t="s">
        <v>493</v>
      </c>
      <c r="O8566" s="17" t="s">
        <v>601</v>
      </c>
      <c r="P8566" s="17" t="s">
        <v>7882</v>
      </c>
      <c r="Q8566" s="17" t="s">
        <v>347</v>
      </c>
      <c r="R8566" s="18">
        <v>65</v>
      </c>
      <c r="S8566" s="10">
        <v>36</v>
      </c>
      <c r="AA8566" s="11" t="str">
        <f t="shared" si="133"/>
        <v>53. Tây NinhHuyện Châu Thành</v>
      </c>
    </row>
    <row r="8567" spans="11:27" ht="15.75">
      <c r="K8567" s="21"/>
      <c r="L8567" s="17"/>
      <c r="M8567" s="17"/>
      <c r="N8567" s="17" t="s">
        <v>493</v>
      </c>
      <c r="O8567" s="17" t="s">
        <v>601</v>
      </c>
      <c r="P8567" s="17" t="s">
        <v>7883</v>
      </c>
      <c r="Q8567" s="17" t="s">
        <v>347</v>
      </c>
      <c r="R8567" s="18">
        <v>65</v>
      </c>
      <c r="S8567" s="10">
        <v>36</v>
      </c>
      <c r="AA8567" s="11" t="str">
        <f t="shared" si="133"/>
        <v>53. Tây NinhHuyện Châu Thành</v>
      </c>
    </row>
    <row r="8568" spans="11:27" ht="15.75">
      <c r="K8568" s="21"/>
      <c r="L8568" s="17"/>
      <c r="M8568" s="17"/>
      <c r="N8568" s="17" t="s">
        <v>493</v>
      </c>
      <c r="O8568" s="17" t="s">
        <v>601</v>
      </c>
      <c r="P8568" s="17" t="s">
        <v>7884</v>
      </c>
      <c r="Q8568" s="17" t="s">
        <v>347</v>
      </c>
      <c r="R8568" s="18">
        <v>65</v>
      </c>
      <c r="S8568" s="10">
        <v>36</v>
      </c>
      <c r="AA8568" s="11" t="str">
        <f t="shared" si="133"/>
        <v>53. Tây NinhHuyện Châu Thành</v>
      </c>
    </row>
    <row r="8569" spans="11:27" ht="15.75">
      <c r="K8569" s="21"/>
      <c r="L8569" s="17"/>
      <c r="M8569" s="17"/>
      <c r="N8569" s="17" t="s">
        <v>493</v>
      </c>
      <c r="O8569" s="17" t="s">
        <v>601</v>
      </c>
      <c r="P8569" s="17" t="s">
        <v>7885</v>
      </c>
      <c r="Q8569" s="17" t="s">
        <v>347</v>
      </c>
      <c r="R8569" s="18">
        <v>65</v>
      </c>
      <c r="S8569" s="10">
        <v>36</v>
      </c>
      <c r="AA8569" s="11" t="str">
        <f t="shared" si="133"/>
        <v>53. Tây NinhHuyện Châu Thành</v>
      </c>
    </row>
    <row r="8570" spans="11:27" ht="15.75">
      <c r="K8570" s="21"/>
      <c r="L8570" s="17"/>
      <c r="M8570" s="17"/>
      <c r="N8570" s="17" t="s">
        <v>493</v>
      </c>
      <c r="O8570" s="17" t="s">
        <v>601</v>
      </c>
      <c r="P8570" s="17" t="s">
        <v>2449</v>
      </c>
      <c r="Q8570" s="17" t="s">
        <v>347</v>
      </c>
      <c r="R8570" s="18">
        <v>65</v>
      </c>
      <c r="S8570" s="10">
        <v>36</v>
      </c>
      <c r="AA8570" s="11" t="str">
        <f t="shared" si="133"/>
        <v>53. Tây NinhHuyện Châu Thành</v>
      </c>
    </row>
    <row r="8571" spans="11:27" ht="15.75">
      <c r="K8571" s="21"/>
      <c r="L8571" s="17"/>
      <c r="M8571" s="17"/>
      <c r="N8571" s="17" t="s">
        <v>493</v>
      </c>
      <c r="O8571" s="17" t="s">
        <v>601</v>
      </c>
      <c r="P8571" s="17" t="s">
        <v>7886</v>
      </c>
      <c r="Q8571" s="17" t="s">
        <v>347</v>
      </c>
      <c r="R8571" s="18">
        <v>65</v>
      </c>
      <c r="S8571" s="10">
        <v>36</v>
      </c>
      <c r="AA8571" s="11" t="str">
        <f t="shared" si="133"/>
        <v>53. Tây NinhHuyện Châu Thành</v>
      </c>
    </row>
    <row r="8572" spans="11:27" ht="15.75">
      <c r="K8572" s="21"/>
      <c r="L8572" s="17"/>
      <c r="M8572" s="17"/>
      <c r="N8572" s="17" t="s">
        <v>493</v>
      </c>
      <c r="O8572" s="17" t="s">
        <v>601</v>
      </c>
      <c r="P8572" s="17" t="s">
        <v>7887</v>
      </c>
      <c r="Q8572" s="17" t="s">
        <v>347</v>
      </c>
      <c r="R8572" s="18">
        <v>65</v>
      </c>
      <c r="S8572" s="10">
        <v>36</v>
      </c>
      <c r="AA8572" s="11" t="str">
        <f t="shared" si="133"/>
        <v>53. Tây NinhHuyện Châu Thành</v>
      </c>
    </row>
    <row r="8573" spans="11:27" ht="15.75">
      <c r="K8573" s="21"/>
      <c r="L8573" s="17"/>
      <c r="M8573" s="17"/>
      <c r="N8573" s="17" t="s">
        <v>493</v>
      </c>
      <c r="O8573" s="17" t="s">
        <v>601</v>
      </c>
      <c r="P8573" s="17" t="s">
        <v>7888</v>
      </c>
      <c r="Q8573" s="17" t="s">
        <v>347</v>
      </c>
      <c r="R8573" s="18">
        <v>65</v>
      </c>
      <c r="S8573" s="10">
        <v>36</v>
      </c>
      <c r="AA8573" s="11" t="str">
        <f t="shared" si="133"/>
        <v>53. Tây NinhHuyện Châu Thành</v>
      </c>
    </row>
    <row r="8574" spans="11:27" ht="15.75">
      <c r="K8574" s="21"/>
      <c r="L8574" s="17"/>
      <c r="M8574" s="17"/>
      <c r="N8574" s="17" t="s">
        <v>493</v>
      </c>
      <c r="O8574" s="17" t="s">
        <v>601</v>
      </c>
      <c r="P8574" s="17" t="s">
        <v>6694</v>
      </c>
      <c r="Q8574" s="17" t="s">
        <v>347</v>
      </c>
      <c r="R8574" s="18">
        <v>65</v>
      </c>
      <c r="S8574" s="10">
        <v>36</v>
      </c>
      <c r="AA8574" s="11" t="str">
        <f t="shared" si="133"/>
        <v>53. Tây NinhHuyện Châu Thành</v>
      </c>
    </row>
    <row r="8575" spans="11:27" ht="15.75">
      <c r="K8575" s="21"/>
      <c r="L8575" s="17"/>
      <c r="M8575" s="17"/>
      <c r="N8575" s="17" t="s">
        <v>493</v>
      </c>
      <c r="O8575" s="17" t="s">
        <v>601</v>
      </c>
      <c r="P8575" s="17" t="s">
        <v>5674</v>
      </c>
      <c r="Q8575" s="17" t="s">
        <v>347</v>
      </c>
      <c r="R8575" s="18">
        <v>65</v>
      </c>
      <c r="S8575" s="10">
        <v>36</v>
      </c>
      <c r="AA8575" s="11" t="str">
        <f t="shared" si="133"/>
        <v>53. Tây NinhHuyện Châu Thành</v>
      </c>
    </row>
    <row r="8576" spans="11:27" ht="15.75">
      <c r="K8576" s="21"/>
      <c r="L8576" s="17"/>
      <c r="M8576" s="17"/>
      <c r="N8576" s="17" t="s">
        <v>493</v>
      </c>
      <c r="O8576" s="17" t="s">
        <v>601</v>
      </c>
      <c r="P8576" s="17" t="s">
        <v>7889</v>
      </c>
      <c r="Q8576" s="17" t="s">
        <v>347</v>
      </c>
      <c r="R8576" s="18">
        <v>65</v>
      </c>
      <c r="S8576" s="10">
        <v>36</v>
      </c>
      <c r="AA8576" s="11" t="str">
        <f t="shared" si="133"/>
        <v>53. Tây NinhHuyện Châu Thành</v>
      </c>
    </row>
    <row r="8577" spans="11:27" ht="15.75">
      <c r="K8577" s="21"/>
      <c r="L8577" s="17"/>
      <c r="M8577" s="17"/>
      <c r="N8577" s="17" t="s">
        <v>493</v>
      </c>
      <c r="O8577" s="17" t="s">
        <v>601</v>
      </c>
      <c r="P8577" s="17" t="s">
        <v>7890</v>
      </c>
      <c r="Q8577" s="17" t="s">
        <v>347</v>
      </c>
      <c r="R8577" s="18">
        <v>65</v>
      </c>
      <c r="S8577" s="10">
        <v>36</v>
      </c>
      <c r="AA8577" s="11" t="str">
        <f t="shared" si="133"/>
        <v>53. Tây NinhHuyện Châu Thành</v>
      </c>
    </row>
    <row r="8578" spans="11:27" ht="15.75">
      <c r="K8578" s="21"/>
      <c r="L8578" s="17"/>
      <c r="M8578" s="17"/>
      <c r="N8578" s="17" t="s">
        <v>493</v>
      </c>
      <c r="O8578" s="17" t="s">
        <v>601</v>
      </c>
      <c r="P8578" s="17" t="s">
        <v>7891</v>
      </c>
      <c r="Q8578" s="17" t="s">
        <v>347</v>
      </c>
      <c r="R8578" s="18">
        <v>65</v>
      </c>
      <c r="S8578" s="10">
        <v>36</v>
      </c>
      <c r="AA8578" s="11" t="str">
        <f t="shared" si="133"/>
        <v>53. Tây NinhHuyện Châu Thành</v>
      </c>
    </row>
    <row r="8579" spans="11:27" ht="15.75">
      <c r="K8579" s="21"/>
      <c r="L8579" s="17"/>
      <c r="M8579" s="17"/>
      <c r="N8579" s="17" t="s">
        <v>493</v>
      </c>
      <c r="O8579" s="17" t="s">
        <v>1731</v>
      </c>
      <c r="P8579" s="17" t="s">
        <v>7892</v>
      </c>
      <c r="Q8579" s="17" t="s">
        <v>347</v>
      </c>
      <c r="R8579" s="18">
        <v>65</v>
      </c>
      <c r="S8579" s="10">
        <v>36</v>
      </c>
      <c r="AA8579" s="11" t="str">
        <f t="shared" si="133"/>
        <v>53. Tây NinhHuyện Dương Minh Châu</v>
      </c>
    </row>
    <row r="8580" spans="11:27" ht="15.75">
      <c r="K8580" s="21"/>
      <c r="L8580" s="17"/>
      <c r="M8580" s="17"/>
      <c r="N8580" s="17" t="s">
        <v>493</v>
      </c>
      <c r="O8580" s="17" t="s">
        <v>1731</v>
      </c>
      <c r="P8580" s="17" t="s">
        <v>7893</v>
      </c>
      <c r="Q8580" s="17" t="s">
        <v>347</v>
      </c>
      <c r="R8580" s="18">
        <v>65</v>
      </c>
      <c r="S8580" s="10">
        <v>36</v>
      </c>
      <c r="AA8580" s="11" t="str">
        <f t="shared" si="133"/>
        <v>53. Tây NinhHuyện Dương Minh Châu</v>
      </c>
    </row>
    <row r="8581" spans="11:27" ht="15.75">
      <c r="K8581" s="21"/>
      <c r="L8581" s="17"/>
      <c r="M8581" s="17"/>
      <c r="N8581" s="17" t="s">
        <v>493</v>
      </c>
      <c r="O8581" s="17" t="s">
        <v>1731</v>
      </c>
      <c r="P8581" s="17" t="s">
        <v>7894</v>
      </c>
      <c r="Q8581" s="17" t="s">
        <v>347</v>
      </c>
      <c r="R8581" s="18">
        <v>65</v>
      </c>
      <c r="S8581" s="10">
        <v>36</v>
      </c>
      <c r="AA8581" s="11" t="str">
        <f t="shared" si="133"/>
        <v>53. Tây NinhHuyện Dương Minh Châu</v>
      </c>
    </row>
    <row r="8582" spans="11:27" ht="15.75">
      <c r="K8582" s="21"/>
      <c r="L8582" s="17"/>
      <c r="M8582" s="17"/>
      <c r="N8582" s="17" t="s">
        <v>493</v>
      </c>
      <c r="O8582" s="17" t="s">
        <v>1731</v>
      </c>
      <c r="P8582" s="17" t="s">
        <v>7895</v>
      </c>
      <c r="Q8582" s="17" t="s">
        <v>347</v>
      </c>
      <c r="R8582" s="18">
        <v>65</v>
      </c>
      <c r="S8582" s="10">
        <v>36</v>
      </c>
      <c r="AA8582" s="11" t="str">
        <f t="shared" ref="AA8582:AA8645" si="134">N8582&amp;O8582</f>
        <v>53. Tây NinhHuyện Dương Minh Châu</v>
      </c>
    </row>
    <row r="8583" spans="11:27" ht="15.75">
      <c r="K8583" s="21"/>
      <c r="L8583" s="17"/>
      <c r="M8583" s="17"/>
      <c r="N8583" s="17" t="s">
        <v>493</v>
      </c>
      <c r="O8583" s="17" t="s">
        <v>1731</v>
      </c>
      <c r="P8583" s="17" t="s">
        <v>7896</v>
      </c>
      <c r="Q8583" s="17" t="s">
        <v>347</v>
      </c>
      <c r="R8583" s="18">
        <v>65</v>
      </c>
      <c r="S8583" s="10">
        <v>36</v>
      </c>
      <c r="AA8583" s="11" t="str">
        <f t="shared" si="134"/>
        <v>53. Tây NinhHuyện Dương Minh Châu</v>
      </c>
    </row>
    <row r="8584" spans="11:27" ht="15.75">
      <c r="K8584" s="21"/>
      <c r="L8584" s="17"/>
      <c r="M8584" s="17"/>
      <c r="N8584" s="17" t="s">
        <v>493</v>
      </c>
      <c r="O8584" s="17" t="s">
        <v>1731</v>
      </c>
      <c r="P8584" s="17" t="s">
        <v>2503</v>
      </c>
      <c r="Q8584" s="17" t="s">
        <v>347</v>
      </c>
      <c r="R8584" s="18">
        <v>65</v>
      </c>
      <c r="S8584" s="10">
        <v>36</v>
      </c>
      <c r="AA8584" s="11" t="str">
        <f t="shared" si="134"/>
        <v>53. Tây NinhHuyện Dương Minh Châu</v>
      </c>
    </row>
    <row r="8585" spans="11:27" ht="15.75">
      <c r="K8585" s="21"/>
      <c r="L8585" s="17"/>
      <c r="M8585" s="17"/>
      <c r="N8585" s="17" t="s">
        <v>493</v>
      </c>
      <c r="O8585" s="17" t="s">
        <v>1731</v>
      </c>
      <c r="P8585" s="17" t="s">
        <v>7897</v>
      </c>
      <c r="Q8585" s="17" t="s">
        <v>347</v>
      </c>
      <c r="R8585" s="18">
        <v>65</v>
      </c>
      <c r="S8585" s="10">
        <v>36</v>
      </c>
      <c r="AA8585" s="11" t="str">
        <f t="shared" si="134"/>
        <v>53. Tây NinhHuyện Dương Minh Châu</v>
      </c>
    </row>
    <row r="8586" spans="11:27" ht="15.75">
      <c r="K8586" s="21"/>
      <c r="L8586" s="17"/>
      <c r="M8586" s="17"/>
      <c r="N8586" s="17" t="s">
        <v>493</v>
      </c>
      <c r="O8586" s="17" t="s">
        <v>1731</v>
      </c>
      <c r="P8586" s="17" t="s">
        <v>3245</v>
      </c>
      <c r="Q8586" s="17" t="s">
        <v>347</v>
      </c>
      <c r="R8586" s="18">
        <v>65</v>
      </c>
      <c r="S8586" s="10">
        <v>36</v>
      </c>
      <c r="AA8586" s="11" t="str">
        <f t="shared" si="134"/>
        <v>53. Tây NinhHuyện Dương Minh Châu</v>
      </c>
    </row>
    <row r="8587" spans="11:27" ht="15.75">
      <c r="K8587" s="21"/>
      <c r="L8587" s="17"/>
      <c r="M8587" s="17"/>
      <c r="N8587" s="17" t="s">
        <v>493</v>
      </c>
      <c r="O8587" s="17" t="s">
        <v>1731</v>
      </c>
      <c r="P8587" s="17" t="s">
        <v>6708</v>
      </c>
      <c r="Q8587" s="17" t="s">
        <v>347</v>
      </c>
      <c r="R8587" s="18">
        <v>65</v>
      </c>
      <c r="S8587" s="10">
        <v>36</v>
      </c>
      <c r="AA8587" s="11" t="str">
        <f t="shared" si="134"/>
        <v>53. Tây NinhHuyện Dương Minh Châu</v>
      </c>
    </row>
    <row r="8588" spans="11:27" ht="15.75">
      <c r="K8588" s="21"/>
      <c r="L8588" s="17"/>
      <c r="M8588" s="17"/>
      <c r="N8588" s="17" t="s">
        <v>493</v>
      </c>
      <c r="O8588" s="17" t="s">
        <v>1731</v>
      </c>
      <c r="P8588" s="17" t="s">
        <v>7898</v>
      </c>
      <c r="Q8588" s="17" t="s">
        <v>347</v>
      </c>
      <c r="R8588" s="18">
        <v>65</v>
      </c>
      <c r="S8588" s="10">
        <v>36</v>
      </c>
      <c r="AA8588" s="11" t="str">
        <f t="shared" si="134"/>
        <v>53. Tây NinhHuyện Dương Minh Châu</v>
      </c>
    </row>
    <row r="8589" spans="11:27" ht="15.75">
      <c r="K8589" s="21"/>
      <c r="L8589" s="17"/>
      <c r="M8589" s="17"/>
      <c r="N8589" s="17" t="s">
        <v>493</v>
      </c>
      <c r="O8589" s="17" t="s">
        <v>1731</v>
      </c>
      <c r="P8589" s="17" t="s">
        <v>7899</v>
      </c>
      <c r="Q8589" s="17" t="s">
        <v>347</v>
      </c>
      <c r="R8589" s="18">
        <v>65</v>
      </c>
      <c r="S8589" s="10">
        <v>36</v>
      </c>
      <c r="AA8589" s="11" t="str">
        <f t="shared" si="134"/>
        <v>53. Tây NinhHuyện Dương Minh Châu</v>
      </c>
    </row>
    <row r="8590" spans="11:27" ht="15.75">
      <c r="K8590" s="21"/>
      <c r="L8590" s="17"/>
      <c r="M8590" s="17"/>
      <c r="N8590" s="17" t="s">
        <v>493</v>
      </c>
      <c r="O8590" s="17" t="s">
        <v>1733</v>
      </c>
      <c r="P8590" s="17" t="s">
        <v>7900</v>
      </c>
      <c r="Q8590" s="17" t="s">
        <v>347</v>
      </c>
      <c r="R8590" s="18">
        <v>65</v>
      </c>
      <c r="S8590" s="10">
        <v>36</v>
      </c>
      <c r="AA8590" s="11" t="str">
        <f t="shared" si="134"/>
        <v>53. Tây NinhHuyện Gò Dầu</v>
      </c>
    </row>
    <row r="8591" spans="11:27" ht="15.75">
      <c r="K8591" s="21"/>
      <c r="L8591" s="17"/>
      <c r="M8591" s="17"/>
      <c r="N8591" s="17" t="s">
        <v>493</v>
      </c>
      <c r="O8591" s="17" t="s">
        <v>1733</v>
      </c>
      <c r="P8591" s="17" t="s">
        <v>7901</v>
      </c>
      <c r="Q8591" s="17" t="s">
        <v>347</v>
      </c>
      <c r="R8591" s="18">
        <v>65</v>
      </c>
      <c r="S8591" s="10">
        <v>36</v>
      </c>
      <c r="AA8591" s="11" t="str">
        <f t="shared" si="134"/>
        <v>53. Tây NinhHuyện Gò Dầu</v>
      </c>
    </row>
    <row r="8592" spans="11:27" ht="15.75">
      <c r="K8592" s="21"/>
      <c r="L8592" s="17"/>
      <c r="M8592" s="17"/>
      <c r="N8592" s="17" t="s">
        <v>493</v>
      </c>
      <c r="O8592" s="17" t="s">
        <v>1733</v>
      </c>
      <c r="P8592" s="17" t="s">
        <v>7902</v>
      </c>
      <c r="Q8592" s="17" t="s">
        <v>347</v>
      </c>
      <c r="R8592" s="18">
        <v>65</v>
      </c>
      <c r="S8592" s="10">
        <v>36</v>
      </c>
      <c r="AA8592" s="11" t="str">
        <f t="shared" si="134"/>
        <v>53. Tây NinhHuyện Gò Dầu</v>
      </c>
    </row>
    <row r="8593" spans="11:27" ht="15.75">
      <c r="K8593" s="21"/>
      <c r="L8593" s="17"/>
      <c r="M8593" s="17"/>
      <c r="N8593" s="17" t="s">
        <v>493</v>
      </c>
      <c r="O8593" s="17" t="s">
        <v>1733</v>
      </c>
      <c r="P8593" s="17" t="s">
        <v>5939</v>
      </c>
      <c r="Q8593" s="17" t="s">
        <v>347</v>
      </c>
      <c r="R8593" s="18">
        <v>65</v>
      </c>
      <c r="S8593" s="10">
        <v>36</v>
      </c>
      <c r="AA8593" s="11" t="str">
        <f t="shared" si="134"/>
        <v>53. Tây NinhHuyện Gò Dầu</v>
      </c>
    </row>
    <row r="8594" spans="11:27" ht="15.75">
      <c r="K8594" s="21"/>
      <c r="L8594" s="17"/>
      <c r="M8594" s="17"/>
      <c r="N8594" s="17" t="s">
        <v>493</v>
      </c>
      <c r="O8594" s="17" t="s">
        <v>1733</v>
      </c>
      <c r="P8594" s="17" t="s">
        <v>5987</v>
      </c>
      <c r="Q8594" s="17" t="s">
        <v>347</v>
      </c>
      <c r="R8594" s="18">
        <v>65</v>
      </c>
      <c r="S8594" s="10">
        <v>36</v>
      </c>
      <c r="AA8594" s="11" t="str">
        <f t="shared" si="134"/>
        <v>53. Tây NinhHuyện Gò Dầu</v>
      </c>
    </row>
    <row r="8595" spans="11:27" ht="15.75">
      <c r="K8595" s="21"/>
      <c r="L8595" s="17"/>
      <c r="M8595" s="17"/>
      <c r="N8595" s="17" t="s">
        <v>493</v>
      </c>
      <c r="O8595" s="17" t="s">
        <v>1733</v>
      </c>
      <c r="P8595" s="17" t="s">
        <v>1766</v>
      </c>
      <c r="Q8595" s="17" t="s">
        <v>347</v>
      </c>
      <c r="R8595" s="18">
        <v>65</v>
      </c>
      <c r="S8595" s="10">
        <v>36</v>
      </c>
      <c r="AA8595" s="11" t="str">
        <f t="shared" si="134"/>
        <v>53. Tây NinhHuyện Gò Dầu</v>
      </c>
    </row>
    <row r="8596" spans="11:27" ht="15.75">
      <c r="K8596" s="21"/>
      <c r="L8596" s="17"/>
      <c r="M8596" s="17"/>
      <c r="N8596" s="17" t="s">
        <v>493</v>
      </c>
      <c r="O8596" s="17" t="s">
        <v>1733</v>
      </c>
      <c r="P8596" s="17" t="s">
        <v>7903</v>
      </c>
      <c r="Q8596" s="17" t="s">
        <v>347</v>
      </c>
      <c r="R8596" s="18">
        <v>65</v>
      </c>
      <c r="S8596" s="10">
        <v>36</v>
      </c>
      <c r="AA8596" s="11" t="str">
        <f t="shared" si="134"/>
        <v>53. Tây NinhHuyện Gò Dầu</v>
      </c>
    </row>
    <row r="8597" spans="11:27" ht="15.75">
      <c r="K8597" s="21"/>
      <c r="L8597" s="17"/>
      <c r="M8597" s="17"/>
      <c r="N8597" s="17" t="s">
        <v>493</v>
      </c>
      <c r="O8597" s="17" t="s">
        <v>1733</v>
      </c>
      <c r="P8597" s="17" t="s">
        <v>5979</v>
      </c>
      <c r="Q8597" s="17" t="s">
        <v>347</v>
      </c>
      <c r="R8597" s="18">
        <v>65</v>
      </c>
      <c r="S8597" s="10">
        <v>36</v>
      </c>
      <c r="AA8597" s="11" t="str">
        <f t="shared" si="134"/>
        <v>53. Tây NinhHuyện Gò Dầu</v>
      </c>
    </row>
    <row r="8598" spans="11:27" ht="15.75">
      <c r="K8598" s="21"/>
      <c r="L8598" s="17"/>
      <c r="M8598" s="17"/>
      <c r="N8598" s="17" t="s">
        <v>493</v>
      </c>
      <c r="O8598" s="17" t="s">
        <v>1733</v>
      </c>
      <c r="P8598" s="17" t="s">
        <v>7904</v>
      </c>
      <c r="Q8598" s="17" t="s">
        <v>347</v>
      </c>
      <c r="R8598" s="18">
        <v>65</v>
      </c>
      <c r="S8598" s="10">
        <v>36</v>
      </c>
      <c r="AA8598" s="11" t="str">
        <f t="shared" si="134"/>
        <v>53. Tây NinhHuyện Gò Dầu</v>
      </c>
    </row>
    <row r="8599" spans="11:27" ht="15.75">
      <c r="K8599" s="21"/>
      <c r="L8599" s="17"/>
      <c r="M8599" s="17"/>
      <c r="N8599" s="17" t="s">
        <v>493</v>
      </c>
      <c r="O8599" s="17" t="s">
        <v>1735</v>
      </c>
      <c r="P8599" s="17" t="s">
        <v>7905</v>
      </c>
      <c r="Q8599" s="17" t="s">
        <v>347</v>
      </c>
      <c r="R8599" s="18">
        <v>65</v>
      </c>
      <c r="S8599" s="10">
        <v>36</v>
      </c>
      <c r="AA8599" s="11" t="str">
        <f t="shared" si="134"/>
        <v>53. Tây NinhHuyện Tân Biên</v>
      </c>
    </row>
    <row r="8600" spans="11:27" ht="15.75">
      <c r="K8600" s="21"/>
      <c r="L8600" s="17"/>
      <c r="M8600" s="17"/>
      <c r="N8600" s="17" t="s">
        <v>493</v>
      </c>
      <c r="O8600" s="17" t="s">
        <v>1735</v>
      </c>
      <c r="P8600" s="17" t="s">
        <v>2448</v>
      </c>
      <c r="Q8600" s="17" t="s">
        <v>347</v>
      </c>
      <c r="R8600" s="18">
        <v>65</v>
      </c>
      <c r="S8600" s="10">
        <v>36</v>
      </c>
      <c r="AA8600" s="11" t="str">
        <f t="shared" si="134"/>
        <v>53. Tây NinhHuyện Tân Biên</v>
      </c>
    </row>
    <row r="8601" spans="11:27" ht="15.75">
      <c r="K8601" s="21"/>
      <c r="L8601" s="17"/>
      <c r="M8601" s="17"/>
      <c r="N8601" s="17" t="s">
        <v>493</v>
      </c>
      <c r="O8601" s="17" t="s">
        <v>1735</v>
      </c>
      <c r="P8601" s="17" t="s">
        <v>7906</v>
      </c>
      <c r="Q8601" s="17" t="s">
        <v>347</v>
      </c>
      <c r="R8601" s="18">
        <v>65</v>
      </c>
      <c r="S8601" s="10">
        <v>36</v>
      </c>
      <c r="AA8601" s="11" t="str">
        <f t="shared" si="134"/>
        <v>53. Tây NinhHuyện Tân Biên</v>
      </c>
    </row>
    <row r="8602" spans="11:27" ht="15.75">
      <c r="K8602" s="21"/>
      <c r="L8602" s="17"/>
      <c r="M8602" s="17"/>
      <c r="N8602" s="17" t="s">
        <v>493</v>
      </c>
      <c r="O8602" s="17" t="s">
        <v>1735</v>
      </c>
      <c r="P8602" s="17" t="s">
        <v>2989</v>
      </c>
      <c r="Q8602" s="17" t="s">
        <v>347</v>
      </c>
      <c r="R8602" s="18">
        <v>65</v>
      </c>
      <c r="S8602" s="10">
        <v>36</v>
      </c>
      <c r="AA8602" s="11" t="str">
        <f t="shared" si="134"/>
        <v>53. Tây NinhHuyện Tân Biên</v>
      </c>
    </row>
    <row r="8603" spans="11:27" ht="15.75">
      <c r="K8603" s="21"/>
      <c r="L8603" s="17"/>
      <c r="M8603" s="17"/>
      <c r="N8603" s="17" t="s">
        <v>493</v>
      </c>
      <c r="O8603" s="17" t="s">
        <v>1735</v>
      </c>
      <c r="P8603" s="17" t="s">
        <v>567</v>
      </c>
      <c r="Q8603" s="17" t="s">
        <v>347</v>
      </c>
      <c r="R8603" s="18">
        <v>65</v>
      </c>
      <c r="S8603" s="10">
        <v>36</v>
      </c>
      <c r="AA8603" s="11" t="str">
        <f t="shared" si="134"/>
        <v>53. Tây NinhHuyện Tân Biên</v>
      </c>
    </row>
    <row r="8604" spans="11:27" ht="15.75">
      <c r="K8604" s="21"/>
      <c r="L8604" s="17"/>
      <c r="M8604" s="17"/>
      <c r="N8604" s="17" t="s">
        <v>493</v>
      </c>
      <c r="O8604" s="17" t="s">
        <v>1735</v>
      </c>
      <c r="P8604" s="17" t="s">
        <v>2002</v>
      </c>
      <c r="Q8604" s="17" t="s">
        <v>347</v>
      </c>
      <c r="R8604" s="18">
        <v>65</v>
      </c>
      <c r="S8604" s="10">
        <v>36</v>
      </c>
      <c r="AA8604" s="11" t="str">
        <f t="shared" si="134"/>
        <v>53. Tây NinhHuyện Tân Biên</v>
      </c>
    </row>
    <row r="8605" spans="11:27" ht="15.75">
      <c r="K8605" s="21"/>
      <c r="L8605" s="17"/>
      <c r="M8605" s="17"/>
      <c r="N8605" s="17" t="s">
        <v>493</v>
      </c>
      <c r="O8605" s="17" t="s">
        <v>1735</v>
      </c>
      <c r="P8605" s="17" t="s">
        <v>7907</v>
      </c>
      <c r="Q8605" s="17" t="s">
        <v>347</v>
      </c>
      <c r="R8605" s="18">
        <v>65</v>
      </c>
      <c r="S8605" s="10">
        <v>36</v>
      </c>
      <c r="AA8605" s="11" t="str">
        <f t="shared" si="134"/>
        <v>53. Tây NinhHuyện Tân Biên</v>
      </c>
    </row>
    <row r="8606" spans="11:27" ht="15.75">
      <c r="K8606" s="21"/>
      <c r="L8606" s="17"/>
      <c r="M8606" s="17"/>
      <c r="N8606" s="17" t="s">
        <v>493</v>
      </c>
      <c r="O8606" s="17" t="s">
        <v>1735</v>
      </c>
      <c r="P8606" s="17" t="s">
        <v>5372</v>
      </c>
      <c r="Q8606" s="17" t="s">
        <v>347</v>
      </c>
      <c r="R8606" s="18">
        <v>65</v>
      </c>
      <c r="S8606" s="10">
        <v>36</v>
      </c>
      <c r="AA8606" s="11" t="str">
        <f t="shared" si="134"/>
        <v>53. Tây NinhHuyện Tân Biên</v>
      </c>
    </row>
    <row r="8607" spans="11:27" ht="15.75">
      <c r="K8607" s="21"/>
      <c r="L8607" s="17"/>
      <c r="M8607" s="17"/>
      <c r="N8607" s="17" t="s">
        <v>493</v>
      </c>
      <c r="O8607" s="17" t="s">
        <v>1735</v>
      </c>
      <c r="P8607" s="17" t="s">
        <v>7908</v>
      </c>
      <c r="Q8607" s="17" t="s">
        <v>347</v>
      </c>
      <c r="R8607" s="18">
        <v>65</v>
      </c>
      <c r="S8607" s="10">
        <v>36</v>
      </c>
      <c r="AA8607" s="11" t="str">
        <f t="shared" si="134"/>
        <v>53. Tây NinhHuyện Tân Biên</v>
      </c>
    </row>
    <row r="8608" spans="11:27" ht="15.75">
      <c r="K8608" s="21"/>
      <c r="L8608" s="17"/>
      <c r="M8608" s="17"/>
      <c r="N8608" s="17" t="s">
        <v>493</v>
      </c>
      <c r="O8608" s="17" t="s">
        <v>1735</v>
      </c>
      <c r="P8608" s="17" t="s">
        <v>7909</v>
      </c>
      <c r="Q8608" s="17" t="s">
        <v>347</v>
      </c>
      <c r="R8608" s="18">
        <v>65</v>
      </c>
      <c r="S8608" s="10">
        <v>36</v>
      </c>
      <c r="AA8608" s="11" t="str">
        <f t="shared" si="134"/>
        <v>53. Tây NinhHuyện Tân Biên</v>
      </c>
    </row>
    <row r="8609" spans="11:27" ht="15.75">
      <c r="K8609" s="21"/>
      <c r="L8609" s="17"/>
      <c r="M8609" s="17"/>
      <c r="N8609" s="17" t="s">
        <v>493</v>
      </c>
      <c r="O8609" s="17" t="s">
        <v>1737</v>
      </c>
      <c r="P8609" s="17" t="s">
        <v>7910</v>
      </c>
      <c r="Q8609" s="17" t="s">
        <v>347</v>
      </c>
      <c r="R8609" s="18">
        <v>65</v>
      </c>
      <c r="S8609" s="10">
        <v>36</v>
      </c>
      <c r="AA8609" s="11" t="str">
        <f t="shared" si="134"/>
        <v>53. Tây NinhHuyện Tân Châu</v>
      </c>
    </row>
    <row r="8610" spans="11:27" ht="15.75">
      <c r="K8610" s="21"/>
      <c r="L8610" s="17"/>
      <c r="M8610" s="17"/>
      <c r="N8610" s="17" t="s">
        <v>493</v>
      </c>
      <c r="O8610" s="17" t="s">
        <v>1737</v>
      </c>
      <c r="P8610" s="17" t="s">
        <v>7911</v>
      </c>
      <c r="Q8610" s="17" t="s">
        <v>347</v>
      </c>
      <c r="R8610" s="18">
        <v>65</v>
      </c>
      <c r="S8610" s="10">
        <v>36</v>
      </c>
      <c r="AA8610" s="11" t="str">
        <f t="shared" si="134"/>
        <v>53. Tây NinhHuyện Tân Châu</v>
      </c>
    </row>
    <row r="8611" spans="11:27" ht="15.75">
      <c r="K8611" s="21"/>
      <c r="L8611" s="17"/>
      <c r="M8611" s="17"/>
      <c r="N8611" s="17" t="s">
        <v>493</v>
      </c>
      <c r="O8611" s="17" t="s">
        <v>1737</v>
      </c>
      <c r="P8611" s="17" t="s">
        <v>7912</v>
      </c>
      <c r="Q8611" s="17" t="s">
        <v>347</v>
      </c>
      <c r="R8611" s="18">
        <v>65</v>
      </c>
      <c r="S8611" s="10">
        <v>36</v>
      </c>
      <c r="AA8611" s="11" t="str">
        <f t="shared" si="134"/>
        <v>53. Tây NinhHuyện Tân Châu</v>
      </c>
    </row>
    <row r="8612" spans="11:27" ht="15.75">
      <c r="K8612" s="21"/>
      <c r="L8612" s="17"/>
      <c r="M8612" s="17"/>
      <c r="N8612" s="17" t="s">
        <v>493</v>
      </c>
      <c r="O8612" s="17" t="s">
        <v>1737</v>
      </c>
      <c r="P8612" s="17" t="s">
        <v>6073</v>
      </c>
      <c r="Q8612" s="17" t="s">
        <v>347</v>
      </c>
      <c r="R8612" s="18">
        <v>65</v>
      </c>
      <c r="S8612" s="10">
        <v>36</v>
      </c>
      <c r="AA8612" s="11" t="str">
        <f t="shared" si="134"/>
        <v>53. Tây NinhHuyện Tân Châu</v>
      </c>
    </row>
    <row r="8613" spans="11:27" ht="15.75">
      <c r="K8613" s="21"/>
      <c r="L8613" s="17"/>
      <c r="M8613" s="17"/>
      <c r="N8613" s="17" t="s">
        <v>493</v>
      </c>
      <c r="O8613" s="17" t="s">
        <v>1737</v>
      </c>
      <c r="P8613" s="17" t="s">
        <v>3318</v>
      </c>
      <c r="Q8613" s="17" t="s">
        <v>347</v>
      </c>
      <c r="R8613" s="18">
        <v>65</v>
      </c>
      <c r="S8613" s="10">
        <v>36</v>
      </c>
      <c r="AA8613" s="11" t="str">
        <f t="shared" si="134"/>
        <v>53. Tây NinhHuyện Tân Châu</v>
      </c>
    </row>
    <row r="8614" spans="11:27" ht="15.75">
      <c r="K8614" s="21"/>
      <c r="L8614" s="17"/>
      <c r="M8614" s="17"/>
      <c r="N8614" s="17" t="s">
        <v>493</v>
      </c>
      <c r="O8614" s="17" t="s">
        <v>1737</v>
      </c>
      <c r="P8614" s="17" t="s">
        <v>1786</v>
      </c>
      <c r="Q8614" s="17" t="s">
        <v>347</v>
      </c>
      <c r="R8614" s="18">
        <v>65</v>
      </c>
      <c r="S8614" s="10">
        <v>36</v>
      </c>
      <c r="AA8614" s="11" t="str">
        <f t="shared" si="134"/>
        <v>53. Tây NinhHuyện Tân Châu</v>
      </c>
    </row>
    <row r="8615" spans="11:27" ht="15.75">
      <c r="K8615" s="21"/>
      <c r="L8615" s="17"/>
      <c r="M8615" s="17"/>
      <c r="N8615" s="17" t="s">
        <v>493</v>
      </c>
      <c r="O8615" s="17" t="s">
        <v>1737</v>
      </c>
      <c r="P8615" s="17" t="s">
        <v>1027</v>
      </c>
      <c r="Q8615" s="17" t="s">
        <v>347</v>
      </c>
      <c r="R8615" s="18">
        <v>65</v>
      </c>
      <c r="S8615" s="10">
        <v>36</v>
      </c>
      <c r="AA8615" s="11" t="str">
        <f t="shared" si="134"/>
        <v>53. Tây NinhHuyện Tân Châu</v>
      </c>
    </row>
    <row r="8616" spans="11:27" ht="15.75">
      <c r="K8616" s="21"/>
      <c r="L8616" s="17"/>
      <c r="M8616" s="17"/>
      <c r="N8616" s="17" t="s">
        <v>493</v>
      </c>
      <c r="O8616" s="17" t="s">
        <v>1737</v>
      </c>
      <c r="P8616" s="17" t="s">
        <v>564</v>
      </c>
      <c r="Q8616" s="17" t="s">
        <v>347</v>
      </c>
      <c r="R8616" s="18">
        <v>65</v>
      </c>
      <c r="S8616" s="10">
        <v>36</v>
      </c>
      <c r="AA8616" s="11" t="str">
        <f t="shared" si="134"/>
        <v>53. Tây NinhHuyện Tân Châu</v>
      </c>
    </row>
    <row r="8617" spans="11:27" ht="15.75">
      <c r="K8617" s="21"/>
      <c r="L8617" s="17"/>
      <c r="M8617" s="17"/>
      <c r="N8617" s="17" t="s">
        <v>493</v>
      </c>
      <c r="O8617" s="17" t="s">
        <v>1737</v>
      </c>
      <c r="P8617" s="17" t="s">
        <v>1086</v>
      </c>
      <c r="Q8617" s="17" t="s">
        <v>347</v>
      </c>
      <c r="R8617" s="18">
        <v>65</v>
      </c>
      <c r="S8617" s="10">
        <v>36</v>
      </c>
      <c r="AA8617" s="11" t="str">
        <f t="shared" si="134"/>
        <v>53. Tây NinhHuyện Tân Châu</v>
      </c>
    </row>
    <row r="8618" spans="11:27" ht="15.75">
      <c r="K8618" s="21"/>
      <c r="L8618" s="17"/>
      <c r="M8618" s="17"/>
      <c r="N8618" s="17" t="s">
        <v>493</v>
      </c>
      <c r="O8618" s="17" t="s">
        <v>1737</v>
      </c>
      <c r="P8618" s="17" t="s">
        <v>1028</v>
      </c>
      <c r="Q8618" s="17" t="s">
        <v>347</v>
      </c>
      <c r="R8618" s="18">
        <v>65</v>
      </c>
      <c r="S8618" s="10">
        <v>36</v>
      </c>
      <c r="AA8618" s="11" t="str">
        <f t="shared" si="134"/>
        <v>53. Tây NinhHuyện Tân Châu</v>
      </c>
    </row>
    <row r="8619" spans="11:27" ht="15.75">
      <c r="K8619" s="21"/>
      <c r="L8619" s="17"/>
      <c r="M8619" s="17"/>
      <c r="N8619" s="17" t="s">
        <v>493</v>
      </c>
      <c r="O8619" s="17" t="s">
        <v>1737</v>
      </c>
      <c r="P8619" s="17" t="s">
        <v>3237</v>
      </c>
      <c r="Q8619" s="17" t="s">
        <v>347</v>
      </c>
      <c r="R8619" s="18">
        <v>65</v>
      </c>
      <c r="S8619" s="10">
        <v>36</v>
      </c>
      <c r="AA8619" s="11" t="str">
        <f t="shared" si="134"/>
        <v>53. Tây NinhHuyện Tân Châu</v>
      </c>
    </row>
    <row r="8620" spans="11:27" ht="15.75">
      <c r="K8620" s="21"/>
      <c r="L8620" s="17"/>
      <c r="M8620" s="17"/>
      <c r="N8620" s="17" t="s">
        <v>493</v>
      </c>
      <c r="O8620" s="17" t="s">
        <v>1737</v>
      </c>
      <c r="P8620" s="17" t="s">
        <v>5396</v>
      </c>
      <c r="Q8620" s="17" t="s">
        <v>347</v>
      </c>
      <c r="R8620" s="18">
        <v>65</v>
      </c>
      <c r="S8620" s="10">
        <v>36</v>
      </c>
      <c r="AA8620" s="11" t="str">
        <f t="shared" si="134"/>
        <v>53. Tây NinhHuyện Tân Châu</v>
      </c>
    </row>
    <row r="8621" spans="11:27" ht="15.75">
      <c r="K8621" s="21"/>
      <c r="L8621" s="17"/>
      <c r="M8621" s="17"/>
      <c r="N8621" s="17" t="s">
        <v>493</v>
      </c>
      <c r="O8621" s="17" t="s">
        <v>1739</v>
      </c>
      <c r="P8621" s="17" t="s">
        <v>2465</v>
      </c>
      <c r="Q8621" s="17" t="s">
        <v>347</v>
      </c>
      <c r="R8621" s="18">
        <v>65</v>
      </c>
      <c r="S8621" s="10">
        <v>36</v>
      </c>
      <c r="AA8621" s="11" t="str">
        <f t="shared" si="134"/>
        <v>53. Tây NinhThành phố Tây Ninh</v>
      </c>
    </row>
    <row r="8622" spans="11:27" ht="15.75">
      <c r="K8622" s="21"/>
      <c r="L8622" s="17"/>
      <c r="M8622" s="17"/>
      <c r="N8622" s="17" t="s">
        <v>493</v>
      </c>
      <c r="O8622" s="17" t="s">
        <v>1739</v>
      </c>
      <c r="P8622" s="17" t="s">
        <v>2466</v>
      </c>
      <c r="Q8622" s="17" t="s">
        <v>347</v>
      </c>
      <c r="R8622" s="18">
        <v>65</v>
      </c>
      <c r="S8622" s="10">
        <v>36</v>
      </c>
      <c r="AA8622" s="11" t="str">
        <f t="shared" si="134"/>
        <v>53. Tây NinhThành phố Tây Ninh</v>
      </c>
    </row>
    <row r="8623" spans="11:27" ht="15.75">
      <c r="K8623" s="21"/>
      <c r="L8623" s="17"/>
      <c r="M8623" s="17"/>
      <c r="N8623" s="17" t="s">
        <v>493</v>
      </c>
      <c r="O8623" s="17" t="s">
        <v>1739</v>
      </c>
      <c r="P8623" s="17" t="s">
        <v>2467</v>
      </c>
      <c r="Q8623" s="17" t="s">
        <v>347</v>
      </c>
      <c r="R8623" s="18">
        <v>65</v>
      </c>
      <c r="S8623" s="10">
        <v>36</v>
      </c>
      <c r="AA8623" s="11" t="str">
        <f t="shared" si="134"/>
        <v>53. Tây NinhThành phố Tây Ninh</v>
      </c>
    </row>
    <row r="8624" spans="11:27" ht="15.75">
      <c r="K8624" s="21"/>
      <c r="L8624" s="17"/>
      <c r="M8624" s="17"/>
      <c r="N8624" s="17" t="s">
        <v>493</v>
      </c>
      <c r="O8624" s="17" t="s">
        <v>1739</v>
      </c>
      <c r="P8624" s="17" t="s">
        <v>2468</v>
      </c>
      <c r="Q8624" s="17" t="s">
        <v>347</v>
      </c>
      <c r="R8624" s="18">
        <v>65</v>
      </c>
      <c r="S8624" s="10">
        <v>36</v>
      </c>
      <c r="AA8624" s="11" t="str">
        <f t="shared" si="134"/>
        <v>53. Tây NinhThành phố Tây Ninh</v>
      </c>
    </row>
    <row r="8625" spans="11:27" ht="15.75">
      <c r="K8625" s="21"/>
      <c r="L8625" s="17"/>
      <c r="M8625" s="17"/>
      <c r="N8625" s="17" t="s">
        <v>493</v>
      </c>
      <c r="O8625" s="17" t="s">
        <v>1739</v>
      </c>
      <c r="P8625" s="17" t="s">
        <v>7913</v>
      </c>
      <c r="Q8625" s="17" t="s">
        <v>347</v>
      </c>
      <c r="R8625" s="18">
        <v>65</v>
      </c>
      <c r="S8625" s="10">
        <v>36</v>
      </c>
      <c r="AA8625" s="11" t="str">
        <f t="shared" si="134"/>
        <v>53. Tây NinhThành phố Tây Ninh</v>
      </c>
    </row>
    <row r="8626" spans="11:27" ht="15.75">
      <c r="K8626" s="21"/>
      <c r="L8626" s="17"/>
      <c r="M8626" s="17"/>
      <c r="N8626" s="17" t="s">
        <v>493</v>
      </c>
      <c r="O8626" s="17" t="s">
        <v>1739</v>
      </c>
      <c r="P8626" s="17" t="s">
        <v>6673</v>
      </c>
      <c r="Q8626" s="17" t="s">
        <v>347</v>
      </c>
      <c r="R8626" s="18">
        <v>65</v>
      </c>
      <c r="S8626" s="10">
        <v>36</v>
      </c>
      <c r="AA8626" s="11" t="str">
        <f t="shared" si="134"/>
        <v>53. Tây NinhThành phố Tây Ninh</v>
      </c>
    </row>
    <row r="8627" spans="11:27" ht="15.75">
      <c r="K8627" s="21"/>
      <c r="L8627" s="17"/>
      <c r="M8627" s="17"/>
      <c r="N8627" s="17" t="s">
        <v>493</v>
      </c>
      <c r="O8627" s="17" t="s">
        <v>1739</v>
      </c>
      <c r="P8627" s="17" t="s">
        <v>7914</v>
      </c>
      <c r="Q8627" s="17" t="s">
        <v>347</v>
      </c>
      <c r="R8627" s="18">
        <v>65</v>
      </c>
      <c r="S8627" s="10">
        <v>36</v>
      </c>
      <c r="AA8627" s="11" t="str">
        <f t="shared" si="134"/>
        <v>53. Tây NinhThành phố Tây Ninh</v>
      </c>
    </row>
    <row r="8628" spans="11:27" ht="15.75">
      <c r="K8628" s="21"/>
      <c r="L8628" s="17"/>
      <c r="M8628" s="17"/>
      <c r="N8628" s="17" t="s">
        <v>493</v>
      </c>
      <c r="O8628" s="17" t="s">
        <v>1739</v>
      </c>
      <c r="P8628" s="17" t="s">
        <v>1165</v>
      </c>
      <c r="Q8628" s="17" t="s">
        <v>347</v>
      </c>
      <c r="R8628" s="18">
        <v>65</v>
      </c>
      <c r="S8628" s="10">
        <v>36</v>
      </c>
      <c r="AA8628" s="11" t="str">
        <f t="shared" si="134"/>
        <v>53. Tây NinhThành phố Tây Ninh</v>
      </c>
    </row>
    <row r="8629" spans="11:27" ht="15.75">
      <c r="K8629" s="21"/>
      <c r="L8629" s="17"/>
      <c r="M8629" s="17"/>
      <c r="N8629" s="17" t="s">
        <v>493</v>
      </c>
      <c r="O8629" s="17" t="s">
        <v>1739</v>
      </c>
      <c r="P8629" s="17" t="s">
        <v>2989</v>
      </c>
      <c r="Q8629" s="17" t="s">
        <v>347</v>
      </c>
      <c r="R8629" s="18">
        <v>65</v>
      </c>
      <c r="S8629" s="10">
        <v>36</v>
      </c>
      <c r="AA8629" s="11" t="str">
        <f t="shared" si="134"/>
        <v>53. Tây NinhThành phố Tây Ninh</v>
      </c>
    </row>
    <row r="8630" spans="11:27" ht="15.75">
      <c r="K8630" s="21"/>
      <c r="L8630" s="17"/>
      <c r="M8630" s="17"/>
      <c r="N8630" s="17" t="s">
        <v>493</v>
      </c>
      <c r="O8630" s="17" t="s">
        <v>1739</v>
      </c>
      <c r="P8630" s="17" t="s">
        <v>7673</v>
      </c>
      <c r="Q8630" s="17" t="s">
        <v>347</v>
      </c>
      <c r="R8630" s="18">
        <v>65</v>
      </c>
      <c r="S8630" s="10">
        <v>36</v>
      </c>
      <c r="AA8630" s="11" t="str">
        <f t="shared" si="134"/>
        <v>53. Tây NinhThành phố Tây Ninh</v>
      </c>
    </row>
    <row r="8631" spans="11:27" ht="15.75">
      <c r="K8631" s="21"/>
      <c r="L8631" s="17"/>
      <c r="M8631" s="17"/>
      <c r="N8631" s="17" t="s">
        <v>493</v>
      </c>
      <c r="O8631" s="17" t="s">
        <v>1741</v>
      </c>
      <c r="P8631" s="17" t="s">
        <v>1936</v>
      </c>
      <c r="Q8631" s="17" t="s">
        <v>347</v>
      </c>
      <c r="R8631" s="18">
        <v>65</v>
      </c>
      <c r="S8631" s="10">
        <v>36</v>
      </c>
      <c r="AA8631" s="11" t="str">
        <f t="shared" si="134"/>
        <v>53. Tây NinhThị xã Hòa Thành</v>
      </c>
    </row>
    <row r="8632" spans="11:27" ht="15.75">
      <c r="K8632" s="21"/>
      <c r="L8632" s="17"/>
      <c r="M8632" s="17"/>
      <c r="N8632" s="17" t="s">
        <v>493</v>
      </c>
      <c r="O8632" s="17" t="s">
        <v>1741</v>
      </c>
      <c r="P8632" s="17" t="s">
        <v>7915</v>
      </c>
      <c r="Q8632" s="17" t="s">
        <v>347</v>
      </c>
      <c r="R8632" s="18">
        <v>65</v>
      </c>
      <c r="S8632" s="10">
        <v>36</v>
      </c>
      <c r="AA8632" s="11" t="str">
        <f t="shared" si="134"/>
        <v>53. Tây NinhThị xã Hòa Thành</v>
      </c>
    </row>
    <row r="8633" spans="11:27" ht="15.75">
      <c r="K8633" s="21"/>
      <c r="L8633" s="17"/>
      <c r="M8633" s="17"/>
      <c r="N8633" s="17" t="s">
        <v>493</v>
      </c>
      <c r="O8633" s="17" t="s">
        <v>1741</v>
      </c>
      <c r="P8633" s="17" t="s">
        <v>7916</v>
      </c>
      <c r="Q8633" s="17" t="s">
        <v>347</v>
      </c>
      <c r="R8633" s="18">
        <v>65</v>
      </c>
      <c r="S8633" s="10">
        <v>36</v>
      </c>
      <c r="AA8633" s="11" t="str">
        <f t="shared" si="134"/>
        <v>53. Tây NinhThị xã Hòa Thành</v>
      </c>
    </row>
    <row r="8634" spans="11:27" ht="15.75">
      <c r="K8634" s="21"/>
      <c r="L8634" s="17"/>
      <c r="M8634" s="17"/>
      <c r="N8634" s="17" t="s">
        <v>493</v>
      </c>
      <c r="O8634" s="17" t="s">
        <v>1741</v>
      </c>
      <c r="P8634" s="17" t="s">
        <v>7917</v>
      </c>
      <c r="Q8634" s="17" t="s">
        <v>347</v>
      </c>
      <c r="R8634" s="18">
        <v>65</v>
      </c>
      <c r="S8634" s="10">
        <v>36</v>
      </c>
      <c r="AA8634" s="11" t="str">
        <f t="shared" si="134"/>
        <v>53. Tây NinhThị xã Hòa Thành</v>
      </c>
    </row>
    <row r="8635" spans="11:27" ht="15.75">
      <c r="K8635" s="21"/>
      <c r="L8635" s="17"/>
      <c r="M8635" s="17"/>
      <c r="N8635" s="17" t="s">
        <v>493</v>
      </c>
      <c r="O8635" s="17" t="s">
        <v>1741</v>
      </c>
      <c r="P8635" s="17" t="s">
        <v>7918</v>
      </c>
      <c r="Q8635" s="17" t="s">
        <v>347</v>
      </c>
      <c r="R8635" s="18">
        <v>65</v>
      </c>
      <c r="S8635" s="10">
        <v>36</v>
      </c>
      <c r="AA8635" s="11" t="str">
        <f t="shared" si="134"/>
        <v>53. Tây NinhThị xã Hòa Thành</v>
      </c>
    </row>
    <row r="8636" spans="11:27" ht="15.75">
      <c r="K8636" s="21"/>
      <c r="L8636" s="17"/>
      <c r="M8636" s="17"/>
      <c r="N8636" s="17" t="s">
        <v>493</v>
      </c>
      <c r="O8636" s="17" t="s">
        <v>1741</v>
      </c>
      <c r="P8636" s="17" t="s">
        <v>7919</v>
      </c>
      <c r="Q8636" s="17" t="s">
        <v>347</v>
      </c>
      <c r="R8636" s="18">
        <v>65</v>
      </c>
      <c r="S8636" s="10">
        <v>36</v>
      </c>
      <c r="AA8636" s="11" t="str">
        <f t="shared" si="134"/>
        <v>53. Tây NinhThị xã Hòa Thành</v>
      </c>
    </row>
    <row r="8637" spans="11:27" ht="15.75">
      <c r="K8637" s="21"/>
      <c r="L8637" s="17"/>
      <c r="M8637" s="17"/>
      <c r="N8637" s="17" t="s">
        <v>493</v>
      </c>
      <c r="O8637" s="17" t="s">
        <v>1741</v>
      </c>
      <c r="P8637" s="17" t="s">
        <v>7920</v>
      </c>
      <c r="Q8637" s="17" t="s">
        <v>347</v>
      </c>
      <c r="R8637" s="18">
        <v>65</v>
      </c>
      <c r="S8637" s="10">
        <v>36</v>
      </c>
      <c r="AA8637" s="11" t="str">
        <f t="shared" si="134"/>
        <v>53. Tây NinhThị xã Hòa Thành</v>
      </c>
    </row>
    <row r="8638" spans="11:27" ht="15.75">
      <c r="K8638" s="21"/>
      <c r="L8638" s="17"/>
      <c r="M8638" s="17"/>
      <c r="N8638" s="17" t="s">
        <v>493</v>
      </c>
      <c r="O8638" s="17" t="s">
        <v>1741</v>
      </c>
      <c r="P8638" s="17" t="s">
        <v>7921</v>
      </c>
      <c r="Q8638" s="17" t="s">
        <v>347</v>
      </c>
      <c r="R8638" s="18">
        <v>65</v>
      </c>
      <c r="S8638" s="10">
        <v>36</v>
      </c>
      <c r="AA8638" s="11" t="str">
        <f t="shared" si="134"/>
        <v>53. Tây NinhThị xã Hòa Thành</v>
      </c>
    </row>
    <row r="8639" spans="11:27" ht="15.75">
      <c r="K8639" s="21"/>
      <c r="L8639" s="17"/>
      <c r="M8639" s="17"/>
      <c r="N8639" s="17" t="s">
        <v>493</v>
      </c>
      <c r="O8639" s="17" t="s">
        <v>1743</v>
      </c>
      <c r="P8639" s="17" t="s">
        <v>2254</v>
      </c>
      <c r="Q8639" s="17" t="s">
        <v>347</v>
      </c>
      <c r="R8639" s="18">
        <v>65</v>
      </c>
      <c r="S8639" s="10">
        <v>36</v>
      </c>
      <c r="AA8639" s="11" t="str">
        <f t="shared" si="134"/>
        <v>53. Tây NinhThị xã Trảng Bàng</v>
      </c>
    </row>
    <row r="8640" spans="11:27" ht="15.75">
      <c r="K8640" s="21"/>
      <c r="L8640" s="17"/>
      <c r="M8640" s="17"/>
      <c r="N8640" s="17" t="s">
        <v>493</v>
      </c>
      <c r="O8640" s="17" t="s">
        <v>1743</v>
      </c>
      <c r="P8640" s="17" t="s">
        <v>7922</v>
      </c>
      <c r="Q8640" s="17" t="s">
        <v>347</v>
      </c>
      <c r="R8640" s="18">
        <v>65</v>
      </c>
      <c r="S8640" s="10">
        <v>36</v>
      </c>
      <c r="AA8640" s="11" t="str">
        <f t="shared" si="134"/>
        <v>53. Tây NinhThị xã Trảng Bàng</v>
      </c>
    </row>
    <row r="8641" spans="11:27" ht="15.75">
      <c r="K8641" s="21"/>
      <c r="L8641" s="17"/>
      <c r="M8641" s="17"/>
      <c r="N8641" s="17" t="s">
        <v>493</v>
      </c>
      <c r="O8641" s="17" t="s">
        <v>1743</v>
      </c>
      <c r="P8641" s="17" t="s">
        <v>7923</v>
      </c>
      <c r="Q8641" s="17" t="s">
        <v>347</v>
      </c>
      <c r="R8641" s="18">
        <v>65</v>
      </c>
      <c r="S8641" s="10">
        <v>36</v>
      </c>
      <c r="AA8641" s="11" t="str">
        <f t="shared" si="134"/>
        <v>53. Tây NinhThị xã Trảng Bàng</v>
      </c>
    </row>
    <row r="8642" spans="11:27" ht="15.75">
      <c r="K8642" s="21"/>
      <c r="L8642" s="17"/>
      <c r="M8642" s="17"/>
      <c r="N8642" s="17" t="s">
        <v>493</v>
      </c>
      <c r="O8642" s="17" t="s">
        <v>1743</v>
      </c>
      <c r="P8642" s="17" t="s">
        <v>7924</v>
      </c>
      <c r="Q8642" s="17" t="s">
        <v>347</v>
      </c>
      <c r="R8642" s="18">
        <v>65</v>
      </c>
      <c r="S8642" s="10">
        <v>36</v>
      </c>
      <c r="AA8642" s="11" t="str">
        <f t="shared" si="134"/>
        <v>53. Tây NinhThị xã Trảng Bàng</v>
      </c>
    </row>
    <row r="8643" spans="11:27" ht="15.75">
      <c r="K8643" s="21"/>
      <c r="L8643" s="17"/>
      <c r="M8643" s="17"/>
      <c r="N8643" s="17" t="s">
        <v>493</v>
      </c>
      <c r="O8643" s="17" t="s">
        <v>1743</v>
      </c>
      <c r="P8643" s="17" t="s">
        <v>7925</v>
      </c>
      <c r="Q8643" s="17" t="s">
        <v>347</v>
      </c>
      <c r="R8643" s="18">
        <v>65</v>
      </c>
      <c r="S8643" s="10">
        <v>36</v>
      </c>
      <c r="AA8643" s="11" t="str">
        <f t="shared" si="134"/>
        <v>53. Tây NinhThị xã Trảng Bàng</v>
      </c>
    </row>
    <row r="8644" spans="11:27" ht="15.75">
      <c r="K8644" s="21"/>
      <c r="L8644" s="17"/>
      <c r="M8644" s="17"/>
      <c r="N8644" s="17" t="s">
        <v>493</v>
      </c>
      <c r="O8644" s="17" t="s">
        <v>1743</v>
      </c>
      <c r="P8644" s="17" t="s">
        <v>7926</v>
      </c>
      <c r="Q8644" s="17" t="s">
        <v>347</v>
      </c>
      <c r="R8644" s="18">
        <v>65</v>
      </c>
      <c r="S8644" s="10">
        <v>36</v>
      </c>
      <c r="AA8644" s="11" t="str">
        <f t="shared" si="134"/>
        <v>53. Tây NinhThị xã Trảng Bàng</v>
      </c>
    </row>
    <row r="8645" spans="11:27" ht="15.75">
      <c r="K8645" s="21"/>
      <c r="L8645" s="17"/>
      <c r="M8645" s="17"/>
      <c r="N8645" s="17" t="s">
        <v>493</v>
      </c>
      <c r="O8645" s="17" t="s">
        <v>1743</v>
      </c>
      <c r="P8645" s="17" t="s">
        <v>7927</v>
      </c>
      <c r="Q8645" s="17" t="s">
        <v>347</v>
      </c>
      <c r="R8645" s="18">
        <v>65</v>
      </c>
      <c r="S8645" s="10">
        <v>36</v>
      </c>
      <c r="AA8645" s="11" t="str">
        <f t="shared" si="134"/>
        <v>53. Tây NinhThị xã Trảng Bàng</v>
      </c>
    </row>
    <row r="8646" spans="11:27" ht="15.75">
      <c r="K8646" s="21"/>
      <c r="L8646" s="17"/>
      <c r="M8646" s="17"/>
      <c r="N8646" s="17" t="s">
        <v>493</v>
      </c>
      <c r="O8646" s="17" t="s">
        <v>1743</v>
      </c>
      <c r="P8646" s="17" t="s">
        <v>7928</v>
      </c>
      <c r="Q8646" s="17" t="s">
        <v>347</v>
      </c>
      <c r="R8646" s="18">
        <v>65</v>
      </c>
      <c r="S8646" s="10">
        <v>36</v>
      </c>
      <c r="AA8646" s="11" t="str">
        <f t="shared" ref="AA8646:AA8709" si="135">N8646&amp;O8646</f>
        <v>53. Tây NinhThị xã Trảng Bàng</v>
      </c>
    </row>
    <row r="8647" spans="11:27" ht="15.75">
      <c r="K8647" s="21"/>
      <c r="L8647" s="17"/>
      <c r="M8647" s="17"/>
      <c r="N8647" s="17" t="s">
        <v>493</v>
      </c>
      <c r="O8647" s="17" t="s">
        <v>1743</v>
      </c>
      <c r="P8647" s="17" t="s">
        <v>3976</v>
      </c>
      <c r="Q8647" s="17" t="s">
        <v>347</v>
      </c>
      <c r="R8647" s="18">
        <v>65</v>
      </c>
      <c r="S8647" s="10">
        <v>36</v>
      </c>
      <c r="AA8647" s="11" t="str">
        <f t="shared" si="135"/>
        <v>53. Tây NinhThị xã Trảng Bàng</v>
      </c>
    </row>
    <row r="8648" spans="11:27" ht="15.75">
      <c r="K8648" s="21"/>
      <c r="L8648" s="17"/>
      <c r="M8648" s="17"/>
      <c r="N8648" s="17" t="s">
        <v>493</v>
      </c>
      <c r="O8648" s="17" t="s">
        <v>1743</v>
      </c>
      <c r="P8648" s="17" t="s">
        <v>7929</v>
      </c>
      <c r="Q8648" s="17" t="s">
        <v>347</v>
      </c>
      <c r="R8648" s="18">
        <v>65</v>
      </c>
      <c r="S8648" s="10">
        <v>36</v>
      </c>
      <c r="AA8648" s="11" t="str">
        <f t="shared" si="135"/>
        <v>53. Tây NinhThị xã Trảng Bàng</v>
      </c>
    </row>
    <row r="8649" spans="11:27" ht="15.75">
      <c r="K8649" s="21"/>
      <c r="L8649" s="17"/>
      <c r="M8649" s="17"/>
      <c r="N8649" s="24" t="s">
        <v>497</v>
      </c>
      <c r="O8649" s="24" t="s">
        <v>1745</v>
      </c>
      <c r="P8649" s="24" t="s">
        <v>7930</v>
      </c>
      <c r="Q8649" s="17" t="s">
        <v>356</v>
      </c>
      <c r="R8649" s="18">
        <v>155</v>
      </c>
      <c r="S8649" s="10">
        <v>56</v>
      </c>
      <c r="AA8649" s="11" t="str">
        <f t="shared" si="135"/>
        <v>54. Thái BìnhHuyện Đông Hưng</v>
      </c>
    </row>
    <row r="8650" spans="11:27" ht="15.75">
      <c r="K8650" s="21"/>
      <c r="L8650" s="17"/>
      <c r="M8650" s="17"/>
      <c r="N8650" s="24" t="s">
        <v>497</v>
      </c>
      <c r="O8650" s="24" t="s">
        <v>1745</v>
      </c>
      <c r="P8650" s="24" t="s">
        <v>7931</v>
      </c>
      <c r="Q8650" s="17" t="s">
        <v>356</v>
      </c>
      <c r="R8650" s="18">
        <v>155</v>
      </c>
      <c r="S8650" s="10">
        <v>56</v>
      </c>
      <c r="AA8650" s="11" t="str">
        <f t="shared" si="135"/>
        <v>54. Thái BìnhHuyện Đông Hưng</v>
      </c>
    </row>
    <row r="8651" spans="11:27" ht="15.75">
      <c r="K8651" s="21"/>
      <c r="L8651" s="17"/>
      <c r="M8651" s="17"/>
      <c r="N8651" s="24" t="s">
        <v>497</v>
      </c>
      <c r="O8651" s="24" t="s">
        <v>1745</v>
      </c>
      <c r="P8651" s="24" t="s">
        <v>1255</v>
      </c>
      <c r="Q8651" s="17" t="s">
        <v>356</v>
      </c>
      <c r="R8651" s="18">
        <v>155</v>
      </c>
      <c r="S8651" s="10">
        <v>56</v>
      </c>
      <c r="AA8651" s="11" t="str">
        <f t="shared" si="135"/>
        <v>54. Thái BìnhHuyện Đông Hưng</v>
      </c>
    </row>
    <row r="8652" spans="11:27" ht="15.75">
      <c r="K8652" s="21"/>
      <c r="L8652" s="17"/>
      <c r="M8652" s="17"/>
      <c r="N8652" s="24" t="s">
        <v>497</v>
      </c>
      <c r="O8652" s="24" t="s">
        <v>1745</v>
      </c>
      <c r="P8652" s="24" t="s">
        <v>7932</v>
      </c>
      <c r="Q8652" s="17" t="s">
        <v>356</v>
      </c>
      <c r="R8652" s="18">
        <v>155</v>
      </c>
      <c r="S8652" s="10">
        <v>56</v>
      </c>
      <c r="AA8652" s="11" t="str">
        <f t="shared" si="135"/>
        <v>54. Thái BìnhHuyện Đông Hưng</v>
      </c>
    </row>
    <row r="8653" spans="11:27" ht="15.75">
      <c r="K8653" s="21"/>
      <c r="L8653" s="17"/>
      <c r="M8653" s="17"/>
      <c r="N8653" s="24" t="s">
        <v>497</v>
      </c>
      <c r="O8653" s="24" t="s">
        <v>1745</v>
      </c>
      <c r="P8653" s="24" t="s">
        <v>7933</v>
      </c>
      <c r="Q8653" s="17" t="s">
        <v>356</v>
      </c>
      <c r="R8653" s="18">
        <v>155</v>
      </c>
      <c r="S8653" s="10">
        <v>56</v>
      </c>
      <c r="AA8653" s="11" t="str">
        <f t="shared" si="135"/>
        <v>54. Thái BìnhHuyện Đông Hưng</v>
      </c>
    </row>
    <row r="8654" spans="11:27" ht="15.75">
      <c r="K8654" s="21"/>
      <c r="L8654" s="17"/>
      <c r="M8654" s="17"/>
      <c r="N8654" s="24" t="s">
        <v>497</v>
      </c>
      <c r="O8654" s="24" t="s">
        <v>1745</v>
      </c>
      <c r="P8654" s="24" t="s">
        <v>7934</v>
      </c>
      <c r="Q8654" s="17" t="s">
        <v>356</v>
      </c>
      <c r="R8654" s="18">
        <v>155</v>
      </c>
      <c r="S8654" s="10">
        <v>56</v>
      </c>
      <c r="AA8654" s="11" t="str">
        <f t="shared" si="135"/>
        <v>54. Thái BìnhHuyện Đông Hưng</v>
      </c>
    </row>
    <row r="8655" spans="11:27" ht="15.75">
      <c r="K8655" s="21"/>
      <c r="L8655" s="17"/>
      <c r="M8655" s="17"/>
      <c r="N8655" s="24" t="s">
        <v>497</v>
      </c>
      <c r="O8655" s="24" t="s">
        <v>1745</v>
      </c>
      <c r="P8655" s="24" t="s">
        <v>7935</v>
      </c>
      <c r="Q8655" s="17" t="s">
        <v>356</v>
      </c>
      <c r="R8655" s="18">
        <v>155</v>
      </c>
      <c r="S8655" s="10">
        <v>56</v>
      </c>
      <c r="AA8655" s="11" t="str">
        <f t="shared" si="135"/>
        <v>54. Thái BìnhHuyện Đông Hưng</v>
      </c>
    </row>
    <row r="8656" spans="11:27" ht="15.75">
      <c r="K8656" s="21"/>
      <c r="L8656" s="17"/>
      <c r="M8656" s="17"/>
      <c r="N8656" s="24" t="s">
        <v>497</v>
      </c>
      <c r="O8656" s="24" t="s">
        <v>1745</v>
      </c>
      <c r="P8656" s="24" t="s">
        <v>7936</v>
      </c>
      <c r="Q8656" s="17" t="s">
        <v>356</v>
      </c>
      <c r="R8656" s="18">
        <v>155</v>
      </c>
      <c r="S8656" s="10">
        <v>56</v>
      </c>
      <c r="AA8656" s="11" t="str">
        <f t="shared" si="135"/>
        <v>54. Thái BìnhHuyện Đông Hưng</v>
      </c>
    </row>
    <row r="8657" spans="11:27" ht="15.75">
      <c r="K8657" s="21"/>
      <c r="L8657" s="17"/>
      <c r="M8657" s="17"/>
      <c r="N8657" s="24" t="s">
        <v>497</v>
      </c>
      <c r="O8657" s="24" t="s">
        <v>1745</v>
      </c>
      <c r="P8657" s="24" t="s">
        <v>7937</v>
      </c>
      <c r="Q8657" s="17" t="s">
        <v>356</v>
      </c>
      <c r="R8657" s="18">
        <v>155</v>
      </c>
      <c r="S8657" s="10">
        <v>56</v>
      </c>
      <c r="AA8657" s="11" t="str">
        <f t="shared" si="135"/>
        <v>54. Thái BìnhHuyện Đông Hưng</v>
      </c>
    </row>
    <row r="8658" spans="11:27" ht="15.75">
      <c r="K8658" s="21"/>
      <c r="L8658" s="17"/>
      <c r="M8658" s="17"/>
      <c r="N8658" s="24" t="s">
        <v>497</v>
      </c>
      <c r="O8658" s="24" t="s">
        <v>1745</v>
      </c>
      <c r="P8658" s="24" t="s">
        <v>7938</v>
      </c>
      <c r="Q8658" s="17" t="s">
        <v>356</v>
      </c>
      <c r="R8658" s="18">
        <v>155</v>
      </c>
      <c r="S8658" s="10">
        <v>56</v>
      </c>
      <c r="AA8658" s="11" t="str">
        <f t="shared" si="135"/>
        <v>54. Thái BìnhHuyện Đông Hưng</v>
      </c>
    </row>
    <row r="8659" spans="11:27" ht="15.75">
      <c r="K8659" s="21"/>
      <c r="L8659" s="17"/>
      <c r="M8659" s="17"/>
      <c r="N8659" s="24" t="s">
        <v>497</v>
      </c>
      <c r="O8659" s="24" t="s">
        <v>1745</v>
      </c>
      <c r="P8659" s="24" t="s">
        <v>7939</v>
      </c>
      <c r="Q8659" s="17" t="s">
        <v>356</v>
      </c>
      <c r="R8659" s="18">
        <v>155</v>
      </c>
      <c r="S8659" s="10">
        <v>56</v>
      </c>
      <c r="AA8659" s="11" t="str">
        <f t="shared" si="135"/>
        <v>54. Thái BìnhHuyện Đông Hưng</v>
      </c>
    </row>
    <row r="8660" spans="11:27" ht="15.75">
      <c r="K8660" s="21"/>
      <c r="L8660" s="17"/>
      <c r="M8660" s="17"/>
      <c r="N8660" s="24" t="s">
        <v>497</v>
      </c>
      <c r="O8660" s="24" t="s">
        <v>1745</v>
      </c>
      <c r="P8660" s="24" t="s">
        <v>7940</v>
      </c>
      <c r="Q8660" s="17" t="s">
        <v>356</v>
      </c>
      <c r="R8660" s="18">
        <v>155</v>
      </c>
      <c r="S8660" s="10">
        <v>56</v>
      </c>
      <c r="AA8660" s="11" t="str">
        <f t="shared" si="135"/>
        <v>54. Thái BìnhHuyện Đông Hưng</v>
      </c>
    </row>
    <row r="8661" spans="11:27" ht="15.75">
      <c r="K8661" s="21"/>
      <c r="L8661" s="17"/>
      <c r="M8661" s="17"/>
      <c r="N8661" s="24" t="s">
        <v>497</v>
      </c>
      <c r="O8661" s="24" t="s">
        <v>1745</v>
      </c>
      <c r="P8661" s="24" t="s">
        <v>720</v>
      </c>
      <c r="Q8661" s="17" t="s">
        <v>356</v>
      </c>
      <c r="R8661" s="18">
        <v>155</v>
      </c>
      <c r="S8661" s="10">
        <v>56</v>
      </c>
      <c r="AA8661" s="11" t="str">
        <f t="shared" si="135"/>
        <v>54. Thái BìnhHuyện Đông Hưng</v>
      </c>
    </row>
    <row r="8662" spans="11:27" ht="15.75">
      <c r="K8662" s="21"/>
      <c r="L8662" s="17"/>
      <c r="M8662" s="17"/>
      <c r="N8662" s="24" t="s">
        <v>497</v>
      </c>
      <c r="O8662" s="24" t="s">
        <v>1745</v>
      </c>
      <c r="P8662" s="24" t="s">
        <v>1998</v>
      </c>
      <c r="Q8662" s="17" t="s">
        <v>356</v>
      </c>
      <c r="R8662" s="18">
        <v>155</v>
      </c>
      <c r="S8662" s="10">
        <v>56</v>
      </c>
      <c r="AA8662" s="11" t="str">
        <f t="shared" si="135"/>
        <v>54. Thái BìnhHuyện Đông Hưng</v>
      </c>
    </row>
    <row r="8663" spans="11:27" ht="15.75">
      <c r="K8663" s="21"/>
      <c r="L8663" s="17"/>
      <c r="M8663" s="17"/>
      <c r="N8663" s="24" t="s">
        <v>497</v>
      </c>
      <c r="O8663" s="24" t="s">
        <v>1745</v>
      </c>
      <c r="P8663" s="24" t="s">
        <v>5686</v>
      </c>
      <c r="Q8663" s="17" t="s">
        <v>356</v>
      </c>
      <c r="R8663" s="18">
        <v>155</v>
      </c>
      <c r="S8663" s="10">
        <v>56</v>
      </c>
      <c r="AA8663" s="11" t="str">
        <f t="shared" si="135"/>
        <v>54. Thái BìnhHuyện Đông Hưng</v>
      </c>
    </row>
    <row r="8664" spans="11:27" ht="15.75">
      <c r="K8664" s="21"/>
      <c r="L8664" s="17"/>
      <c r="M8664" s="17"/>
      <c r="N8664" s="24" t="s">
        <v>497</v>
      </c>
      <c r="O8664" s="24" t="s">
        <v>1745</v>
      </c>
      <c r="P8664" s="24" t="s">
        <v>329</v>
      </c>
      <c r="Q8664" s="17" t="s">
        <v>356</v>
      </c>
      <c r="R8664" s="18">
        <v>155</v>
      </c>
      <c r="S8664" s="10">
        <v>56</v>
      </c>
      <c r="AA8664" s="11" t="str">
        <f t="shared" si="135"/>
        <v>54. Thái BìnhHuyện Đông Hưng</v>
      </c>
    </row>
    <row r="8665" spans="11:27" ht="15.75">
      <c r="K8665" s="21"/>
      <c r="L8665" s="17"/>
      <c r="M8665" s="17"/>
      <c r="N8665" s="24" t="s">
        <v>497</v>
      </c>
      <c r="O8665" s="24" t="s">
        <v>1745</v>
      </c>
      <c r="P8665" s="24" t="s">
        <v>442</v>
      </c>
      <c r="Q8665" s="17" t="s">
        <v>356</v>
      </c>
      <c r="R8665" s="18">
        <v>155</v>
      </c>
      <c r="S8665" s="10">
        <v>56</v>
      </c>
      <c r="AA8665" s="11" t="str">
        <f t="shared" si="135"/>
        <v>54. Thái BìnhHuyện Đông Hưng</v>
      </c>
    </row>
    <row r="8666" spans="11:27" ht="15.75">
      <c r="K8666" s="21"/>
      <c r="L8666" s="17"/>
      <c r="M8666" s="17"/>
      <c r="N8666" s="24" t="s">
        <v>497</v>
      </c>
      <c r="O8666" s="24" t="s">
        <v>1745</v>
      </c>
      <c r="P8666" s="24" t="s">
        <v>7941</v>
      </c>
      <c r="Q8666" s="17" t="s">
        <v>356</v>
      </c>
      <c r="R8666" s="18">
        <v>155</v>
      </c>
      <c r="S8666" s="10">
        <v>56</v>
      </c>
      <c r="AA8666" s="11" t="str">
        <f t="shared" si="135"/>
        <v>54. Thái BìnhHuyện Đông Hưng</v>
      </c>
    </row>
    <row r="8667" spans="11:27" ht="15.75">
      <c r="K8667" s="21"/>
      <c r="L8667" s="17"/>
      <c r="M8667" s="17"/>
      <c r="N8667" s="24" t="s">
        <v>497</v>
      </c>
      <c r="O8667" s="24" t="s">
        <v>1745</v>
      </c>
      <c r="P8667" s="24" t="s">
        <v>7942</v>
      </c>
      <c r="Q8667" s="17" t="s">
        <v>356</v>
      </c>
      <c r="R8667" s="18">
        <v>155</v>
      </c>
      <c r="S8667" s="10">
        <v>56</v>
      </c>
      <c r="AA8667" s="11" t="str">
        <f t="shared" si="135"/>
        <v>54. Thái BìnhHuyện Đông Hưng</v>
      </c>
    </row>
    <row r="8668" spans="11:27" ht="15.75">
      <c r="K8668" s="21"/>
      <c r="L8668" s="17"/>
      <c r="M8668" s="17"/>
      <c r="N8668" s="24" t="s">
        <v>497</v>
      </c>
      <c r="O8668" s="24" t="s">
        <v>1745</v>
      </c>
      <c r="P8668" s="24" t="s">
        <v>7442</v>
      </c>
      <c r="Q8668" s="17" t="s">
        <v>356</v>
      </c>
      <c r="R8668" s="18">
        <v>155</v>
      </c>
      <c r="S8668" s="10">
        <v>56</v>
      </c>
      <c r="AA8668" s="11" t="str">
        <f t="shared" si="135"/>
        <v>54. Thái BìnhHuyện Đông Hưng</v>
      </c>
    </row>
    <row r="8669" spans="11:27" ht="15.75">
      <c r="K8669" s="21"/>
      <c r="L8669" s="17"/>
      <c r="M8669" s="17"/>
      <c r="N8669" s="24" t="s">
        <v>497</v>
      </c>
      <c r="O8669" s="24" t="s">
        <v>1745</v>
      </c>
      <c r="P8669" s="24" t="s">
        <v>1005</v>
      </c>
      <c r="Q8669" s="17" t="s">
        <v>356</v>
      </c>
      <c r="R8669" s="18">
        <v>155</v>
      </c>
      <c r="S8669" s="10">
        <v>56</v>
      </c>
      <c r="AA8669" s="11" t="str">
        <f t="shared" si="135"/>
        <v>54. Thái BìnhHuyện Đông Hưng</v>
      </c>
    </row>
    <row r="8670" spans="11:27" ht="15.75">
      <c r="K8670" s="21"/>
      <c r="L8670" s="17"/>
      <c r="M8670" s="17"/>
      <c r="N8670" s="24" t="s">
        <v>497</v>
      </c>
      <c r="O8670" s="24" t="s">
        <v>1745</v>
      </c>
      <c r="P8670" s="24" t="s">
        <v>7943</v>
      </c>
      <c r="Q8670" s="17" t="s">
        <v>356</v>
      </c>
      <c r="R8670" s="18">
        <v>155</v>
      </c>
      <c r="S8670" s="10">
        <v>56</v>
      </c>
      <c r="AA8670" s="11" t="str">
        <f t="shared" si="135"/>
        <v>54. Thái BìnhHuyện Đông Hưng</v>
      </c>
    </row>
    <row r="8671" spans="11:27" ht="15.75">
      <c r="K8671" s="21"/>
      <c r="L8671" s="17"/>
      <c r="M8671" s="17"/>
      <c r="N8671" s="24" t="s">
        <v>497</v>
      </c>
      <c r="O8671" s="24" t="s">
        <v>1745</v>
      </c>
      <c r="P8671" s="24" t="s">
        <v>7944</v>
      </c>
      <c r="Q8671" s="17" t="s">
        <v>356</v>
      </c>
      <c r="R8671" s="18">
        <v>155</v>
      </c>
      <c r="S8671" s="10">
        <v>56</v>
      </c>
      <c r="AA8671" s="11" t="str">
        <f t="shared" si="135"/>
        <v>54. Thái BìnhHuyện Đông Hưng</v>
      </c>
    </row>
    <row r="8672" spans="11:27" ht="15.75">
      <c r="K8672" s="21"/>
      <c r="L8672" s="17"/>
      <c r="M8672" s="17"/>
      <c r="N8672" s="24" t="s">
        <v>497</v>
      </c>
      <c r="O8672" s="24" t="s">
        <v>1745</v>
      </c>
      <c r="P8672" s="24" t="s">
        <v>2602</v>
      </c>
      <c r="Q8672" s="17" t="s">
        <v>356</v>
      </c>
      <c r="R8672" s="18">
        <v>155</v>
      </c>
      <c r="S8672" s="10">
        <v>56</v>
      </c>
      <c r="AA8672" s="11" t="str">
        <f t="shared" si="135"/>
        <v>54. Thái BìnhHuyện Đông Hưng</v>
      </c>
    </row>
    <row r="8673" spans="11:27" ht="15.75">
      <c r="K8673" s="21"/>
      <c r="L8673" s="17"/>
      <c r="M8673" s="17"/>
      <c r="N8673" s="24" t="s">
        <v>497</v>
      </c>
      <c r="O8673" s="24" t="s">
        <v>1745</v>
      </c>
      <c r="P8673" s="24" t="s">
        <v>3529</v>
      </c>
      <c r="Q8673" s="17" t="s">
        <v>356</v>
      </c>
      <c r="R8673" s="18">
        <v>155</v>
      </c>
      <c r="S8673" s="10">
        <v>56</v>
      </c>
      <c r="AA8673" s="11" t="str">
        <f t="shared" si="135"/>
        <v>54. Thái BìnhHuyện Đông Hưng</v>
      </c>
    </row>
    <row r="8674" spans="11:27" ht="15.75">
      <c r="K8674" s="21"/>
      <c r="L8674" s="17"/>
      <c r="M8674" s="17"/>
      <c r="N8674" s="24" t="s">
        <v>497</v>
      </c>
      <c r="O8674" s="24" t="s">
        <v>1745</v>
      </c>
      <c r="P8674" s="24" t="s">
        <v>827</v>
      </c>
      <c r="Q8674" s="17" t="s">
        <v>356</v>
      </c>
      <c r="R8674" s="18">
        <v>155</v>
      </c>
      <c r="S8674" s="10">
        <v>56</v>
      </c>
      <c r="AA8674" s="11" t="str">
        <f t="shared" si="135"/>
        <v>54. Thái BìnhHuyện Đông Hưng</v>
      </c>
    </row>
    <row r="8675" spans="11:27" ht="15.75">
      <c r="K8675" s="21"/>
      <c r="L8675" s="17"/>
      <c r="M8675" s="17"/>
      <c r="N8675" s="24" t="s">
        <v>497</v>
      </c>
      <c r="O8675" s="24" t="s">
        <v>1745</v>
      </c>
      <c r="P8675" s="24" t="s">
        <v>7945</v>
      </c>
      <c r="Q8675" s="17" t="s">
        <v>356</v>
      </c>
      <c r="R8675" s="18">
        <v>155</v>
      </c>
      <c r="S8675" s="10">
        <v>56</v>
      </c>
      <c r="AA8675" s="11" t="str">
        <f t="shared" si="135"/>
        <v>54. Thái BìnhHuyện Đông Hưng</v>
      </c>
    </row>
    <row r="8676" spans="11:27" ht="15.75">
      <c r="K8676" s="21"/>
      <c r="L8676" s="17"/>
      <c r="M8676" s="17"/>
      <c r="N8676" s="24" t="s">
        <v>497</v>
      </c>
      <c r="O8676" s="24" t="s">
        <v>1745</v>
      </c>
      <c r="P8676" s="24" t="s">
        <v>6789</v>
      </c>
      <c r="Q8676" s="17" t="s">
        <v>356</v>
      </c>
      <c r="R8676" s="18">
        <v>155</v>
      </c>
      <c r="S8676" s="10">
        <v>56</v>
      </c>
      <c r="AA8676" s="11" t="str">
        <f t="shared" si="135"/>
        <v>54. Thái BìnhHuyện Đông Hưng</v>
      </c>
    </row>
    <row r="8677" spans="11:27" ht="15.75">
      <c r="K8677" s="21"/>
      <c r="L8677" s="17"/>
      <c r="M8677" s="17"/>
      <c r="N8677" s="24" t="s">
        <v>497</v>
      </c>
      <c r="O8677" s="24" t="s">
        <v>1745</v>
      </c>
      <c r="P8677" s="24" t="s">
        <v>7946</v>
      </c>
      <c r="Q8677" s="17" t="s">
        <v>356</v>
      </c>
      <c r="R8677" s="18">
        <v>155</v>
      </c>
      <c r="S8677" s="10">
        <v>56</v>
      </c>
      <c r="AA8677" s="11" t="str">
        <f t="shared" si="135"/>
        <v>54. Thái BìnhHuyện Đông Hưng</v>
      </c>
    </row>
    <row r="8678" spans="11:27" ht="15.75">
      <c r="K8678" s="21"/>
      <c r="L8678" s="17"/>
      <c r="M8678" s="17"/>
      <c r="N8678" s="24" t="s">
        <v>497</v>
      </c>
      <c r="O8678" s="24" t="s">
        <v>1745</v>
      </c>
      <c r="P8678" s="24" t="s">
        <v>773</v>
      </c>
      <c r="Q8678" s="17" t="s">
        <v>356</v>
      </c>
      <c r="R8678" s="18">
        <v>155</v>
      </c>
      <c r="S8678" s="10">
        <v>56</v>
      </c>
      <c r="AA8678" s="11" t="str">
        <f t="shared" si="135"/>
        <v>54. Thái BìnhHuyện Đông Hưng</v>
      </c>
    </row>
    <row r="8679" spans="11:27" ht="15.75">
      <c r="K8679" s="21"/>
      <c r="L8679" s="17"/>
      <c r="M8679" s="17"/>
      <c r="N8679" s="24" t="s">
        <v>497</v>
      </c>
      <c r="O8679" s="24" t="s">
        <v>1745</v>
      </c>
      <c r="P8679" s="24" t="s">
        <v>1062</v>
      </c>
      <c r="Q8679" s="17" t="s">
        <v>356</v>
      </c>
      <c r="R8679" s="18">
        <v>155</v>
      </c>
      <c r="S8679" s="10">
        <v>56</v>
      </c>
      <c r="AA8679" s="11" t="str">
        <f t="shared" si="135"/>
        <v>54. Thái BìnhHuyện Đông Hưng</v>
      </c>
    </row>
    <row r="8680" spans="11:27" ht="15.75">
      <c r="K8680" s="21"/>
      <c r="L8680" s="17"/>
      <c r="M8680" s="17"/>
      <c r="N8680" s="24" t="s">
        <v>497</v>
      </c>
      <c r="O8680" s="24" t="s">
        <v>1745</v>
      </c>
      <c r="P8680" s="24" t="s">
        <v>883</v>
      </c>
      <c r="Q8680" s="17" t="s">
        <v>356</v>
      </c>
      <c r="R8680" s="18">
        <v>155</v>
      </c>
      <c r="S8680" s="10">
        <v>56</v>
      </c>
      <c r="AA8680" s="11" t="str">
        <f t="shared" si="135"/>
        <v>54. Thái BìnhHuyện Đông Hưng</v>
      </c>
    </row>
    <row r="8681" spans="11:27" ht="15.75">
      <c r="K8681" s="21"/>
      <c r="L8681" s="17"/>
      <c r="M8681" s="17"/>
      <c r="N8681" s="24" t="s">
        <v>497</v>
      </c>
      <c r="O8681" s="24" t="s">
        <v>1745</v>
      </c>
      <c r="P8681" s="24" t="s">
        <v>7947</v>
      </c>
      <c r="Q8681" s="17" t="s">
        <v>356</v>
      </c>
      <c r="R8681" s="18">
        <v>155</v>
      </c>
      <c r="S8681" s="10">
        <v>56</v>
      </c>
      <c r="AA8681" s="11" t="str">
        <f t="shared" si="135"/>
        <v>54. Thái BìnhHuyện Đông Hưng</v>
      </c>
    </row>
    <row r="8682" spans="11:27" ht="15.75">
      <c r="K8682" s="21"/>
      <c r="L8682" s="17"/>
      <c r="M8682" s="17"/>
      <c r="N8682" s="24" t="s">
        <v>497</v>
      </c>
      <c r="O8682" s="24" t="s">
        <v>1745</v>
      </c>
      <c r="P8682" s="24" t="s">
        <v>3587</v>
      </c>
      <c r="Q8682" s="17" t="s">
        <v>356</v>
      </c>
      <c r="R8682" s="18">
        <v>155</v>
      </c>
      <c r="S8682" s="10">
        <v>56</v>
      </c>
      <c r="AA8682" s="11" t="str">
        <f t="shared" si="135"/>
        <v>54. Thái BìnhHuyện Đông Hưng</v>
      </c>
    </row>
    <row r="8683" spans="11:27" ht="15.75">
      <c r="K8683" s="21"/>
      <c r="L8683" s="17"/>
      <c r="M8683" s="17"/>
      <c r="N8683" s="24" t="s">
        <v>497</v>
      </c>
      <c r="O8683" s="24" t="s">
        <v>1745</v>
      </c>
      <c r="P8683" s="24" t="s">
        <v>359</v>
      </c>
      <c r="Q8683" s="17" t="s">
        <v>356</v>
      </c>
      <c r="R8683" s="18">
        <v>155</v>
      </c>
      <c r="S8683" s="10">
        <v>56</v>
      </c>
      <c r="AA8683" s="11" t="str">
        <f t="shared" si="135"/>
        <v>54. Thái BìnhHuyện Đông Hưng</v>
      </c>
    </row>
    <row r="8684" spans="11:27" ht="15.75">
      <c r="K8684" s="21"/>
      <c r="L8684" s="17"/>
      <c r="M8684" s="17"/>
      <c r="N8684" s="24" t="s">
        <v>497</v>
      </c>
      <c r="O8684" s="24" t="s">
        <v>1745</v>
      </c>
      <c r="P8684" s="24" t="s">
        <v>2817</v>
      </c>
      <c r="Q8684" s="17" t="s">
        <v>356</v>
      </c>
      <c r="R8684" s="18">
        <v>155</v>
      </c>
      <c r="S8684" s="10">
        <v>56</v>
      </c>
      <c r="AA8684" s="11" t="str">
        <f t="shared" si="135"/>
        <v>54. Thái BìnhHuyện Đông Hưng</v>
      </c>
    </row>
    <row r="8685" spans="11:27" ht="15.75">
      <c r="K8685" s="21"/>
      <c r="L8685" s="17"/>
      <c r="M8685" s="17"/>
      <c r="N8685" s="24" t="s">
        <v>497</v>
      </c>
      <c r="O8685" s="24" t="s">
        <v>1745</v>
      </c>
      <c r="P8685" s="24" t="s">
        <v>4943</v>
      </c>
      <c r="Q8685" s="17" t="s">
        <v>356</v>
      </c>
      <c r="R8685" s="18">
        <v>155</v>
      </c>
      <c r="S8685" s="10">
        <v>56</v>
      </c>
      <c r="AA8685" s="11" t="str">
        <f t="shared" si="135"/>
        <v>54. Thái BìnhHuyện Đông Hưng</v>
      </c>
    </row>
    <row r="8686" spans="11:27" ht="15.75">
      <c r="K8686" s="21"/>
      <c r="L8686" s="17"/>
      <c r="M8686" s="17"/>
      <c r="N8686" s="24" t="s">
        <v>497</v>
      </c>
      <c r="O8686" s="24" t="s">
        <v>1745</v>
      </c>
      <c r="P8686" s="24" t="s">
        <v>7948</v>
      </c>
      <c r="Q8686" s="17" t="s">
        <v>356</v>
      </c>
      <c r="R8686" s="18">
        <v>155</v>
      </c>
      <c r="S8686" s="10">
        <v>56</v>
      </c>
      <c r="AA8686" s="11" t="str">
        <f t="shared" si="135"/>
        <v>54. Thái BìnhHuyện Đông Hưng</v>
      </c>
    </row>
    <row r="8687" spans="11:27" ht="15.75">
      <c r="K8687" s="21"/>
      <c r="L8687" s="17"/>
      <c r="M8687" s="17"/>
      <c r="N8687" s="24" t="s">
        <v>497</v>
      </c>
      <c r="O8687" s="24" t="s">
        <v>1747</v>
      </c>
      <c r="P8687" s="24" t="s">
        <v>7949</v>
      </c>
      <c r="Q8687" s="17" t="s">
        <v>356</v>
      </c>
      <c r="R8687" s="18">
        <v>155</v>
      </c>
      <c r="S8687" s="10">
        <v>56</v>
      </c>
      <c r="AA8687" s="11" t="str">
        <f t="shared" si="135"/>
        <v>54. Thái BìnhHuyện Hưng Hà</v>
      </c>
    </row>
    <row r="8688" spans="11:27" ht="15.75">
      <c r="K8688" s="21"/>
      <c r="L8688" s="17"/>
      <c r="M8688" s="17"/>
      <c r="N8688" s="24" t="s">
        <v>497</v>
      </c>
      <c r="O8688" s="24" t="s">
        <v>1747</v>
      </c>
      <c r="P8688" s="24" t="s">
        <v>7950</v>
      </c>
      <c r="Q8688" s="17" t="s">
        <v>356</v>
      </c>
      <c r="R8688" s="18">
        <v>155</v>
      </c>
      <c r="S8688" s="10">
        <v>56</v>
      </c>
      <c r="AA8688" s="11" t="str">
        <f t="shared" si="135"/>
        <v>54. Thái BìnhHuyện Hưng Hà</v>
      </c>
    </row>
    <row r="8689" spans="11:27" ht="15.75">
      <c r="K8689" s="21"/>
      <c r="L8689" s="17"/>
      <c r="M8689" s="17"/>
      <c r="N8689" s="24" t="s">
        <v>497</v>
      </c>
      <c r="O8689" s="24" t="s">
        <v>1747</v>
      </c>
      <c r="P8689" s="24" t="s">
        <v>1045</v>
      </c>
      <c r="Q8689" s="17" t="s">
        <v>356</v>
      </c>
      <c r="R8689" s="18">
        <v>155</v>
      </c>
      <c r="S8689" s="10">
        <v>56</v>
      </c>
      <c r="AA8689" s="11" t="str">
        <f t="shared" si="135"/>
        <v>54. Thái BìnhHuyện Hưng Hà</v>
      </c>
    </row>
    <row r="8690" spans="11:27" ht="15.75">
      <c r="K8690" s="21"/>
      <c r="L8690" s="17"/>
      <c r="M8690" s="17"/>
      <c r="N8690" s="24" t="s">
        <v>497</v>
      </c>
      <c r="O8690" s="24" t="s">
        <v>1747</v>
      </c>
      <c r="P8690" s="24" t="s">
        <v>3564</v>
      </c>
      <c r="Q8690" s="17" t="s">
        <v>356</v>
      </c>
      <c r="R8690" s="18">
        <v>155</v>
      </c>
      <c r="S8690" s="10">
        <v>56</v>
      </c>
      <c r="AA8690" s="11" t="str">
        <f t="shared" si="135"/>
        <v>54. Thái BìnhHuyện Hưng Hà</v>
      </c>
    </row>
    <row r="8691" spans="11:27" ht="15.75">
      <c r="K8691" s="21"/>
      <c r="L8691" s="17"/>
      <c r="M8691" s="17"/>
      <c r="N8691" s="24" t="s">
        <v>497</v>
      </c>
      <c r="O8691" s="24" t="s">
        <v>1747</v>
      </c>
      <c r="P8691" s="24" t="s">
        <v>996</v>
      </c>
      <c r="Q8691" s="17" t="s">
        <v>356</v>
      </c>
      <c r="R8691" s="18">
        <v>155</v>
      </c>
      <c r="S8691" s="10">
        <v>56</v>
      </c>
      <c r="AA8691" s="11" t="str">
        <f t="shared" si="135"/>
        <v>54. Thái BìnhHuyện Hưng Hà</v>
      </c>
    </row>
    <row r="8692" spans="11:27" ht="15.75">
      <c r="K8692" s="21"/>
      <c r="L8692" s="17"/>
      <c r="M8692" s="17"/>
      <c r="N8692" s="24" t="s">
        <v>497</v>
      </c>
      <c r="O8692" s="24" t="s">
        <v>1747</v>
      </c>
      <c r="P8692" s="24" t="s">
        <v>7951</v>
      </c>
      <c r="Q8692" s="17" t="s">
        <v>356</v>
      </c>
      <c r="R8692" s="18">
        <v>155</v>
      </c>
      <c r="S8692" s="10">
        <v>56</v>
      </c>
      <c r="AA8692" s="11" t="str">
        <f t="shared" si="135"/>
        <v>54. Thái BìnhHuyện Hưng Hà</v>
      </c>
    </row>
    <row r="8693" spans="11:27" ht="15.75">
      <c r="K8693" s="21"/>
      <c r="L8693" s="17"/>
      <c r="M8693" s="17"/>
      <c r="N8693" s="24" t="s">
        <v>497</v>
      </c>
      <c r="O8693" s="24" t="s">
        <v>1747</v>
      </c>
      <c r="P8693" s="24" t="s">
        <v>2827</v>
      </c>
      <c r="Q8693" s="17" t="s">
        <v>356</v>
      </c>
      <c r="R8693" s="18">
        <v>155</v>
      </c>
      <c r="S8693" s="10">
        <v>56</v>
      </c>
      <c r="AA8693" s="11" t="str">
        <f t="shared" si="135"/>
        <v>54. Thái BìnhHuyện Hưng Hà</v>
      </c>
    </row>
    <row r="8694" spans="11:27" ht="15.75">
      <c r="K8694" s="21"/>
      <c r="L8694" s="17"/>
      <c r="M8694" s="17"/>
      <c r="N8694" s="24" t="s">
        <v>497</v>
      </c>
      <c r="O8694" s="24" t="s">
        <v>1747</v>
      </c>
      <c r="P8694" s="24" t="s">
        <v>3525</v>
      </c>
      <c r="Q8694" s="17" t="s">
        <v>356</v>
      </c>
      <c r="R8694" s="18">
        <v>155</v>
      </c>
      <c r="S8694" s="10">
        <v>56</v>
      </c>
      <c r="AA8694" s="11" t="str">
        <f t="shared" si="135"/>
        <v>54. Thái BìnhHuyện Hưng Hà</v>
      </c>
    </row>
    <row r="8695" spans="11:27" ht="15.75">
      <c r="K8695" s="21"/>
      <c r="L8695" s="17"/>
      <c r="M8695" s="17"/>
      <c r="N8695" s="24" t="s">
        <v>497</v>
      </c>
      <c r="O8695" s="24" t="s">
        <v>1747</v>
      </c>
      <c r="P8695" s="24" t="s">
        <v>7952</v>
      </c>
      <c r="Q8695" s="17" t="s">
        <v>356</v>
      </c>
      <c r="R8695" s="18">
        <v>155</v>
      </c>
      <c r="S8695" s="10">
        <v>56</v>
      </c>
      <c r="AA8695" s="11" t="str">
        <f t="shared" si="135"/>
        <v>54. Thái BìnhHuyện Hưng Hà</v>
      </c>
    </row>
    <row r="8696" spans="11:27" ht="15.75">
      <c r="K8696" s="21"/>
      <c r="L8696" s="17"/>
      <c r="M8696" s="17"/>
      <c r="N8696" s="24" t="s">
        <v>497</v>
      </c>
      <c r="O8696" s="24" t="s">
        <v>1747</v>
      </c>
      <c r="P8696" s="24" t="s">
        <v>7953</v>
      </c>
      <c r="Q8696" s="17" t="s">
        <v>356</v>
      </c>
      <c r="R8696" s="18">
        <v>155</v>
      </c>
      <c r="S8696" s="10">
        <v>56</v>
      </c>
      <c r="AA8696" s="11" t="str">
        <f t="shared" si="135"/>
        <v>54. Thái BìnhHuyện Hưng Hà</v>
      </c>
    </row>
    <row r="8697" spans="11:27" ht="15.75">
      <c r="K8697" s="21"/>
      <c r="L8697" s="17"/>
      <c r="M8697" s="17"/>
      <c r="N8697" s="24" t="s">
        <v>497</v>
      </c>
      <c r="O8697" s="24" t="s">
        <v>1747</v>
      </c>
      <c r="P8697" s="24" t="s">
        <v>7954</v>
      </c>
      <c r="Q8697" s="17" t="s">
        <v>356</v>
      </c>
      <c r="R8697" s="18">
        <v>155</v>
      </c>
      <c r="S8697" s="10">
        <v>56</v>
      </c>
      <c r="AA8697" s="11" t="str">
        <f t="shared" si="135"/>
        <v>54. Thái BìnhHuyện Hưng Hà</v>
      </c>
    </row>
    <row r="8698" spans="11:27" ht="15.75">
      <c r="K8698" s="21"/>
      <c r="L8698" s="17"/>
      <c r="M8698" s="17"/>
      <c r="N8698" s="24" t="s">
        <v>497</v>
      </c>
      <c r="O8698" s="24" t="s">
        <v>1747</v>
      </c>
      <c r="P8698" s="24" t="s">
        <v>3555</v>
      </c>
      <c r="Q8698" s="17" t="s">
        <v>356</v>
      </c>
      <c r="R8698" s="18">
        <v>155</v>
      </c>
      <c r="S8698" s="10">
        <v>56</v>
      </c>
      <c r="AA8698" s="11" t="str">
        <f t="shared" si="135"/>
        <v>54. Thái BìnhHuyện Hưng Hà</v>
      </c>
    </row>
    <row r="8699" spans="11:27" ht="15.75">
      <c r="K8699" s="21"/>
      <c r="L8699" s="17"/>
      <c r="M8699" s="17"/>
      <c r="N8699" s="24" t="s">
        <v>497</v>
      </c>
      <c r="O8699" s="24" t="s">
        <v>1747</v>
      </c>
      <c r="P8699" s="24" t="s">
        <v>7955</v>
      </c>
      <c r="Q8699" s="17" t="s">
        <v>356</v>
      </c>
      <c r="R8699" s="18">
        <v>155</v>
      </c>
      <c r="S8699" s="10">
        <v>56</v>
      </c>
      <c r="AA8699" s="11" t="str">
        <f t="shared" si="135"/>
        <v>54. Thái BìnhHuyện Hưng Hà</v>
      </c>
    </row>
    <row r="8700" spans="11:27" ht="15.75">
      <c r="K8700" s="21"/>
      <c r="L8700" s="17"/>
      <c r="M8700" s="17"/>
      <c r="N8700" s="24" t="s">
        <v>497</v>
      </c>
      <c r="O8700" s="24" t="s">
        <v>1747</v>
      </c>
      <c r="P8700" s="24" t="s">
        <v>1267</v>
      </c>
      <c r="Q8700" s="17" t="s">
        <v>356</v>
      </c>
      <c r="R8700" s="18">
        <v>155</v>
      </c>
      <c r="S8700" s="10">
        <v>56</v>
      </c>
      <c r="AA8700" s="11" t="str">
        <f t="shared" si="135"/>
        <v>54. Thái BìnhHuyện Hưng Hà</v>
      </c>
    </row>
    <row r="8701" spans="11:27" ht="15.75">
      <c r="K8701" s="21"/>
      <c r="L8701" s="17"/>
      <c r="M8701" s="17"/>
      <c r="N8701" s="24" t="s">
        <v>497</v>
      </c>
      <c r="O8701" s="24" t="s">
        <v>1747</v>
      </c>
      <c r="P8701" s="24" t="s">
        <v>2155</v>
      </c>
      <c r="Q8701" s="17" t="s">
        <v>356</v>
      </c>
      <c r="R8701" s="18">
        <v>155</v>
      </c>
      <c r="S8701" s="10">
        <v>56</v>
      </c>
      <c r="AA8701" s="11" t="str">
        <f t="shared" si="135"/>
        <v>54. Thái BìnhHuyện Hưng Hà</v>
      </c>
    </row>
    <row r="8702" spans="11:27" ht="15.75">
      <c r="K8702" s="21"/>
      <c r="L8702" s="17"/>
      <c r="M8702" s="17"/>
      <c r="N8702" s="24" t="s">
        <v>497</v>
      </c>
      <c r="O8702" s="24" t="s">
        <v>1747</v>
      </c>
      <c r="P8702" s="24" t="s">
        <v>3475</v>
      </c>
      <c r="Q8702" s="17" t="s">
        <v>356</v>
      </c>
      <c r="R8702" s="18">
        <v>155</v>
      </c>
      <c r="S8702" s="10">
        <v>56</v>
      </c>
      <c r="AA8702" s="11" t="str">
        <f t="shared" si="135"/>
        <v>54. Thái BìnhHuyện Hưng Hà</v>
      </c>
    </row>
    <row r="8703" spans="11:27" ht="15.75">
      <c r="K8703" s="21"/>
      <c r="L8703" s="17"/>
      <c r="M8703" s="17"/>
      <c r="N8703" s="24" t="s">
        <v>497</v>
      </c>
      <c r="O8703" s="24" t="s">
        <v>1747</v>
      </c>
      <c r="P8703" s="24" t="s">
        <v>7956</v>
      </c>
      <c r="Q8703" s="17" t="s">
        <v>356</v>
      </c>
      <c r="R8703" s="18">
        <v>155</v>
      </c>
      <c r="S8703" s="10">
        <v>56</v>
      </c>
      <c r="AA8703" s="11" t="str">
        <f t="shared" si="135"/>
        <v>54. Thái BìnhHuyện Hưng Hà</v>
      </c>
    </row>
    <row r="8704" spans="11:27" ht="15.75">
      <c r="K8704" s="21"/>
      <c r="L8704" s="17"/>
      <c r="M8704" s="17"/>
      <c r="N8704" s="24" t="s">
        <v>497</v>
      </c>
      <c r="O8704" s="24" t="s">
        <v>1747</v>
      </c>
      <c r="P8704" s="24" t="s">
        <v>875</v>
      </c>
      <c r="Q8704" s="17" t="s">
        <v>356</v>
      </c>
      <c r="R8704" s="18">
        <v>155</v>
      </c>
      <c r="S8704" s="10">
        <v>56</v>
      </c>
      <c r="AA8704" s="11" t="str">
        <f t="shared" si="135"/>
        <v>54. Thái BìnhHuyện Hưng Hà</v>
      </c>
    </row>
    <row r="8705" spans="11:27" ht="15.75">
      <c r="K8705" s="21"/>
      <c r="L8705" s="17"/>
      <c r="M8705" s="17"/>
      <c r="N8705" s="24" t="s">
        <v>497</v>
      </c>
      <c r="O8705" s="24" t="s">
        <v>1747</v>
      </c>
      <c r="P8705" s="24" t="s">
        <v>7957</v>
      </c>
      <c r="Q8705" s="17" t="s">
        <v>356</v>
      </c>
      <c r="R8705" s="18">
        <v>155</v>
      </c>
      <c r="S8705" s="10">
        <v>56</v>
      </c>
      <c r="AA8705" s="11" t="str">
        <f t="shared" si="135"/>
        <v>54. Thái BìnhHuyện Hưng Hà</v>
      </c>
    </row>
    <row r="8706" spans="11:27" ht="15.75">
      <c r="K8706" s="21"/>
      <c r="L8706" s="17"/>
      <c r="M8706" s="17"/>
      <c r="N8706" s="24" t="s">
        <v>497</v>
      </c>
      <c r="O8706" s="24" t="s">
        <v>1747</v>
      </c>
      <c r="P8706" s="24" t="s">
        <v>597</v>
      </c>
      <c r="Q8706" s="17" t="s">
        <v>356</v>
      </c>
      <c r="R8706" s="18">
        <v>155</v>
      </c>
      <c r="S8706" s="10">
        <v>56</v>
      </c>
      <c r="AA8706" s="11" t="str">
        <f t="shared" si="135"/>
        <v>54. Thái BìnhHuyện Hưng Hà</v>
      </c>
    </row>
    <row r="8707" spans="11:27" ht="15.75">
      <c r="K8707" s="21"/>
      <c r="L8707" s="17"/>
      <c r="M8707" s="17"/>
      <c r="N8707" s="24" t="s">
        <v>497</v>
      </c>
      <c r="O8707" s="24" t="s">
        <v>1747</v>
      </c>
      <c r="P8707" s="24" t="s">
        <v>937</v>
      </c>
      <c r="Q8707" s="17" t="s">
        <v>356</v>
      </c>
      <c r="R8707" s="18">
        <v>155</v>
      </c>
      <c r="S8707" s="10">
        <v>56</v>
      </c>
      <c r="AA8707" s="11" t="str">
        <f t="shared" si="135"/>
        <v>54. Thái BìnhHuyện Hưng Hà</v>
      </c>
    </row>
    <row r="8708" spans="11:27" ht="15.75">
      <c r="K8708" s="21"/>
      <c r="L8708" s="17"/>
      <c r="M8708" s="17"/>
      <c r="N8708" s="24" t="s">
        <v>497</v>
      </c>
      <c r="O8708" s="24" t="s">
        <v>1747</v>
      </c>
      <c r="P8708" s="24" t="s">
        <v>4942</v>
      </c>
      <c r="Q8708" s="17" t="s">
        <v>356</v>
      </c>
      <c r="R8708" s="18">
        <v>155</v>
      </c>
      <c r="S8708" s="10">
        <v>56</v>
      </c>
      <c r="AA8708" s="11" t="str">
        <f t="shared" si="135"/>
        <v>54. Thái BìnhHuyện Hưng Hà</v>
      </c>
    </row>
    <row r="8709" spans="11:27" ht="15.75">
      <c r="K8709" s="21"/>
      <c r="L8709" s="17"/>
      <c r="M8709" s="17"/>
      <c r="N8709" s="24" t="s">
        <v>497</v>
      </c>
      <c r="O8709" s="24" t="s">
        <v>1747</v>
      </c>
      <c r="P8709" s="24" t="s">
        <v>737</v>
      </c>
      <c r="Q8709" s="17" t="s">
        <v>356</v>
      </c>
      <c r="R8709" s="18">
        <v>155</v>
      </c>
      <c r="S8709" s="10">
        <v>56</v>
      </c>
      <c r="AA8709" s="11" t="str">
        <f t="shared" si="135"/>
        <v>54. Thái BìnhHuyện Hưng Hà</v>
      </c>
    </row>
    <row r="8710" spans="11:27" ht="15.75">
      <c r="K8710" s="21"/>
      <c r="L8710" s="17"/>
      <c r="M8710" s="17"/>
      <c r="N8710" s="24" t="s">
        <v>497</v>
      </c>
      <c r="O8710" s="24" t="s">
        <v>1747</v>
      </c>
      <c r="P8710" s="24" t="s">
        <v>883</v>
      </c>
      <c r="Q8710" s="17" t="s">
        <v>356</v>
      </c>
      <c r="R8710" s="18">
        <v>155</v>
      </c>
      <c r="S8710" s="10">
        <v>56</v>
      </c>
      <c r="AA8710" s="11" t="str">
        <f t="shared" ref="AA8710:AA8773" si="136">N8710&amp;O8710</f>
        <v>54. Thái BìnhHuyện Hưng Hà</v>
      </c>
    </row>
    <row r="8711" spans="11:27" ht="15.75">
      <c r="K8711" s="21"/>
      <c r="L8711" s="17"/>
      <c r="M8711" s="17"/>
      <c r="N8711" s="24" t="s">
        <v>497</v>
      </c>
      <c r="O8711" s="24" t="s">
        <v>1747</v>
      </c>
      <c r="P8711" s="24" t="s">
        <v>5757</v>
      </c>
      <c r="Q8711" s="17" t="s">
        <v>356</v>
      </c>
      <c r="R8711" s="18">
        <v>155</v>
      </c>
      <c r="S8711" s="10">
        <v>56</v>
      </c>
      <c r="AA8711" s="11" t="str">
        <f t="shared" si="136"/>
        <v>54. Thái BìnhHuyện Hưng Hà</v>
      </c>
    </row>
    <row r="8712" spans="11:27" ht="15.75">
      <c r="K8712" s="21"/>
      <c r="L8712" s="17"/>
      <c r="M8712" s="17"/>
      <c r="N8712" s="24" t="s">
        <v>497</v>
      </c>
      <c r="O8712" s="24" t="s">
        <v>1747</v>
      </c>
      <c r="P8712" s="24" t="s">
        <v>1027</v>
      </c>
      <c r="Q8712" s="17" t="s">
        <v>356</v>
      </c>
      <c r="R8712" s="18">
        <v>155</v>
      </c>
      <c r="S8712" s="10">
        <v>56</v>
      </c>
      <c r="AA8712" s="11" t="str">
        <f t="shared" si="136"/>
        <v>54. Thái BìnhHuyện Hưng Hà</v>
      </c>
    </row>
    <row r="8713" spans="11:27" ht="15.75">
      <c r="K8713" s="21"/>
      <c r="L8713" s="17"/>
      <c r="M8713" s="17"/>
      <c r="N8713" s="24" t="s">
        <v>497</v>
      </c>
      <c r="O8713" s="24" t="s">
        <v>1747</v>
      </c>
      <c r="P8713" s="24" t="s">
        <v>7958</v>
      </c>
      <c r="Q8713" s="17" t="s">
        <v>356</v>
      </c>
      <c r="R8713" s="18">
        <v>155</v>
      </c>
      <c r="S8713" s="10">
        <v>56</v>
      </c>
      <c r="AA8713" s="11" t="str">
        <f t="shared" si="136"/>
        <v>54. Thái BìnhHuyện Hưng Hà</v>
      </c>
    </row>
    <row r="8714" spans="11:27" ht="15.75">
      <c r="K8714" s="21"/>
      <c r="L8714" s="17"/>
      <c r="M8714" s="17"/>
      <c r="N8714" s="24" t="s">
        <v>497</v>
      </c>
      <c r="O8714" s="24" t="s">
        <v>1747</v>
      </c>
      <c r="P8714" s="24" t="s">
        <v>495</v>
      </c>
      <c r="Q8714" s="17" t="s">
        <v>356</v>
      </c>
      <c r="R8714" s="18">
        <v>155</v>
      </c>
      <c r="S8714" s="10">
        <v>56</v>
      </c>
      <c r="AA8714" s="11" t="str">
        <f t="shared" si="136"/>
        <v>54. Thái BìnhHuyện Hưng Hà</v>
      </c>
    </row>
    <row r="8715" spans="11:27" ht="15.75">
      <c r="K8715" s="21"/>
      <c r="L8715" s="17"/>
      <c r="M8715" s="17"/>
      <c r="N8715" s="24" t="s">
        <v>497</v>
      </c>
      <c r="O8715" s="24" t="s">
        <v>1747</v>
      </c>
      <c r="P8715" s="24" t="s">
        <v>7959</v>
      </c>
      <c r="Q8715" s="17" t="s">
        <v>356</v>
      </c>
      <c r="R8715" s="18">
        <v>155</v>
      </c>
      <c r="S8715" s="10">
        <v>56</v>
      </c>
      <c r="AA8715" s="11" t="str">
        <f t="shared" si="136"/>
        <v>54. Thái BìnhHuyện Hưng Hà</v>
      </c>
    </row>
    <row r="8716" spans="11:27" ht="15.75">
      <c r="K8716" s="21"/>
      <c r="L8716" s="17"/>
      <c r="M8716" s="17"/>
      <c r="N8716" s="24" t="s">
        <v>497</v>
      </c>
      <c r="O8716" s="24" t="s">
        <v>1747</v>
      </c>
      <c r="P8716" s="24" t="s">
        <v>7960</v>
      </c>
      <c r="Q8716" s="17" t="s">
        <v>356</v>
      </c>
      <c r="R8716" s="18">
        <v>155</v>
      </c>
      <c r="S8716" s="10">
        <v>56</v>
      </c>
      <c r="AA8716" s="11" t="str">
        <f t="shared" si="136"/>
        <v>54. Thái BìnhHuyện Hưng Hà</v>
      </c>
    </row>
    <row r="8717" spans="11:27" ht="15.75">
      <c r="K8717" s="21"/>
      <c r="L8717" s="17"/>
      <c r="M8717" s="17"/>
      <c r="N8717" s="24" t="s">
        <v>497</v>
      </c>
      <c r="O8717" s="24" t="s">
        <v>1747</v>
      </c>
      <c r="P8717" s="24" t="s">
        <v>7961</v>
      </c>
      <c r="Q8717" s="17" t="s">
        <v>356</v>
      </c>
      <c r="R8717" s="18">
        <v>155</v>
      </c>
      <c r="S8717" s="10">
        <v>56</v>
      </c>
      <c r="AA8717" s="11" t="str">
        <f t="shared" si="136"/>
        <v>54. Thái BìnhHuyện Hưng Hà</v>
      </c>
    </row>
    <row r="8718" spans="11:27" ht="15.75">
      <c r="K8718" s="21"/>
      <c r="L8718" s="17"/>
      <c r="M8718" s="17"/>
      <c r="N8718" s="24" t="s">
        <v>497</v>
      </c>
      <c r="O8718" s="24" t="s">
        <v>1747</v>
      </c>
      <c r="P8718" s="24" t="s">
        <v>7962</v>
      </c>
      <c r="Q8718" s="17" t="s">
        <v>356</v>
      </c>
      <c r="R8718" s="18">
        <v>155</v>
      </c>
      <c r="S8718" s="10">
        <v>56</v>
      </c>
      <c r="AA8718" s="11" t="str">
        <f t="shared" si="136"/>
        <v>54. Thái BìnhHuyện Hưng Hà</v>
      </c>
    </row>
    <row r="8719" spans="11:27" ht="15.75">
      <c r="K8719" s="21"/>
      <c r="L8719" s="17"/>
      <c r="M8719" s="17"/>
      <c r="N8719" s="24" t="s">
        <v>497</v>
      </c>
      <c r="O8719" s="24" t="s">
        <v>1747</v>
      </c>
      <c r="P8719" s="24" t="s">
        <v>1310</v>
      </c>
      <c r="Q8719" s="17" t="s">
        <v>356</v>
      </c>
      <c r="R8719" s="18">
        <v>155</v>
      </c>
      <c r="S8719" s="10">
        <v>56</v>
      </c>
      <c r="AA8719" s="11" t="str">
        <f t="shared" si="136"/>
        <v>54. Thái BìnhHuyện Hưng Hà</v>
      </c>
    </row>
    <row r="8720" spans="11:27" ht="15.75">
      <c r="K8720" s="21"/>
      <c r="L8720" s="17"/>
      <c r="M8720" s="17"/>
      <c r="N8720" s="24" t="s">
        <v>497</v>
      </c>
      <c r="O8720" s="24" t="s">
        <v>1747</v>
      </c>
      <c r="P8720" s="24" t="s">
        <v>7963</v>
      </c>
      <c r="Q8720" s="17" t="s">
        <v>356</v>
      </c>
      <c r="R8720" s="18">
        <v>155</v>
      </c>
      <c r="S8720" s="10">
        <v>56</v>
      </c>
      <c r="AA8720" s="11" t="str">
        <f t="shared" si="136"/>
        <v>54. Thái BìnhHuyện Hưng Hà</v>
      </c>
    </row>
    <row r="8721" spans="11:27" ht="15.75">
      <c r="K8721" s="21"/>
      <c r="L8721" s="17"/>
      <c r="M8721" s="17"/>
      <c r="N8721" s="24" t="s">
        <v>497</v>
      </c>
      <c r="O8721" s="24" t="s">
        <v>1747</v>
      </c>
      <c r="P8721" s="24" t="s">
        <v>2767</v>
      </c>
      <c r="Q8721" s="17" t="s">
        <v>356</v>
      </c>
      <c r="R8721" s="18">
        <v>155</v>
      </c>
      <c r="S8721" s="10">
        <v>56</v>
      </c>
      <c r="AA8721" s="11" t="str">
        <f t="shared" si="136"/>
        <v>54. Thái BìnhHuyện Hưng Hà</v>
      </c>
    </row>
    <row r="8722" spans="11:27" ht="15.75">
      <c r="K8722" s="21"/>
      <c r="L8722" s="17"/>
      <c r="M8722" s="17"/>
      <c r="N8722" s="24" t="s">
        <v>497</v>
      </c>
      <c r="O8722" s="24" t="s">
        <v>1749</v>
      </c>
      <c r="P8722" s="24" t="s">
        <v>7964</v>
      </c>
      <c r="Q8722" s="17" t="s">
        <v>356</v>
      </c>
      <c r="R8722" s="18">
        <v>155</v>
      </c>
      <c r="S8722" s="10">
        <v>56</v>
      </c>
      <c r="AA8722" s="11" t="str">
        <f t="shared" si="136"/>
        <v>54. Thái BìnhHuyện Kiến Xương</v>
      </c>
    </row>
    <row r="8723" spans="11:27" ht="15.75">
      <c r="K8723" s="21"/>
      <c r="L8723" s="17"/>
      <c r="M8723" s="17"/>
      <c r="N8723" s="24" t="s">
        <v>497</v>
      </c>
      <c r="O8723" s="24" t="s">
        <v>1749</v>
      </c>
      <c r="P8723" s="24" t="s">
        <v>2355</v>
      </c>
      <c r="Q8723" s="17" t="s">
        <v>356</v>
      </c>
      <c r="R8723" s="18">
        <v>155</v>
      </c>
      <c r="S8723" s="10">
        <v>56</v>
      </c>
      <c r="AA8723" s="11" t="str">
        <f t="shared" si="136"/>
        <v>54. Thái BìnhHuyện Kiến Xương</v>
      </c>
    </row>
    <row r="8724" spans="11:27" ht="15.75">
      <c r="K8724" s="21"/>
      <c r="L8724" s="17"/>
      <c r="M8724" s="17"/>
      <c r="N8724" s="24" t="s">
        <v>497</v>
      </c>
      <c r="O8724" s="24" t="s">
        <v>1749</v>
      </c>
      <c r="P8724" s="24" t="s">
        <v>2812</v>
      </c>
      <c r="Q8724" s="17" t="s">
        <v>356</v>
      </c>
      <c r="R8724" s="18">
        <v>155</v>
      </c>
      <c r="S8724" s="10">
        <v>56</v>
      </c>
      <c r="AA8724" s="11" t="str">
        <f t="shared" si="136"/>
        <v>54. Thái BìnhHuyện Kiến Xương</v>
      </c>
    </row>
    <row r="8725" spans="11:27" ht="15.75">
      <c r="K8725" s="21"/>
      <c r="L8725" s="17"/>
      <c r="M8725" s="17"/>
      <c r="N8725" s="24" t="s">
        <v>497</v>
      </c>
      <c r="O8725" s="24" t="s">
        <v>1749</v>
      </c>
      <c r="P8725" s="24" t="s">
        <v>1165</v>
      </c>
      <c r="Q8725" s="17" t="s">
        <v>356</v>
      </c>
      <c r="R8725" s="18">
        <v>155</v>
      </c>
      <c r="S8725" s="10">
        <v>56</v>
      </c>
      <c r="AA8725" s="11" t="str">
        <f t="shared" si="136"/>
        <v>54. Thái BìnhHuyện Kiến Xương</v>
      </c>
    </row>
    <row r="8726" spans="11:27" ht="15.75">
      <c r="K8726" s="21"/>
      <c r="L8726" s="17"/>
      <c r="M8726" s="17"/>
      <c r="N8726" s="24" t="s">
        <v>497</v>
      </c>
      <c r="O8726" s="24" t="s">
        <v>1749</v>
      </c>
      <c r="P8726" s="24" t="s">
        <v>7238</v>
      </c>
      <c r="Q8726" s="17" t="s">
        <v>356</v>
      </c>
      <c r="R8726" s="18">
        <v>155</v>
      </c>
      <c r="S8726" s="10">
        <v>56</v>
      </c>
      <c r="AA8726" s="11" t="str">
        <f t="shared" si="136"/>
        <v>54. Thái BìnhHuyện Kiến Xương</v>
      </c>
    </row>
    <row r="8727" spans="11:27" ht="15.75">
      <c r="K8727" s="21"/>
      <c r="L8727" s="17"/>
      <c r="M8727" s="17"/>
      <c r="N8727" s="24" t="s">
        <v>497</v>
      </c>
      <c r="O8727" s="24" t="s">
        <v>1749</v>
      </c>
      <c r="P8727" s="24" t="s">
        <v>5003</v>
      </c>
      <c r="Q8727" s="17" t="s">
        <v>356</v>
      </c>
      <c r="R8727" s="18">
        <v>155</v>
      </c>
      <c r="S8727" s="10">
        <v>56</v>
      </c>
      <c r="AA8727" s="11" t="str">
        <f t="shared" si="136"/>
        <v>54. Thái BìnhHuyện Kiến Xương</v>
      </c>
    </row>
    <row r="8728" spans="11:27" ht="15.75">
      <c r="K8728" s="21"/>
      <c r="L8728" s="17"/>
      <c r="M8728" s="17"/>
      <c r="N8728" s="24" t="s">
        <v>497</v>
      </c>
      <c r="O8728" s="24" t="s">
        <v>1749</v>
      </c>
      <c r="P8728" s="24" t="s">
        <v>3474</v>
      </c>
      <c r="Q8728" s="17" t="s">
        <v>356</v>
      </c>
      <c r="R8728" s="18">
        <v>155</v>
      </c>
      <c r="S8728" s="10">
        <v>56</v>
      </c>
      <c r="AA8728" s="11" t="str">
        <f t="shared" si="136"/>
        <v>54. Thái BìnhHuyện Kiến Xương</v>
      </c>
    </row>
    <row r="8729" spans="11:27" ht="15.75">
      <c r="K8729" s="21"/>
      <c r="L8729" s="17"/>
      <c r="M8729" s="17"/>
      <c r="N8729" s="24" t="s">
        <v>497</v>
      </c>
      <c r="O8729" s="24" t="s">
        <v>1749</v>
      </c>
      <c r="P8729" s="24" t="s">
        <v>1267</v>
      </c>
      <c r="Q8729" s="17" t="s">
        <v>356</v>
      </c>
      <c r="R8729" s="18">
        <v>155</v>
      </c>
      <c r="S8729" s="10">
        <v>56</v>
      </c>
      <c r="AA8729" s="11" t="str">
        <f t="shared" si="136"/>
        <v>54. Thái BìnhHuyện Kiến Xương</v>
      </c>
    </row>
    <row r="8730" spans="11:27" ht="15.75">
      <c r="K8730" s="21"/>
      <c r="L8730" s="17"/>
      <c r="M8730" s="17"/>
      <c r="N8730" s="24" t="s">
        <v>497</v>
      </c>
      <c r="O8730" s="24" t="s">
        <v>1749</v>
      </c>
      <c r="P8730" s="24" t="s">
        <v>5139</v>
      </c>
      <c r="Q8730" s="17" t="s">
        <v>356</v>
      </c>
      <c r="R8730" s="18">
        <v>155</v>
      </c>
      <c r="S8730" s="10">
        <v>56</v>
      </c>
      <c r="AA8730" s="11" t="str">
        <f t="shared" si="136"/>
        <v>54. Thái BìnhHuyện Kiến Xương</v>
      </c>
    </row>
    <row r="8731" spans="11:27" ht="15.75">
      <c r="K8731" s="21"/>
      <c r="L8731" s="17"/>
      <c r="M8731" s="17"/>
      <c r="N8731" s="24" t="s">
        <v>497</v>
      </c>
      <c r="O8731" s="24" t="s">
        <v>1749</v>
      </c>
      <c r="P8731" s="24" t="s">
        <v>878</v>
      </c>
      <c r="Q8731" s="17" t="s">
        <v>356</v>
      </c>
      <c r="R8731" s="18">
        <v>155</v>
      </c>
      <c r="S8731" s="10">
        <v>56</v>
      </c>
      <c r="AA8731" s="11" t="str">
        <f t="shared" si="136"/>
        <v>54. Thái BìnhHuyện Kiến Xương</v>
      </c>
    </row>
    <row r="8732" spans="11:27" ht="15.75">
      <c r="K8732" s="21"/>
      <c r="L8732" s="17"/>
      <c r="M8732" s="17"/>
      <c r="N8732" s="24" t="s">
        <v>497</v>
      </c>
      <c r="O8732" s="24" t="s">
        <v>1749</v>
      </c>
      <c r="P8732" s="24" t="s">
        <v>1276</v>
      </c>
      <c r="Q8732" s="17" t="s">
        <v>356</v>
      </c>
      <c r="R8732" s="18">
        <v>155</v>
      </c>
      <c r="S8732" s="10">
        <v>56</v>
      </c>
      <c r="AA8732" s="11" t="str">
        <f t="shared" si="136"/>
        <v>54. Thái BìnhHuyện Kiến Xương</v>
      </c>
    </row>
    <row r="8733" spans="11:27" ht="15.75">
      <c r="K8733" s="21"/>
      <c r="L8733" s="17"/>
      <c r="M8733" s="17"/>
      <c r="N8733" s="24" t="s">
        <v>497</v>
      </c>
      <c r="O8733" s="24" t="s">
        <v>1749</v>
      </c>
      <c r="P8733" s="24" t="s">
        <v>345</v>
      </c>
      <c r="Q8733" s="17" t="s">
        <v>356</v>
      </c>
      <c r="R8733" s="18">
        <v>155</v>
      </c>
      <c r="S8733" s="10">
        <v>56</v>
      </c>
      <c r="AA8733" s="11" t="str">
        <f t="shared" si="136"/>
        <v>54. Thái BìnhHuyện Kiến Xương</v>
      </c>
    </row>
    <row r="8734" spans="11:27" ht="15.75">
      <c r="K8734" s="21"/>
      <c r="L8734" s="17"/>
      <c r="M8734" s="17"/>
      <c r="N8734" s="24" t="s">
        <v>497</v>
      </c>
      <c r="O8734" s="24" t="s">
        <v>1749</v>
      </c>
      <c r="P8734" s="24" t="s">
        <v>883</v>
      </c>
      <c r="Q8734" s="17" t="s">
        <v>356</v>
      </c>
      <c r="R8734" s="18">
        <v>155</v>
      </c>
      <c r="S8734" s="10">
        <v>56</v>
      </c>
      <c r="AA8734" s="11" t="str">
        <f t="shared" si="136"/>
        <v>54. Thái BìnhHuyện Kiến Xương</v>
      </c>
    </row>
    <row r="8735" spans="11:27" ht="15.75">
      <c r="K8735" s="21"/>
      <c r="L8735" s="17"/>
      <c r="M8735" s="17"/>
      <c r="N8735" s="24" t="s">
        <v>497</v>
      </c>
      <c r="O8735" s="24" t="s">
        <v>1749</v>
      </c>
      <c r="P8735" s="24" t="s">
        <v>3798</v>
      </c>
      <c r="Q8735" s="17" t="s">
        <v>356</v>
      </c>
      <c r="R8735" s="18">
        <v>155</v>
      </c>
      <c r="S8735" s="10">
        <v>56</v>
      </c>
      <c r="AA8735" s="11" t="str">
        <f t="shared" si="136"/>
        <v>54. Thái BìnhHuyện Kiến Xương</v>
      </c>
    </row>
    <row r="8736" spans="11:27" ht="15.75">
      <c r="K8736" s="21"/>
      <c r="L8736" s="17"/>
      <c r="M8736" s="17"/>
      <c r="N8736" s="24" t="s">
        <v>497</v>
      </c>
      <c r="O8736" s="24" t="s">
        <v>1749</v>
      </c>
      <c r="P8736" s="24" t="s">
        <v>3489</v>
      </c>
      <c r="Q8736" s="17" t="s">
        <v>356</v>
      </c>
      <c r="R8736" s="18">
        <v>155</v>
      </c>
      <c r="S8736" s="10">
        <v>56</v>
      </c>
      <c r="AA8736" s="11" t="str">
        <f t="shared" si="136"/>
        <v>54. Thái BìnhHuyện Kiến Xương</v>
      </c>
    </row>
    <row r="8737" spans="11:27" ht="15.75">
      <c r="K8737" s="21"/>
      <c r="L8737" s="17"/>
      <c r="M8737" s="17"/>
      <c r="N8737" s="24" t="s">
        <v>497</v>
      </c>
      <c r="O8737" s="24" t="s">
        <v>1749</v>
      </c>
      <c r="P8737" s="24" t="s">
        <v>7965</v>
      </c>
      <c r="Q8737" s="17" t="s">
        <v>356</v>
      </c>
      <c r="R8737" s="18">
        <v>155</v>
      </c>
      <c r="S8737" s="10">
        <v>56</v>
      </c>
      <c r="AA8737" s="11" t="str">
        <f t="shared" si="136"/>
        <v>54. Thái BìnhHuyện Kiến Xương</v>
      </c>
    </row>
    <row r="8738" spans="11:27" ht="15.75">
      <c r="K8738" s="21"/>
      <c r="L8738" s="17"/>
      <c r="M8738" s="17"/>
      <c r="N8738" s="24" t="s">
        <v>497</v>
      </c>
      <c r="O8738" s="24" t="s">
        <v>1749</v>
      </c>
      <c r="P8738" s="24" t="s">
        <v>7966</v>
      </c>
      <c r="Q8738" s="17" t="s">
        <v>356</v>
      </c>
      <c r="R8738" s="18">
        <v>155</v>
      </c>
      <c r="S8738" s="10">
        <v>56</v>
      </c>
      <c r="AA8738" s="11" t="str">
        <f t="shared" si="136"/>
        <v>54. Thái BìnhHuyện Kiến Xương</v>
      </c>
    </row>
    <row r="8739" spans="11:27" ht="15.75">
      <c r="K8739" s="21"/>
      <c r="L8739" s="17"/>
      <c r="M8739" s="17"/>
      <c r="N8739" s="24" t="s">
        <v>497</v>
      </c>
      <c r="O8739" s="24" t="s">
        <v>1749</v>
      </c>
      <c r="P8739" s="24" t="s">
        <v>2550</v>
      </c>
      <c r="Q8739" s="17" t="s">
        <v>356</v>
      </c>
      <c r="R8739" s="18">
        <v>155</v>
      </c>
      <c r="S8739" s="10">
        <v>56</v>
      </c>
      <c r="AA8739" s="11" t="str">
        <f t="shared" si="136"/>
        <v>54. Thái BìnhHuyện Kiến Xương</v>
      </c>
    </row>
    <row r="8740" spans="11:27" ht="15.75">
      <c r="K8740" s="21"/>
      <c r="L8740" s="17"/>
      <c r="M8740" s="17"/>
      <c r="N8740" s="24" t="s">
        <v>497</v>
      </c>
      <c r="O8740" s="24" t="s">
        <v>1749</v>
      </c>
      <c r="P8740" s="24" t="s">
        <v>910</v>
      </c>
      <c r="Q8740" s="17" t="s">
        <v>356</v>
      </c>
      <c r="R8740" s="18">
        <v>155</v>
      </c>
      <c r="S8740" s="10">
        <v>56</v>
      </c>
      <c r="AA8740" s="11" t="str">
        <f t="shared" si="136"/>
        <v>54. Thái BìnhHuyện Kiến Xương</v>
      </c>
    </row>
    <row r="8741" spans="11:27" ht="15.75">
      <c r="K8741" s="21"/>
      <c r="L8741" s="17"/>
      <c r="M8741" s="17"/>
      <c r="N8741" s="24" t="s">
        <v>497</v>
      </c>
      <c r="O8741" s="24" t="s">
        <v>1749</v>
      </c>
      <c r="P8741" s="24" t="s">
        <v>1967</v>
      </c>
      <c r="Q8741" s="17" t="s">
        <v>356</v>
      </c>
      <c r="R8741" s="18">
        <v>155</v>
      </c>
      <c r="S8741" s="10">
        <v>56</v>
      </c>
      <c r="AA8741" s="11" t="str">
        <f t="shared" si="136"/>
        <v>54. Thái BìnhHuyện Kiến Xương</v>
      </c>
    </row>
    <row r="8742" spans="11:27" ht="15.75">
      <c r="K8742" s="21"/>
      <c r="L8742" s="17"/>
      <c r="M8742" s="17"/>
      <c r="N8742" s="24" t="s">
        <v>497</v>
      </c>
      <c r="O8742" s="24" t="s">
        <v>1749</v>
      </c>
      <c r="P8742" s="24" t="s">
        <v>6370</v>
      </c>
      <c r="Q8742" s="17" t="s">
        <v>356</v>
      </c>
      <c r="R8742" s="18">
        <v>155</v>
      </c>
      <c r="S8742" s="10">
        <v>56</v>
      </c>
      <c r="AA8742" s="11" t="str">
        <f t="shared" si="136"/>
        <v>54. Thái BìnhHuyện Kiến Xương</v>
      </c>
    </row>
    <row r="8743" spans="11:27" ht="15.75">
      <c r="K8743" s="21"/>
      <c r="L8743" s="17"/>
      <c r="M8743" s="17"/>
      <c r="N8743" s="24" t="s">
        <v>497</v>
      </c>
      <c r="O8743" s="24" t="s">
        <v>1749</v>
      </c>
      <c r="P8743" s="24" t="s">
        <v>2995</v>
      </c>
      <c r="Q8743" s="17" t="s">
        <v>356</v>
      </c>
      <c r="R8743" s="18">
        <v>155</v>
      </c>
      <c r="S8743" s="10">
        <v>56</v>
      </c>
      <c r="AA8743" s="11" t="str">
        <f t="shared" si="136"/>
        <v>54. Thái BìnhHuyện Kiến Xương</v>
      </c>
    </row>
    <row r="8744" spans="11:27" ht="15.75">
      <c r="K8744" s="21"/>
      <c r="L8744" s="17"/>
      <c r="M8744" s="17"/>
      <c r="N8744" s="24" t="s">
        <v>497</v>
      </c>
      <c r="O8744" s="24" t="s">
        <v>1749</v>
      </c>
      <c r="P8744" s="24" t="s">
        <v>7967</v>
      </c>
      <c r="Q8744" s="17" t="s">
        <v>356</v>
      </c>
      <c r="R8744" s="18">
        <v>155</v>
      </c>
      <c r="S8744" s="10">
        <v>56</v>
      </c>
      <c r="AA8744" s="11" t="str">
        <f t="shared" si="136"/>
        <v>54. Thái BìnhHuyện Kiến Xương</v>
      </c>
    </row>
    <row r="8745" spans="11:27" ht="15.75">
      <c r="K8745" s="21"/>
      <c r="L8745" s="17"/>
      <c r="M8745" s="17"/>
      <c r="N8745" s="24" t="s">
        <v>497</v>
      </c>
      <c r="O8745" s="24" t="s">
        <v>1749</v>
      </c>
      <c r="P8745" s="24" t="s">
        <v>7094</v>
      </c>
      <c r="Q8745" s="17" t="s">
        <v>356</v>
      </c>
      <c r="R8745" s="18">
        <v>155</v>
      </c>
      <c r="S8745" s="10">
        <v>56</v>
      </c>
      <c r="AA8745" s="11" t="str">
        <f t="shared" si="136"/>
        <v>54. Thái BìnhHuyện Kiến Xương</v>
      </c>
    </row>
    <row r="8746" spans="11:27" ht="15.75">
      <c r="K8746" s="21"/>
      <c r="L8746" s="17"/>
      <c r="M8746" s="17"/>
      <c r="N8746" s="24" t="s">
        <v>497</v>
      </c>
      <c r="O8746" s="24" t="s">
        <v>1749</v>
      </c>
      <c r="P8746" s="24" t="s">
        <v>7968</v>
      </c>
      <c r="Q8746" s="17" t="s">
        <v>356</v>
      </c>
      <c r="R8746" s="18">
        <v>155</v>
      </c>
      <c r="S8746" s="10">
        <v>56</v>
      </c>
      <c r="AA8746" s="11" t="str">
        <f t="shared" si="136"/>
        <v>54. Thái BìnhHuyện Kiến Xương</v>
      </c>
    </row>
    <row r="8747" spans="11:27" ht="15.75">
      <c r="K8747" s="21"/>
      <c r="L8747" s="17"/>
      <c r="M8747" s="17"/>
      <c r="N8747" s="24" t="s">
        <v>497</v>
      </c>
      <c r="O8747" s="24" t="s">
        <v>1749</v>
      </c>
      <c r="P8747" s="24" t="s">
        <v>5044</v>
      </c>
      <c r="Q8747" s="17" t="s">
        <v>356</v>
      </c>
      <c r="R8747" s="18">
        <v>155</v>
      </c>
      <c r="S8747" s="10">
        <v>56</v>
      </c>
      <c r="AA8747" s="11" t="str">
        <f t="shared" si="136"/>
        <v>54. Thái BìnhHuyện Kiến Xương</v>
      </c>
    </row>
    <row r="8748" spans="11:27" ht="15.75">
      <c r="K8748" s="21"/>
      <c r="L8748" s="17"/>
      <c r="M8748" s="17"/>
      <c r="N8748" s="24" t="s">
        <v>497</v>
      </c>
      <c r="O8748" s="24" t="s">
        <v>1749</v>
      </c>
      <c r="P8748" s="24" t="s">
        <v>7969</v>
      </c>
      <c r="Q8748" s="17" t="s">
        <v>356</v>
      </c>
      <c r="R8748" s="18">
        <v>155</v>
      </c>
      <c r="S8748" s="10">
        <v>56</v>
      </c>
      <c r="AA8748" s="11" t="str">
        <f t="shared" si="136"/>
        <v>54. Thái BìnhHuyện Kiến Xương</v>
      </c>
    </row>
    <row r="8749" spans="11:27" ht="15.75">
      <c r="K8749" s="21"/>
      <c r="L8749" s="17"/>
      <c r="M8749" s="17"/>
      <c r="N8749" s="24" t="s">
        <v>497</v>
      </c>
      <c r="O8749" s="24" t="s">
        <v>1749</v>
      </c>
      <c r="P8749" s="24" t="s">
        <v>7970</v>
      </c>
      <c r="Q8749" s="17" t="s">
        <v>356</v>
      </c>
      <c r="R8749" s="18">
        <v>155</v>
      </c>
      <c r="S8749" s="10">
        <v>56</v>
      </c>
      <c r="AA8749" s="11" t="str">
        <f t="shared" si="136"/>
        <v>54. Thái BìnhHuyện Kiến Xương</v>
      </c>
    </row>
    <row r="8750" spans="11:27" ht="15.75">
      <c r="K8750" s="21"/>
      <c r="L8750" s="17"/>
      <c r="M8750" s="17"/>
      <c r="N8750" s="24" t="s">
        <v>497</v>
      </c>
      <c r="O8750" s="24" t="s">
        <v>1749</v>
      </c>
      <c r="P8750" s="24" t="s">
        <v>5627</v>
      </c>
      <c r="Q8750" s="17" t="s">
        <v>356</v>
      </c>
      <c r="R8750" s="18">
        <v>155</v>
      </c>
      <c r="S8750" s="10">
        <v>56</v>
      </c>
      <c r="AA8750" s="11" t="str">
        <f t="shared" si="136"/>
        <v>54. Thái BìnhHuyện Kiến Xương</v>
      </c>
    </row>
    <row r="8751" spans="11:27" ht="15.75">
      <c r="K8751" s="21"/>
      <c r="L8751" s="17"/>
      <c r="M8751" s="17"/>
      <c r="N8751" s="24" t="s">
        <v>497</v>
      </c>
      <c r="O8751" s="24" t="s">
        <v>1749</v>
      </c>
      <c r="P8751" s="24" t="s">
        <v>7971</v>
      </c>
      <c r="Q8751" s="17" t="s">
        <v>356</v>
      </c>
      <c r="R8751" s="18">
        <v>155</v>
      </c>
      <c r="S8751" s="10">
        <v>56</v>
      </c>
      <c r="AA8751" s="11" t="str">
        <f t="shared" si="136"/>
        <v>54. Thái BìnhHuyện Kiến Xương</v>
      </c>
    </row>
    <row r="8752" spans="11:27" ht="15.75">
      <c r="K8752" s="21"/>
      <c r="L8752" s="17"/>
      <c r="M8752" s="17"/>
      <c r="N8752" s="24" t="s">
        <v>497</v>
      </c>
      <c r="O8752" s="24" t="s">
        <v>1749</v>
      </c>
      <c r="P8752" s="24" t="s">
        <v>7972</v>
      </c>
      <c r="Q8752" s="17" t="s">
        <v>356</v>
      </c>
      <c r="R8752" s="18">
        <v>155</v>
      </c>
      <c r="S8752" s="10">
        <v>56</v>
      </c>
      <c r="AA8752" s="11" t="str">
        <f t="shared" si="136"/>
        <v>54. Thái BìnhHuyện Kiến Xương</v>
      </c>
    </row>
    <row r="8753" spans="11:27" ht="15.75">
      <c r="K8753" s="21"/>
      <c r="L8753" s="17"/>
      <c r="M8753" s="17"/>
      <c r="N8753" s="24" t="s">
        <v>497</v>
      </c>
      <c r="O8753" s="24" t="s">
        <v>1749</v>
      </c>
      <c r="P8753" s="24" t="s">
        <v>7973</v>
      </c>
      <c r="Q8753" s="17" t="s">
        <v>356</v>
      </c>
      <c r="R8753" s="18">
        <v>155</v>
      </c>
      <c r="S8753" s="10">
        <v>56</v>
      </c>
      <c r="AA8753" s="11" t="str">
        <f t="shared" si="136"/>
        <v>54. Thái BìnhHuyện Kiến Xương</v>
      </c>
    </row>
    <row r="8754" spans="11:27" ht="15.75">
      <c r="K8754" s="21"/>
      <c r="L8754" s="17"/>
      <c r="M8754" s="17"/>
      <c r="N8754" s="24" t="s">
        <v>497</v>
      </c>
      <c r="O8754" s="24" t="s">
        <v>1749</v>
      </c>
      <c r="P8754" s="24" t="s">
        <v>7974</v>
      </c>
      <c r="Q8754" s="17" t="s">
        <v>356</v>
      </c>
      <c r="R8754" s="18">
        <v>155</v>
      </c>
      <c r="S8754" s="10">
        <v>56</v>
      </c>
      <c r="AA8754" s="11" t="str">
        <f t="shared" si="136"/>
        <v>54. Thái BìnhHuyện Kiến Xương</v>
      </c>
    </row>
    <row r="8755" spans="11:27" ht="15.75">
      <c r="K8755" s="21"/>
      <c r="L8755" s="17"/>
      <c r="M8755" s="17"/>
      <c r="N8755" s="24" t="s">
        <v>497</v>
      </c>
      <c r="O8755" s="24" t="s">
        <v>1751</v>
      </c>
      <c r="P8755" s="24" t="s">
        <v>7975</v>
      </c>
      <c r="Q8755" s="17" t="s">
        <v>356</v>
      </c>
      <c r="R8755" s="18">
        <v>155</v>
      </c>
      <c r="S8755" s="10">
        <v>56</v>
      </c>
      <c r="AA8755" s="11" t="str">
        <f t="shared" si="136"/>
        <v>54. Thái BìnhHuyện Quỳnh Phụ</v>
      </c>
    </row>
    <row r="8756" spans="11:27" ht="15.75">
      <c r="K8756" s="21"/>
      <c r="L8756" s="17"/>
      <c r="M8756" s="17"/>
      <c r="N8756" s="24" t="s">
        <v>497</v>
      </c>
      <c r="O8756" s="24" t="s">
        <v>1751</v>
      </c>
      <c r="P8756" s="24" t="s">
        <v>7976</v>
      </c>
      <c r="Q8756" s="17" t="s">
        <v>356</v>
      </c>
      <c r="R8756" s="18">
        <v>155</v>
      </c>
      <c r="S8756" s="10">
        <v>56</v>
      </c>
      <c r="AA8756" s="11" t="str">
        <f t="shared" si="136"/>
        <v>54. Thái BìnhHuyện Quỳnh Phụ</v>
      </c>
    </row>
    <row r="8757" spans="11:27" ht="15.75">
      <c r="K8757" s="21"/>
      <c r="L8757" s="17"/>
      <c r="M8757" s="17"/>
      <c r="N8757" s="24" t="s">
        <v>497</v>
      </c>
      <c r="O8757" s="24" t="s">
        <v>1751</v>
      </c>
      <c r="P8757" s="24" t="s">
        <v>7977</v>
      </c>
      <c r="Q8757" s="17" t="s">
        <v>356</v>
      </c>
      <c r="R8757" s="18">
        <v>155</v>
      </c>
      <c r="S8757" s="10">
        <v>56</v>
      </c>
      <c r="AA8757" s="11" t="str">
        <f t="shared" si="136"/>
        <v>54. Thái BìnhHuyện Quỳnh Phụ</v>
      </c>
    </row>
    <row r="8758" spans="11:27" ht="15.75">
      <c r="K8758" s="21"/>
      <c r="L8758" s="17"/>
      <c r="M8758" s="17"/>
      <c r="N8758" s="24" t="s">
        <v>497</v>
      </c>
      <c r="O8758" s="24" t="s">
        <v>1751</v>
      </c>
      <c r="P8758" s="24" t="s">
        <v>7978</v>
      </c>
      <c r="Q8758" s="17" t="s">
        <v>356</v>
      </c>
      <c r="R8758" s="18">
        <v>155</v>
      </c>
      <c r="S8758" s="10">
        <v>56</v>
      </c>
      <c r="AA8758" s="11" t="str">
        <f t="shared" si="136"/>
        <v>54. Thái BìnhHuyện Quỳnh Phụ</v>
      </c>
    </row>
    <row r="8759" spans="11:27" ht="15.75">
      <c r="K8759" s="21"/>
      <c r="L8759" s="17"/>
      <c r="M8759" s="17"/>
      <c r="N8759" s="24" t="s">
        <v>497</v>
      </c>
      <c r="O8759" s="24" t="s">
        <v>1751</v>
      </c>
      <c r="P8759" s="24" t="s">
        <v>7979</v>
      </c>
      <c r="Q8759" s="17" t="s">
        <v>356</v>
      </c>
      <c r="R8759" s="18">
        <v>155</v>
      </c>
      <c r="S8759" s="10">
        <v>56</v>
      </c>
      <c r="AA8759" s="11" t="str">
        <f t="shared" si="136"/>
        <v>54. Thái BìnhHuyện Quỳnh Phụ</v>
      </c>
    </row>
    <row r="8760" spans="11:27" ht="15.75">
      <c r="K8760" s="21"/>
      <c r="L8760" s="17"/>
      <c r="M8760" s="17"/>
      <c r="N8760" s="24" t="s">
        <v>497</v>
      </c>
      <c r="O8760" s="24" t="s">
        <v>1751</v>
      </c>
      <c r="P8760" s="24" t="s">
        <v>1960</v>
      </c>
      <c r="Q8760" s="17" t="s">
        <v>356</v>
      </c>
      <c r="R8760" s="18">
        <v>155</v>
      </c>
      <c r="S8760" s="10">
        <v>56</v>
      </c>
      <c r="AA8760" s="11" t="str">
        <f t="shared" si="136"/>
        <v>54. Thái BìnhHuyện Quỳnh Phụ</v>
      </c>
    </row>
    <row r="8761" spans="11:27" ht="15.75">
      <c r="K8761" s="21"/>
      <c r="L8761" s="17"/>
      <c r="M8761" s="17"/>
      <c r="N8761" s="24" t="s">
        <v>497</v>
      </c>
      <c r="O8761" s="24" t="s">
        <v>1751</v>
      </c>
      <c r="P8761" s="24" t="s">
        <v>2915</v>
      </c>
      <c r="Q8761" s="17" t="s">
        <v>356</v>
      </c>
      <c r="R8761" s="18">
        <v>155</v>
      </c>
      <c r="S8761" s="10">
        <v>56</v>
      </c>
      <c r="AA8761" s="11" t="str">
        <f t="shared" si="136"/>
        <v>54. Thái BìnhHuyện Quỳnh Phụ</v>
      </c>
    </row>
    <row r="8762" spans="11:27" ht="15.75">
      <c r="K8762" s="21"/>
      <c r="L8762" s="17"/>
      <c r="M8762" s="17"/>
      <c r="N8762" s="24" t="s">
        <v>497</v>
      </c>
      <c r="O8762" s="24" t="s">
        <v>1751</v>
      </c>
      <c r="P8762" s="24" t="s">
        <v>7980</v>
      </c>
      <c r="Q8762" s="17" t="s">
        <v>356</v>
      </c>
      <c r="R8762" s="18">
        <v>155</v>
      </c>
      <c r="S8762" s="10">
        <v>56</v>
      </c>
      <c r="AA8762" s="11" t="str">
        <f t="shared" si="136"/>
        <v>54. Thái BìnhHuyện Quỳnh Phụ</v>
      </c>
    </row>
    <row r="8763" spans="11:27" ht="15.75">
      <c r="K8763" s="21"/>
      <c r="L8763" s="17"/>
      <c r="M8763" s="17"/>
      <c r="N8763" s="24" t="s">
        <v>497</v>
      </c>
      <c r="O8763" s="24" t="s">
        <v>1751</v>
      </c>
      <c r="P8763" s="24" t="s">
        <v>7981</v>
      </c>
      <c r="Q8763" s="17" t="s">
        <v>356</v>
      </c>
      <c r="R8763" s="18">
        <v>155</v>
      </c>
      <c r="S8763" s="10">
        <v>56</v>
      </c>
      <c r="AA8763" s="11" t="str">
        <f t="shared" si="136"/>
        <v>54. Thái BìnhHuyện Quỳnh Phụ</v>
      </c>
    </row>
    <row r="8764" spans="11:27" ht="15.75">
      <c r="K8764" s="21"/>
      <c r="L8764" s="17"/>
      <c r="M8764" s="17"/>
      <c r="N8764" s="24" t="s">
        <v>497</v>
      </c>
      <c r="O8764" s="24" t="s">
        <v>1751</v>
      </c>
      <c r="P8764" s="24" t="s">
        <v>805</v>
      </c>
      <c r="Q8764" s="17" t="s">
        <v>356</v>
      </c>
      <c r="R8764" s="18">
        <v>155</v>
      </c>
      <c r="S8764" s="10">
        <v>56</v>
      </c>
      <c r="AA8764" s="11" t="str">
        <f t="shared" si="136"/>
        <v>54. Thái BìnhHuyện Quỳnh Phụ</v>
      </c>
    </row>
    <row r="8765" spans="11:27" ht="15.75">
      <c r="K8765" s="21"/>
      <c r="L8765" s="17"/>
      <c r="M8765" s="17"/>
      <c r="N8765" s="24" t="s">
        <v>497</v>
      </c>
      <c r="O8765" s="24" t="s">
        <v>1751</v>
      </c>
      <c r="P8765" s="24" t="s">
        <v>4511</v>
      </c>
      <c r="Q8765" s="17" t="s">
        <v>356</v>
      </c>
      <c r="R8765" s="18">
        <v>155</v>
      </c>
      <c r="S8765" s="10">
        <v>56</v>
      </c>
      <c r="AA8765" s="11" t="str">
        <f t="shared" si="136"/>
        <v>54. Thái BìnhHuyện Quỳnh Phụ</v>
      </c>
    </row>
    <row r="8766" spans="11:27" ht="15.75">
      <c r="K8766" s="21"/>
      <c r="L8766" s="17"/>
      <c r="M8766" s="17"/>
      <c r="N8766" s="24" t="s">
        <v>497</v>
      </c>
      <c r="O8766" s="24" t="s">
        <v>1751</v>
      </c>
      <c r="P8766" s="24" t="s">
        <v>7982</v>
      </c>
      <c r="Q8766" s="17" t="s">
        <v>356</v>
      </c>
      <c r="R8766" s="18">
        <v>155</v>
      </c>
      <c r="S8766" s="10">
        <v>56</v>
      </c>
      <c r="AA8766" s="11" t="str">
        <f t="shared" si="136"/>
        <v>54. Thái BìnhHuyện Quỳnh Phụ</v>
      </c>
    </row>
    <row r="8767" spans="11:27" ht="15.75">
      <c r="K8767" s="21"/>
      <c r="L8767" s="17"/>
      <c r="M8767" s="17"/>
      <c r="N8767" s="24" t="s">
        <v>497</v>
      </c>
      <c r="O8767" s="24" t="s">
        <v>1751</v>
      </c>
      <c r="P8767" s="24" t="s">
        <v>1970</v>
      </c>
      <c r="Q8767" s="17" t="s">
        <v>356</v>
      </c>
      <c r="R8767" s="18">
        <v>155</v>
      </c>
      <c r="S8767" s="10">
        <v>56</v>
      </c>
      <c r="AA8767" s="11" t="str">
        <f t="shared" si="136"/>
        <v>54. Thái BìnhHuyện Quỳnh Phụ</v>
      </c>
    </row>
    <row r="8768" spans="11:27" ht="15.75">
      <c r="K8768" s="21"/>
      <c r="L8768" s="17"/>
      <c r="M8768" s="17"/>
      <c r="N8768" s="24" t="s">
        <v>497</v>
      </c>
      <c r="O8768" s="24" t="s">
        <v>1751</v>
      </c>
      <c r="P8768" s="24" t="s">
        <v>4861</v>
      </c>
      <c r="Q8768" s="17" t="s">
        <v>356</v>
      </c>
      <c r="R8768" s="18">
        <v>155</v>
      </c>
      <c r="S8768" s="10">
        <v>56</v>
      </c>
      <c r="AA8768" s="11" t="str">
        <f t="shared" si="136"/>
        <v>54. Thái BìnhHuyện Quỳnh Phụ</v>
      </c>
    </row>
    <row r="8769" spans="11:27" ht="15.75">
      <c r="K8769" s="21"/>
      <c r="L8769" s="17"/>
      <c r="M8769" s="17"/>
      <c r="N8769" s="24" t="s">
        <v>497</v>
      </c>
      <c r="O8769" s="24" t="s">
        <v>1751</v>
      </c>
      <c r="P8769" s="24" t="s">
        <v>7983</v>
      </c>
      <c r="Q8769" s="17" t="s">
        <v>356</v>
      </c>
      <c r="R8769" s="18">
        <v>155</v>
      </c>
      <c r="S8769" s="10">
        <v>56</v>
      </c>
      <c r="AA8769" s="11" t="str">
        <f t="shared" si="136"/>
        <v>54. Thái BìnhHuyện Quỳnh Phụ</v>
      </c>
    </row>
    <row r="8770" spans="11:27" ht="15.75">
      <c r="K8770" s="21"/>
      <c r="L8770" s="17"/>
      <c r="M8770" s="17"/>
      <c r="N8770" s="24" t="s">
        <v>497</v>
      </c>
      <c r="O8770" s="24" t="s">
        <v>1751</v>
      </c>
      <c r="P8770" s="24" t="s">
        <v>3096</v>
      </c>
      <c r="Q8770" s="17" t="s">
        <v>356</v>
      </c>
      <c r="R8770" s="18">
        <v>155</v>
      </c>
      <c r="S8770" s="10">
        <v>56</v>
      </c>
      <c r="AA8770" s="11" t="str">
        <f t="shared" si="136"/>
        <v>54. Thái BìnhHuyện Quỳnh Phụ</v>
      </c>
    </row>
    <row r="8771" spans="11:27" ht="15.75">
      <c r="K8771" s="21"/>
      <c r="L8771" s="17"/>
      <c r="M8771" s="17"/>
      <c r="N8771" s="24" t="s">
        <v>497</v>
      </c>
      <c r="O8771" s="24" t="s">
        <v>1751</v>
      </c>
      <c r="P8771" s="24" t="s">
        <v>7984</v>
      </c>
      <c r="Q8771" s="17" t="s">
        <v>356</v>
      </c>
      <c r="R8771" s="18">
        <v>155</v>
      </c>
      <c r="S8771" s="10">
        <v>56</v>
      </c>
      <c r="AA8771" s="11" t="str">
        <f t="shared" si="136"/>
        <v>54. Thái BìnhHuyện Quỳnh Phụ</v>
      </c>
    </row>
    <row r="8772" spans="11:27" ht="15.75">
      <c r="K8772" s="21"/>
      <c r="L8772" s="17"/>
      <c r="M8772" s="17"/>
      <c r="N8772" s="24" t="s">
        <v>497</v>
      </c>
      <c r="O8772" s="24" t="s">
        <v>1751</v>
      </c>
      <c r="P8772" s="24" t="s">
        <v>321</v>
      </c>
      <c r="Q8772" s="17" t="s">
        <v>356</v>
      </c>
      <c r="R8772" s="18">
        <v>155</v>
      </c>
      <c r="S8772" s="10">
        <v>56</v>
      </c>
      <c r="AA8772" s="11" t="str">
        <f t="shared" si="136"/>
        <v>54. Thái BìnhHuyện Quỳnh Phụ</v>
      </c>
    </row>
    <row r="8773" spans="11:27" ht="15.75">
      <c r="K8773" s="21"/>
      <c r="L8773" s="17"/>
      <c r="M8773" s="17"/>
      <c r="N8773" s="24" t="s">
        <v>497</v>
      </c>
      <c r="O8773" s="24" t="s">
        <v>1751</v>
      </c>
      <c r="P8773" s="24" t="s">
        <v>7432</v>
      </c>
      <c r="Q8773" s="17" t="s">
        <v>356</v>
      </c>
      <c r="R8773" s="18">
        <v>155</v>
      </c>
      <c r="S8773" s="10">
        <v>56</v>
      </c>
      <c r="AA8773" s="11" t="str">
        <f t="shared" si="136"/>
        <v>54. Thái BìnhHuyện Quỳnh Phụ</v>
      </c>
    </row>
    <row r="8774" spans="11:27" ht="15.75">
      <c r="K8774" s="21"/>
      <c r="L8774" s="17"/>
      <c r="M8774" s="17"/>
      <c r="N8774" s="24" t="s">
        <v>497</v>
      </c>
      <c r="O8774" s="24" t="s">
        <v>1751</v>
      </c>
      <c r="P8774" s="24" t="s">
        <v>1351</v>
      </c>
      <c r="Q8774" s="17" t="s">
        <v>356</v>
      </c>
      <c r="R8774" s="18">
        <v>155</v>
      </c>
      <c r="S8774" s="10">
        <v>56</v>
      </c>
      <c r="AA8774" s="11" t="str">
        <f t="shared" ref="AA8774:AA8837" si="137">N8774&amp;O8774</f>
        <v>54. Thái BìnhHuyện Quỳnh Phụ</v>
      </c>
    </row>
    <row r="8775" spans="11:27" ht="15.75">
      <c r="K8775" s="21"/>
      <c r="L8775" s="17"/>
      <c r="M8775" s="17"/>
      <c r="N8775" s="24" t="s">
        <v>497</v>
      </c>
      <c r="O8775" s="24" t="s">
        <v>1751</v>
      </c>
      <c r="P8775" s="24" t="s">
        <v>7985</v>
      </c>
      <c r="Q8775" s="17" t="s">
        <v>356</v>
      </c>
      <c r="R8775" s="18">
        <v>155</v>
      </c>
      <c r="S8775" s="10">
        <v>56</v>
      </c>
      <c r="AA8775" s="11" t="str">
        <f t="shared" si="137"/>
        <v>54. Thái BìnhHuyện Quỳnh Phụ</v>
      </c>
    </row>
    <row r="8776" spans="11:27" ht="15.75">
      <c r="K8776" s="21"/>
      <c r="L8776" s="17"/>
      <c r="M8776" s="17"/>
      <c r="N8776" s="24" t="s">
        <v>497</v>
      </c>
      <c r="O8776" s="24" t="s">
        <v>1751</v>
      </c>
      <c r="P8776" s="24" t="s">
        <v>7986</v>
      </c>
      <c r="Q8776" s="17" t="s">
        <v>356</v>
      </c>
      <c r="R8776" s="18">
        <v>155</v>
      </c>
      <c r="S8776" s="10">
        <v>56</v>
      </c>
      <c r="AA8776" s="11" t="str">
        <f t="shared" si="137"/>
        <v>54. Thái BìnhHuyện Quỳnh Phụ</v>
      </c>
    </row>
    <row r="8777" spans="11:27" ht="15.75">
      <c r="K8777" s="21"/>
      <c r="L8777" s="17"/>
      <c r="M8777" s="17"/>
      <c r="N8777" s="24" t="s">
        <v>497</v>
      </c>
      <c r="O8777" s="24" t="s">
        <v>1751</v>
      </c>
      <c r="P8777" s="24" t="s">
        <v>7987</v>
      </c>
      <c r="Q8777" s="17" t="s">
        <v>356</v>
      </c>
      <c r="R8777" s="18">
        <v>155</v>
      </c>
      <c r="S8777" s="10">
        <v>56</v>
      </c>
      <c r="AA8777" s="11" t="str">
        <f t="shared" si="137"/>
        <v>54. Thái BìnhHuyện Quỳnh Phụ</v>
      </c>
    </row>
    <row r="8778" spans="11:27" ht="15.75">
      <c r="K8778" s="21"/>
      <c r="L8778" s="17"/>
      <c r="M8778" s="17"/>
      <c r="N8778" s="24" t="s">
        <v>497</v>
      </c>
      <c r="O8778" s="24" t="s">
        <v>1751</v>
      </c>
      <c r="P8778" s="24" t="s">
        <v>6466</v>
      </c>
      <c r="Q8778" s="17" t="s">
        <v>356</v>
      </c>
      <c r="R8778" s="18">
        <v>155</v>
      </c>
      <c r="S8778" s="10">
        <v>56</v>
      </c>
      <c r="AA8778" s="11" t="str">
        <f t="shared" si="137"/>
        <v>54. Thái BìnhHuyện Quỳnh Phụ</v>
      </c>
    </row>
    <row r="8779" spans="11:27" ht="15.75">
      <c r="K8779" s="21"/>
      <c r="L8779" s="17"/>
      <c r="M8779" s="17"/>
      <c r="N8779" s="24" t="s">
        <v>497</v>
      </c>
      <c r="O8779" s="24" t="s">
        <v>1751</v>
      </c>
      <c r="P8779" s="24" t="s">
        <v>7988</v>
      </c>
      <c r="Q8779" s="17" t="s">
        <v>356</v>
      </c>
      <c r="R8779" s="18">
        <v>155</v>
      </c>
      <c r="S8779" s="10">
        <v>56</v>
      </c>
      <c r="AA8779" s="11" t="str">
        <f t="shared" si="137"/>
        <v>54. Thái BìnhHuyện Quỳnh Phụ</v>
      </c>
    </row>
    <row r="8780" spans="11:27" ht="15.75">
      <c r="K8780" s="21"/>
      <c r="L8780" s="17"/>
      <c r="M8780" s="17"/>
      <c r="N8780" s="24" t="s">
        <v>497</v>
      </c>
      <c r="O8780" s="24" t="s">
        <v>1751</v>
      </c>
      <c r="P8780" s="24" t="s">
        <v>7989</v>
      </c>
      <c r="Q8780" s="17" t="s">
        <v>356</v>
      </c>
      <c r="R8780" s="18">
        <v>155</v>
      </c>
      <c r="S8780" s="10">
        <v>56</v>
      </c>
      <c r="AA8780" s="11" t="str">
        <f t="shared" si="137"/>
        <v>54. Thái BìnhHuyện Quỳnh Phụ</v>
      </c>
    </row>
    <row r="8781" spans="11:27" ht="15.75">
      <c r="K8781" s="21"/>
      <c r="L8781" s="17"/>
      <c r="M8781" s="17"/>
      <c r="N8781" s="24" t="s">
        <v>497</v>
      </c>
      <c r="O8781" s="24" t="s">
        <v>1751</v>
      </c>
      <c r="P8781" s="24" t="s">
        <v>6467</v>
      </c>
      <c r="Q8781" s="17" t="s">
        <v>356</v>
      </c>
      <c r="R8781" s="18">
        <v>155</v>
      </c>
      <c r="S8781" s="10">
        <v>56</v>
      </c>
      <c r="AA8781" s="11" t="str">
        <f t="shared" si="137"/>
        <v>54. Thái BìnhHuyện Quỳnh Phụ</v>
      </c>
    </row>
    <row r="8782" spans="11:27" ht="15.75">
      <c r="K8782" s="21"/>
      <c r="L8782" s="17"/>
      <c r="M8782" s="17"/>
      <c r="N8782" s="24" t="s">
        <v>497</v>
      </c>
      <c r="O8782" s="24" t="s">
        <v>1751</v>
      </c>
      <c r="P8782" s="24" t="s">
        <v>6468</v>
      </c>
      <c r="Q8782" s="17" t="s">
        <v>356</v>
      </c>
      <c r="R8782" s="18">
        <v>155</v>
      </c>
      <c r="S8782" s="10">
        <v>56</v>
      </c>
      <c r="AA8782" s="11" t="str">
        <f t="shared" si="137"/>
        <v>54. Thái BìnhHuyện Quỳnh Phụ</v>
      </c>
    </row>
    <row r="8783" spans="11:27" ht="15.75">
      <c r="K8783" s="21"/>
      <c r="L8783" s="17"/>
      <c r="M8783" s="17"/>
      <c r="N8783" s="24" t="s">
        <v>497</v>
      </c>
      <c r="O8783" s="24" t="s">
        <v>1751</v>
      </c>
      <c r="P8783" s="24" t="s">
        <v>7990</v>
      </c>
      <c r="Q8783" s="17" t="s">
        <v>356</v>
      </c>
      <c r="R8783" s="18">
        <v>155</v>
      </c>
      <c r="S8783" s="10">
        <v>56</v>
      </c>
      <c r="AA8783" s="11" t="str">
        <f t="shared" si="137"/>
        <v>54. Thái BìnhHuyện Quỳnh Phụ</v>
      </c>
    </row>
    <row r="8784" spans="11:27" ht="15.75">
      <c r="K8784" s="21"/>
      <c r="L8784" s="17"/>
      <c r="M8784" s="17"/>
      <c r="N8784" s="24" t="s">
        <v>497</v>
      </c>
      <c r="O8784" s="24" t="s">
        <v>1751</v>
      </c>
      <c r="P8784" s="24" t="s">
        <v>6469</v>
      </c>
      <c r="Q8784" s="17" t="s">
        <v>356</v>
      </c>
      <c r="R8784" s="18">
        <v>155</v>
      </c>
      <c r="S8784" s="10">
        <v>56</v>
      </c>
      <c r="AA8784" s="11" t="str">
        <f t="shared" si="137"/>
        <v>54. Thái BìnhHuyện Quỳnh Phụ</v>
      </c>
    </row>
    <row r="8785" spans="11:27" ht="15.75">
      <c r="K8785" s="21"/>
      <c r="L8785" s="17"/>
      <c r="M8785" s="17"/>
      <c r="N8785" s="24" t="s">
        <v>497</v>
      </c>
      <c r="O8785" s="24" t="s">
        <v>1751</v>
      </c>
      <c r="P8785" s="24" t="s">
        <v>6472</v>
      </c>
      <c r="Q8785" s="17" t="s">
        <v>356</v>
      </c>
      <c r="R8785" s="18">
        <v>155</v>
      </c>
      <c r="S8785" s="10">
        <v>56</v>
      </c>
      <c r="AA8785" s="11" t="str">
        <f t="shared" si="137"/>
        <v>54. Thái BìnhHuyện Quỳnh Phụ</v>
      </c>
    </row>
    <row r="8786" spans="11:27" ht="15.75">
      <c r="K8786" s="21"/>
      <c r="L8786" s="17"/>
      <c r="M8786" s="17"/>
      <c r="N8786" s="24" t="s">
        <v>497</v>
      </c>
      <c r="O8786" s="24" t="s">
        <v>1751</v>
      </c>
      <c r="P8786" s="24" t="s">
        <v>6473</v>
      </c>
      <c r="Q8786" s="17" t="s">
        <v>356</v>
      </c>
      <c r="R8786" s="18">
        <v>155</v>
      </c>
      <c r="S8786" s="10">
        <v>56</v>
      </c>
      <c r="AA8786" s="11" t="str">
        <f t="shared" si="137"/>
        <v>54. Thái BìnhHuyện Quỳnh Phụ</v>
      </c>
    </row>
    <row r="8787" spans="11:27" ht="15.75">
      <c r="K8787" s="21"/>
      <c r="L8787" s="17"/>
      <c r="M8787" s="17"/>
      <c r="N8787" s="24" t="s">
        <v>497</v>
      </c>
      <c r="O8787" s="24" t="s">
        <v>1751</v>
      </c>
      <c r="P8787" s="24" t="s">
        <v>6475</v>
      </c>
      <c r="Q8787" s="17" t="s">
        <v>356</v>
      </c>
      <c r="R8787" s="18">
        <v>155</v>
      </c>
      <c r="S8787" s="10">
        <v>56</v>
      </c>
      <c r="AA8787" s="11" t="str">
        <f t="shared" si="137"/>
        <v>54. Thái BìnhHuyện Quỳnh Phụ</v>
      </c>
    </row>
    <row r="8788" spans="11:27" ht="15.75">
      <c r="K8788" s="21"/>
      <c r="L8788" s="17"/>
      <c r="M8788" s="17"/>
      <c r="N8788" s="24" t="s">
        <v>497</v>
      </c>
      <c r="O8788" s="24" t="s">
        <v>1751</v>
      </c>
      <c r="P8788" s="24" t="s">
        <v>7991</v>
      </c>
      <c r="Q8788" s="17" t="s">
        <v>356</v>
      </c>
      <c r="R8788" s="18">
        <v>155</v>
      </c>
      <c r="S8788" s="10">
        <v>56</v>
      </c>
      <c r="AA8788" s="11" t="str">
        <f t="shared" si="137"/>
        <v>54. Thái BìnhHuyện Quỳnh Phụ</v>
      </c>
    </row>
    <row r="8789" spans="11:27" ht="15.75">
      <c r="K8789" s="21"/>
      <c r="L8789" s="17"/>
      <c r="M8789" s="17"/>
      <c r="N8789" s="24" t="s">
        <v>497</v>
      </c>
      <c r="O8789" s="24" t="s">
        <v>1751</v>
      </c>
      <c r="P8789" s="24" t="s">
        <v>6481</v>
      </c>
      <c r="Q8789" s="17" t="s">
        <v>356</v>
      </c>
      <c r="R8789" s="18">
        <v>155</v>
      </c>
      <c r="S8789" s="10">
        <v>56</v>
      </c>
      <c r="AA8789" s="11" t="str">
        <f t="shared" si="137"/>
        <v>54. Thái BìnhHuyện Quỳnh Phụ</v>
      </c>
    </row>
    <row r="8790" spans="11:27" ht="15.75">
      <c r="K8790" s="21"/>
      <c r="L8790" s="17"/>
      <c r="M8790" s="17"/>
      <c r="N8790" s="24" t="s">
        <v>497</v>
      </c>
      <c r="O8790" s="24" t="s">
        <v>1751</v>
      </c>
      <c r="P8790" s="24" t="s">
        <v>6582</v>
      </c>
      <c r="Q8790" s="17" t="s">
        <v>356</v>
      </c>
      <c r="R8790" s="18">
        <v>155</v>
      </c>
      <c r="S8790" s="10">
        <v>56</v>
      </c>
      <c r="AA8790" s="11" t="str">
        <f t="shared" si="137"/>
        <v>54. Thái BìnhHuyện Quỳnh Phụ</v>
      </c>
    </row>
    <row r="8791" spans="11:27" ht="15.75">
      <c r="K8791" s="21"/>
      <c r="L8791" s="17"/>
      <c r="M8791" s="17"/>
      <c r="N8791" s="24" t="s">
        <v>497</v>
      </c>
      <c r="O8791" s="24" t="s">
        <v>1751</v>
      </c>
      <c r="P8791" s="24" t="s">
        <v>7992</v>
      </c>
      <c r="Q8791" s="17" t="s">
        <v>356</v>
      </c>
      <c r="R8791" s="18">
        <v>155</v>
      </c>
      <c r="S8791" s="10">
        <v>56</v>
      </c>
      <c r="AA8791" s="11" t="str">
        <f t="shared" si="137"/>
        <v>54. Thái BìnhHuyện Quỳnh Phụ</v>
      </c>
    </row>
    <row r="8792" spans="11:27" ht="15.75">
      <c r="K8792" s="21"/>
      <c r="L8792" s="17"/>
      <c r="M8792" s="17"/>
      <c r="N8792" s="24" t="s">
        <v>497</v>
      </c>
      <c r="O8792" s="24" t="s">
        <v>1752</v>
      </c>
      <c r="P8792" s="24" t="s">
        <v>7993</v>
      </c>
      <c r="Q8792" s="17" t="s">
        <v>356</v>
      </c>
      <c r="R8792" s="18">
        <v>155</v>
      </c>
      <c r="S8792" s="10">
        <v>56</v>
      </c>
      <c r="AA8792" s="11" t="str">
        <f t="shared" si="137"/>
        <v>54. Thái BìnhHuyện Tiền Hải</v>
      </c>
    </row>
    <row r="8793" spans="11:27" ht="15.75">
      <c r="K8793" s="21"/>
      <c r="L8793" s="17"/>
      <c r="M8793" s="17"/>
      <c r="N8793" s="24" t="s">
        <v>497</v>
      </c>
      <c r="O8793" s="24" t="s">
        <v>1752</v>
      </c>
      <c r="P8793" s="24" t="s">
        <v>4511</v>
      </c>
      <c r="Q8793" s="17" t="s">
        <v>356</v>
      </c>
      <c r="R8793" s="18">
        <v>155</v>
      </c>
      <c r="S8793" s="10">
        <v>56</v>
      </c>
      <c r="AA8793" s="11" t="str">
        <f t="shared" si="137"/>
        <v>54. Thái BìnhHuyện Tiền Hải</v>
      </c>
    </row>
    <row r="8794" spans="11:27" ht="15.75">
      <c r="K8794" s="21"/>
      <c r="L8794" s="17"/>
      <c r="M8794" s="17"/>
      <c r="N8794" s="24" t="s">
        <v>497</v>
      </c>
      <c r="O8794" s="24" t="s">
        <v>1752</v>
      </c>
      <c r="P8794" s="24" t="s">
        <v>7994</v>
      </c>
      <c r="Q8794" s="17" t="s">
        <v>356</v>
      </c>
      <c r="R8794" s="18">
        <v>155</v>
      </c>
      <c r="S8794" s="10">
        <v>56</v>
      </c>
      <c r="AA8794" s="11" t="str">
        <f t="shared" si="137"/>
        <v>54. Thái BìnhHuyện Tiền Hải</v>
      </c>
    </row>
    <row r="8795" spans="11:27" ht="15.75">
      <c r="K8795" s="21"/>
      <c r="L8795" s="17"/>
      <c r="M8795" s="17"/>
      <c r="N8795" s="24" t="s">
        <v>497</v>
      </c>
      <c r="O8795" s="24" t="s">
        <v>1752</v>
      </c>
      <c r="P8795" s="24" t="s">
        <v>7995</v>
      </c>
      <c r="Q8795" s="17" t="s">
        <v>356</v>
      </c>
      <c r="R8795" s="18">
        <v>155</v>
      </c>
      <c r="S8795" s="10">
        <v>56</v>
      </c>
      <c r="AA8795" s="11" t="str">
        <f t="shared" si="137"/>
        <v>54. Thái BìnhHuyện Tiền Hải</v>
      </c>
    </row>
    <row r="8796" spans="11:27" ht="15.75">
      <c r="K8796" s="21"/>
      <c r="L8796" s="17"/>
      <c r="M8796" s="17"/>
      <c r="N8796" s="24" t="s">
        <v>497</v>
      </c>
      <c r="O8796" s="24" t="s">
        <v>1752</v>
      </c>
      <c r="P8796" s="24" t="s">
        <v>7938</v>
      </c>
      <c r="Q8796" s="17" t="s">
        <v>356</v>
      </c>
      <c r="R8796" s="18">
        <v>155</v>
      </c>
      <c r="S8796" s="10">
        <v>56</v>
      </c>
      <c r="AA8796" s="11" t="str">
        <f t="shared" si="137"/>
        <v>54. Thái BìnhHuyện Tiền Hải</v>
      </c>
    </row>
    <row r="8797" spans="11:27" ht="15.75">
      <c r="K8797" s="21"/>
      <c r="L8797" s="17"/>
      <c r="M8797" s="17"/>
      <c r="N8797" s="24" t="s">
        <v>497</v>
      </c>
      <c r="O8797" s="24" t="s">
        <v>1752</v>
      </c>
      <c r="P8797" s="24" t="s">
        <v>7996</v>
      </c>
      <c r="Q8797" s="17" t="s">
        <v>356</v>
      </c>
      <c r="R8797" s="18">
        <v>155</v>
      </c>
      <c r="S8797" s="10">
        <v>56</v>
      </c>
      <c r="AA8797" s="11" t="str">
        <f t="shared" si="137"/>
        <v>54. Thái BìnhHuyện Tiền Hải</v>
      </c>
    </row>
    <row r="8798" spans="11:27" ht="15.75">
      <c r="K8798" s="21"/>
      <c r="L8798" s="17"/>
      <c r="M8798" s="17"/>
      <c r="N8798" s="24" t="s">
        <v>497</v>
      </c>
      <c r="O8798" s="24" t="s">
        <v>1752</v>
      </c>
      <c r="P8798" s="24" t="s">
        <v>7997</v>
      </c>
      <c r="Q8798" s="17" t="s">
        <v>356</v>
      </c>
      <c r="R8798" s="18">
        <v>155</v>
      </c>
      <c r="S8798" s="10">
        <v>56</v>
      </c>
      <c r="AA8798" s="11" t="str">
        <f t="shared" si="137"/>
        <v>54. Thái BìnhHuyện Tiền Hải</v>
      </c>
    </row>
    <row r="8799" spans="11:27" ht="15.75">
      <c r="K8799" s="21"/>
      <c r="L8799" s="17"/>
      <c r="M8799" s="17"/>
      <c r="N8799" s="24" t="s">
        <v>497</v>
      </c>
      <c r="O8799" s="24" t="s">
        <v>1752</v>
      </c>
      <c r="P8799" s="24" t="s">
        <v>4491</v>
      </c>
      <c r="Q8799" s="17" t="s">
        <v>356</v>
      </c>
      <c r="R8799" s="18">
        <v>155</v>
      </c>
      <c r="S8799" s="10">
        <v>56</v>
      </c>
      <c r="AA8799" s="11" t="str">
        <f t="shared" si="137"/>
        <v>54. Thái BìnhHuyện Tiền Hải</v>
      </c>
    </row>
    <row r="8800" spans="11:27" ht="15.75">
      <c r="K8800" s="21"/>
      <c r="L8800" s="17"/>
      <c r="M8800" s="17"/>
      <c r="N8800" s="24" t="s">
        <v>497</v>
      </c>
      <c r="O8800" s="24" t="s">
        <v>1752</v>
      </c>
      <c r="P8800" s="24" t="s">
        <v>2873</v>
      </c>
      <c r="Q8800" s="17" t="s">
        <v>356</v>
      </c>
      <c r="R8800" s="18">
        <v>155</v>
      </c>
      <c r="S8800" s="10">
        <v>56</v>
      </c>
      <c r="AA8800" s="11" t="str">
        <f t="shared" si="137"/>
        <v>54. Thái BìnhHuyện Tiền Hải</v>
      </c>
    </row>
    <row r="8801" spans="11:27" ht="15.75">
      <c r="K8801" s="21"/>
      <c r="L8801" s="17"/>
      <c r="M8801" s="17"/>
      <c r="N8801" s="24" t="s">
        <v>497</v>
      </c>
      <c r="O8801" s="24" t="s">
        <v>1752</v>
      </c>
      <c r="P8801" s="24" t="s">
        <v>7998</v>
      </c>
      <c r="Q8801" s="17" t="s">
        <v>356</v>
      </c>
      <c r="R8801" s="18">
        <v>155</v>
      </c>
      <c r="S8801" s="10">
        <v>56</v>
      </c>
      <c r="AA8801" s="11" t="str">
        <f t="shared" si="137"/>
        <v>54. Thái BìnhHuyện Tiền Hải</v>
      </c>
    </row>
    <row r="8802" spans="11:27" ht="15.75">
      <c r="K8802" s="21"/>
      <c r="L8802" s="17"/>
      <c r="M8802" s="17"/>
      <c r="N8802" s="24" t="s">
        <v>497</v>
      </c>
      <c r="O8802" s="24" t="s">
        <v>1752</v>
      </c>
      <c r="P8802" s="24" t="s">
        <v>7999</v>
      </c>
      <c r="Q8802" s="17" t="s">
        <v>356</v>
      </c>
      <c r="R8802" s="18">
        <v>155</v>
      </c>
      <c r="S8802" s="10">
        <v>56</v>
      </c>
      <c r="AA8802" s="11" t="str">
        <f t="shared" si="137"/>
        <v>54. Thái BìnhHuyện Tiền Hải</v>
      </c>
    </row>
    <row r="8803" spans="11:27" ht="15.75">
      <c r="K8803" s="21"/>
      <c r="L8803" s="17"/>
      <c r="M8803" s="17"/>
      <c r="N8803" s="24" t="s">
        <v>497</v>
      </c>
      <c r="O8803" s="24" t="s">
        <v>1752</v>
      </c>
      <c r="P8803" s="24" t="s">
        <v>8000</v>
      </c>
      <c r="Q8803" s="17" t="s">
        <v>356</v>
      </c>
      <c r="R8803" s="18">
        <v>155</v>
      </c>
      <c r="S8803" s="10">
        <v>56</v>
      </c>
      <c r="AA8803" s="11" t="str">
        <f t="shared" si="137"/>
        <v>54. Thái BìnhHuyện Tiền Hải</v>
      </c>
    </row>
    <row r="8804" spans="11:27" ht="15.75">
      <c r="K8804" s="21"/>
      <c r="L8804" s="17"/>
      <c r="M8804" s="17"/>
      <c r="N8804" s="24" t="s">
        <v>497</v>
      </c>
      <c r="O8804" s="24" t="s">
        <v>1752</v>
      </c>
      <c r="P8804" s="24" t="s">
        <v>4853</v>
      </c>
      <c r="Q8804" s="17" t="s">
        <v>356</v>
      </c>
      <c r="R8804" s="18">
        <v>155</v>
      </c>
      <c r="S8804" s="10">
        <v>56</v>
      </c>
      <c r="AA8804" s="11" t="str">
        <f t="shared" si="137"/>
        <v>54. Thái BìnhHuyện Tiền Hải</v>
      </c>
    </row>
    <row r="8805" spans="11:27" ht="15.75">
      <c r="K8805" s="21"/>
      <c r="L8805" s="17"/>
      <c r="M8805" s="17"/>
      <c r="N8805" s="24" t="s">
        <v>497</v>
      </c>
      <c r="O8805" s="24" t="s">
        <v>1752</v>
      </c>
      <c r="P8805" s="24" t="s">
        <v>2734</v>
      </c>
      <c r="Q8805" s="17" t="s">
        <v>356</v>
      </c>
      <c r="R8805" s="18">
        <v>155</v>
      </c>
      <c r="S8805" s="10">
        <v>56</v>
      </c>
      <c r="AA8805" s="11" t="str">
        <f t="shared" si="137"/>
        <v>54. Thái BìnhHuyện Tiền Hải</v>
      </c>
    </row>
    <row r="8806" spans="11:27" ht="15.75">
      <c r="K8806" s="21"/>
      <c r="L8806" s="17"/>
      <c r="M8806" s="17"/>
      <c r="N8806" s="24" t="s">
        <v>497</v>
      </c>
      <c r="O8806" s="24" t="s">
        <v>1752</v>
      </c>
      <c r="P8806" s="24" t="s">
        <v>3316</v>
      </c>
      <c r="Q8806" s="17" t="s">
        <v>356</v>
      </c>
      <c r="R8806" s="18">
        <v>155</v>
      </c>
      <c r="S8806" s="10">
        <v>56</v>
      </c>
      <c r="AA8806" s="11" t="str">
        <f t="shared" si="137"/>
        <v>54. Thái BìnhHuyện Tiền Hải</v>
      </c>
    </row>
    <row r="8807" spans="11:27" ht="15.75">
      <c r="K8807" s="21"/>
      <c r="L8807" s="17"/>
      <c r="M8807" s="17"/>
      <c r="N8807" s="24" t="s">
        <v>497</v>
      </c>
      <c r="O8807" s="24" t="s">
        <v>1752</v>
      </c>
      <c r="P8807" s="24" t="s">
        <v>5957</v>
      </c>
      <c r="Q8807" s="17" t="s">
        <v>356</v>
      </c>
      <c r="R8807" s="18">
        <v>155</v>
      </c>
      <c r="S8807" s="10">
        <v>56</v>
      </c>
      <c r="AA8807" s="11" t="str">
        <f t="shared" si="137"/>
        <v>54. Thái BìnhHuyện Tiền Hải</v>
      </c>
    </row>
    <row r="8808" spans="11:27" ht="15.75">
      <c r="K8808" s="21"/>
      <c r="L8808" s="17"/>
      <c r="M8808" s="17"/>
      <c r="N8808" s="24" t="s">
        <v>497</v>
      </c>
      <c r="O8808" s="24" t="s">
        <v>1752</v>
      </c>
      <c r="P8808" s="24" t="s">
        <v>6156</v>
      </c>
      <c r="Q8808" s="17" t="s">
        <v>356</v>
      </c>
      <c r="R8808" s="18">
        <v>155</v>
      </c>
      <c r="S8808" s="10">
        <v>56</v>
      </c>
      <c r="AA8808" s="11" t="str">
        <f t="shared" si="137"/>
        <v>54. Thái BìnhHuyện Tiền Hải</v>
      </c>
    </row>
    <row r="8809" spans="11:27" ht="15.75">
      <c r="K8809" s="21"/>
      <c r="L8809" s="17"/>
      <c r="M8809" s="17"/>
      <c r="N8809" s="24" t="s">
        <v>497</v>
      </c>
      <c r="O8809" s="24" t="s">
        <v>1752</v>
      </c>
      <c r="P8809" s="24" t="s">
        <v>605</v>
      </c>
      <c r="Q8809" s="17" t="s">
        <v>356</v>
      </c>
      <c r="R8809" s="18">
        <v>155</v>
      </c>
      <c r="S8809" s="10">
        <v>56</v>
      </c>
      <c r="AA8809" s="11" t="str">
        <f t="shared" si="137"/>
        <v>54. Thái BìnhHuyện Tiền Hải</v>
      </c>
    </row>
    <row r="8810" spans="11:27" ht="15.75">
      <c r="K8810" s="21"/>
      <c r="L8810" s="17"/>
      <c r="M8810" s="17"/>
      <c r="N8810" s="24" t="s">
        <v>497</v>
      </c>
      <c r="O8810" s="24" t="s">
        <v>1752</v>
      </c>
      <c r="P8810" s="24" t="s">
        <v>2017</v>
      </c>
      <c r="Q8810" s="17" t="s">
        <v>356</v>
      </c>
      <c r="R8810" s="18">
        <v>155</v>
      </c>
      <c r="S8810" s="10">
        <v>56</v>
      </c>
      <c r="AA8810" s="11" t="str">
        <f t="shared" si="137"/>
        <v>54. Thái BìnhHuyện Tiền Hải</v>
      </c>
    </row>
    <row r="8811" spans="11:27" ht="15.75">
      <c r="K8811" s="21"/>
      <c r="L8811" s="17"/>
      <c r="M8811" s="17"/>
      <c r="N8811" s="24" t="s">
        <v>497</v>
      </c>
      <c r="O8811" s="24" t="s">
        <v>1752</v>
      </c>
      <c r="P8811" s="24" t="s">
        <v>8001</v>
      </c>
      <c r="Q8811" s="17" t="s">
        <v>356</v>
      </c>
      <c r="R8811" s="18">
        <v>155</v>
      </c>
      <c r="S8811" s="10">
        <v>56</v>
      </c>
      <c r="AA8811" s="11" t="str">
        <f t="shared" si="137"/>
        <v>54. Thái BìnhHuyện Tiền Hải</v>
      </c>
    </row>
    <row r="8812" spans="11:27" ht="15.75">
      <c r="K8812" s="21"/>
      <c r="L8812" s="17"/>
      <c r="M8812" s="17"/>
      <c r="N8812" s="24" t="s">
        <v>497</v>
      </c>
      <c r="O8812" s="24" t="s">
        <v>1752</v>
      </c>
      <c r="P8812" s="24" t="s">
        <v>6162</v>
      </c>
      <c r="Q8812" s="17" t="s">
        <v>356</v>
      </c>
      <c r="R8812" s="18">
        <v>155</v>
      </c>
      <c r="S8812" s="10">
        <v>56</v>
      </c>
      <c r="AA8812" s="11" t="str">
        <f t="shared" si="137"/>
        <v>54. Thái BìnhHuyện Tiền Hải</v>
      </c>
    </row>
    <row r="8813" spans="11:27" ht="15.75">
      <c r="K8813" s="21"/>
      <c r="L8813" s="17"/>
      <c r="M8813" s="17"/>
      <c r="N8813" s="24" t="s">
        <v>497</v>
      </c>
      <c r="O8813" s="24" t="s">
        <v>1752</v>
      </c>
      <c r="P8813" s="24" t="s">
        <v>6163</v>
      </c>
      <c r="Q8813" s="17" t="s">
        <v>356</v>
      </c>
      <c r="R8813" s="18">
        <v>155</v>
      </c>
      <c r="S8813" s="10">
        <v>56</v>
      </c>
      <c r="AA8813" s="11" t="str">
        <f t="shared" si="137"/>
        <v>54. Thái BìnhHuyện Tiền Hải</v>
      </c>
    </row>
    <row r="8814" spans="11:27" ht="15.75">
      <c r="K8814" s="21"/>
      <c r="L8814" s="17"/>
      <c r="M8814" s="17"/>
      <c r="N8814" s="24" t="s">
        <v>497</v>
      </c>
      <c r="O8814" s="24" t="s">
        <v>1752</v>
      </c>
      <c r="P8814" s="24" t="s">
        <v>8002</v>
      </c>
      <c r="Q8814" s="17" t="s">
        <v>356</v>
      </c>
      <c r="R8814" s="18">
        <v>155</v>
      </c>
      <c r="S8814" s="10">
        <v>56</v>
      </c>
      <c r="AA8814" s="11" t="str">
        <f t="shared" si="137"/>
        <v>54. Thái BìnhHuyện Tiền Hải</v>
      </c>
    </row>
    <row r="8815" spans="11:27" ht="15.75">
      <c r="K8815" s="21"/>
      <c r="L8815" s="17"/>
      <c r="M8815" s="17"/>
      <c r="N8815" s="24" t="s">
        <v>497</v>
      </c>
      <c r="O8815" s="24" t="s">
        <v>1752</v>
      </c>
      <c r="P8815" s="24" t="s">
        <v>4849</v>
      </c>
      <c r="Q8815" s="17" t="s">
        <v>356</v>
      </c>
      <c r="R8815" s="18">
        <v>155</v>
      </c>
      <c r="S8815" s="10">
        <v>56</v>
      </c>
      <c r="AA8815" s="11" t="str">
        <f t="shared" si="137"/>
        <v>54. Thái BìnhHuyện Tiền Hải</v>
      </c>
    </row>
    <row r="8816" spans="11:27" ht="15.75">
      <c r="K8816" s="21"/>
      <c r="L8816" s="17"/>
      <c r="M8816" s="17"/>
      <c r="N8816" s="24" t="s">
        <v>497</v>
      </c>
      <c r="O8816" s="24" t="s">
        <v>1752</v>
      </c>
      <c r="P8816" s="24" t="s">
        <v>8003</v>
      </c>
      <c r="Q8816" s="17" t="s">
        <v>356</v>
      </c>
      <c r="R8816" s="18">
        <v>155</v>
      </c>
      <c r="S8816" s="10">
        <v>56</v>
      </c>
      <c r="AA8816" s="11" t="str">
        <f t="shared" si="137"/>
        <v>54. Thái BìnhHuyện Tiền Hải</v>
      </c>
    </row>
    <row r="8817" spans="11:27" ht="15.75">
      <c r="K8817" s="21"/>
      <c r="L8817" s="17"/>
      <c r="M8817" s="17"/>
      <c r="N8817" s="24" t="s">
        <v>497</v>
      </c>
      <c r="O8817" s="24" t="s">
        <v>1752</v>
      </c>
      <c r="P8817" s="24" t="s">
        <v>3150</v>
      </c>
      <c r="Q8817" s="17" t="s">
        <v>356</v>
      </c>
      <c r="R8817" s="18">
        <v>155</v>
      </c>
      <c r="S8817" s="10">
        <v>56</v>
      </c>
      <c r="AA8817" s="11" t="str">
        <f t="shared" si="137"/>
        <v>54. Thái BìnhHuyện Tiền Hải</v>
      </c>
    </row>
    <row r="8818" spans="11:27" ht="15.75">
      <c r="K8818" s="21"/>
      <c r="L8818" s="17"/>
      <c r="M8818" s="17"/>
      <c r="N8818" s="24" t="s">
        <v>497</v>
      </c>
      <c r="O8818" s="24" t="s">
        <v>1752</v>
      </c>
      <c r="P8818" s="24" t="s">
        <v>8004</v>
      </c>
      <c r="Q8818" s="17" t="s">
        <v>356</v>
      </c>
      <c r="R8818" s="18">
        <v>155</v>
      </c>
      <c r="S8818" s="10">
        <v>56</v>
      </c>
      <c r="AA8818" s="11" t="str">
        <f t="shared" si="137"/>
        <v>54. Thái BìnhHuyện Tiền Hải</v>
      </c>
    </row>
    <row r="8819" spans="11:27" ht="15.75">
      <c r="K8819" s="21"/>
      <c r="L8819" s="17"/>
      <c r="M8819" s="17"/>
      <c r="N8819" s="24" t="s">
        <v>497</v>
      </c>
      <c r="O8819" s="24" t="s">
        <v>1752</v>
      </c>
      <c r="P8819" s="24" t="s">
        <v>8005</v>
      </c>
      <c r="Q8819" s="17" t="s">
        <v>356</v>
      </c>
      <c r="R8819" s="18">
        <v>155</v>
      </c>
      <c r="S8819" s="10">
        <v>56</v>
      </c>
      <c r="AA8819" s="11" t="str">
        <f t="shared" si="137"/>
        <v>54. Thái BìnhHuyện Tiền Hải</v>
      </c>
    </row>
    <row r="8820" spans="11:27" ht="15.75">
      <c r="K8820" s="21"/>
      <c r="L8820" s="17"/>
      <c r="M8820" s="17"/>
      <c r="N8820" s="24" t="s">
        <v>497</v>
      </c>
      <c r="O8820" s="24" t="s">
        <v>1752</v>
      </c>
      <c r="P8820" s="24" t="s">
        <v>5006</v>
      </c>
      <c r="Q8820" s="17" t="s">
        <v>356</v>
      </c>
      <c r="R8820" s="18">
        <v>155</v>
      </c>
      <c r="S8820" s="10">
        <v>56</v>
      </c>
      <c r="AA8820" s="11" t="str">
        <f t="shared" si="137"/>
        <v>54. Thái BìnhHuyện Tiền Hải</v>
      </c>
    </row>
    <row r="8821" spans="11:27" ht="15.75">
      <c r="K8821" s="21"/>
      <c r="L8821" s="17"/>
      <c r="M8821" s="17"/>
      <c r="N8821" s="24" t="s">
        <v>497</v>
      </c>
      <c r="O8821" s="24" t="s">
        <v>1752</v>
      </c>
      <c r="P8821" s="24" t="s">
        <v>8006</v>
      </c>
      <c r="Q8821" s="17" t="s">
        <v>356</v>
      </c>
      <c r="R8821" s="18">
        <v>155</v>
      </c>
      <c r="S8821" s="10">
        <v>56</v>
      </c>
      <c r="AA8821" s="11" t="str">
        <f t="shared" si="137"/>
        <v>54. Thái BìnhHuyện Tiền Hải</v>
      </c>
    </row>
    <row r="8822" spans="11:27" ht="15.75">
      <c r="K8822" s="21"/>
      <c r="L8822" s="17"/>
      <c r="M8822" s="17"/>
      <c r="N8822" s="24" t="s">
        <v>497</v>
      </c>
      <c r="O8822" s="24" t="s">
        <v>1752</v>
      </c>
      <c r="P8822" s="24" t="s">
        <v>8007</v>
      </c>
      <c r="Q8822" s="17" t="s">
        <v>356</v>
      </c>
      <c r="R8822" s="18">
        <v>155</v>
      </c>
      <c r="S8822" s="10">
        <v>56</v>
      </c>
      <c r="AA8822" s="11" t="str">
        <f t="shared" si="137"/>
        <v>54. Thái BìnhHuyện Tiền Hải</v>
      </c>
    </row>
    <row r="8823" spans="11:27" ht="15.75">
      <c r="K8823" s="21"/>
      <c r="L8823" s="17"/>
      <c r="M8823" s="17"/>
      <c r="N8823" s="24" t="s">
        <v>497</v>
      </c>
      <c r="O8823" s="24" t="s">
        <v>1752</v>
      </c>
      <c r="P8823" s="24" t="s">
        <v>5626</v>
      </c>
      <c r="Q8823" s="17" t="s">
        <v>356</v>
      </c>
      <c r="R8823" s="18">
        <v>155</v>
      </c>
      <c r="S8823" s="10">
        <v>56</v>
      </c>
      <c r="AA8823" s="11" t="str">
        <f t="shared" si="137"/>
        <v>54. Thái BìnhHuyện Tiền Hải</v>
      </c>
    </row>
    <row r="8824" spans="11:27" ht="15.75">
      <c r="K8824" s="21"/>
      <c r="L8824" s="17"/>
      <c r="M8824" s="17"/>
      <c r="N8824" s="24" t="s">
        <v>497</v>
      </c>
      <c r="O8824" s="24" t="s">
        <v>1754</v>
      </c>
      <c r="P8824" s="24" t="s">
        <v>8008</v>
      </c>
      <c r="Q8824" s="17" t="s">
        <v>356</v>
      </c>
      <c r="R8824" s="18">
        <v>155</v>
      </c>
      <c r="S8824" s="10">
        <v>56</v>
      </c>
      <c r="AA8824" s="11" t="str">
        <f t="shared" si="137"/>
        <v>54. Thái BìnhHuyện Thái Thụy</v>
      </c>
    </row>
    <row r="8825" spans="11:27" ht="15.75">
      <c r="K8825" s="21"/>
      <c r="L8825" s="17"/>
      <c r="M8825" s="17"/>
      <c r="N8825" s="24" t="s">
        <v>497</v>
      </c>
      <c r="O8825" s="24" t="s">
        <v>1754</v>
      </c>
      <c r="P8825" s="24" t="s">
        <v>3093</v>
      </c>
      <c r="Q8825" s="17" t="s">
        <v>356</v>
      </c>
      <c r="R8825" s="18">
        <v>155</v>
      </c>
      <c r="S8825" s="10">
        <v>56</v>
      </c>
      <c r="AA8825" s="11" t="str">
        <f t="shared" si="137"/>
        <v>54. Thái BìnhHuyện Thái Thụy</v>
      </c>
    </row>
    <row r="8826" spans="11:27" ht="15.75">
      <c r="K8826" s="21"/>
      <c r="L8826" s="17"/>
      <c r="M8826" s="17"/>
      <c r="N8826" s="24" t="s">
        <v>497</v>
      </c>
      <c r="O8826" s="24" t="s">
        <v>1754</v>
      </c>
      <c r="P8826" s="24" t="s">
        <v>8009</v>
      </c>
      <c r="Q8826" s="17" t="s">
        <v>356</v>
      </c>
      <c r="R8826" s="18">
        <v>155</v>
      </c>
      <c r="S8826" s="10">
        <v>56</v>
      </c>
      <c r="AA8826" s="11" t="str">
        <f t="shared" si="137"/>
        <v>54. Thái BìnhHuyện Thái Thụy</v>
      </c>
    </row>
    <row r="8827" spans="11:27" ht="15.75">
      <c r="K8827" s="21"/>
      <c r="L8827" s="17"/>
      <c r="M8827" s="17"/>
      <c r="N8827" s="24" t="s">
        <v>497</v>
      </c>
      <c r="O8827" s="24" t="s">
        <v>1754</v>
      </c>
      <c r="P8827" s="24" t="s">
        <v>8010</v>
      </c>
      <c r="Q8827" s="17" t="s">
        <v>356</v>
      </c>
      <c r="R8827" s="18">
        <v>155</v>
      </c>
      <c r="S8827" s="10">
        <v>56</v>
      </c>
      <c r="AA8827" s="11" t="str">
        <f t="shared" si="137"/>
        <v>54. Thái BìnhHuyện Thái Thụy</v>
      </c>
    </row>
    <row r="8828" spans="11:27" ht="15.75">
      <c r="K8828" s="21"/>
      <c r="L8828" s="17"/>
      <c r="M8828" s="17"/>
      <c r="N8828" s="24" t="s">
        <v>497</v>
      </c>
      <c r="O8828" s="24" t="s">
        <v>1754</v>
      </c>
      <c r="P8828" s="24" t="s">
        <v>2311</v>
      </c>
      <c r="Q8828" s="17" t="s">
        <v>356</v>
      </c>
      <c r="R8828" s="18">
        <v>155</v>
      </c>
      <c r="S8828" s="10">
        <v>56</v>
      </c>
      <c r="AA8828" s="11" t="str">
        <f t="shared" si="137"/>
        <v>54. Thái BìnhHuyện Thái Thụy</v>
      </c>
    </row>
    <row r="8829" spans="11:27" ht="15.75">
      <c r="K8829" s="21"/>
      <c r="L8829" s="17"/>
      <c r="M8829" s="17"/>
      <c r="N8829" s="24" t="s">
        <v>497</v>
      </c>
      <c r="O8829" s="24" t="s">
        <v>1754</v>
      </c>
      <c r="P8829" s="24" t="s">
        <v>8011</v>
      </c>
      <c r="Q8829" s="17" t="s">
        <v>356</v>
      </c>
      <c r="R8829" s="18">
        <v>155</v>
      </c>
      <c r="S8829" s="10">
        <v>56</v>
      </c>
      <c r="AA8829" s="11" t="str">
        <f t="shared" si="137"/>
        <v>54. Thái BìnhHuyện Thái Thụy</v>
      </c>
    </row>
    <row r="8830" spans="11:27" ht="15.75">
      <c r="K8830" s="21"/>
      <c r="L8830" s="17"/>
      <c r="M8830" s="17"/>
      <c r="N8830" s="24" t="s">
        <v>497</v>
      </c>
      <c r="O8830" s="24" t="s">
        <v>1754</v>
      </c>
      <c r="P8830" s="24" t="s">
        <v>3135</v>
      </c>
      <c r="Q8830" s="17" t="s">
        <v>356</v>
      </c>
      <c r="R8830" s="18">
        <v>155</v>
      </c>
      <c r="S8830" s="10">
        <v>56</v>
      </c>
      <c r="AA8830" s="11" t="str">
        <f t="shared" si="137"/>
        <v>54. Thái BìnhHuyện Thái Thụy</v>
      </c>
    </row>
    <row r="8831" spans="11:27" ht="15.75">
      <c r="K8831" s="21"/>
      <c r="L8831" s="17"/>
      <c r="M8831" s="17"/>
      <c r="N8831" s="24" t="s">
        <v>497</v>
      </c>
      <c r="O8831" s="24" t="s">
        <v>1754</v>
      </c>
      <c r="P8831" s="24" t="s">
        <v>913</v>
      </c>
      <c r="Q8831" s="17" t="s">
        <v>356</v>
      </c>
      <c r="R8831" s="18">
        <v>155</v>
      </c>
      <c r="S8831" s="10">
        <v>56</v>
      </c>
      <c r="AA8831" s="11" t="str">
        <f t="shared" si="137"/>
        <v>54. Thái BìnhHuyện Thái Thụy</v>
      </c>
    </row>
    <row r="8832" spans="11:27" ht="15.75">
      <c r="K8832" s="21"/>
      <c r="L8832" s="17"/>
      <c r="M8832" s="17"/>
      <c r="N8832" s="24" t="s">
        <v>497</v>
      </c>
      <c r="O8832" s="24" t="s">
        <v>1754</v>
      </c>
      <c r="P8832" s="24" t="s">
        <v>8012</v>
      </c>
      <c r="Q8832" s="17" t="s">
        <v>356</v>
      </c>
      <c r="R8832" s="18">
        <v>155</v>
      </c>
      <c r="S8832" s="10">
        <v>56</v>
      </c>
      <c r="AA8832" s="11" t="str">
        <f t="shared" si="137"/>
        <v>54. Thái BìnhHuyện Thái Thụy</v>
      </c>
    </row>
    <row r="8833" spans="11:27" ht="15.75">
      <c r="K8833" s="21"/>
      <c r="L8833" s="17"/>
      <c r="M8833" s="17"/>
      <c r="N8833" s="24" t="s">
        <v>497</v>
      </c>
      <c r="O8833" s="24" t="s">
        <v>1754</v>
      </c>
      <c r="P8833" s="24" t="s">
        <v>8013</v>
      </c>
      <c r="Q8833" s="17" t="s">
        <v>356</v>
      </c>
      <c r="R8833" s="18">
        <v>155</v>
      </c>
      <c r="S8833" s="10">
        <v>56</v>
      </c>
      <c r="AA8833" s="11" t="str">
        <f t="shared" si="137"/>
        <v>54. Thái BìnhHuyện Thái Thụy</v>
      </c>
    </row>
    <row r="8834" spans="11:27" ht="15.75">
      <c r="K8834" s="21"/>
      <c r="L8834" s="17"/>
      <c r="M8834" s="17"/>
      <c r="N8834" s="24" t="s">
        <v>497</v>
      </c>
      <c r="O8834" s="24" t="s">
        <v>1754</v>
      </c>
      <c r="P8834" s="24" t="s">
        <v>8014</v>
      </c>
      <c r="Q8834" s="17" t="s">
        <v>356</v>
      </c>
      <c r="R8834" s="18">
        <v>155</v>
      </c>
      <c r="S8834" s="10">
        <v>56</v>
      </c>
      <c r="AA8834" s="11" t="str">
        <f t="shared" si="137"/>
        <v>54. Thái BìnhHuyện Thái Thụy</v>
      </c>
    </row>
    <row r="8835" spans="11:27" ht="15.75">
      <c r="K8835" s="21"/>
      <c r="L8835" s="17"/>
      <c r="M8835" s="17"/>
      <c r="N8835" s="24" t="s">
        <v>497</v>
      </c>
      <c r="O8835" s="24" t="s">
        <v>1754</v>
      </c>
      <c r="P8835" s="24" t="s">
        <v>7961</v>
      </c>
      <c r="Q8835" s="17" t="s">
        <v>356</v>
      </c>
      <c r="R8835" s="18">
        <v>155</v>
      </c>
      <c r="S8835" s="10">
        <v>56</v>
      </c>
      <c r="AA8835" s="11" t="str">
        <f t="shared" si="137"/>
        <v>54. Thái BìnhHuyện Thái Thụy</v>
      </c>
    </row>
    <row r="8836" spans="11:27" ht="15.75">
      <c r="K8836" s="21"/>
      <c r="L8836" s="17"/>
      <c r="M8836" s="17"/>
      <c r="N8836" s="24" t="s">
        <v>497</v>
      </c>
      <c r="O8836" s="24" t="s">
        <v>1754</v>
      </c>
      <c r="P8836" s="24" t="s">
        <v>8015</v>
      </c>
      <c r="Q8836" s="17" t="s">
        <v>356</v>
      </c>
      <c r="R8836" s="18">
        <v>155</v>
      </c>
      <c r="S8836" s="10">
        <v>56</v>
      </c>
      <c r="AA8836" s="11" t="str">
        <f t="shared" si="137"/>
        <v>54. Thái BìnhHuyện Thái Thụy</v>
      </c>
    </row>
    <row r="8837" spans="11:27" ht="15.75">
      <c r="K8837" s="21"/>
      <c r="L8837" s="17"/>
      <c r="M8837" s="17"/>
      <c r="N8837" s="24" t="s">
        <v>497</v>
      </c>
      <c r="O8837" s="24" t="s">
        <v>1754</v>
      </c>
      <c r="P8837" s="24" t="s">
        <v>8016</v>
      </c>
      <c r="Q8837" s="17" t="s">
        <v>356</v>
      </c>
      <c r="R8837" s="18">
        <v>155</v>
      </c>
      <c r="S8837" s="10">
        <v>56</v>
      </c>
      <c r="AA8837" s="11" t="str">
        <f t="shared" si="137"/>
        <v>54. Thái BìnhHuyện Thái Thụy</v>
      </c>
    </row>
    <row r="8838" spans="11:27" ht="15.75">
      <c r="K8838" s="21"/>
      <c r="L8838" s="17"/>
      <c r="M8838" s="17"/>
      <c r="N8838" s="24" t="s">
        <v>497</v>
      </c>
      <c r="O8838" s="24" t="s">
        <v>1754</v>
      </c>
      <c r="P8838" s="24" t="s">
        <v>8017</v>
      </c>
      <c r="Q8838" s="17" t="s">
        <v>356</v>
      </c>
      <c r="R8838" s="18">
        <v>155</v>
      </c>
      <c r="S8838" s="10">
        <v>56</v>
      </c>
      <c r="AA8838" s="11" t="str">
        <f t="shared" ref="AA8838:AA8901" si="138">N8838&amp;O8838</f>
        <v>54. Thái BìnhHuyện Thái Thụy</v>
      </c>
    </row>
    <row r="8839" spans="11:27" ht="15.75">
      <c r="K8839" s="21"/>
      <c r="L8839" s="17"/>
      <c r="M8839" s="17"/>
      <c r="N8839" s="24" t="s">
        <v>497</v>
      </c>
      <c r="O8839" s="24" t="s">
        <v>1754</v>
      </c>
      <c r="P8839" s="24" t="s">
        <v>8018</v>
      </c>
      <c r="Q8839" s="17" t="s">
        <v>356</v>
      </c>
      <c r="R8839" s="18">
        <v>155</v>
      </c>
      <c r="S8839" s="10">
        <v>56</v>
      </c>
      <c r="AA8839" s="11" t="str">
        <f t="shared" si="138"/>
        <v>54. Thái BìnhHuyện Thái Thụy</v>
      </c>
    </row>
    <row r="8840" spans="11:27" ht="15.75">
      <c r="K8840" s="21"/>
      <c r="L8840" s="17"/>
      <c r="M8840" s="17"/>
      <c r="N8840" s="24" t="s">
        <v>497</v>
      </c>
      <c r="O8840" s="24" t="s">
        <v>1754</v>
      </c>
      <c r="P8840" s="24" t="s">
        <v>8019</v>
      </c>
      <c r="Q8840" s="17" t="s">
        <v>356</v>
      </c>
      <c r="R8840" s="18">
        <v>155</v>
      </c>
      <c r="S8840" s="10">
        <v>56</v>
      </c>
      <c r="AA8840" s="11" t="str">
        <f t="shared" si="138"/>
        <v>54. Thái BìnhHuyện Thái Thụy</v>
      </c>
    </row>
    <row r="8841" spans="11:27" ht="15.75">
      <c r="K8841" s="21"/>
      <c r="L8841" s="17"/>
      <c r="M8841" s="17"/>
      <c r="N8841" s="24" t="s">
        <v>497</v>
      </c>
      <c r="O8841" s="24" t="s">
        <v>1754</v>
      </c>
      <c r="P8841" s="24" t="s">
        <v>8020</v>
      </c>
      <c r="Q8841" s="17" t="s">
        <v>356</v>
      </c>
      <c r="R8841" s="18">
        <v>155</v>
      </c>
      <c r="S8841" s="10">
        <v>56</v>
      </c>
      <c r="AA8841" s="11" t="str">
        <f t="shared" si="138"/>
        <v>54. Thái BìnhHuyện Thái Thụy</v>
      </c>
    </row>
    <row r="8842" spans="11:27" ht="15.75">
      <c r="K8842" s="21"/>
      <c r="L8842" s="17"/>
      <c r="M8842" s="17"/>
      <c r="N8842" s="24" t="s">
        <v>497</v>
      </c>
      <c r="O8842" s="24" t="s">
        <v>1754</v>
      </c>
      <c r="P8842" s="24" t="s">
        <v>8021</v>
      </c>
      <c r="Q8842" s="17" t="s">
        <v>356</v>
      </c>
      <c r="R8842" s="18">
        <v>155</v>
      </c>
      <c r="S8842" s="10">
        <v>56</v>
      </c>
      <c r="AA8842" s="11" t="str">
        <f t="shared" si="138"/>
        <v>54. Thái BìnhHuyện Thái Thụy</v>
      </c>
    </row>
    <row r="8843" spans="11:27" ht="15.75">
      <c r="K8843" s="21"/>
      <c r="L8843" s="17"/>
      <c r="M8843" s="17"/>
      <c r="N8843" s="24" t="s">
        <v>497</v>
      </c>
      <c r="O8843" s="24" t="s">
        <v>1754</v>
      </c>
      <c r="P8843" s="24" t="s">
        <v>8022</v>
      </c>
      <c r="Q8843" s="17" t="s">
        <v>356</v>
      </c>
      <c r="R8843" s="18">
        <v>155</v>
      </c>
      <c r="S8843" s="10">
        <v>56</v>
      </c>
      <c r="AA8843" s="11" t="str">
        <f t="shared" si="138"/>
        <v>54. Thái BìnhHuyện Thái Thụy</v>
      </c>
    </row>
    <row r="8844" spans="11:27" ht="15.75">
      <c r="K8844" s="21"/>
      <c r="L8844" s="17"/>
      <c r="M8844" s="17"/>
      <c r="N8844" s="24" t="s">
        <v>497</v>
      </c>
      <c r="O8844" s="24" t="s">
        <v>1754</v>
      </c>
      <c r="P8844" s="24" t="s">
        <v>8023</v>
      </c>
      <c r="Q8844" s="17" t="s">
        <v>356</v>
      </c>
      <c r="R8844" s="18">
        <v>155</v>
      </c>
      <c r="S8844" s="10">
        <v>56</v>
      </c>
      <c r="AA8844" s="11" t="str">
        <f t="shared" si="138"/>
        <v>54. Thái BìnhHuyện Thái Thụy</v>
      </c>
    </row>
    <row r="8845" spans="11:27" ht="15.75">
      <c r="K8845" s="21"/>
      <c r="L8845" s="17"/>
      <c r="M8845" s="17"/>
      <c r="N8845" s="24" t="s">
        <v>497</v>
      </c>
      <c r="O8845" s="24" t="s">
        <v>1754</v>
      </c>
      <c r="P8845" s="24" t="s">
        <v>8024</v>
      </c>
      <c r="Q8845" s="17" t="s">
        <v>356</v>
      </c>
      <c r="R8845" s="18">
        <v>155</v>
      </c>
      <c r="S8845" s="10">
        <v>56</v>
      </c>
      <c r="AA8845" s="11" t="str">
        <f t="shared" si="138"/>
        <v>54. Thái BìnhHuyện Thái Thụy</v>
      </c>
    </row>
    <row r="8846" spans="11:27" ht="15.75">
      <c r="K8846" s="21"/>
      <c r="L8846" s="17"/>
      <c r="M8846" s="17"/>
      <c r="N8846" s="24" t="s">
        <v>497</v>
      </c>
      <c r="O8846" s="24" t="s">
        <v>1754</v>
      </c>
      <c r="P8846" s="24" t="s">
        <v>8025</v>
      </c>
      <c r="Q8846" s="17" t="s">
        <v>356</v>
      </c>
      <c r="R8846" s="18">
        <v>155</v>
      </c>
      <c r="S8846" s="10">
        <v>56</v>
      </c>
      <c r="AA8846" s="11" t="str">
        <f t="shared" si="138"/>
        <v>54. Thái BìnhHuyện Thái Thụy</v>
      </c>
    </row>
    <row r="8847" spans="11:27" ht="15.75">
      <c r="K8847" s="21"/>
      <c r="L8847" s="17"/>
      <c r="M8847" s="17"/>
      <c r="N8847" s="24" t="s">
        <v>497</v>
      </c>
      <c r="O8847" s="24" t="s">
        <v>1754</v>
      </c>
      <c r="P8847" s="24" t="s">
        <v>8026</v>
      </c>
      <c r="Q8847" s="17" t="s">
        <v>356</v>
      </c>
      <c r="R8847" s="18">
        <v>155</v>
      </c>
      <c r="S8847" s="10">
        <v>56</v>
      </c>
      <c r="AA8847" s="11" t="str">
        <f t="shared" si="138"/>
        <v>54. Thái BìnhHuyện Thái Thụy</v>
      </c>
    </row>
    <row r="8848" spans="11:27" ht="15.75">
      <c r="K8848" s="21"/>
      <c r="L8848" s="17"/>
      <c r="M8848" s="17"/>
      <c r="N8848" s="24" t="s">
        <v>497</v>
      </c>
      <c r="O8848" s="24" t="s">
        <v>1754</v>
      </c>
      <c r="P8848" s="24" t="s">
        <v>8027</v>
      </c>
      <c r="Q8848" s="17" t="s">
        <v>356</v>
      </c>
      <c r="R8848" s="18">
        <v>155</v>
      </c>
      <c r="S8848" s="10">
        <v>56</v>
      </c>
      <c r="AA8848" s="11" t="str">
        <f t="shared" si="138"/>
        <v>54. Thái BìnhHuyện Thái Thụy</v>
      </c>
    </row>
    <row r="8849" spans="11:27" ht="15.75">
      <c r="K8849" s="21"/>
      <c r="L8849" s="17"/>
      <c r="M8849" s="17"/>
      <c r="N8849" s="24" t="s">
        <v>497</v>
      </c>
      <c r="O8849" s="24" t="s">
        <v>1754</v>
      </c>
      <c r="P8849" s="24" t="s">
        <v>8028</v>
      </c>
      <c r="Q8849" s="17" t="s">
        <v>356</v>
      </c>
      <c r="R8849" s="18">
        <v>155</v>
      </c>
      <c r="S8849" s="10">
        <v>56</v>
      </c>
      <c r="AA8849" s="11" t="str">
        <f t="shared" si="138"/>
        <v>54. Thái BìnhHuyện Thái Thụy</v>
      </c>
    </row>
    <row r="8850" spans="11:27" ht="15.75">
      <c r="K8850" s="21"/>
      <c r="L8850" s="17"/>
      <c r="M8850" s="17"/>
      <c r="N8850" s="24" t="s">
        <v>497</v>
      </c>
      <c r="O8850" s="24" t="s">
        <v>1754</v>
      </c>
      <c r="P8850" s="24" t="s">
        <v>8029</v>
      </c>
      <c r="Q8850" s="17" t="s">
        <v>356</v>
      </c>
      <c r="R8850" s="18">
        <v>155</v>
      </c>
      <c r="S8850" s="10">
        <v>56</v>
      </c>
      <c r="AA8850" s="11" t="str">
        <f t="shared" si="138"/>
        <v>54. Thái BìnhHuyện Thái Thụy</v>
      </c>
    </row>
    <row r="8851" spans="11:27" ht="15.75">
      <c r="K8851" s="21"/>
      <c r="L8851" s="17"/>
      <c r="M8851" s="17"/>
      <c r="N8851" s="24" t="s">
        <v>497</v>
      </c>
      <c r="O8851" s="24" t="s">
        <v>1754</v>
      </c>
      <c r="P8851" s="24" t="s">
        <v>8030</v>
      </c>
      <c r="Q8851" s="17" t="s">
        <v>356</v>
      </c>
      <c r="R8851" s="18">
        <v>155</v>
      </c>
      <c r="S8851" s="10">
        <v>56</v>
      </c>
      <c r="AA8851" s="11" t="str">
        <f t="shared" si="138"/>
        <v>54. Thái BìnhHuyện Thái Thụy</v>
      </c>
    </row>
    <row r="8852" spans="11:27" ht="15.75">
      <c r="K8852" s="21"/>
      <c r="L8852" s="17"/>
      <c r="M8852" s="17"/>
      <c r="N8852" s="24" t="s">
        <v>497</v>
      </c>
      <c r="O8852" s="24" t="s">
        <v>1754</v>
      </c>
      <c r="P8852" s="24" t="s">
        <v>8031</v>
      </c>
      <c r="Q8852" s="17" t="s">
        <v>356</v>
      </c>
      <c r="R8852" s="18">
        <v>155</v>
      </c>
      <c r="S8852" s="10">
        <v>56</v>
      </c>
      <c r="AA8852" s="11" t="str">
        <f t="shared" si="138"/>
        <v>54. Thái BìnhHuyện Thái Thụy</v>
      </c>
    </row>
    <row r="8853" spans="11:27" ht="15.75">
      <c r="K8853" s="21"/>
      <c r="L8853" s="17"/>
      <c r="M8853" s="17"/>
      <c r="N8853" s="24" t="s">
        <v>497</v>
      </c>
      <c r="O8853" s="24" t="s">
        <v>1754</v>
      </c>
      <c r="P8853" s="24" t="s">
        <v>8032</v>
      </c>
      <c r="Q8853" s="17" t="s">
        <v>356</v>
      </c>
      <c r="R8853" s="18">
        <v>155</v>
      </c>
      <c r="S8853" s="10">
        <v>56</v>
      </c>
      <c r="AA8853" s="11" t="str">
        <f t="shared" si="138"/>
        <v>54. Thái BìnhHuyện Thái Thụy</v>
      </c>
    </row>
    <row r="8854" spans="11:27" ht="15.75">
      <c r="K8854" s="21"/>
      <c r="L8854" s="17"/>
      <c r="M8854" s="17"/>
      <c r="N8854" s="24" t="s">
        <v>497</v>
      </c>
      <c r="O8854" s="24" t="s">
        <v>1754</v>
      </c>
      <c r="P8854" s="24" t="s">
        <v>8033</v>
      </c>
      <c r="Q8854" s="17" t="s">
        <v>356</v>
      </c>
      <c r="R8854" s="18">
        <v>155</v>
      </c>
      <c r="S8854" s="10">
        <v>56</v>
      </c>
      <c r="AA8854" s="11" t="str">
        <f t="shared" si="138"/>
        <v>54. Thái BìnhHuyện Thái Thụy</v>
      </c>
    </row>
    <row r="8855" spans="11:27" ht="15.75">
      <c r="K8855" s="21"/>
      <c r="L8855" s="17"/>
      <c r="M8855" s="17"/>
      <c r="N8855" s="24" t="s">
        <v>497</v>
      </c>
      <c r="O8855" s="24" t="s">
        <v>1754</v>
      </c>
      <c r="P8855" s="24" t="s">
        <v>8034</v>
      </c>
      <c r="Q8855" s="17" t="s">
        <v>356</v>
      </c>
      <c r="R8855" s="18">
        <v>155</v>
      </c>
      <c r="S8855" s="10">
        <v>56</v>
      </c>
      <c r="AA8855" s="11" t="str">
        <f t="shared" si="138"/>
        <v>54. Thái BìnhHuyện Thái Thụy</v>
      </c>
    </row>
    <row r="8856" spans="11:27" ht="15.75">
      <c r="K8856" s="21"/>
      <c r="L8856" s="17"/>
      <c r="M8856" s="17"/>
      <c r="N8856" s="24" t="s">
        <v>497</v>
      </c>
      <c r="O8856" s="24" t="s">
        <v>1754</v>
      </c>
      <c r="P8856" s="24" t="s">
        <v>8035</v>
      </c>
      <c r="Q8856" s="17" t="s">
        <v>356</v>
      </c>
      <c r="R8856" s="18">
        <v>155</v>
      </c>
      <c r="S8856" s="10">
        <v>56</v>
      </c>
      <c r="AA8856" s="11" t="str">
        <f t="shared" si="138"/>
        <v>54. Thái BìnhHuyện Thái Thụy</v>
      </c>
    </row>
    <row r="8857" spans="11:27" ht="15.75">
      <c r="K8857" s="21"/>
      <c r="L8857" s="17"/>
      <c r="M8857" s="17"/>
      <c r="N8857" s="24" t="s">
        <v>497</v>
      </c>
      <c r="O8857" s="24" t="s">
        <v>1754</v>
      </c>
      <c r="P8857" s="24" t="s">
        <v>8036</v>
      </c>
      <c r="Q8857" s="17" t="s">
        <v>356</v>
      </c>
      <c r="R8857" s="18">
        <v>155</v>
      </c>
      <c r="S8857" s="10">
        <v>56</v>
      </c>
      <c r="AA8857" s="11" t="str">
        <f t="shared" si="138"/>
        <v>54. Thái BìnhHuyện Thái Thụy</v>
      </c>
    </row>
    <row r="8858" spans="11:27" ht="15.75">
      <c r="K8858" s="21"/>
      <c r="L8858" s="17"/>
      <c r="M8858" s="17"/>
      <c r="N8858" s="24" t="s">
        <v>497</v>
      </c>
      <c r="O8858" s="24" t="s">
        <v>1754</v>
      </c>
      <c r="P8858" s="24" t="s">
        <v>8037</v>
      </c>
      <c r="Q8858" s="17" t="s">
        <v>356</v>
      </c>
      <c r="R8858" s="18">
        <v>155</v>
      </c>
      <c r="S8858" s="10">
        <v>56</v>
      </c>
      <c r="AA8858" s="11" t="str">
        <f t="shared" si="138"/>
        <v>54. Thái BìnhHuyện Thái Thụy</v>
      </c>
    </row>
    <row r="8859" spans="11:27" ht="15.75">
      <c r="K8859" s="21"/>
      <c r="L8859" s="17"/>
      <c r="M8859" s="17"/>
      <c r="N8859" s="24" t="s">
        <v>497</v>
      </c>
      <c r="O8859" s="24" t="s">
        <v>1754</v>
      </c>
      <c r="P8859" s="24" t="s">
        <v>8038</v>
      </c>
      <c r="Q8859" s="17" t="s">
        <v>356</v>
      </c>
      <c r="R8859" s="18">
        <v>155</v>
      </c>
      <c r="S8859" s="10">
        <v>56</v>
      </c>
      <c r="AA8859" s="11" t="str">
        <f t="shared" si="138"/>
        <v>54. Thái BìnhHuyện Thái Thụy</v>
      </c>
    </row>
    <row r="8860" spans="11:27" ht="15.75">
      <c r="K8860" s="21"/>
      <c r="L8860" s="17"/>
      <c r="M8860" s="17"/>
      <c r="N8860" s="24" t="s">
        <v>497</v>
      </c>
      <c r="O8860" s="24" t="s">
        <v>1755</v>
      </c>
      <c r="P8860" s="24" t="s">
        <v>8039</v>
      </c>
      <c r="Q8860" s="17" t="s">
        <v>356</v>
      </c>
      <c r="R8860" s="18">
        <v>155</v>
      </c>
      <c r="S8860" s="10">
        <v>56</v>
      </c>
      <c r="AA8860" s="11" t="str">
        <f t="shared" si="138"/>
        <v>54. Thái BìnhHuyện Vũ Thư</v>
      </c>
    </row>
    <row r="8861" spans="11:27" ht="15.75">
      <c r="K8861" s="21"/>
      <c r="L8861" s="17"/>
      <c r="M8861" s="17"/>
      <c r="N8861" s="24" t="s">
        <v>497</v>
      </c>
      <c r="O8861" s="24" t="s">
        <v>1755</v>
      </c>
      <c r="P8861" s="24" t="s">
        <v>8040</v>
      </c>
      <c r="Q8861" s="17" t="s">
        <v>356</v>
      </c>
      <c r="R8861" s="18">
        <v>155</v>
      </c>
      <c r="S8861" s="10">
        <v>56</v>
      </c>
      <c r="AA8861" s="11" t="str">
        <f t="shared" si="138"/>
        <v>54. Thái BìnhHuyện Vũ Thư</v>
      </c>
    </row>
    <row r="8862" spans="11:27" ht="15.75">
      <c r="K8862" s="21"/>
      <c r="L8862" s="17"/>
      <c r="M8862" s="17"/>
      <c r="N8862" s="24" t="s">
        <v>497</v>
      </c>
      <c r="O8862" s="24" t="s">
        <v>1755</v>
      </c>
      <c r="P8862" s="24" t="s">
        <v>8041</v>
      </c>
      <c r="Q8862" s="17" t="s">
        <v>356</v>
      </c>
      <c r="R8862" s="18">
        <v>155</v>
      </c>
      <c r="S8862" s="10">
        <v>56</v>
      </c>
      <c r="AA8862" s="11" t="str">
        <f t="shared" si="138"/>
        <v>54. Thái BìnhHuyện Vũ Thư</v>
      </c>
    </row>
    <row r="8863" spans="11:27" ht="15.75">
      <c r="K8863" s="21"/>
      <c r="L8863" s="17"/>
      <c r="M8863" s="17"/>
      <c r="N8863" s="24" t="s">
        <v>497</v>
      </c>
      <c r="O8863" s="24" t="s">
        <v>1755</v>
      </c>
      <c r="P8863" s="24" t="s">
        <v>8042</v>
      </c>
      <c r="Q8863" s="17" t="s">
        <v>356</v>
      </c>
      <c r="R8863" s="18">
        <v>155</v>
      </c>
      <c r="S8863" s="10">
        <v>56</v>
      </c>
      <c r="AA8863" s="11" t="str">
        <f t="shared" si="138"/>
        <v>54. Thái BìnhHuyện Vũ Thư</v>
      </c>
    </row>
    <row r="8864" spans="11:27" ht="15.75">
      <c r="K8864" s="21"/>
      <c r="L8864" s="17"/>
      <c r="M8864" s="17"/>
      <c r="N8864" s="24" t="s">
        <v>497</v>
      </c>
      <c r="O8864" s="24" t="s">
        <v>1755</v>
      </c>
      <c r="P8864" s="24" t="s">
        <v>5118</v>
      </c>
      <c r="Q8864" s="17" t="s">
        <v>356</v>
      </c>
      <c r="R8864" s="18">
        <v>155</v>
      </c>
      <c r="S8864" s="10">
        <v>56</v>
      </c>
      <c r="AA8864" s="11" t="str">
        <f t="shared" si="138"/>
        <v>54. Thái BìnhHuyện Vũ Thư</v>
      </c>
    </row>
    <row r="8865" spans="11:27" ht="15.75">
      <c r="K8865" s="21"/>
      <c r="L8865" s="17"/>
      <c r="M8865" s="17"/>
      <c r="N8865" s="24" t="s">
        <v>497</v>
      </c>
      <c r="O8865" s="24" t="s">
        <v>1755</v>
      </c>
      <c r="P8865" s="24" t="s">
        <v>4938</v>
      </c>
      <c r="Q8865" s="17" t="s">
        <v>356</v>
      </c>
      <c r="R8865" s="18">
        <v>155</v>
      </c>
      <c r="S8865" s="10">
        <v>56</v>
      </c>
      <c r="AA8865" s="11" t="str">
        <f t="shared" si="138"/>
        <v>54. Thái BìnhHuyện Vũ Thư</v>
      </c>
    </row>
    <row r="8866" spans="11:27" ht="15.75">
      <c r="K8866" s="21"/>
      <c r="L8866" s="17"/>
      <c r="M8866" s="17"/>
      <c r="N8866" s="24" t="s">
        <v>497</v>
      </c>
      <c r="O8866" s="24" t="s">
        <v>1755</v>
      </c>
      <c r="P8866" s="24" t="s">
        <v>1267</v>
      </c>
      <c r="Q8866" s="17" t="s">
        <v>356</v>
      </c>
      <c r="R8866" s="18">
        <v>155</v>
      </c>
      <c r="S8866" s="10">
        <v>56</v>
      </c>
      <c r="AA8866" s="11" t="str">
        <f t="shared" si="138"/>
        <v>54. Thái BìnhHuyện Vũ Thư</v>
      </c>
    </row>
    <row r="8867" spans="11:27" ht="15.75">
      <c r="K8867" s="21"/>
      <c r="L8867" s="17"/>
      <c r="M8867" s="17"/>
      <c r="N8867" s="24" t="s">
        <v>497</v>
      </c>
      <c r="O8867" s="24" t="s">
        <v>1755</v>
      </c>
      <c r="P8867" s="24" t="s">
        <v>8043</v>
      </c>
      <c r="Q8867" s="17" t="s">
        <v>356</v>
      </c>
      <c r="R8867" s="18">
        <v>155</v>
      </c>
      <c r="S8867" s="10">
        <v>56</v>
      </c>
      <c r="AA8867" s="11" t="str">
        <f t="shared" si="138"/>
        <v>54. Thái BìnhHuyện Vũ Thư</v>
      </c>
    </row>
    <row r="8868" spans="11:27" ht="15.75">
      <c r="K8868" s="21"/>
      <c r="L8868" s="17"/>
      <c r="M8868" s="17"/>
      <c r="N8868" s="24" t="s">
        <v>497</v>
      </c>
      <c r="O8868" s="24" t="s">
        <v>1755</v>
      </c>
      <c r="P8868" s="24" t="s">
        <v>457</v>
      </c>
      <c r="Q8868" s="17" t="s">
        <v>356</v>
      </c>
      <c r="R8868" s="18">
        <v>155</v>
      </c>
      <c r="S8868" s="10">
        <v>56</v>
      </c>
      <c r="AA8868" s="11" t="str">
        <f t="shared" si="138"/>
        <v>54. Thái BìnhHuyện Vũ Thư</v>
      </c>
    </row>
    <row r="8869" spans="11:27" ht="15.75">
      <c r="K8869" s="21"/>
      <c r="L8869" s="17"/>
      <c r="M8869" s="17"/>
      <c r="N8869" s="24" t="s">
        <v>497</v>
      </c>
      <c r="O8869" s="24" t="s">
        <v>1755</v>
      </c>
      <c r="P8869" s="24" t="s">
        <v>737</v>
      </c>
      <c r="Q8869" s="17" t="s">
        <v>356</v>
      </c>
      <c r="R8869" s="18">
        <v>155</v>
      </c>
      <c r="S8869" s="10">
        <v>56</v>
      </c>
      <c r="AA8869" s="11" t="str">
        <f t="shared" si="138"/>
        <v>54. Thái BìnhHuyện Vũ Thư</v>
      </c>
    </row>
    <row r="8870" spans="11:27" ht="15.75">
      <c r="K8870" s="21"/>
      <c r="L8870" s="17"/>
      <c r="M8870" s="17"/>
      <c r="N8870" s="24" t="s">
        <v>497</v>
      </c>
      <c r="O8870" s="24" t="s">
        <v>1755</v>
      </c>
      <c r="P8870" s="24" t="s">
        <v>8044</v>
      </c>
      <c r="Q8870" s="17" t="s">
        <v>356</v>
      </c>
      <c r="R8870" s="18">
        <v>155</v>
      </c>
      <c r="S8870" s="10">
        <v>56</v>
      </c>
      <c r="AA8870" s="11" t="str">
        <f t="shared" si="138"/>
        <v>54. Thái BìnhHuyện Vũ Thư</v>
      </c>
    </row>
    <row r="8871" spans="11:27" ht="15.75">
      <c r="K8871" s="21"/>
      <c r="L8871" s="17"/>
      <c r="M8871" s="17"/>
      <c r="N8871" s="24" t="s">
        <v>497</v>
      </c>
      <c r="O8871" s="24" t="s">
        <v>1755</v>
      </c>
      <c r="P8871" s="24" t="s">
        <v>345</v>
      </c>
      <c r="Q8871" s="17" t="s">
        <v>356</v>
      </c>
      <c r="R8871" s="18">
        <v>155</v>
      </c>
      <c r="S8871" s="10">
        <v>56</v>
      </c>
      <c r="AA8871" s="11" t="str">
        <f t="shared" si="138"/>
        <v>54. Thái BìnhHuyện Vũ Thư</v>
      </c>
    </row>
    <row r="8872" spans="11:27" ht="15.75">
      <c r="K8872" s="21"/>
      <c r="L8872" s="17"/>
      <c r="M8872" s="17"/>
      <c r="N8872" s="24" t="s">
        <v>497</v>
      </c>
      <c r="O8872" s="24" t="s">
        <v>1755</v>
      </c>
      <c r="P8872" s="24" t="s">
        <v>7947</v>
      </c>
      <c r="Q8872" s="17" t="s">
        <v>356</v>
      </c>
      <c r="R8872" s="18">
        <v>155</v>
      </c>
      <c r="S8872" s="10">
        <v>56</v>
      </c>
      <c r="AA8872" s="11" t="str">
        <f t="shared" si="138"/>
        <v>54. Thái BìnhHuyện Vũ Thư</v>
      </c>
    </row>
    <row r="8873" spans="11:27" ht="15.75">
      <c r="K8873" s="21"/>
      <c r="L8873" s="17"/>
      <c r="M8873" s="17"/>
      <c r="N8873" s="24" t="s">
        <v>497</v>
      </c>
      <c r="O8873" s="24" t="s">
        <v>1755</v>
      </c>
      <c r="P8873" s="24" t="s">
        <v>6542</v>
      </c>
      <c r="Q8873" s="17" t="s">
        <v>356</v>
      </c>
      <c r="R8873" s="18">
        <v>155</v>
      </c>
      <c r="S8873" s="10">
        <v>56</v>
      </c>
      <c r="AA8873" s="11" t="str">
        <f t="shared" si="138"/>
        <v>54. Thái BìnhHuyện Vũ Thư</v>
      </c>
    </row>
    <row r="8874" spans="11:27" ht="15.75">
      <c r="K8874" s="21"/>
      <c r="L8874" s="17"/>
      <c r="M8874" s="17"/>
      <c r="N8874" s="24" t="s">
        <v>497</v>
      </c>
      <c r="O8874" s="24" t="s">
        <v>1755</v>
      </c>
      <c r="P8874" s="24" t="s">
        <v>4335</v>
      </c>
      <c r="Q8874" s="17" t="s">
        <v>356</v>
      </c>
      <c r="R8874" s="18">
        <v>155</v>
      </c>
      <c r="S8874" s="10">
        <v>56</v>
      </c>
      <c r="AA8874" s="11" t="str">
        <f t="shared" si="138"/>
        <v>54. Thái BìnhHuyện Vũ Thư</v>
      </c>
    </row>
    <row r="8875" spans="11:27" ht="15.75">
      <c r="K8875" s="21"/>
      <c r="L8875" s="17"/>
      <c r="M8875" s="17"/>
      <c r="N8875" s="24" t="s">
        <v>497</v>
      </c>
      <c r="O8875" s="24" t="s">
        <v>1755</v>
      </c>
      <c r="P8875" s="24" t="s">
        <v>8045</v>
      </c>
      <c r="Q8875" s="17" t="s">
        <v>356</v>
      </c>
      <c r="R8875" s="18">
        <v>155</v>
      </c>
      <c r="S8875" s="10">
        <v>56</v>
      </c>
      <c r="AA8875" s="11" t="str">
        <f t="shared" si="138"/>
        <v>54. Thái BìnhHuyện Vũ Thư</v>
      </c>
    </row>
    <row r="8876" spans="11:27" ht="15.75">
      <c r="K8876" s="21"/>
      <c r="L8876" s="17"/>
      <c r="M8876" s="17"/>
      <c r="N8876" s="24" t="s">
        <v>497</v>
      </c>
      <c r="O8876" s="24" t="s">
        <v>1755</v>
      </c>
      <c r="P8876" s="24" t="s">
        <v>6502</v>
      </c>
      <c r="Q8876" s="17" t="s">
        <v>356</v>
      </c>
      <c r="R8876" s="18">
        <v>155</v>
      </c>
      <c r="S8876" s="10">
        <v>56</v>
      </c>
      <c r="AA8876" s="11" t="str">
        <f t="shared" si="138"/>
        <v>54. Thái BìnhHuyện Vũ Thư</v>
      </c>
    </row>
    <row r="8877" spans="11:27" ht="15.75">
      <c r="K8877" s="21"/>
      <c r="L8877" s="17"/>
      <c r="M8877" s="17"/>
      <c r="N8877" s="24" t="s">
        <v>497</v>
      </c>
      <c r="O8877" s="24" t="s">
        <v>1755</v>
      </c>
      <c r="P8877" s="24" t="s">
        <v>1027</v>
      </c>
      <c r="Q8877" s="17" t="s">
        <v>356</v>
      </c>
      <c r="R8877" s="18">
        <v>155</v>
      </c>
      <c r="S8877" s="10">
        <v>56</v>
      </c>
      <c r="AA8877" s="11" t="str">
        <f t="shared" si="138"/>
        <v>54. Thái BìnhHuyện Vũ Thư</v>
      </c>
    </row>
    <row r="8878" spans="11:27" ht="15.75">
      <c r="K8878" s="21"/>
      <c r="L8878" s="17"/>
      <c r="M8878" s="17"/>
      <c r="N8878" s="24" t="s">
        <v>497</v>
      </c>
      <c r="O8878" s="24" t="s">
        <v>1755</v>
      </c>
      <c r="P8878" s="24" t="s">
        <v>567</v>
      </c>
      <c r="Q8878" s="17" t="s">
        <v>356</v>
      </c>
      <c r="R8878" s="18">
        <v>155</v>
      </c>
      <c r="S8878" s="10">
        <v>56</v>
      </c>
      <c r="AA8878" s="11" t="str">
        <f t="shared" si="138"/>
        <v>54. Thái BìnhHuyện Vũ Thư</v>
      </c>
    </row>
    <row r="8879" spans="11:27" ht="15.75">
      <c r="K8879" s="21"/>
      <c r="L8879" s="17"/>
      <c r="M8879" s="17"/>
      <c r="N8879" s="24" t="s">
        <v>497</v>
      </c>
      <c r="O8879" s="24" t="s">
        <v>1755</v>
      </c>
      <c r="P8879" s="24" t="s">
        <v>2002</v>
      </c>
      <c r="Q8879" s="17" t="s">
        <v>356</v>
      </c>
      <c r="R8879" s="18">
        <v>155</v>
      </c>
      <c r="S8879" s="10">
        <v>56</v>
      </c>
      <c r="AA8879" s="11" t="str">
        <f t="shared" si="138"/>
        <v>54. Thái BìnhHuyện Vũ Thư</v>
      </c>
    </row>
    <row r="8880" spans="11:27" ht="15.75">
      <c r="K8880" s="21"/>
      <c r="L8880" s="17"/>
      <c r="M8880" s="17"/>
      <c r="N8880" s="24" t="s">
        <v>497</v>
      </c>
      <c r="O8880" s="24" t="s">
        <v>1755</v>
      </c>
      <c r="P8880" s="24" t="s">
        <v>8046</v>
      </c>
      <c r="Q8880" s="17" t="s">
        <v>356</v>
      </c>
      <c r="R8880" s="18">
        <v>155</v>
      </c>
      <c r="S8880" s="10">
        <v>56</v>
      </c>
      <c r="AA8880" s="11" t="str">
        <f t="shared" si="138"/>
        <v>54. Thái BìnhHuyện Vũ Thư</v>
      </c>
    </row>
    <row r="8881" spans="11:27" ht="15.75">
      <c r="K8881" s="21"/>
      <c r="L8881" s="17"/>
      <c r="M8881" s="17"/>
      <c r="N8881" s="24" t="s">
        <v>497</v>
      </c>
      <c r="O8881" s="24" t="s">
        <v>1755</v>
      </c>
      <c r="P8881" s="24" t="s">
        <v>1777</v>
      </c>
      <c r="Q8881" s="17" t="s">
        <v>356</v>
      </c>
      <c r="R8881" s="18">
        <v>155</v>
      </c>
      <c r="S8881" s="10">
        <v>56</v>
      </c>
      <c r="AA8881" s="11" t="str">
        <f t="shared" si="138"/>
        <v>54. Thái BìnhHuyện Vũ Thư</v>
      </c>
    </row>
    <row r="8882" spans="11:27" ht="15.75">
      <c r="K8882" s="21"/>
      <c r="L8882" s="17"/>
      <c r="M8882" s="17"/>
      <c r="N8882" s="24" t="s">
        <v>497</v>
      </c>
      <c r="O8882" s="24" t="s">
        <v>1755</v>
      </c>
      <c r="P8882" s="24" t="s">
        <v>626</v>
      </c>
      <c r="Q8882" s="17" t="s">
        <v>356</v>
      </c>
      <c r="R8882" s="18">
        <v>155</v>
      </c>
      <c r="S8882" s="10">
        <v>56</v>
      </c>
      <c r="AA8882" s="11" t="str">
        <f t="shared" si="138"/>
        <v>54. Thái BìnhHuyện Vũ Thư</v>
      </c>
    </row>
    <row r="8883" spans="11:27" ht="15.75">
      <c r="K8883" s="21"/>
      <c r="L8883" s="17"/>
      <c r="M8883" s="17"/>
      <c r="N8883" s="24" t="s">
        <v>497</v>
      </c>
      <c r="O8883" s="24" t="s">
        <v>1755</v>
      </c>
      <c r="P8883" s="24" t="s">
        <v>8047</v>
      </c>
      <c r="Q8883" s="17" t="s">
        <v>356</v>
      </c>
      <c r="R8883" s="18">
        <v>155</v>
      </c>
      <c r="S8883" s="10">
        <v>56</v>
      </c>
      <c r="AA8883" s="11" t="str">
        <f t="shared" si="138"/>
        <v>54. Thái BìnhHuyện Vũ Thư</v>
      </c>
    </row>
    <row r="8884" spans="11:27" ht="15.75">
      <c r="K8884" s="21"/>
      <c r="L8884" s="17"/>
      <c r="M8884" s="17"/>
      <c r="N8884" s="24" t="s">
        <v>497</v>
      </c>
      <c r="O8884" s="24" t="s">
        <v>1755</v>
      </c>
      <c r="P8884" s="24" t="s">
        <v>8048</v>
      </c>
      <c r="Q8884" s="17" t="s">
        <v>356</v>
      </c>
      <c r="R8884" s="18">
        <v>155</v>
      </c>
      <c r="S8884" s="10">
        <v>56</v>
      </c>
      <c r="AA8884" s="11" t="str">
        <f t="shared" si="138"/>
        <v>54. Thái BìnhHuyện Vũ Thư</v>
      </c>
    </row>
    <row r="8885" spans="11:27" ht="15.75">
      <c r="K8885" s="21"/>
      <c r="L8885" s="17"/>
      <c r="M8885" s="17"/>
      <c r="N8885" s="24" t="s">
        <v>497</v>
      </c>
      <c r="O8885" s="24" t="s">
        <v>1755</v>
      </c>
      <c r="P8885" s="24" t="s">
        <v>8049</v>
      </c>
      <c r="Q8885" s="17" t="s">
        <v>356</v>
      </c>
      <c r="R8885" s="18">
        <v>155</v>
      </c>
      <c r="S8885" s="10">
        <v>56</v>
      </c>
      <c r="AA8885" s="11" t="str">
        <f t="shared" si="138"/>
        <v>54. Thái BìnhHuyện Vũ Thư</v>
      </c>
    </row>
    <row r="8886" spans="11:27" ht="15.75">
      <c r="K8886" s="21"/>
      <c r="L8886" s="17"/>
      <c r="M8886" s="17"/>
      <c r="N8886" s="24" t="s">
        <v>497</v>
      </c>
      <c r="O8886" s="24" t="s">
        <v>1755</v>
      </c>
      <c r="P8886" s="24" t="s">
        <v>8050</v>
      </c>
      <c r="Q8886" s="17" t="s">
        <v>356</v>
      </c>
      <c r="R8886" s="18">
        <v>155</v>
      </c>
      <c r="S8886" s="10">
        <v>56</v>
      </c>
      <c r="AA8886" s="11" t="str">
        <f t="shared" si="138"/>
        <v>54. Thái BìnhHuyện Vũ Thư</v>
      </c>
    </row>
    <row r="8887" spans="11:27" ht="15.75">
      <c r="K8887" s="21"/>
      <c r="L8887" s="17"/>
      <c r="M8887" s="17"/>
      <c r="N8887" s="24" t="s">
        <v>497</v>
      </c>
      <c r="O8887" s="24" t="s">
        <v>1755</v>
      </c>
      <c r="P8887" s="24" t="s">
        <v>8051</v>
      </c>
      <c r="Q8887" s="17" t="s">
        <v>356</v>
      </c>
      <c r="R8887" s="18">
        <v>155</v>
      </c>
      <c r="S8887" s="10">
        <v>56</v>
      </c>
      <c r="AA8887" s="11" t="str">
        <f t="shared" si="138"/>
        <v>54. Thái BìnhHuyện Vũ Thư</v>
      </c>
    </row>
    <row r="8888" spans="11:27" ht="15.75">
      <c r="K8888" s="21"/>
      <c r="L8888" s="17"/>
      <c r="M8888" s="17"/>
      <c r="N8888" s="24" t="s">
        <v>497</v>
      </c>
      <c r="O8888" s="24" t="s">
        <v>1755</v>
      </c>
      <c r="P8888" s="24" t="s">
        <v>8052</v>
      </c>
      <c r="Q8888" s="17" t="s">
        <v>356</v>
      </c>
      <c r="R8888" s="18">
        <v>155</v>
      </c>
      <c r="S8888" s="10">
        <v>56</v>
      </c>
      <c r="AA8888" s="11" t="str">
        <f t="shared" si="138"/>
        <v>54. Thái BìnhHuyện Vũ Thư</v>
      </c>
    </row>
    <row r="8889" spans="11:27" ht="15.75">
      <c r="K8889" s="21"/>
      <c r="L8889" s="17"/>
      <c r="M8889" s="17"/>
      <c r="N8889" s="24" t="s">
        <v>497</v>
      </c>
      <c r="O8889" s="24" t="s">
        <v>1755</v>
      </c>
      <c r="P8889" s="24" t="s">
        <v>4026</v>
      </c>
      <c r="Q8889" s="17" t="s">
        <v>356</v>
      </c>
      <c r="R8889" s="18">
        <v>155</v>
      </c>
      <c r="S8889" s="10">
        <v>56</v>
      </c>
      <c r="AA8889" s="11" t="str">
        <f t="shared" si="138"/>
        <v>54. Thái BìnhHuyện Vũ Thư</v>
      </c>
    </row>
    <row r="8890" spans="11:27" ht="15.75">
      <c r="K8890" s="21"/>
      <c r="L8890" s="17"/>
      <c r="M8890" s="17"/>
      <c r="N8890" s="24" t="s">
        <v>497</v>
      </c>
      <c r="O8890" s="24" t="s">
        <v>1757</v>
      </c>
      <c r="P8890" s="24" t="s">
        <v>8053</v>
      </c>
      <c r="Q8890" s="17" t="s">
        <v>356</v>
      </c>
      <c r="R8890" s="18">
        <v>155</v>
      </c>
      <c r="S8890" s="10">
        <v>56</v>
      </c>
      <c r="AA8890" s="11" t="str">
        <f t="shared" si="138"/>
        <v>54. Thái BìnhThành phố Thái Bình</v>
      </c>
    </row>
    <row r="8891" spans="11:27" ht="15.75">
      <c r="K8891" s="21"/>
      <c r="L8891" s="17"/>
      <c r="M8891" s="17"/>
      <c r="N8891" s="24" t="s">
        <v>497</v>
      </c>
      <c r="O8891" s="24" t="s">
        <v>1757</v>
      </c>
      <c r="P8891" s="24" t="s">
        <v>3594</v>
      </c>
      <c r="Q8891" s="17" t="s">
        <v>356</v>
      </c>
      <c r="R8891" s="18">
        <v>155</v>
      </c>
      <c r="S8891" s="10">
        <v>56</v>
      </c>
      <c r="AA8891" s="11" t="str">
        <f t="shared" si="138"/>
        <v>54. Thái BìnhThành phố Thái Bình</v>
      </c>
    </row>
    <row r="8892" spans="11:27" ht="15.75">
      <c r="K8892" s="21"/>
      <c r="L8892" s="17"/>
      <c r="M8892" s="17"/>
      <c r="N8892" s="24" t="s">
        <v>497</v>
      </c>
      <c r="O8892" s="24" t="s">
        <v>1757</v>
      </c>
      <c r="P8892" s="24" t="s">
        <v>8054</v>
      </c>
      <c r="Q8892" s="17" t="s">
        <v>356</v>
      </c>
      <c r="R8892" s="18">
        <v>155</v>
      </c>
      <c r="S8892" s="10">
        <v>56</v>
      </c>
      <c r="AA8892" s="11" t="str">
        <f t="shared" si="138"/>
        <v>54. Thái BìnhThành phố Thái Bình</v>
      </c>
    </row>
    <row r="8893" spans="11:27" ht="15.75">
      <c r="K8893" s="21"/>
      <c r="L8893" s="17"/>
      <c r="M8893" s="17"/>
      <c r="N8893" s="24" t="s">
        <v>497</v>
      </c>
      <c r="O8893" s="24" t="s">
        <v>1757</v>
      </c>
      <c r="P8893" s="24" t="s">
        <v>8055</v>
      </c>
      <c r="Q8893" s="17" t="s">
        <v>356</v>
      </c>
      <c r="R8893" s="18">
        <v>155</v>
      </c>
      <c r="S8893" s="10">
        <v>56</v>
      </c>
      <c r="AA8893" s="11" t="str">
        <f t="shared" si="138"/>
        <v>54. Thái BìnhThành phố Thái Bình</v>
      </c>
    </row>
    <row r="8894" spans="11:27" ht="15.75">
      <c r="K8894" s="21"/>
      <c r="L8894" s="17"/>
      <c r="M8894" s="17"/>
      <c r="N8894" s="24" t="s">
        <v>497</v>
      </c>
      <c r="O8894" s="24" t="s">
        <v>1757</v>
      </c>
      <c r="P8894" s="24" t="s">
        <v>3180</v>
      </c>
      <c r="Q8894" s="17" t="s">
        <v>356</v>
      </c>
      <c r="R8894" s="18">
        <v>155</v>
      </c>
      <c r="S8894" s="10">
        <v>56</v>
      </c>
      <c r="AA8894" s="11" t="str">
        <f t="shared" si="138"/>
        <v>54. Thái BìnhThành phố Thái Bình</v>
      </c>
    </row>
    <row r="8895" spans="11:27" ht="15.75">
      <c r="K8895" s="21"/>
      <c r="L8895" s="17"/>
      <c r="M8895" s="17"/>
      <c r="N8895" s="24" t="s">
        <v>497</v>
      </c>
      <c r="O8895" s="24" t="s">
        <v>1757</v>
      </c>
      <c r="P8895" s="24" t="s">
        <v>8056</v>
      </c>
      <c r="Q8895" s="17" t="s">
        <v>356</v>
      </c>
      <c r="R8895" s="18">
        <v>155</v>
      </c>
      <c r="S8895" s="10">
        <v>56</v>
      </c>
      <c r="AA8895" s="11" t="str">
        <f t="shared" si="138"/>
        <v>54. Thái BìnhThành phố Thái Bình</v>
      </c>
    </row>
    <row r="8896" spans="11:27" ht="15.75">
      <c r="K8896" s="21"/>
      <c r="L8896" s="17"/>
      <c r="M8896" s="17"/>
      <c r="N8896" s="24" t="s">
        <v>497</v>
      </c>
      <c r="O8896" s="24" t="s">
        <v>1757</v>
      </c>
      <c r="P8896" s="24" t="s">
        <v>1500</v>
      </c>
      <c r="Q8896" s="17" t="s">
        <v>356</v>
      </c>
      <c r="R8896" s="18">
        <v>155</v>
      </c>
      <c r="S8896" s="10">
        <v>56</v>
      </c>
      <c r="AA8896" s="11" t="str">
        <f t="shared" si="138"/>
        <v>54. Thái BìnhThành phố Thái Bình</v>
      </c>
    </row>
    <row r="8897" spans="11:27" ht="15.75">
      <c r="K8897" s="21"/>
      <c r="L8897" s="17"/>
      <c r="M8897" s="17"/>
      <c r="N8897" s="24" t="s">
        <v>497</v>
      </c>
      <c r="O8897" s="24" t="s">
        <v>1757</v>
      </c>
      <c r="P8897" s="24" t="s">
        <v>8057</v>
      </c>
      <c r="Q8897" s="17" t="s">
        <v>356</v>
      </c>
      <c r="R8897" s="18">
        <v>155</v>
      </c>
      <c r="S8897" s="10">
        <v>56</v>
      </c>
      <c r="AA8897" s="11" t="str">
        <f t="shared" si="138"/>
        <v>54. Thái BìnhThành phố Thái Bình</v>
      </c>
    </row>
    <row r="8898" spans="11:27" ht="15.75">
      <c r="K8898" s="21"/>
      <c r="L8898" s="17"/>
      <c r="M8898" s="17"/>
      <c r="N8898" s="24" t="s">
        <v>497</v>
      </c>
      <c r="O8898" s="24" t="s">
        <v>1757</v>
      </c>
      <c r="P8898" s="24" t="s">
        <v>1589</v>
      </c>
      <c r="Q8898" s="17" t="s">
        <v>356</v>
      </c>
      <c r="R8898" s="18">
        <v>155</v>
      </c>
      <c r="S8898" s="10">
        <v>56</v>
      </c>
      <c r="AA8898" s="11" t="str">
        <f t="shared" si="138"/>
        <v>54. Thái BìnhThành phố Thái Bình</v>
      </c>
    </row>
    <row r="8899" spans="11:27" ht="15.75">
      <c r="K8899" s="21"/>
      <c r="L8899" s="17"/>
      <c r="M8899" s="17"/>
      <c r="N8899" s="24" t="s">
        <v>497</v>
      </c>
      <c r="O8899" s="24" t="s">
        <v>1757</v>
      </c>
      <c r="P8899" s="24" t="s">
        <v>8058</v>
      </c>
      <c r="Q8899" s="17" t="s">
        <v>356</v>
      </c>
      <c r="R8899" s="18">
        <v>155</v>
      </c>
      <c r="S8899" s="10">
        <v>56</v>
      </c>
      <c r="AA8899" s="11" t="str">
        <f t="shared" si="138"/>
        <v>54. Thái BìnhThành phố Thái Bình</v>
      </c>
    </row>
    <row r="8900" spans="11:27" ht="15.75">
      <c r="K8900" s="21"/>
      <c r="L8900" s="17"/>
      <c r="M8900" s="17"/>
      <c r="N8900" s="24" t="s">
        <v>497</v>
      </c>
      <c r="O8900" s="24" t="s">
        <v>1757</v>
      </c>
      <c r="P8900" s="24" t="s">
        <v>5339</v>
      </c>
      <c r="Q8900" s="17" t="s">
        <v>356</v>
      </c>
      <c r="R8900" s="18">
        <v>155</v>
      </c>
      <c r="S8900" s="10">
        <v>56</v>
      </c>
      <c r="AA8900" s="11" t="str">
        <f t="shared" si="138"/>
        <v>54. Thái BìnhThành phố Thái Bình</v>
      </c>
    </row>
    <row r="8901" spans="11:27" ht="15.75">
      <c r="K8901" s="21"/>
      <c r="L8901" s="17"/>
      <c r="M8901" s="17"/>
      <c r="N8901" s="24" t="s">
        <v>497</v>
      </c>
      <c r="O8901" s="24" t="s">
        <v>1757</v>
      </c>
      <c r="P8901" s="24" t="s">
        <v>1221</v>
      </c>
      <c r="Q8901" s="17" t="s">
        <v>356</v>
      </c>
      <c r="R8901" s="18">
        <v>155</v>
      </c>
      <c r="S8901" s="10">
        <v>56</v>
      </c>
      <c r="AA8901" s="11" t="str">
        <f t="shared" si="138"/>
        <v>54. Thái BìnhThành phố Thái Bình</v>
      </c>
    </row>
    <row r="8902" spans="11:27" ht="15.75">
      <c r="K8902" s="21"/>
      <c r="L8902" s="17"/>
      <c r="M8902" s="17"/>
      <c r="N8902" s="24" t="s">
        <v>497</v>
      </c>
      <c r="O8902" s="24" t="s">
        <v>1757</v>
      </c>
      <c r="P8902" s="24" t="s">
        <v>2875</v>
      </c>
      <c r="Q8902" s="17" t="s">
        <v>356</v>
      </c>
      <c r="R8902" s="18">
        <v>155</v>
      </c>
      <c r="S8902" s="10">
        <v>56</v>
      </c>
      <c r="AA8902" s="11" t="str">
        <f t="shared" ref="AA8902:AA8965" si="139">N8902&amp;O8902</f>
        <v>54. Thái BìnhThành phố Thái Bình</v>
      </c>
    </row>
    <row r="8903" spans="11:27" ht="15.75">
      <c r="K8903" s="21"/>
      <c r="L8903" s="17"/>
      <c r="M8903" s="17"/>
      <c r="N8903" s="24" t="s">
        <v>497</v>
      </c>
      <c r="O8903" s="24" t="s">
        <v>1757</v>
      </c>
      <c r="P8903" s="24" t="s">
        <v>1801</v>
      </c>
      <c r="Q8903" s="17" t="s">
        <v>356</v>
      </c>
      <c r="R8903" s="18">
        <v>155</v>
      </c>
      <c r="S8903" s="10">
        <v>56</v>
      </c>
      <c r="AA8903" s="11" t="str">
        <f t="shared" si="139"/>
        <v>54. Thái BìnhThành phố Thái Bình</v>
      </c>
    </row>
    <row r="8904" spans="11:27" ht="15.75">
      <c r="K8904" s="21"/>
      <c r="L8904" s="17"/>
      <c r="M8904" s="17"/>
      <c r="N8904" s="24" t="s">
        <v>497</v>
      </c>
      <c r="O8904" s="24" t="s">
        <v>1757</v>
      </c>
      <c r="P8904" s="24" t="s">
        <v>2989</v>
      </c>
      <c r="Q8904" s="17" t="s">
        <v>356</v>
      </c>
      <c r="R8904" s="18">
        <v>155</v>
      </c>
      <c r="S8904" s="10">
        <v>56</v>
      </c>
      <c r="AA8904" s="11" t="str">
        <f t="shared" si="139"/>
        <v>54. Thái BìnhThành phố Thái Bình</v>
      </c>
    </row>
    <row r="8905" spans="11:27" ht="15.75">
      <c r="K8905" s="21"/>
      <c r="L8905" s="17"/>
      <c r="M8905" s="17"/>
      <c r="N8905" s="24" t="s">
        <v>497</v>
      </c>
      <c r="O8905" s="24" t="s">
        <v>1757</v>
      </c>
      <c r="P8905" s="24" t="s">
        <v>8059</v>
      </c>
      <c r="Q8905" s="17" t="s">
        <v>356</v>
      </c>
      <c r="R8905" s="18">
        <v>155</v>
      </c>
      <c r="S8905" s="10">
        <v>56</v>
      </c>
      <c r="AA8905" s="11" t="str">
        <f t="shared" si="139"/>
        <v>54. Thái BìnhThành phố Thái Bình</v>
      </c>
    </row>
    <row r="8906" spans="11:27" ht="15.75">
      <c r="K8906" s="21"/>
      <c r="L8906" s="17"/>
      <c r="M8906" s="17"/>
      <c r="N8906" s="24" t="s">
        <v>497</v>
      </c>
      <c r="O8906" s="24" t="s">
        <v>1757</v>
      </c>
      <c r="P8906" s="24" t="s">
        <v>8060</v>
      </c>
      <c r="Q8906" s="17" t="s">
        <v>356</v>
      </c>
      <c r="R8906" s="18">
        <v>155</v>
      </c>
      <c r="S8906" s="10">
        <v>56</v>
      </c>
      <c r="AA8906" s="11" t="str">
        <f t="shared" si="139"/>
        <v>54. Thái BìnhThành phố Thái Bình</v>
      </c>
    </row>
    <row r="8907" spans="11:27" ht="15.75">
      <c r="K8907" s="21"/>
      <c r="L8907" s="17"/>
      <c r="M8907" s="17"/>
      <c r="N8907" s="24" t="s">
        <v>497</v>
      </c>
      <c r="O8907" s="24" t="s">
        <v>1757</v>
      </c>
      <c r="P8907" s="24" t="s">
        <v>8061</v>
      </c>
      <c r="Q8907" s="17" t="s">
        <v>356</v>
      </c>
      <c r="R8907" s="18">
        <v>155</v>
      </c>
      <c r="S8907" s="10">
        <v>56</v>
      </c>
      <c r="AA8907" s="11" t="str">
        <f t="shared" si="139"/>
        <v>54. Thái BìnhThành phố Thái Bình</v>
      </c>
    </row>
    <row r="8908" spans="11:27" ht="15.75">
      <c r="K8908" s="21"/>
      <c r="L8908" s="17"/>
      <c r="M8908" s="17"/>
      <c r="N8908" s="24" t="s">
        <v>497</v>
      </c>
      <c r="O8908" s="24" t="s">
        <v>1757</v>
      </c>
      <c r="P8908" s="24" t="s">
        <v>8062</v>
      </c>
      <c r="Q8908" s="17" t="s">
        <v>356</v>
      </c>
      <c r="R8908" s="18">
        <v>155</v>
      </c>
      <c r="S8908" s="10">
        <v>56</v>
      </c>
      <c r="AA8908" s="11" t="str">
        <f t="shared" si="139"/>
        <v>54. Thái BìnhThành phố Thái Bình</v>
      </c>
    </row>
    <row r="8909" spans="11:27" ht="15.75">
      <c r="K8909" s="21"/>
      <c r="L8909" s="17"/>
      <c r="M8909" s="17"/>
      <c r="N8909" s="17" t="s">
        <v>501</v>
      </c>
      <c r="O8909" s="17" t="s">
        <v>1759</v>
      </c>
      <c r="P8909" s="17" t="s">
        <v>6774</v>
      </c>
      <c r="Q8909" s="17" t="s">
        <v>297</v>
      </c>
      <c r="R8909" s="18">
        <v>95</v>
      </c>
      <c r="S8909" s="10">
        <v>44</v>
      </c>
      <c r="AA8909" s="11" t="str">
        <f t="shared" si="139"/>
        <v>55. Thái NguyênHuyện Đại Từ</v>
      </c>
    </row>
    <row r="8910" spans="11:27" ht="15.75">
      <c r="K8910" s="21"/>
      <c r="L8910" s="17"/>
      <c r="M8910" s="17"/>
      <c r="N8910" s="17" t="s">
        <v>501</v>
      </c>
      <c r="O8910" s="17" t="s">
        <v>1759</v>
      </c>
      <c r="P8910" s="17" t="s">
        <v>8063</v>
      </c>
      <c r="Q8910" s="17" t="s">
        <v>297</v>
      </c>
      <c r="R8910" s="18">
        <v>95</v>
      </c>
      <c r="S8910" s="10">
        <v>44</v>
      </c>
      <c r="AA8910" s="11" t="str">
        <f t="shared" si="139"/>
        <v>55. Thái NguyênHuyện Đại Từ</v>
      </c>
    </row>
    <row r="8911" spans="11:27" ht="15.75">
      <c r="K8911" s="21"/>
      <c r="L8911" s="17"/>
      <c r="M8911" s="17"/>
      <c r="N8911" s="17" t="s">
        <v>501</v>
      </c>
      <c r="O8911" s="17" t="s">
        <v>1759</v>
      </c>
      <c r="P8911" s="17" t="s">
        <v>704</v>
      </c>
      <c r="Q8911" s="17" t="s">
        <v>297</v>
      </c>
      <c r="R8911" s="18">
        <v>95</v>
      </c>
      <c r="S8911" s="10">
        <v>44</v>
      </c>
      <c r="AA8911" s="11" t="str">
        <f t="shared" si="139"/>
        <v>55. Thái NguyênHuyện Đại Từ</v>
      </c>
    </row>
    <row r="8912" spans="11:27" ht="15.75">
      <c r="K8912" s="21"/>
      <c r="L8912" s="17"/>
      <c r="M8912" s="17"/>
      <c r="N8912" s="17" t="s">
        <v>501</v>
      </c>
      <c r="O8912" s="17" t="s">
        <v>1759</v>
      </c>
      <c r="P8912" s="17" t="s">
        <v>8064</v>
      </c>
      <c r="Q8912" s="17" t="s">
        <v>297</v>
      </c>
      <c r="R8912" s="18">
        <v>95</v>
      </c>
      <c r="S8912" s="10">
        <v>44</v>
      </c>
      <c r="AA8912" s="11" t="str">
        <f t="shared" si="139"/>
        <v>55. Thái NguyênHuyện Đại Từ</v>
      </c>
    </row>
    <row r="8913" spans="11:27" ht="15.75">
      <c r="K8913" s="21"/>
      <c r="L8913" s="17"/>
      <c r="M8913" s="17"/>
      <c r="N8913" s="17" t="s">
        <v>501</v>
      </c>
      <c r="O8913" s="17" t="s">
        <v>1759</v>
      </c>
      <c r="P8913" s="17" t="s">
        <v>3147</v>
      </c>
      <c r="Q8913" s="17" t="s">
        <v>297</v>
      </c>
      <c r="R8913" s="18">
        <v>95</v>
      </c>
      <c r="S8913" s="10">
        <v>44</v>
      </c>
      <c r="AA8913" s="11" t="str">
        <f t="shared" si="139"/>
        <v>55. Thái NguyênHuyện Đại Từ</v>
      </c>
    </row>
    <row r="8914" spans="11:27" ht="15.75">
      <c r="K8914" s="21"/>
      <c r="L8914" s="17"/>
      <c r="M8914" s="17"/>
      <c r="N8914" s="17" t="s">
        <v>501</v>
      </c>
      <c r="O8914" s="17" t="s">
        <v>1759</v>
      </c>
      <c r="P8914" s="17" t="s">
        <v>8065</v>
      </c>
      <c r="Q8914" s="17" t="s">
        <v>297</v>
      </c>
      <c r="R8914" s="18">
        <v>95</v>
      </c>
      <c r="S8914" s="10">
        <v>44</v>
      </c>
      <c r="AA8914" s="11" t="str">
        <f t="shared" si="139"/>
        <v>55. Thái NguyênHuyện Đại Từ</v>
      </c>
    </row>
    <row r="8915" spans="11:27" ht="15.75">
      <c r="K8915" s="21"/>
      <c r="L8915" s="17"/>
      <c r="M8915" s="17"/>
      <c r="N8915" s="17" t="s">
        <v>501</v>
      </c>
      <c r="O8915" s="17" t="s">
        <v>1759</v>
      </c>
      <c r="P8915" s="17" t="s">
        <v>8066</v>
      </c>
      <c r="Q8915" s="17" t="s">
        <v>297</v>
      </c>
      <c r="R8915" s="18">
        <v>95</v>
      </c>
      <c r="S8915" s="10">
        <v>44</v>
      </c>
      <c r="AA8915" s="11" t="str">
        <f t="shared" si="139"/>
        <v>55. Thái NguyênHuyện Đại Từ</v>
      </c>
    </row>
    <row r="8916" spans="11:27" ht="15.75">
      <c r="K8916" s="21"/>
      <c r="L8916" s="17"/>
      <c r="M8916" s="17"/>
      <c r="N8916" s="17" t="s">
        <v>501</v>
      </c>
      <c r="O8916" s="17" t="s">
        <v>1759</v>
      </c>
      <c r="P8916" s="17" t="s">
        <v>8067</v>
      </c>
      <c r="Q8916" s="17" t="s">
        <v>297</v>
      </c>
      <c r="R8916" s="18">
        <v>95</v>
      </c>
      <c r="S8916" s="10">
        <v>44</v>
      </c>
      <c r="AA8916" s="11" t="str">
        <f t="shared" si="139"/>
        <v>55. Thái NguyênHuyện Đại Từ</v>
      </c>
    </row>
    <row r="8917" spans="11:27" ht="15.75">
      <c r="K8917" s="21"/>
      <c r="L8917" s="17"/>
      <c r="M8917" s="17"/>
      <c r="N8917" s="17" t="s">
        <v>501</v>
      </c>
      <c r="O8917" s="17" t="s">
        <v>1759</v>
      </c>
      <c r="P8917" s="17" t="s">
        <v>8068</v>
      </c>
      <c r="Q8917" s="17" t="s">
        <v>297</v>
      </c>
      <c r="R8917" s="18">
        <v>95</v>
      </c>
      <c r="S8917" s="10">
        <v>44</v>
      </c>
      <c r="AA8917" s="11" t="str">
        <f t="shared" si="139"/>
        <v>55. Thái NguyênHuyện Đại Từ</v>
      </c>
    </row>
    <row r="8918" spans="11:27" ht="15.75">
      <c r="K8918" s="21"/>
      <c r="L8918" s="17"/>
      <c r="M8918" s="17"/>
      <c r="N8918" s="17" t="s">
        <v>501</v>
      </c>
      <c r="O8918" s="17" t="s">
        <v>1759</v>
      </c>
      <c r="P8918" s="17" t="s">
        <v>8069</v>
      </c>
      <c r="Q8918" s="17" t="s">
        <v>297</v>
      </c>
      <c r="R8918" s="18">
        <v>95</v>
      </c>
      <c r="S8918" s="10">
        <v>44</v>
      </c>
      <c r="AA8918" s="11" t="str">
        <f t="shared" si="139"/>
        <v>55. Thái NguyênHuyện Đại Từ</v>
      </c>
    </row>
    <row r="8919" spans="11:27" ht="15.75">
      <c r="K8919" s="21"/>
      <c r="L8919" s="17"/>
      <c r="M8919" s="17"/>
      <c r="N8919" s="17" t="s">
        <v>501</v>
      </c>
      <c r="O8919" s="17" t="s">
        <v>1759</v>
      </c>
      <c r="P8919" s="17" t="s">
        <v>8070</v>
      </c>
      <c r="Q8919" s="17" t="s">
        <v>297</v>
      </c>
      <c r="R8919" s="18">
        <v>95</v>
      </c>
      <c r="S8919" s="10">
        <v>44</v>
      </c>
      <c r="AA8919" s="11" t="str">
        <f t="shared" si="139"/>
        <v>55. Thái NguyênHuyện Đại Từ</v>
      </c>
    </row>
    <row r="8920" spans="11:27" ht="15.75">
      <c r="K8920" s="21"/>
      <c r="L8920" s="17"/>
      <c r="M8920" s="17"/>
      <c r="N8920" s="17" t="s">
        <v>501</v>
      </c>
      <c r="O8920" s="17" t="s">
        <v>1759</v>
      </c>
      <c r="P8920" s="17" t="s">
        <v>8071</v>
      </c>
      <c r="Q8920" s="17" t="s">
        <v>297</v>
      </c>
      <c r="R8920" s="18">
        <v>95</v>
      </c>
      <c r="S8920" s="10">
        <v>44</v>
      </c>
      <c r="AA8920" s="11" t="str">
        <f t="shared" si="139"/>
        <v>55. Thái NguyênHuyện Đại Từ</v>
      </c>
    </row>
    <row r="8921" spans="11:27" ht="15.75">
      <c r="K8921" s="21"/>
      <c r="L8921" s="17"/>
      <c r="M8921" s="17"/>
      <c r="N8921" s="17" t="s">
        <v>501</v>
      </c>
      <c r="O8921" s="17" t="s">
        <v>1759</v>
      </c>
      <c r="P8921" s="17" t="s">
        <v>8072</v>
      </c>
      <c r="Q8921" s="17" t="s">
        <v>297</v>
      </c>
      <c r="R8921" s="18">
        <v>95</v>
      </c>
      <c r="S8921" s="10">
        <v>44</v>
      </c>
      <c r="AA8921" s="11" t="str">
        <f t="shared" si="139"/>
        <v>55. Thái NguyênHuyện Đại Từ</v>
      </c>
    </row>
    <row r="8922" spans="11:27" ht="15.75">
      <c r="K8922" s="21"/>
      <c r="L8922" s="17"/>
      <c r="M8922" s="17"/>
      <c r="N8922" s="17" t="s">
        <v>501</v>
      </c>
      <c r="O8922" s="17" t="s">
        <v>1759</v>
      </c>
      <c r="P8922" s="17" t="s">
        <v>8073</v>
      </c>
      <c r="Q8922" s="17" t="s">
        <v>297</v>
      </c>
      <c r="R8922" s="18">
        <v>95</v>
      </c>
      <c r="S8922" s="10">
        <v>44</v>
      </c>
      <c r="AA8922" s="11" t="str">
        <f t="shared" si="139"/>
        <v>55. Thái NguyênHuyện Đại Từ</v>
      </c>
    </row>
    <row r="8923" spans="11:27" ht="15.75">
      <c r="K8923" s="21"/>
      <c r="L8923" s="17"/>
      <c r="M8923" s="17"/>
      <c r="N8923" s="17" t="s">
        <v>501</v>
      </c>
      <c r="O8923" s="17" t="s">
        <v>1759</v>
      </c>
      <c r="P8923" s="17" t="s">
        <v>5151</v>
      </c>
      <c r="Q8923" s="17" t="s">
        <v>297</v>
      </c>
      <c r="R8923" s="18">
        <v>95</v>
      </c>
      <c r="S8923" s="10">
        <v>44</v>
      </c>
      <c r="AA8923" s="11" t="str">
        <f t="shared" si="139"/>
        <v>55. Thái NguyênHuyện Đại Từ</v>
      </c>
    </row>
    <row r="8924" spans="11:27" ht="15.75">
      <c r="K8924" s="21"/>
      <c r="L8924" s="17"/>
      <c r="M8924" s="17"/>
      <c r="N8924" s="17" t="s">
        <v>501</v>
      </c>
      <c r="O8924" s="17" t="s">
        <v>1759</v>
      </c>
      <c r="P8924" s="17" t="s">
        <v>5975</v>
      </c>
      <c r="Q8924" s="17" t="s">
        <v>297</v>
      </c>
      <c r="R8924" s="18">
        <v>95</v>
      </c>
      <c r="S8924" s="10">
        <v>44</v>
      </c>
      <c r="AA8924" s="11" t="str">
        <f t="shared" si="139"/>
        <v>55. Thái NguyênHuyện Đại Từ</v>
      </c>
    </row>
    <row r="8925" spans="11:27" ht="15.75">
      <c r="K8925" s="21"/>
      <c r="L8925" s="17"/>
      <c r="M8925" s="17"/>
      <c r="N8925" s="17" t="s">
        <v>501</v>
      </c>
      <c r="O8925" s="17" t="s">
        <v>1759</v>
      </c>
      <c r="P8925" s="17" t="s">
        <v>8074</v>
      </c>
      <c r="Q8925" s="17" t="s">
        <v>297</v>
      </c>
      <c r="R8925" s="18">
        <v>95</v>
      </c>
      <c r="S8925" s="10">
        <v>44</v>
      </c>
      <c r="AA8925" s="11" t="str">
        <f t="shared" si="139"/>
        <v>55. Thái NguyênHuyện Đại Từ</v>
      </c>
    </row>
    <row r="8926" spans="11:27" ht="15.75">
      <c r="K8926" s="21"/>
      <c r="L8926" s="17"/>
      <c r="M8926" s="17"/>
      <c r="N8926" s="17" t="s">
        <v>501</v>
      </c>
      <c r="O8926" s="17" t="s">
        <v>1759</v>
      </c>
      <c r="P8926" s="17" t="s">
        <v>354</v>
      </c>
      <c r="Q8926" s="17" t="s">
        <v>297</v>
      </c>
      <c r="R8926" s="18">
        <v>95</v>
      </c>
      <c r="S8926" s="10">
        <v>44</v>
      </c>
      <c r="AA8926" s="11" t="str">
        <f t="shared" si="139"/>
        <v>55. Thái NguyênHuyện Đại Từ</v>
      </c>
    </row>
    <row r="8927" spans="11:27" ht="15.75">
      <c r="K8927" s="21"/>
      <c r="L8927" s="17"/>
      <c r="M8927" s="17"/>
      <c r="N8927" s="17" t="s">
        <v>501</v>
      </c>
      <c r="O8927" s="17" t="s">
        <v>1759</v>
      </c>
      <c r="P8927" s="17" t="s">
        <v>3375</v>
      </c>
      <c r="Q8927" s="17" t="s">
        <v>297</v>
      </c>
      <c r="R8927" s="18">
        <v>95</v>
      </c>
      <c r="S8927" s="10">
        <v>44</v>
      </c>
      <c r="AA8927" s="11" t="str">
        <f t="shared" si="139"/>
        <v>55. Thái NguyênHuyện Đại Từ</v>
      </c>
    </row>
    <row r="8928" spans="11:27" ht="15.75">
      <c r="K8928" s="21"/>
      <c r="L8928" s="17"/>
      <c r="M8928" s="17"/>
      <c r="N8928" s="17" t="s">
        <v>501</v>
      </c>
      <c r="O8928" s="17" t="s">
        <v>1759</v>
      </c>
      <c r="P8928" s="17" t="s">
        <v>3990</v>
      </c>
      <c r="Q8928" s="17" t="s">
        <v>297</v>
      </c>
      <c r="R8928" s="18">
        <v>95</v>
      </c>
      <c r="S8928" s="10">
        <v>44</v>
      </c>
      <c r="AA8928" s="11" t="str">
        <f t="shared" si="139"/>
        <v>55. Thái NguyênHuyện Đại Từ</v>
      </c>
    </row>
    <row r="8929" spans="11:27" ht="15.75">
      <c r="K8929" s="21"/>
      <c r="L8929" s="17"/>
      <c r="M8929" s="17"/>
      <c r="N8929" s="17" t="s">
        <v>501</v>
      </c>
      <c r="O8929" s="17" t="s">
        <v>1759</v>
      </c>
      <c r="P8929" s="17" t="s">
        <v>8075</v>
      </c>
      <c r="Q8929" s="17" t="s">
        <v>297</v>
      </c>
      <c r="R8929" s="18">
        <v>95</v>
      </c>
      <c r="S8929" s="10">
        <v>44</v>
      </c>
      <c r="AA8929" s="11" t="str">
        <f t="shared" si="139"/>
        <v>55. Thái NguyênHuyện Đại Từ</v>
      </c>
    </row>
    <row r="8930" spans="11:27" ht="15.75">
      <c r="K8930" s="21"/>
      <c r="L8930" s="17"/>
      <c r="M8930" s="17"/>
      <c r="N8930" s="17" t="s">
        <v>501</v>
      </c>
      <c r="O8930" s="17" t="s">
        <v>1759</v>
      </c>
      <c r="P8930" s="17" t="s">
        <v>8076</v>
      </c>
      <c r="Q8930" s="17" t="s">
        <v>297</v>
      </c>
      <c r="R8930" s="18">
        <v>95</v>
      </c>
      <c r="S8930" s="10">
        <v>44</v>
      </c>
      <c r="AA8930" s="11" t="str">
        <f t="shared" si="139"/>
        <v>55. Thái NguyênHuyện Đại Từ</v>
      </c>
    </row>
    <row r="8931" spans="11:27" ht="15.75">
      <c r="K8931" s="21"/>
      <c r="L8931" s="17"/>
      <c r="M8931" s="17"/>
      <c r="N8931" s="17" t="s">
        <v>501</v>
      </c>
      <c r="O8931" s="17" t="s">
        <v>1759</v>
      </c>
      <c r="P8931" s="17" t="s">
        <v>8077</v>
      </c>
      <c r="Q8931" s="17" t="s">
        <v>297</v>
      </c>
      <c r="R8931" s="18">
        <v>95</v>
      </c>
      <c r="S8931" s="10">
        <v>44</v>
      </c>
      <c r="AA8931" s="11" t="str">
        <f t="shared" si="139"/>
        <v>55. Thái NguyênHuyện Đại Từ</v>
      </c>
    </row>
    <row r="8932" spans="11:27" ht="15.75">
      <c r="K8932" s="21"/>
      <c r="L8932" s="17"/>
      <c r="M8932" s="17"/>
      <c r="N8932" s="17" t="s">
        <v>501</v>
      </c>
      <c r="O8932" s="17" t="s">
        <v>1759</v>
      </c>
      <c r="P8932" s="17" t="s">
        <v>8078</v>
      </c>
      <c r="Q8932" s="17" t="s">
        <v>297</v>
      </c>
      <c r="R8932" s="18">
        <v>95</v>
      </c>
      <c r="S8932" s="10">
        <v>44</v>
      </c>
      <c r="AA8932" s="11" t="str">
        <f t="shared" si="139"/>
        <v>55. Thái NguyênHuyện Đại Từ</v>
      </c>
    </row>
    <row r="8933" spans="11:27" ht="15.75">
      <c r="K8933" s="21"/>
      <c r="L8933" s="17"/>
      <c r="M8933" s="17"/>
      <c r="N8933" s="17" t="s">
        <v>501</v>
      </c>
      <c r="O8933" s="17" t="s">
        <v>1759</v>
      </c>
      <c r="P8933" s="17" t="s">
        <v>8079</v>
      </c>
      <c r="Q8933" s="17" t="s">
        <v>297</v>
      </c>
      <c r="R8933" s="18">
        <v>95</v>
      </c>
      <c r="S8933" s="10">
        <v>44</v>
      </c>
      <c r="AA8933" s="11" t="str">
        <f t="shared" si="139"/>
        <v>55. Thái NguyênHuyện Đại Từ</v>
      </c>
    </row>
    <row r="8934" spans="11:27" ht="15.75">
      <c r="K8934" s="21"/>
      <c r="L8934" s="17"/>
      <c r="M8934" s="17"/>
      <c r="N8934" s="17" t="s">
        <v>501</v>
      </c>
      <c r="O8934" s="17" t="s">
        <v>1759</v>
      </c>
      <c r="P8934" s="17" t="s">
        <v>8080</v>
      </c>
      <c r="Q8934" s="17" t="s">
        <v>297</v>
      </c>
      <c r="R8934" s="18">
        <v>95</v>
      </c>
      <c r="S8934" s="10">
        <v>44</v>
      </c>
      <c r="AA8934" s="11" t="str">
        <f t="shared" si="139"/>
        <v>55. Thái NguyênHuyện Đại Từ</v>
      </c>
    </row>
    <row r="8935" spans="11:27" ht="15.75">
      <c r="K8935" s="21"/>
      <c r="L8935" s="17"/>
      <c r="M8935" s="17"/>
      <c r="N8935" s="17" t="s">
        <v>501</v>
      </c>
      <c r="O8935" s="17" t="s">
        <v>1759</v>
      </c>
      <c r="P8935" s="17" t="s">
        <v>8081</v>
      </c>
      <c r="Q8935" s="17" t="s">
        <v>297</v>
      </c>
      <c r="R8935" s="18">
        <v>95</v>
      </c>
      <c r="S8935" s="10">
        <v>44</v>
      </c>
      <c r="AA8935" s="11" t="str">
        <f t="shared" si="139"/>
        <v>55. Thái NguyênHuyện Đại Từ</v>
      </c>
    </row>
    <row r="8936" spans="11:27" ht="15.75">
      <c r="K8936" s="21"/>
      <c r="L8936" s="17"/>
      <c r="M8936" s="17"/>
      <c r="N8936" s="17" t="s">
        <v>501</v>
      </c>
      <c r="O8936" s="17" t="s">
        <v>1759</v>
      </c>
      <c r="P8936" s="17" t="s">
        <v>5267</v>
      </c>
      <c r="Q8936" s="17" t="s">
        <v>297</v>
      </c>
      <c r="R8936" s="18">
        <v>95</v>
      </c>
      <c r="S8936" s="10">
        <v>44</v>
      </c>
      <c r="AA8936" s="11" t="str">
        <f t="shared" si="139"/>
        <v>55. Thái NguyênHuyện Đại Từ</v>
      </c>
    </row>
    <row r="8937" spans="11:27" ht="15.75">
      <c r="K8937" s="21"/>
      <c r="L8937" s="17"/>
      <c r="M8937" s="17"/>
      <c r="N8937" s="17" t="s">
        <v>501</v>
      </c>
      <c r="O8937" s="17" t="s">
        <v>1759</v>
      </c>
      <c r="P8937" s="17" t="s">
        <v>8082</v>
      </c>
      <c r="Q8937" s="17" t="s">
        <v>297</v>
      </c>
      <c r="R8937" s="18">
        <v>95</v>
      </c>
      <c r="S8937" s="10">
        <v>44</v>
      </c>
      <c r="AA8937" s="11" t="str">
        <f t="shared" si="139"/>
        <v>55. Thái NguyênHuyện Đại Từ</v>
      </c>
    </row>
    <row r="8938" spans="11:27" ht="15.75">
      <c r="K8938" s="21"/>
      <c r="L8938" s="17"/>
      <c r="M8938" s="17"/>
      <c r="N8938" s="17" t="s">
        <v>501</v>
      </c>
      <c r="O8938" s="17" t="s">
        <v>1759</v>
      </c>
      <c r="P8938" s="17" t="s">
        <v>6848</v>
      </c>
      <c r="Q8938" s="17" t="s">
        <v>297</v>
      </c>
      <c r="R8938" s="18">
        <v>95</v>
      </c>
      <c r="S8938" s="10">
        <v>44</v>
      </c>
      <c r="AA8938" s="11" t="str">
        <f t="shared" si="139"/>
        <v>55. Thái NguyênHuyện Đại Từ</v>
      </c>
    </row>
    <row r="8939" spans="11:27" ht="15.75">
      <c r="K8939" s="21"/>
      <c r="L8939" s="17"/>
      <c r="M8939" s="17"/>
      <c r="N8939" s="17" t="s">
        <v>501</v>
      </c>
      <c r="O8939" s="17" t="s">
        <v>1761</v>
      </c>
      <c r="P8939" s="17" t="s">
        <v>8083</v>
      </c>
      <c r="Q8939" s="17" t="s">
        <v>297</v>
      </c>
      <c r="R8939" s="18">
        <v>95</v>
      </c>
      <c r="S8939" s="10">
        <v>44</v>
      </c>
      <c r="AA8939" s="11" t="str">
        <f t="shared" si="139"/>
        <v>55. Thái NguyênHuyện Định Hóa</v>
      </c>
    </row>
    <row r="8940" spans="11:27" ht="15.75">
      <c r="K8940" s="21"/>
      <c r="L8940" s="17"/>
      <c r="M8940" s="17"/>
      <c r="N8940" s="17" t="s">
        <v>501</v>
      </c>
      <c r="O8940" s="17" t="s">
        <v>1761</v>
      </c>
      <c r="P8940" s="17" t="s">
        <v>8084</v>
      </c>
      <c r="Q8940" s="17" t="s">
        <v>297</v>
      </c>
      <c r="R8940" s="18">
        <v>95</v>
      </c>
      <c r="S8940" s="10">
        <v>44</v>
      </c>
      <c r="AA8940" s="11" t="str">
        <f t="shared" si="139"/>
        <v>55. Thái NguyênHuyện Định Hóa</v>
      </c>
    </row>
    <row r="8941" spans="11:27" ht="15.75">
      <c r="K8941" s="21"/>
      <c r="L8941" s="17"/>
      <c r="M8941" s="17"/>
      <c r="N8941" s="17" t="s">
        <v>501</v>
      </c>
      <c r="O8941" s="17" t="s">
        <v>1761</v>
      </c>
      <c r="P8941" s="17" t="s">
        <v>8085</v>
      </c>
      <c r="Q8941" s="17" t="s">
        <v>297</v>
      </c>
      <c r="R8941" s="18">
        <v>95</v>
      </c>
      <c r="S8941" s="10">
        <v>44</v>
      </c>
      <c r="AA8941" s="11" t="str">
        <f t="shared" si="139"/>
        <v>55. Thái NguyênHuyện Định Hóa</v>
      </c>
    </row>
    <row r="8942" spans="11:27" ht="15.75">
      <c r="K8942" s="21"/>
      <c r="L8942" s="17"/>
      <c r="M8942" s="17"/>
      <c r="N8942" s="17" t="s">
        <v>501</v>
      </c>
      <c r="O8942" s="17" t="s">
        <v>1761</v>
      </c>
      <c r="P8942" s="17" t="s">
        <v>2356</v>
      </c>
      <c r="Q8942" s="17" t="s">
        <v>297</v>
      </c>
      <c r="R8942" s="18">
        <v>95</v>
      </c>
      <c r="S8942" s="10">
        <v>44</v>
      </c>
      <c r="AA8942" s="11" t="str">
        <f t="shared" si="139"/>
        <v>55. Thái NguyênHuyện Định Hóa</v>
      </c>
    </row>
    <row r="8943" spans="11:27" ht="15.75">
      <c r="K8943" s="21"/>
      <c r="L8943" s="17"/>
      <c r="M8943" s="17"/>
      <c r="N8943" s="17" t="s">
        <v>501</v>
      </c>
      <c r="O8943" s="17" t="s">
        <v>1761</v>
      </c>
      <c r="P8943" s="17" t="s">
        <v>1112</v>
      </c>
      <c r="Q8943" s="17" t="s">
        <v>297</v>
      </c>
      <c r="R8943" s="18">
        <v>95</v>
      </c>
      <c r="S8943" s="10">
        <v>44</v>
      </c>
      <c r="AA8943" s="11" t="str">
        <f t="shared" si="139"/>
        <v>55. Thái NguyênHuyện Định Hóa</v>
      </c>
    </row>
    <row r="8944" spans="11:27" ht="15.75">
      <c r="K8944" s="21"/>
      <c r="L8944" s="17"/>
      <c r="M8944" s="17"/>
      <c r="N8944" s="17" t="s">
        <v>501</v>
      </c>
      <c r="O8944" s="17" t="s">
        <v>1761</v>
      </c>
      <c r="P8944" s="17" t="s">
        <v>8086</v>
      </c>
      <c r="Q8944" s="17" t="s">
        <v>297</v>
      </c>
      <c r="R8944" s="18">
        <v>95</v>
      </c>
      <c r="S8944" s="10">
        <v>44</v>
      </c>
      <c r="AA8944" s="11" t="str">
        <f t="shared" si="139"/>
        <v>55. Thái NguyênHuyện Định Hóa</v>
      </c>
    </row>
    <row r="8945" spans="11:27" ht="15.75">
      <c r="K8945" s="21"/>
      <c r="L8945" s="17"/>
      <c r="M8945" s="17"/>
      <c r="N8945" s="17" t="s">
        <v>501</v>
      </c>
      <c r="O8945" s="17" t="s">
        <v>1761</v>
      </c>
      <c r="P8945" s="17" t="s">
        <v>8087</v>
      </c>
      <c r="Q8945" s="17" t="s">
        <v>297</v>
      </c>
      <c r="R8945" s="18">
        <v>95</v>
      </c>
      <c r="S8945" s="10">
        <v>44</v>
      </c>
      <c r="AA8945" s="11" t="str">
        <f t="shared" si="139"/>
        <v>55. Thái NguyênHuyện Định Hóa</v>
      </c>
    </row>
    <row r="8946" spans="11:27" ht="15.75">
      <c r="K8946" s="21"/>
      <c r="L8946" s="17"/>
      <c r="M8946" s="17"/>
      <c r="N8946" s="17" t="s">
        <v>501</v>
      </c>
      <c r="O8946" s="17" t="s">
        <v>1761</v>
      </c>
      <c r="P8946" s="17" t="s">
        <v>8088</v>
      </c>
      <c r="Q8946" s="17" t="s">
        <v>297</v>
      </c>
      <c r="R8946" s="18">
        <v>95</v>
      </c>
      <c r="S8946" s="10">
        <v>44</v>
      </c>
      <c r="AA8946" s="11" t="str">
        <f t="shared" si="139"/>
        <v>55. Thái NguyênHuyện Định Hóa</v>
      </c>
    </row>
    <row r="8947" spans="11:27" ht="15.75">
      <c r="K8947" s="21"/>
      <c r="L8947" s="17"/>
      <c r="M8947" s="17"/>
      <c r="N8947" s="17" t="s">
        <v>501</v>
      </c>
      <c r="O8947" s="17" t="s">
        <v>1761</v>
      </c>
      <c r="P8947" s="17" t="s">
        <v>6859</v>
      </c>
      <c r="Q8947" s="17" t="s">
        <v>297</v>
      </c>
      <c r="R8947" s="18">
        <v>95</v>
      </c>
      <c r="S8947" s="10">
        <v>44</v>
      </c>
      <c r="AA8947" s="11" t="str">
        <f t="shared" si="139"/>
        <v>55. Thái NguyênHuyện Định Hóa</v>
      </c>
    </row>
    <row r="8948" spans="11:27" ht="15.75">
      <c r="K8948" s="21"/>
      <c r="L8948" s="17"/>
      <c r="M8948" s="17"/>
      <c r="N8948" s="17" t="s">
        <v>501</v>
      </c>
      <c r="O8948" s="17" t="s">
        <v>1761</v>
      </c>
      <c r="P8948" s="17" t="s">
        <v>8089</v>
      </c>
      <c r="Q8948" s="17" t="s">
        <v>297</v>
      </c>
      <c r="R8948" s="18">
        <v>95</v>
      </c>
      <c r="S8948" s="10">
        <v>44</v>
      </c>
      <c r="AA8948" s="11" t="str">
        <f t="shared" si="139"/>
        <v>55. Thái NguyênHuyện Định Hóa</v>
      </c>
    </row>
    <row r="8949" spans="11:27" ht="15.75">
      <c r="K8949" s="21"/>
      <c r="L8949" s="17"/>
      <c r="M8949" s="17"/>
      <c r="N8949" s="17" t="s">
        <v>501</v>
      </c>
      <c r="O8949" s="17" t="s">
        <v>1761</v>
      </c>
      <c r="P8949" s="17" t="s">
        <v>8090</v>
      </c>
      <c r="Q8949" s="17" t="s">
        <v>297</v>
      </c>
      <c r="R8949" s="18">
        <v>95</v>
      </c>
      <c r="S8949" s="10">
        <v>44</v>
      </c>
      <c r="AA8949" s="11" t="str">
        <f t="shared" si="139"/>
        <v>55. Thái NguyênHuyện Định Hóa</v>
      </c>
    </row>
    <row r="8950" spans="11:27" ht="15.75">
      <c r="K8950" s="21"/>
      <c r="L8950" s="17"/>
      <c r="M8950" s="17"/>
      <c r="N8950" s="17" t="s">
        <v>501</v>
      </c>
      <c r="O8950" s="17" t="s">
        <v>1761</v>
      </c>
      <c r="P8950" s="17" t="s">
        <v>8091</v>
      </c>
      <c r="Q8950" s="17" t="s">
        <v>297</v>
      </c>
      <c r="R8950" s="18">
        <v>95</v>
      </c>
      <c r="S8950" s="10">
        <v>44</v>
      </c>
      <c r="AA8950" s="11" t="str">
        <f t="shared" si="139"/>
        <v>55. Thái NguyênHuyện Định Hóa</v>
      </c>
    </row>
    <row r="8951" spans="11:27" ht="15.75">
      <c r="K8951" s="21"/>
      <c r="L8951" s="17"/>
      <c r="M8951" s="17"/>
      <c r="N8951" s="17" t="s">
        <v>501</v>
      </c>
      <c r="O8951" s="17" t="s">
        <v>1761</v>
      </c>
      <c r="P8951" s="17" t="s">
        <v>8092</v>
      </c>
      <c r="Q8951" s="17" t="s">
        <v>297</v>
      </c>
      <c r="R8951" s="18">
        <v>95</v>
      </c>
      <c r="S8951" s="10">
        <v>44</v>
      </c>
      <c r="AA8951" s="11" t="str">
        <f t="shared" si="139"/>
        <v>55. Thái NguyênHuyện Định Hóa</v>
      </c>
    </row>
    <row r="8952" spans="11:27" ht="15.75">
      <c r="K8952" s="21"/>
      <c r="L8952" s="17"/>
      <c r="M8952" s="17"/>
      <c r="N8952" s="17" t="s">
        <v>501</v>
      </c>
      <c r="O8952" s="17" t="s">
        <v>1761</v>
      </c>
      <c r="P8952" s="17" t="s">
        <v>8093</v>
      </c>
      <c r="Q8952" s="17" t="s">
        <v>297</v>
      </c>
      <c r="R8952" s="18">
        <v>95</v>
      </c>
      <c r="S8952" s="10">
        <v>44</v>
      </c>
      <c r="AA8952" s="11" t="str">
        <f t="shared" si="139"/>
        <v>55. Thái NguyênHuyện Định Hóa</v>
      </c>
    </row>
    <row r="8953" spans="11:27" ht="15.75">
      <c r="K8953" s="21"/>
      <c r="L8953" s="17"/>
      <c r="M8953" s="17"/>
      <c r="N8953" s="17" t="s">
        <v>501</v>
      </c>
      <c r="O8953" s="17" t="s">
        <v>1761</v>
      </c>
      <c r="P8953" s="17" t="s">
        <v>8094</v>
      </c>
      <c r="Q8953" s="17" t="s">
        <v>297</v>
      </c>
      <c r="R8953" s="18">
        <v>95</v>
      </c>
      <c r="S8953" s="10">
        <v>44</v>
      </c>
      <c r="AA8953" s="11" t="str">
        <f t="shared" si="139"/>
        <v>55. Thái NguyênHuyện Định Hóa</v>
      </c>
    </row>
    <row r="8954" spans="11:27" ht="15.75">
      <c r="K8954" s="21"/>
      <c r="L8954" s="17"/>
      <c r="M8954" s="17"/>
      <c r="N8954" s="17" t="s">
        <v>501</v>
      </c>
      <c r="O8954" s="17" t="s">
        <v>1761</v>
      </c>
      <c r="P8954" s="17" t="s">
        <v>8095</v>
      </c>
      <c r="Q8954" s="17" t="s">
        <v>297</v>
      </c>
      <c r="R8954" s="18">
        <v>95</v>
      </c>
      <c r="S8954" s="10">
        <v>44</v>
      </c>
      <c r="AA8954" s="11" t="str">
        <f t="shared" si="139"/>
        <v>55. Thái NguyênHuyện Định Hóa</v>
      </c>
    </row>
    <row r="8955" spans="11:27" ht="15.75">
      <c r="K8955" s="21"/>
      <c r="L8955" s="17"/>
      <c r="M8955" s="17"/>
      <c r="N8955" s="17" t="s">
        <v>501</v>
      </c>
      <c r="O8955" s="17" t="s">
        <v>1761</v>
      </c>
      <c r="P8955" s="17" t="s">
        <v>8096</v>
      </c>
      <c r="Q8955" s="17" t="s">
        <v>297</v>
      </c>
      <c r="R8955" s="18">
        <v>95</v>
      </c>
      <c r="S8955" s="10">
        <v>44</v>
      </c>
      <c r="AA8955" s="11" t="str">
        <f t="shared" si="139"/>
        <v>55. Thái NguyênHuyện Định Hóa</v>
      </c>
    </row>
    <row r="8956" spans="11:27" ht="15.75">
      <c r="K8956" s="21"/>
      <c r="L8956" s="17"/>
      <c r="M8956" s="17"/>
      <c r="N8956" s="17" t="s">
        <v>501</v>
      </c>
      <c r="O8956" s="17" t="s">
        <v>1761</v>
      </c>
      <c r="P8956" s="17" t="s">
        <v>2978</v>
      </c>
      <c r="Q8956" s="17" t="s">
        <v>297</v>
      </c>
      <c r="R8956" s="18">
        <v>95</v>
      </c>
      <c r="S8956" s="10">
        <v>44</v>
      </c>
      <c r="AA8956" s="11" t="str">
        <f t="shared" si="139"/>
        <v>55. Thái NguyênHuyện Định Hóa</v>
      </c>
    </row>
    <row r="8957" spans="11:27" ht="15.75">
      <c r="K8957" s="21"/>
      <c r="L8957" s="17"/>
      <c r="M8957" s="17"/>
      <c r="N8957" s="17" t="s">
        <v>501</v>
      </c>
      <c r="O8957" s="17" t="s">
        <v>1761</v>
      </c>
      <c r="P8957" s="17" t="s">
        <v>2055</v>
      </c>
      <c r="Q8957" s="17" t="s">
        <v>297</v>
      </c>
      <c r="R8957" s="18">
        <v>95</v>
      </c>
      <c r="S8957" s="10">
        <v>44</v>
      </c>
      <c r="AA8957" s="11" t="str">
        <f t="shared" si="139"/>
        <v>55. Thái NguyênHuyện Định Hóa</v>
      </c>
    </row>
    <row r="8958" spans="11:27" ht="15.75">
      <c r="K8958" s="21"/>
      <c r="L8958" s="17"/>
      <c r="M8958" s="17"/>
      <c r="N8958" s="17" t="s">
        <v>501</v>
      </c>
      <c r="O8958" s="17" t="s">
        <v>1761</v>
      </c>
      <c r="P8958" s="17" t="s">
        <v>6164</v>
      </c>
      <c r="Q8958" s="17" t="s">
        <v>297</v>
      </c>
      <c r="R8958" s="18">
        <v>95</v>
      </c>
      <c r="S8958" s="10">
        <v>44</v>
      </c>
      <c r="AA8958" s="11" t="str">
        <f t="shared" si="139"/>
        <v>55. Thái NguyênHuyện Định Hóa</v>
      </c>
    </row>
    <row r="8959" spans="11:27" ht="15.75">
      <c r="K8959" s="21"/>
      <c r="L8959" s="17"/>
      <c r="M8959" s="17"/>
      <c r="N8959" s="17" t="s">
        <v>501</v>
      </c>
      <c r="O8959" s="17" t="s">
        <v>1761</v>
      </c>
      <c r="P8959" s="17" t="s">
        <v>8097</v>
      </c>
      <c r="Q8959" s="17" t="s">
        <v>297</v>
      </c>
      <c r="R8959" s="18">
        <v>95</v>
      </c>
      <c r="S8959" s="10">
        <v>44</v>
      </c>
      <c r="AA8959" s="11" t="str">
        <f t="shared" si="139"/>
        <v>55. Thái NguyênHuyện Định Hóa</v>
      </c>
    </row>
    <row r="8960" spans="11:27" ht="15.75">
      <c r="K8960" s="21"/>
      <c r="L8960" s="17"/>
      <c r="M8960" s="17"/>
      <c r="N8960" s="17" t="s">
        <v>501</v>
      </c>
      <c r="O8960" s="17" t="s">
        <v>1761</v>
      </c>
      <c r="P8960" s="17" t="s">
        <v>8098</v>
      </c>
      <c r="Q8960" s="17" t="s">
        <v>297</v>
      </c>
      <c r="R8960" s="18">
        <v>95</v>
      </c>
      <c r="S8960" s="10">
        <v>44</v>
      </c>
      <c r="AA8960" s="11" t="str">
        <f t="shared" si="139"/>
        <v>55. Thái NguyênHuyện Định Hóa</v>
      </c>
    </row>
    <row r="8961" spans="11:27" ht="15.75">
      <c r="K8961" s="21"/>
      <c r="L8961" s="17"/>
      <c r="M8961" s="17"/>
      <c r="N8961" s="17" t="s">
        <v>501</v>
      </c>
      <c r="O8961" s="17" t="s">
        <v>1761</v>
      </c>
      <c r="P8961" s="17" t="s">
        <v>4523</v>
      </c>
      <c r="Q8961" s="17" t="s">
        <v>297</v>
      </c>
      <c r="R8961" s="18">
        <v>95</v>
      </c>
      <c r="S8961" s="10">
        <v>44</v>
      </c>
      <c r="AA8961" s="11" t="str">
        <f t="shared" si="139"/>
        <v>55. Thái NguyênHuyện Định Hóa</v>
      </c>
    </row>
    <row r="8962" spans="11:27" ht="15.75">
      <c r="K8962" s="21"/>
      <c r="L8962" s="17"/>
      <c r="M8962" s="17"/>
      <c r="N8962" s="17" t="s">
        <v>501</v>
      </c>
      <c r="O8962" s="17" t="s">
        <v>1763</v>
      </c>
      <c r="P8962" s="17" t="s">
        <v>8099</v>
      </c>
      <c r="Q8962" s="17" t="s">
        <v>347</v>
      </c>
      <c r="R8962" s="18">
        <v>65</v>
      </c>
      <c r="S8962" s="10">
        <v>36</v>
      </c>
      <c r="AA8962" s="11" t="str">
        <f t="shared" si="139"/>
        <v>55. Thái NguyênHuyện Đồng Hỷ</v>
      </c>
    </row>
    <row r="8963" spans="11:27" ht="15.75">
      <c r="K8963" s="21"/>
      <c r="L8963" s="17"/>
      <c r="M8963" s="17"/>
      <c r="N8963" s="17" t="s">
        <v>501</v>
      </c>
      <c r="O8963" s="17" t="s">
        <v>1763</v>
      </c>
      <c r="P8963" s="17" t="s">
        <v>8100</v>
      </c>
      <c r="Q8963" s="17" t="s">
        <v>297</v>
      </c>
      <c r="R8963" s="18">
        <v>95</v>
      </c>
      <c r="S8963" s="10">
        <v>44</v>
      </c>
      <c r="AA8963" s="11" t="str">
        <f t="shared" si="139"/>
        <v>55. Thái NguyênHuyện Đồng Hỷ</v>
      </c>
    </row>
    <row r="8964" spans="11:27" ht="15.75">
      <c r="K8964" s="21"/>
      <c r="L8964" s="17"/>
      <c r="M8964" s="17"/>
      <c r="N8964" s="17" t="s">
        <v>501</v>
      </c>
      <c r="O8964" s="17" t="s">
        <v>1763</v>
      </c>
      <c r="P8964" s="17" t="s">
        <v>8101</v>
      </c>
      <c r="Q8964" s="17" t="s">
        <v>347</v>
      </c>
      <c r="R8964" s="18">
        <v>65</v>
      </c>
      <c r="S8964" s="10">
        <v>36</v>
      </c>
      <c r="AA8964" s="11" t="str">
        <f t="shared" si="139"/>
        <v>55. Thái NguyênHuyện Đồng Hỷ</v>
      </c>
    </row>
    <row r="8965" spans="11:27" ht="15.75">
      <c r="K8965" s="21"/>
      <c r="L8965" s="17"/>
      <c r="M8965" s="17"/>
      <c r="N8965" s="17" t="s">
        <v>501</v>
      </c>
      <c r="O8965" s="17" t="s">
        <v>1763</v>
      </c>
      <c r="P8965" s="17" t="s">
        <v>1267</v>
      </c>
      <c r="Q8965" s="17" t="s">
        <v>347</v>
      </c>
      <c r="R8965" s="18">
        <v>65</v>
      </c>
      <c r="S8965" s="10">
        <v>36</v>
      </c>
      <c r="AA8965" s="11" t="str">
        <f t="shared" si="139"/>
        <v>55. Thái NguyênHuyện Đồng Hỷ</v>
      </c>
    </row>
    <row r="8966" spans="11:27" ht="15.75">
      <c r="K8966" s="21"/>
      <c r="L8966" s="17"/>
      <c r="M8966" s="17"/>
      <c r="N8966" s="17" t="s">
        <v>501</v>
      </c>
      <c r="O8966" s="17" t="s">
        <v>1763</v>
      </c>
      <c r="P8966" s="17" t="s">
        <v>8102</v>
      </c>
      <c r="Q8966" s="17" t="s">
        <v>347</v>
      </c>
      <c r="R8966" s="18">
        <v>65</v>
      </c>
      <c r="S8966" s="10">
        <v>36</v>
      </c>
      <c r="AA8966" s="11" t="str">
        <f t="shared" ref="AA8966:AA9029" si="140">N8966&amp;O8966</f>
        <v>55. Thái NguyênHuyện Đồng Hỷ</v>
      </c>
    </row>
    <row r="8967" spans="11:27" ht="15.75">
      <c r="K8967" s="21"/>
      <c r="L8967" s="17"/>
      <c r="M8967" s="17"/>
      <c r="N8967" s="17" t="s">
        <v>501</v>
      </c>
      <c r="O8967" s="17" t="s">
        <v>1763</v>
      </c>
      <c r="P8967" s="17" t="s">
        <v>8103</v>
      </c>
      <c r="Q8967" s="17" t="s">
        <v>347</v>
      </c>
      <c r="R8967" s="18">
        <v>65</v>
      </c>
      <c r="S8967" s="10">
        <v>36</v>
      </c>
      <c r="AA8967" s="11" t="str">
        <f t="shared" si="140"/>
        <v>55. Thái NguyênHuyện Đồng Hỷ</v>
      </c>
    </row>
    <row r="8968" spans="11:27" ht="15.75">
      <c r="K8968" s="21"/>
      <c r="L8968" s="17"/>
      <c r="M8968" s="17"/>
      <c r="N8968" s="17" t="s">
        <v>501</v>
      </c>
      <c r="O8968" s="17" t="s">
        <v>1763</v>
      </c>
      <c r="P8968" s="17" t="s">
        <v>827</v>
      </c>
      <c r="Q8968" s="17" t="s">
        <v>297</v>
      </c>
      <c r="R8968" s="18">
        <v>95</v>
      </c>
      <c r="S8968" s="10">
        <v>44</v>
      </c>
      <c r="AA8968" s="11" t="str">
        <f t="shared" si="140"/>
        <v>55. Thái NguyênHuyện Đồng Hỷ</v>
      </c>
    </row>
    <row r="8969" spans="11:27" ht="15.75">
      <c r="K8969" s="21"/>
      <c r="L8969" s="17"/>
      <c r="M8969" s="17"/>
      <c r="N8969" s="17" t="s">
        <v>501</v>
      </c>
      <c r="O8969" s="17" t="s">
        <v>1763</v>
      </c>
      <c r="P8969" s="17" t="s">
        <v>8104</v>
      </c>
      <c r="Q8969" s="17" t="s">
        <v>347</v>
      </c>
      <c r="R8969" s="18">
        <v>65</v>
      </c>
      <c r="S8969" s="10">
        <v>36</v>
      </c>
      <c r="AA8969" s="11" t="str">
        <f t="shared" si="140"/>
        <v>55. Thái NguyênHuyện Đồng Hỷ</v>
      </c>
    </row>
    <row r="8970" spans="11:27" ht="15.75">
      <c r="K8970" s="21"/>
      <c r="L8970" s="17"/>
      <c r="M8970" s="17"/>
      <c r="N8970" s="17" t="s">
        <v>501</v>
      </c>
      <c r="O8970" s="17" t="s">
        <v>1763</v>
      </c>
      <c r="P8970" s="17" t="s">
        <v>3247</v>
      </c>
      <c r="Q8970" s="17" t="s">
        <v>347</v>
      </c>
      <c r="R8970" s="18">
        <v>65</v>
      </c>
      <c r="S8970" s="10">
        <v>36</v>
      </c>
      <c r="AA8970" s="11" t="str">
        <f t="shared" si="140"/>
        <v>55. Thái NguyênHuyện Đồng Hỷ</v>
      </c>
    </row>
    <row r="8971" spans="11:27" ht="15.75">
      <c r="K8971" s="21"/>
      <c r="L8971" s="17"/>
      <c r="M8971" s="17"/>
      <c r="N8971" s="17" t="s">
        <v>501</v>
      </c>
      <c r="O8971" s="17" t="s">
        <v>1763</v>
      </c>
      <c r="P8971" s="17" t="s">
        <v>8105</v>
      </c>
      <c r="Q8971" s="17" t="s">
        <v>297</v>
      </c>
      <c r="R8971" s="18">
        <v>95</v>
      </c>
      <c r="S8971" s="10">
        <v>44</v>
      </c>
      <c r="AA8971" s="11" t="str">
        <f t="shared" si="140"/>
        <v>55. Thái NguyênHuyện Đồng Hỷ</v>
      </c>
    </row>
    <row r="8972" spans="11:27" ht="15.75">
      <c r="K8972" s="21"/>
      <c r="L8972" s="17"/>
      <c r="M8972" s="17"/>
      <c r="N8972" s="17" t="s">
        <v>501</v>
      </c>
      <c r="O8972" s="17" t="s">
        <v>1763</v>
      </c>
      <c r="P8972" s="17" t="s">
        <v>6334</v>
      </c>
      <c r="Q8972" s="17" t="s">
        <v>347</v>
      </c>
      <c r="R8972" s="18">
        <v>65</v>
      </c>
      <c r="S8972" s="10">
        <v>36</v>
      </c>
      <c r="AA8972" s="11" t="str">
        <f t="shared" si="140"/>
        <v>55. Thái NguyênHuyện Đồng Hỷ</v>
      </c>
    </row>
    <row r="8973" spans="11:27" ht="15.75">
      <c r="K8973" s="21"/>
      <c r="L8973" s="17"/>
      <c r="M8973" s="17"/>
      <c r="N8973" s="17" t="s">
        <v>501</v>
      </c>
      <c r="O8973" s="17" t="s">
        <v>1763</v>
      </c>
      <c r="P8973" s="17" t="s">
        <v>3051</v>
      </c>
      <c r="Q8973" s="17" t="s">
        <v>347</v>
      </c>
      <c r="R8973" s="18">
        <v>65</v>
      </c>
      <c r="S8973" s="10">
        <v>36</v>
      </c>
      <c r="AA8973" s="11" t="str">
        <f t="shared" si="140"/>
        <v>55. Thái NguyênHuyện Đồng Hỷ</v>
      </c>
    </row>
    <row r="8974" spans="11:27" ht="15.75">
      <c r="K8974" s="21"/>
      <c r="L8974" s="17"/>
      <c r="M8974" s="17"/>
      <c r="N8974" s="17" t="s">
        <v>501</v>
      </c>
      <c r="O8974" s="17" t="s">
        <v>1763</v>
      </c>
      <c r="P8974" s="17" t="s">
        <v>2348</v>
      </c>
      <c r="Q8974" s="17" t="s">
        <v>297</v>
      </c>
      <c r="R8974" s="18">
        <v>95</v>
      </c>
      <c r="S8974" s="10">
        <v>44</v>
      </c>
      <c r="AA8974" s="11" t="str">
        <f t="shared" si="140"/>
        <v>55. Thái NguyênHuyện Đồng Hỷ</v>
      </c>
    </row>
    <row r="8975" spans="11:27" ht="15.75">
      <c r="K8975" s="21"/>
      <c r="L8975" s="17"/>
      <c r="M8975" s="17"/>
      <c r="N8975" s="17" t="s">
        <v>501</v>
      </c>
      <c r="O8975" s="17" t="s">
        <v>1763</v>
      </c>
      <c r="P8975" s="17" t="s">
        <v>8106</v>
      </c>
      <c r="Q8975" s="17" t="s">
        <v>347</v>
      </c>
      <c r="R8975" s="18">
        <v>65</v>
      </c>
      <c r="S8975" s="10">
        <v>36</v>
      </c>
      <c r="AA8975" s="11" t="str">
        <f t="shared" si="140"/>
        <v>55. Thái NguyênHuyện Đồng Hỷ</v>
      </c>
    </row>
    <row r="8976" spans="11:27" ht="15.75">
      <c r="K8976" s="21"/>
      <c r="L8976" s="17"/>
      <c r="M8976" s="17"/>
      <c r="N8976" s="17" t="s">
        <v>501</v>
      </c>
      <c r="O8976" s="17" t="s">
        <v>1763</v>
      </c>
      <c r="P8976" s="17" t="s">
        <v>8107</v>
      </c>
      <c r="Q8976" s="17" t="s">
        <v>347</v>
      </c>
      <c r="R8976" s="18">
        <v>65</v>
      </c>
      <c r="S8976" s="10">
        <v>36</v>
      </c>
      <c r="AA8976" s="11" t="str">
        <f t="shared" si="140"/>
        <v>55. Thái NguyênHuyện Đồng Hỷ</v>
      </c>
    </row>
    <row r="8977" spans="11:27" ht="15.75">
      <c r="K8977" s="21"/>
      <c r="L8977" s="17"/>
      <c r="M8977" s="17"/>
      <c r="N8977" s="17" t="s">
        <v>501</v>
      </c>
      <c r="O8977" s="17" t="s">
        <v>1765</v>
      </c>
      <c r="P8977" s="17" t="s">
        <v>8108</v>
      </c>
      <c r="Q8977" s="17" t="s">
        <v>297</v>
      </c>
      <c r="R8977" s="18">
        <v>95</v>
      </c>
      <c r="S8977" s="10">
        <v>44</v>
      </c>
      <c r="AA8977" s="11" t="str">
        <f t="shared" si="140"/>
        <v>55. Thái NguyênHuyện Phú Bình</v>
      </c>
    </row>
    <row r="8978" spans="11:27" ht="15.75">
      <c r="K8978" s="21"/>
      <c r="L8978" s="17"/>
      <c r="M8978" s="17"/>
      <c r="N8978" s="17" t="s">
        <v>501</v>
      </c>
      <c r="O8978" s="17" t="s">
        <v>1765</v>
      </c>
      <c r="P8978" s="17" t="s">
        <v>8109</v>
      </c>
      <c r="Q8978" s="17" t="s">
        <v>297</v>
      </c>
      <c r="R8978" s="18">
        <v>95</v>
      </c>
      <c r="S8978" s="10">
        <v>44</v>
      </c>
      <c r="AA8978" s="11" t="str">
        <f t="shared" si="140"/>
        <v>55. Thái NguyênHuyện Phú Bình</v>
      </c>
    </row>
    <row r="8979" spans="11:27" ht="15.75">
      <c r="K8979" s="21"/>
      <c r="L8979" s="17"/>
      <c r="M8979" s="17"/>
      <c r="N8979" s="17" t="s">
        <v>501</v>
      </c>
      <c r="O8979" s="17" t="s">
        <v>1765</v>
      </c>
      <c r="P8979" s="17" t="s">
        <v>8110</v>
      </c>
      <c r="Q8979" s="17" t="s">
        <v>297</v>
      </c>
      <c r="R8979" s="18">
        <v>95</v>
      </c>
      <c r="S8979" s="10">
        <v>44</v>
      </c>
      <c r="AA8979" s="11" t="str">
        <f t="shared" si="140"/>
        <v>55. Thái NguyênHuyện Phú Bình</v>
      </c>
    </row>
    <row r="8980" spans="11:27" ht="15.75">
      <c r="K8980" s="21"/>
      <c r="L8980" s="17"/>
      <c r="M8980" s="17"/>
      <c r="N8980" s="17" t="s">
        <v>501</v>
      </c>
      <c r="O8980" s="17" t="s">
        <v>1765</v>
      </c>
      <c r="P8980" s="17" t="s">
        <v>8111</v>
      </c>
      <c r="Q8980" s="17" t="s">
        <v>297</v>
      </c>
      <c r="R8980" s="18">
        <v>95</v>
      </c>
      <c r="S8980" s="10">
        <v>44</v>
      </c>
      <c r="AA8980" s="11" t="str">
        <f t="shared" si="140"/>
        <v>55. Thái NguyênHuyện Phú Bình</v>
      </c>
    </row>
    <row r="8981" spans="11:27" ht="15.75">
      <c r="K8981" s="21"/>
      <c r="L8981" s="17"/>
      <c r="M8981" s="17"/>
      <c r="N8981" s="17" t="s">
        <v>501</v>
      </c>
      <c r="O8981" s="17" t="s">
        <v>1765</v>
      </c>
      <c r="P8981" s="17" t="s">
        <v>6851</v>
      </c>
      <c r="Q8981" s="17" t="s">
        <v>297</v>
      </c>
      <c r="R8981" s="18">
        <v>95</v>
      </c>
      <c r="S8981" s="10">
        <v>44</v>
      </c>
      <c r="AA8981" s="11" t="str">
        <f t="shared" si="140"/>
        <v>55. Thái NguyênHuyện Phú Bình</v>
      </c>
    </row>
    <row r="8982" spans="11:27" ht="15.75">
      <c r="K8982" s="21"/>
      <c r="L8982" s="17"/>
      <c r="M8982" s="17"/>
      <c r="N8982" s="17" t="s">
        <v>501</v>
      </c>
      <c r="O8982" s="17" t="s">
        <v>1765</v>
      </c>
      <c r="P8982" s="17" t="s">
        <v>8112</v>
      </c>
      <c r="Q8982" s="17" t="s">
        <v>297</v>
      </c>
      <c r="R8982" s="18">
        <v>95</v>
      </c>
      <c r="S8982" s="10">
        <v>44</v>
      </c>
      <c r="AA8982" s="11" t="str">
        <f t="shared" si="140"/>
        <v>55. Thái NguyênHuyện Phú Bình</v>
      </c>
    </row>
    <row r="8983" spans="11:27" ht="15.75">
      <c r="K8983" s="21"/>
      <c r="L8983" s="17"/>
      <c r="M8983" s="17"/>
      <c r="N8983" s="17" t="s">
        <v>501</v>
      </c>
      <c r="O8983" s="17" t="s">
        <v>1765</v>
      </c>
      <c r="P8983" s="17" t="s">
        <v>8113</v>
      </c>
      <c r="Q8983" s="17" t="s">
        <v>297</v>
      </c>
      <c r="R8983" s="18">
        <v>95</v>
      </c>
      <c r="S8983" s="10">
        <v>44</v>
      </c>
      <c r="AA8983" s="11" t="str">
        <f t="shared" si="140"/>
        <v>55. Thái NguyênHuyện Phú Bình</v>
      </c>
    </row>
    <row r="8984" spans="11:27" ht="15.75">
      <c r="K8984" s="21"/>
      <c r="L8984" s="17"/>
      <c r="M8984" s="17"/>
      <c r="N8984" s="17" t="s">
        <v>501</v>
      </c>
      <c r="O8984" s="17" t="s">
        <v>1765</v>
      </c>
      <c r="P8984" s="17" t="s">
        <v>8114</v>
      </c>
      <c r="Q8984" s="17" t="s">
        <v>297</v>
      </c>
      <c r="R8984" s="18">
        <v>95</v>
      </c>
      <c r="S8984" s="10">
        <v>44</v>
      </c>
      <c r="AA8984" s="11" t="str">
        <f t="shared" si="140"/>
        <v>55. Thái NguyênHuyện Phú Bình</v>
      </c>
    </row>
    <row r="8985" spans="11:27" ht="15.75">
      <c r="K8985" s="21"/>
      <c r="L8985" s="17"/>
      <c r="M8985" s="17"/>
      <c r="N8985" s="17" t="s">
        <v>501</v>
      </c>
      <c r="O8985" s="17" t="s">
        <v>1765</v>
      </c>
      <c r="P8985" s="17" t="s">
        <v>2975</v>
      </c>
      <c r="Q8985" s="17" t="s">
        <v>297</v>
      </c>
      <c r="R8985" s="18">
        <v>95</v>
      </c>
      <c r="S8985" s="10">
        <v>44</v>
      </c>
      <c r="AA8985" s="11" t="str">
        <f t="shared" si="140"/>
        <v>55. Thái NguyênHuyện Phú Bình</v>
      </c>
    </row>
    <row r="8986" spans="11:27" ht="15.75">
      <c r="K8986" s="21"/>
      <c r="L8986" s="17"/>
      <c r="M8986" s="17"/>
      <c r="N8986" s="17" t="s">
        <v>501</v>
      </c>
      <c r="O8986" s="17" t="s">
        <v>1765</v>
      </c>
      <c r="P8986" s="17" t="s">
        <v>6499</v>
      </c>
      <c r="Q8986" s="17" t="s">
        <v>297</v>
      </c>
      <c r="R8986" s="18">
        <v>95</v>
      </c>
      <c r="S8986" s="10">
        <v>44</v>
      </c>
      <c r="AA8986" s="11" t="str">
        <f t="shared" si="140"/>
        <v>55. Thái NguyênHuyện Phú Bình</v>
      </c>
    </row>
    <row r="8987" spans="11:27" ht="15.75">
      <c r="K8987" s="21"/>
      <c r="L8987" s="17"/>
      <c r="M8987" s="17"/>
      <c r="N8987" s="17" t="s">
        <v>501</v>
      </c>
      <c r="O8987" s="17" t="s">
        <v>1765</v>
      </c>
      <c r="P8987" s="17" t="s">
        <v>8115</v>
      </c>
      <c r="Q8987" s="17" t="s">
        <v>297</v>
      </c>
      <c r="R8987" s="18">
        <v>95</v>
      </c>
      <c r="S8987" s="10">
        <v>44</v>
      </c>
      <c r="AA8987" s="11" t="str">
        <f t="shared" si="140"/>
        <v>55. Thái NguyênHuyện Phú Bình</v>
      </c>
    </row>
    <row r="8988" spans="11:27" ht="15.75">
      <c r="K8988" s="21"/>
      <c r="L8988" s="17"/>
      <c r="M8988" s="17"/>
      <c r="N8988" s="17" t="s">
        <v>501</v>
      </c>
      <c r="O8988" s="17" t="s">
        <v>1765</v>
      </c>
      <c r="P8988" s="17" t="s">
        <v>3325</v>
      </c>
      <c r="Q8988" s="17" t="s">
        <v>297</v>
      </c>
      <c r="R8988" s="18">
        <v>95</v>
      </c>
      <c r="S8988" s="10">
        <v>44</v>
      </c>
      <c r="AA8988" s="11" t="str">
        <f t="shared" si="140"/>
        <v>55. Thái NguyênHuyện Phú Bình</v>
      </c>
    </row>
    <row r="8989" spans="11:27" ht="15.75">
      <c r="K8989" s="21"/>
      <c r="L8989" s="17"/>
      <c r="M8989" s="17"/>
      <c r="N8989" s="17" t="s">
        <v>501</v>
      </c>
      <c r="O8989" s="17" t="s">
        <v>1765</v>
      </c>
      <c r="P8989" s="17" t="s">
        <v>1027</v>
      </c>
      <c r="Q8989" s="17" t="s">
        <v>297</v>
      </c>
      <c r="R8989" s="18">
        <v>95</v>
      </c>
      <c r="S8989" s="10">
        <v>44</v>
      </c>
      <c r="AA8989" s="11" t="str">
        <f t="shared" si="140"/>
        <v>55. Thái NguyênHuyện Phú Bình</v>
      </c>
    </row>
    <row r="8990" spans="11:27" ht="15.75">
      <c r="K8990" s="21"/>
      <c r="L8990" s="17"/>
      <c r="M8990" s="17"/>
      <c r="N8990" s="17" t="s">
        <v>501</v>
      </c>
      <c r="O8990" s="17" t="s">
        <v>1765</v>
      </c>
      <c r="P8990" s="17" t="s">
        <v>8116</v>
      </c>
      <c r="Q8990" s="17" t="s">
        <v>297</v>
      </c>
      <c r="R8990" s="18">
        <v>95</v>
      </c>
      <c r="S8990" s="10">
        <v>44</v>
      </c>
      <c r="AA8990" s="11" t="str">
        <f t="shared" si="140"/>
        <v>55. Thái NguyênHuyện Phú Bình</v>
      </c>
    </row>
    <row r="8991" spans="11:27" ht="15.75">
      <c r="K8991" s="21"/>
      <c r="L8991" s="17"/>
      <c r="M8991" s="17"/>
      <c r="N8991" s="17" t="s">
        <v>501</v>
      </c>
      <c r="O8991" s="17" t="s">
        <v>1765</v>
      </c>
      <c r="P8991" s="17" t="s">
        <v>6211</v>
      </c>
      <c r="Q8991" s="17" t="s">
        <v>297</v>
      </c>
      <c r="R8991" s="18">
        <v>95</v>
      </c>
      <c r="S8991" s="10">
        <v>44</v>
      </c>
      <c r="AA8991" s="11" t="str">
        <f t="shared" si="140"/>
        <v>55. Thái NguyênHuyện Phú Bình</v>
      </c>
    </row>
    <row r="8992" spans="11:27" ht="15.75">
      <c r="K8992" s="21"/>
      <c r="L8992" s="17"/>
      <c r="M8992" s="17"/>
      <c r="N8992" s="17" t="s">
        <v>501</v>
      </c>
      <c r="O8992" s="17" t="s">
        <v>1765</v>
      </c>
      <c r="P8992" s="17" t="s">
        <v>3237</v>
      </c>
      <c r="Q8992" s="17" t="s">
        <v>297</v>
      </c>
      <c r="R8992" s="18">
        <v>95</v>
      </c>
      <c r="S8992" s="10">
        <v>44</v>
      </c>
      <c r="AA8992" s="11" t="str">
        <f t="shared" si="140"/>
        <v>55. Thái NguyênHuyện Phú Bình</v>
      </c>
    </row>
    <row r="8993" spans="11:27" ht="15.75">
      <c r="K8993" s="21"/>
      <c r="L8993" s="17"/>
      <c r="M8993" s="17"/>
      <c r="N8993" s="17" t="s">
        <v>501</v>
      </c>
      <c r="O8993" s="17" t="s">
        <v>1765</v>
      </c>
      <c r="P8993" s="17" t="s">
        <v>8117</v>
      </c>
      <c r="Q8993" s="17" t="s">
        <v>297</v>
      </c>
      <c r="R8993" s="18">
        <v>95</v>
      </c>
      <c r="S8993" s="10">
        <v>44</v>
      </c>
      <c r="AA8993" s="11" t="str">
        <f t="shared" si="140"/>
        <v>55. Thái NguyênHuyện Phú Bình</v>
      </c>
    </row>
    <row r="8994" spans="11:27" ht="15.75">
      <c r="K8994" s="21"/>
      <c r="L8994" s="17"/>
      <c r="M8994" s="17"/>
      <c r="N8994" s="17" t="s">
        <v>501</v>
      </c>
      <c r="O8994" s="17" t="s">
        <v>1765</v>
      </c>
      <c r="P8994" s="17" t="s">
        <v>8118</v>
      </c>
      <c r="Q8994" s="17" t="s">
        <v>297</v>
      </c>
      <c r="R8994" s="18">
        <v>95</v>
      </c>
      <c r="S8994" s="10">
        <v>44</v>
      </c>
      <c r="AA8994" s="11" t="str">
        <f t="shared" si="140"/>
        <v>55. Thái NguyênHuyện Phú Bình</v>
      </c>
    </row>
    <row r="8995" spans="11:27" ht="15.75">
      <c r="K8995" s="21"/>
      <c r="L8995" s="17"/>
      <c r="M8995" s="17"/>
      <c r="N8995" s="17" t="s">
        <v>501</v>
      </c>
      <c r="O8995" s="17" t="s">
        <v>1765</v>
      </c>
      <c r="P8995" s="17" t="s">
        <v>8119</v>
      </c>
      <c r="Q8995" s="17" t="s">
        <v>297</v>
      </c>
      <c r="R8995" s="18">
        <v>95</v>
      </c>
      <c r="S8995" s="10">
        <v>44</v>
      </c>
      <c r="AA8995" s="11" t="str">
        <f t="shared" si="140"/>
        <v>55. Thái NguyênHuyện Phú Bình</v>
      </c>
    </row>
    <row r="8996" spans="11:27" ht="15.75">
      <c r="K8996" s="21"/>
      <c r="L8996" s="17"/>
      <c r="M8996" s="17"/>
      <c r="N8996" s="17" t="s">
        <v>501</v>
      </c>
      <c r="O8996" s="17" t="s">
        <v>1765</v>
      </c>
      <c r="P8996" s="17" t="s">
        <v>6222</v>
      </c>
      <c r="Q8996" s="17" t="s">
        <v>297</v>
      </c>
      <c r="R8996" s="18">
        <v>95</v>
      </c>
      <c r="S8996" s="10">
        <v>44</v>
      </c>
      <c r="AA8996" s="11" t="str">
        <f t="shared" si="140"/>
        <v>55. Thái NguyênHuyện Phú Bình</v>
      </c>
    </row>
    <row r="8997" spans="11:27" ht="15.75">
      <c r="K8997" s="21"/>
      <c r="L8997" s="17"/>
      <c r="M8997" s="17"/>
      <c r="N8997" s="17" t="s">
        <v>501</v>
      </c>
      <c r="O8997" s="17" t="s">
        <v>1250</v>
      </c>
      <c r="P8997" s="17" t="s">
        <v>8120</v>
      </c>
      <c r="Q8997" s="17" t="s">
        <v>347</v>
      </c>
      <c r="R8997" s="18">
        <v>65</v>
      </c>
      <c r="S8997" s="10">
        <v>36</v>
      </c>
      <c r="AA8997" s="11" t="str">
        <f t="shared" si="140"/>
        <v>55. Thái NguyênHuyện Phú Lương</v>
      </c>
    </row>
    <row r="8998" spans="11:27" ht="15.75">
      <c r="K8998" s="21"/>
      <c r="L8998" s="17"/>
      <c r="M8998" s="17"/>
      <c r="N8998" s="17" t="s">
        <v>501</v>
      </c>
      <c r="O8998" s="17" t="s">
        <v>1250</v>
      </c>
      <c r="P8998" s="17" t="s">
        <v>8121</v>
      </c>
      <c r="Q8998" s="17" t="s">
        <v>347</v>
      </c>
      <c r="R8998" s="18">
        <v>65</v>
      </c>
      <c r="S8998" s="10">
        <v>36</v>
      </c>
      <c r="AA8998" s="11" t="str">
        <f t="shared" si="140"/>
        <v>55. Thái NguyênHuyện Phú Lương</v>
      </c>
    </row>
    <row r="8999" spans="11:27" ht="15.75">
      <c r="K8999" s="21"/>
      <c r="L8999" s="17"/>
      <c r="M8999" s="17"/>
      <c r="N8999" s="17" t="s">
        <v>501</v>
      </c>
      <c r="O8999" s="17" t="s">
        <v>1250</v>
      </c>
      <c r="P8999" s="17" t="s">
        <v>8122</v>
      </c>
      <c r="Q8999" s="17" t="s">
        <v>347</v>
      </c>
      <c r="R8999" s="18">
        <v>65</v>
      </c>
      <c r="S8999" s="10">
        <v>36</v>
      </c>
      <c r="AA8999" s="11" t="str">
        <f t="shared" si="140"/>
        <v>55. Thái NguyênHuyện Phú Lương</v>
      </c>
    </row>
    <row r="9000" spans="11:27" ht="15.75">
      <c r="K9000" s="21"/>
      <c r="L9000" s="17"/>
      <c r="M9000" s="17"/>
      <c r="N9000" s="17" t="s">
        <v>501</v>
      </c>
      <c r="O9000" s="17" t="s">
        <v>1250</v>
      </c>
      <c r="P9000" s="17" t="s">
        <v>8123</v>
      </c>
      <c r="Q9000" s="17" t="s">
        <v>347</v>
      </c>
      <c r="R9000" s="18">
        <v>65</v>
      </c>
      <c r="S9000" s="10">
        <v>36</v>
      </c>
      <c r="AA9000" s="11" t="str">
        <f t="shared" si="140"/>
        <v>55. Thái NguyênHuyện Phú Lương</v>
      </c>
    </row>
    <row r="9001" spans="11:27" ht="15.75">
      <c r="K9001" s="21"/>
      <c r="L9001" s="17"/>
      <c r="M9001" s="17"/>
      <c r="N9001" s="17" t="s">
        <v>501</v>
      </c>
      <c r="O9001" s="17" t="s">
        <v>1250</v>
      </c>
      <c r="P9001" s="17" t="s">
        <v>2039</v>
      </c>
      <c r="Q9001" s="17" t="s">
        <v>347</v>
      </c>
      <c r="R9001" s="18">
        <v>65</v>
      </c>
      <c r="S9001" s="10">
        <v>36</v>
      </c>
      <c r="AA9001" s="11" t="str">
        <f t="shared" si="140"/>
        <v>55. Thái NguyênHuyện Phú Lương</v>
      </c>
    </row>
    <row r="9002" spans="11:27" ht="15.75">
      <c r="K9002" s="21"/>
      <c r="L9002" s="17"/>
      <c r="M9002" s="17"/>
      <c r="N9002" s="17" t="s">
        <v>501</v>
      </c>
      <c r="O9002" s="17" t="s">
        <v>1250</v>
      </c>
      <c r="P9002" s="17" t="s">
        <v>8124</v>
      </c>
      <c r="Q9002" s="17" t="s">
        <v>347</v>
      </c>
      <c r="R9002" s="18">
        <v>65</v>
      </c>
      <c r="S9002" s="10">
        <v>36</v>
      </c>
      <c r="AA9002" s="11" t="str">
        <f t="shared" si="140"/>
        <v>55. Thái NguyênHuyện Phú Lương</v>
      </c>
    </row>
    <row r="9003" spans="11:27" ht="15.75">
      <c r="K9003" s="21"/>
      <c r="L9003" s="17"/>
      <c r="M9003" s="17"/>
      <c r="N9003" s="17" t="s">
        <v>501</v>
      </c>
      <c r="O9003" s="17" t="s">
        <v>1250</v>
      </c>
      <c r="P9003" s="17" t="s">
        <v>8125</v>
      </c>
      <c r="Q9003" s="17" t="s">
        <v>347</v>
      </c>
      <c r="R9003" s="18">
        <v>65</v>
      </c>
      <c r="S9003" s="10">
        <v>36</v>
      </c>
      <c r="AA9003" s="11" t="str">
        <f t="shared" si="140"/>
        <v>55. Thái NguyênHuyện Phú Lương</v>
      </c>
    </row>
    <row r="9004" spans="11:27" ht="15.75">
      <c r="K9004" s="21"/>
      <c r="L9004" s="17"/>
      <c r="M9004" s="17"/>
      <c r="N9004" s="17" t="s">
        <v>501</v>
      </c>
      <c r="O9004" s="17" t="s">
        <v>1250</v>
      </c>
      <c r="P9004" s="17" t="s">
        <v>8126</v>
      </c>
      <c r="Q9004" s="17" t="s">
        <v>347</v>
      </c>
      <c r="R9004" s="18">
        <v>65</v>
      </c>
      <c r="S9004" s="10">
        <v>36</v>
      </c>
      <c r="AA9004" s="11" t="str">
        <f t="shared" si="140"/>
        <v>55. Thái NguyênHuyện Phú Lương</v>
      </c>
    </row>
    <row r="9005" spans="11:27" ht="15.75">
      <c r="K9005" s="21"/>
      <c r="L9005" s="17"/>
      <c r="M9005" s="17"/>
      <c r="N9005" s="17" t="s">
        <v>501</v>
      </c>
      <c r="O9005" s="17" t="s">
        <v>1250</v>
      </c>
      <c r="P9005" s="17" t="s">
        <v>8127</v>
      </c>
      <c r="Q9005" s="17" t="s">
        <v>347</v>
      </c>
      <c r="R9005" s="18">
        <v>65</v>
      </c>
      <c r="S9005" s="10">
        <v>36</v>
      </c>
      <c r="AA9005" s="11" t="str">
        <f t="shared" si="140"/>
        <v>55. Thái NguyênHuyện Phú Lương</v>
      </c>
    </row>
    <row r="9006" spans="11:27" ht="15.75">
      <c r="K9006" s="21"/>
      <c r="L9006" s="17"/>
      <c r="M9006" s="17"/>
      <c r="N9006" s="17" t="s">
        <v>501</v>
      </c>
      <c r="O9006" s="17" t="s">
        <v>1250</v>
      </c>
      <c r="P9006" s="17" t="s">
        <v>8128</v>
      </c>
      <c r="Q9006" s="17" t="s">
        <v>347</v>
      </c>
      <c r="R9006" s="18">
        <v>65</v>
      </c>
      <c r="S9006" s="10">
        <v>36</v>
      </c>
      <c r="AA9006" s="11" t="str">
        <f t="shared" si="140"/>
        <v>55. Thái NguyênHuyện Phú Lương</v>
      </c>
    </row>
    <row r="9007" spans="11:27" ht="15.75">
      <c r="K9007" s="21"/>
      <c r="L9007" s="17"/>
      <c r="M9007" s="17"/>
      <c r="N9007" s="17" t="s">
        <v>501</v>
      </c>
      <c r="O9007" s="17" t="s">
        <v>1250</v>
      </c>
      <c r="P9007" s="17" t="s">
        <v>2592</v>
      </c>
      <c r="Q9007" s="17" t="s">
        <v>347</v>
      </c>
      <c r="R9007" s="18">
        <v>65</v>
      </c>
      <c r="S9007" s="10">
        <v>36</v>
      </c>
      <c r="AA9007" s="11" t="str">
        <f t="shared" si="140"/>
        <v>55. Thái NguyênHuyện Phú Lương</v>
      </c>
    </row>
    <row r="9008" spans="11:27" ht="15.75">
      <c r="K9008" s="21"/>
      <c r="L9008" s="17"/>
      <c r="M9008" s="17"/>
      <c r="N9008" s="17" t="s">
        <v>501</v>
      </c>
      <c r="O9008" s="17" t="s">
        <v>1250</v>
      </c>
      <c r="P9008" s="17" t="s">
        <v>8129</v>
      </c>
      <c r="Q9008" s="17" t="s">
        <v>347</v>
      </c>
      <c r="R9008" s="18">
        <v>65</v>
      </c>
      <c r="S9008" s="10">
        <v>36</v>
      </c>
      <c r="AA9008" s="11" t="str">
        <f t="shared" si="140"/>
        <v>55. Thái NguyênHuyện Phú Lương</v>
      </c>
    </row>
    <row r="9009" spans="11:27" ht="15.75">
      <c r="K9009" s="21"/>
      <c r="L9009" s="17"/>
      <c r="M9009" s="17"/>
      <c r="N9009" s="17" t="s">
        <v>501</v>
      </c>
      <c r="O9009" s="17" t="s">
        <v>1250</v>
      </c>
      <c r="P9009" s="17" t="s">
        <v>3547</v>
      </c>
      <c r="Q9009" s="17" t="s">
        <v>347</v>
      </c>
      <c r="R9009" s="18">
        <v>65</v>
      </c>
      <c r="S9009" s="10">
        <v>36</v>
      </c>
      <c r="AA9009" s="11" t="str">
        <f t="shared" si="140"/>
        <v>55. Thái NguyênHuyện Phú Lương</v>
      </c>
    </row>
    <row r="9010" spans="11:27" ht="15.75">
      <c r="K9010" s="21"/>
      <c r="L9010" s="17"/>
      <c r="M9010" s="17"/>
      <c r="N9010" s="17" t="s">
        <v>501</v>
      </c>
      <c r="O9010" s="17" t="s">
        <v>1250</v>
      </c>
      <c r="P9010" s="17" t="s">
        <v>6240</v>
      </c>
      <c r="Q9010" s="17" t="s">
        <v>347</v>
      </c>
      <c r="R9010" s="18">
        <v>65</v>
      </c>
      <c r="S9010" s="10">
        <v>36</v>
      </c>
      <c r="AA9010" s="11" t="str">
        <f t="shared" si="140"/>
        <v>55. Thái NguyênHuyện Phú Lương</v>
      </c>
    </row>
    <row r="9011" spans="11:27" ht="15.75">
      <c r="K9011" s="21"/>
      <c r="L9011" s="17"/>
      <c r="M9011" s="17"/>
      <c r="N9011" s="17" t="s">
        <v>501</v>
      </c>
      <c r="O9011" s="17" t="s">
        <v>1250</v>
      </c>
      <c r="P9011" s="17" t="s">
        <v>5651</v>
      </c>
      <c r="Q9011" s="17" t="s">
        <v>347</v>
      </c>
      <c r="R9011" s="18">
        <v>65</v>
      </c>
      <c r="S9011" s="10">
        <v>36</v>
      </c>
      <c r="AA9011" s="11" t="str">
        <f t="shared" si="140"/>
        <v>55. Thái NguyênHuyện Phú Lương</v>
      </c>
    </row>
    <row r="9012" spans="11:27" ht="15.75">
      <c r="K9012" s="21"/>
      <c r="L9012" s="17"/>
      <c r="M9012" s="17"/>
      <c r="N9012" s="17" t="s">
        <v>501</v>
      </c>
      <c r="O9012" s="17" t="s">
        <v>1253</v>
      </c>
      <c r="P9012" s="17" t="s">
        <v>8130</v>
      </c>
      <c r="Q9012" s="17" t="s">
        <v>347</v>
      </c>
      <c r="R9012" s="18">
        <v>65</v>
      </c>
      <c r="S9012" s="10">
        <v>36</v>
      </c>
      <c r="AA9012" s="11" t="str">
        <f t="shared" si="140"/>
        <v>55. Thái NguyênHuyện Võ Nhai</v>
      </c>
    </row>
    <row r="9013" spans="11:27" ht="15.75">
      <c r="K9013" s="21"/>
      <c r="L9013" s="17"/>
      <c r="M9013" s="17"/>
      <c r="N9013" s="17" t="s">
        <v>501</v>
      </c>
      <c r="O9013" s="17" t="s">
        <v>1253</v>
      </c>
      <c r="P9013" s="17" t="s">
        <v>2289</v>
      </c>
      <c r="Q9013" s="17" t="s">
        <v>347</v>
      </c>
      <c r="R9013" s="18">
        <v>65</v>
      </c>
      <c r="S9013" s="10">
        <v>36</v>
      </c>
      <c r="AA9013" s="11" t="str">
        <f t="shared" si="140"/>
        <v>55. Thái NguyênHuyện Võ Nhai</v>
      </c>
    </row>
    <row r="9014" spans="11:27" ht="15.75">
      <c r="K9014" s="21"/>
      <c r="L9014" s="17"/>
      <c r="M9014" s="17"/>
      <c r="N9014" s="17" t="s">
        <v>501</v>
      </c>
      <c r="O9014" s="17" t="s">
        <v>1253</v>
      </c>
      <c r="P9014" s="17" t="s">
        <v>8131</v>
      </c>
      <c r="Q9014" s="17" t="s">
        <v>347</v>
      </c>
      <c r="R9014" s="18">
        <v>65</v>
      </c>
      <c r="S9014" s="10">
        <v>36</v>
      </c>
      <c r="AA9014" s="11" t="str">
        <f t="shared" si="140"/>
        <v>55. Thái NguyênHuyện Võ Nhai</v>
      </c>
    </row>
    <row r="9015" spans="11:27" ht="15.75">
      <c r="K9015" s="21"/>
      <c r="L9015" s="17"/>
      <c r="M9015" s="17"/>
      <c r="N9015" s="17" t="s">
        <v>501</v>
      </c>
      <c r="O9015" s="17" t="s">
        <v>1253</v>
      </c>
      <c r="P9015" s="17" t="s">
        <v>5133</v>
      </c>
      <c r="Q9015" s="17" t="s">
        <v>347</v>
      </c>
      <c r="R9015" s="18">
        <v>65</v>
      </c>
      <c r="S9015" s="10">
        <v>36</v>
      </c>
      <c r="AA9015" s="11" t="str">
        <f t="shared" si="140"/>
        <v>55. Thái NguyênHuyện Võ Nhai</v>
      </c>
    </row>
    <row r="9016" spans="11:27" ht="15.75">
      <c r="K9016" s="21"/>
      <c r="L9016" s="17"/>
      <c r="M9016" s="17"/>
      <c r="N9016" s="17" t="s">
        <v>501</v>
      </c>
      <c r="O9016" s="17" t="s">
        <v>1253</v>
      </c>
      <c r="P9016" s="17" t="s">
        <v>8132</v>
      </c>
      <c r="Q9016" s="17" t="s">
        <v>347</v>
      </c>
      <c r="R9016" s="18">
        <v>65</v>
      </c>
      <c r="S9016" s="10">
        <v>36</v>
      </c>
      <c r="AA9016" s="11" t="str">
        <f t="shared" si="140"/>
        <v>55. Thái NguyênHuyện Võ Nhai</v>
      </c>
    </row>
    <row r="9017" spans="11:27" ht="15.75">
      <c r="K9017" s="21"/>
      <c r="L9017" s="17"/>
      <c r="M9017" s="17"/>
      <c r="N9017" s="17" t="s">
        <v>501</v>
      </c>
      <c r="O9017" s="17" t="s">
        <v>1253</v>
      </c>
      <c r="P9017" s="17" t="s">
        <v>8133</v>
      </c>
      <c r="Q9017" s="17" t="s">
        <v>347</v>
      </c>
      <c r="R9017" s="18">
        <v>65</v>
      </c>
      <c r="S9017" s="10">
        <v>36</v>
      </c>
      <c r="AA9017" s="11" t="str">
        <f t="shared" si="140"/>
        <v>55. Thái NguyênHuyện Võ Nhai</v>
      </c>
    </row>
    <row r="9018" spans="11:27" ht="15.75">
      <c r="K9018" s="21"/>
      <c r="L9018" s="17"/>
      <c r="M9018" s="17"/>
      <c r="N9018" s="17" t="s">
        <v>501</v>
      </c>
      <c r="O9018" s="17" t="s">
        <v>1253</v>
      </c>
      <c r="P9018" s="17" t="s">
        <v>4645</v>
      </c>
      <c r="Q9018" s="17" t="s">
        <v>347</v>
      </c>
      <c r="R9018" s="18">
        <v>65</v>
      </c>
      <c r="S9018" s="10">
        <v>36</v>
      </c>
      <c r="AA9018" s="11" t="str">
        <f t="shared" si="140"/>
        <v>55. Thái NguyênHuyện Võ Nhai</v>
      </c>
    </row>
    <row r="9019" spans="11:27" ht="15.75">
      <c r="K9019" s="21"/>
      <c r="L9019" s="17"/>
      <c r="M9019" s="17"/>
      <c r="N9019" s="17" t="s">
        <v>501</v>
      </c>
      <c r="O9019" s="17" t="s">
        <v>1253</v>
      </c>
      <c r="P9019" s="17" t="s">
        <v>8134</v>
      </c>
      <c r="Q9019" s="17" t="s">
        <v>347</v>
      </c>
      <c r="R9019" s="18">
        <v>65</v>
      </c>
      <c r="S9019" s="10">
        <v>36</v>
      </c>
      <c r="AA9019" s="11" t="str">
        <f t="shared" si="140"/>
        <v>55. Thái NguyênHuyện Võ Nhai</v>
      </c>
    </row>
    <row r="9020" spans="11:27" ht="15.75">
      <c r="K9020" s="21"/>
      <c r="L9020" s="17"/>
      <c r="M9020" s="17"/>
      <c r="N9020" s="17" t="s">
        <v>501</v>
      </c>
      <c r="O9020" s="17" t="s">
        <v>1253</v>
      </c>
      <c r="P9020" s="17" t="s">
        <v>8135</v>
      </c>
      <c r="Q9020" s="17" t="s">
        <v>347</v>
      </c>
      <c r="R9020" s="18">
        <v>65</v>
      </c>
      <c r="S9020" s="10">
        <v>36</v>
      </c>
      <c r="AA9020" s="11" t="str">
        <f t="shared" si="140"/>
        <v>55. Thái NguyênHuyện Võ Nhai</v>
      </c>
    </row>
    <row r="9021" spans="11:27" ht="15.75">
      <c r="K9021" s="21"/>
      <c r="L9021" s="17"/>
      <c r="M9021" s="17"/>
      <c r="N9021" s="17" t="s">
        <v>501</v>
      </c>
      <c r="O9021" s="17" t="s">
        <v>1253</v>
      </c>
      <c r="P9021" s="17" t="s">
        <v>8136</v>
      </c>
      <c r="Q9021" s="17" t="s">
        <v>347</v>
      </c>
      <c r="R9021" s="18">
        <v>65</v>
      </c>
      <c r="S9021" s="10">
        <v>36</v>
      </c>
      <c r="AA9021" s="11" t="str">
        <f t="shared" si="140"/>
        <v>55. Thái NguyênHuyện Võ Nhai</v>
      </c>
    </row>
    <row r="9022" spans="11:27" ht="15.75">
      <c r="K9022" s="21"/>
      <c r="L9022" s="17"/>
      <c r="M9022" s="17"/>
      <c r="N9022" s="17" t="s">
        <v>501</v>
      </c>
      <c r="O9022" s="17" t="s">
        <v>1253</v>
      </c>
      <c r="P9022" s="17" t="s">
        <v>8137</v>
      </c>
      <c r="Q9022" s="17" t="s">
        <v>347</v>
      </c>
      <c r="R9022" s="18">
        <v>65</v>
      </c>
      <c r="S9022" s="10">
        <v>36</v>
      </c>
      <c r="AA9022" s="11" t="str">
        <f t="shared" si="140"/>
        <v>55. Thái NguyênHuyện Võ Nhai</v>
      </c>
    </row>
    <row r="9023" spans="11:27" ht="15.75">
      <c r="K9023" s="21"/>
      <c r="L9023" s="17"/>
      <c r="M9023" s="17"/>
      <c r="N9023" s="17" t="s">
        <v>501</v>
      </c>
      <c r="O9023" s="17" t="s">
        <v>1253</v>
      </c>
      <c r="P9023" s="17" t="s">
        <v>8138</v>
      </c>
      <c r="Q9023" s="17" t="s">
        <v>347</v>
      </c>
      <c r="R9023" s="18">
        <v>65</v>
      </c>
      <c r="S9023" s="10">
        <v>36</v>
      </c>
      <c r="AA9023" s="11" t="str">
        <f t="shared" si="140"/>
        <v>55. Thái NguyênHuyện Võ Nhai</v>
      </c>
    </row>
    <row r="9024" spans="11:27" ht="15.75">
      <c r="K9024" s="21"/>
      <c r="L9024" s="17"/>
      <c r="M9024" s="17"/>
      <c r="N9024" s="17" t="s">
        <v>501</v>
      </c>
      <c r="O9024" s="17" t="s">
        <v>1253</v>
      </c>
      <c r="P9024" s="17" t="s">
        <v>8139</v>
      </c>
      <c r="Q9024" s="17" t="s">
        <v>347</v>
      </c>
      <c r="R9024" s="18">
        <v>65</v>
      </c>
      <c r="S9024" s="10">
        <v>36</v>
      </c>
      <c r="AA9024" s="11" t="str">
        <f t="shared" si="140"/>
        <v>55. Thái NguyênHuyện Võ Nhai</v>
      </c>
    </row>
    <row r="9025" spans="11:27" ht="15.75">
      <c r="K9025" s="21"/>
      <c r="L9025" s="17"/>
      <c r="M9025" s="17"/>
      <c r="N9025" s="17" t="s">
        <v>501</v>
      </c>
      <c r="O9025" s="17" t="s">
        <v>1253</v>
      </c>
      <c r="P9025" s="17" t="s">
        <v>8140</v>
      </c>
      <c r="Q9025" s="17" t="s">
        <v>347</v>
      </c>
      <c r="R9025" s="18">
        <v>65</v>
      </c>
      <c r="S9025" s="10">
        <v>36</v>
      </c>
      <c r="AA9025" s="11" t="str">
        <f t="shared" si="140"/>
        <v>55. Thái NguyênHuyện Võ Nhai</v>
      </c>
    </row>
    <row r="9026" spans="11:27" ht="15.75">
      <c r="K9026" s="21"/>
      <c r="L9026" s="17"/>
      <c r="M9026" s="17"/>
      <c r="N9026" s="17" t="s">
        <v>501</v>
      </c>
      <c r="O9026" s="17" t="s">
        <v>1253</v>
      </c>
      <c r="P9026" s="17" t="s">
        <v>8141</v>
      </c>
      <c r="Q9026" s="17" t="s">
        <v>347</v>
      </c>
      <c r="R9026" s="18">
        <v>65</v>
      </c>
      <c r="S9026" s="10">
        <v>36</v>
      </c>
      <c r="AA9026" s="11" t="str">
        <f t="shared" si="140"/>
        <v>55. Thái NguyênHuyện Võ Nhai</v>
      </c>
    </row>
    <row r="9027" spans="11:27" ht="15.75">
      <c r="K9027" s="21"/>
      <c r="L9027" s="17"/>
      <c r="M9027" s="17"/>
      <c r="N9027" s="17" t="s">
        <v>501</v>
      </c>
      <c r="O9027" s="17" t="s">
        <v>1769</v>
      </c>
      <c r="P9027" s="17" t="s">
        <v>8142</v>
      </c>
      <c r="Q9027" s="17" t="s">
        <v>297</v>
      </c>
      <c r="R9027" s="18">
        <v>95</v>
      </c>
      <c r="S9027" s="10">
        <v>44</v>
      </c>
      <c r="AA9027" s="11" t="str">
        <f t="shared" si="140"/>
        <v>55. Thái NguyênThành phố Sông Công</v>
      </c>
    </row>
    <row r="9028" spans="11:27" ht="15.75">
      <c r="K9028" s="21"/>
      <c r="L9028" s="17"/>
      <c r="M9028" s="17"/>
      <c r="N9028" s="17" t="s">
        <v>501</v>
      </c>
      <c r="O9028" s="17" t="s">
        <v>1769</v>
      </c>
      <c r="P9028" s="17" t="s">
        <v>8143</v>
      </c>
      <c r="Q9028" s="17" t="s">
        <v>297</v>
      </c>
      <c r="R9028" s="18">
        <v>95</v>
      </c>
      <c r="S9028" s="10">
        <v>44</v>
      </c>
      <c r="AA9028" s="11" t="str">
        <f t="shared" si="140"/>
        <v>55. Thái NguyênThành phố Sông Công</v>
      </c>
    </row>
    <row r="9029" spans="11:27" ht="15.75">
      <c r="K9029" s="21"/>
      <c r="L9029" s="17"/>
      <c r="M9029" s="17"/>
      <c r="N9029" s="17" t="s">
        <v>501</v>
      </c>
      <c r="O9029" s="17" t="s">
        <v>1769</v>
      </c>
      <c r="P9029" s="17" t="s">
        <v>4570</v>
      </c>
      <c r="Q9029" s="17" t="s">
        <v>297</v>
      </c>
      <c r="R9029" s="18">
        <v>95</v>
      </c>
      <c r="S9029" s="10">
        <v>44</v>
      </c>
      <c r="AA9029" s="11" t="str">
        <f t="shared" si="140"/>
        <v>55. Thái NguyênThành phố Sông Công</v>
      </c>
    </row>
    <row r="9030" spans="11:27" ht="15.75">
      <c r="K9030" s="21"/>
      <c r="L9030" s="17"/>
      <c r="M9030" s="17"/>
      <c r="N9030" s="17" t="s">
        <v>501</v>
      </c>
      <c r="O9030" s="17" t="s">
        <v>1769</v>
      </c>
      <c r="P9030" s="17" t="s">
        <v>8144</v>
      </c>
      <c r="Q9030" s="17" t="s">
        <v>297</v>
      </c>
      <c r="R9030" s="18">
        <v>95</v>
      </c>
      <c r="S9030" s="10">
        <v>44</v>
      </c>
      <c r="AA9030" s="11" t="str">
        <f t="shared" ref="AA9030:AA9093" si="141">N9030&amp;O9030</f>
        <v>55. Thái NguyênThành phố Sông Công</v>
      </c>
    </row>
    <row r="9031" spans="11:27" ht="15.75">
      <c r="K9031" s="21"/>
      <c r="L9031" s="17"/>
      <c r="M9031" s="17"/>
      <c r="N9031" s="17" t="s">
        <v>501</v>
      </c>
      <c r="O9031" s="17" t="s">
        <v>1769</v>
      </c>
      <c r="P9031" s="17" t="s">
        <v>8145</v>
      </c>
      <c r="Q9031" s="17" t="s">
        <v>297</v>
      </c>
      <c r="R9031" s="18">
        <v>95</v>
      </c>
      <c r="S9031" s="10">
        <v>44</v>
      </c>
      <c r="AA9031" s="11" t="str">
        <f t="shared" si="141"/>
        <v>55. Thái NguyênThành phố Sông Công</v>
      </c>
    </row>
    <row r="9032" spans="11:27" ht="15.75">
      <c r="K9032" s="21"/>
      <c r="L9032" s="17"/>
      <c r="M9032" s="17"/>
      <c r="N9032" s="17" t="s">
        <v>501</v>
      </c>
      <c r="O9032" s="17" t="s">
        <v>1769</v>
      </c>
      <c r="P9032" s="17" t="s">
        <v>8146</v>
      </c>
      <c r="Q9032" s="17" t="s">
        <v>297</v>
      </c>
      <c r="R9032" s="18">
        <v>95</v>
      </c>
      <c r="S9032" s="10">
        <v>44</v>
      </c>
      <c r="AA9032" s="11" t="str">
        <f t="shared" si="141"/>
        <v>55. Thái NguyênThành phố Sông Công</v>
      </c>
    </row>
    <row r="9033" spans="11:27" ht="15.75">
      <c r="K9033" s="21"/>
      <c r="L9033" s="17"/>
      <c r="M9033" s="17"/>
      <c r="N9033" s="17" t="s">
        <v>501</v>
      </c>
      <c r="O9033" s="17" t="s">
        <v>1769</v>
      </c>
      <c r="P9033" s="17" t="s">
        <v>3746</v>
      </c>
      <c r="Q9033" s="17" t="s">
        <v>297</v>
      </c>
      <c r="R9033" s="18">
        <v>95</v>
      </c>
      <c r="S9033" s="10">
        <v>44</v>
      </c>
      <c r="AA9033" s="11" t="str">
        <f t="shared" si="141"/>
        <v>55. Thái NguyênThành phố Sông Công</v>
      </c>
    </row>
    <row r="9034" spans="11:27" ht="15.75">
      <c r="K9034" s="21"/>
      <c r="L9034" s="17"/>
      <c r="M9034" s="17"/>
      <c r="N9034" s="17" t="s">
        <v>501</v>
      </c>
      <c r="O9034" s="17" t="s">
        <v>1769</v>
      </c>
      <c r="P9034" s="17" t="s">
        <v>8147</v>
      </c>
      <c r="Q9034" s="17" t="s">
        <v>297</v>
      </c>
      <c r="R9034" s="18">
        <v>95</v>
      </c>
      <c r="S9034" s="10">
        <v>44</v>
      </c>
      <c r="AA9034" s="11" t="str">
        <f t="shared" si="141"/>
        <v>55. Thái NguyênThành phố Sông Công</v>
      </c>
    </row>
    <row r="9035" spans="11:27" ht="15.75">
      <c r="K9035" s="21"/>
      <c r="L9035" s="17"/>
      <c r="M9035" s="17"/>
      <c r="N9035" s="17" t="s">
        <v>501</v>
      </c>
      <c r="O9035" s="17" t="s">
        <v>1769</v>
      </c>
      <c r="P9035" s="17" t="s">
        <v>2576</v>
      </c>
      <c r="Q9035" s="17" t="s">
        <v>297</v>
      </c>
      <c r="R9035" s="18">
        <v>95</v>
      </c>
      <c r="S9035" s="10">
        <v>44</v>
      </c>
      <c r="AA9035" s="11" t="str">
        <f t="shared" si="141"/>
        <v>55. Thái NguyênThành phố Sông Công</v>
      </c>
    </row>
    <row r="9036" spans="11:27" ht="15.75">
      <c r="K9036" s="21"/>
      <c r="L9036" s="17"/>
      <c r="M9036" s="17"/>
      <c r="N9036" s="17" t="s">
        <v>501</v>
      </c>
      <c r="O9036" s="17" t="s">
        <v>1769</v>
      </c>
      <c r="P9036" s="17" t="s">
        <v>2614</v>
      </c>
      <c r="Q9036" s="17" t="s">
        <v>297</v>
      </c>
      <c r="R9036" s="18">
        <v>95</v>
      </c>
      <c r="S9036" s="10">
        <v>44</v>
      </c>
      <c r="AA9036" s="11" t="str">
        <f t="shared" si="141"/>
        <v>55. Thái NguyênThành phố Sông Công</v>
      </c>
    </row>
    <row r="9037" spans="11:27" ht="15.75">
      <c r="K9037" s="21"/>
      <c r="L9037" s="17"/>
      <c r="M9037" s="17"/>
      <c r="N9037" s="17" t="s">
        <v>501</v>
      </c>
      <c r="O9037" s="17" t="s">
        <v>1771</v>
      </c>
      <c r="P9037" s="17" t="s">
        <v>8148</v>
      </c>
      <c r="Q9037" s="17" t="s">
        <v>297</v>
      </c>
      <c r="R9037" s="18">
        <v>95</v>
      </c>
      <c r="S9037" s="10">
        <v>44</v>
      </c>
      <c r="AA9037" s="11" t="str">
        <f t="shared" si="141"/>
        <v>55. Thái NguyênThành phố Thái Nguyên</v>
      </c>
    </row>
    <row r="9038" spans="11:27" ht="15.75">
      <c r="K9038" s="21"/>
      <c r="L9038" s="17"/>
      <c r="M9038" s="17"/>
      <c r="N9038" s="17" t="s">
        <v>501</v>
      </c>
      <c r="O9038" s="17" t="s">
        <v>1771</v>
      </c>
      <c r="P9038" s="17" t="s">
        <v>8149</v>
      </c>
      <c r="Q9038" s="17" t="s">
        <v>297</v>
      </c>
      <c r="R9038" s="18">
        <v>95</v>
      </c>
      <c r="S9038" s="10">
        <v>44</v>
      </c>
      <c r="AA9038" s="11" t="str">
        <f t="shared" si="141"/>
        <v>55. Thái NguyênThành phố Thái Nguyên</v>
      </c>
    </row>
    <row r="9039" spans="11:27" ht="15.75">
      <c r="K9039" s="21"/>
      <c r="L9039" s="17"/>
      <c r="M9039" s="17"/>
      <c r="N9039" s="17" t="s">
        <v>501</v>
      </c>
      <c r="O9039" s="17" t="s">
        <v>1771</v>
      </c>
      <c r="P9039" s="17" t="s">
        <v>8150</v>
      </c>
      <c r="Q9039" s="17" t="s">
        <v>297</v>
      </c>
      <c r="R9039" s="18">
        <v>95</v>
      </c>
      <c r="S9039" s="10">
        <v>44</v>
      </c>
      <c r="AA9039" s="11" t="str">
        <f t="shared" si="141"/>
        <v>55. Thái NguyênThành phố Thái Nguyên</v>
      </c>
    </row>
    <row r="9040" spans="11:27" ht="15.75">
      <c r="K9040" s="21"/>
      <c r="L9040" s="17"/>
      <c r="M9040" s="17"/>
      <c r="N9040" s="17" t="s">
        <v>501</v>
      </c>
      <c r="O9040" s="17" t="s">
        <v>1771</v>
      </c>
      <c r="P9040" s="17" t="s">
        <v>8151</v>
      </c>
      <c r="Q9040" s="17" t="s">
        <v>297</v>
      </c>
      <c r="R9040" s="18">
        <v>95</v>
      </c>
      <c r="S9040" s="10">
        <v>44</v>
      </c>
      <c r="AA9040" s="11" t="str">
        <f t="shared" si="141"/>
        <v>55. Thái NguyênThành phố Thái Nguyên</v>
      </c>
    </row>
    <row r="9041" spans="11:27" ht="15.75">
      <c r="K9041" s="21"/>
      <c r="L9041" s="17"/>
      <c r="M9041" s="17"/>
      <c r="N9041" s="17" t="s">
        <v>501</v>
      </c>
      <c r="O9041" s="17" t="s">
        <v>1771</v>
      </c>
      <c r="P9041" s="17" t="s">
        <v>8152</v>
      </c>
      <c r="Q9041" s="17" t="s">
        <v>297</v>
      </c>
      <c r="R9041" s="18">
        <v>95</v>
      </c>
      <c r="S9041" s="10">
        <v>44</v>
      </c>
      <c r="AA9041" s="11" t="str">
        <f t="shared" si="141"/>
        <v>55. Thái NguyênThành phố Thái Nguyên</v>
      </c>
    </row>
    <row r="9042" spans="11:27" ht="15.75">
      <c r="K9042" s="21"/>
      <c r="L9042" s="17"/>
      <c r="M9042" s="17"/>
      <c r="N9042" s="17" t="s">
        <v>501</v>
      </c>
      <c r="O9042" s="17" t="s">
        <v>1771</v>
      </c>
      <c r="P9042" s="17" t="s">
        <v>1597</v>
      </c>
      <c r="Q9042" s="17" t="s">
        <v>297</v>
      </c>
      <c r="R9042" s="18">
        <v>95</v>
      </c>
      <c r="S9042" s="10">
        <v>44</v>
      </c>
      <c r="AA9042" s="11" t="str">
        <f t="shared" si="141"/>
        <v>55. Thái NguyênThành phố Thái Nguyên</v>
      </c>
    </row>
    <row r="9043" spans="11:27" ht="15.75">
      <c r="K9043" s="21"/>
      <c r="L9043" s="17"/>
      <c r="M9043" s="17"/>
      <c r="N9043" s="17" t="s">
        <v>501</v>
      </c>
      <c r="O9043" s="17" t="s">
        <v>1771</v>
      </c>
      <c r="P9043" s="17" t="s">
        <v>8153</v>
      </c>
      <c r="Q9043" s="17" t="s">
        <v>297</v>
      </c>
      <c r="R9043" s="18">
        <v>95</v>
      </c>
      <c r="S9043" s="10">
        <v>44</v>
      </c>
      <c r="AA9043" s="11" t="str">
        <f t="shared" si="141"/>
        <v>55. Thái NguyênThành phố Thái Nguyên</v>
      </c>
    </row>
    <row r="9044" spans="11:27" ht="15.75">
      <c r="K9044" s="21"/>
      <c r="L9044" s="17"/>
      <c r="M9044" s="17"/>
      <c r="N9044" s="17" t="s">
        <v>501</v>
      </c>
      <c r="O9044" s="17" t="s">
        <v>1771</v>
      </c>
      <c r="P9044" s="17" t="s">
        <v>5205</v>
      </c>
      <c r="Q9044" s="17" t="s">
        <v>297</v>
      </c>
      <c r="R9044" s="18">
        <v>95</v>
      </c>
      <c r="S9044" s="10">
        <v>44</v>
      </c>
      <c r="AA9044" s="11" t="str">
        <f t="shared" si="141"/>
        <v>55. Thái NguyênThành phố Thái Nguyên</v>
      </c>
    </row>
    <row r="9045" spans="11:27" ht="15.75">
      <c r="K9045" s="21"/>
      <c r="L9045" s="17"/>
      <c r="M9045" s="17"/>
      <c r="N9045" s="17" t="s">
        <v>501</v>
      </c>
      <c r="O9045" s="17" t="s">
        <v>1771</v>
      </c>
      <c r="P9045" s="17" t="s">
        <v>8154</v>
      </c>
      <c r="Q9045" s="17" t="s">
        <v>297</v>
      </c>
      <c r="R9045" s="18">
        <v>95</v>
      </c>
      <c r="S9045" s="10">
        <v>44</v>
      </c>
      <c r="AA9045" s="11" t="str">
        <f t="shared" si="141"/>
        <v>55. Thái NguyênThành phố Thái Nguyên</v>
      </c>
    </row>
    <row r="9046" spans="11:27" ht="15.75">
      <c r="K9046" s="21"/>
      <c r="L9046" s="17"/>
      <c r="M9046" s="17"/>
      <c r="N9046" s="17" t="s">
        <v>501</v>
      </c>
      <c r="O9046" s="17" t="s">
        <v>1771</v>
      </c>
      <c r="P9046" s="17" t="s">
        <v>8155</v>
      </c>
      <c r="Q9046" s="17" t="s">
        <v>297</v>
      </c>
      <c r="R9046" s="18">
        <v>95</v>
      </c>
      <c r="S9046" s="10">
        <v>44</v>
      </c>
      <c r="AA9046" s="11" t="str">
        <f t="shared" si="141"/>
        <v>55. Thái NguyênThành phố Thái Nguyên</v>
      </c>
    </row>
    <row r="9047" spans="11:27" ht="15.75">
      <c r="K9047" s="21"/>
      <c r="L9047" s="17"/>
      <c r="M9047" s="17"/>
      <c r="N9047" s="17" t="s">
        <v>501</v>
      </c>
      <c r="O9047" s="17" t="s">
        <v>1771</v>
      </c>
      <c r="P9047" s="17" t="s">
        <v>1500</v>
      </c>
      <c r="Q9047" s="17" t="s">
        <v>297</v>
      </c>
      <c r="R9047" s="18">
        <v>95</v>
      </c>
      <c r="S9047" s="10">
        <v>44</v>
      </c>
      <c r="AA9047" s="11" t="str">
        <f t="shared" si="141"/>
        <v>55. Thái NguyênThành phố Thái Nguyên</v>
      </c>
    </row>
    <row r="9048" spans="11:27" ht="15.75">
      <c r="K9048" s="21"/>
      <c r="L9048" s="17"/>
      <c r="M9048" s="17"/>
      <c r="N9048" s="17" t="s">
        <v>501</v>
      </c>
      <c r="O9048" s="17" t="s">
        <v>1771</v>
      </c>
      <c r="P9048" s="17" t="s">
        <v>4040</v>
      </c>
      <c r="Q9048" s="17" t="s">
        <v>297</v>
      </c>
      <c r="R9048" s="18">
        <v>95</v>
      </c>
      <c r="S9048" s="10">
        <v>44</v>
      </c>
      <c r="AA9048" s="11" t="str">
        <f t="shared" si="141"/>
        <v>55. Thái NguyênThành phố Thái Nguyên</v>
      </c>
    </row>
    <row r="9049" spans="11:27" ht="15.75">
      <c r="K9049" s="21"/>
      <c r="L9049" s="17"/>
      <c r="M9049" s="17"/>
      <c r="N9049" s="17" t="s">
        <v>501</v>
      </c>
      <c r="O9049" s="17" t="s">
        <v>1771</v>
      </c>
      <c r="P9049" s="17" t="s">
        <v>3741</v>
      </c>
      <c r="Q9049" s="17" t="s">
        <v>297</v>
      </c>
      <c r="R9049" s="18">
        <v>95</v>
      </c>
      <c r="S9049" s="10">
        <v>44</v>
      </c>
      <c r="AA9049" s="11" t="str">
        <f t="shared" si="141"/>
        <v>55. Thái NguyênThành phố Thái Nguyên</v>
      </c>
    </row>
    <row r="9050" spans="11:27" ht="15.75">
      <c r="K9050" s="21"/>
      <c r="L9050" s="17"/>
      <c r="M9050" s="17"/>
      <c r="N9050" s="17" t="s">
        <v>501</v>
      </c>
      <c r="O9050" s="17" t="s">
        <v>1771</v>
      </c>
      <c r="P9050" s="17" t="s">
        <v>8156</v>
      </c>
      <c r="Q9050" s="17" t="s">
        <v>297</v>
      </c>
      <c r="R9050" s="18">
        <v>95</v>
      </c>
      <c r="S9050" s="10">
        <v>44</v>
      </c>
      <c r="AA9050" s="11" t="str">
        <f t="shared" si="141"/>
        <v>55. Thái NguyênThành phố Thái Nguyên</v>
      </c>
    </row>
    <row r="9051" spans="11:27" ht="15.75">
      <c r="K9051" s="21"/>
      <c r="L9051" s="17"/>
      <c r="M9051" s="17"/>
      <c r="N9051" s="17" t="s">
        <v>501</v>
      </c>
      <c r="O9051" s="17" t="s">
        <v>1771</v>
      </c>
      <c r="P9051" s="17" t="s">
        <v>1944</v>
      </c>
      <c r="Q9051" s="17" t="s">
        <v>297</v>
      </c>
      <c r="R9051" s="18">
        <v>95</v>
      </c>
      <c r="S9051" s="10">
        <v>44</v>
      </c>
      <c r="AA9051" s="11" t="str">
        <f t="shared" si="141"/>
        <v>55. Thái NguyênThành phố Thái Nguyên</v>
      </c>
    </row>
    <row r="9052" spans="11:27" ht="15.75">
      <c r="K9052" s="21"/>
      <c r="L9052" s="17"/>
      <c r="M9052" s="17"/>
      <c r="N9052" s="17" t="s">
        <v>501</v>
      </c>
      <c r="O9052" s="17" t="s">
        <v>1771</v>
      </c>
      <c r="P9052" s="17" t="s">
        <v>5095</v>
      </c>
      <c r="Q9052" s="17" t="s">
        <v>297</v>
      </c>
      <c r="R9052" s="18">
        <v>95</v>
      </c>
      <c r="S9052" s="10">
        <v>44</v>
      </c>
      <c r="AA9052" s="11" t="str">
        <f t="shared" si="141"/>
        <v>55. Thái NguyênThành phố Thái Nguyên</v>
      </c>
    </row>
    <row r="9053" spans="11:27" ht="15.75">
      <c r="K9053" s="21"/>
      <c r="L9053" s="17"/>
      <c r="M9053" s="17"/>
      <c r="N9053" s="17" t="s">
        <v>501</v>
      </c>
      <c r="O9053" s="17" t="s">
        <v>1771</v>
      </c>
      <c r="P9053" s="17" t="s">
        <v>8157</v>
      </c>
      <c r="Q9053" s="17" t="s">
        <v>297</v>
      </c>
      <c r="R9053" s="18">
        <v>95</v>
      </c>
      <c r="S9053" s="10">
        <v>44</v>
      </c>
      <c r="AA9053" s="11" t="str">
        <f t="shared" si="141"/>
        <v>55. Thái NguyênThành phố Thái Nguyên</v>
      </c>
    </row>
    <row r="9054" spans="11:27" ht="15.75">
      <c r="K9054" s="21"/>
      <c r="L9054" s="17"/>
      <c r="M9054" s="17"/>
      <c r="N9054" s="17" t="s">
        <v>501</v>
      </c>
      <c r="O9054" s="17" t="s">
        <v>1771</v>
      </c>
      <c r="P9054" s="17" t="s">
        <v>8158</v>
      </c>
      <c r="Q9054" s="17" t="s">
        <v>297</v>
      </c>
      <c r="R9054" s="18">
        <v>95</v>
      </c>
      <c r="S9054" s="10">
        <v>44</v>
      </c>
      <c r="AA9054" s="11" t="str">
        <f t="shared" si="141"/>
        <v>55. Thái NguyênThành phố Thái Nguyên</v>
      </c>
    </row>
    <row r="9055" spans="11:27" ht="15.75">
      <c r="K9055" s="21"/>
      <c r="L9055" s="17"/>
      <c r="M9055" s="17"/>
      <c r="N9055" s="17" t="s">
        <v>501</v>
      </c>
      <c r="O9055" s="17" t="s">
        <v>1771</v>
      </c>
      <c r="P9055" s="17" t="s">
        <v>8159</v>
      </c>
      <c r="Q9055" s="17" t="s">
        <v>297</v>
      </c>
      <c r="R9055" s="18">
        <v>95</v>
      </c>
      <c r="S9055" s="10">
        <v>44</v>
      </c>
      <c r="AA9055" s="11" t="str">
        <f t="shared" si="141"/>
        <v>55. Thái NguyênThành phố Thái Nguyên</v>
      </c>
    </row>
    <row r="9056" spans="11:27" ht="15.75">
      <c r="K9056" s="21"/>
      <c r="L9056" s="17"/>
      <c r="M9056" s="17"/>
      <c r="N9056" s="17" t="s">
        <v>501</v>
      </c>
      <c r="O9056" s="17" t="s">
        <v>1771</v>
      </c>
      <c r="P9056" s="17" t="s">
        <v>8160</v>
      </c>
      <c r="Q9056" s="17" t="s">
        <v>297</v>
      </c>
      <c r="R9056" s="18">
        <v>95</v>
      </c>
      <c r="S9056" s="10">
        <v>44</v>
      </c>
      <c r="AA9056" s="11" t="str">
        <f t="shared" si="141"/>
        <v>55. Thái NguyênThành phố Thái Nguyên</v>
      </c>
    </row>
    <row r="9057" spans="11:27" ht="15.75">
      <c r="K9057" s="21"/>
      <c r="L9057" s="17"/>
      <c r="M9057" s="17"/>
      <c r="N9057" s="17" t="s">
        <v>501</v>
      </c>
      <c r="O9057" s="17" t="s">
        <v>1771</v>
      </c>
      <c r="P9057" s="17" t="s">
        <v>7496</v>
      </c>
      <c r="Q9057" s="17" t="s">
        <v>297</v>
      </c>
      <c r="R9057" s="18">
        <v>95</v>
      </c>
      <c r="S9057" s="10">
        <v>44</v>
      </c>
      <c r="AA9057" s="11" t="str">
        <f t="shared" si="141"/>
        <v>55. Thái NguyênThành phố Thái Nguyên</v>
      </c>
    </row>
    <row r="9058" spans="11:27" ht="15.75">
      <c r="K9058" s="21"/>
      <c r="L9058" s="17"/>
      <c r="M9058" s="17"/>
      <c r="N9058" s="17" t="s">
        <v>501</v>
      </c>
      <c r="O9058" s="17" t="s">
        <v>1771</v>
      </c>
      <c r="P9058" s="17" t="s">
        <v>8161</v>
      </c>
      <c r="Q9058" s="17" t="s">
        <v>297</v>
      </c>
      <c r="R9058" s="18">
        <v>95</v>
      </c>
      <c r="S9058" s="10">
        <v>44</v>
      </c>
      <c r="AA9058" s="11" t="str">
        <f t="shared" si="141"/>
        <v>55. Thái NguyênThành phố Thái Nguyên</v>
      </c>
    </row>
    <row r="9059" spans="11:27" ht="15.75">
      <c r="K9059" s="21"/>
      <c r="L9059" s="17"/>
      <c r="M9059" s="17"/>
      <c r="N9059" s="17" t="s">
        <v>501</v>
      </c>
      <c r="O9059" s="17" t="s">
        <v>1771</v>
      </c>
      <c r="P9059" s="17" t="s">
        <v>8162</v>
      </c>
      <c r="Q9059" s="17" t="s">
        <v>297</v>
      </c>
      <c r="R9059" s="18">
        <v>95</v>
      </c>
      <c r="S9059" s="10">
        <v>44</v>
      </c>
      <c r="AA9059" s="11" t="str">
        <f t="shared" si="141"/>
        <v>55. Thái NguyênThành phố Thái Nguyên</v>
      </c>
    </row>
    <row r="9060" spans="11:27" ht="15.75">
      <c r="K9060" s="21"/>
      <c r="L9060" s="17"/>
      <c r="M9060" s="17"/>
      <c r="N9060" s="17" t="s">
        <v>501</v>
      </c>
      <c r="O9060" s="17" t="s">
        <v>1771</v>
      </c>
      <c r="P9060" s="17" t="s">
        <v>8163</v>
      </c>
      <c r="Q9060" s="17" t="s">
        <v>297</v>
      </c>
      <c r="R9060" s="18">
        <v>95</v>
      </c>
      <c r="S9060" s="10">
        <v>44</v>
      </c>
      <c r="AA9060" s="11" t="str">
        <f t="shared" si="141"/>
        <v>55. Thái NguyênThành phố Thái Nguyên</v>
      </c>
    </row>
    <row r="9061" spans="11:27" ht="15.75">
      <c r="K9061" s="21"/>
      <c r="L9061" s="17"/>
      <c r="M9061" s="17"/>
      <c r="N9061" s="17" t="s">
        <v>501</v>
      </c>
      <c r="O9061" s="17" t="s">
        <v>1771</v>
      </c>
      <c r="P9061" s="17" t="s">
        <v>8164</v>
      </c>
      <c r="Q9061" s="17" t="s">
        <v>297</v>
      </c>
      <c r="R9061" s="18">
        <v>95</v>
      </c>
      <c r="S9061" s="10">
        <v>44</v>
      </c>
      <c r="AA9061" s="11" t="str">
        <f t="shared" si="141"/>
        <v>55. Thái NguyênThành phố Thái Nguyên</v>
      </c>
    </row>
    <row r="9062" spans="11:27" ht="15.75">
      <c r="K9062" s="21"/>
      <c r="L9062" s="17"/>
      <c r="M9062" s="17"/>
      <c r="N9062" s="17" t="s">
        <v>501</v>
      </c>
      <c r="O9062" s="17" t="s">
        <v>1771</v>
      </c>
      <c r="P9062" s="17" t="s">
        <v>8165</v>
      </c>
      <c r="Q9062" s="17" t="s">
        <v>297</v>
      </c>
      <c r="R9062" s="18">
        <v>95</v>
      </c>
      <c r="S9062" s="10">
        <v>44</v>
      </c>
      <c r="AA9062" s="11" t="str">
        <f t="shared" si="141"/>
        <v>55. Thái NguyênThành phố Thái Nguyên</v>
      </c>
    </row>
    <row r="9063" spans="11:27" ht="15.75">
      <c r="K9063" s="21"/>
      <c r="L9063" s="17"/>
      <c r="M9063" s="17"/>
      <c r="N9063" s="17" t="s">
        <v>501</v>
      </c>
      <c r="O9063" s="17" t="s">
        <v>1771</v>
      </c>
      <c r="P9063" s="17" t="s">
        <v>8166</v>
      </c>
      <c r="Q9063" s="17" t="s">
        <v>297</v>
      </c>
      <c r="R9063" s="18">
        <v>95</v>
      </c>
      <c r="S9063" s="10">
        <v>44</v>
      </c>
      <c r="AA9063" s="11" t="str">
        <f t="shared" si="141"/>
        <v>55. Thái NguyênThành phố Thái Nguyên</v>
      </c>
    </row>
    <row r="9064" spans="11:27" ht="15.75">
      <c r="K9064" s="21"/>
      <c r="L9064" s="17"/>
      <c r="M9064" s="17"/>
      <c r="N9064" s="17" t="s">
        <v>501</v>
      </c>
      <c r="O9064" s="17" t="s">
        <v>1771</v>
      </c>
      <c r="P9064" s="17" t="s">
        <v>8167</v>
      </c>
      <c r="Q9064" s="17" t="s">
        <v>297</v>
      </c>
      <c r="R9064" s="18">
        <v>95</v>
      </c>
      <c r="S9064" s="10">
        <v>44</v>
      </c>
      <c r="AA9064" s="11" t="str">
        <f t="shared" si="141"/>
        <v>55. Thái NguyênThành phố Thái Nguyên</v>
      </c>
    </row>
    <row r="9065" spans="11:27" ht="15.75">
      <c r="K9065" s="21"/>
      <c r="L9065" s="17"/>
      <c r="M9065" s="17"/>
      <c r="N9065" s="17" t="s">
        <v>501</v>
      </c>
      <c r="O9065" s="17" t="s">
        <v>1771</v>
      </c>
      <c r="P9065" s="17" t="s">
        <v>4925</v>
      </c>
      <c r="Q9065" s="17" t="s">
        <v>297</v>
      </c>
      <c r="R9065" s="18">
        <v>95</v>
      </c>
      <c r="S9065" s="10">
        <v>44</v>
      </c>
      <c r="AA9065" s="11" t="str">
        <f t="shared" si="141"/>
        <v>55. Thái NguyênThành phố Thái Nguyên</v>
      </c>
    </row>
    <row r="9066" spans="11:27" ht="15.75">
      <c r="K9066" s="21"/>
      <c r="L9066" s="17"/>
      <c r="M9066" s="17"/>
      <c r="N9066" s="17" t="s">
        <v>501</v>
      </c>
      <c r="O9066" s="17" t="s">
        <v>1771</v>
      </c>
      <c r="P9066" s="17" t="s">
        <v>8168</v>
      </c>
      <c r="Q9066" s="17" t="s">
        <v>297</v>
      </c>
      <c r="R9066" s="18">
        <v>95</v>
      </c>
      <c r="S9066" s="10">
        <v>44</v>
      </c>
      <c r="AA9066" s="11" t="str">
        <f t="shared" si="141"/>
        <v>55. Thái NguyênThành phố Thái Nguyên</v>
      </c>
    </row>
    <row r="9067" spans="11:27" ht="15.75">
      <c r="K9067" s="21"/>
      <c r="L9067" s="17"/>
      <c r="M9067" s="17"/>
      <c r="N9067" s="17" t="s">
        <v>501</v>
      </c>
      <c r="O9067" s="17" t="s">
        <v>1771</v>
      </c>
      <c r="P9067" s="17" t="s">
        <v>8169</v>
      </c>
      <c r="Q9067" s="17" t="s">
        <v>297</v>
      </c>
      <c r="R9067" s="18">
        <v>95</v>
      </c>
      <c r="S9067" s="10">
        <v>44</v>
      </c>
      <c r="AA9067" s="11" t="str">
        <f t="shared" si="141"/>
        <v>55. Thái NguyênThành phố Thái Nguyên</v>
      </c>
    </row>
    <row r="9068" spans="11:27" ht="15.75">
      <c r="K9068" s="21"/>
      <c r="L9068" s="17"/>
      <c r="M9068" s="17"/>
      <c r="N9068" s="17" t="s">
        <v>501</v>
      </c>
      <c r="O9068" s="17" t="s">
        <v>1771</v>
      </c>
      <c r="P9068" s="17" t="s">
        <v>8170</v>
      </c>
      <c r="Q9068" s="17" t="s">
        <v>297</v>
      </c>
      <c r="R9068" s="18">
        <v>95</v>
      </c>
      <c r="S9068" s="10">
        <v>44</v>
      </c>
      <c r="AA9068" s="11" t="str">
        <f t="shared" si="141"/>
        <v>55. Thái NguyênThành phố Thái Nguyên</v>
      </c>
    </row>
    <row r="9069" spans="11:27" ht="15.75">
      <c r="K9069" s="21"/>
      <c r="L9069" s="17"/>
      <c r="M9069" s="17"/>
      <c r="N9069" s="17" t="s">
        <v>501</v>
      </c>
      <c r="O9069" s="17" t="s">
        <v>1773</v>
      </c>
      <c r="P9069" s="17" t="s">
        <v>8171</v>
      </c>
      <c r="Q9069" s="17" t="s">
        <v>297</v>
      </c>
      <c r="R9069" s="18">
        <v>95</v>
      </c>
      <c r="S9069" s="10">
        <v>44</v>
      </c>
      <c r="AA9069" s="11" t="str">
        <f t="shared" si="141"/>
        <v>55. Thái NguyênThị xã Phổ Yên</v>
      </c>
    </row>
    <row r="9070" spans="11:27" ht="15.75">
      <c r="K9070" s="21"/>
      <c r="L9070" s="17"/>
      <c r="M9070" s="17"/>
      <c r="N9070" s="17" t="s">
        <v>501</v>
      </c>
      <c r="O9070" s="17" t="s">
        <v>1773</v>
      </c>
      <c r="P9070" s="17" t="s">
        <v>8172</v>
      </c>
      <c r="Q9070" s="17" t="s">
        <v>297</v>
      </c>
      <c r="R9070" s="18">
        <v>95</v>
      </c>
      <c r="S9070" s="10">
        <v>44</v>
      </c>
      <c r="AA9070" s="11" t="str">
        <f t="shared" si="141"/>
        <v>55. Thái NguyênThị xã Phổ Yên</v>
      </c>
    </row>
    <row r="9071" spans="11:27" ht="15.75">
      <c r="K9071" s="21"/>
      <c r="L9071" s="17"/>
      <c r="M9071" s="17"/>
      <c r="N9071" s="17" t="s">
        <v>501</v>
      </c>
      <c r="O9071" s="17" t="s">
        <v>1773</v>
      </c>
      <c r="P9071" s="17" t="s">
        <v>2110</v>
      </c>
      <c r="Q9071" s="17" t="s">
        <v>297</v>
      </c>
      <c r="R9071" s="18">
        <v>95</v>
      </c>
      <c r="S9071" s="10">
        <v>44</v>
      </c>
      <c r="AA9071" s="11" t="str">
        <f t="shared" si="141"/>
        <v>55. Thái NguyênThị xã Phổ Yên</v>
      </c>
    </row>
    <row r="9072" spans="11:27" ht="15.75">
      <c r="K9072" s="21"/>
      <c r="L9072" s="17"/>
      <c r="M9072" s="17"/>
      <c r="N9072" s="17" t="s">
        <v>501</v>
      </c>
      <c r="O9072" s="17" t="s">
        <v>1773</v>
      </c>
      <c r="P9072" s="17" t="s">
        <v>5091</v>
      </c>
      <c r="Q9072" s="17" t="s">
        <v>297</v>
      </c>
      <c r="R9072" s="18">
        <v>95</v>
      </c>
      <c r="S9072" s="10">
        <v>44</v>
      </c>
      <c r="AA9072" s="11" t="str">
        <f t="shared" si="141"/>
        <v>55. Thái NguyênThị xã Phổ Yên</v>
      </c>
    </row>
    <row r="9073" spans="11:27" ht="15.75">
      <c r="K9073" s="21"/>
      <c r="L9073" s="17"/>
      <c r="M9073" s="17"/>
      <c r="N9073" s="17" t="s">
        <v>501</v>
      </c>
      <c r="O9073" s="17" t="s">
        <v>1773</v>
      </c>
      <c r="P9073" s="17" t="s">
        <v>8173</v>
      </c>
      <c r="Q9073" s="17" t="s">
        <v>297</v>
      </c>
      <c r="R9073" s="18">
        <v>95</v>
      </c>
      <c r="S9073" s="10">
        <v>44</v>
      </c>
      <c r="AA9073" s="11" t="str">
        <f t="shared" si="141"/>
        <v>55. Thái NguyênThị xã Phổ Yên</v>
      </c>
    </row>
    <row r="9074" spans="11:27" ht="15.75">
      <c r="K9074" s="21"/>
      <c r="L9074" s="17"/>
      <c r="M9074" s="17"/>
      <c r="N9074" s="17" t="s">
        <v>501</v>
      </c>
      <c r="O9074" s="17" t="s">
        <v>1773</v>
      </c>
      <c r="P9074" s="17" t="s">
        <v>8174</v>
      </c>
      <c r="Q9074" s="17" t="s">
        <v>297</v>
      </c>
      <c r="R9074" s="18">
        <v>95</v>
      </c>
      <c r="S9074" s="10">
        <v>44</v>
      </c>
      <c r="AA9074" s="11" t="str">
        <f t="shared" si="141"/>
        <v>55. Thái NguyênThị xã Phổ Yên</v>
      </c>
    </row>
    <row r="9075" spans="11:27" ht="15.75">
      <c r="K9075" s="21"/>
      <c r="L9075" s="17"/>
      <c r="M9075" s="17"/>
      <c r="N9075" s="17" t="s">
        <v>501</v>
      </c>
      <c r="O9075" s="17" t="s">
        <v>1773</v>
      </c>
      <c r="P9075" s="17" t="s">
        <v>5139</v>
      </c>
      <c r="Q9075" s="17" t="s">
        <v>297</v>
      </c>
      <c r="R9075" s="18">
        <v>95</v>
      </c>
      <c r="S9075" s="10">
        <v>44</v>
      </c>
      <c r="AA9075" s="11" t="str">
        <f t="shared" si="141"/>
        <v>55. Thái NguyênThị xã Phổ Yên</v>
      </c>
    </row>
    <row r="9076" spans="11:27" ht="15.75">
      <c r="K9076" s="21"/>
      <c r="L9076" s="17"/>
      <c r="M9076" s="17"/>
      <c r="N9076" s="17" t="s">
        <v>501</v>
      </c>
      <c r="O9076" s="17" t="s">
        <v>1773</v>
      </c>
      <c r="P9076" s="17" t="s">
        <v>1378</v>
      </c>
      <c r="Q9076" s="17" t="s">
        <v>297</v>
      </c>
      <c r="R9076" s="18">
        <v>95</v>
      </c>
      <c r="S9076" s="10">
        <v>44</v>
      </c>
      <c r="AA9076" s="11" t="str">
        <f t="shared" si="141"/>
        <v>55. Thái NguyênThị xã Phổ Yên</v>
      </c>
    </row>
    <row r="9077" spans="11:27" ht="15.75">
      <c r="K9077" s="21"/>
      <c r="L9077" s="17"/>
      <c r="M9077" s="17"/>
      <c r="N9077" s="17" t="s">
        <v>501</v>
      </c>
      <c r="O9077" s="17" t="s">
        <v>1773</v>
      </c>
      <c r="P9077" s="17" t="s">
        <v>889</v>
      </c>
      <c r="Q9077" s="17" t="s">
        <v>297</v>
      </c>
      <c r="R9077" s="18">
        <v>95</v>
      </c>
      <c r="S9077" s="10">
        <v>44</v>
      </c>
      <c r="AA9077" s="11" t="str">
        <f t="shared" si="141"/>
        <v>55. Thái NguyênThị xã Phổ Yên</v>
      </c>
    </row>
    <row r="9078" spans="11:27" ht="15.75">
      <c r="K9078" s="21"/>
      <c r="L9078" s="17"/>
      <c r="M9078" s="17"/>
      <c r="N9078" s="17" t="s">
        <v>501</v>
      </c>
      <c r="O9078" s="17" t="s">
        <v>1773</v>
      </c>
      <c r="P9078" s="17" t="s">
        <v>8175</v>
      </c>
      <c r="Q9078" s="17" t="s">
        <v>297</v>
      </c>
      <c r="R9078" s="18">
        <v>95</v>
      </c>
      <c r="S9078" s="10">
        <v>44</v>
      </c>
      <c r="AA9078" s="11" t="str">
        <f t="shared" si="141"/>
        <v>55. Thái NguyênThị xã Phổ Yên</v>
      </c>
    </row>
    <row r="9079" spans="11:27" ht="15.75">
      <c r="K9079" s="21"/>
      <c r="L9079" s="17"/>
      <c r="M9079" s="17"/>
      <c r="N9079" s="17" t="s">
        <v>501</v>
      </c>
      <c r="O9079" s="17" t="s">
        <v>1773</v>
      </c>
      <c r="P9079" s="17" t="s">
        <v>8176</v>
      </c>
      <c r="Q9079" s="17" t="s">
        <v>297</v>
      </c>
      <c r="R9079" s="18">
        <v>95</v>
      </c>
      <c r="S9079" s="10">
        <v>44</v>
      </c>
      <c r="AA9079" s="11" t="str">
        <f t="shared" si="141"/>
        <v>55. Thái NguyênThị xã Phổ Yên</v>
      </c>
    </row>
    <row r="9080" spans="11:27" ht="15.75">
      <c r="K9080" s="21"/>
      <c r="L9080" s="17"/>
      <c r="M9080" s="17"/>
      <c r="N9080" s="17" t="s">
        <v>501</v>
      </c>
      <c r="O9080" s="17" t="s">
        <v>1773</v>
      </c>
      <c r="P9080" s="17" t="s">
        <v>4647</v>
      </c>
      <c r="Q9080" s="17" t="s">
        <v>297</v>
      </c>
      <c r="R9080" s="18">
        <v>95</v>
      </c>
      <c r="S9080" s="10">
        <v>44</v>
      </c>
      <c r="AA9080" s="11" t="str">
        <f t="shared" si="141"/>
        <v>55. Thái NguyênThị xã Phổ Yên</v>
      </c>
    </row>
    <row r="9081" spans="11:27" ht="15.75">
      <c r="K9081" s="21"/>
      <c r="L9081" s="17"/>
      <c r="M9081" s="17"/>
      <c r="N9081" s="17" t="s">
        <v>501</v>
      </c>
      <c r="O9081" s="17" t="s">
        <v>1773</v>
      </c>
      <c r="P9081" s="17" t="s">
        <v>1028</v>
      </c>
      <c r="Q9081" s="17" t="s">
        <v>297</v>
      </c>
      <c r="R9081" s="18">
        <v>95</v>
      </c>
      <c r="S9081" s="10">
        <v>44</v>
      </c>
      <c r="AA9081" s="11" t="str">
        <f t="shared" si="141"/>
        <v>55. Thái NguyênThị xã Phổ Yên</v>
      </c>
    </row>
    <row r="9082" spans="11:27" ht="15.75">
      <c r="K9082" s="21"/>
      <c r="L9082" s="17"/>
      <c r="M9082" s="17"/>
      <c r="N9082" s="17" t="s">
        <v>501</v>
      </c>
      <c r="O9082" s="17" t="s">
        <v>1773</v>
      </c>
      <c r="P9082" s="17" t="s">
        <v>388</v>
      </c>
      <c r="Q9082" s="17" t="s">
        <v>297</v>
      </c>
      <c r="R9082" s="18">
        <v>95</v>
      </c>
      <c r="S9082" s="10">
        <v>44</v>
      </c>
      <c r="AA9082" s="11" t="str">
        <f t="shared" si="141"/>
        <v>55. Thái NguyênThị xã Phổ Yên</v>
      </c>
    </row>
    <row r="9083" spans="11:27" ht="15.75">
      <c r="K9083" s="21"/>
      <c r="L9083" s="17"/>
      <c r="M9083" s="17"/>
      <c r="N9083" s="17" t="s">
        <v>501</v>
      </c>
      <c r="O9083" s="17" t="s">
        <v>1773</v>
      </c>
      <c r="P9083" s="17" t="s">
        <v>3541</v>
      </c>
      <c r="Q9083" s="17" t="s">
        <v>297</v>
      </c>
      <c r="R9083" s="18">
        <v>95</v>
      </c>
      <c r="S9083" s="10">
        <v>44</v>
      </c>
      <c r="AA9083" s="11" t="str">
        <f t="shared" si="141"/>
        <v>55. Thái NguyênThị xã Phổ Yên</v>
      </c>
    </row>
    <row r="9084" spans="11:27" ht="15.75">
      <c r="K9084" s="21"/>
      <c r="L9084" s="17"/>
      <c r="M9084" s="17"/>
      <c r="N9084" s="17" t="s">
        <v>501</v>
      </c>
      <c r="O9084" s="17" t="s">
        <v>1773</v>
      </c>
      <c r="P9084" s="17" t="s">
        <v>6003</v>
      </c>
      <c r="Q9084" s="17" t="s">
        <v>297</v>
      </c>
      <c r="R9084" s="18">
        <v>95</v>
      </c>
      <c r="S9084" s="10">
        <v>44</v>
      </c>
      <c r="AA9084" s="11" t="str">
        <f t="shared" si="141"/>
        <v>55. Thái NguyênThị xã Phổ Yên</v>
      </c>
    </row>
    <row r="9085" spans="11:27" ht="15.75">
      <c r="K9085" s="21"/>
      <c r="L9085" s="17"/>
      <c r="M9085" s="17"/>
      <c r="N9085" s="17" t="s">
        <v>501</v>
      </c>
      <c r="O9085" s="17" t="s">
        <v>1773</v>
      </c>
      <c r="P9085" s="17" t="s">
        <v>4467</v>
      </c>
      <c r="Q9085" s="17" t="s">
        <v>297</v>
      </c>
      <c r="R9085" s="18">
        <v>95</v>
      </c>
      <c r="S9085" s="10">
        <v>44</v>
      </c>
      <c r="AA9085" s="11" t="str">
        <f t="shared" si="141"/>
        <v>55. Thái NguyênThị xã Phổ Yên</v>
      </c>
    </row>
    <row r="9086" spans="11:27" ht="15.75">
      <c r="K9086" s="21"/>
      <c r="L9086" s="17"/>
      <c r="M9086" s="17"/>
      <c r="N9086" s="17" t="s">
        <v>501</v>
      </c>
      <c r="O9086" s="17" t="s">
        <v>1773</v>
      </c>
      <c r="P9086" s="17" t="s">
        <v>8177</v>
      </c>
      <c r="Q9086" s="17" t="s">
        <v>297</v>
      </c>
      <c r="R9086" s="18">
        <v>95</v>
      </c>
      <c r="S9086" s="10">
        <v>44</v>
      </c>
      <c r="AA9086" s="11" t="str">
        <f t="shared" si="141"/>
        <v>55. Thái NguyênThị xã Phổ Yên</v>
      </c>
    </row>
    <row r="9087" spans="11:27" ht="15.75">
      <c r="K9087" s="21"/>
      <c r="L9087" s="17"/>
      <c r="M9087" s="17"/>
      <c r="N9087" s="17" t="s">
        <v>505</v>
      </c>
      <c r="O9087" s="17" t="s">
        <v>1268</v>
      </c>
      <c r="P9087" s="17" t="s">
        <v>8178</v>
      </c>
      <c r="Q9087" s="17" t="s">
        <v>297</v>
      </c>
      <c r="R9087" s="18">
        <v>95</v>
      </c>
      <c r="S9087" s="10">
        <v>44</v>
      </c>
      <c r="AA9087" s="11" t="str">
        <f t="shared" si="141"/>
        <v>56. Thanh HóaHuyện Bá Thước</v>
      </c>
    </row>
    <row r="9088" spans="11:27" ht="15.75">
      <c r="K9088" s="21"/>
      <c r="L9088" s="17"/>
      <c r="M9088" s="17"/>
      <c r="N9088" s="17" t="s">
        <v>505</v>
      </c>
      <c r="O9088" s="17" t="s">
        <v>1268</v>
      </c>
      <c r="P9088" s="17" t="s">
        <v>8179</v>
      </c>
      <c r="Q9088" s="17" t="s">
        <v>297</v>
      </c>
      <c r="R9088" s="18">
        <v>95</v>
      </c>
      <c r="S9088" s="10">
        <v>44</v>
      </c>
      <c r="AA9088" s="11" t="str">
        <f t="shared" si="141"/>
        <v>56. Thanh HóaHuyện Bá Thước</v>
      </c>
    </row>
    <row r="9089" spans="11:27" ht="15.75">
      <c r="K9089" s="21"/>
      <c r="L9089" s="17"/>
      <c r="M9089" s="17"/>
      <c r="N9089" s="17" t="s">
        <v>505</v>
      </c>
      <c r="O9089" s="17" t="s">
        <v>1268</v>
      </c>
      <c r="P9089" s="17" t="s">
        <v>8180</v>
      </c>
      <c r="Q9089" s="17" t="s">
        <v>297</v>
      </c>
      <c r="R9089" s="18">
        <v>95</v>
      </c>
      <c r="S9089" s="10">
        <v>44</v>
      </c>
      <c r="AA9089" s="11" t="str">
        <f t="shared" si="141"/>
        <v>56. Thanh HóaHuyện Bá Thước</v>
      </c>
    </row>
    <row r="9090" spans="11:27" ht="15.75">
      <c r="K9090" s="21"/>
      <c r="L9090" s="17"/>
      <c r="M9090" s="17"/>
      <c r="N9090" s="17" t="s">
        <v>505</v>
      </c>
      <c r="O9090" s="17" t="s">
        <v>1268</v>
      </c>
      <c r="P9090" s="17" t="s">
        <v>8122</v>
      </c>
      <c r="Q9090" s="17" t="s">
        <v>297</v>
      </c>
      <c r="R9090" s="18">
        <v>95</v>
      </c>
      <c r="S9090" s="10">
        <v>44</v>
      </c>
      <c r="AA9090" s="11" t="str">
        <f t="shared" si="141"/>
        <v>56. Thanh HóaHuyện Bá Thước</v>
      </c>
    </row>
    <row r="9091" spans="11:27" ht="15.75">
      <c r="K9091" s="21"/>
      <c r="L9091" s="17"/>
      <c r="M9091" s="17"/>
      <c r="N9091" s="17" t="s">
        <v>505</v>
      </c>
      <c r="O9091" s="17" t="s">
        <v>1268</v>
      </c>
      <c r="P9091" s="17" t="s">
        <v>8181</v>
      </c>
      <c r="Q9091" s="17" t="s">
        <v>297</v>
      </c>
      <c r="R9091" s="18">
        <v>95</v>
      </c>
      <c r="S9091" s="10">
        <v>44</v>
      </c>
      <c r="AA9091" s="11" t="str">
        <f t="shared" si="141"/>
        <v>56. Thanh HóaHuyện Bá Thước</v>
      </c>
    </row>
    <row r="9092" spans="11:27" ht="15.75">
      <c r="K9092" s="21"/>
      <c r="L9092" s="17"/>
      <c r="M9092" s="17"/>
      <c r="N9092" s="17" t="s">
        <v>505</v>
      </c>
      <c r="O9092" s="17" t="s">
        <v>1268</v>
      </c>
      <c r="P9092" s="17" t="s">
        <v>8182</v>
      </c>
      <c r="Q9092" s="17" t="s">
        <v>297</v>
      </c>
      <c r="R9092" s="18">
        <v>95</v>
      </c>
      <c r="S9092" s="10">
        <v>44</v>
      </c>
      <c r="AA9092" s="11" t="str">
        <f t="shared" si="141"/>
        <v>56. Thanh HóaHuyện Bá Thước</v>
      </c>
    </row>
    <row r="9093" spans="11:27" ht="15.75">
      <c r="K9093" s="21"/>
      <c r="L9093" s="17"/>
      <c r="M9093" s="17"/>
      <c r="N9093" s="17" t="s">
        <v>505</v>
      </c>
      <c r="O9093" s="17" t="s">
        <v>1268</v>
      </c>
      <c r="P9093" s="17" t="s">
        <v>8183</v>
      </c>
      <c r="Q9093" s="17" t="s">
        <v>297</v>
      </c>
      <c r="R9093" s="18">
        <v>95</v>
      </c>
      <c r="S9093" s="10">
        <v>44</v>
      </c>
      <c r="AA9093" s="11" t="str">
        <f t="shared" si="141"/>
        <v>56. Thanh HóaHuyện Bá Thước</v>
      </c>
    </row>
    <row r="9094" spans="11:27" ht="15.75">
      <c r="K9094" s="21"/>
      <c r="L9094" s="17"/>
      <c r="M9094" s="17"/>
      <c r="N9094" s="17" t="s">
        <v>505</v>
      </c>
      <c r="O9094" s="17" t="s">
        <v>1268</v>
      </c>
      <c r="P9094" s="17" t="s">
        <v>8184</v>
      </c>
      <c r="Q9094" s="17" t="s">
        <v>297</v>
      </c>
      <c r="R9094" s="18">
        <v>95</v>
      </c>
      <c r="S9094" s="10">
        <v>44</v>
      </c>
      <c r="AA9094" s="11" t="str">
        <f t="shared" ref="AA9094:AA9157" si="142">N9094&amp;O9094</f>
        <v>56. Thanh HóaHuyện Bá Thước</v>
      </c>
    </row>
    <row r="9095" spans="11:27" ht="15.75">
      <c r="K9095" s="21"/>
      <c r="L9095" s="17"/>
      <c r="M9095" s="17"/>
      <c r="N9095" s="17" t="s">
        <v>505</v>
      </c>
      <c r="O9095" s="17" t="s">
        <v>1268</v>
      </c>
      <c r="P9095" s="17" t="s">
        <v>8185</v>
      </c>
      <c r="Q9095" s="17" t="s">
        <v>297</v>
      </c>
      <c r="R9095" s="18">
        <v>95</v>
      </c>
      <c r="S9095" s="10">
        <v>44</v>
      </c>
      <c r="AA9095" s="11" t="str">
        <f t="shared" si="142"/>
        <v>56. Thanh HóaHuyện Bá Thước</v>
      </c>
    </row>
    <row r="9096" spans="11:27" ht="15.75">
      <c r="K9096" s="21"/>
      <c r="L9096" s="17"/>
      <c r="M9096" s="17"/>
      <c r="N9096" s="17" t="s">
        <v>505</v>
      </c>
      <c r="O9096" s="17" t="s">
        <v>1268</v>
      </c>
      <c r="P9096" s="17" t="s">
        <v>8186</v>
      </c>
      <c r="Q9096" s="17" t="s">
        <v>297</v>
      </c>
      <c r="R9096" s="18">
        <v>95</v>
      </c>
      <c r="S9096" s="10">
        <v>44</v>
      </c>
      <c r="AA9096" s="11" t="str">
        <f t="shared" si="142"/>
        <v>56. Thanh HóaHuyện Bá Thước</v>
      </c>
    </row>
    <row r="9097" spans="11:27" ht="15.75">
      <c r="K9097" s="21"/>
      <c r="L9097" s="17"/>
      <c r="M9097" s="17"/>
      <c r="N9097" s="17" t="s">
        <v>505</v>
      </c>
      <c r="O9097" s="17" t="s">
        <v>1268</v>
      </c>
      <c r="P9097" s="17" t="s">
        <v>4703</v>
      </c>
      <c r="Q9097" s="17" t="s">
        <v>297</v>
      </c>
      <c r="R9097" s="18">
        <v>95</v>
      </c>
      <c r="S9097" s="10">
        <v>44</v>
      </c>
      <c r="AA9097" s="11" t="str">
        <f t="shared" si="142"/>
        <v>56. Thanh HóaHuyện Bá Thước</v>
      </c>
    </row>
    <row r="9098" spans="11:27" ht="15.75">
      <c r="K9098" s="21"/>
      <c r="L9098" s="17"/>
      <c r="M9098" s="17"/>
      <c r="N9098" s="17" t="s">
        <v>505</v>
      </c>
      <c r="O9098" s="17" t="s">
        <v>1268</v>
      </c>
      <c r="P9098" s="17" t="s">
        <v>8187</v>
      </c>
      <c r="Q9098" s="17" t="s">
        <v>297</v>
      </c>
      <c r="R9098" s="18">
        <v>95</v>
      </c>
      <c r="S9098" s="10">
        <v>44</v>
      </c>
      <c r="AA9098" s="11" t="str">
        <f t="shared" si="142"/>
        <v>56. Thanh HóaHuyện Bá Thước</v>
      </c>
    </row>
    <row r="9099" spans="11:27" ht="15.75">
      <c r="K9099" s="21"/>
      <c r="L9099" s="17"/>
      <c r="M9099" s="17"/>
      <c r="N9099" s="17" t="s">
        <v>505</v>
      </c>
      <c r="O9099" s="17" t="s">
        <v>1268</v>
      </c>
      <c r="P9099" s="17" t="s">
        <v>8188</v>
      </c>
      <c r="Q9099" s="17" t="s">
        <v>297</v>
      </c>
      <c r="R9099" s="18">
        <v>95</v>
      </c>
      <c r="S9099" s="10">
        <v>44</v>
      </c>
      <c r="AA9099" s="11" t="str">
        <f t="shared" si="142"/>
        <v>56. Thanh HóaHuyện Bá Thước</v>
      </c>
    </row>
    <row r="9100" spans="11:27" ht="15.75">
      <c r="K9100" s="21"/>
      <c r="L9100" s="17"/>
      <c r="M9100" s="17"/>
      <c r="N9100" s="17" t="s">
        <v>505</v>
      </c>
      <c r="O9100" s="17" t="s">
        <v>1268</v>
      </c>
      <c r="P9100" s="17" t="s">
        <v>8189</v>
      </c>
      <c r="Q9100" s="17" t="s">
        <v>297</v>
      </c>
      <c r="R9100" s="18">
        <v>95</v>
      </c>
      <c r="S9100" s="10">
        <v>44</v>
      </c>
      <c r="AA9100" s="11" t="str">
        <f t="shared" si="142"/>
        <v>56. Thanh HóaHuyện Bá Thước</v>
      </c>
    </row>
    <row r="9101" spans="11:27" ht="15.75">
      <c r="K9101" s="21"/>
      <c r="L9101" s="17"/>
      <c r="M9101" s="17"/>
      <c r="N9101" s="17" t="s">
        <v>505</v>
      </c>
      <c r="O9101" s="17" t="s">
        <v>1268</v>
      </c>
      <c r="P9101" s="17" t="s">
        <v>8190</v>
      </c>
      <c r="Q9101" s="17" t="s">
        <v>297</v>
      </c>
      <c r="R9101" s="18">
        <v>95</v>
      </c>
      <c r="S9101" s="10">
        <v>44</v>
      </c>
      <c r="AA9101" s="11" t="str">
        <f t="shared" si="142"/>
        <v>56. Thanh HóaHuyện Bá Thước</v>
      </c>
    </row>
    <row r="9102" spans="11:27" ht="15.75">
      <c r="K9102" s="21"/>
      <c r="L9102" s="17"/>
      <c r="M9102" s="17"/>
      <c r="N9102" s="17" t="s">
        <v>505</v>
      </c>
      <c r="O9102" s="17" t="s">
        <v>1268</v>
      </c>
      <c r="P9102" s="17" t="s">
        <v>8191</v>
      </c>
      <c r="Q9102" s="17" t="s">
        <v>297</v>
      </c>
      <c r="R9102" s="18">
        <v>95</v>
      </c>
      <c r="S9102" s="10">
        <v>44</v>
      </c>
      <c r="AA9102" s="11" t="str">
        <f t="shared" si="142"/>
        <v>56. Thanh HóaHuyện Bá Thước</v>
      </c>
    </row>
    <row r="9103" spans="11:27" ht="15.75">
      <c r="K9103" s="21"/>
      <c r="L9103" s="17"/>
      <c r="M9103" s="17"/>
      <c r="N9103" s="17" t="s">
        <v>505</v>
      </c>
      <c r="O9103" s="17" t="s">
        <v>1268</v>
      </c>
      <c r="P9103" s="17" t="s">
        <v>8192</v>
      </c>
      <c r="Q9103" s="17" t="s">
        <v>297</v>
      </c>
      <c r="R9103" s="18">
        <v>95</v>
      </c>
      <c r="S9103" s="10">
        <v>44</v>
      </c>
      <c r="AA9103" s="11" t="str">
        <f t="shared" si="142"/>
        <v>56. Thanh HóaHuyện Bá Thước</v>
      </c>
    </row>
    <row r="9104" spans="11:27" ht="15.75">
      <c r="K9104" s="21"/>
      <c r="L9104" s="17"/>
      <c r="M9104" s="17"/>
      <c r="N9104" s="17" t="s">
        <v>505</v>
      </c>
      <c r="O9104" s="17" t="s">
        <v>1268</v>
      </c>
      <c r="P9104" s="17" t="s">
        <v>5069</v>
      </c>
      <c r="Q9104" s="17" t="s">
        <v>297</v>
      </c>
      <c r="R9104" s="18">
        <v>95</v>
      </c>
      <c r="S9104" s="10">
        <v>44</v>
      </c>
      <c r="AA9104" s="11" t="str">
        <f t="shared" si="142"/>
        <v>56. Thanh HóaHuyện Bá Thước</v>
      </c>
    </row>
    <row r="9105" spans="11:27" ht="15.75">
      <c r="K9105" s="21"/>
      <c r="L9105" s="17"/>
      <c r="M9105" s="17"/>
      <c r="N9105" s="17" t="s">
        <v>505</v>
      </c>
      <c r="O9105" s="17" t="s">
        <v>1268</v>
      </c>
      <c r="P9105" s="17" t="s">
        <v>8193</v>
      </c>
      <c r="Q9105" s="17" t="s">
        <v>297</v>
      </c>
      <c r="R9105" s="18">
        <v>95</v>
      </c>
      <c r="S9105" s="10">
        <v>44</v>
      </c>
      <c r="AA9105" s="11" t="str">
        <f t="shared" si="142"/>
        <v>56. Thanh HóaHuyện Bá Thước</v>
      </c>
    </row>
    <row r="9106" spans="11:27" ht="15.75">
      <c r="K9106" s="21"/>
      <c r="L9106" s="17"/>
      <c r="M9106" s="17"/>
      <c r="N9106" s="17" t="s">
        <v>505</v>
      </c>
      <c r="O9106" s="17" t="s">
        <v>1268</v>
      </c>
      <c r="P9106" s="17" t="s">
        <v>8194</v>
      </c>
      <c r="Q9106" s="17" t="s">
        <v>297</v>
      </c>
      <c r="R9106" s="18">
        <v>95</v>
      </c>
      <c r="S9106" s="10">
        <v>44</v>
      </c>
      <c r="AA9106" s="11" t="str">
        <f t="shared" si="142"/>
        <v>56. Thanh HóaHuyện Bá Thước</v>
      </c>
    </row>
    <row r="9107" spans="11:27" ht="15.75">
      <c r="K9107" s="21"/>
      <c r="L9107" s="17"/>
      <c r="M9107" s="17"/>
      <c r="N9107" s="17" t="s">
        <v>505</v>
      </c>
      <c r="O9107" s="17" t="s">
        <v>1268</v>
      </c>
      <c r="P9107" s="17" t="s">
        <v>8195</v>
      </c>
      <c r="Q9107" s="17" t="s">
        <v>297</v>
      </c>
      <c r="R9107" s="18">
        <v>95</v>
      </c>
      <c r="S9107" s="10">
        <v>44</v>
      </c>
      <c r="AA9107" s="11" t="str">
        <f t="shared" si="142"/>
        <v>56. Thanh HóaHuyện Bá Thước</v>
      </c>
    </row>
    <row r="9108" spans="11:27" ht="15.75">
      <c r="K9108" s="21"/>
      <c r="L9108" s="17"/>
      <c r="M9108" s="17"/>
      <c r="N9108" s="17" t="s">
        <v>505</v>
      </c>
      <c r="O9108" s="17" t="s">
        <v>1271</v>
      </c>
      <c r="P9108" s="17" t="s">
        <v>8196</v>
      </c>
      <c r="Q9108" s="17" t="s">
        <v>297</v>
      </c>
      <c r="R9108" s="18">
        <v>95</v>
      </c>
      <c r="S9108" s="10">
        <v>44</v>
      </c>
      <c r="AA9108" s="11" t="str">
        <f t="shared" si="142"/>
        <v>56. Thanh HóaHuyện Cẩm Thủy</v>
      </c>
    </row>
    <row r="9109" spans="11:27" ht="15.75">
      <c r="K9109" s="21"/>
      <c r="L9109" s="17"/>
      <c r="M9109" s="17"/>
      <c r="N9109" s="17" t="s">
        <v>505</v>
      </c>
      <c r="O9109" s="17" t="s">
        <v>1271</v>
      </c>
      <c r="P9109" s="17" t="s">
        <v>4620</v>
      </c>
      <c r="Q9109" s="17" t="s">
        <v>297</v>
      </c>
      <c r="R9109" s="18">
        <v>95</v>
      </c>
      <c r="S9109" s="10">
        <v>44</v>
      </c>
      <c r="AA9109" s="11" t="str">
        <f t="shared" si="142"/>
        <v>56. Thanh HóaHuyện Cẩm Thủy</v>
      </c>
    </row>
    <row r="9110" spans="11:27" ht="15.75">
      <c r="K9110" s="21"/>
      <c r="L9110" s="17"/>
      <c r="M9110" s="17"/>
      <c r="N9110" s="17" t="s">
        <v>505</v>
      </c>
      <c r="O9110" s="17" t="s">
        <v>1271</v>
      </c>
      <c r="P9110" s="17" t="s">
        <v>8197</v>
      </c>
      <c r="Q9110" s="17" t="s">
        <v>297</v>
      </c>
      <c r="R9110" s="18">
        <v>95</v>
      </c>
      <c r="S9110" s="10">
        <v>44</v>
      </c>
      <c r="AA9110" s="11" t="str">
        <f t="shared" si="142"/>
        <v>56. Thanh HóaHuyện Cẩm Thủy</v>
      </c>
    </row>
    <row r="9111" spans="11:27" ht="15.75">
      <c r="K9111" s="21"/>
      <c r="L9111" s="17"/>
      <c r="M9111" s="17"/>
      <c r="N9111" s="17" t="s">
        <v>505</v>
      </c>
      <c r="O9111" s="17" t="s">
        <v>1271</v>
      </c>
      <c r="P9111" s="17" t="s">
        <v>7902</v>
      </c>
      <c r="Q9111" s="17" t="s">
        <v>297</v>
      </c>
      <c r="R9111" s="18">
        <v>95</v>
      </c>
      <c r="S9111" s="10">
        <v>44</v>
      </c>
      <c r="AA9111" s="11" t="str">
        <f t="shared" si="142"/>
        <v>56. Thanh HóaHuyện Cẩm Thủy</v>
      </c>
    </row>
    <row r="9112" spans="11:27" ht="15.75">
      <c r="K9112" s="21"/>
      <c r="L9112" s="17"/>
      <c r="M9112" s="17"/>
      <c r="N9112" s="17" t="s">
        <v>505</v>
      </c>
      <c r="O9112" s="17" t="s">
        <v>1271</v>
      </c>
      <c r="P9112" s="17" t="s">
        <v>8198</v>
      </c>
      <c r="Q9112" s="17" t="s">
        <v>297</v>
      </c>
      <c r="R9112" s="18">
        <v>95</v>
      </c>
      <c r="S9112" s="10">
        <v>44</v>
      </c>
      <c r="AA9112" s="11" t="str">
        <f t="shared" si="142"/>
        <v>56. Thanh HóaHuyện Cẩm Thủy</v>
      </c>
    </row>
    <row r="9113" spans="11:27" ht="15.75">
      <c r="K9113" s="21"/>
      <c r="L9113" s="17"/>
      <c r="M9113" s="17"/>
      <c r="N9113" s="17" t="s">
        <v>505</v>
      </c>
      <c r="O9113" s="17" t="s">
        <v>1271</v>
      </c>
      <c r="P9113" s="17" t="s">
        <v>8199</v>
      </c>
      <c r="Q9113" s="17" t="s">
        <v>297</v>
      </c>
      <c r="R9113" s="18">
        <v>95</v>
      </c>
      <c r="S9113" s="10">
        <v>44</v>
      </c>
      <c r="AA9113" s="11" t="str">
        <f t="shared" si="142"/>
        <v>56. Thanh HóaHuyện Cẩm Thủy</v>
      </c>
    </row>
    <row r="9114" spans="11:27" ht="15.75">
      <c r="K9114" s="21"/>
      <c r="L9114" s="17"/>
      <c r="M9114" s="17"/>
      <c r="N9114" s="17" t="s">
        <v>505</v>
      </c>
      <c r="O9114" s="17" t="s">
        <v>1271</v>
      </c>
      <c r="P9114" s="17" t="s">
        <v>8200</v>
      </c>
      <c r="Q9114" s="17" t="s">
        <v>297</v>
      </c>
      <c r="R9114" s="18">
        <v>95</v>
      </c>
      <c r="S9114" s="10">
        <v>44</v>
      </c>
      <c r="AA9114" s="11" t="str">
        <f t="shared" si="142"/>
        <v>56. Thanh HóaHuyện Cẩm Thủy</v>
      </c>
    </row>
    <row r="9115" spans="11:27" ht="15.75">
      <c r="K9115" s="21"/>
      <c r="L9115" s="17"/>
      <c r="M9115" s="17"/>
      <c r="N9115" s="17" t="s">
        <v>505</v>
      </c>
      <c r="O9115" s="17" t="s">
        <v>1271</v>
      </c>
      <c r="P9115" s="17" t="s">
        <v>8201</v>
      </c>
      <c r="Q9115" s="17" t="s">
        <v>297</v>
      </c>
      <c r="R9115" s="18">
        <v>95</v>
      </c>
      <c r="S9115" s="10">
        <v>44</v>
      </c>
      <c r="AA9115" s="11" t="str">
        <f t="shared" si="142"/>
        <v>56. Thanh HóaHuyện Cẩm Thủy</v>
      </c>
    </row>
    <row r="9116" spans="11:27" ht="15.75">
      <c r="K9116" s="21"/>
      <c r="L9116" s="17"/>
      <c r="M9116" s="17"/>
      <c r="N9116" s="17" t="s">
        <v>505</v>
      </c>
      <c r="O9116" s="17" t="s">
        <v>1271</v>
      </c>
      <c r="P9116" s="17" t="s">
        <v>8202</v>
      </c>
      <c r="Q9116" s="17" t="s">
        <v>297</v>
      </c>
      <c r="R9116" s="18">
        <v>95</v>
      </c>
      <c r="S9116" s="10">
        <v>44</v>
      </c>
      <c r="AA9116" s="11" t="str">
        <f t="shared" si="142"/>
        <v>56. Thanh HóaHuyện Cẩm Thủy</v>
      </c>
    </row>
    <row r="9117" spans="11:27" ht="15.75">
      <c r="K9117" s="21"/>
      <c r="L9117" s="17"/>
      <c r="M9117" s="17"/>
      <c r="N9117" s="17" t="s">
        <v>505</v>
      </c>
      <c r="O9117" s="17" t="s">
        <v>1271</v>
      </c>
      <c r="P9117" s="17" t="s">
        <v>8203</v>
      </c>
      <c r="Q9117" s="17" t="s">
        <v>297</v>
      </c>
      <c r="R9117" s="18">
        <v>95</v>
      </c>
      <c r="S9117" s="10">
        <v>44</v>
      </c>
      <c r="AA9117" s="11" t="str">
        <f t="shared" si="142"/>
        <v>56. Thanh HóaHuyện Cẩm Thủy</v>
      </c>
    </row>
    <row r="9118" spans="11:27" ht="15.75">
      <c r="K9118" s="21"/>
      <c r="L9118" s="17"/>
      <c r="M9118" s="17"/>
      <c r="N9118" s="17" t="s">
        <v>505</v>
      </c>
      <c r="O9118" s="17" t="s">
        <v>1271</v>
      </c>
      <c r="P9118" s="17" t="s">
        <v>8204</v>
      </c>
      <c r="Q9118" s="17" t="s">
        <v>297</v>
      </c>
      <c r="R9118" s="18">
        <v>95</v>
      </c>
      <c r="S9118" s="10">
        <v>44</v>
      </c>
      <c r="AA9118" s="11" t="str">
        <f t="shared" si="142"/>
        <v>56. Thanh HóaHuyện Cẩm Thủy</v>
      </c>
    </row>
    <row r="9119" spans="11:27" ht="15.75">
      <c r="K9119" s="21"/>
      <c r="L9119" s="17"/>
      <c r="M9119" s="17"/>
      <c r="N9119" s="17" t="s">
        <v>505</v>
      </c>
      <c r="O9119" s="17" t="s">
        <v>1271</v>
      </c>
      <c r="P9119" s="17" t="s">
        <v>8205</v>
      </c>
      <c r="Q9119" s="17" t="s">
        <v>297</v>
      </c>
      <c r="R9119" s="18">
        <v>95</v>
      </c>
      <c r="S9119" s="10">
        <v>44</v>
      </c>
      <c r="AA9119" s="11" t="str">
        <f t="shared" si="142"/>
        <v>56. Thanh HóaHuyện Cẩm Thủy</v>
      </c>
    </row>
    <row r="9120" spans="11:27" ht="15.75">
      <c r="K9120" s="21"/>
      <c r="L9120" s="17"/>
      <c r="M9120" s="17"/>
      <c r="N9120" s="17" t="s">
        <v>505</v>
      </c>
      <c r="O9120" s="17" t="s">
        <v>1271</v>
      </c>
      <c r="P9120" s="17" t="s">
        <v>8206</v>
      </c>
      <c r="Q9120" s="17" t="s">
        <v>297</v>
      </c>
      <c r="R9120" s="18">
        <v>95</v>
      </c>
      <c r="S9120" s="10">
        <v>44</v>
      </c>
      <c r="AA9120" s="11" t="str">
        <f t="shared" si="142"/>
        <v>56. Thanh HóaHuyện Cẩm Thủy</v>
      </c>
    </row>
    <row r="9121" spans="11:27" ht="15.75">
      <c r="K9121" s="21"/>
      <c r="L9121" s="17"/>
      <c r="M9121" s="17"/>
      <c r="N9121" s="17" t="s">
        <v>505</v>
      </c>
      <c r="O9121" s="17" t="s">
        <v>1271</v>
      </c>
      <c r="P9121" s="17" t="s">
        <v>4632</v>
      </c>
      <c r="Q9121" s="17" t="s">
        <v>297</v>
      </c>
      <c r="R9121" s="18">
        <v>95</v>
      </c>
      <c r="S9121" s="10">
        <v>44</v>
      </c>
      <c r="AA9121" s="11" t="str">
        <f t="shared" si="142"/>
        <v>56. Thanh HóaHuyện Cẩm Thủy</v>
      </c>
    </row>
    <row r="9122" spans="11:27" ht="15.75">
      <c r="K9122" s="21"/>
      <c r="L9122" s="17"/>
      <c r="M9122" s="17"/>
      <c r="N9122" s="17" t="s">
        <v>505</v>
      </c>
      <c r="O9122" s="17" t="s">
        <v>1271</v>
      </c>
      <c r="P9122" s="17" t="s">
        <v>4633</v>
      </c>
      <c r="Q9122" s="17" t="s">
        <v>297</v>
      </c>
      <c r="R9122" s="18">
        <v>95</v>
      </c>
      <c r="S9122" s="10">
        <v>44</v>
      </c>
      <c r="AA9122" s="11" t="str">
        <f t="shared" si="142"/>
        <v>56. Thanh HóaHuyện Cẩm Thủy</v>
      </c>
    </row>
    <row r="9123" spans="11:27" ht="15.75">
      <c r="K9123" s="21"/>
      <c r="L9123" s="17"/>
      <c r="M9123" s="17"/>
      <c r="N9123" s="17" t="s">
        <v>505</v>
      </c>
      <c r="O9123" s="17" t="s">
        <v>1271</v>
      </c>
      <c r="P9123" s="17" t="s">
        <v>8207</v>
      </c>
      <c r="Q9123" s="17" t="s">
        <v>297</v>
      </c>
      <c r="R9123" s="18">
        <v>95</v>
      </c>
      <c r="S9123" s="10">
        <v>44</v>
      </c>
      <c r="AA9123" s="11" t="str">
        <f t="shared" si="142"/>
        <v>56. Thanh HóaHuyện Cẩm Thủy</v>
      </c>
    </row>
    <row r="9124" spans="11:27" ht="15.75">
      <c r="K9124" s="21"/>
      <c r="L9124" s="17"/>
      <c r="M9124" s="17"/>
      <c r="N9124" s="17" t="s">
        <v>505</v>
      </c>
      <c r="O9124" s="17" t="s">
        <v>1271</v>
      </c>
      <c r="P9124" s="17" t="s">
        <v>1116</v>
      </c>
      <c r="Q9124" s="17" t="s">
        <v>297</v>
      </c>
      <c r="R9124" s="18">
        <v>95</v>
      </c>
      <c r="S9124" s="10">
        <v>44</v>
      </c>
      <c r="AA9124" s="11" t="str">
        <f t="shared" si="142"/>
        <v>56. Thanh HóaHuyện Cẩm Thủy</v>
      </c>
    </row>
    <row r="9125" spans="11:27" ht="15.75">
      <c r="K9125" s="21"/>
      <c r="L9125" s="17"/>
      <c r="M9125" s="17"/>
      <c r="N9125" s="17" t="s">
        <v>505</v>
      </c>
      <c r="O9125" s="17" t="s">
        <v>1274</v>
      </c>
      <c r="P9125" s="17" t="s">
        <v>8208</v>
      </c>
      <c r="Q9125" s="17" t="s">
        <v>306</v>
      </c>
      <c r="R9125" s="18">
        <v>125</v>
      </c>
      <c r="S9125" s="10">
        <v>50</v>
      </c>
      <c r="AA9125" s="11" t="str">
        <f t="shared" si="142"/>
        <v>56. Thanh HóaHuyện Đông Sơn</v>
      </c>
    </row>
    <row r="9126" spans="11:27" ht="15.75">
      <c r="K9126" s="21"/>
      <c r="L9126" s="17"/>
      <c r="M9126" s="17"/>
      <c r="N9126" s="17" t="s">
        <v>505</v>
      </c>
      <c r="O9126" s="17" t="s">
        <v>1274</v>
      </c>
      <c r="P9126" s="17" t="s">
        <v>5339</v>
      </c>
      <c r="Q9126" s="17" t="s">
        <v>306</v>
      </c>
      <c r="R9126" s="18">
        <v>125</v>
      </c>
      <c r="S9126" s="10">
        <v>50</v>
      </c>
      <c r="AA9126" s="11" t="str">
        <f t="shared" si="142"/>
        <v>56. Thanh HóaHuyện Đông Sơn</v>
      </c>
    </row>
    <row r="9127" spans="11:27" ht="15.75">
      <c r="K9127" s="21"/>
      <c r="L9127" s="17"/>
      <c r="M9127" s="17"/>
      <c r="N9127" s="17" t="s">
        <v>505</v>
      </c>
      <c r="O9127" s="17" t="s">
        <v>1274</v>
      </c>
      <c r="P9127" s="17" t="s">
        <v>7938</v>
      </c>
      <c r="Q9127" s="17" t="s">
        <v>306</v>
      </c>
      <c r="R9127" s="18">
        <v>125</v>
      </c>
      <c r="S9127" s="10">
        <v>50</v>
      </c>
      <c r="AA9127" s="11" t="str">
        <f t="shared" si="142"/>
        <v>56. Thanh HóaHuyện Đông Sơn</v>
      </c>
    </row>
    <row r="9128" spans="11:27" ht="15.75">
      <c r="K9128" s="21"/>
      <c r="L9128" s="17"/>
      <c r="M9128" s="17"/>
      <c r="N9128" s="17" t="s">
        <v>505</v>
      </c>
      <c r="O9128" s="17" t="s">
        <v>1274</v>
      </c>
      <c r="P9128" s="17" t="s">
        <v>8209</v>
      </c>
      <c r="Q9128" s="17" t="s">
        <v>306</v>
      </c>
      <c r="R9128" s="18">
        <v>125</v>
      </c>
      <c r="S9128" s="10">
        <v>50</v>
      </c>
      <c r="AA9128" s="11" t="str">
        <f t="shared" si="142"/>
        <v>56. Thanh HóaHuyện Đông Sơn</v>
      </c>
    </row>
    <row r="9129" spans="11:27" ht="15.75">
      <c r="K9129" s="21"/>
      <c r="L9129" s="17"/>
      <c r="M9129" s="17"/>
      <c r="N9129" s="17" t="s">
        <v>505</v>
      </c>
      <c r="O9129" s="17" t="s">
        <v>1274</v>
      </c>
      <c r="P9129" s="17" t="s">
        <v>4491</v>
      </c>
      <c r="Q9129" s="17" t="s">
        <v>306</v>
      </c>
      <c r="R9129" s="18">
        <v>125</v>
      </c>
      <c r="S9129" s="10">
        <v>50</v>
      </c>
      <c r="AA9129" s="11" t="str">
        <f t="shared" si="142"/>
        <v>56. Thanh HóaHuyện Đông Sơn</v>
      </c>
    </row>
    <row r="9130" spans="11:27" ht="15.75">
      <c r="K9130" s="21"/>
      <c r="L9130" s="17"/>
      <c r="M9130" s="17"/>
      <c r="N9130" s="17" t="s">
        <v>505</v>
      </c>
      <c r="O9130" s="17" t="s">
        <v>1274</v>
      </c>
      <c r="P9130" s="17" t="s">
        <v>8210</v>
      </c>
      <c r="Q9130" s="17" t="s">
        <v>306</v>
      </c>
      <c r="R9130" s="18">
        <v>125</v>
      </c>
      <c r="S9130" s="10">
        <v>50</v>
      </c>
      <c r="AA9130" s="11" t="str">
        <f t="shared" si="142"/>
        <v>56. Thanh HóaHuyện Đông Sơn</v>
      </c>
    </row>
    <row r="9131" spans="11:27" ht="15.75">
      <c r="K9131" s="21"/>
      <c r="L9131" s="17"/>
      <c r="M9131" s="17"/>
      <c r="N9131" s="17" t="s">
        <v>505</v>
      </c>
      <c r="O9131" s="17" t="s">
        <v>1274</v>
      </c>
      <c r="P9131" s="17" t="s">
        <v>5136</v>
      </c>
      <c r="Q9131" s="17" t="s">
        <v>306</v>
      </c>
      <c r="R9131" s="18">
        <v>125</v>
      </c>
      <c r="S9131" s="10">
        <v>50</v>
      </c>
      <c r="AA9131" s="11" t="str">
        <f t="shared" si="142"/>
        <v>56. Thanh HóaHuyện Đông Sơn</v>
      </c>
    </row>
    <row r="9132" spans="11:27" ht="15.75">
      <c r="K9132" s="21"/>
      <c r="L9132" s="17"/>
      <c r="M9132" s="17"/>
      <c r="N9132" s="17" t="s">
        <v>505</v>
      </c>
      <c r="O9132" s="17" t="s">
        <v>1274</v>
      </c>
      <c r="P9132" s="17" t="s">
        <v>2581</v>
      </c>
      <c r="Q9132" s="17" t="s">
        <v>306</v>
      </c>
      <c r="R9132" s="18">
        <v>125</v>
      </c>
      <c r="S9132" s="10">
        <v>50</v>
      </c>
      <c r="AA9132" s="11" t="str">
        <f t="shared" si="142"/>
        <v>56. Thanh HóaHuyện Đông Sơn</v>
      </c>
    </row>
    <row r="9133" spans="11:27" ht="15.75">
      <c r="K9133" s="21"/>
      <c r="L9133" s="17"/>
      <c r="M9133" s="17"/>
      <c r="N9133" s="17" t="s">
        <v>505</v>
      </c>
      <c r="O9133" s="17" t="s">
        <v>1274</v>
      </c>
      <c r="P9133" s="17" t="s">
        <v>329</v>
      </c>
      <c r="Q9133" s="17" t="s">
        <v>306</v>
      </c>
      <c r="R9133" s="18">
        <v>125</v>
      </c>
      <c r="S9133" s="10">
        <v>50</v>
      </c>
      <c r="AA9133" s="11" t="str">
        <f t="shared" si="142"/>
        <v>56. Thanh HóaHuyện Đông Sơn</v>
      </c>
    </row>
    <row r="9134" spans="11:27" ht="15.75">
      <c r="K9134" s="21"/>
      <c r="L9134" s="17"/>
      <c r="M9134" s="17"/>
      <c r="N9134" s="17" t="s">
        <v>505</v>
      </c>
      <c r="O9134" s="17" t="s">
        <v>1274</v>
      </c>
      <c r="P9134" s="17" t="s">
        <v>2874</v>
      </c>
      <c r="Q9134" s="17" t="s">
        <v>306</v>
      </c>
      <c r="R9134" s="18">
        <v>125</v>
      </c>
      <c r="S9134" s="10">
        <v>50</v>
      </c>
      <c r="AA9134" s="11" t="str">
        <f t="shared" si="142"/>
        <v>56. Thanh HóaHuyện Đông Sơn</v>
      </c>
    </row>
    <row r="9135" spans="11:27" ht="15.75">
      <c r="K9135" s="21"/>
      <c r="L9135" s="17"/>
      <c r="M9135" s="17"/>
      <c r="N9135" s="17" t="s">
        <v>505</v>
      </c>
      <c r="O9135" s="17" t="s">
        <v>1274</v>
      </c>
      <c r="P9135" s="17" t="s">
        <v>5954</v>
      </c>
      <c r="Q9135" s="17" t="s">
        <v>306</v>
      </c>
      <c r="R9135" s="18">
        <v>125</v>
      </c>
      <c r="S9135" s="10">
        <v>50</v>
      </c>
      <c r="AA9135" s="11" t="str">
        <f t="shared" si="142"/>
        <v>56. Thanh HóaHuyện Đông Sơn</v>
      </c>
    </row>
    <row r="9136" spans="11:27" ht="15.75">
      <c r="K9136" s="21"/>
      <c r="L9136" s="17"/>
      <c r="M9136" s="17"/>
      <c r="N9136" s="17" t="s">
        <v>505</v>
      </c>
      <c r="O9136" s="17" t="s">
        <v>1274</v>
      </c>
      <c r="P9136" s="17" t="s">
        <v>8211</v>
      </c>
      <c r="Q9136" s="17" t="s">
        <v>306</v>
      </c>
      <c r="R9136" s="18">
        <v>125</v>
      </c>
      <c r="S9136" s="10">
        <v>50</v>
      </c>
      <c r="AA9136" s="11" t="str">
        <f t="shared" si="142"/>
        <v>56. Thanh HóaHuyện Đông Sơn</v>
      </c>
    </row>
    <row r="9137" spans="11:27" ht="15.75">
      <c r="K9137" s="21"/>
      <c r="L9137" s="17"/>
      <c r="M9137" s="17"/>
      <c r="N9137" s="17" t="s">
        <v>505</v>
      </c>
      <c r="O9137" s="17" t="s">
        <v>1274</v>
      </c>
      <c r="P9137" s="17" t="s">
        <v>8212</v>
      </c>
      <c r="Q9137" s="17" t="s">
        <v>306</v>
      </c>
      <c r="R9137" s="18">
        <v>125</v>
      </c>
      <c r="S9137" s="10">
        <v>50</v>
      </c>
      <c r="AA9137" s="11" t="str">
        <f t="shared" si="142"/>
        <v>56. Thanh HóaHuyện Đông Sơn</v>
      </c>
    </row>
    <row r="9138" spans="11:27" ht="15.75">
      <c r="K9138" s="21"/>
      <c r="L9138" s="17"/>
      <c r="M9138" s="17"/>
      <c r="N9138" s="17" t="s">
        <v>505</v>
      </c>
      <c r="O9138" s="17" t="s">
        <v>1274</v>
      </c>
      <c r="P9138" s="17" t="s">
        <v>1008</v>
      </c>
      <c r="Q9138" s="17" t="s">
        <v>306</v>
      </c>
      <c r="R9138" s="18">
        <v>125</v>
      </c>
      <c r="S9138" s="10">
        <v>50</v>
      </c>
      <c r="AA9138" s="11" t="str">
        <f t="shared" si="142"/>
        <v>56. Thanh HóaHuyện Đông Sơn</v>
      </c>
    </row>
    <row r="9139" spans="11:27" ht="15.75">
      <c r="K9139" s="21"/>
      <c r="L9139" s="17"/>
      <c r="M9139" s="17"/>
      <c r="N9139" s="17" t="s">
        <v>505</v>
      </c>
      <c r="O9139" s="17" t="s">
        <v>1778</v>
      </c>
      <c r="P9139" s="17" t="s">
        <v>8213</v>
      </c>
      <c r="Q9139" s="17" t="s">
        <v>306</v>
      </c>
      <c r="R9139" s="18">
        <v>125</v>
      </c>
      <c r="S9139" s="10">
        <v>50</v>
      </c>
      <c r="AA9139" s="11" t="str">
        <f t="shared" si="142"/>
        <v>56. Thanh HóaHuyện Hà Trung</v>
      </c>
    </row>
    <row r="9140" spans="11:27" ht="15.75">
      <c r="K9140" s="21"/>
      <c r="L9140" s="17"/>
      <c r="M9140" s="17"/>
      <c r="N9140" s="17" t="s">
        <v>505</v>
      </c>
      <c r="O9140" s="17" t="s">
        <v>1778</v>
      </c>
      <c r="P9140" s="17" t="s">
        <v>8214</v>
      </c>
      <c r="Q9140" s="17" t="s">
        <v>306</v>
      </c>
      <c r="R9140" s="18">
        <v>125</v>
      </c>
      <c r="S9140" s="10">
        <v>50</v>
      </c>
      <c r="AA9140" s="11" t="str">
        <f t="shared" si="142"/>
        <v>56. Thanh HóaHuyện Hà Trung</v>
      </c>
    </row>
    <row r="9141" spans="11:27" ht="15.75">
      <c r="K9141" s="21"/>
      <c r="L9141" s="17"/>
      <c r="M9141" s="17"/>
      <c r="N9141" s="17" t="s">
        <v>505</v>
      </c>
      <c r="O9141" s="17" t="s">
        <v>1778</v>
      </c>
      <c r="P9141" s="17" t="s">
        <v>8215</v>
      </c>
      <c r="Q9141" s="17" t="s">
        <v>306</v>
      </c>
      <c r="R9141" s="18">
        <v>125</v>
      </c>
      <c r="S9141" s="10">
        <v>50</v>
      </c>
      <c r="AA9141" s="11" t="str">
        <f t="shared" si="142"/>
        <v>56. Thanh HóaHuyện Hà Trung</v>
      </c>
    </row>
    <row r="9142" spans="11:27" ht="15.75">
      <c r="K9142" s="21"/>
      <c r="L9142" s="17"/>
      <c r="M9142" s="17"/>
      <c r="N9142" s="17" t="s">
        <v>505</v>
      </c>
      <c r="O9142" s="17" t="s">
        <v>1778</v>
      </c>
      <c r="P9142" s="17" t="s">
        <v>8113</v>
      </c>
      <c r="Q9142" s="17" t="s">
        <v>306</v>
      </c>
      <c r="R9142" s="18">
        <v>125</v>
      </c>
      <c r="S9142" s="10">
        <v>50</v>
      </c>
      <c r="AA9142" s="11" t="str">
        <f t="shared" si="142"/>
        <v>56. Thanh HóaHuyện Hà Trung</v>
      </c>
    </row>
    <row r="9143" spans="11:27" ht="15.75">
      <c r="K9143" s="21"/>
      <c r="L9143" s="17"/>
      <c r="M9143" s="17"/>
      <c r="N9143" s="17" t="s">
        <v>505</v>
      </c>
      <c r="O9143" s="17" t="s">
        <v>1778</v>
      </c>
      <c r="P9143" s="17" t="s">
        <v>4207</v>
      </c>
      <c r="Q9143" s="17" t="s">
        <v>306</v>
      </c>
      <c r="R9143" s="18">
        <v>125</v>
      </c>
      <c r="S9143" s="10">
        <v>50</v>
      </c>
      <c r="AA9143" s="11" t="str">
        <f t="shared" si="142"/>
        <v>56. Thanh HóaHuyện Hà Trung</v>
      </c>
    </row>
    <row r="9144" spans="11:27" ht="15.75">
      <c r="K9144" s="21"/>
      <c r="L9144" s="17"/>
      <c r="M9144" s="17"/>
      <c r="N9144" s="17" t="s">
        <v>505</v>
      </c>
      <c r="O9144" s="17" t="s">
        <v>1778</v>
      </c>
      <c r="P9144" s="17" t="s">
        <v>7943</v>
      </c>
      <c r="Q9144" s="17" t="s">
        <v>306</v>
      </c>
      <c r="R9144" s="18">
        <v>125</v>
      </c>
      <c r="S9144" s="10">
        <v>50</v>
      </c>
      <c r="AA9144" s="11" t="str">
        <f t="shared" si="142"/>
        <v>56. Thanh HóaHuyện Hà Trung</v>
      </c>
    </row>
    <row r="9145" spans="11:27" ht="15.75">
      <c r="K9145" s="21"/>
      <c r="L9145" s="17"/>
      <c r="M9145" s="17"/>
      <c r="N9145" s="17" t="s">
        <v>505</v>
      </c>
      <c r="O9145" s="17" t="s">
        <v>1778</v>
      </c>
      <c r="P9145" s="17" t="s">
        <v>8216</v>
      </c>
      <c r="Q9145" s="17" t="s">
        <v>356</v>
      </c>
      <c r="R9145" s="18">
        <v>155</v>
      </c>
      <c r="S9145" s="10">
        <v>56</v>
      </c>
      <c r="AA9145" s="11" t="str">
        <f t="shared" si="142"/>
        <v>56. Thanh HóaHuyện Hà Trung</v>
      </c>
    </row>
    <row r="9146" spans="11:27" ht="15.75">
      <c r="K9146" s="21"/>
      <c r="L9146" s="17"/>
      <c r="M9146" s="17"/>
      <c r="N9146" s="17" t="s">
        <v>505</v>
      </c>
      <c r="O9146" s="17" t="s">
        <v>1778</v>
      </c>
      <c r="P9146" s="17" t="s">
        <v>8217</v>
      </c>
      <c r="Q9146" s="17" t="s">
        <v>306</v>
      </c>
      <c r="R9146" s="18">
        <v>125</v>
      </c>
      <c r="S9146" s="10">
        <v>50</v>
      </c>
      <c r="AA9146" s="11" t="str">
        <f t="shared" si="142"/>
        <v>56. Thanh HóaHuyện Hà Trung</v>
      </c>
    </row>
    <row r="9147" spans="11:27" ht="15.75">
      <c r="K9147" s="21"/>
      <c r="L9147" s="17"/>
      <c r="M9147" s="17"/>
      <c r="N9147" s="17" t="s">
        <v>505</v>
      </c>
      <c r="O9147" s="17" t="s">
        <v>1778</v>
      </c>
      <c r="P9147" s="17" t="s">
        <v>8218</v>
      </c>
      <c r="Q9147" s="17" t="s">
        <v>306</v>
      </c>
      <c r="R9147" s="18">
        <v>125</v>
      </c>
      <c r="S9147" s="10">
        <v>50</v>
      </c>
      <c r="AA9147" s="11" t="str">
        <f t="shared" si="142"/>
        <v>56. Thanh HóaHuyện Hà Trung</v>
      </c>
    </row>
    <row r="9148" spans="11:27" ht="15.75">
      <c r="K9148" s="21"/>
      <c r="L9148" s="17"/>
      <c r="M9148" s="17"/>
      <c r="N9148" s="17" t="s">
        <v>505</v>
      </c>
      <c r="O9148" s="17" t="s">
        <v>1778</v>
      </c>
      <c r="P9148" s="17" t="s">
        <v>8219</v>
      </c>
      <c r="Q9148" s="17" t="s">
        <v>306</v>
      </c>
      <c r="R9148" s="18">
        <v>125</v>
      </c>
      <c r="S9148" s="10">
        <v>50</v>
      </c>
      <c r="AA9148" s="11" t="str">
        <f t="shared" si="142"/>
        <v>56. Thanh HóaHuyện Hà Trung</v>
      </c>
    </row>
    <row r="9149" spans="11:27" ht="15.75">
      <c r="K9149" s="21"/>
      <c r="L9149" s="17"/>
      <c r="M9149" s="17"/>
      <c r="N9149" s="17" t="s">
        <v>505</v>
      </c>
      <c r="O9149" s="17" t="s">
        <v>1778</v>
      </c>
      <c r="P9149" s="17" t="s">
        <v>8220</v>
      </c>
      <c r="Q9149" s="17" t="s">
        <v>306</v>
      </c>
      <c r="R9149" s="18">
        <v>125</v>
      </c>
      <c r="S9149" s="10">
        <v>50</v>
      </c>
      <c r="AA9149" s="11" t="str">
        <f t="shared" si="142"/>
        <v>56. Thanh HóaHuyện Hà Trung</v>
      </c>
    </row>
    <row r="9150" spans="11:27" ht="15.75">
      <c r="K9150" s="21"/>
      <c r="L9150" s="17"/>
      <c r="M9150" s="17"/>
      <c r="N9150" s="17" t="s">
        <v>505</v>
      </c>
      <c r="O9150" s="17" t="s">
        <v>1778</v>
      </c>
      <c r="P9150" s="17" t="s">
        <v>8221</v>
      </c>
      <c r="Q9150" s="17" t="s">
        <v>306</v>
      </c>
      <c r="R9150" s="18">
        <v>125</v>
      </c>
      <c r="S9150" s="10">
        <v>50</v>
      </c>
      <c r="AA9150" s="11" t="str">
        <f t="shared" si="142"/>
        <v>56. Thanh HóaHuyện Hà Trung</v>
      </c>
    </row>
    <row r="9151" spans="11:27" ht="15.75">
      <c r="K9151" s="21"/>
      <c r="L9151" s="17"/>
      <c r="M9151" s="17"/>
      <c r="N9151" s="17" t="s">
        <v>505</v>
      </c>
      <c r="O9151" s="17" t="s">
        <v>1778</v>
      </c>
      <c r="P9151" s="17" t="s">
        <v>8222</v>
      </c>
      <c r="Q9151" s="17" t="s">
        <v>306</v>
      </c>
      <c r="R9151" s="18">
        <v>125</v>
      </c>
      <c r="S9151" s="10">
        <v>50</v>
      </c>
      <c r="AA9151" s="11" t="str">
        <f t="shared" si="142"/>
        <v>56. Thanh HóaHuyện Hà Trung</v>
      </c>
    </row>
    <row r="9152" spans="11:27" ht="15.75">
      <c r="K9152" s="21"/>
      <c r="L9152" s="17"/>
      <c r="M9152" s="17"/>
      <c r="N9152" s="17" t="s">
        <v>505</v>
      </c>
      <c r="O9152" s="17" t="s">
        <v>1778</v>
      </c>
      <c r="P9152" s="17" t="s">
        <v>8223</v>
      </c>
      <c r="Q9152" s="17" t="s">
        <v>306</v>
      </c>
      <c r="R9152" s="18">
        <v>125</v>
      </c>
      <c r="S9152" s="10">
        <v>50</v>
      </c>
      <c r="AA9152" s="11" t="str">
        <f t="shared" si="142"/>
        <v>56. Thanh HóaHuyện Hà Trung</v>
      </c>
    </row>
    <row r="9153" spans="11:27" ht="15.75">
      <c r="K9153" s="21"/>
      <c r="L9153" s="17"/>
      <c r="M9153" s="17"/>
      <c r="N9153" s="17" t="s">
        <v>505</v>
      </c>
      <c r="O9153" s="17" t="s">
        <v>1778</v>
      </c>
      <c r="P9153" s="17" t="s">
        <v>8224</v>
      </c>
      <c r="Q9153" s="17" t="s">
        <v>306</v>
      </c>
      <c r="R9153" s="18">
        <v>125</v>
      </c>
      <c r="S9153" s="10">
        <v>50</v>
      </c>
      <c r="AA9153" s="11" t="str">
        <f t="shared" si="142"/>
        <v>56. Thanh HóaHuyện Hà Trung</v>
      </c>
    </row>
    <row r="9154" spans="11:27" ht="15.75">
      <c r="K9154" s="21"/>
      <c r="L9154" s="17"/>
      <c r="M9154" s="17"/>
      <c r="N9154" s="17" t="s">
        <v>505</v>
      </c>
      <c r="O9154" s="17" t="s">
        <v>1778</v>
      </c>
      <c r="P9154" s="17" t="s">
        <v>8225</v>
      </c>
      <c r="Q9154" s="17" t="s">
        <v>356</v>
      </c>
      <c r="R9154" s="18">
        <v>155</v>
      </c>
      <c r="S9154" s="10">
        <v>56</v>
      </c>
      <c r="AA9154" s="11" t="str">
        <f t="shared" si="142"/>
        <v>56. Thanh HóaHuyện Hà Trung</v>
      </c>
    </row>
    <row r="9155" spans="11:27" ht="15.75">
      <c r="K9155" s="21"/>
      <c r="L9155" s="17"/>
      <c r="M9155" s="17"/>
      <c r="N9155" s="17" t="s">
        <v>505</v>
      </c>
      <c r="O9155" s="17" t="s">
        <v>1778</v>
      </c>
      <c r="P9155" s="17" t="s">
        <v>8226</v>
      </c>
      <c r="Q9155" s="17" t="s">
        <v>306</v>
      </c>
      <c r="R9155" s="18">
        <v>125</v>
      </c>
      <c r="S9155" s="10">
        <v>50</v>
      </c>
      <c r="AA9155" s="11" t="str">
        <f t="shared" si="142"/>
        <v>56. Thanh HóaHuyện Hà Trung</v>
      </c>
    </row>
    <row r="9156" spans="11:27" ht="15.75">
      <c r="K9156" s="21"/>
      <c r="L9156" s="17"/>
      <c r="M9156" s="17"/>
      <c r="N9156" s="17" t="s">
        <v>505</v>
      </c>
      <c r="O9156" s="17" t="s">
        <v>1778</v>
      </c>
      <c r="P9156" s="17" t="s">
        <v>8227</v>
      </c>
      <c r="Q9156" s="17" t="s">
        <v>356</v>
      </c>
      <c r="R9156" s="18">
        <v>155</v>
      </c>
      <c r="S9156" s="10">
        <v>56</v>
      </c>
      <c r="AA9156" s="11" t="str">
        <f t="shared" si="142"/>
        <v>56. Thanh HóaHuyện Hà Trung</v>
      </c>
    </row>
    <row r="9157" spans="11:27" ht="15.75">
      <c r="K9157" s="21"/>
      <c r="L9157" s="17"/>
      <c r="M9157" s="17"/>
      <c r="N9157" s="17" t="s">
        <v>505</v>
      </c>
      <c r="O9157" s="17" t="s">
        <v>1778</v>
      </c>
      <c r="P9157" s="17" t="s">
        <v>6230</v>
      </c>
      <c r="Q9157" s="17" t="s">
        <v>306</v>
      </c>
      <c r="R9157" s="18">
        <v>125</v>
      </c>
      <c r="S9157" s="10">
        <v>50</v>
      </c>
      <c r="AA9157" s="11" t="str">
        <f t="shared" si="142"/>
        <v>56. Thanh HóaHuyện Hà Trung</v>
      </c>
    </row>
    <row r="9158" spans="11:27" ht="15.75">
      <c r="K9158" s="21"/>
      <c r="L9158" s="17"/>
      <c r="M9158" s="17"/>
      <c r="N9158" s="17" t="s">
        <v>505</v>
      </c>
      <c r="O9158" s="17" t="s">
        <v>1778</v>
      </c>
      <c r="P9158" s="17" t="s">
        <v>8228</v>
      </c>
      <c r="Q9158" s="17" t="s">
        <v>306</v>
      </c>
      <c r="R9158" s="18">
        <v>125</v>
      </c>
      <c r="S9158" s="10">
        <v>50</v>
      </c>
      <c r="AA9158" s="11" t="str">
        <f t="shared" ref="AA9158:AA9221" si="143">N9158&amp;O9158</f>
        <v>56. Thanh HóaHuyện Hà Trung</v>
      </c>
    </row>
    <row r="9159" spans="11:27" ht="15.75">
      <c r="K9159" s="21"/>
      <c r="L9159" s="17"/>
      <c r="M9159" s="17"/>
      <c r="N9159" s="17" t="s">
        <v>505</v>
      </c>
      <c r="O9159" s="17" t="s">
        <v>1283</v>
      </c>
      <c r="P9159" s="17" t="s">
        <v>8229</v>
      </c>
      <c r="Q9159" s="17" t="s">
        <v>356</v>
      </c>
      <c r="R9159" s="18">
        <v>155</v>
      </c>
      <c r="S9159" s="10">
        <v>56</v>
      </c>
      <c r="AA9159" s="11" t="str">
        <f t="shared" si="143"/>
        <v>56. Thanh HóaHuyện Hậu Lộc</v>
      </c>
    </row>
    <row r="9160" spans="11:27" ht="15.75">
      <c r="K9160" s="21"/>
      <c r="L9160" s="17"/>
      <c r="M9160" s="17"/>
      <c r="N9160" s="17" t="s">
        <v>505</v>
      </c>
      <c r="O9160" s="17" t="s">
        <v>1283</v>
      </c>
      <c r="P9160" s="17" t="s">
        <v>8230</v>
      </c>
      <c r="Q9160" s="17" t="s">
        <v>356</v>
      </c>
      <c r="R9160" s="18">
        <v>155</v>
      </c>
      <c r="S9160" s="10">
        <v>56</v>
      </c>
      <c r="AA9160" s="11" t="str">
        <f t="shared" si="143"/>
        <v>56. Thanh HóaHuyện Hậu Lộc</v>
      </c>
    </row>
    <row r="9161" spans="11:27" ht="15.75">
      <c r="K9161" s="21"/>
      <c r="L9161" s="17"/>
      <c r="M9161" s="17"/>
      <c r="N9161" s="17" t="s">
        <v>505</v>
      </c>
      <c r="O9161" s="17" t="s">
        <v>1283</v>
      </c>
      <c r="P9161" s="17" t="s">
        <v>5106</v>
      </c>
      <c r="Q9161" s="17" t="s">
        <v>356</v>
      </c>
      <c r="R9161" s="18">
        <v>155</v>
      </c>
      <c r="S9161" s="10">
        <v>56</v>
      </c>
      <c r="AA9161" s="11" t="str">
        <f t="shared" si="143"/>
        <v>56. Thanh HóaHuyện Hậu Lộc</v>
      </c>
    </row>
    <row r="9162" spans="11:27" ht="15.75">
      <c r="K9162" s="21"/>
      <c r="L9162" s="17"/>
      <c r="M9162" s="17"/>
      <c r="N9162" s="17" t="s">
        <v>505</v>
      </c>
      <c r="O9162" s="17" t="s">
        <v>1283</v>
      </c>
      <c r="P9162" s="17" t="s">
        <v>8231</v>
      </c>
      <c r="Q9162" s="17" t="s">
        <v>356</v>
      </c>
      <c r="R9162" s="18">
        <v>155</v>
      </c>
      <c r="S9162" s="10">
        <v>56</v>
      </c>
      <c r="AA9162" s="11" t="str">
        <f t="shared" si="143"/>
        <v>56. Thanh HóaHuyện Hậu Lộc</v>
      </c>
    </row>
    <row r="9163" spans="11:27" ht="15.75">
      <c r="K9163" s="21"/>
      <c r="L9163" s="17"/>
      <c r="M9163" s="17"/>
      <c r="N9163" s="17" t="s">
        <v>505</v>
      </c>
      <c r="O9163" s="17" t="s">
        <v>1283</v>
      </c>
      <c r="P9163" s="17" t="s">
        <v>8232</v>
      </c>
      <c r="Q9163" s="17" t="s">
        <v>356</v>
      </c>
      <c r="R9163" s="18">
        <v>155</v>
      </c>
      <c r="S9163" s="10">
        <v>56</v>
      </c>
      <c r="AA9163" s="11" t="str">
        <f t="shared" si="143"/>
        <v>56. Thanh HóaHuyện Hậu Lộc</v>
      </c>
    </row>
    <row r="9164" spans="11:27" ht="15.75">
      <c r="K9164" s="21"/>
      <c r="L9164" s="17"/>
      <c r="M9164" s="17"/>
      <c r="N9164" s="17" t="s">
        <v>505</v>
      </c>
      <c r="O9164" s="17" t="s">
        <v>1283</v>
      </c>
      <c r="P9164" s="17" t="s">
        <v>6133</v>
      </c>
      <c r="Q9164" s="17" t="s">
        <v>356</v>
      </c>
      <c r="R9164" s="18">
        <v>155</v>
      </c>
      <c r="S9164" s="10">
        <v>56</v>
      </c>
      <c r="AA9164" s="11" t="str">
        <f t="shared" si="143"/>
        <v>56. Thanh HóaHuyện Hậu Lộc</v>
      </c>
    </row>
    <row r="9165" spans="11:27" ht="15.75">
      <c r="K9165" s="21"/>
      <c r="L9165" s="17"/>
      <c r="M9165" s="17"/>
      <c r="N9165" s="17" t="s">
        <v>505</v>
      </c>
      <c r="O9165" s="17" t="s">
        <v>1283</v>
      </c>
      <c r="P9165" s="17" t="s">
        <v>8233</v>
      </c>
      <c r="Q9165" s="17" t="s">
        <v>356</v>
      </c>
      <c r="R9165" s="18">
        <v>155</v>
      </c>
      <c r="S9165" s="10">
        <v>56</v>
      </c>
      <c r="AA9165" s="11" t="str">
        <f t="shared" si="143"/>
        <v>56. Thanh HóaHuyện Hậu Lộc</v>
      </c>
    </row>
    <row r="9166" spans="11:27" ht="15.75">
      <c r="K9166" s="21"/>
      <c r="L9166" s="17"/>
      <c r="M9166" s="17"/>
      <c r="N9166" s="17" t="s">
        <v>505</v>
      </c>
      <c r="O9166" s="17" t="s">
        <v>1283</v>
      </c>
      <c r="P9166" s="17" t="s">
        <v>2983</v>
      </c>
      <c r="Q9166" s="17" t="s">
        <v>356</v>
      </c>
      <c r="R9166" s="18">
        <v>155</v>
      </c>
      <c r="S9166" s="10">
        <v>56</v>
      </c>
      <c r="AA9166" s="11" t="str">
        <f t="shared" si="143"/>
        <v>56. Thanh HóaHuyện Hậu Lộc</v>
      </c>
    </row>
    <row r="9167" spans="11:27" ht="15.75">
      <c r="K9167" s="21"/>
      <c r="L9167" s="17"/>
      <c r="M9167" s="17"/>
      <c r="N9167" s="17" t="s">
        <v>505</v>
      </c>
      <c r="O9167" s="17" t="s">
        <v>1283</v>
      </c>
      <c r="P9167" s="17" t="s">
        <v>3999</v>
      </c>
      <c r="Q9167" s="17" t="s">
        <v>356</v>
      </c>
      <c r="R9167" s="18">
        <v>155</v>
      </c>
      <c r="S9167" s="10">
        <v>56</v>
      </c>
      <c r="AA9167" s="11" t="str">
        <f t="shared" si="143"/>
        <v>56. Thanh HóaHuyện Hậu Lộc</v>
      </c>
    </row>
    <row r="9168" spans="11:27" ht="15.75">
      <c r="K9168" s="21"/>
      <c r="L9168" s="17"/>
      <c r="M9168" s="17"/>
      <c r="N9168" s="17" t="s">
        <v>505</v>
      </c>
      <c r="O9168" s="17" t="s">
        <v>1283</v>
      </c>
      <c r="P9168" s="17" t="s">
        <v>8234</v>
      </c>
      <c r="Q9168" s="17" t="s">
        <v>356</v>
      </c>
      <c r="R9168" s="18">
        <v>155</v>
      </c>
      <c r="S9168" s="10">
        <v>56</v>
      </c>
      <c r="AA9168" s="11" t="str">
        <f t="shared" si="143"/>
        <v>56. Thanh HóaHuyện Hậu Lộc</v>
      </c>
    </row>
    <row r="9169" spans="11:27" ht="15.75">
      <c r="K9169" s="21"/>
      <c r="L9169" s="17"/>
      <c r="M9169" s="17"/>
      <c r="N9169" s="17" t="s">
        <v>505</v>
      </c>
      <c r="O9169" s="17" t="s">
        <v>1283</v>
      </c>
      <c r="P9169" s="17" t="s">
        <v>8235</v>
      </c>
      <c r="Q9169" s="17" t="s">
        <v>356</v>
      </c>
      <c r="R9169" s="18">
        <v>155</v>
      </c>
      <c r="S9169" s="10">
        <v>56</v>
      </c>
      <c r="AA9169" s="11" t="str">
        <f t="shared" si="143"/>
        <v>56. Thanh HóaHuyện Hậu Lộc</v>
      </c>
    </row>
    <row r="9170" spans="11:27" ht="15.75">
      <c r="K9170" s="21"/>
      <c r="L9170" s="17"/>
      <c r="M9170" s="17"/>
      <c r="N9170" s="17" t="s">
        <v>505</v>
      </c>
      <c r="O9170" s="17" t="s">
        <v>1283</v>
      </c>
      <c r="P9170" s="17" t="s">
        <v>8236</v>
      </c>
      <c r="Q9170" s="17" t="s">
        <v>356</v>
      </c>
      <c r="R9170" s="18">
        <v>155</v>
      </c>
      <c r="S9170" s="10">
        <v>56</v>
      </c>
      <c r="AA9170" s="11" t="str">
        <f t="shared" si="143"/>
        <v>56. Thanh HóaHuyện Hậu Lộc</v>
      </c>
    </row>
    <row r="9171" spans="11:27" ht="15.75">
      <c r="K9171" s="21"/>
      <c r="L9171" s="17"/>
      <c r="M9171" s="17"/>
      <c r="N9171" s="17" t="s">
        <v>505</v>
      </c>
      <c r="O9171" s="17" t="s">
        <v>1283</v>
      </c>
      <c r="P9171" s="17" t="s">
        <v>3135</v>
      </c>
      <c r="Q9171" s="17" t="s">
        <v>356</v>
      </c>
      <c r="R9171" s="18">
        <v>155</v>
      </c>
      <c r="S9171" s="10">
        <v>56</v>
      </c>
      <c r="AA9171" s="11" t="str">
        <f t="shared" si="143"/>
        <v>56. Thanh HóaHuyện Hậu Lộc</v>
      </c>
    </row>
    <row r="9172" spans="11:27" ht="15.75">
      <c r="K9172" s="21"/>
      <c r="L9172" s="17"/>
      <c r="M9172" s="17"/>
      <c r="N9172" s="17" t="s">
        <v>505</v>
      </c>
      <c r="O9172" s="17" t="s">
        <v>1283</v>
      </c>
      <c r="P9172" s="17" t="s">
        <v>8237</v>
      </c>
      <c r="Q9172" s="17" t="s">
        <v>356</v>
      </c>
      <c r="R9172" s="18">
        <v>155</v>
      </c>
      <c r="S9172" s="10">
        <v>56</v>
      </c>
      <c r="AA9172" s="11" t="str">
        <f t="shared" si="143"/>
        <v>56. Thanh HóaHuyện Hậu Lộc</v>
      </c>
    </row>
    <row r="9173" spans="11:27" ht="15.75">
      <c r="K9173" s="21"/>
      <c r="L9173" s="17"/>
      <c r="M9173" s="17"/>
      <c r="N9173" s="17" t="s">
        <v>505</v>
      </c>
      <c r="O9173" s="17" t="s">
        <v>1283</v>
      </c>
      <c r="P9173" s="17" t="s">
        <v>8238</v>
      </c>
      <c r="Q9173" s="17" t="s">
        <v>356</v>
      </c>
      <c r="R9173" s="18">
        <v>155</v>
      </c>
      <c r="S9173" s="10">
        <v>56</v>
      </c>
      <c r="AA9173" s="11" t="str">
        <f t="shared" si="143"/>
        <v>56. Thanh HóaHuyện Hậu Lộc</v>
      </c>
    </row>
    <row r="9174" spans="11:27" ht="15.75">
      <c r="K9174" s="21"/>
      <c r="L9174" s="17"/>
      <c r="M9174" s="17"/>
      <c r="N9174" s="17" t="s">
        <v>505</v>
      </c>
      <c r="O9174" s="17" t="s">
        <v>1283</v>
      </c>
      <c r="P9174" s="17" t="s">
        <v>2409</v>
      </c>
      <c r="Q9174" s="17" t="s">
        <v>356</v>
      </c>
      <c r="R9174" s="18">
        <v>155</v>
      </c>
      <c r="S9174" s="10">
        <v>56</v>
      </c>
      <c r="AA9174" s="11" t="str">
        <f t="shared" si="143"/>
        <v>56. Thanh HóaHuyện Hậu Lộc</v>
      </c>
    </row>
    <row r="9175" spans="11:27" ht="15.75">
      <c r="K9175" s="21"/>
      <c r="L9175" s="17"/>
      <c r="M9175" s="17"/>
      <c r="N9175" s="17" t="s">
        <v>505</v>
      </c>
      <c r="O9175" s="17" t="s">
        <v>1283</v>
      </c>
      <c r="P9175" s="17" t="s">
        <v>4607</v>
      </c>
      <c r="Q9175" s="17" t="s">
        <v>356</v>
      </c>
      <c r="R9175" s="18">
        <v>155</v>
      </c>
      <c r="S9175" s="10">
        <v>56</v>
      </c>
      <c r="AA9175" s="11" t="str">
        <f t="shared" si="143"/>
        <v>56. Thanh HóaHuyện Hậu Lộc</v>
      </c>
    </row>
    <row r="9176" spans="11:27" ht="15.75">
      <c r="K9176" s="21"/>
      <c r="L9176" s="17"/>
      <c r="M9176" s="17"/>
      <c r="N9176" s="17" t="s">
        <v>505</v>
      </c>
      <c r="O9176" s="17" t="s">
        <v>1283</v>
      </c>
      <c r="P9176" s="17" t="s">
        <v>8239</v>
      </c>
      <c r="Q9176" s="17" t="s">
        <v>356</v>
      </c>
      <c r="R9176" s="18">
        <v>155</v>
      </c>
      <c r="S9176" s="10">
        <v>56</v>
      </c>
      <c r="AA9176" s="11" t="str">
        <f t="shared" si="143"/>
        <v>56. Thanh HóaHuyện Hậu Lộc</v>
      </c>
    </row>
    <row r="9177" spans="11:27" ht="15.75">
      <c r="K9177" s="21"/>
      <c r="L9177" s="17"/>
      <c r="M9177" s="17"/>
      <c r="N9177" s="17" t="s">
        <v>505</v>
      </c>
      <c r="O9177" s="17" t="s">
        <v>1283</v>
      </c>
      <c r="P9177" s="17" t="s">
        <v>6735</v>
      </c>
      <c r="Q9177" s="17" t="s">
        <v>356</v>
      </c>
      <c r="R9177" s="18">
        <v>155</v>
      </c>
      <c r="S9177" s="10">
        <v>56</v>
      </c>
      <c r="AA9177" s="11" t="str">
        <f t="shared" si="143"/>
        <v>56. Thanh HóaHuyện Hậu Lộc</v>
      </c>
    </row>
    <row r="9178" spans="11:27" ht="15.75">
      <c r="K9178" s="21"/>
      <c r="L9178" s="17"/>
      <c r="M9178" s="17"/>
      <c r="N9178" s="17" t="s">
        <v>505</v>
      </c>
      <c r="O9178" s="17" t="s">
        <v>1283</v>
      </c>
      <c r="P9178" s="17" t="s">
        <v>8240</v>
      </c>
      <c r="Q9178" s="17" t="s">
        <v>356</v>
      </c>
      <c r="R9178" s="18">
        <v>155</v>
      </c>
      <c r="S9178" s="10">
        <v>56</v>
      </c>
      <c r="AA9178" s="11" t="str">
        <f t="shared" si="143"/>
        <v>56. Thanh HóaHuyện Hậu Lộc</v>
      </c>
    </row>
    <row r="9179" spans="11:27" ht="15.75">
      <c r="K9179" s="21"/>
      <c r="L9179" s="17"/>
      <c r="M9179" s="17"/>
      <c r="N9179" s="17" t="s">
        <v>505</v>
      </c>
      <c r="O9179" s="17" t="s">
        <v>1283</v>
      </c>
      <c r="P9179" s="17" t="s">
        <v>8241</v>
      </c>
      <c r="Q9179" s="17" t="s">
        <v>356</v>
      </c>
      <c r="R9179" s="18">
        <v>155</v>
      </c>
      <c r="S9179" s="10">
        <v>56</v>
      </c>
      <c r="AA9179" s="11" t="str">
        <f t="shared" si="143"/>
        <v>56. Thanh HóaHuyện Hậu Lộc</v>
      </c>
    </row>
    <row r="9180" spans="11:27" ht="15.75">
      <c r="K9180" s="21"/>
      <c r="L9180" s="17"/>
      <c r="M9180" s="17"/>
      <c r="N9180" s="17" t="s">
        <v>505</v>
      </c>
      <c r="O9180" s="17" t="s">
        <v>1283</v>
      </c>
      <c r="P9180" s="17" t="s">
        <v>8242</v>
      </c>
      <c r="Q9180" s="17" t="s">
        <v>356</v>
      </c>
      <c r="R9180" s="18">
        <v>155</v>
      </c>
      <c r="S9180" s="10">
        <v>56</v>
      </c>
      <c r="AA9180" s="11" t="str">
        <f t="shared" si="143"/>
        <v>56. Thanh HóaHuyện Hậu Lộc</v>
      </c>
    </row>
    <row r="9181" spans="11:27" ht="15.75">
      <c r="K9181" s="21"/>
      <c r="L9181" s="17"/>
      <c r="M9181" s="17"/>
      <c r="N9181" s="17" t="s">
        <v>505</v>
      </c>
      <c r="O9181" s="17" t="s">
        <v>1283</v>
      </c>
      <c r="P9181" s="17" t="s">
        <v>4617</v>
      </c>
      <c r="Q9181" s="17" t="s">
        <v>356</v>
      </c>
      <c r="R9181" s="18">
        <v>155</v>
      </c>
      <c r="S9181" s="10">
        <v>56</v>
      </c>
      <c r="AA9181" s="11" t="str">
        <f t="shared" si="143"/>
        <v>56. Thanh HóaHuyện Hậu Lộc</v>
      </c>
    </row>
    <row r="9182" spans="11:27" ht="15.75">
      <c r="K9182" s="21"/>
      <c r="L9182" s="17"/>
      <c r="M9182" s="17"/>
      <c r="N9182" s="17" t="s">
        <v>505</v>
      </c>
      <c r="O9182" s="17" t="s">
        <v>1781</v>
      </c>
      <c r="P9182" s="17" t="s">
        <v>8243</v>
      </c>
      <c r="Q9182" s="17" t="s">
        <v>356</v>
      </c>
      <c r="R9182" s="18">
        <v>155</v>
      </c>
      <c r="S9182" s="10">
        <v>56</v>
      </c>
      <c r="AA9182" s="11" t="str">
        <f t="shared" si="143"/>
        <v>56. Thanh HóaHuyện Hoằng Hóa</v>
      </c>
    </row>
    <row r="9183" spans="11:27" ht="15.75">
      <c r="K9183" s="21"/>
      <c r="L9183" s="17"/>
      <c r="M9183" s="17"/>
      <c r="N9183" s="17" t="s">
        <v>505</v>
      </c>
      <c r="O9183" s="17" t="s">
        <v>1781</v>
      </c>
      <c r="P9183" s="17" t="s">
        <v>8244</v>
      </c>
      <c r="Q9183" s="17" t="s">
        <v>356</v>
      </c>
      <c r="R9183" s="18">
        <v>155</v>
      </c>
      <c r="S9183" s="10">
        <v>56</v>
      </c>
      <c r="AA9183" s="11" t="str">
        <f t="shared" si="143"/>
        <v>56. Thanh HóaHuyện Hoằng Hóa</v>
      </c>
    </row>
    <row r="9184" spans="11:27" ht="15.75">
      <c r="K9184" s="21"/>
      <c r="L9184" s="17"/>
      <c r="M9184" s="17"/>
      <c r="N9184" s="17" t="s">
        <v>505</v>
      </c>
      <c r="O9184" s="17" t="s">
        <v>1781</v>
      </c>
      <c r="P9184" s="17" t="s">
        <v>8245</v>
      </c>
      <c r="Q9184" s="17" t="s">
        <v>356</v>
      </c>
      <c r="R9184" s="18">
        <v>155</v>
      </c>
      <c r="S9184" s="10">
        <v>56</v>
      </c>
      <c r="AA9184" s="11" t="str">
        <f t="shared" si="143"/>
        <v>56. Thanh HóaHuyện Hoằng Hóa</v>
      </c>
    </row>
    <row r="9185" spans="11:27" ht="15.75">
      <c r="K9185" s="21"/>
      <c r="L9185" s="17"/>
      <c r="M9185" s="17"/>
      <c r="N9185" s="17" t="s">
        <v>505</v>
      </c>
      <c r="O9185" s="17" t="s">
        <v>1781</v>
      </c>
      <c r="P9185" s="17" t="s">
        <v>8246</v>
      </c>
      <c r="Q9185" s="17" t="s">
        <v>356</v>
      </c>
      <c r="R9185" s="18">
        <v>155</v>
      </c>
      <c r="S9185" s="10">
        <v>56</v>
      </c>
      <c r="AA9185" s="11" t="str">
        <f t="shared" si="143"/>
        <v>56. Thanh HóaHuyện Hoằng Hóa</v>
      </c>
    </row>
    <row r="9186" spans="11:27" ht="15.75">
      <c r="K9186" s="21"/>
      <c r="L9186" s="17"/>
      <c r="M9186" s="17"/>
      <c r="N9186" s="17" t="s">
        <v>505</v>
      </c>
      <c r="O9186" s="17" t="s">
        <v>1781</v>
      </c>
      <c r="P9186" s="17" t="s">
        <v>8247</v>
      </c>
      <c r="Q9186" s="17" t="s">
        <v>356</v>
      </c>
      <c r="R9186" s="18">
        <v>155</v>
      </c>
      <c r="S9186" s="10">
        <v>56</v>
      </c>
      <c r="AA9186" s="11" t="str">
        <f t="shared" si="143"/>
        <v>56. Thanh HóaHuyện Hoằng Hóa</v>
      </c>
    </row>
    <row r="9187" spans="11:27" ht="15.75">
      <c r="K9187" s="21"/>
      <c r="L9187" s="17"/>
      <c r="M9187" s="17"/>
      <c r="N9187" s="17" t="s">
        <v>505</v>
      </c>
      <c r="O9187" s="17" t="s">
        <v>1781</v>
      </c>
      <c r="P9187" s="17" t="s">
        <v>8248</v>
      </c>
      <c r="Q9187" s="17" t="s">
        <v>356</v>
      </c>
      <c r="R9187" s="18">
        <v>155</v>
      </c>
      <c r="S9187" s="10">
        <v>56</v>
      </c>
      <c r="AA9187" s="11" t="str">
        <f t="shared" si="143"/>
        <v>56. Thanh HóaHuyện Hoằng Hóa</v>
      </c>
    </row>
    <row r="9188" spans="11:27" ht="15.75">
      <c r="K9188" s="21"/>
      <c r="L9188" s="17"/>
      <c r="M9188" s="17"/>
      <c r="N9188" s="17" t="s">
        <v>505</v>
      </c>
      <c r="O9188" s="17" t="s">
        <v>1781</v>
      </c>
      <c r="P9188" s="17" t="s">
        <v>8249</v>
      </c>
      <c r="Q9188" s="17" t="s">
        <v>356</v>
      </c>
      <c r="R9188" s="18">
        <v>155</v>
      </c>
      <c r="S9188" s="10">
        <v>56</v>
      </c>
      <c r="AA9188" s="11" t="str">
        <f t="shared" si="143"/>
        <v>56. Thanh HóaHuyện Hoằng Hóa</v>
      </c>
    </row>
    <row r="9189" spans="11:27" ht="15.75">
      <c r="K9189" s="21"/>
      <c r="L9189" s="17"/>
      <c r="M9189" s="17"/>
      <c r="N9189" s="17" t="s">
        <v>505</v>
      </c>
      <c r="O9189" s="17" t="s">
        <v>1781</v>
      </c>
      <c r="P9189" s="17" t="s">
        <v>8250</v>
      </c>
      <c r="Q9189" s="17" t="s">
        <v>356</v>
      </c>
      <c r="R9189" s="18">
        <v>155</v>
      </c>
      <c r="S9189" s="10">
        <v>56</v>
      </c>
      <c r="AA9189" s="11" t="str">
        <f t="shared" si="143"/>
        <v>56. Thanh HóaHuyện Hoằng Hóa</v>
      </c>
    </row>
    <row r="9190" spans="11:27" ht="15.75">
      <c r="K9190" s="21"/>
      <c r="L9190" s="17"/>
      <c r="M9190" s="17"/>
      <c r="N9190" s="17" t="s">
        <v>505</v>
      </c>
      <c r="O9190" s="17" t="s">
        <v>1781</v>
      </c>
      <c r="P9190" s="17" t="s">
        <v>8251</v>
      </c>
      <c r="Q9190" s="17" t="s">
        <v>356</v>
      </c>
      <c r="R9190" s="18">
        <v>155</v>
      </c>
      <c r="S9190" s="10">
        <v>56</v>
      </c>
      <c r="AA9190" s="11" t="str">
        <f t="shared" si="143"/>
        <v>56. Thanh HóaHuyện Hoằng Hóa</v>
      </c>
    </row>
    <row r="9191" spans="11:27" ht="15.75">
      <c r="K9191" s="21"/>
      <c r="L9191" s="17"/>
      <c r="M9191" s="17"/>
      <c r="N9191" s="17" t="s">
        <v>505</v>
      </c>
      <c r="O9191" s="17" t="s">
        <v>1781</v>
      </c>
      <c r="P9191" s="17" t="s">
        <v>8252</v>
      </c>
      <c r="Q9191" s="17" t="s">
        <v>356</v>
      </c>
      <c r="R9191" s="18">
        <v>155</v>
      </c>
      <c r="S9191" s="10">
        <v>56</v>
      </c>
      <c r="AA9191" s="11" t="str">
        <f t="shared" si="143"/>
        <v>56. Thanh HóaHuyện Hoằng Hóa</v>
      </c>
    </row>
    <row r="9192" spans="11:27" ht="15.75">
      <c r="K9192" s="21"/>
      <c r="L9192" s="17"/>
      <c r="M9192" s="17"/>
      <c r="N9192" s="17" t="s">
        <v>505</v>
      </c>
      <c r="O9192" s="17" t="s">
        <v>1781</v>
      </c>
      <c r="P9192" s="17" t="s">
        <v>8253</v>
      </c>
      <c r="Q9192" s="17" t="s">
        <v>356</v>
      </c>
      <c r="R9192" s="18">
        <v>155</v>
      </c>
      <c r="S9192" s="10">
        <v>56</v>
      </c>
      <c r="AA9192" s="11" t="str">
        <f t="shared" si="143"/>
        <v>56. Thanh HóaHuyện Hoằng Hóa</v>
      </c>
    </row>
    <row r="9193" spans="11:27" ht="15.75">
      <c r="K9193" s="21"/>
      <c r="L9193" s="17"/>
      <c r="M9193" s="17"/>
      <c r="N9193" s="17" t="s">
        <v>505</v>
      </c>
      <c r="O9193" s="17" t="s">
        <v>1781</v>
      </c>
      <c r="P9193" s="17" t="s">
        <v>8254</v>
      </c>
      <c r="Q9193" s="17" t="s">
        <v>356</v>
      </c>
      <c r="R9193" s="18">
        <v>155</v>
      </c>
      <c r="S9193" s="10">
        <v>56</v>
      </c>
      <c r="AA9193" s="11" t="str">
        <f t="shared" si="143"/>
        <v>56. Thanh HóaHuyện Hoằng Hóa</v>
      </c>
    </row>
    <row r="9194" spans="11:27" ht="15.75">
      <c r="K9194" s="21"/>
      <c r="L9194" s="17"/>
      <c r="M9194" s="17"/>
      <c r="N9194" s="17" t="s">
        <v>505</v>
      </c>
      <c r="O9194" s="17" t="s">
        <v>1781</v>
      </c>
      <c r="P9194" s="17" t="s">
        <v>8255</v>
      </c>
      <c r="Q9194" s="17" t="s">
        <v>356</v>
      </c>
      <c r="R9194" s="18">
        <v>155</v>
      </c>
      <c r="S9194" s="10">
        <v>56</v>
      </c>
      <c r="AA9194" s="11" t="str">
        <f t="shared" si="143"/>
        <v>56. Thanh HóaHuyện Hoằng Hóa</v>
      </c>
    </row>
    <row r="9195" spans="11:27" ht="15.75">
      <c r="K9195" s="21"/>
      <c r="L9195" s="17"/>
      <c r="M9195" s="17"/>
      <c r="N9195" s="17" t="s">
        <v>505</v>
      </c>
      <c r="O9195" s="17" t="s">
        <v>1781</v>
      </c>
      <c r="P9195" s="17" t="s">
        <v>8256</v>
      </c>
      <c r="Q9195" s="17" t="s">
        <v>356</v>
      </c>
      <c r="R9195" s="18">
        <v>155</v>
      </c>
      <c r="S9195" s="10">
        <v>56</v>
      </c>
      <c r="AA9195" s="11" t="str">
        <f t="shared" si="143"/>
        <v>56. Thanh HóaHuyện Hoằng Hóa</v>
      </c>
    </row>
    <row r="9196" spans="11:27" ht="15.75">
      <c r="K9196" s="21"/>
      <c r="L9196" s="17"/>
      <c r="M9196" s="17"/>
      <c r="N9196" s="17" t="s">
        <v>505</v>
      </c>
      <c r="O9196" s="17" t="s">
        <v>1781</v>
      </c>
      <c r="P9196" s="17" t="s">
        <v>8257</v>
      </c>
      <c r="Q9196" s="17" t="s">
        <v>356</v>
      </c>
      <c r="R9196" s="18">
        <v>155</v>
      </c>
      <c r="S9196" s="10">
        <v>56</v>
      </c>
      <c r="AA9196" s="11" t="str">
        <f t="shared" si="143"/>
        <v>56. Thanh HóaHuyện Hoằng Hóa</v>
      </c>
    </row>
    <row r="9197" spans="11:27" ht="15.75">
      <c r="K9197" s="21"/>
      <c r="L9197" s="17"/>
      <c r="M9197" s="17"/>
      <c r="N9197" s="17" t="s">
        <v>505</v>
      </c>
      <c r="O9197" s="17" t="s">
        <v>1781</v>
      </c>
      <c r="P9197" s="17" t="s">
        <v>8258</v>
      </c>
      <c r="Q9197" s="17" t="s">
        <v>356</v>
      </c>
      <c r="R9197" s="18">
        <v>155</v>
      </c>
      <c r="S9197" s="10">
        <v>56</v>
      </c>
      <c r="AA9197" s="11" t="str">
        <f t="shared" si="143"/>
        <v>56. Thanh HóaHuyện Hoằng Hóa</v>
      </c>
    </row>
    <row r="9198" spans="11:27" ht="15.75">
      <c r="K9198" s="21"/>
      <c r="L9198" s="17"/>
      <c r="M9198" s="17"/>
      <c r="N9198" s="17" t="s">
        <v>505</v>
      </c>
      <c r="O9198" s="17" t="s">
        <v>1781</v>
      </c>
      <c r="P9198" s="17" t="s">
        <v>8259</v>
      </c>
      <c r="Q9198" s="17" t="s">
        <v>356</v>
      </c>
      <c r="R9198" s="18">
        <v>155</v>
      </c>
      <c r="S9198" s="10">
        <v>56</v>
      </c>
      <c r="AA9198" s="11" t="str">
        <f t="shared" si="143"/>
        <v>56. Thanh HóaHuyện Hoằng Hóa</v>
      </c>
    </row>
    <row r="9199" spans="11:27" ht="15.75">
      <c r="K9199" s="21"/>
      <c r="L9199" s="17"/>
      <c r="M9199" s="17"/>
      <c r="N9199" s="17" t="s">
        <v>505</v>
      </c>
      <c r="O9199" s="17" t="s">
        <v>1781</v>
      </c>
      <c r="P9199" s="17" t="s">
        <v>8260</v>
      </c>
      <c r="Q9199" s="17" t="s">
        <v>356</v>
      </c>
      <c r="R9199" s="18">
        <v>155</v>
      </c>
      <c r="S9199" s="10">
        <v>56</v>
      </c>
      <c r="AA9199" s="11" t="str">
        <f t="shared" si="143"/>
        <v>56. Thanh HóaHuyện Hoằng Hóa</v>
      </c>
    </row>
    <row r="9200" spans="11:27" ht="15.75">
      <c r="K9200" s="21"/>
      <c r="L9200" s="17"/>
      <c r="M9200" s="17"/>
      <c r="N9200" s="17" t="s">
        <v>505</v>
      </c>
      <c r="O9200" s="17" t="s">
        <v>1781</v>
      </c>
      <c r="P9200" s="17" t="s">
        <v>8261</v>
      </c>
      <c r="Q9200" s="17" t="s">
        <v>356</v>
      </c>
      <c r="R9200" s="18">
        <v>155</v>
      </c>
      <c r="S9200" s="10">
        <v>56</v>
      </c>
      <c r="AA9200" s="11" t="str">
        <f t="shared" si="143"/>
        <v>56. Thanh HóaHuyện Hoằng Hóa</v>
      </c>
    </row>
    <row r="9201" spans="11:27" ht="15.75">
      <c r="K9201" s="21"/>
      <c r="L9201" s="17"/>
      <c r="M9201" s="17"/>
      <c r="N9201" s="17" t="s">
        <v>505</v>
      </c>
      <c r="O9201" s="17" t="s">
        <v>1781</v>
      </c>
      <c r="P9201" s="17" t="s">
        <v>8262</v>
      </c>
      <c r="Q9201" s="17" t="s">
        <v>356</v>
      </c>
      <c r="R9201" s="18">
        <v>155</v>
      </c>
      <c r="S9201" s="10">
        <v>56</v>
      </c>
      <c r="AA9201" s="11" t="str">
        <f t="shared" si="143"/>
        <v>56. Thanh HóaHuyện Hoằng Hóa</v>
      </c>
    </row>
    <row r="9202" spans="11:27" ht="15.75">
      <c r="K9202" s="21"/>
      <c r="L9202" s="17"/>
      <c r="M9202" s="17"/>
      <c r="N9202" s="17" t="s">
        <v>505</v>
      </c>
      <c r="O9202" s="17" t="s">
        <v>1781</v>
      </c>
      <c r="P9202" s="17" t="s">
        <v>8263</v>
      </c>
      <c r="Q9202" s="17" t="s">
        <v>356</v>
      </c>
      <c r="R9202" s="18">
        <v>155</v>
      </c>
      <c r="S9202" s="10">
        <v>56</v>
      </c>
      <c r="AA9202" s="11" t="str">
        <f t="shared" si="143"/>
        <v>56. Thanh HóaHuyện Hoằng Hóa</v>
      </c>
    </row>
    <row r="9203" spans="11:27" ht="15.75">
      <c r="K9203" s="21"/>
      <c r="L9203" s="17"/>
      <c r="M9203" s="17"/>
      <c r="N9203" s="17" t="s">
        <v>505</v>
      </c>
      <c r="O9203" s="17" t="s">
        <v>1781</v>
      </c>
      <c r="P9203" s="17" t="s">
        <v>8264</v>
      </c>
      <c r="Q9203" s="17" t="s">
        <v>356</v>
      </c>
      <c r="R9203" s="18">
        <v>155</v>
      </c>
      <c r="S9203" s="10">
        <v>56</v>
      </c>
      <c r="AA9203" s="11" t="str">
        <f t="shared" si="143"/>
        <v>56. Thanh HóaHuyện Hoằng Hóa</v>
      </c>
    </row>
    <row r="9204" spans="11:27" ht="15.75">
      <c r="K9204" s="21"/>
      <c r="L9204" s="17"/>
      <c r="M9204" s="17"/>
      <c r="N9204" s="17" t="s">
        <v>505</v>
      </c>
      <c r="O9204" s="17" t="s">
        <v>1781</v>
      </c>
      <c r="P9204" s="17" t="s">
        <v>8265</v>
      </c>
      <c r="Q9204" s="17" t="s">
        <v>356</v>
      </c>
      <c r="R9204" s="18">
        <v>155</v>
      </c>
      <c r="S9204" s="10">
        <v>56</v>
      </c>
      <c r="AA9204" s="11" t="str">
        <f t="shared" si="143"/>
        <v>56. Thanh HóaHuyện Hoằng Hóa</v>
      </c>
    </row>
    <row r="9205" spans="11:27" ht="15.75">
      <c r="K9205" s="21"/>
      <c r="L9205" s="17"/>
      <c r="M9205" s="17"/>
      <c r="N9205" s="17" t="s">
        <v>505</v>
      </c>
      <c r="O9205" s="17" t="s">
        <v>1781</v>
      </c>
      <c r="P9205" s="17" t="s">
        <v>8266</v>
      </c>
      <c r="Q9205" s="17" t="s">
        <v>356</v>
      </c>
      <c r="R9205" s="18">
        <v>155</v>
      </c>
      <c r="S9205" s="10">
        <v>56</v>
      </c>
      <c r="AA9205" s="11" t="str">
        <f t="shared" si="143"/>
        <v>56. Thanh HóaHuyện Hoằng Hóa</v>
      </c>
    </row>
    <row r="9206" spans="11:27" ht="15.75">
      <c r="K9206" s="21"/>
      <c r="L9206" s="17"/>
      <c r="M9206" s="17"/>
      <c r="N9206" s="17" t="s">
        <v>505</v>
      </c>
      <c r="O9206" s="17" t="s">
        <v>1781</v>
      </c>
      <c r="P9206" s="17" t="s">
        <v>8267</v>
      </c>
      <c r="Q9206" s="17" t="s">
        <v>356</v>
      </c>
      <c r="R9206" s="18">
        <v>155</v>
      </c>
      <c r="S9206" s="10">
        <v>56</v>
      </c>
      <c r="AA9206" s="11" t="str">
        <f t="shared" si="143"/>
        <v>56. Thanh HóaHuyện Hoằng Hóa</v>
      </c>
    </row>
    <row r="9207" spans="11:27" ht="15.75">
      <c r="K9207" s="21"/>
      <c r="L9207" s="17"/>
      <c r="M9207" s="17"/>
      <c r="N9207" s="17" t="s">
        <v>505</v>
      </c>
      <c r="O9207" s="17" t="s">
        <v>1781</v>
      </c>
      <c r="P9207" s="17" t="s">
        <v>8268</v>
      </c>
      <c r="Q9207" s="17" t="s">
        <v>356</v>
      </c>
      <c r="R9207" s="18">
        <v>155</v>
      </c>
      <c r="S9207" s="10">
        <v>56</v>
      </c>
      <c r="AA9207" s="11" t="str">
        <f t="shared" si="143"/>
        <v>56. Thanh HóaHuyện Hoằng Hóa</v>
      </c>
    </row>
    <row r="9208" spans="11:27" ht="15.75">
      <c r="K9208" s="21"/>
      <c r="L9208" s="17"/>
      <c r="M9208" s="17"/>
      <c r="N9208" s="17" t="s">
        <v>505</v>
      </c>
      <c r="O9208" s="17" t="s">
        <v>1781</v>
      </c>
      <c r="P9208" s="17" t="s">
        <v>8269</v>
      </c>
      <c r="Q9208" s="17" t="s">
        <v>356</v>
      </c>
      <c r="R9208" s="18">
        <v>155</v>
      </c>
      <c r="S9208" s="10">
        <v>56</v>
      </c>
      <c r="AA9208" s="11" t="str">
        <f t="shared" si="143"/>
        <v>56. Thanh HóaHuyện Hoằng Hóa</v>
      </c>
    </row>
    <row r="9209" spans="11:27" ht="15.75">
      <c r="K9209" s="21"/>
      <c r="L9209" s="17"/>
      <c r="M9209" s="17"/>
      <c r="N9209" s="17" t="s">
        <v>505</v>
      </c>
      <c r="O9209" s="17" t="s">
        <v>1781</v>
      </c>
      <c r="P9209" s="17" t="s">
        <v>8270</v>
      </c>
      <c r="Q9209" s="17" t="s">
        <v>356</v>
      </c>
      <c r="R9209" s="18">
        <v>155</v>
      </c>
      <c r="S9209" s="10">
        <v>56</v>
      </c>
      <c r="AA9209" s="11" t="str">
        <f t="shared" si="143"/>
        <v>56. Thanh HóaHuyện Hoằng Hóa</v>
      </c>
    </row>
    <row r="9210" spans="11:27" ht="15.75">
      <c r="K9210" s="21"/>
      <c r="L9210" s="17"/>
      <c r="M9210" s="17"/>
      <c r="N9210" s="17" t="s">
        <v>505</v>
      </c>
      <c r="O9210" s="17" t="s">
        <v>1781</v>
      </c>
      <c r="P9210" s="17" t="s">
        <v>8271</v>
      </c>
      <c r="Q9210" s="17" t="s">
        <v>356</v>
      </c>
      <c r="R9210" s="18">
        <v>155</v>
      </c>
      <c r="S9210" s="10">
        <v>56</v>
      </c>
      <c r="AA9210" s="11" t="str">
        <f t="shared" si="143"/>
        <v>56. Thanh HóaHuyện Hoằng Hóa</v>
      </c>
    </row>
    <row r="9211" spans="11:27" ht="15.75">
      <c r="K9211" s="21"/>
      <c r="L9211" s="17"/>
      <c r="M9211" s="17"/>
      <c r="N9211" s="17" t="s">
        <v>505</v>
      </c>
      <c r="O9211" s="17" t="s">
        <v>1781</v>
      </c>
      <c r="P9211" s="17" t="s">
        <v>8272</v>
      </c>
      <c r="Q9211" s="17" t="s">
        <v>356</v>
      </c>
      <c r="R9211" s="18">
        <v>155</v>
      </c>
      <c r="S9211" s="10">
        <v>56</v>
      </c>
      <c r="AA9211" s="11" t="str">
        <f t="shared" si="143"/>
        <v>56. Thanh HóaHuyện Hoằng Hóa</v>
      </c>
    </row>
    <row r="9212" spans="11:27" ht="15.75">
      <c r="K9212" s="21"/>
      <c r="L9212" s="17"/>
      <c r="M9212" s="17"/>
      <c r="N9212" s="17" t="s">
        <v>505</v>
      </c>
      <c r="O9212" s="17" t="s">
        <v>1781</v>
      </c>
      <c r="P9212" s="17" t="s">
        <v>8273</v>
      </c>
      <c r="Q9212" s="17" t="s">
        <v>356</v>
      </c>
      <c r="R9212" s="18">
        <v>155</v>
      </c>
      <c r="S9212" s="10">
        <v>56</v>
      </c>
      <c r="AA9212" s="11" t="str">
        <f t="shared" si="143"/>
        <v>56. Thanh HóaHuyện Hoằng Hóa</v>
      </c>
    </row>
    <row r="9213" spans="11:27" ht="15.75">
      <c r="K9213" s="21"/>
      <c r="L9213" s="17"/>
      <c r="M9213" s="17"/>
      <c r="N9213" s="17" t="s">
        <v>505</v>
      </c>
      <c r="O9213" s="17" t="s">
        <v>1781</v>
      </c>
      <c r="P9213" s="17" t="s">
        <v>8274</v>
      </c>
      <c r="Q9213" s="17" t="s">
        <v>356</v>
      </c>
      <c r="R9213" s="18">
        <v>155</v>
      </c>
      <c r="S9213" s="10">
        <v>56</v>
      </c>
      <c r="AA9213" s="11" t="str">
        <f t="shared" si="143"/>
        <v>56. Thanh HóaHuyện Hoằng Hóa</v>
      </c>
    </row>
    <row r="9214" spans="11:27" ht="15.75">
      <c r="K9214" s="21"/>
      <c r="L9214" s="17"/>
      <c r="M9214" s="17"/>
      <c r="N9214" s="17" t="s">
        <v>505</v>
      </c>
      <c r="O9214" s="17" t="s">
        <v>1781</v>
      </c>
      <c r="P9214" s="17" t="s">
        <v>8275</v>
      </c>
      <c r="Q9214" s="17" t="s">
        <v>356</v>
      </c>
      <c r="R9214" s="18">
        <v>155</v>
      </c>
      <c r="S9214" s="10">
        <v>56</v>
      </c>
      <c r="AA9214" s="11" t="str">
        <f t="shared" si="143"/>
        <v>56. Thanh HóaHuyện Hoằng Hóa</v>
      </c>
    </row>
    <row r="9215" spans="11:27" ht="15.75">
      <c r="K9215" s="21"/>
      <c r="L9215" s="17"/>
      <c r="M9215" s="17"/>
      <c r="N9215" s="17" t="s">
        <v>505</v>
      </c>
      <c r="O9215" s="17" t="s">
        <v>1781</v>
      </c>
      <c r="P9215" s="17" t="s">
        <v>8276</v>
      </c>
      <c r="Q9215" s="17" t="s">
        <v>356</v>
      </c>
      <c r="R9215" s="18">
        <v>155</v>
      </c>
      <c r="S9215" s="10">
        <v>56</v>
      </c>
      <c r="AA9215" s="11" t="str">
        <f t="shared" si="143"/>
        <v>56. Thanh HóaHuyện Hoằng Hóa</v>
      </c>
    </row>
    <row r="9216" spans="11:27" ht="15.75">
      <c r="K9216" s="21"/>
      <c r="L9216" s="17"/>
      <c r="M9216" s="17"/>
      <c r="N9216" s="17" t="s">
        <v>505</v>
      </c>
      <c r="O9216" s="17" t="s">
        <v>1781</v>
      </c>
      <c r="P9216" s="17" t="s">
        <v>8277</v>
      </c>
      <c r="Q9216" s="17" t="s">
        <v>356</v>
      </c>
      <c r="R9216" s="18">
        <v>155</v>
      </c>
      <c r="S9216" s="10">
        <v>56</v>
      </c>
      <c r="AA9216" s="11" t="str">
        <f t="shared" si="143"/>
        <v>56. Thanh HóaHuyện Hoằng Hóa</v>
      </c>
    </row>
    <row r="9217" spans="11:27" ht="15.75">
      <c r="K9217" s="21"/>
      <c r="L9217" s="17"/>
      <c r="M9217" s="17"/>
      <c r="N9217" s="17" t="s">
        <v>505</v>
      </c>
      <c r="O9217" s="17" t="s">
        <v>1781</v>
      </c>
      <c r="P9217" s="17" t="s">
        <v>8278</v>
      </c>
      <c r="Q9217" s="17" t="s">
        <v>356</v>
      </c>
      <c r="R9217" s="18">
        <v>155</v>
      </c>
      <c r="S9217" s="10">
        <v>56</v>
      </c>
      <c r="AA9217" s="11" t="str">
        <f t="shared" si="143"/>
        <v>56. Thanh HóaHuyện Hoằng Hóa</v>
      </c>
    </row>
    <row r="9218" spans="11:27" ht="15.75">
      <c r="K9218" s="21"/>
      <c r="L9218" s="17"/>
      <c r="M9218" s="17"/>
      <c r="N9218" s="17" t="s">
        <v>505</v>
      </c>
      <c r="O9218" s="17" t="s">
        <v>1781</v>
      </c>
      <c r="P9218" s="17" t="s">
        <v>8279</v>
      </c>
      <c r="Q9218" s="17" t="s">
        <v>356</v>
      </c>
      <c r="R9218" s="18">
        <v>155</v>
      </c>
      <c r="S9218" s="10">
        <v>56</v>
      </c>
      <c r="AA9218" s="11" t="str">
        <f t="shared" si="143"/>
        <v>56. Thanh HóaHuyện Hoằng Hóa</v>
      </c>
    </row>
    <row r="9219" spans="11:27" ht="15.75">
      <c r="K9219" s="21"/>
      <c r="L9219" s="17"/>
      <c r="M9219" s="17"/>
      <c r="N9219" s="17" t="s">
        <v>505</v>
      </c>
      <c r="O9219" s="17" t="s">
        <v>1287</v>
      </c>
      <c r="P9219" s="17" t="s">
        <v>8280</v>
      </c>
      <c r="Q9219" s="17" t="s">
        <v>297</v>
      </c>
      <c r="R9219" s="18">
        <v>95</v>
      </c>
      <c r="S9219" s="10">
        <v>44</v>
      </c>
      <c r="AA9219" s="11" t="str">
        <f t="shared" si="143"/>
        <v>56. Thanh HóaHuyện Lang Chánh</v>
      </c>
    </row>
    <row r="9220" spans="11:27" ht="15.75">
      <c r="K9220" s="21"/>
      <c r="L9220" s="17"/>
      <c r="M9220" s="17"/>
      <c r="N9220" s="17" t="s">
        <v>505</v>
      </c>
      <c r="O9220" s="17" t="s">
        <v>1287</v>
      </c>
      <c r="P9220" s="17" t="s">
        <v>6726</v>
      </c>
      <c r="Q9220" s="17" t="s">
        <v>297</v>
      </c>
      <c r="R9220" s="18">
        <v>95</v>
      </c>
      <c r="S9220" s="10">
        <v>44</v>
      </c>
      <c r="AA9220" s="11" t="str">
        <f t="shared" si="143"/>
        <v>56. Thanh HóaHuyện Lang Chánh</v>
      </c>
    </row>
    <row r="9221" spans="11:27" ht="15.75">
      <c r="K9221" s="21"/>
      <c r="L9221" s="17"/>
      <c r="M9221" s="17"/>
      <c r="N9221" s="17" t="s">
        <v>505</v>
      </c>
      <c r="O9221" s="17" t="s">
        <v>1287</v>
      </c>
      <c r="P9221" s="17" t="s">
        <v>6101</v>
      </c>
      <c r="Q9221" s="17" t="s">
        <v>297</v>
      </c>
      <c r="R9221" s="18">
        <v>95</v>
      </c>
      <c r="S9221" s="10">
        <v>44</v>
      </c>
      <c r="AA9221" s="11" t="str">
        <f t="shared" si="143"/>
        <v>56. Thanh HóaHuyện Lang Chánh</v>
      </c>
    </row>
    <row r="9222" spans="11:27" ht="15.75">
      <c r="K9222" s="21"/>
      <c r="L9222" s="17"/>
      <c r="M9222" s="17"/>
      <c r="N9222" s="17" t="s">
        <v>505</v>
      </c>
      <c r="O9222" s="17" t="s">
        <v>1287</v>
      </c>
      <c r="P9222" s="17" t="s">
        <v>6112</v>
      </c>
      <c r="Q9222" s="17" t="s">
        <v>297</v>
      </c>
      <c r="R9222" s="18">
        <v>95</v>
      </c>
      <c r="S9222" s="10">
        <v>44</v>
      </c>
      <c r="AA9222" s="11" t="str">
        <f t="shared" ref="AA9222:AA9285" si="144">N9222&amp;O9222</f>
        <v>56. Thanh HóaHuyện Lang Chánh</v>
      </c>
    </row>
    <row r="9223" spans="11:27" ht="15.75">
      <c r="K9223" s="21"/>
      <c r="L9223" s="17"/>
      <c r="M9223" s="17"/>
      <c r="N9223" s="17" t="s">
        <v>505</v>
      </c>
      <c r="O9223" s="17" t="s">
        <v>1287</v>
      </c>
      <c r="P9223" s="17" t="s">
        <v>8281</v>
      </c>
      <c r="Q9223" s="17" t="s">
        <v>297</v>
      </c>
      <c r="R9223" s="18">
        <v>95</v>
      </c>
      <c r="S9223" s="10">
        <v>44</v>
      </c>
      <c r="AA9223" s="11" t="str">
        <f t="shared" si="144"/>
        <v>56. Thanh HóaHuyện Lang Chánh</v>
      </c>
    </row>
    <row r="9224" spans="11:27" ht="15.75">
      <c r="K9224" s="21"/>
      <c r="L9224" s="17"/>
      <c r="M9224" s="17"/>
      <c r="N9224" s="17" t="s">
        <v>505</v>
      </c>
      <c r="O9224" s="17" t="s">
        <v>1287</v>
      </c>
      <c r="P9224" s="17" t="s">
        <v>8282</v>
      </c>
      <c r="Q9224" s="17" t="s">
        <v>297</v>
      </c>
      <c r="R9224" s="18">
        <v>95</v>
      </c>
      <c r="S9224" s="10">
        <v>44</v>
      </c>
      <c r="AA9224" s="11" t="str">
        <f t="shared" si="144"/>
        <v>56. Thanh HóaHuyện Lang Chánh</v>
      </c>
    </row>
    <row r="9225" spans="11:27" ht="15.75">
      <c r="K9225" s="21"/>
      <c r="L9225" s="17"/>
      <c r="M9225" s="17"/>
      <c r="N9225" s="17" t="s">
        <v>505</v>
      </c>
      <c r="O9225" s="17" t="s">
        <v>1287</v>
      </c>
      <c r="P9225" s="17" t="s">
        <v>3326</v>
      </c>
      <c r="Q9225" s="17" t="s">
        <v>297</v>
      </c>
      <c r="R9225" s="18">
        <v>95</v>
      </c>
      <c r="S9225" s="10">
        <v>44</v>
      </c>
      <c r="AA9225" s="11" t="str">
        <f t="shared" si="144"/>
        <v>56. Thanh HóaHuyện Lang Chánh</v>
      </c>
    </row>
    <row r="9226" spans="11:27" ht="15.75">
      <c r="K9226" s="21"/>
      <c r="L9226" s="17"/>
      <c r="M9226" s="17"/>
      <c r="N9226" s="17" t="s">
        <v>505</v>
      </c>
      <c r="O9226" s="17" t="s">
        <v>1287</v>
      </c>
      <c r="P9226" s="17" t="s">
        <v>8283</v>
      </c>
      <c r="Q9226" s="17" t="s">
        <v>297</v>
      </c>
      <c r="R9226" s="18">
        <v>95</v>
      </c>
      <c r="S9226" s="10">
        <v>44</v>
      </c>
      <c r="AA9226" s="11" t="str">
        <f t="shared" si="144"/>
        <v>56. Thanh HóaHuyện Lang Chánh</v>
      </c>
    </row>
    <row r="9227" spans="11:27" ht="15.75">
      <c r="K9227" s="21"/>
      <c r="L9227" s="17"/>
      <c r="M9227" s="17"/>
      <c r="N9227" s="17" t="s">
        <v>505</v>
      </c>
      <c r="O9227" s="17" t="s">
        <v>1287</v>
      </c>
      <c r="P9227" s="17" t="s">
        <v>8284</v>
      </c>
      <c r="Q9227" s="17" t="s">
        <v>297</v>
      </c>
      <c r="R9227" s="18">
        <v>95</v>
      </c>
      <c r="S9227" s="10">
        <v>44</v>
      </c>
      <c r="AA9227" s="11" t="str">
        <f t="shared" si="144"/>
        <v>56. Thanh HóaHuyện Lang Chánh</v>
      </c>
    </row>
    <row r="9228" spans="11:27" ht="15.75">
      <c r="K9228" s="21"/>
      <c r="L9228" s="17"/>
      <c r="M9228" s="17"/>
      <c r="N9228" s="17" t="s">
        <v>505</v>
      </c>
      <c r="O9228" s="17" t="s">
        <v>1287</v>
      </c>
      <c r="P9228" s="17" t="s">
        <v>6247</v>
      </c>
      <c r="Q9228" s="17" t="s">
        <v>297</v>
      </c>
      <c r="R9228" s="18">
        <v>95</v>
      </c>
      <c r="S9228" s="10">
        <v>44</v>
      </c>
      <c r="AA9228" s="11" t="str">
        <f t="shared" si="144"/>
        <v>56. Thanh HóaHuyện Lang Chánh</v>
      </c>
    </row>
    <row r="9229" spans="11:27" ht="15.75">
      <c r="K9229" s="21"/>
      <c r="L9229" s="17"/>
      <c r="M9229" s="17"/>
      <c r="N9229" s="17" t="s">
        <v>505</v>
      </c>
      <c r="O9229" s="17" t="s">
        <v>1290</v>
      </c>
      <c r="P9229" s="17" t="s">
        <v>8285</v>
      </c>
      <c r="Q9229" s="17" t="s">
        <v>347</v>
      </c>
      <c r="R9229" s="18">
        <v>65</v>
      </c>
      <c r="S9229" s="10">
        <v>36</v>
      </c>
      <c r="AA9229" s="11" t="str">
        <f t="shared" si="144"/>
        <v>56. Thanh HóaHuyện Mường Lát</v>
      </c>
    </row>
    <row r="9230" spans="11:27" ht="15.75">
      <c r="K9230" s="21"/>
      <c r="L9230" s="17"/>
      <c r="M9230" s="17"/>
      <c r="N9230" s="17" t="s">
        <v>505</v>
      </c>
      <c r="O9230" s="17" t="s">
        <v>1290</v>
      </c>
      <c r="P9230" s="17" t="s">
        <v>8286</v>
      </c>
      <c r="Q9230" s="17" t="s">
        <v>347</v>
      </c>
      <c r="R9230" s="18">
        <v>65</v>
      </c>
      <c r="S9230" s="10">
        <v>36</v>
      </c>
      <c r="AA9230" s="11" t="str">
        <f t="shared" si="144"/>
        <v>56. Thanh HóaHuyện Mường Lát</v>
      </c>
    </row>
    <row r="9231" spans="11:27" ht="15.75">
      <c r="K9231" s="21"/>
      <c r="L9231" s="17"/>
      <c r="M9231" s="17"/>
      <c r="N9231" s="17" t="s">
        <v>505</v>
      </c>
      <c r="O9231" s="17" t="s">
        <v>1290</v>
      </c>
      <c r="P9231" s="17" t="s">
        <v>8287</v>
      </c>
      <c r="Q9231" s="17" t="s">
        <v>347</v>
      </c>
      <c r="R9231" s="18">
        <v>65</v>
      </c>
      <c r="S9231" s="10">
        <v>36</v>
      </c>
      <c r="AA9231" s="11" t="str">
        <f t="shared" si="144"/>
        <v>56. Thanh HóaHuyện Mường Lát</v>
      </c>
    </row>
    <row r="9232" spans="11:27" ht="15.75">
      <c r="K9232" s="21"/>
      <c r="L9232" s="17"/>
      <c r="M9232" s="17"/>
      <c r="N9232" s="17" t="s">
        <v>505</v>
      </c>
      <c r="O9232" s="17" t="s">
        <v>1290</v>
      </c>
      <c r="P9232" s="17" t="s">
        <v>8288</v>
      </c>
      <c r="Q9232" s="17" t="s">
        <v>347</v>
      </c>
      <c r="R9232" s="18">
        <v>65</v>
      </c>
      <c r="S9232" s="10">
        <v>36</v>
      </c>
      <c r="AA9232" s="11" t="str">
        <f t="shared" si="144"/>
        <v>56. Thanh HóaHuyện Mường Lát</v>
      </c>
    </row>
    <row r="9233" spans="11:27" ht="15.75">
      <c r="K9233" s="21"/>
      <c r="L9233" s="17"/>
      <c r="M9233" s="17"/>
      <c r="N9233" s="17" t="s">
        <v>505</v>
      </c>
      <c r="O9233" s="17" t="s">
        <v>1290</v>
      </c>
      <c r="P9233" s="17" t="s">
        <v>8289</v>
      </c>
      <c r="Q9233" s="17" t="s">
        <v>347</v>
      </c>
      <c r="R9233" s="18">
        <v>65</v>
      </c>
      <c r="S9233" s="10">
        <v>36</v>
      </c>
      <c r="AA9233" s="11" t="str">
        <f t="shared" si="144"/>
        <v>56. Thanh HóaHuyện Mường Lát</v>
      </c>
    </row>
    <row r="9234" spans="11:27" ht="15.75">
      <c r="K9234" s="21"/>
      <c r="L9234" s="17"/>
      <c r="M9234" s="17"/>
      <c r="N9234" s="17" t="s">
        <v>505</v>
      </c>
      <c r="O9234" s="17" t="s">
        <v>1290</v>
      </c>
      <c r="P9234" s="17" t="s">
        <v>8290</v>
      </c>
      <c r="Q9234" s="17" t="s">
        <v>347</v>
      </c>
      <c r="R9234" s="18">
        <v>65</v>
      </c>
      <c r="S9234" s="10">
        <v>36</v>
      </c>
      <c r="AA9234" s="11" t="str">
        <f t="shared" si="144"/>
        <v>56. Thanh HóaHuyện Mường Lát</v>
      </c>
    </row>
    <row r="9235" spans="11:27" ht="15.75">
      <c r="K9235" s="21"/>
      <c r="L9235" s="17"/>
      <c r="M9235" s="17"/>
      <c r="N9235" s="17" t="s">
        <v>505</v>
      </c>
      <c r="O9235" s="17" t="s">
        <v>1290</v>
      </c>
      <c r="P9235" s="17" t="s">
        <v>8291</v>
      </c>
      <c r="Q9235" s="17" t="s">
        <v>347</v>
      </c>
      <c r="R9235" s="18">
        <v>65</v>
      </c>
      <c r="S9235" s="10">
        <v>36</v>
      </c>
      <c r="AA9235" s="11" t="str">
        <f t="shared" si="144"/>
        <v>56. Thanh HóaHuyện Mường Lát</v>
      </c>
    </row>
    <row r="9236" spans="11:27" ht="15.75">
      <c r="K9236" s="21"/>
      <c r="L9236" s="17"/>
      <c r="M9236" s="17"/>
      <c r="N9236" s="17" t="s">
        <v>505</v>
      </c>
      <c r="O9236" s="17" t="s">
        <v>1290</v>
      </c>
      <c r="P9236" s="17" t="s">
        <v>8292</v>
      </c>
      <c r="Q9236" s="17" t="s">
        <v>347</v>
      </c>
      <c r="R9236" s="18">
        <v>65</v>
      </c>
      <c r="S9236" s="10">
        <v>36</v>
      </c>
      <c r="AA9236" s="11" t="str">
        <f t="shared" si="144"/>
        <v>56. Thanh HóaHuyện Mường Lát</v>
      </c>
    </row>
    <row r="9237" spans="11:27" ht="15.75">
      <c r="K9237" s="21"/>
      <c r="L9237" s="17"/>
      <c r="M9237" s="17"/>
      <c r="N9237" s="17" t="s">
        <v>505</v>
      </c>
      <c r="O9237" s="17" t="s">
        <v>1303</v>
      </c>
      <c r="P9237" s="17" t="s">
        <v>8293</v>
      </c>
      <c r="Q9237" s="17" t="s">
        <v>306</v>
      </c>
      <c r="R9237" s="18">
        <v>125</v>
      </c>
      <c r="S9237" s="10">
        <v>50</v>
      </c>
      <c r="AA9237" s="11" t="str">
        <f t="shared" si="144"/>
        <v>56. Thanh HóaHuyện Nông Cống</v>
      </c>
    </row>
    <row r="9238" spans="11:27" ht="15.75">
      <c r="K9238" s="21"/>
      <c r="L9238" s="17"/>
      <c r="M9238" s="17"/>
      <c r="N9238" s="17" t="s">
        <v>505</v>
      </c>
      <c r="O9238" s="17" t="s">
        <v>1303</v>
      </c>
      <c r="P9238" s="17" t="s">
        <v>8294</v>
      </c>
      <c r="Q9238" s="17" t="s">
        <v>306</v>
      </c>
      <c r="R9238" s="18">
        <v>125</v>
      </c>
      <c r="S9238" s="10">
        <v>50</v>
      </c>
      <c r="AA9238" s="11" t="str">
        <f t="shared" si="144"/>
        <v>56. Thanh HóaHuyện Nông Cống</v>
      </c>
    </row>
    <row r="9239" spans="11:27" ht="15.75">
      <c r="K9239" s="21"/>
      <c r="L9239" s="17"/>
      <c r="M9239" s="17"/>
      <c r="N9239" s="17" t="s">
        <v>505</v>
      </c>
      <c r="O9239" s="17" t="s">
        <v>1303</v>
      </c>
      <c r="P9239" s="17" t="s">
        <v>8295</v>
      </c>
      <c r="Q9239" s="17" t="s">
        <v>306</v>
      </c>
      <c r="R9239" s="18">
        <v>125</v>
      </c>
      <c r="S9239" s="10">
        <v>50</v>
      </c>
      <c r="AA9239" s="11" t="str">
        <f t="shared" si="144"/>
        <v>56. Thanh HóaHuyện Nông Cống</v>
      </c>
    </row>
    <row r="9240" spans="11:27" ht="15.75">
      <c r="K9240" s="21"/>
      <c r="L9240" s="17"/>
      <c r="M9240" s="17"/>
      <c r="N9240" s="17" t="s">
        <v>505</v>
      </c>
      <c r="O9240" s="17" t="s">
        <v>1303</v>
      </c>
      <c r="P9240" s="17" t="s">
        <v>8296</v>
      </c>
      <c r="Q9240" s="17" t="s">
        <v>306</v>
      </c>
      <c r="R9240" s="18">
        <v>125</v>
      </c>
      <c r="S9240" s="10">
        <v>50</v>
      </c>
      <c r="AA9240" s="11" t="str">
        <f t="shared" si="144"/>
        <v>56. Thanh HóaHuyện Nông Cống</v>
      </c>
    </row>
    <row r="9241" spans="11:27" ht="15.75">
      <c r="K9241" s="21"/>
      <c r="L9241" s="17"/>
      <c r="M9241" s="17"/>
      <c r="N9241" s="17" t="s">
        <v>505</v>
      </c>
      <c r="O9241" s="17" t="s">
        <v>1303</v>
      </c>
      <c r="P9241" s="17" t="s">
        <v>8297</v>
      </c>
      <c r="Q9241" s="17" t="s">
        <v>306</v>
      </c>
      <c r="R9241" s="18">
        <v>125</v>
      </c>
      <c r="S9241" s="10">
        <v>50</v>
      </c>
      <c r="AA9241" s="11" t="str">
        <f t="shared" si="144"/>
        <v>56. Thanh HóaHuyện Nông Cống</v>
      </c>
    </row>
    <row r="9242" spans="11:27" ht="15.75">
      <c r="K9242" s="21"/>
      <c r="L9242" s="17"/>
      <c r="M9242" s="17"/>
      <c r="N9242" s="17" t="s">
        <v>505</v>
      </c>
      <c r="O9242" s="17" t="s">
        <v>1303</v>
      </c>
      <c r="P9242" s="17" t="s">
        <v>8298</v>
      </c>
      <c r="Q9242" s="17" t="s">
        <v>306</v>
      </c>
      <c r="R9242" s="18">
        <v>125</v>
      </c>
      <c r="S9242" s="10">
        <v>50</v>
      </c>
      <c r="AA9242" s="11" t="str">
        <f t="shared" si="144"/>
        <v>56. Thanh HóaHuyện Nông Cống</v>
      </c>
    </row>
    <row r="9243" spans="11:27" ht="15.75">
      <c r="K9243" s="21"/>
      <c r="L9243" s="17"/>
      <c r="M9243" s="17"/>
      <c r="N9243" s="17" t="s">
        <v>505</v>
      </c>
      <c r="O9243" s="17" t="s">
        <v>1303</v>
      </c>
      <c r="P9243" s="17" t="s">
        <v>8299</v>
      </c>
      <c r="Q9243" s="17" t="s">
        <v>306</v>
      </c>
      <c r="R9243" s="18">
        <v>125</v>
      </c>
      <c r="S9243" s="10">
        <v>50</v>
      </c>
      <c r="AA9243" s="11" t="str">
        <f t="shared" si="144"/>
        <v>56. Thanh HóaHuyện Nông Cống</v>
      </c>
    </row>
    <row r="9244" spans="11:27" ht="15.75">
      <c r="K9244" s="21"/>
      <c r="L9244" s="17"/>
      <c r="M9244" s="17"/>
      <c r="N9244" s="17" t="s">
        <v>505</v>
      </c>
      <c r="O9244" s="17" t="s">
        <v>1303</v>
      </c>
      <c r="P9244" s="17" t="s">
        <v>8300</v>
      </c>
      <c r="Q9244" s="17" t="s">
        <v>306</v>
      </c>
      <c r="R9244" s="18">
        <v>125</v>
      </c>
      <c r="S9244" s="10">
        <v>50</v>
      </c>
      <c r="AA9244" s="11" t="str">
        <f t="shared" si="144"/>
        <v>56. Thanh HóaHuyện Nông Cống</v>
      </c>
    </row>
    <row r="9245" spans="11:27" ht="15.75">
      <c r="K9245" s="21"/>
      <c r="L9245" s="17"/>
      <c r="M9245" s="17"/>
      <c r="N9245" s="17" t="s">
        <v>505</v>
      </c>
      <c r="O9245" s="17" t="s">
        <v>1303</v>
      </c>
      <c r="P9245" s="17" t="s">
        <v>3326</v>
      </c>
      <c r="Q9245" s="17" t="s">
        <v>306</v>
      </c>
      <c r="R9245" s="18">
        <v>125</v>
      </c>
      <c r="S9245" s="10">
        <v>50</v>
      </c>
      <c r="AA9245" s="11" t="str">
        <f t="shared" si="144"/>
        <v>56. Thanh HóaHuyện Nông Cống</v>
      </c>
    </row>
    <row r="9246" spans="11:27" ht="15.75">
      <c r="K9246" s="21"/>
      <c r="L9246" s="17"/>
      <c r="M9246" s="17"/>
      <c r="N9246" s="17" t="s">
        <v>505</v>
      </c>
      <c r="O9246" s="17" t="s">
        <v>1303</v>
      </c>
      <c r="P9246" s="17" t="s">
        <v>8301</v>
      </c>
      <c r="Q9246" s="17" t="s">
        <v>306</v>
      </c>
      <c r="R9246" s="18">
        <v>125</v>
      </c>
      <c r="S9246" s="10">
        <v>50</v>
      </c>
      <c r="AA9246" s="11" t="str">
        <f t="shared" si="144"/>
        <v>56. Thanh HóaHuyện Nông Cống</v>
      </c>
    </row>
    <row r="9247" spans="11:27" ht="15.75">
      <c r="K9247" s="21"/>
      <c r="L9247" s="17"/>
      <c r="M9247" s="17"/>
      <c r="N9247" s="17" t="s">
        <v>505</v>
      </c>
      <c r="O9247" s="17" t="s">
        <v>1303</v>
      </c>
      <c r="P9247" s="17" t="s">
        <v>8302</v>
      </c>
      <c r="Q9247" s="17" t="s">
        <v>306</v>
      </c>
      <c r="R9247" s="18">
        <v>125</v>
      </c>
      <c r="S9247" s="10">
        <v>50</v>
      </c>
      <c r="AA9247" s="11" t="str">
        <f t="shared" si="144"/>
        <v>56. Thanh HóaHuyện Nông Cống</v>
      </c>
    </row>
    <row r="9248" spans="11:27" ht="15.75">
      <c r="K9248" s="21"/>
      <c r="L9248" s="17"/>
      <c r="M9248" s="17"/>
      <c r="N9248" s="17" t="s">
        <v>505</v>
      </c>
      <c r="O9248" s="17" t="s">
        <v>1303</v>
      </c>
      <c r="P9248" s="17" t="s">
        <v>8303</v>
      </c>
      <c r="Q9248" s="17" t="s">
        <v>306</v>
      </c>
      <c r="R9248" s="18">
        <v>125</v>
      </c>
      <c r="S9248" s="10">
        <v>50</v>
      </c>
      <c r="AA9248" s="11" t="str">
        <f t="shared" si="144"/>
        <v>56. Thanh HóaHuyện Nông Cống</v>
      </c>
    </row>
    <row r="9249" spans="11:27" ht="15.75">
      <c r="K9249" s="21"/>
      <c r="L9249" s="17"/>
      <c r="M9249" s="17"/>
      <c r="N9249" s="17" t="s">
        <v>505</v>
      </c>
      <c r="O9249" s="17" t="s">
        <v>1303</v>
      </c>
      <c r="P9249" s="17" t="s">
        <v>8304</v>
      </c>
      <c r="Q9249" s="17" t="s">
        <v>306</v>
      </c>
      <c r="R9249" s="18">
        <v>125</v>
      </c>
      <c r="S9249" s="10">
        <v>50</v>
      </c>
      <c r="AA9249" s="11" t="str">
        <f t="shared" si="144"/>
        <v>56. Thanh HóaHuyện Nông Cống</v>
      </c>
    </row>
    <row r="9250" spans="11:27" ht="15.75">
      <c r="K9250" s="21"/>
      <c r="L9250" s="17"/>
      <c r="M9250" s="17"/>
      <c r="N9250" s="17" t="s">
        <v>505</v>
      </c>
      <c r="O9250" s="17" t="s">
        <v>1303</v>
      </c>
      <c r="P9250" s="17" t="s">
        <v>4535</v>
      </c>
      <c r="Q9250" s="17" t="s">
        <v>306</v>
      </c>
      <c r="R9250" s="18">
        <v>125</v>
      </c>
      <c r="S9250" s="10">
        <v>50</v>
      </c>
      <c r="AA9250" s="11" t="str">
        <f t="shared" si="144"/>
        <v>56. Thanh HóaHuyện Nông Cống</v>
      </c>
    </row>
    <row r="9251" spans="11:27" ht="15.75">
      <c r="K9251" s="21"/>
      <c r="L9251" s="17"/>
      <c r="M9251" s="17"/>
      <c r="N9251" s="17" t="s">
        <v>505</v>
      </c>
      <c r="O9251" s="17" t="s">
        <v>1303</v>
      </c>
      <c r="P9251" s="17" t="s">
        <v>4741</v>
      </c>
      <c r="Q9251" s="17" t="s">
        <v>306</v>
      </c>
      <c r="R9251" s="18">
        <v>125</v>
      </c>
      <c r="S9251" s="10">
        <v>50</v>
      </c>
      <c r="AA9251" s="11" t="str">
        <f t="shared" si="144"/>
        <v>56. Thanh HóaHuyện Nông Cống</v>
      </c>
    </row>
    <row r="9252" spans="11:27" ht="15.75">
      <c r="K9252" s="21"/>
      <c r="L9252" s="17"/>
      <c r="M9252" s="17"/>
      <c r="N9252" s="17" t="s">
        <v>505</v>
      </c>
      <c r="O9252" s="17" t="s">
        <v>1303</v>
      </c>
      <c r="P9252" s="17" t="s">
        <v>8305</v>
      </c>
      <c r="Q9252" s="17" t="s">
        <v>306</v>
      </c>
      <c r="R9252" s="18">
        <v>125</v>
      </c>
      <c r="S9252" s="10">
        <v>50</v>
      </c>
      <c r="AA9252" s="11" t="str">
        <f t="shared" si="144"/>
        <v>56. Thanh HóaHuyện Nông Cống</v>
      </c>
    </row>
    <row r="9253" spans="11:27" ht="15.75">
      <c r="K9253" s="21"/>
      <c r="L9253" s="17"/>
      <c r="M9253" s="17"/>
      <c r="N9253" s="17" t="s">
        <v>505</v>
      </c>
      <c r="O9253" s="17" t="s">
        <v>1303</v>
      </c>
      <c r="P9253" s="17" t="s">
        <v>8306</v>
      </c>
      <c r="Q9253" s="17" t="s">
        <v>306</v>
      </c>
      <c r="R9253" s="18">
        <v>125</v>
      </c>
      <c r="S9253" s="10">
        <v>50</v>
      </c>
      <c r="AA9253" s="11" t="str">
        <f t="shared" si="144"/>
        <v>56. Thanh HóaHuyện Nông Cống</v>
      </c>
    </row>
    <row r="9254" spans="11:27" ht="15.75">
      <c r="K9254" s="21"/>
      <c r="L9254" s="17"/>
      <c r="M9254" s="17"/>
      <c r="N9254" s="17" t="s">
        <v>505</v>
      </c>
      <c r="O9254" s="17" t="s">
        <v>1303</v>
      </c>
      <c r="P9254" s="17" t="s">
        <v>4943</v>
      </c>
      <c r="Q9254" s="17" t="s">
        <v>306</v>
      </c>
      <c r="R9254" s="18">
        <v>125</v>
      </c>
      <c r="S9254" s="10">
        <v>50</v>
      </c>
      <c r="AA9254" s="11" t="str">
        <f t="shared" si="144"/>
        <v>56. Thanh HóaHuyện Nông Cống</v>
      </c>
    </row>
    <row r="9255" spans="11:27" ht="15.75">
      <c r="K9255" s="21"/>
      <c r="L9255" s="17"/>
      <c r="M9255" s="17"/>
      <c r="N9255" s="17" t="s">
        <v>505</v>
      </c>
      <c r="O9255" s="17" t="s">
        <v>1303</v>
      </c>
      <c r="P9255" s="17" t="s">
        <v>8307</v>
      </c>
      <c r="Q9255" s="17" t="s">
        <v>306</v>
      </c>
      <c r="R9255" s="18">
        <v>125</v>
      </c>
      <c r="S9255" s="10">
        <v>50</v>
      </c>
      <c r="AA9255" s="11" t="str">
        <f t="shared" si="144"/>
        <v>56. Thanh HóaHuyện Nông Cống</v>
      </c>
    </row>
    <row r="9256" spans="11:27" ht="15.75">
      <c r="K9256" s="21"/>
      <c r="L9256" s="17"/>
      <c r="M9256" s="17"/>
      <c r="N9256" s="17" t="s">
        <v>505</v>
      </c>
      <c r="O9256" s="17" t="s">
        <v>1303</v>
      </c>
      <c r="P9256" s="17" t="s">
        <v>2820</v>
      </c>
      <c r="Q9256" s="17" t="s">
        <v>306</v>
      </c>
      <c r="R9256" s="18">
        <v>125</v>
      </c>
      <c r="S9256" s="10">
        <v>50</v>
      </c>
      <c r="AA9256" s="11" t="str">
        <f t="shared" si="144"/>
        <v>56. Thanh HóaHuyện Nông Cống</v>
      </c>
    </row>
    <row r="9257" spans="11:27" ht="15.75">
      <c r="K9257" s="21"/>
      <c r="L9257" s="17"/>
      <c r="M9257" s="17"/>
      <c r="N9257" s="17" t="s">
        <v>505</v>
      </c>
      <c r="O9257" s="17" t="s">
        <v>1303</v>
      </c>
      <c r="P9257" s="17" t="s">
        <v>4467</v>
      </c>
      <c r="Q9257" s="17" t="s">
        <v>306</v>
      </c>
      <c r="R9257" s="18">
        <v>125</v>
      </c>
      <c r="S9257" s="10">
        <v>50</v>
      </c>
      <c r="AA9257" s="11" t="str">
        <f t="shared" si="144"/>
        <v>56. Thanh HóaHuyện Nông Cống</v>
      </c>
    </row>
    <row r="9258" spans="11:27" ht="15.75">
      <c r="K9258" s="21"/>
      <c r="L9258" s="17"/>
      <c r="M9258" s="17"/>
      <c r="N9258" s="17" t="s">
        <v>505</v>
      </c>
      <c r="O9258" s="17" t="s">
        <v>1303</v>
      </c>
      <c r="P9258" s="17" t="s">
        <v>2590</v>
      </c>
      <c r="Q9258" s="17" t="s">
        <v>306</v>
      </c>
      <c r="R9258" s="18">
        <v>125</v>
      </c>
      <c r="S9258" s="10">
        <v>50</v>
      </c>
      <c r="AA9258" s="11" t="str">
        <f t="shared" si="144"/>
        <v>56. Thanh HóaHuyện Nông Cống</v>
      </c>
    </row>
    <row r="9259" spans="11:27" ht="15.75">
      <c r="K9259" s="21"/>
      <c r="L9259" s="17"/>
      <c r="M9259" s="17"/>
      <c r="N9259" s="17" t="s">
        <v>505</v>
      </c>
      <c r="O9259" s="17" t="s">
        <v>1303</v>
      </c>
      <c r="P9259" s="17" t="s">
        <v>8308</v>
      </c>
      <c r="Q9259" s="17" t="s">
        <v>306</v>
      </c>
      <c r="R9259" s="18">
        <v>125</v>
      </c>
      <c r="S9259" s="10">
        <v>50</v>
      </c>
      <c r="AA9259" s="11" t="str">
        <f t="shared" si="144"/>
        <v>56. Thanh HóaHuyện Nông Cống</v>
      </c>
    </row>
    <row r="9260" spans="11:27" ht="15.75">
      <c r="K9260" s="21"/>
      <c r="L9260" s="17"/>
      <c r="M9260" s="17"/>
      <c r="N9260" s="17" t="s">
        <v>505</v>
      </c>
      <c r="O9260" s="17" t="s">
        <v>1303</v>
      </c>
      <c r="P9260" s="17" t="s">
        <v>2591</v>
      </c>
      <c r="Q9260" s="17" t="s">
        <v>306</v>
      </c>
      <c r="R9260" s="18">
        <v>125</v>
      </c>
      <c r="S9260" s="10">
        <v>50</v>
      </c>
      <c r="AA9260" s="11" t="str">
        <f t="shared" si="144"/>
        <v>56. Thanh HóaHuyện Nông Cống</v>
      </c>
    </row>
    <row r="9261" spans="11:27" ht="15.75">
      <c r="K9261" s="21"/>
      <c r="L9261" s="17"/>
      <c r="M9261" s="17"/>
      <c r="N9261" s="17" t="s">
        <v>505</v>
      </c>
      <c r="O9261" s="17" t="s">
        <v>1303</v>
      </c>
      <c r="P9261" s="17" t="s">
        <v>8309</v>
      </c>
      <c r="Q9261" s="17" t="s">
        <v>306</v>
      </c>
      <c r="R9261" s="18">
        <v>125</v>
      </c>
      <c r="S9261" s="10">
        <v>50</v>
      </c>
      <c r="AA9261" s="11" t="str">
        <f t="shared" si="144"/>
        <v>56. Thanh HóaHuyện Nông Cống</v>
      </c>
    </row>
    <row r="9262" spans="11:27" ht="15.75">
      <c r="K9262" s="21"/>
      <c r="L9262" s="17"/>
      <c r="M9262" s="17"/>
      <c r="N9262" s="17" t="s">
        <v>505</v>
      </c>
      <c r="O9262" s="17" t="s">
        <v>1303</v>
      </c>
      <c r="P9262" s="17" t="s">
        <v>8310</v>
      </c>
      <c r="Q9262" s="17" t="s">
        <v>306</v>
      </c>
      <c r="R9262" s="18">
        <v>125</v>
      </c>
      <c r="S9262" s="10">
        <v>50</v>
      </c>
      <c r="AA9262" s="11" t="str">
        <f t="shared" si="144"/>
        <v>56. Thanh HóaHuyện Nông Cống</v>
      </c>
    </row>
    <row r="9263" spans="11:27" ht="15.75">
      <c r="K9263" s="21"/>
      <c r="L9263" s="17"/>
      <c r="M9263" s="17"/>
      <c r="N9263" s="17" t="s">
        <v>505</v>
      </c>
      <c r="O9263" s="17" t="s">
        <v>1303</v>
      </c>
      <c r="P9263" s="17" t="s">
        <v>407</v>
      </c>
      <c r="Q9263" s="17" t="s">
        <v>306</v>
      </c>
      <c r="R9263" s="18">
        <v>125</v>
      </c>
      <c r="S9263" s="10">
        <v>50</v>
      </c>
      <c r="AA9263" s="11" t="str">
        <f t="shared" si="144"/>
        <v>56. Thanh HóaHuyện Nông Cống</v>
      </c>
    </row>
    <row r="9264" spans="11:27" ht="15.75">
      <c r="K9264" s="21"/>
      <c r="L9264" s="17"/>
      <c r="M9264" s="17"/>
      <c r="N9264" s="17" t="s">
        <v>505</v>
      </c>
      <c r="O9264" s="17" t="s">
        <v>1303</v>
      </c>
      <c r="P9264" s="17" t="s">
        <v>8311</v>
      </c>
      <c r="Q9264" s="17" t="s">
        <v>306</v>
      </c>
      <c r="R9264" s="18">
        <v>125</v>
      </c>
      <c r="S9264" s="10">
        <v>50</v>
      </c>
      <c r="AA9264" s="11" t="str">
        <f t="shared" si="144"/>
        <v>56. Thanh HóaHuyện Nông Cống</v>
      </c>
    </row>
    <row r="9265" spans="11:27" ht="15.75">
      <c r="K9265" s="21"/>
      <c r="L9265" s="17"/>
      <c r="M9265" s="17"/>
      <c r="N9265" s="17" t="s">
        <v>505</v>
      </c>
      <c r="O9265" s="17" t="s">
        <v>1303</v>
      </c>
      <c r="P9265" s="17" t="s">
        <v>1249</v>
      </c>
      <c r="Q9265" s="17" t="s">
        <v>306</v>
      </c>
      <c r="R9265" s="18">
        <v>125</v>
      </c>
      <c r="S9265" s="10">
        <v>50</v>
      </c>
      <c r="AA9265" s="11" t="str">
        <f t="shared" si="144"/>
        <v>56. Thanh HóaHuyện Nông Cống</v>
      </c>
    </row>
    <row r="9266" spans="11:27" ht="15.75">
      <c r="K9266" s="21"/>
      <c r="L9266" s="17"/>
      <c r="M9266" s="17"/>
      <c r="N9266" s="17" t="s">
        <v>505</v>
      </c>
      <c r="O9266" s="17" t="s">
        <v>1293</v>
      </c>
      <c r="P9266" s="17" t="s">
        <v>8312</v>
      </c>
      <c r="Q9266" s="17" t="s">
        <v>356</v>
      </c>
      <c r="R9266" s="18">
        <v>155</v>
      </c>
      <c r="S9266" s="10">
        <v>56</v>
      </c>
      <c r="AA9266" s="11" t="str">
        <f t="shared" si="144"/>
        <v>56. Thanh HóaHuyện Nga Sơn</v>
      </c>
    </row>
    <row r="9267" spans="11:27" ht="15.75">
      <c r="K9267" s="21"/>
      <c r="L9267" s="17"/>
      <c r="M9267" s="17"/>
      <c r="N9267" s="17" t="s">
        <v>505</v>
      </c>
      <c r="O9267" s="17" t="s">
        <v>1293</v>
      </c>
      <c r="P9267" s="17" t="s">
        <v>8313</v>
      </c>
      <c r="Q9267" s="17" t="s">
        <v>356</v>
      </c>
      <c r="R9267" s="18">
        <v>155</v>
      </c>
      <c r="S9267" s="10">
        <v>56</v>
      </c>
      <c r="AA9267" s="11" t="str">
        <f t="shared" si="144"/>
        <v>56. Thanh HóaHuyện Nga Sơn</v>
      </c>
    </row>
    <row r="9268" spans="11:27" ht="15.75">
      <c r="K9268" s="21"/>
      <c r="L9268" s="17"/>
      <c r="M9268" s="17"/>
      <c r="N9268" s="17" t="s">
        <v>505</v>
      </c>
      <c r="O9268" s="17" t="s">
        <v>1293</v>
      </c>
      <c r="P9268" s="17" t="s">
        <v>8314</v>
      </c>
      <c r="Q9268" s="17" t="s">
        <v>356</v>
      </c>
      <c r="R9268" s="18">
        <v>155</v>
      </c>
      <c r="S9268" s="10">
        <v>56</v>
      </c>
      <c r="AA9268" s="11" t="str">
        <f t="shared" si="144"/>
        <v>56. Thanh HóaHuyện Nga Sơn</v>
      </c>
    </row>
    <row r="9269" spans="11:27" ht="15.75">
      <c r="K9269" s="21"/>
      <c r="L9269" s="17"/>
      <c r="M9269" s="17"/>
      <c r="N9269" s="17" t="s">
        <v>505</v>
      </c>
      <c r="O9269" s="17" t="s">
        <v>1293</v>
      </c>
      <c r="P9269" s="17" t="s">
        <v>8315</v>
      </c>
      <c r="Q9269" s="17" t="s">
        <v>356</v>
      </c>
      <c r="R9269" s="18">
        <v>155</v>
      </c>
      <c r="S9269" s="10">
        <v>56</v>
      </c>
      <c r="AA9269" s="11" t="str">
        <f t="shared" si="144"/>
        <v>56. Thanh HóaHuyện Nga Sơn</v>
      </c>
    </row>
    <row r="9270" spans="11:27" ht="15.75">
      <c r="K9270" s="21"/>
      <c r="L9270" s="17"/>
      <c r="M9270" s="17"/>
      <c r="N9270" s="17" t="s">
        <v>505</v>
      </c>
      <c r="O9270" s="17" t="s">
        <v>1293</v>
      </c>
      <c r="P9270" s="17" t="s">
        <v>8316</v>
      </c>
      <c r="Q9270" s="17" t="s">
        <v>356</v>
      </c>
      <c r="R9270" s="18">
        <v>155</v>
      </c>
      <c r="S9270" s="10">
        <v>56</v>
      </c>
      <c r="AA9270" s="11" t="str">
        <f t="shared" si="144"/>
        <v>56. Thanh HóaHuyện Nga Sơn</v>
      </c>
    </row>
    <row r="9271" spans="11:27" ht="15.75">
      <c r="K9271" s="21"/>
      <c r="L9271" s="17"/>
      <c r="M9271" s="17"/>
      <c r="N9271" s="17" t="s">
        <v>505</v>
      </c>
      <c r="O9271" s="17" t="s">
        <v>1293</v>
      </c>
      <c r="P9271" s="17" t="s">
        <v>8317</v>
      </c>
      <c r="Q9271" s="17" t="s">
        <v>356</v>
      </c>
      <c r="R9271" s="18">
        <v>155</v>
      </c>
      <c r="S9271" s="10">
        <v>56</v>
      </c>
      <c r="AA9271" s="11" t="str">
        <f t="shared" si="144"/>
        <v>56. Thanh HóaHuyện Nga Sơn</v>
      </c>
    </row>
    <row r="9272" spans="11:27" ht="15.75">
      <c r="K9272" s="21"/>
      <c r="L9272" s="17"/>
      <c r="M9272" s="17"/>
      <c r="N9272" s="17" t="s">
        <v>505</v>
      </c>
      <c r="O9272" s="17" t="s">
        <v>1293</v>
      </c>
      <c r="P9272" s="17" t="s">
        <v>8318</v>
      </c>
      <c r="Q9272" s="17" t="s">
        <v>356</v>
      </c>
      <c r="R9272" s="18">
        <v>155</v>
      </c>
      <c r="S9272" s="10">
        <v>56</v>
      </c>
      <c r="AA9272" s="11" t="str">
        <f t="shared" si="144"/>
        <v>56. Thanh HóaHuyện Nga Sơn</v>
      </c>
    </row>
    <row r="9273" spans="11:27" ht="15.75">
      <c r="K9273" s="21"/>
      <c r="L9273" s="17"/>
      <c r="M9273" s="17"/>
      <c r="N9273" s="17" t="s">
        <v>505</v>
      </c>
      <c r="O9273" s="17" t="s">
        <v>1293</v>
      </c>
      <c r="P9273" s="17" t="s">
        <v>8319</v>
      </c>
      <c r="Q9273" s="17" t="s">
        <v>356</v>
      </c>
      <c r="R9273" s="18">
        <v>155</v>
      </c>
      <c r="S9273" s="10">
        <v>56</v>
      </c>
      <c r="AA9273" s="11" t="str">
        <f t="shared" si="144"/>
        <v>56. Thanh HóaHuyện Nga Sơn</v>
      </c>
    </row>
    <row r="9274" spans="11:27" ht="15.75">
      <c r="K9274" s="21"/>
      <c r="L9274" s="17"/>
      <c r="M9274" s="17"/>
      <c r="N9274" s="17" t="s">
        <v>505</v>
      </c>
      <c r="O9274" s="17" t="s">
        <v>1293</v>
      </c>
      <c r="P9274" s="17" t="s">
        <v>8320</v>
      </c>
      <c r="Q9274" s="17" t="s">
        <v>356</v>
      </c>
      <c r="R9274" s="18">
        <v>155</v>
      </c>
      <c r="S9274" s="10">
        <v>56</v>
      </c>
      <c r="AA9274" s="11" t="str">
        <f t="shared" si="144"/>
        <v>56. Thanh HóaHuyện Nga Sơn</v>
      </c>
    </row>
    <row r="9275" spans="11:27" ht="15.75">
      <c r="K9275" s="21"/>
      <c r="L9275" s="17"/>
      <c r="M9275" s="17"/>
      <c r="N9275" s="17" t="s">
        <v>505</v>
      </c>
      <c r="O9275" s="17" t="s">
        <v>1293</v>
      </c>
      <c r="P9275" s="17" t="s">
        <v>8321</v>
      </c>
      <c r="Q9275" s="17" t="s">
        <v>356</v>
      </c>
      <c r="R9275" s="18">
        <v>155</v>
      </c>
      <c r="S9275" s="10">
        <v>56</v>
      </c>
      <c r="AA9275" s="11" t="str">
        <f t="shared" si="144"/>
        <v>56. Thanh HóaHuyện Nga Sơn</v>
      </c>
    </row>
    <row r="9276" spans="11:27" ht="15.75">
      <c r="K9276" s="21"/>
      <c r="L9276" s="17"/>
      <c r="M9276" s="17"/>
      <c r="N9276" s="17" t="s">
        <v>505</v>
      </c>
      <c r="O9276" s="17" t="s">
        <v>1293</v>
      </c>
      <c r="P9276" s="17" t="s">
        <v>8322</v>
      </c>
      <c r="Q9276" s="17" t="s">
        <v>356</v>
      </c>
      <c r="R9276" s="18">
        <v>155</v>
      </c>
      <c r="S9276" s="10">
        <v>56</v>
      </c>
      <c r="AA9276" s="11" t="str">
        <f t="shared" si="144"/>
        <v>56. Thanh HóaHuyện Nga Sơn</v>
      </c>
    </row>
    <row r="9277" spans="11:27" ht="15.75">
      <c r="K9277" s="21"/>
      <c r="L9277" s="17"/>
      <c r="M9277" s="17"/>
      <c r="N9277" s="17" t="s">
        <v>505</v>
      </c>
      <c r="O9277" s="17" t="s">
        <v>1293</v>
      </c>
      <c r="P9277" s="17" t="s">
        <v>8323</v>
      </c>
      <c r="Q9277" s="17" t="s">
        <v>356</v>
      </c>
      <c r="R9277" s="18">
        <v>155</v>
      </c>
      <c r="S9277" s="10">
        <v>56</v>
      </c>
      <c r="AA9277" s="11" t="str">
        <f t="shared" si="144"/>
        <v>56. Thanh HóaHuyện Nga Sơn</v>
      </c>
    </row>
    <row r="9278" spans="11:27" ht="15.75">
      <c r="K9278" s="21"/>
      <c r="L9278" s="17"/>
      <c r="M9278" s="17"/>
      <c r="N9278" s="17" t="s">
        <v>505</v>
      </c>
      <c r="O9278" s="17" t="s">
        <v>1293</v>
      </c>
      <c r="P9278" s="17" t="s">
        <v>8324</v>
      </c>
      <c r="Q9278" s="17" t="s">
        <v>356</v>
      </c>
      <c r="R9278" s="18">
        <v>155</v>
      </c>
      <c r="S9278" s="10">
        <v>56</v>
      </c>
      <c r="AA9278" s="11" t="str">
        <f t="shared" si="144"/>
        <v>56. Thanh HóaHuyện Nga Sơn</v>
      </c>
    </row>
    <row r="9279" spans="11:27" ht="15.75">
      <c r="K9279" s="21"/>
      <c r="L9279" s="17"/>
      <c r="M9279" s="17"/>
      <c r="N9279" s="17" t="s">
        <v>505</v>
      </c>
      <c r="O9279" s="17" t="s">
        <v>1293</v>
      </c>
      <c r="P9279" s="17" t="s">
        <v>8325</v>
      </c>
      <c r="Q9279" s="17" t="s">
        <v>356</v>
      </c>
      <c r="R9279" s="18">
        <v>155</v>
      </c>
      <c r="S9279" s="10">
        <v>56</v>
      </c>
      <c r="AA9279" s="11" t="str">
        <f t="shared" si="144"/>
        <v>56. Thanh HóaHuyện Nga Sơn</v>
      </c>
    </row>
    <row r="9280" spans="11:27" ht="15.75">
      <c r="K9280" s="21"/>
      <c r="L9280" s="17"/>
      <c r="M9280" s="17"/>
      <c r="N9280" s="17" t="s">
        <v>505</v>
      </c>
      <c r="O9280" s="17" t="s">
        <v>1293</v>
      </c>
      <c r="P9280" s="17" t="s">
        <v>8326</v>
      </c>
      <c r="Q9280" s="17" t="s">
        <v>356</v>
      </c>
      <c r="R9280" s="18">
        <v>155</v>
      </c>
      <c r="S9280" s="10">
        <v>56</v>
      </c>
      <c r="AA9280" s="11" t="str">
        <f t="shared" si="144"/>
        <v>56. Thanh HóaHuyện Nga Sơn</v>
      </c>
    </row>
    <row r="9281" spans="11:27" ht="15.75">
      <c r="K9281" s="21"/>
      <c r="L9281" s="17"/>
      <c r="M9281" s="17"/>
      <c r="N9281" s="17" t="s">
        <v>505</v>
      </c>
      <c r="O9281" s="17" t="s">
        <v>1293</v>
      </c>
      <c r="P9281" s="17" t="s">
        <v>8327</v>
      </c>
      <c r="Q9281" s="17" t="s">
        <v>356</v>
      </c>
      <c r="R9281" s="18">
        <v>155</v>
      </c>
      <c r="S9281" s="10">
        <v>56</v>
      </c>
      <c r="AA9281" s="11" t="str">
        <f t="shared" si="144"/>
        <v>56. Thanh HóaHuyện Nga Sơn</v>
      </c>
    </row>
    <row r="9282" spans="11:27" ht="15.75">
      <c r="K9282" s="21"/>
      <c r="L9282" s="17"/>
      <c r="M9282" s="17"/>
      <c r="N9282" s="17" t="s">
        <v>505</v>
      </c>
      <c r="O9282" s="17" t="s">
        <v>1293</v>
      </c>
      <c r="P9282" s="17" t="s">
        <v>8328</v>
      </c>
      <c r="Q9282" s="17" t="s">
        <v>356</v>
      </c>
      <c r="R9282" s="18">
        <v>155</v>
      </c>
      <c r="S9282" s="10">
        <v>56</v>
      </c>
      <c r="AA9282" s="11" t="str">
        <f t="shared" si="144"/>
        <v>56. Thanh HóaHuyện Nga Sơn</v>
      </c>
    </row>
    <row r="9283" spans="11:27" ht="15.75">
      <c r="K9283" s="21"/>
      <c r="L9283" s="17"/>
      <c r="M9283" s="17"/>
      <c r="N9283" s="17" t="s">
        <v>505</v>
      </c>
      <c r="O9283" s="17" t="s">
        <v>1293</v>
      </c>
      <c r="P9283" s="17" t="s">
        <v>8329</v>
      </c>
      <c r="Q9283" s="17" t="s">
        <v>356</v>
      </c>
      <c r="R9283" s="18">
        <v>155</v>
      </c>
      <c r="S9283" s="10">
        <v>56</v>
      </c>
      <c r="AA9283" s="11" t="str">
        <f t="shared" si="144"/>
        <v>56. Thanh HóaHuyện Nga Sơn</v>
      </c>
    </row>
    <row r="9284" spans="11:27" ht="15.75">
      <c r="K9284" s="21"/>
      <c r="L9284" s="17"/>
      <c r="M9284" s="17"/>
      <c r="N9284" s="17" t="s">
        <v>505</v>
      </c>
      <c r="O9284" s="17" t="s">
        <v>1293</v>
      </c>
      <c r="P9284" s="17" t="s">
        <v>8330</v>
      </c>
      <c r="Q9284" s="17" t="s">
        <v>356</v>
      </c>
      <c r="R9284" s="18">
        <v>155</v>
      </c>
      <c r="S9284" s="10">
        <v>56</v>
      </c>
      <c r="AA9284" s="11" t="str">
        <f t="shared" si="144"/>
        <v>56. Thanh HóaHuyện Nga Sơn</v>
      </c>
    </row>
    <row r="9285" spans="11:27" ht="15.75">
      <c r="K9285" s="21"/>
      <c r="L9285" s="17"/>
      <c r="M9285" s="17"/>
      <c r="N9285" s="17" t="s">
        <v>505</v>
      </c>
      <c r="O9285" s="17" t="s">
        <v>1293</v>
      </c>
      <c r="P9285" s="17" t="s">
        <v>8331</v>
      </c>
      <c r="Q9285" s="17" t="s">
        <v>356</v>
      </c>
      <c r="R9285" s="18">
        <v>155</v>
      </c>
      <c r="S9285" s="10">
        <v>56</v>
      </c>
      <c r="AA9285" s="11" t="str">
        <f t="shared" si="144"/>
        <v>56. Thanh HóaHuyện Nga Sơn</v>
      </c>
    </row>
    <row r="9286" spans="11:27" ht="15.75">
      <c r="K9286" s="21"/>
      <c r="L9286" s="17"/>
      <c r="M9286" s="17"/>
      <c r="N9286" s="17" t="s">
        <v>505</v>
      </c>
      <c r="O9286" s="17" t="s">
        <v>1293</v>
      </c>
      <c r="P9286" s="17" t="s">
        <v>8332</v>
      </c>
      <c r="Q9286" s="17" t="s">
        <v>356</v>
      </c>
      <c r="R9286" s="18">
        <v>155</v>
      </c>
      <c r="S9286" s="10">
        <v>56</v>
      </c>
      <c r="AA9286" s="11" t="str">
        <f t="shared" ref="AA9286:AA9349" si="145">N9286&amp;O9286</f>
        <v>56. Thanh HóaHuyện Nga Sơn</v>
      </c>
    </row>
    <row r="9287" spans="11:27" ht="15.75">
      <c r="K9287" s="21"/>
      <c r="L9287" s="17"/>
      <c r="M9287" s="17"/>
      <c r="N9287" s="17" t="s">
        <v>505</v>
      </c>
      <c r="O9287" s="17" t="s">
        <v>1293</v>
      </c>
      <c r="P9287" s="17" t="s">
        <v>8333</v>
      </c>
      <c r="Q9287" s="17" t="s">
        <v>356</v>
      </c>
      <c r="R9287" s="18">
        <v>155</v>
      </c>
      <c r="S9287" s="10">
        <v>56</v>
      </c>
      <c r="AA9287" s="11" t="str">
        <f t="shared" si="145"/>
        <v>56. Thanh HóaHuyện Nga Sơn</v>
      </c>
    </row>
    <row r="9288" spans="11:27" ht="15.75">
      <c r="K9288" s="21"/>
      <c r="L9288" s="17"/>
      <c r="M9288" s="17"/>
      <c r="N9288" s="17" t="s">
        <v>505</v>
      </c>
      <c r="O9288" s="17" t="s">
        <v>1293</v>
      </c>
      <c r="P9288" s="17" t="s">
        <v>8334</v>
      </c>
      <c r="Q9288" s="17" t="s">
        <v>356</v>
      </c>
      <c r="R9288" s="18">
        <v>155</v>
      </c>
      <c r="S9288" s="10">
        <v>56</v>
      </c>
      <c r="AA9288" s="11" t="str">
        <f t="shared" si="145"/>
        <v>56. Thanh HóaHuyện Nga Sơn</v>
      </c>
    </row>
    <row r="9289" spans="11:27" ht="15.75">
      <c r="K9289" s="21"/>
      <c r="L9289" s="17"/>
      <c r="M9289" s="17"/>
      <c r="N9289" s="17" t="s">
        <v>505</v>
      </c>
      <c r="O9289" s="17" t="s">
        <v>1293</v>
      </c>
      <c r="P9289" s="17" t="s">
        <v>8335</v>
      </c>
      <c r="Q9289" s="17" t="s">
        <v>356</v>
      </c>
      <c r="R9289" s="18">
        <v>155</v>
      </c>
      <c r="S9289" s="10">
        <v>56</v>
      </c>
      <c r="AA9289" s="11" t="str">
        <f t="shared" si="145"/>
        <v>56. Thanh HóaHuyện Nga Sơn</v>
      </c>
    </row>
    <row r="9290" spans="11:27" ht="15.75">
      <c r="K9290" s="21"/>
      <c r="L9290" s="17"/>
      <c r="M9290" s="17"/>
      <c r="N9290" s="17" t="s">
        <v>505</v>
      </c>
      <c r="O9290" s="17" t="s">
        <v>1296</v>
      </c>
      <c r="P9290" s="17" t="s">
        <v>8336</v>
      </c>
      <c r="Q9290" s="17" t="s">
        <v>297</v>
      </c>
      <c r="R9290" s="18">
        <v>95</v>
      </c>
      <c r="S9290" s="10">
        <v>44</v>
      </c>
      <c r="AA9290" s="11" t="str">
        <f t="shared" si="145"/>
        <v>56. Thanh HóaHuyện Ngọc Lặc</v>
      </c>
    </row>
    <row r="9291" spans="11:27" ht="15.75">
      <c r="K9291" s="21"/>
      <c r="L9291" s="17"/>
      <c r="M9291" s="17"/>
      <c r="N9291" s="17" t="s">
        <v>505</v>
      </c>
      <c r="O9291" s="17" t="s">
        <v>1296</v>
      </c>
      <c r="P9291" s="17" t="s">
        <v>8337</v>
      </c>
      <c r="Q9291" s="17" t="s">
        <v>297</v>
      </c>
      <c r="R9291" s="18">
        <v>95</v>
      </c>
      <c r="S9291" s="10">
        <v>44</v>
      </c>
      <c r="AA9291" s="11" t="str">
        <f t="shared" si="145"/>
        <v>56. Thanh HóaHuyện Ngọc Lặc</v>
      </c>
    </row>
    <row r="9292" spans="11:27" ht="15.75">
      <c r="K9292" s="21"/>
      <c r="L9292" s="17"/>
      <c r="M9292" s="17"/>
      <c r="N9292" s="17" t="s">
        <v>505</v>
      </c>
      <c r="O9292" s="17" t="s">
        <v>1296</v>
      </c>
      <c r="P9292" s="17" t="s">
        <v>8338</v>
      </c>
      <c r="Q9292" s="17" t="s">
        <v>297</v>
      </c>
      <c r="R9292" s="18">
        <v>95</v>
      </c>
      <c r="S9292" s="10">
        <v>44</v>
      </c>
      <c r="AA9292" s="11" t="str">
        <f t="shared" si="145"/>
        <v>56. Thanh HóaHuyện Ngọc Lặc</v>
      </c>
    </row>
    <row r="9293" spans="11:27" ht="15.75">
      <c r="K9293" s="21"/>
      <c r="L9293" s="17"/>
      <c r="M9293" s="17"/>
      <c r="N9293" s="17" t="s">
        <v>505</v>
      </c>
      <c r="O9293" s="17" t="s">
        <v>1296</v>
      </c>
      <c r="P9293" s="17" t="s">
        <v>6859</v>
      </c>
      <c r="Q9293" s="17" t="s">
        <v>297</v>
      </c>
      <c r="R9293" s="18">
        <v>95</v>
      </c>
      <c r="S9293" s="10">
        <v>44</v>
      </c>
      <c r="AA9293" s="11" t="str">
        <f t="shared" si="145"/>
        <v>56. Thanh HóaHuyện Ngọc Lặc</v>
      </c>
    </row>
    <row r="9294" spans="11:27" ht="15.75">
      <c r="K9294" s="21"/>
      <c r="L9294" s="17"/>
      <c r="M9294" s="17"/>
      <c r="N9294" s="17" t="s">
        <v>505</v>
      </c>
      <c r="O9294" s="17" t="s">
        <v>1296</v>
      </c>
      <c r="P9294" s="17" t="s">
        <v>8339</v>
      </c>
      <c r="Q9294" s="17" t="s">
        <v>297</v>
      </c>
      <c r="R9294" s="18">
        <v>95</v>
      </c>
      <c r="S9294" s="10">
        <v>44</v>
      </c>
      <c r="AA9294" s="11" t="str">
        <f t="shared" si="145"/>
        <v>56. Thanh HóaHuyện Ngọc Lặc</v>
      </c>
    </row>
    <row r="9295" spans="11:27" ht="15.75">
      <c r="K9295" s="21"/>
      <c r="L9295" s="17"/>
      <c r="M9295" s="17"/>
      <c r="N9295" s="17" t="s">
        <v>505</v>
      </c>
      <c r="O9295" s="17" t="s">
        <v>1296</v>
      </c>
      <c r="P9295" s="17" t="s">
        <v>4891</v>
      </c>
      <c r="Q9295" s="17" t="s">
        <v>297</v>
      </c>
      <c r="R9295" s="18">
        <v>95</v>
      </c>
      <c r="S9295" s="10">
        <v>44</v>
      </c>
      <c r="AA9295" s="11" t="str">
        <f t="shared" si="145"/>
        <v>56. Thanh HóaHuyện Ngọc Lặc</v>
      </c>
    </row>
    <row r="9296" spans="11:27" ht="15.75">
      <c r="K9296" s="21"/>
      <c r="L9296" s="17"/>
      <c r="M9296" s="17"/>
      <c r="N9296" s="17" t="s">
        <v>505</v>
      </c>
      <c r="O9296" s="17" t="s">
        <v>1296</v>
      </c>
      <c r="P9296" s="17" t="s">
        <v>3275</v>
      </c>
      <c r="Q9296" s="17" t="s">
        <v>297</v>
      </c>
      <c r="R9296" s="18">
        <v>95</v>
      </c>
      <c r="S9296" s="10">
        <v>44</v>
      </c>
      <c r="AA9296" s="11" t="str">
        <f t="shared" si="145"/>
        <v>56. Thanh HóaHuyện Ngọc Lặc</v>
      </c>
    </row>
    <row r="9297" spans="11:27" ht="15.75">
      <c r="K9297" s="21"/>
      <c r="L9297" s="17"/>
      <c r="M9297" s="17"/>
      <c r="N9297" s="17" t="s">
        <v>505</v>
      </c>
      <c r="O9297" s="17" t="s">
        <v>1296</v>
      </c>
      <c r="P9297" s="17" t="s">
        <v>4349</v>
      </c>
      <c r="Q9297" s="17" t="s">
        <v>297</v>
      </c>
      <c r="R9297" s="18">
        <v>95</v>
      </c>
      <c r="S9297" s="10">
        <v>44</v>
      </c>
      <c r="AA9297" s="11" t="str">
        <f t="shared" si="145"/>
        <v>56. Thanh HóaHuyện Ngọc Lặc</v>
      </c>
    </row>
    <row r="9298" spans="11:27" ht="15.75">
      <c r="K9298" s="21"/>
      <c r="L9298" s="17"/>
      <c r="M9298" s="17"/>
      <c r="N9298" s="17" t="s">
        <v>505</v>
      </c>
      <c r="O9298" s="17" t="s">
        <v>1296</v>
      </c>
      <c r="P9298" s="17" t="s">
        <v>5151</v>
      </c>
      <c r="Q9298" s="17" t="s">
        <v>297</v>
      </c>
      <c r="R9298" s="18">
        <v>95</v>
      </c>
      <c r="S9298" s="10">
        <v>44</v>
      </c>
      <c r="AA9298" s="11" t="str">
        <f t="shared" si="145"/>
        <v>56. Thanh HóaHuyện Ngọc Lặc</v>
      </c>
    </row>
    <row r="9299" spans="11:27" ht="15.75">
      <c r="K9299" s="21"/>
      <c r="L9299" s="17"/>
      <c r="M9299" s="17"/>
      <c r="N9299" s="17" t="s">
        <v>505</v>
      </c>
      <c r="O9299" s="17" t="s">
        <v>1296</v>
      </c>
      <c r="P9299" s="17" t="s">
        <v>4134</v>
      </c>
      <c r="Q9299" s="17" t="s">
        <v>297</v>
      </c>
      <c r="R9299" s="18">
        <v>95</v>
      </c>
      <c r="S9299" s="10">
        <v>44</v>
      </c>
      <c r="AA9299" s="11" t="str">
        <f t="shared" si="145"/>
        <v>56. Thanh HóaHuyện Ngọc Lặc</v>
      </c>
    </row>
    <row r="9300" spans="11:27" ht="15.75">
      <c r="K9300" s="21"/>
      <c r="L9300" s="17"/>
      <c r="M9300" s="17"/>
      <c r="N9300" s="17" t="s">
        <v>505</v>
      </c>
      <c r="O9300" s="17" t="s">
        <v>1296</v>
      </c>
      <c r="P9300" s="17" t="s">
        <v>4817</v>
      </c>
      <c r="Q9300" s="17" t="s">
        <v>297</v>
      </c>
      <c r="R9300" s="18">
        <v>95</v>
      </c>
      <c r="S9300" s="10">
        <v>44</v>
      </c>
      <c r="AA9300" s="11" t="str">
        <f t="shared" si="145"/>
        <v>56. Thanh HóaHuyện Ngọc Lặc</v>
      </c>
    </row>
    <row r="9301" spans="11:27" ht="15.75">
      <c r="K9301" s="21"/>
      <c r="L9301" s="17"/>
      <c r="M9301" s="17"/>
      <c r="N9301" s="17" t="s">
        <v>505</v>
      </c>
      <c r="O9301" s="17" t="s">
        <v>1296</v>
      </c>
      <c r="P9301" s="17" t="s">
        <v>2549</v>
      </c>
      <c r="Q9301" s="17" t="s">
        <v>297</v>
      </c>
      <c r="R9301" s="18">
        <v>95</v>
      </c>
      <c r="S9301" s="10">
        <v>44</v>
      </c>
      <c r="AA9301" s="11" t="str">
        <f t="shared" si="145"/>
        <v>56. Thanh HóaHuyện Ngọc Lặc</v>
      </c>
    </row>
    <row r="9302" spans="11:27" ht="15.75">
      <c r="K9302" s="21"/>
      <c r="L9302" s="17"/>
      <c r="M9302" s="17"/>
      <c r="N9302" s="17" t="s">
        <v>505</v>
      </c>
      <c r="O9302" s="17" t="s">
        <v>1296</v>
      </c>
      <c r="P9302" s="17" t="s">
        <v>8340</v>
      </c>
      <c r="Q9302" s="17" t="s">
        <v>297</v>
      </c>
      <c r="R9302" s="18">
        <v>95</v>
      </c>
      <c r="S9302" s="10">
        <v>44</v>
      </c>
      <c r="AA9302" s="11" t="str">
        <f t="shared" si="145"/>
        <v>56. Thanh HóaHuyện Ngọc Lặc</v>
      </c>
    </row>
    <row r="9303" spans="11:27" ht="15.75">
      <c r="K9303" s="21"/>
      <c r="L9303" s="17"/>
      <c r="M9303" s="17"/>
      <c r="N9303" s="17" t="s">
        <v>505</v>
      </c>
      <c r="O9303" s="17" t="s">
        <v>1296</v>
      </c>
      <c r="P9303" s="17" t="s">
        <v>8341</v>
      </c>
      <c r="Q9303" s="17" t="s">
        <v>297</v>
      </c>
      <c r="R9303" s="18">
        <v>95</v>
      </c>
      <c r="S9303" s="10">
        <v>44</v>
      </c>
      <c r="AA9303" s="11" t="str">
        <f t="shared" si="145"/>
        <v>56. Thanh HóaHuyện Ngọc Lặc</v>
      </c>
    </row>
    <row r="9304" spans="11:27" ht="15.75">
      <c r="K9304" s="21"/>
      <c r="L9304" s="17"/>
      <c r="M9304" s="17"/>
      <c r="N9304" s="17" t="s">
        <v>505</v>
      </c>
      <c r="O9304" s="17" t="s">
        <v>1296</v>
      </c>
      <c r="P9304" s="17" t="s">
        <v>8342</v>
      </c>
      <c r="Q9304" s="17" t="s">
        <v>297</v>
      </c>
      <c r="R9304" s="18">
        <v>95</v>
      </c>
      <c r="S9304" s="10">
        <v>44</v>
      </c>
      <c r="AA9304" s="11" t="str">
        <f t="shared" si="145"/>
        <v>56. Thanh HóaHuyện Ngọc Lặc</v>
      </c>
    </row>
    <row r="9305" spans="11:27" ht="15.75">
      <c r="K9305" s="21"/>
      <c r="L9305" s="17"/>
      <c r="M9305" s="17"/>
      <c r="N9305" s="17" t="s">
        <v>505</v>
      </c>
      <c r="O9305" s="17" t="s">
        <v>1296</v>
      </c>
      <c r="P9305" s="17" t="s">
        <v>8343</v>
      </c>
      <c r="Q9305" s="17" t="s">
        <v>297</v>
      </c>
      <c r="R9305" s="18">
        <v>95</v>
      </c>
      <c r="S9305" s="10">
        <v>44</v>
      </c>
      <c r="AA9305" s="11" t="str">
        <f t="shared" si="145"/>
        <v>56. Thanh HóaHuyện Ngọc Lặc</v>
      </c>
    </row>
    <row r="9306" spans="11:27" ht="15.75">
      <c r="K9306" s="21"/>
      <c r="L9306" s="17"/>
      <c r="M9306" s="17"/>
      <c r="N9306" s="17" t="s">
        <v>505</v>
      </c>
      <c r="O9306" s="17" t="s">
        <v>1296</v>
      </c>
      <c r="P9306" s="17" t="s">
        <v>8344</v>
      </c>
      <c r="Q9306" s="17" t="s">
        <v>297</v>
      </c>
      <c r="R9306" s="18">
        <v>95</v>
      </c>
      <c r="S9306" s="10">
        <v>44</v>
      </c>
      <c r="AA9306" s="11" t="str">
        <f t="shared" si="145"/>
        <v>56. Thanh HóaHuyện Ngọc Lặc</v>
      </c>
    </row>
    <row r="9307" spans="11:27" ht="15.75">
      <c r="K9307" s="21"/>
      <c r="L9307" s="17"/>
      <c r="M9307" s="17"/>
      <c r="N9307" s="17" t="s">
        <v>505</v>
      </c>
      <c r="O9307" s="17" t="s">
        <v>1296</v>
      </c>
      <c r="P9307" s="17" t="s">
        <v>910</v>
      </c>
      <c r="Q9307" s="17" t="s">
        <v>297</v>
      </c>
      <c r="R9307" s="18">
        <v>95</v>
      </c>
      <c r="S9307" s="10">
        <v>44</v>
      </c>
      <c r="AA9307" s="11" t="str">
        <f t="shared" si="145"/>
        <v>56. Thanh HóaHuyện Ngọc Lặc</v>
      </c>
    </row>
    <row r="9308" spans="11:27" ht="15.75">
      <c r="K9308" s="21"/>
      <c r="L9308" s="17"/>
      <c r="M9308" s="17"/>
      <c r="N9308" s="17" t="s">
        <v>505</v>
      </c>
      <c r="O9308" s="17" t="s">
        <v>1296</v>
      </c>
      <c r="P9308" s="17" t="s">
        <v>8345</v>
      </c>
      <c r="Q9308" s="17" t="s">
        <v>297</v>
      </c>
      <c r="R9308" s="18">
        <v>95</v>
      </c>
      <c r="S9308" s="10">
        <v>44</v>
      </c>
      <c r="AA9308" s="11" t="str">
        <f t="shared" si="145"/>
        <v>56. Thanh HóaHuyện Ngọc Lặc</v>
      </c>
    </row>
    <row r="9309" spans="11:27" ht="15.75">
      <c r="K9309" s="21"/>
      <c r="L9309" s="17"/>
      <c r="M9309" s="17"/>
      <c r="N9309" s="17" t="s">
        <v>505</v>
      </c>
      <c r="O9309" s="17" t="s">
        <v>1296</v>
      </c>
      <c r="P9309" s="17" t="s">
        <v>8346</v>
      </c>
      <c r="Q9309" s="17" t="s">
        <v>297</v>
      </c>
      <c r="R9309" s="18">
        <v>95</v>
      </c>
      <c r="S9309" s="10">
        <v>44</v>
      </c>
      <c r="AA9309" s="11" t="str">
        <f t="shared" si="145"/>
        <v>56. Thanh HóaHuyện Ngọc Lặc</v>
      </c>
    </row>
    <row r="9310" spans="11:27" ht="15.75">
      <c r="K9310" s="21"/>
      <c r="L9310" s="17"/>
      <c r="M9310" s="17"/>
      <c r="N9310" s="17" t="s">
        <v>505</v>
      </c>
      <c r="O9310" s="17" t="s">
        <v>1296</v>
      </c>
      <c r="P9310" s="17" t="s">
        <v>8347</v>
      </c>
      <c r="Q9310" s="17" t="s">
        <v>297</v>
      </c>
      <c r="R9310" s="18">
        <v>95</v>
      </c>
      <c r="S9310" s="10">
        <v>44</v>
      </c>
      <c r="AA9310" s="11" t="str">
        <f t="shared" si="145"/>
        <v>56. Thanh HóaHuyện Ngọc Lặc</v>
      </c>
    </row>
    <row r="9311" spans="11:27" ht="15.75">
      <c r="K9311" s="21"/>
      <c r="L9311" s="17"/>
      <c r="M9311" s="17"/>
      <c r="N9311" s="17" t="s">
        <v>505</v>
      </c>
      <c r="O9311" s="17" t="s">
        <v>1298</v>
      </c>
      <c r="P9311" s="17" t="s">
        <v>8348</v>
      </c>
      <c r="Q9311" s="17" t="s">
        <v>297</v>
      </c>
      <c r="R9311" s="18">
        <v>95</v>
      </c>
      <c r="S9311" s="10">
        <v>44</v>
      </c>
      <c r="AA9311" s="11" t="str">
        <f t="shared" si="145"/>
        <v>56. Thanh HóaHuyện Như Thanh</v>
      </c>
    </row>
    <row r="9312" spans="11:27" ht="15.75">
      <c r="K9312" s="21"/>
      <c r="L9312" s="17"/>
      <c r="M9312" s="17"/>
      <c r="N9312" s="17" t="s">
        <v>505</v>
      </c>
      <c r="O9312" s="17" t="s">
        <v>1298</v>
      </c>
      <c r="P9312" s="17" t="s">
        <v>8349</v>
      </c>
      <c r="Q9312" s="17" t="s">
        <v>297</v>
      </c>
      <c r="R9312" s="18">
        <v>95</v>
      </c>
      <c r="S9312" s="10">
        <v>44</v>
      </c>
      <c r="AA9312" s="11" t="str">
        <f t="shared" si="145"/>
        <v>56. Thanh HóaHuyện Như Thanh</v>
      </c>
    </row>
    <row r="9313" spans="11:27" ht="15.75">
      <c r="K9313" s="21"/>
      <c r="L9313" s="17"/>
      <c r="M9313" s="17"/>
      <c r="N9313" s="17" t="s">
        <v>505</v>
      </c>
      <c r="O9313" s="17" t="s">
        <v>1298</v>
      </c>
      <c r="P9313" s="17" t="s">
        <v>6132</v>
      </c>
      <c r="Q9313" s="17" t="s">
        <v>297</v>
      </c>
      <c r="R9313" s="18">
        <v>95</v>
      </c>
      <c r="S9313" s="10">
        <v>44</v>
      </c>
      <c r="AA9313" s="11" t="str">
        <f t="shared" si="145"/>
        <v>56. Thanh HóaHuyện Như Thanh</v>
      </c>
    </row>
    <row r="9314" spans="11:27" ht="15.75">
      <c r="K9314" s="21"/>
      <c r="L9314" s="17"/>
      <c r="M9314" s="17"/>
      <c r="N9314" s="17" t="s">
        <v>505</v>
      </c>
      <c r="O9314" s="17" t="s">
        <v>1298</v>
      </c>
      <c r="P9314" s="17" t="s">
        <v>8350</v>
      </c>
      <c r="Q9314" s="17" t="s">
        <v>297</v>
      </c>
      <c r="R9314" s="18">
        <v>95</v>
      </c>
      <c r="S9314" s="10">
        <v>44</v>
      </c>
      <c r="AA9314" s="11" t="str">
        <f t="shared" si="145"/>
        <v>56. Thanh HóaHuyện Như Thanh</v>
      </c>
    </row>
    <row r="9315" spans="11:27" ht="15.75">
      <c r="K9315" s="21"/>
      <c r="L9315" s="17"/>
      <c r="M9315" s="17"/>
      <c r="N9315" s="17" t="s">
        <v>505</v>
      </c>
      <c r="O9315" s="17" t="s">
        <v>1298</v>
      </c>
      <c r="P9315" s="17" t="s">
        <v>2608</v>
      </c>
      <c r="Q9315" s="17" t="s">
        <v>297</v>
      </c>
      <c r="R9315" s="18">
        <v>95</v>
      </c>
      <c r="S9315" s="10">
        <v>44</v>
      </c>
      <c r="AA9315" s="11" t="str">
        <f t="shared" si="145"/>
        <v>56. Thanh HóaHuyện Như Thanh</v>
      </c>
    </row>
    <row r="9316" spans="11:27" ht="15.75">
      <c r="K9316" s="21"/>
      <c r="L9316" s="17"/>
      <c r="M9316" s="17"/>
      <c r="N9316" s="17" t="s">
        <v>505</v>
      </c>
      <c r="O9316" s="17" t="s">
        <v>1298</v>
      </c>
      <c r="P9316" s="17" t="s">
        <v>8351</v>
      </c>
      <c r="Q9316" s="17" t="s">
        <v>297</v>
      </c>
      <c r="R9316" s="18">
        <v>95</v>
      </c>
      <c r="S9316" s="10">
        <v>44</v>
      </c>
      <c r="AA9316" s="11" t="str">
        <f t="shared" si="145"/>
        <v>56. Thanh HóaHuyện Như Thanh</v>
      </c>
    </row>
    <row r="9317" spans="11:27" ht="15.75">
      <c r="K9317" s="21"/>
      <c r="L9317" s="17"/>
      <c r="M9317" s="17"/>
      <c r="N9317" s="17" t="s">
        <v>505</v>
      </c>
      <c r="O9317" s="17" t="s">
        <v>1298</v>
      </c>
      <c r="P9317" s="17" t="s">
        <v>8352</v>
      </c>
      <c r="Q9317" s="17" t="s">
        <v>297</v>
      </c>
      <c r="R9317" s="18">
        <v>95</v>
      </c>
      <c r="S9317" s="10">
        <v>44</v>
      </c>
      <c r="AA9317" s="11" t="str">
        <f t="shared" si="145"/>
        <v>56. Thanh HóaHuyện Như Thanh</v>
      </c>
    </row>
    <row r="9318" spans="11:27" ht="15.75">
      <c r="K9318" s="21"/>
      <c r="L9318" s="17"/>
      <c r="M9318" s="17"/>
      <c r="N9318" s="17" t="s">
        <v>505</v>
      </c>
      <c r="O9318" s="17" t="s">
        <v>1298</v>
      </c>
      <c r="P9318" s="17" t="s">
        <v>2995</v>
      </c>
      <c r="Q9318" s="17" t="s">
        <v>297</v>
      </c>
      <c r="R9318" s="18">
        <v>95</v>
      </c>
      <c r="S9318" s="10">
        <v>44</v>
      </c>
      <c r="AA9318" s="11" t="str">
        <f t="shared" si="145"/>
        <v>56. Thanh HóaHuyện Như Thanh</v>
      </c>
    </row>
    <row r="9319" spans="11:27" ht="15.75">
      <c r="K9319" s="21"/>
      <c r="L9319" s="17"/>
      <c r="M9319" s="17"/>
      <c r="N9319" s="17" t="s">
        <v>505</v>
      </c>
      <c r="O9319" s="17" t="s">
        <v>1298</v>
      </c>
      <c r="P9319" s="17" t="s">
        <v>8353</v>
      </c>
      <c r="Q9319" s="17" t="s">
        <v>297</v>
      </c>
      <c r="R9319" s="18">
        <v>95</v>
      </c>
      <c r="S9319" s="10">
        <v>44</v>
      </c>
      <c r="AA9319" s="11" t="str">
        <f t="shared" si="145"/>
        <v>56. Thanh HóaHuyện Như Thanh</v>
      </c>
    </row>
    <row r="9320" spans="11:27" ht="15.75">
      <c r="K9320" s="21"/>
      <c r="L9320" s="17"/>
      <c r="M9320" s="17"/>
      <c r="N9320" s="17" t="s">
        <v>505</v>
      </c>
      <c r="O9320" s="17" t="s">
        <v>1298</v>
      </c>
      <c r="P9320" s="17" t="s">
        <v>8354</v>
      </c>
      <c r="Q9320" s="17" t="s">
        <v>297</v>
      </c>
      <c r="R9320" s="18">
        <v>95</v>
      </c>
      <c r="S9320" s="10">
        <v>44</v>
      </c>
      <c r="AA9320" s="11" t="str">
        <f t="shared" si="145"/>
        <v>56. Thanh HóaHuyện Như Thanh</v>
      </c>
    </row>
    <row r="9321" spans="11:27" ht="15.75">
      <c r="K9321" s="21"/>
      <c r="L9321" s="17"/>
      <c r="M9321" s="17"/>
      <c r="N9321" s="17" t="s">
        <v>505</v>
      </c>
      <c r="O9321" s="17" t="s">
        <v>1298</v>
      </c>
      <c r="P9321" s="17" t="s">
        <v>8355</v>
      </c>
      <c r="Q9321" s="17" t="s">
        <v>297</v>
      </c>
      <c r="R9321" s="18">
        <v>95</v>
      </c>
      <c r="S9321" s="10">
        <v>44</v>
      </c>
      <c r="AA9321" s="11" t="str">
        <f t="shared" si="145"/>
        <v>56. Thanh HóaHuyện Như Thanh</v>
      </c>
    </row>
    <row r="9322" spans="11:27" ht="15.75">
      <c r="K9322" s="21"/>
      <c r="L9322" s="17"/>
      <c r="M9322" s="17"/>
      <c r="N9322" s="17" t="s">
        <v>505</v>
      </c>
      <c r="O9322" s="17" t="s">
        <v>1298</v>
      </c>
      <c r="P9322" s="17" t="s">
        <v>8356</v>
      </c>
      <c r="Q9322" s="17" t="s">
        <v>297</v>
      </c>
      <c r="R9322" s="18">
        <v>95</v>
      </c>
      <c r="S9322" s="10">
        <v>44</v>
      </c>
      <c r="AA9322" s="11" t="str">
        <f t="shared" si="145"/>
        <v>56. Thanh HóaHuyện Như Thanh</v>
      </c>
    </row>
    <row r="9323" spans="11:27" ht="15.75">
      <c r="K9323" s="21"/>
      <c r="L9323" s="17"/>
      <c r="M9323" s="17"/>
      <c r="N9323" s="17" t="s">
        <v>505</v>
      </c>
      <c r="O9323" s="17" t="s">
        <v>1298</v>
      </c>
      <c r="P9323" s="17" t="s">
        <v>3547</v>
      </c>
      <c r="Q9323" s="17" t="s">
        <v>297</v>
      </c>
      <c r="R9323" s="18">
        <v>95</v>
      </c>
      <c r="S9323" s="10">
        <v>44</v>
      </c>
      <c r="AA9323" s="11" t="str">
        <f t="shared" si="145"/>
        <v>56. Thanh HóaHuyện Như Thanh</v>
      </c>
    </row>
    <row r="9324" spans="11:27" ht="15.75">
      <c r="K9324" s="21"/>
      <c r="L9324" s="17"/>
      <c r="M9324" s="17"/>
      <c r="N9324" s="17" t="s">
        <v>505</v>
      </c>
      <c r="O9324" s="17" t="s">
        <v>1298</v>
      </c>
      <c r="P9324" s="17" t="s">
        <v>6248</v>
      </c>
      <c r="Q9324" s="17" t="s">
        <v>297</v>
      </c>
      <c r="R9324" s="18">
        <v>95</v>
      </c>
      <c r="S9324" s="10">
        <v>44</v>
      </c>
      <c r="AA9324" s="11" t="str">
        <f t="shared" si="145"/>
        <v>56. Thanh HóaHuyện Như Thanh</v>
      </c>
    </row>
    <row r="9325" spans="11:27" ht="15.75">
      <c r="K9325" s="21"/>
      <c r="L9325" s="17"/>
      <c r="M9325" s="17"/>
      <c r="N9325" s="17" t="s">
        <v>505</v>
      </c>
      <c r="O9325" s="17" t="s">
        <v>1300</v>
      </c>
      <c r="P9325" s="17" t="s">
        <v>8357</v>
      </c>
      <c r="Q9325" s="17" t="s">
        <v>297</v>
      </c>
      <c r="R9325" s="18">
        <v>95</v>
      </c>
      <c r="S9325" s="10">
        <v>44</v>
      </c>
      <c r="AA9325" s="11" t="str">
        <f t="shared" si="145"/>
        <v>56. Thanh HóaHuyện Như Xuân</v>
      </c>
    </row>
    <row r="9326" spans="11:27" ht="15.75">
      <c r="K9326" s="21"/>
      <c r="L9326" s="17"/>
      <c r="M9326" s="17"/>
      <c r="N9326" s="17" t="s">
        <v>505</v>
      </c>
      <c r="O9326" s="17" t="s">
        <v>1300</v>
      </c>
      <c r="P9326" s="17" t="s">
        <v>8358</v>
      </c>
      <c r="Q9326" s="17" t="s">
        <v>297</v>
      </c>
      <c r="R9326" s="18">
        <v>95</v>
      </c>
      <c r="S9326" s="10">
        <v>44</v>
      </c>
      <c r="AA9326" s="11" t="str">
        <f t="shared" si="145"/>
        <v>56. Thanh HóaHuyện Như Xuân</v>
      </c>
    </row>
    <row r="9327" spans="11:27" ht="15.75">
      <c r="K9327" s="21"/>
      <c r="L9327" s="17"/>
      <c r="M9327" s="17"/>
      <c r="N9327" s="17" t="s">
        <v>505</v>
      </c>
      <c r="O9327" s="17" t="s">
        <v>1300</v>
      </c>
      <c r="P9327" s="17" t="s">
        <v>8359</v>
      </c>
      <c r="Q9327" s="17" t="s">
        <v>297</v>
      </c>
      <c r="R9327" s="18">
        <v>95</v>
      </c>
      <c r="S9327" s="10">
        <v>44</v>
      </c>
      <c r="AA9327" s="11" t="str">
        <f t="shared" si="145"/>
        <v>56. Thanh HóaHuyện Như Xuân</v>
      </c>
    </row>
    <row r="9328" spans="11:27" ht="15.75">
      <c r="K9328" s="21"/>
      <c r="L9328" s="17"/>
      <c r="M9328" s="17"/>
      <c r="N9328" s="17" t="s">
        <v>505</v>
      </c>
      <c r="O9328" s="17" t="s">
        <v>1300</v>
      </c>
      <c r="P9328" s="17" t="s">
        <v>3124</v>
      </c>
      <c r="Q9328" s="17" t="s">
        <v>297</v>
      </c>
      <c r="R9328" s="18">
        <v>95</v>
      </c>
      <c r="S9328" s="10">
        <v>44</v>
      </c>
      <c r="AA9328" s="11" t="str">
        <f t="shared" si="145"/>
        <v>56. Thanh HóaHuyện Như Xuân</v>
      </c>
    </row>
    <row r="9329" spans="11:27" ht="15.75">
      <c r="K9329" s="21"/>
      <c r="L9329" s="17"/>
      <c r="M9329" s="17"/>
      <c r="N9329" s="17" t="s">
        <v>505</v>
      </c>
      <c r="O9329" s="17" t="s">
        <v>1300</v>
      </c>
      <c r="P9329" s="17" t="s">
        <v>8360</v>
      </c>
      <c r="Q9329" s="17" t="s">
        <v>297</v>
      </c>
      <c r="R9329" s="18">
        <v>95</v>
      </c>
      <c r="S9329" s="10">
        <v>44</v>
      </c>
      <c r="AA9329" s="11" t="str">
        <f t="shared" si="145"/>
        <v>56. Thanh HóaHuyện Như Xuân</v>
      </c>
    </row>
    <row r="9330" spans="11:27" ht="15.75">
      <c r="K9330" s="21"/>
      <c r="L9330" s="17"/>
      <c r="M9330" s="17"/>
      <c r="N9330" s="17" t="s">
        <v>505</v>
      </c>
      <c r="O9330" s="17" t="s">
        <v>1300</v>
      </c>
      <c r="P9330" s="17" t="s">
        <v>8361</v>
      </c>
      <c r="Q9330" s="17" t="s">
        <v>297</v>
      </c>
      <c r="R9330" s="18">
        <v>95</v>
      </c>
      <c r="S9330" s="10">
        <v>44</v>
      </c>
      <c r="AA9330" s="11" t="str">
        <f t="shared" si="145"/>
        <v>56. Thanh HóaHuyện Như Xuân</v>
      </c>
    </row>
    <row r="9331" spans="11:27" ht="15.75">
      <c r="K9331" s="21"/>
      <c r="L9331" s="17"/>
      <c r="M9331" s="17"/>
      <c r="N9331" s="17" t="s">
        <v>505</v>
      </c>
      <c r="O9331" s="17" t="s">
        <v>1300</v>
      </c>
      <c r="P9331" s="17" t="s">
        <v>2989</v>
      </c>
      <c r="Q9331" s="17" t="s">
        <v>297</v>
      </c>
      <c r="R9331" s="18">
        <v>95</v>
      </c>
      <c r="S9331" s="10">
        <v>44</v>
      </c>
      <c r="AA9331" s="11" t="str">
        <f t="shared" si="145"/>
        <v>56. Thanh HóaHuyện Như Xuân</v>
      </c>
    </row>
    <row r="9332" spans="11:27" ht="15.75">
      <c r="K9332" s="21"/>
      <c r="L9332" s="17"/>
      <c r="M9332" s="17"/>
      <c r="N9332" s="17" t="s">
        <v>505</v>
      </c>
      <c r="O9332" s="17" t="s">
        <v>1300</v>
      </c>
      <c r="P9332" s="17" t="s">
        <v>3238</v>
      </c>
      <c r="Q9332" s="17" t="s">
        <v>297</v>
      </c>
      <c r="R9332" s="18">
        <v>95</v>
      </c>
      <c r="S9332" s="10">
        <v>44</v>
      </c>
      <c r="AA9332" s="11" t="str">
        <f t="shared" si="145"/>
        <v>56. Thanh HóaHuyện Như Xuân</v>
      </c>
    </row>
    <row r="9333" spans="11:27" ht="15.75">
      <c r="K9333" s="21"/>
      <c r="L9333" s="17"/>
      <c r="M9333" s="17"/>
      <c r="N9333" s="17" t="s">
        <v>505</v>
      </c>
      <c r="O9333" s="17" t="s">
        <v>1300</v>
      </c>
      <c r="P9333" s="17" t="s">
        <v>793</v>
      </c>
      <c r="Q9333" s="17" t="s">
        <v>297</v>
      </c>
      <c r="R9333" s="18">
        <v>95</v>
      </c>
      <c r="S9333" s="10">
        <v>44</v>
      </c>
      <c r="AA9333" s="11" t="str">
        <f t="shared" si="145"/>
        <v>56. Thanh HóaHuyện Như Xuân</v>
      </c>
    </row>
    <row r="9334" spans="11:27" ht="15.75">
      <c r="K9334" s="21"/>
      <c r="L9334" s="17"/>
      <c r="M9334" s="17"/>
      <c r="N9334" s="17" t="s">
        <v>505</v>
      </c>
      <c r="O9334" s="17" t="s">
        <v>1300</v>
      </c>
      <c r="P9334" s="17" t="s">
        <v>4568</v>
      </c>
      <c r="Q9334" s="17" t="s">
        <v>297</v>
      </c>
      <c r="R9334" s="18">
        <v>95</v>
      </c>
      <c r="S9334" s="10">
        <v>44</v>
      </c>
      <c r="AA9334" s="11" t="str">
        <f t="shared" si="145"/>
        <v>56. Thanh HóaHuyện Như Xuân</v>
      </c>
    </row>
    <row r="9335" spans="11:27" ht="15.75">
      <c r="K9335" s="21"/>
      <c r="L9335" s="17"/>
      <c r="M9335" s="17"/>
      <c r="N9335" s="17" t="s">
        <v>505</v>
      </c>
      <c r="O9335" s="17" t="s">
        <v>1300</v>
      </c>
      <c r="P9335" s="17" t="s">
        <v>8362</v>
      </c>
      <c r="Q9335" s="17" t="s">
        <v>297</v>
      </c>
      <c r="R9335" s="18">
        <v>95</v>
      </c>
      <c r="S9335" s="10">
        <v>44</v>
      </c>
      <c r="AA9335" s="11" t="str">
        <f t="shared" si="145"/>
        <v>56. Thanh HóaHuyện Như Xuân</v>
      </c>
    </row>
    <row r="9336" spans="11:27" ht="15.75">
      <c r="K9336" s="21"/>
      <c r="L9336" s="17"/>
      <c r="M9336" s="17"/>
      <c r="N9336" s="17" t="s">
        <v>505</v>
      </c>
      <c r="O9336" s="17" t="s">
        <v>1300</v>
      </c>
      <c r="P9336" s="17" t="s">
        <v>2005</v>
      </c>
      <c r="Q9336" s="17" t="s">
        <v>297</v>
      </c>
      <c r="R9336" s="18">
        <v>95</v>
      </c>
      <c r="S9336" s="10">
        <v>44</v>
      </c>
      <c r="AA9336" s="11" t="str">
        <f t="shared" si="145"/>
        <v>56. Thanh HóaHuyện Như Xuân</v>
      </c>
    </row>
    <row r="9337" spans="11:27" ht="15.75">
      <c r="K9337" s="21"/>
      <c r="L9337" s="17"/>
      <c r="M9337" s="17"/>
      <c r="N9337" s="17" t="s">
        <v>505</v>
      </c>
      <c r="O9337" s="17" t="s">
        <v>1300</v>
      </c>
      <c r="P9337" s="17" t="s">
        <v>1095</v>
      </c>
      <c r="Q9337" s="17" t="s">
        <v>297</v>
      </c>
      <c r="R9337" s="18">
        <v>95</v>
      </c>
      <c r="S9337" s="10">
        <v>44</v>
      </c>
      <c r="AA9337" s="11" t="str">
        <f t="shared" si="145"/>
        <v>56. Thanh HóaHuyện Như Xuân</v>
      </c>
    </row>
    <row r="9338" spans="11:27" ht="15.75">
      <c r="K9338" s="21"/>
      <c r="L9338" s="17"/>
      <c r="M9338" s="17"/>
      <c r="N9338" s="17" t="s">
        <v>505</v>
      </c>
      <c r="O9338" s="17" t="s">
        <v>1300</v>
      </c>
      <c r="P9338" s="17" t="s">
        <v>8363</v>
      </c>
      <c r="Q9338" s="17" t="s">
        <v>297</v>
      </c>
      <c r="R9338" s="18">
        <v>95</v>
      </c>
      <c r="S9338" s="10">
        <v>44</v>
      </c>
      <c r="AA9338" s="11" t="str">
        <f t="shared" si="145"/>
        <v>56. Thanh HóaHuyện Như Xuân</v>
      </c>
    </row>
    <row r="9339" spans="11:27" ht="15.75">
      <c r="K9339" s="21"/>
      <c r="L9339" s="17"/>
      <c r="M9339" s="17"/>
      <c r="N9339" s="17" t="s">
        <v>505</v>
      </c>
      <c r="O9339" s="17" t="s">
        <v>1300</v>
      </c>
      <c r="P9339" s="17" t="s">
        <v>6961</v>
      </c>
      <c r="Q9339" s="17" t="s">
        <v>297</v>
      </c>
      <c r="R9339" s="18">
        <v>95</v>
      </c>
      <c r="S9339" s="10">
        <v>44</v>
      </c>
      <c r="AA9339" s="11" t="str">
        <f t="shared" si="145"/>
        <v>56. Thanh HóaHuyện Như Xuân</v>
      </c>
    </row>
    <row r="9340" spans="11:27" ht="15.75">
      <c r="K9340" s="21"/>
      <c r="L9340" s="17"/>
      <c r="M9340" s="17"/>
      <c r="N9340" s="17" t="s">
        <v>505</v>
      </c>
      <c r="O9340" s="17" t="s">
        <v>1300</v>
      </c>
      <c r="P9340" s="17" t="s">
        <v>4026</v>
      </c>
      <c r="Q9340" s="17" t="s">
        <v>297</v>
      </c>
      <c r="R9340" s="18">
        <v>95</v>
      </c>
      <c r="S9340" s="10">
        <v>44</v>
      </c>
      <c r="AA9340" s="11" t="str">
        <f t="shared" si="145"/>
        <v>56. Thanh HóaHuyện Như Xuân</v>
      </c>
    </row>
    <row r="9341" spans="11:27" ht="15.75">
      <c r="K9341" s="21"/>
      <c r="L9341" s="17"/>
      <c r="M9341" s="17"/>
      <c r="N9341" s="17" t="s">
        <v>505</v>
      </c>
      <c r="O9341" s="17" t="s">
        <v>1790</v>
      </c>
      <c r="P9341" s="17" t="s">
        <v>8364</v>
      </c>
      <c r="Q9341" s="17" t="s">
        <v>347</v>
      </c>
      <c r="R9341" s="18">
        <v>65</v>
      </c>
      <c r="S9341" s="10">
        <v>36</v>
      </c>
      <c r="AA9341" s="11" t="str">
        <f t="shared" si="145"/>
        <v>56. Thanh HóaHuyện Quan Hóa</v>
      </c>
    </row>
    <row r="9342" spans="11:27" ht="15.75">
      <c r="K9342" s="21"/>
      <c r="L9342" s="17"/>
      <c r="M9342" s="17"/>
      <c r="N9342" s="17" t="s">
        <v>505</v>
      </c>
      <c r="O9342" s="17" t="s">
        <v>1790</v>
      </c>
      <c r="P9342" s="17" t="s">
        <v>8365</v>
      </c>
      <c r="Q9342" s="17" t="s">
        <v>347</v>
      </c>
      <c r="R9342" s="18">
        <v>65</v>
      </c>
      <c r="S9342" s="10">
        <v>36</v>
      </c>
      <c r="AA9342" s="11" t="str">
        <f t="shared" si="145"/>
        <v>56. Thanh HóaHuyện Quan Hóa</v>
      </c>
    </row>
    <row r="9343" spans="11:27" ht="15.75">
      <c r="K9343" s="21"/>
      <c r="L9343" s="17"/>
      <c r="M9343" s="17"/>
      <c r="N9343" s="17" t="s">
        <v>505</v>
      </c>
      <c r="O9343" s="17" t="s">
        <v>1790</v>
      </c>
      <c r="P9343" s="17" t="s">
        <v>8366</v>
      </c>
      <c r="Q9343" s="17" t="s">
        <v>347</v>
      </c>
      <c r="R9343" s="18">
        <v>65</v>
      </c>
      <c r="S9343" s="10">
        <v>36</v>
      </c>
      <c r="AA9343" s="11" t="str">
        <f t="shared" si="145"/>
        <v>56. Thanh HóaHuyện Quan Hóa</v>
      </c>
    </row>
    <row r="9344" spans="11:27" ht="15.75">
      <c r="K9344" s="21"/>
      <c r="L9344" s="17"/>
      <c r="M9344" s="17"/>
      <c r="N9344" s="17" t="s">
        <v>505</v>
      </c>
      <c r="O9344" s="17" t="s">
        <v>1790</v>
      </c>
      <c r="P9344" s="17" t="s">
        <v>8367</v>
      </c>
      <c r="Q9344" s="17" t="s">
        <v>347</v>
      </c>
      <c r="R9344" s="18">
        <v>65</v>
      </c>
      <c r="S9344" s="10">
        <v>36</v>
      </c>
      <c r="AA9344" s="11" t="str">
        <f t="shared" si="145"/>
        <v>56. Thanh HóaHuyện Quan Hóa</v>
      </c>
    </row>
    <row r="9345" spans="11:27" ht="15.75">
      <c r="K9345" s="21"/>
      <c r="L9345" s="17"/>
      <c r="M9345" s="17"/>
      <c r="N9345" s="17" t="s">
        <v>505</v>
      </c>
      <c r="O9345" s="17" t="s">
        <v>1790</v>
      </c>
      <c r="P9345" s="17" t="s">
        <v>889</v>
      </c>
      <c r="Q9345" s="17" t="s">
        <v>347</v>
      </c>
      <c r="R9345" s="18">
        <v>65</v>
      </c>
      <c r="S9345" s="10">
        <v>36</v>
      </c>
      <c r="AA9345" s="11" t="str">
        <f t="shared" si="145"/>
        <v>56. Thanh HóaHuyện Quan Hóa</v>
      </c>
    </row>
    <row r="9346" spans="11:27" ht="15.75">
      <c r="K9346" s="21"/>
      <c r="L9346" s="17"/>
      <c r="M9346" s="17"/>
      <c r="N9346" s="17" t="s">
        <v>505</v>
      </c>
      <c r="O9346" s="17" t="s">
        <v>1790</v>
      </c>
      <c r="P9346" s="17" t="s">
        <v>3809</v>
      </c>
      <c r="Q9346" s="17" t="s">
        <v>347</v>
      </c>
      <c r="R9346" s="18">
        <v>65</v>
      </c>
      <c r="S9346" s="10">
        <v>36</v>
      </c>
      <c r="AA9346" s="11" t="str">
        <f t="shared" si="145"/>
        <v>56. Thanh HóaHuyện Quan Hóa</v>
      </c>
    </row>
    <row r="9347" spans="11:27" ht="15.75">
      <c r="K9347" s="21"/>
      <c r="L9347" s="17"/>
      <c r="M9347" s="17"/>
      <c r="N9347" s="17" t="s">
        <v>505</v>
      </c>
      <c r="O9347" s="17" t="s">
        <v>1790</v>
      </c>
      <c r="P9347" s="17" t="s">
        <v>8368</v>
      </c>
      <c r="Q9347" s="17" t="s">
        <v>347</v>
      </c>
      <c r="R9347" s="18">
        <v>65</v>
      </c>
      <c r="S9347" s="10">
        <v>36</v>
      </c>
      <c r="AA9347" s="11" t="str">
        <f t="shared" si="145"/>
        <v>56. Thanh HóaHuyện Quan Hóa</v>
      </c>
    </row>
    <row r="9348" spans="11:27" ht="15.75">
      <c r="K9348" s="21"/>
      <c r="L9348" s="17"/>
      <c r="M9348" s="17"/>
      <c r="N9348" s="17" t="s">
        <v>505</v>
      </c>
      <c r="O9348" s="17" t="s">
        <v>1790</v>
      </c>
      <c r="P9348" s="17" t="s">
        <v>8369</v>
      </c>
      <c r="Q9348" s="17" t="s">
        <v>347</v>
      </c>
      <c r="R9348" s="18">
        <v>65</v>
      </c>
      <c r="S9348" s="10">
        <v>36</v>
      </c>
      <c r="AA9348" s="11" t="str">
        <f t="shared" si="145"/>
        <v>56. Thanh HóaHuyện Quan Hóa</v>
      </c>
    </row>
    <row r="9349" spans="11:27" ht="15.75">
      <c r="K9349" s="21"/>
      <c r="L9349" s="17"/>
      <c r="M9349" s="17"/>
      <c r="N9349" s="17" t="s">
        <v>505</v>
      </c>
      <c r="O9349" s="17" t="s">
        <v>1790</v>
      </c>
      <c r="P9349" s="17" t="s">
        <v>372</v>
      </c>
      <c r="Q9349" s="17" t="s">
        <v>347</v>
      </c>
      <c r="R9349" s="18">
        <v>65</v>
      </c>
      <c r="S9349" s="10">
        <v>36</v>
      </c>
      <c r="AA9349" s="11" t="str">
        <f t="shared" si="145"/>
        <v>56. Thanh HóaHuyện Quan Hóa</v>
      </c>
    </row>
    <row r="9350" spans="11:27" ht="15.75">
      <c r="K9350" s="21"/>
      <c r="L9350" s="17"/>
      <c r="M9350" s="17"/>
      <c r="N9350" s="17" t="s">
        <v>505</v>
      </c>
      <c r="O9350" s="17" t="s">
        <v>1790</v>
      </c>
      <c r="P9350" s="17" t="s">
        <v>3989</v>
      </c>
      <c r="Q9350" s="17" t="s">
        <v>347</v>
      </c>
      <c r="R9350" s="18">
        <v>65</v>
      </c>
      <c r="S9350" s="10">
        <v>36</v>
      </c>
      <c r="AA9350" s="11" t="str">
        <f t="shared" ref="AA9350:AA9413" si="146">N9350&amp;O9350</f>
        <v>56. Thanh HóaHuyện Quan Hóa</v>
      </c>
    </row>
    <row r="9351" spans="11:27" ht="15.75">
      <c r="K9351" s="21"/>
      <c r="L9351" s="17"/>
      <c r="M9351" s="17"/>
      <c r="N9351" s="17" t="s">
        <v>505</v>
      </c>
      <c r="O9351" s="17" t="s">
        <v>1790</v>
      </c>
      <c r="P9351" s="17" t="s">
        <v>1801</v>
      </c>
      <c r="Q9351" s="17" t="s">
        <v>347</v>
      </c>
      <c r="R9351" s="18">
        <v>65</v>
      </c>
      <c r="S9351" s="10">
        <v>36</v>
      </c>
      <c r="AA9351" s="11" t="str">
        <f t="shared" si="146"/>
        <v>56. Thanh HóaHuyện Quan Hóa</v>
      </c>
    </row>
    <row r="9352" spans="11:27" ht="15.75">
      <c r="K9352" s="21"/>
      <c r="L9352" s="17"/>
      <c r="M9352" s="17"/>
      <c r="N9352" s="17" t="s">
        <v>505</v>
      </c>
      <c r="O9352" s="17" t="s">
        <v>1790</v>
      </c>
      <c r="P9352" s="17" t="s">
        <v>5069</v>
      </c>
      <c r="Q9352" s="17" t="s">
        <v>347</v>
      </c>
      <c r="R9352" s="18">
        <v>65</v>
      </c>
      <c r="S9352" s="10">
        <v>36</v>
      </c>
      <c r="AA9352" s="11" t="str">
        <f t="shared" si="146"/>
        <v>56. Thanh HóaHuyện Quan Hóa</v>
      </c>
    </row>
    <row r="9353" spans="11:27" ht="15.75">
      <c r="K9353" s="21"/>
      <c r="L9353" s="17"/>
      <c r="M9353" s="17"/>
      <c r="N9353" s="17" t="s">
        <v>505</v>
      </c>
      <c r="O9353" s="17" t="s">
        <v>1790</v>
      </c>
      <c r="P9353" s="17" t="s">
        <v>8370</v>
      </c>
      <c r="Q9353" s="17" t="s">
        <v>347</v>
      </c>
      <c r="R9353" s="18">
        <v>65</v>
      </c>
      <c r="S9353" s="10">
        <v>36</v>
      </c>
      <c r="AA9353" s="11" t="str">
        <f t="shared" si="146"/>
        <v>56. Thanh HóaHuyện Quan Hóa</v>
      </c>
    </row>
    <row r="9354" spans="11:27" ht="15.75">
      <c r="K9354" s="21"/>
      <c r="L9354" s="17"/>
      <c r="M9354" s="17"/>
      <c r="N9354" s="17" t="s">
        <v>505</v>
      </c>
      <c r="O9354" s="17" t="s">
        <v>1790</v>
      </c>
      <c r="P9354" s="17" t="s">
        <v>2662</v>
      </c>
      <c r="Q9354" s="17" t="s">
        <v>347</v>
      </c>
      <c r="R9354" s="18">
        <v>65</v>
      </c>
      <c r="S9354" s="10">
        <v>36</v>
      </c>
      <c r="AA9354" s="11" t="str">
        <f t="shared" si="146"/>
        <v>56. Thanh HóaHuyện Quan Hóa</v>
      </c>
    </row>
    <row r="9355" spans="11:27" ht="15.75">
      <c r="K9355" s="21"/>
      <c r="L9355" s="17"/>
      <c r="M9355" s="17"/>
      <c r="N9355" s="17" t="s">
        <v>505</v>
      </c>
      <c r="O9355" s="17" t="s">
        <v>1790</v>
      </c>
      <c r="P9355" s="17" t="s">
        <v>4467</v>
      </c>
      <c r="Q9355" s="17" t="s">
        <v>347</v>
      </c>
      <c r="R9355" s="18">
        <v>65</v>
      </c>
      <c r="S9355" s="10">
        <v>36</v>
      </c>
      <c r="AA9355" s="11" t="str">
        <f t="shared" si="146"/>
        <v>56. Thanh HóaHuyện Quan Hóa</v>
      </c>
    </row>
    <row r="9356" spans="11:27" ht="15.75">
      <c r="K9356" s="21"/>
      <c r="L9356" s="17"/>
      <c r="M9356" s="17"/>
      <c r="N9356" s="17" t="s">
        <v>505</v>
      </c>
      <c r="O9356" s="17" t="s">
        <v>1314</v>
      </c>
      <c r="P9356" s="17" t="s">
        <v>8371</v>
      </c>
      <c r="Q9356" s="17" t="s">
        <v>347</v>
      </c>
      <c r="R9356" s="18">
        <v>65</v>
      </c>
      <c r="S9356" s="10">
        <v>36</v>
      </c>
      <c r="AA9356" s="11" t="str">
        <f t="shared" si="146"/>
        <v>56. Thanh HóaHuyện Quan Sơn</v>
      </c>
    </row>
    <row r="9357" spans="11:27" ht="15.75">
      <c r="K9357" s="21"/>
      <c r="L9357" s="17"/>
      <c r="M9357" s="17"/>
      <c r="N9357" s="17" t="s">
        <v>505</v>
      </c>
      <c r="O9357" s="17" t="s">
        <v>1314</v>
      </c>
      <c r="P9357" s="17" t="s">
        <v>8372</v>
      </c>
      <c r="Q9357" s="17" t="s">
        <v>347</v>
      </c>
      <c r="R9357" s="18">
        <v>65</v>
      </c>
      <c r="S9357" s="10">
        <v>36</v>
      </c>
      <c r="AA9357" s="11" t="str">
        <f t="shared" si="146"/>
        <v>56. Thanh HóaHuyện Quan Sơn</v>
      </c>
    </row>
    <row r="9358" spans="11:27" ht="15.75">
      <c r="K9358" s="21"/>
      <c r="L9358" s="17"/>
      <c r="M9358" s="17"/>
      <c r="N9358" s="17" t="s">
        <v>505</v>
      </c>
      <c r="O9358" s="17" t="s">
        <v>1314</v>
      </c>
      <c r="P9358" s="17" t="s">
        <v>8373</v>
      </c>
      <c r="Q9358" s="17" t="s">
        <v>347</v>
      </c>
      <c r="R9358" s="18">
        <v>65</v>
      </c>
      <c r="S9358" s="10">
        <v>36</v>
      </c>
      <c r="AA9358" s="11" t="str">
        <f t="shared" si="146"/>
        <v>56. Thanh HóaHuyện Quan Sơn</v>
      </c>
    </row>
    <row r="9359" spans="11:27" ht="15.75">
      <c r="K9359" s="21"/>
      <c r="L9359" s="17"/>
      <c r="M9359" s="17"/>
      <c r="N9359" s="17" t="s">
        <v>505</v>
      </c>
      <c r="O9359" s="17" t="s">
        <v>1314</v>
      </c>
      <c r="P9359" s="17" t="s">
        <v>8374</v>
      </c>
      <c r="Q9359" s="17" t="s">
        <v>347</v>
      </c>
      <c r="R9359" s="18">
        <v>65</v>
      </c>
      <c r="S9359" s="10">
        <v>36</v>
      </c>
      <c r="AA9359" s="11" t="str">
        <f t="shared" si="146"/>
        <v>56. Thanh HóaHuyện Quan Sơn</v>
      </c>
    </row>
    <row r="9360" spans="11:27" ht="15.75">
      <c r="K9360" s="21"/>
      <c r="L9360" s="17"/>
      <c r="M9360" s="17"/>
      <c r="N9360" s="17" t="s">
        <v>505</v>
      </c>
      <c r="O9360" s="17" t="s">
        <v>1314</v>
      </c>
      <c r="P9360" s="17" t="s">
        <v>913</v>
      </c>
      <c r="Q9360" s="17" t="s">
        <v>347</v>
      </c>
      <c r="R9360" s="18">
        <v>65</v>
      </c>
      <c r="S9360" s="10">
        <v>36</v>
      </c>
      <c r="AA9360" s="11" t="str">
        <f t="shared" si="146"/>
        <v>56. Thanh HóaHuyện Quan Sơn</v>
      </c>
    </row>
    <row r="9361" spans="11:27" ht="15.75">
      <c r="K9361" s="21"/>
      <c r="L9361" s="17"/>
      <c r="M9361" s="17"/>
      <c r="N9361" s="17" t="s">
        <v>505</v>
      </c>
      <c r="O9361" s="17" t="s">
        <v>1314</v>
      </c>
      <c r="P9361" s="17" t="s">
        <v>5067</v>
      </c>
      <c r="Q9361" s="17" t="s">
        <v>347</v>
      </c>
      <c r="R9361" s="18">
        <v>65</v>
      </c>
      <c r="S9361" s="10">
        <v>36</v>
      </c>
      <c r="AA9361" s="11" t="str">
        <f t="shared" si="146"/>
        <v>56. Thanh HóaHuyện Quan Sơn</v>
      </c>
    </row>
    <row r="9362" spans="11:27" ht="15.75">
      <c r="K9362" s="21"/>
      <c r="L9362" s="17"/>
      <c r="M9362" s="17"/>
      <c r="N9362" s="17" t="s">
        <v>505</v>
      </c>
      <c r="O9362" s="17" t="s">
        <v>1314</v>
      </c>
      <c r="P9362" s="17" t="s">
        <v>8375</v>
      </c>
      <c r="Q9362" s="17" t="s">
        <v>347</v>
      </c>
      <c r="R9362" s="18">
        <v>65</v>
      </c>
      <c r="S9362" s="10">
        <v>36</v>
      </c>
      <c r="AA9362" s="11" t="str">
        <f t="shared" si="146"/>
        <v>56. Thanh HóaHuyện Quan Sơn</v>
      </c>
    </row>
    <row r="9363" spans="11:27" ht="15.75">
      <c r="K9363" s="21"/>
      <c r="L9363" s="17"/>
      <c r="M9363" s="17"/>
      <c r="N9363" s="17" t="s">
        <v>505</v>
      </c>
      <c r="O9363" s="17" t="s">
        <v>1314</v>
      </c>
      <c r="P9363" s="17" t="s">
        <v>3356</v>
      </c>
      <c r="Q9363" s="17" t="s">
        <v>347</v>
      </c>
      <c r="R9363" s="18">
        <v>65</v>
      </c>
      <c r="S9363" s="10">
        <v>36</v>
      </c>
      <c r="AA9363" s="11" t="str">
        <f t="shared" si="146"/>
        <v>56. Thanh HóaHuyện Quan Sơn</v>
      </c>
    </row>
    <row r="9364" spans="11:27" ht="15.75">
      <c r="K9364" s="21"/>
      <c r="L9364" s="17"/>
      <c r="M9364" s="17"/>
      <c r="N9364" s="17" t="s">
        <v>505</v>
      </c>
      <c r="O9364" s="17" t="s">
        <v>1314</v>
      </c>
      <c r="P9364" s="17" t="s">
        <v>8376</v>
      </c>
      <c r="Q9364" s="17" t="s">
        <v>347</v>
      </c>
      <c r="R9364" s="18">
        <v>65</v>
      </c>
      <c r="S9364" s="10">
        <v>36</v>
      </c>
      <c r="AA9364" s="11" t="str">
        <f t="shared" si="146"/>
        <v>56. Thanh HóaHuyện Quan Sơn</v>
      </c>
    </row>
    <row r="9365" spans="11:27" ht="15.75">
      <c r="K9365" s="21"/>
      <c r="L9365" s="17"/>
      <c r="M9365" s="17"/>
      <c r="N9365" s="17" t="s">
        <v>505</v>
      </c>
      <c r="O9365" s="17" t="s">
        <v>1314</v>
      </c>
      <c r="P9365" s="17" t="s">
        <v>8377</v>
      </c>
      <c r="Q9365" s="17" t="s">
        <v>347</v>
      </c>
      <c r="R9365" s="18">
        <v>65</v>
      </c>
      <c r="S9365" s="10">
        <v>36</v>
      </c>
      <c r="AA9365" s="11" t="str">
        <f t="shared" si="146"/>
        <v>56. Thanh HóaHuyện Quan Sơn</v>
      </c>
    </row>
    <row r="9366" spans="11:27" ht="15.75">
      <c r="K9366" s="21"/>
      <c r="L9366" s="17"/>
      <c r="M9366" s="17"/>
      <c r="N9366" s="17" t="s">
        <v>505</v>
      </c>
      <c r="O9366" s="17" t="s">
        <v>1314</v>
      </c>
      <c r="P9366" s="17" t="s">
        <v>8378</v>
      </c>
      <c r="Q9366" s="17" t="s">
        <v>347</v>
      </c>
      <c r="R9366" s="18">
        <v>65</v>
      </c>
      <c r="S9366" s="10">
        <v>36</v>
      </c>
      <c r="AA9366" s="11" t="str">
        <f t="shared" si="146"/>
        <v>56. Thanh HóaHuyện Quan Sơn</v>
      </c>
    </row>
    <row r="9367" spans="11:27" ht="15.75">
      <c r="K9367" s="21"/>
      <c r="L9367" s="17"/>
      <c r="M9367" s="17"/>
      <c r="N9367" s="17" t="s">
        <v>505</v>
      </c>
      <c r="O9367" s="17" t="s">
        <v>1314</v>
      </c>
      <c r="P9367" s="17" t="s">
        <v>8379</v>
      </c>
      <c r="Q9367" s="17" t="s">
        <v>347</v>
      </c>
      <c r="R9367" s="18">
        <v>65</v>
      </c>
      <c r="S9367" s="10">
        <v>36</v>
      </c>
      <c r="AA9367" s="11" t="str">
        <f t="shared" si="146"/>
        <v>56. Thanh HóaHuyện Quan Sơn</v>
      </c>
    </row>
    <row r="9368" spans="11:27" ht="15.75">
      <c r="K9368" s="21"/>
      <c r="L9368" s="17"/>
      <c r="M9368" s="17"/>
      <c r="N9368" s="17" t="s">
        <v>505</v>
      </c>
      <c r="O9368" s="17" t="s">
        <v>1793</v>
      </c>
      <c r="P9368" s="17" t="s">
        <v>8380</v>
      </c>
      <c r="Q9368" s="17" t="s">
        <v>306</v>
      </c>
      <c r="R9368" s="18">
        <v>125</v>
      </c>
      <c r="S9368" s="10">
        <v>50</v>
      </c>
      <c r="AA9368" s="11" t="str">
        <f t="shared" si="146"/>
        <v>56. Thanh HóaHuyện Quảng Xương</v>
      </c>
    </row>
    <row r="9369" spans="11:27" ht="15.75">
      <c r="K9369" s="21"/>
      <c r="L9369" s="17"/>
      <c r="M9369" s="17"/>
      <c r="N9369" s="17" t="s">
        <v>505</v>
      </c>
      <c r="O9369" s="17" t="s">
        <v>1793</v>
      </c>
      <c r="P9369" s="17" t="s">
        <v>8381</v>
      </c>
      <c r="Q9369" s="17" t="s">
        <v>356</v>
      </c>
      <c r="R9369" s="18">
        <v>155</v>
      </c>
      <c r="S9369" s="10">
        <v>56</v>
      </c>
      <c r="AA9369" s="11" t="str">
        <f t="shared" si="146"/>
        <v>56. Thanh HóaHuyện Quảng Xương</v>
      </c>
    </row>
    <row r="9370" spans="11:27" ht="15.75">
      <c r="K9370" s="21"/>
      <c r="L9370" s="17"/>
      <c r="M9370" s="17"/>
      <c r="N9370" s="17" t="s">
        <v>505</v>
      </c>
      <c r="O9370" s="17" t="s">
        <v>1793</v>
      </c>
      <c r="P9370" s="17" t="s">
        <v>7425</v>
      </c>
      <c r="Q9370" s="17" t="s">
        <v>356</v>
      </c>
      <c r="R9370" s="18">
        <v>155</v>
      </c>
      <c r="S9370" s="10">
        <v>56</v>
      </c>
      <c r="AA9370" s="11" t="str">
        <f t="shared" si="146"/>
        <v>56. Thanh HóaHuyện Quảng Xương</v>
      </c>
    </row>
    <row r="9371" spans="11:27" ht="15.75">
      <c r="K9371" s="21"/>
      <c r="L9371" s="17"/>
      <c r="M9371" s="17"/>
      <c r="N9371" s="17" t="s">
        <v>505</v>
      </c>
      <c r="O9371" s="17" t="s">
        <v>1793</v>
      </c>
      <c r="P9371" s="17" t="s">
        <v>8382</v>
      </c>
      <c r="Q9371" s="17" t="s">
        <v>356</v>
      </c>
      <c r="R9371" s="18">
        <v>155</v>
      </c>
      <c r="S9371" s="10">
        <v>56</v>
      </c>
      <c r="AA9371" s="11" t="str">
        <f t="shared" si="146"/>
        <v>56. Thanh HóaHuyện Quảng Xương</v>
      </c>
    </row>
    <row r="9372" spans="11:27" ht="15.75">
      <c r="K9372" s="21"/>
      <c r="L9372" s="17"/>
      <c r="M9372" s="17"/>
      <c r="N9372" s="17" t="s">
        <v>505</v>
      </c>
      <c r="O9372" s="17" t="s">
        <v>1793</v>
      </c>
      <c r="P9372" s="17" t="s">
        <v>7426</v>
      </c>
      <c r="Q9372" s="17" t="s">
        <v>356</v>
      </c>
      <c r="R9372" s="18">
        <v>155</v>
      </c>
      <c r="S9372" s="10">
        <v>56</v>
      </c>
      <c r="AA9372" s="11" t="str">
        <f t="shared" si="146"/>
        <v>56. Thanh HóaHuyện Quảng Xương</v>
      </c>
    </row>
    <row r="9373" spans="11:27" ht="15.75">
      <c r="K9373" s="21"/>
      <c r="L9373" s="17"/>
      <c r="M9373" s="17"/>
      <c r="N9373" s="17" t="s">
        <v>505</v>
      </c>
      <c r="O9373" s="17" t="s">
        <v>1793</v>
      </c>
      <c r="P9373" s="17" t="s">
        <v>8383</v>
      </c>
      <c r="Q9373" s="17" t="s">
        <v>356</v>
      </c>
      <c r="R9373" s="18">
        <v>155</v>
      </c>
      <c r="S9373" s="10">
        <v>56</v>
      </c>
      <c r="AA9373" s="11" t="str">
        <f t="shared" si="146"/>
        <v>56. Thanh HóaHuyện Quảng Xương</v>
      </c>
    </row>
    <row r="9374" spans="11:27" ht="15.75">
      <c r="K9374" s="21"/>
      <c r="L9374" s="17"/>
      <c r="M9374" s="17"/>
      <c r="N9374" s="17" t="s">
        <v>505</v>
      </c>
      <c r="O9374" s="17" t="s">
        <v>1793</v>
      </c>
      <c r="P9374" s="17" t="s">
        <v>7081</v>
      </c>
      <c r="Q9374" s="17" t="s">
        <v>356</v>
      </c>
      <c r="R9374" s="18">
        <v>155</v>
      </c>
      <c r="S9374" s="10">
        <v>56</v>
      </c>
      <c r="AA9374" s="11" t="str">
        <f t="shared" si="146"/>
        <v>56. Thanh HóaHuyện Quảng Xương</v>
      </c>
    </row>
    <row r="9375" spans="11:27" ht="15.75">
      <c r="K9375" s="21"/>
      <c r="L9375" s="17"/>
      <c r="M9375" s="17"/>
      <c r="N9375" s="17" t="s">
        <v>505</v>
      </c>
      <c r="O9375" s="17" t="s">
        <v>1793</v>
      </c>
      <c r="P9375" s="17" t="s">
        <v>7082</v>
      </c>
      <c r="Q9375" s="17" t="s">
        <v>306</v>
      </c>
      <c r="R9375" s="18">
        <v>125</v>
      </c>
      <c r="S9375" s="10">
        <v>50</v>
      </c>
      <c r="AA9375" s="11" t="str">
        <f t="shared" si="146"/>
        <v>56. Thanh HóaHuyện Quảng Xương</v>
      </c>
    </row>
    <row r="9376" spans="11:27" ht="15.75">
      <c r="K9376" s="21"/>
      <c r="L9376" s="17"/>
      <c r="M9376" s="17"/>
      <c r="N9376" s="17" t="s">
        <v>505</v>
      </c>
      <c r="O9376" s="17" t="s">
        <v>1793</v>
      </c>
      <c r="P9376" s="17" t="s">
        <v>7037</v>
      </c>
      <c r="Q9376" s="17" t="s">
        <v>306</v>
      </c>
      <c r="R9376" s="18">
        <v>125</v>
      </c>
      <c r="S9376" s="10">
        <v>50</v>
      </c>
      <c r="AA9376" s="11" t="str">
        <f t="shared" si="146"/>
        <v>56. Thanh HóaHuyện Quảng Xương</v>
      </c>
    </row>
    <row r="9377" spans="11:27" ht="15.75">
      <c r="K9377" s="21"/>
      <c r="L9377" s="17"/>
      <c r="M9377" s="17"/>
      <c r="N9377" s="17" t="s">
        <v>505</v>
      </c>
      <c r="O9377" s="17" t="s">
        <v>1793</v>
      </c>
      <c r="P9377" s="17" t="s">
        <v>2710</v>
      </c>
      <c r="Q9377" s="17" t="s">
        <v>356</v>
      </c>
      <c r="R9377" s="18">
        <v>155</v>
      </c>
      <c r="S9377" s="10">
        <v>56</v>
      </c>
      <c r="AA9377" s="11" t="str">
        <f t="shared" si="146"/>
        <v>56. Thanh HóaHuyện Quảng Xương</v>
      </c>
    </row>
    <row r="9378" spans="11:27" ht="15.75">
      <c r="K9378" s="21"/>
      <c r="L9378" s="17"/>
      <c r="M9378" s="17"/>
      <c r="N9378" s="17" t="s">
        <v>505</v>
      </c>
      <c r="O9378" s="17" t="s">
        <v>1793</v>
      </c>
      <c r="P9378" s="17" t="s">
        <v>7427</v>
      </c>
      <c r="Q9378" s="17" t="s">
        <v>306</v>
      </c>
      <c r="R9378" s="18">
        <v>125</v>
      </c>
      <c r="S9378" s="10">
        <v>50</v>
      </c>
      <c r="AA9378" s="11" t="str">
        <f t="shared" si="146"/>
        <v>56. Thanh HóaHuyện Quảng Xương</v>
      </c>
    </row>
    <row r="9379" spans="11:27" ht="15.75">
      <c r="K9379" s="21"/>
      <c r="L9379" s="17"/>
      <c r="M9379" s="17"/>
      <c r="N9379" s="17" t="s">
        <v>505</v>
      </c>
      <c r="O9379" s="17" t="s">
        <v>1793</v>
      </c>
      <c r="P9379" s="17" t="s">
        <v>7083</v>
      </c>
      <c r="Q9379" s="17" t="s">
        <v>356</v>
      </c>
      <c r="R9379" s="18">
        <v>155</v>
      </c>
      <c r="S9379" s="10">
        <v>56</v>
      </c>
      <c r="AA9379" s="11" t="str">
        <f t="shared" si="146"/>
        <v>56. Thanh HóaHuyện Quảng Xương</v>
      </c>
    </row>
    <row r="9380" spans="11:27" ht="15.75">
      <c r="K9380" s="21"/>
      <c r="L9380" s="17"/>
      <c r="M9380" s="17"/>
      <c r="N9380" s="17" t="s">
        <v>505</v>
      </c>
      <c r="O9380" s="17" t="s">
        <v>1793</v>
      </c>
      <c r="P9380" s="17" t="s">
        <v>7039</v>
      </c>
      <c r="Q9380" s="17" t="s">
        <v>356</v>
      </c>
      <c r="R9380" s="18">
        <v>155</v>
      </c>
      <c r="S9380" s="10">
        <v>56</v>
      </c>
      <c r="AA9380" s="11" t="str">
        <f t="shared" si="146"/>
        <v>56. Thanh HóaHuyện Quảng Xương</v>
      </c>
    </row>
    <row r="9381" spans="11:27" ht="15.75">
      <c r="K9381" s="21"/>
      <c r="L9381" s="17"/>
      <c r="M9381" s="17"/>
      <c r="N9381" s="17" t="s">
        <v>505</v>
      </c>
      <c r="O9381" s="17" t="s">
        <v>1793</v>
      </c>
      <c r="P9381" s="17" t="s">
        <v>8384</v>
      </c>
      <c r="Q9381" s="17" t="s">
        <v>356</v>
      </c>
      <c r="R9381" s="18">
        <v>155</v>
      </c>
      <c r="S9381" s="10">
        <v>56</v>
      </c>
      <c r="AA9381" s="11" t="str">
        <f t="shared" si="146"/>
        <v>56. Thanh HóaHuyện Quảng Xương</v>
      </c>
    </row>
    <row r="9382" spans="11:27" ht="15.75">
      <c r="K9382" s="21"/>
      <c r="L9382" s="17"/>
      <c r="M9382" s="17"/>
      <c r="N9382" s="17" t="s">
        <v>505</v>
      </c>
      <c r="O9382" s="17" t="s">
        <v>1793</v>
      </c>
      <c r="P9382" s="17" t="s">
        <v>8385</v>
      </c>
      <c r="Q9382" s="17" t="s">
        <v>306</v>
      </c>
      <c r="R9382" s="18">
        <v>125</v>
      </c>
      <c r="S9382" s="10">
        <v>50</v>
      </c>
      <c r="AA9382" s="11" t="str">
        <f t="shared" si="146"/>
        <v>56. Thanh HóaHuyện Quảng Xương</v>
      </c>
    </row>
    <row r="9383" spans="11:27" ht="15.75">
      <c r="K9383" s="21"/>
      <c r="L9383" s="17"/>
      <c r="M9383" s="17"/>
      <c r="N9383" s="17" t="s">
        <v>505</v>
      </c>
      <c r="O9383" s="17" t="s">
        <v>1793</v>
      </c>
      <c r="P9383" s="17" t="s">
        <v>8386</v>
      </c>
      <c r="Q9383" s="17" t="s">
        <v>356</v>
      </c>
      <c r="R9383" s="18">
        <v>155</v>
      </c>
      <c r="S9383" s="10">
        <v>56</v>
      </c>
      <c r="AA9383" s="11" t="str">
        <f t="shared" si="146"/>
        <v>56. Thanh HóaHuyện Quảng Xương</v>
      </c>
    </row>
    <row r="9384" spans="11:27" ht="15.75">
      <c r="K9384" s="21"/>
      <c r="L9384" s="17"/>
      <c r="M9384" s="17"/>
      <c r="N9384" s="17" t="s">
        <v>505</v>
      </c>
      <c r="O9384" s="17" t="s">
        <v>1793</v>
      </c>
      <c r="P9384" s="17" t="s">
        <v>8387</v>
      </c>
      <c r="Q9384" s="17" t="s">
        <v>356</v>
      </c>
      <c r="R9384" s="18">
        <v>155</v>
      </c>
      <c r="S9384" s="10">
        <v>56</v>
      </c>
      <c r="AA9384" s="11" t="str">
        <f t="shared" si="146"/>
        <v>56. Thanh HóaHuyện Quảng Xương</v>
      </c>
    </row>
    <row r="9385" spans="11:27" ht="15.75">
      <c r="K9385" s="21"/>
      <c r="L9385" s="17"/>
      <c r="M9385" s="17"/>
      <c r="N9385" s="17" t="s">
        <v>505</v>
      </c>
      <c r="O9385" s="17" t="s">
        <v>1793</v>
      </c>
      <c r="P9385" s="17" t="s">
        <v>8388</v>
      </c>
      <c r="Q9385" s="17" t="s">
        <v>306</v>
      </c>
      <c r="R9385" s="18">
        <v>125</v>
      </c>
      <c r="S9385" s="10">
        <v>50</v>
      </c>
      <c r="AA9385" s="11" t="str">
        <f t="shared" si="146"/>
        <v>56. Thanh HóaHuyện Quảng Xương</v>
      </c>
    </row>
    <row r="9386" spans="11:27" ht="15.75">
      <c r="K9386" s="21"/>
      <c r="L9386" s="17"/>
      <c r="M9386" s="17"/>
      <c r="N9386" s="17" t="s">
        <v>505</v>
      </c>
      <c r="O9386" s="17" t="s">
        <v>1793</v>
      </c>
      <c r="P9386" s="17" t="s">
        <v>7042</v>
      </c>
      <c r="Q9386" s="17" t="s">
        <v>356</v>
      </c>
      <c r="R9386" s="18">
        <v>155</v>
      </c>
      <c r="S9386" s="10">
        <v>56</v>
      </c>
      <c r="AA9386" s="11" t="str">
        <f t="shared" si="146"/>
        <v>56. Thanh HóaHuyện Quảng Xương</v>
      </c>
    </row>
    <row r="9387" spans="11:27" ht="15.75">
      <c r="K9387" s="21"/>
      <c r="L9387" s="17"/>
      <c r="M9387" s="17"/>
      <c r="N9387" s="17" t="s">
        <v>505</v>
      </c>
      <c r="O9387" s="17" t="s">
        <v>1793</v>
      </c>
      <c r="P9387" s="17" t="s">
        <v>8389</v>
      </c>
      <c r="Q9387" s="17" t="s">
        <v>356</v>
      </c>
      <c r="R9387" s="18">
        <v>155</v>
      </c>
      <c r="S9387" s="10">
        <v>56</v>
      </c>
      <c r="AA9387" s="11" t="str">
        <f t="shared" si="146"/>
        <v>56. Thanh HóaHuyện Quảng Xương</v>
      </c>
    </row>
    <row r="9388" spans="11:27" ht="15.75">
      <c r="K9388" s="21"/>
      <c r="L9388" s="17"/>
      <c r="M9388" s="17"/>
      <c r="N9388" s="17" t="s">
        <v>505</v>
      </c>
      <c r="O9388" s="17" t="s">
        <v>1793</v>
      </c>
      <c r="P9388" s="17" t="s">
        <v>8390</v>
      </c>
      <c r="Q9388" s="17" t="s">
        <v>306</v>
      </c>
      <c r="R9388" s="18">
        <v>125</v>
      </c>
      <c r="S9388" s="10">
        <v>50</v>
      </c>
      <c r="AA9388" s="11" t="str">
        <f t="shared" si="146"/>
        <v>56. Thanh HóaHuyện Quảng Xương</v>
      </c>
    </row>
    <row r="9389" spans="11:27" ht="15.75">
      <c r="K9389" s="21"/>
      <c r="L9389" s="17"/>
      <c r="M9389" s="17"/>
      <c r="N9389" s="17" t="s">
        <v>505</v>
      </c>
      <c r="O9389" s="17" t="s">
        <v>1793</v>
      </c>
      <c r="P9389" s="17" t="s">
        <v>7086</v>
      </c>
      <c r="Q9389" s="17" t="s">
        <v>356</v>
      </c>
      <c r="R9389" s="18">
        <v>155</v>
      </c>
      <c r="S9389" s="10">
        <v>56</v>
      </c>
      <c r="AA9389" s="11" t="str">
        <f t="shared" si="146"/>
        <v>56. Thanh HóaHuyện Quảng Xương</v>
      </c>
    </row>
    <row r="9390" spans="11:27" ht="15.75">
      <c r="K9390" s="21"/>
      <c r="L9390" s="17"/>
      <c r="M9390" s="17"/>
      <c r="N9390" s="17" t="s">
        <v>505</v>
      </c>
      <c r="O9390" s="17" t="s">
        <v>1793</v>
      </c>
      <c r="P9390" s="17" t="s">
        <v>8391</v>
      </c>
      <c r="Q9390" s="17" t="s">
        <v>356</v>
      </c>
      <c r="R9390" s="18">
        <v>155</v>
      </c>
      <c r="S9390" s="10">
        <v>56</v>
      </c>
      <c r="AA9390" s="11" t="str">
        <f t="shared" si="146"/>
        <v>56. Thanh HóaHuyện Quảng Xương</v>
      </c>
    </row>
    <row r="9391" spans="11:27" ht="15.75">
      <c r="K9391" s="21"/>
      <c r="L9391" s="17"/>
      <c r="M9391" s="17"/>
      <c r="N9391" s="17" t="s">
        <v>505</v>
      </c>
      <c r="O9391" s="17" t="s">
        <v>1793</v>
      </c>
      <c r="P9391" s="17" t="s">
        <v>7087</v>
      </c>
      <c r="Q9391" s="17" t="s">
        <v>306</v>
      </c>
      <c r="R9391" s="18">
        <v>125</v>
      </c>
      <c r="S9391" s="10">
        <v>50</v>
      </c>
      <c r="AA9391" s="11" t="str">
        <f t="shared" si="146"/>
        <v>56. Thanh HóaHuyện Quảng Xương</v>
      </c>
    </row>
    <row r="9392" spans="11:27" ht="15.75">
      <c r="K9392" s="21"/>
      <c r="L9392" s="17"/>
      <c r="M9392" s="17"/>
      <c r="N9392" s="17" t="s">
        <v>505</v>
      </c>
      <c r="O9392" s="17" t="s">
        <v>1793</v>
      </c>
      <c r="P9392" s="17" t="s">
        <v>6827</v>
      </c>
      <c r="Q9392" s="17" t="s">
        <v>306</v>
      </c>
      <c r="R9392" s="18">
        <v>125</v>
      </c>
      <c r="S9392" s="10">
        <v>50</v>
      </c>
      <c r="AA9392" s="11" t="str">
        <f t="shared" si="146"/>
        <v>56. Thanh HóaHuyện Quảng Xương</v>
      </c>
    </row>
    <row r="9393" spans="11:27" ht="15.75">
      <c r="K9393" s="21"/>
      <c r="L9393" s="17"/>
      <c r="M9393" s="17"/>
      <c r="N9393" s="17" t="s">
        <v>505</v>
      </c>
      <c r="O9393" s="17" t="s">
        <v>1793</v>
      </c>
      <c r="P9393" s="17" t="s">
        <v>8392</v>
      </c>
      <c r="Q9393" s="17" t="s">
        <v>356</v>
      </c>
      <c r="R9393" s="18">
        <v>155</v>
      </c>
      <c r="S9393" s="10">
        <v>56</v>
      </c>
      <c r="AA9393" s="11" t="str">
        <f t="shared" si="146"/>
        <v>56. Thanh HóaHuyện Quảng Xương</v>
      </c>
    </row>
    <row r="9394" spans="11:27" ht="15.75">
      <c r="K9394" s="21"/>
      <c r="L9394" s="17"/>
      <c r="M9394" s="17"/>
      <c r="N9394" s="17" t="s">
        <v>505</v>
      </c>
      <c r="O9394" s="17" t="s">
        <v>1317</v>
      </c>
      <c r="P9394" s="17" t="s">
        <v>8393</v>
      </c>
      <c r="Q9394" s="17" t="s">
        <v>306</v>
      </c>
      <c r="R9394" s="18">
        <v>125</v>
      </c>
      <c r="S9394" s="10">
        <v>50</v>
      </c>
      <c r="AA9394" s="11" t="str">
        <f t="shared" si="146"/>
        <v>56. Thanh HóaHuyện Thạch Thành</v>
      </c>
    </row>
    <row r="9395" spans="11:27" ht="15.75">
      <c r="K9395" s="21"/>
      <c r="L9395" s="17"/>
      <c r="M9395" s="17"/>
      <c r="N9395" s="17" t="s">
        <v>505</v>
      </c>
      <c r="O9395" s="17" t="s">
        <v>1317</v>
      </c>
      <c r="P9395" s="17" t="s">
        <v>8394</v>
      </c>
      <c r="Q9395" s="17" t="s">
        <v>306</v>
      </c>
      <c r="R9395" s="18">
        <v>125</v>
      </c>
      <c r="S9395" s="10">
        <v>50</v>
      </c>
      <c r="AA9395" s="11" t="str">
        <f t="shared" si="146"/>
        <v>56. Thanh HóaHuyện Thạch Thành</v>
      </c>
    </row>
    <row r="9396" spans="11:27" ht="15.75">
      <c r="K9396" s="21"/>
      <c r="L9396" s="17"/>
      <c r="M9396" s="17"/>
      <c r="N9396" s="17" t="s">
        <v>505</v>
      </c>
      <c r="O9396" s="17" t="s">
        <v>1317</v>
      </c>
      <c r="P9396" s="17" t="s">
        <v>8395</v>
      </c>
      <c r="Q9396" s="17" t="s">
        <v>306</v>
      </c>
      <c r="R9396" s="18">
        <v>125</v>
      </c>
      <c r="S9396" s="10">
        <v>50</v>
      </c>
      <c r="AA9396" s="11" t="str">
        <f t="shared" si="146"/>
        <v>56. Thanh HóaHuyện Thạch Thành</v>
      </c>
    </row>
    <row r="9397" spans="11:27" ht="15.75">
      <c r="K9397" s="21"/>
      <c r="L9397" s="17"/>
      <c r="M9397" s="17"/>
      <c r="N9397" s="17" t="s">
        <v>505</v>
      </c>
      <c r="O9397" s="17" t="s">
        <v>1317</v>
      </c>
      <c r="P9397" s="17" t="s">
        <v>4773</v>
      </c>
      <c r="Q9397" s="17" t="s">
        <v>306</v>
      </c>
      <c r="R9397" s="18">
        <v>125</v>
      </c>
      <c r="S9397" s="10">
        <v>50</v>
      </c>
      <c r="AA9397" s="11" t="str">
        <f t="shared" si="146"/>
        <v>56. Thanh HóaHuyện Thạch Thành</v>
      </c>
    </row>
    <row r="9398" spans="11:27" ht="15.75">
      <c r="K9398" s="21"/>
      <c r="L9398" s="17"/>
      <c r="M9398" s="17"/>
      <c r="N9398" s="17" t="s">
        <v>505</v>
      </c>
      <c r="O9398" s="17" t="s">
        <v>1317</v>
      </c>
      <c r="P9398" s="17" t="s">
        <v>8396</v>
      </c>
      <c r="Q9398" s="17" t="s">
        <v>306</v>
      </c>
      <c r="R9398" s="18">
        <v>125</v>
      </c>
      <c r="S9398" s="10">
        <v>50</v>
      </c>
      <c r="AA9398" s="11" t="str">
        <f t="shared" si="146"/>
        <v>56. Thanh HóaHuyện Thạch Thành</v>
      </c>
    </row>
    <row r="9399" spans="11:27" ht="15.75">
      <c r="K9399" s="21"/>
      <c r="L9399" s="17"/>
      <c r="M9399" s="17"/>
      <c r="N9399" s="17" t="s">
        <v>505</v>
      </c>
      <c r="O9399" s="17" t="s">
        <v>1317</v>
      </c>
      <c r="P9399" s="17" t="s">
        <v>8397</v>
      </c>
      <c r="Q9399" s="17" t="s">
        <v>306</v>
      </c>
      <c r="R9399" s="18">
        <v>125</v>
      </c>
      <c r="S9399" s="10">
        <v>50</v>
      </c>
      <c r="AA9399" s="11" t="str">
        <f t="shared" si="146"/>
        <v>56. Thanh HóaHuyện Thạch Thành</v>
      </c>
    </row>
    <row r="9400" spans="11:27" ht="15.75">
      <c r="K9400" s="21"/>
      <c r="L9400" s="17"/>
      <c r="M9400" s="17"/>
      <c r="N9400" s="17" t="s">
        <v>505</v>
      </c>
      <c r="O9400" s="17" t="s">
        <v>1317</v>
      </c>
      <c r="P9400" s="17" t="s">
        <v>6857</v>
      </c>
      <c r="Q9400" s="17" t="s">
        <v>306</v>
      </c>
      <c r="R9400" s="18">
        <v>125</v>
      </c>
      <c r="S9400" s="10">
        <v>50</v>
      </c>
      <c r="AA9400" s="11" t="str">
        <f t="shared" si="146"/>
        <v>56. Thanh HóaHuyện Thạch Thành</v>
      </c>
    </row>
    <row r="9401" spans="11:27" ht="15.75">
      <c r="K9401" s="21"/>
      <c r="L9401" s="17"/>
      <c r="M9401" s="17"/>
      <c r="N9401" s="17" t="s">
        <v>505</v>
      </c>
      <c r="O9401" s="17" t="s">
        <v>1317</v>
      </c>
      <c r="P9401" s="17" t="s">
        <v>3492</v>
      </c>
      <c r="Q9401" s="17" t="s">
        <v>306</v>
      </c>
      <c r="R9401" s="18">
        <v>125</v>
      </c>
      <c r="S9401" s="10">
        <v>50</v>
      </c>
      <c r="AA9401" s="11" t="str">
        <f t="shared" si="146"/>
        <v>56. Thanh HóaHuyện Thạch Thành</v>
      </c>
    </row>
    <row r="9402" spans="11:27" ht="15.75">
      <c r="K9402" s="21"/>
      <c r="L9402" s="17"/>
      <c r="M9402" s="17"/>
      <c r="N9402" s="17" t="s">
        <v>505</v>
      </c>
      <c r="O9402" s="17" t="s">
        <v>1317</v>
      </c>
      <c r="P9402" s="17" t="s">
        <v>4749</v>
      </c>
      <c r="Q9402" s="17" t="s">
        <v>306</v>
      </c>
      <c r="R9402" s="18">
        <v>125</v>
      </c>
      <c r="S9402" s="10">
        <v>50</v>
      </c>
      <c r="AA9402" s="11" t="str">
        <f t="shared" si="146"/>
        <v>56. Thanh HóaHuyện Thạch Thành</v>
      </c>
    </row>
    <row r="9403" spans="11:27" ht="15.75">
      <c r="K9403" s="21"/>
      <c r="L9403" s="17"/>
      <c r="M9403" s="17"/>
      <c r="N9403" s="17" t="s">
        <v>505</v>
      </c>
      <c r="O9403" s="17" t="s">
        <v>1317</v>
      </c>
      <c r="P9403" s="17" t="s">
        <v>8398</v>
      </c>
      <c r="Q9403" s="17" t="s">
        <v>306</v>
      </c>
      <c r="R9403" s="18">
        <v>125</v>
      </c>
      <c r="S9403" s="10">
        <v>50</v>
      </c>
      <c r="AA9403" s="11" t="str">
        <f t="shared" si="146"/>
        <v>56. Thanh HóaHuyện Thạch Thành</v>
      </c>
    </row>
    <row r="9404" spans="11:27" ht="15.75">
      <c r="K9404" s="21"/>
      <c r="L9404" s="17"/>
      <c r="M9404" s="17"/>
      <c r="N9404" s="17" t="s">
        <v>505</v>
      </c>
      <c r="O9404" s="17" t="s">
        <v>1317</v>
      </c>
      <c r="P9404" s="17" t="s">
        <v>4751</v>
      </c>
      <c r="Q9404" s="17" t="s">
        <v>306</v>
      </c>
      <c r="R9404" s="18">
        <v>125</v>
      </c>
      <c r="S9404" s="10">
        <v>50</v>
      </c>
      <c r="AA9404" s="11" t="str">
        <f t="shared" si="146"/>
        <v>56. Thanh HóaHuyện Thạch Thành</v>
      </c>
    </row>
    <row r="9405" spans="11:27" ht="15.75">
      <c r="K9405" s="21"/>
      <c r="L9405" s="17"/>
      <c r="M9405" s="17"/>
      <c r="N9405" s="17" t="s">
        <v>505</v>
      </c>
      <c r="O9405" s="17" t="s">
        <v>1317</v>
      </c>
      <c r="P9405" s="17" t="s">
        <v>8399</v>
      </c>
      <c r="Q9405" s="17" t="s">
        <v>306</v>
      </c>
      <c r="R9405" s="18">
        <v>125</v>
      </c>
      <c r="S9405" s="10">
        <v>50</v>
      </c>
      <c r="AA9405" s="11" t="str">
        <f t="shared" si="146"/>
        <v>56. Thanh HóaHuyện Thạch Thành</v>
      </c>
    </row>
    <row r="9406" spans="11:27" ht="15.75">
      <c r="K9406" s="21"/>
      <c r="L9406" s="17"/>
      <c r="M9406" s="17"/>
      <c r="N9406" s="17" t="s">
        <v>505</v>
      </c>
      <c r="O9406" s="17" t="s">
        <v>1317</v>
      </c>
      <c r="P9406" s="17" t="s">
        <v>2993</v>
      </c>
      <c r="Q9406" s="17" t="s">
        <v>306</v>
      </c>
      <c r="R9406" s="18">
        <v>125</v>
      </c>
      <c r="S9406" s="10">
        <v>50</v>
      </c>
      <c r="AA9406" s="11" t="str">
        <f t="shared" si="146"/>
        <v>56. Thanh HóaHuyện Thạch Thành</v>
      </c>
    </row>
    <row r="9407" spans="11:27" ht="15.75">
      <c r="K9407" s="21"/>
      <c r="L9407" s="17"/>
      <c r="M9407" s="17"/>
      <c r="N9407" s="17" t="s">
        <v>505</v>
      </c>
      <c r="O9407" s="17" t="s">
        <v>1317</v>
      </c>
      <c r="P9407" s="17" t="s">
        <v>3541</v>
      </c>
      <c r="Q9407" s="17" t="s">
        <v>306</v>
      </c>
      <c r="R9407" s="18">
        <v>125</v>
      </c>
      <c r="S9407" s="10">
        <v>50</v>
      </c>
      <c r="AA9407" s="11" t="str">
        <f t="shared" si="146"/>
        <v>56. Thanh HóaHuyện Thạch Thành</v>
      </c>
    </row>
    <row r="9408" spans="11:27" ht="15.75">
      <c r="K9408" s="21"/>
      <c r="L9408" s="17"/>
      <c r="M9408" s="17"/>
      <c r="N9408" s="17" t="s">
        <v>505</v>
      </c>
      <c r="O9408" s="17" t="s">
        <v>1317</v>
      </c>
      <c r="P9408" s="17" t="s">
        <v>8400</v>
      </c>
      <c r="Q9408" s="17" t="s">
        <v>306</v>
      </c>
      <c r="R9408" s="18">
        <v>125</v>
      </c>
      <c r="S9408" s="10">
        <v>50</v>
      </c>
      <c r="AA9408" s="11" t="str">
        <f t="shared" si="146"/>
        <v>56. Thanh HóaHuyện Thạch Thành</v>
      </c>
    </row>
    <row r="9409" spans="11:27" ht="15.75">
      <c r="K9409" s="21"/>
      <c r="L9409" s="17"/>
      <c r="M9409" s="17"/>
      <c r="N9409" s="17" t="s">
        <v>505</v>
      </c>
      <c r="O9409" s="17" t="s">
        <v>1317</v>
      </c>
      <c r="P9409" s="17" t="s">
        <v>7890</v>
      </c>
      <c r="Q9409" s="17" t="s">
        <v>306</v>
      </c>
      <c r="R9409" s="18">
        <v>125</v>
      </c>
      <c r="S9409" s="10">
        <v>50</v>
      </c>
      <c r="AA9409" s="11" t="str">
        <f t="shared" si="146"/>
        <v>56. Thanh HóaHuyện Thạch Thành</v>
      </c>
    </row>
    <row r="9410" spans="11:27" ht="15.75">
      <c r="K9410" s="21"/>
      <c r="L9410" s="17"/>
      <c r="M9410" s="17"/>
      <c r="N9410" s="17" t="s">
        <v>505</v>
      </c>
      <c r="O9410" s="17" t="s">
        <v>1317</v>
      </c>
      <c r="P9410" s="17" t="s">
        <v>8401</v>
      </c>
      <c r="Q9410" s="17" t="s">
        <v>306</v>
      </c>
      <c r="R9410" s="18">
        <v>125</v>
      </c>
      <c r="S9410" s="10">
        <v>50</v>
      </c>
      <c r="AA9410" s="11" t="str">
        <f t="shared" si="146"/>
        <v>56. Thanh HóaHuyện Thạch Thành</v>
      </c>
    </row>
    <row r="9411" spans="11:27" ht="15.75">
      <c r="K9411" s="21"/>
      <c r="L9411" s="17"/>
      <c r="M9411" s="17"/>
      <c r="N9411" s="17" t="s">
        <v>505</v>
      </c>
      <c r="O9411" s="17" t="s">
        <v>1317</v>
      </c>
      <c r="P9411" s="17" t="s">
        <v>8402</v>
      </c>
      <c r="Q9411" s="17" t="s">
        <v>306</v>
      </c>
      <c r="R9411" s="18">
        <v>125</v>
      </c>
      <c r="S9411" s="10">
        <v>50</v>
      </c>
      <c r="AA9411" s="11" t="str">
        <f t="shared" si="146"/>
        <v>56. Thanh HóaHuyện Thạch Thành</v>
      </c>
    </row>
    <row r="9412" spans="11:27" ht="15.75">
      <c r="K9412" s="21"/>
      <c r="L9412" s="17"/>
      <c r="M9412" s="17"/>
      <c r="N9412" s="17" t="s">
        <v>505</v>
      </c>
      <c r="O9412" s="17" t="s">
        <v>1317</v>
      </c>
      <c r="P9412" s="17" t="s">
        <v>3252</v>
      </c>
      <c r="Q9412" s="17" t="s">
        <v>306</v>
      </c>
      <c r="R9412" s="18">
        <v>125</v>
      </c>
      <c r="S9412" s="10">
        <v>50</v>
      </c>
      <c r="AA9412" s="11" t="str">
        <f t="shared" si="146"/>
        <v>56. Thanh HóaHuyện Thạch Thành</v>
      </c>
    </row>
    <row r="9413" spans="11:27" ht="15.75">
      <c r="K9413" s="21"/>
      <c r="L9413" s="17"/>
      <c r="M9413" s="17"/>
      <c r="N9413" s="17" t="s">
        <v>505</v>
      </c>
      <c r="O9413" s="17" t="s">
        <v>1317</v>
      </c>
      <c r="P9413" s="17" t="s">
        <v>8403</v>
      </c>
      <c r="Q9413" s="17" t="s">
        <v>306</v>
      </c>
      <c r="R9413" s="18">
        <v>125</v>
      </c>
      <c r="S9413" s="10">
        <v>50</v>
      </c>
      <c r="AA9413" s="11" t="str">
        <f t="shared" si="146"/>
        <v>56. Thanh HóaHuyện Thạch Thành</v>
      </c>
    </row>
    <row r="9414" spans="11:27" ht="15.75">
      <c r="K9414" s="21"/>
      <c r="L9414" s="17"/>
      <c r="M9414" s="17"/>
      <c r="N9414" s="17" t="s">
        <v>505</v>
      </c>
      <c r="O9414" s="17" t="s">
        <v>1317</v>
      </c>
      <c r="P9414" s="17" t="s">
        <v>8404</v>
      </c>
      <c r="Q9414" s="17" t="s">
        <v>306</v>
      </c>
      <c r="R9414" s="18">
        <v>125</v>
      </c>
      <c r="S9414" s="10">
        <v>50</v>
      </c>
      <c r="AA9414" s="11" t="str">
        <f t="shared" ref="AA9414:AA9477" si="147">N9414&amp;O9414</f>
        <v>56. Thanh HóaHuyện Thạch Thành</v>
      </c>
    </row>
    <row r="9415" spans="11:27" ht="15.75">
      <c r="K9415" s="21"/>
      <c r="L9415" s="17"/>
      <c r="M9415" s="17"/>
      <c r="N9415" s="17" t="s">
        <v>505</v>
      </c>
      <c r="O9415" s="17" t="s">
        <v>1317</v>
      </c>
      <c r="P9415" s="17" t="s">
        <v>8405</v>
      </c>
      <c r="Q9415" s="17" t="s">
        <v>306</v>
      </c>
      <c r="R9415" s="18">
        <v>125</v>
      </c>
      <c r="S9415" s="10">
        <v>50</v>
      </c>
      <c r="AA9415" s="11" t="str">
        <f t="shared" si="147"/>
        <v>56. Thanh HóaHuyện Thạch Thành</v>
      </c>
    </row>
    <row r="9416" spans="11:27" ht="15.75">
      <c r="K9416" s="21"/>
      <c r="L9416" s="17"/>
      <c r="M9416" s="17"/>
      <c r="N9416" s="17" t="s">
        <v>505</v>
      </c>
      <c r="O9416" s="17" t="s">
        <v>1317</v>
      </c>
      <c r="P9416" s="17" t="s">
        <v>8406</v>
      </c>
      <c r="Q9416" s="17" t="s">
        <v>306</v>
      </c>
      <c r="R9416" s="18">
        <v>125</v>
      </c>
      <c r="S9416" s="10">
        <v>50</v>
      </c>
      <c r="AA9416" s="11" t="str">
        <f t="shared" si="147"/>
        <v>56. Thanh HóaHuyện Thạch Thành</v>
      </c>
    </row>
    <row r="9417" spans="11:27" ht="15.75">
      <c r="K9417" s="21"/>
      <c r="L9417" s="17"/>
      <c r="M9417" s="17"/>
      <c r="N9417" s="17" t="s">
        <v>505</v>
      </c>
      <c r="O9417" s="17" t="s">
        <v>1317</v>
      </c>
      <c r="P9417" s="17" t="s">
        <v>8407</v>
      </c>
      <c r="Q9417" s="17" t="s">
        <v>306</v>
      </c>
      <c r="R9417" s="18">
        <v>125</v>
      </c>
      <c r="S9417" s="10">
        <v>50</v>
      </c>
      <c r="AA9417" s="11" t="str">
        <f t="shared" si="147"/>
        <v>56. Thanh HóaHuyện Thạch Thành</v>
      </c>
    </row>
    <row r="9418" spans="11:27" ht="15.75">
      <c r="K9418" s="21"/>
      <c r="L9418" s="17"/>
      <c r="M9418" s="17"/>
      <c r="N9418" s="17" t="s">
        <v>505</v>
      </c>
      <c r="O9418" s="17" t="s">
        <v>1317</v>
      </c>
      <c r="P9418" s="17" t="s">
        <v>8408</v>
      </c>
      <c r="Q9418" s="17" t="s">
        <v>306</v>
      </c>
      <c r="R9418" s="18">
        <v>125</v>
      </c>
      <c r="S9418" s="10">
        <v>50</v>
      </c>
      <c r="AA9418" s="11" t="str">
        <f t="shared" si="147"/>
        <v>56. Thanh HóaHuyện Thạch Thành</v>
      </c>
    </row>
    <row r="9419" spans="11:27" ht="15.75">
      <c r="K9419" s="21"/>
      <c r="L9419" s="17"/>
      <c r="M9419" s="17"/>
      <c r="N9419" s="17" t="s">
        <v>505</v>
      </c>
      <c r="O9419" s="17" t="s">
        <v>1329</v>
      </c>
      <c r="P9419" s="17" t="s">
        <v>8409</v>
      </c>
      <c r="Q9419" s="17" t="s">
        <v>306</v>
      </c>
      <c r="R9419" s="18">
        <v>125</v>
      </c>
      <c r="S9419" s="10">
        <v>50</v>
      </c>
      <c r="AA9419" s="11" t="str">
        <f t="shared" si="147"/>
        <v>56. Thanh HóaHuyện Thiệu Hóa</v>
      </c>
    </row>
    <row r="9420" spans="11:27" ht="15.75">
      <c r="K9420" s="21"/>
      <c r="L9420" s="17"/>
      <c r="M9420" s="17"/>
      <c r="N9420" s="17" t="s">
        <v>505</v>
      </c>
      <c r="O9420" s="17" t="s">
        <v>1329</v>
      </c>
      <c r="P9420" s="17" t="s">
        <v>3260</v>
      </c>
      <c r="Q9420" s="17" t="s">
        <v>306</v>
      </c>
      <c r="R9420" s="18">
        <v>125</v>
      </c>
      <c r="S9420" s="10">
        <v>50</v>
      </c>
      <c r="AA9420" s="11" t="str">
        <f t="shared" si="147"/>
        <v>56. Thanh HóaHuyện Thiệu Hóa</v>
      </c>
    </row>
    <row r="9421" spans="11:27" ht="15.75">
      <c r="K9421" s="21"/>
      <c r="L9421" s="17"/>
      <c r="M9421" s="17"/>
      <c r="N9421" s="17" t="s">
        <v>505</v>
      </c>
      <c r="O9421" s="17" t="s">
        <v>1329</v>
      </c>
      <c r="P9421" s="17" t="s">
        <v>5143</v>
      </c>
      <c r="Q9421" s="17" t="s">
        <v>306</v>
      </c>
      <c r="R9421" s="18">
        <v>125</v>
      </c>
      <c r="S9421" s="10">
        <v>50</v>
      </c>
      <c r="AA9421" s="11" t="str">
        <f t="shared" si="147"/>
        <v>56. Thanh HóaHuyện Thiệu Hóa</v>
      </c>
    </row>
    <row r="9422" spans="11:27" ht="15.75">
      <c r="K9422" s="21"/>
      <c r="L9422" s="17"/>
      <c r="M9422" s="17"/>
      <c r="N9422" s="17" t="s">
        <v>505</v>
      </c>
      <c r="O9422" s="17" t="s">
        <v>1329</v>
      </c>
      <c r="P9422" s="17" t="s">
        <v>8410</v>
      </c>
      <c r="Q9422" s="17" t="s">
        <v>306</v>
      </c>
      <c r="R9422" s="18">
        <v>125</v>
      </c>
      <c r="S9422" s="10">
        <v>50</v>
      </c>
      <c r="AA9422" s="11" t="str">
        <f t="shared" si="147"/>
        <v>56. Thanh HóaHuyện Thiệu Hóa</v>
      </c>
    </row>
    <row r="9423" spans="11:27" ht="15.75">
      <c r="K9423" s="21"/>
      <c r="L9423" s="17"/>
      <c r="M9423" s="17"/>
      <c r="N9423" s="17" t="s">
        <v>505</v>
      </c>
      <c r="O9423" s="17" t="s">
        <v>1329</v>
      </c>
      <c r="P9423" s="17" t="s">
        <v>8411</v>
      </c>
      <c r="Q9423" s="17" t="s">
        <v>306</v>
      </c>
      <c r="R9423" s="18">
        <v>125</v>
      </c>
      <c r="S9423" s="10">
        <v>50</v>
      </c>
      <c r="AA9423" s="11" t="str">
        <f t="shared" si="147"/>
        <v>56. Thanh HóaHuyện Thiệu Hóa</v>
      </c>
    </row>
    <row r="9424" spans="11:27" ht="15.75">
      <c r="K9424" s="21"/>
      <c r="L9424" s="17"/>
      <c r="M9424" s="17"/>
      <c r="N9424" s="17" t="s">
        <v>505</v>
      </c>
      <c r="O9424" s="17" t="s">
        <v>1329</v>
      </c>
      <c r="P9424" s="17" t="s">
        <v>8412</v>
      </c>
      <c r="Q9424" s="17" t="s">
        <v>306</v>
      </c>
      <c r="R9424" s="18">
        <v>125</v>
      </c>
      <c r="S9424" s="10">
        <v>50</v>
      </c>
      <c r="AA9424" s="11" t="str">
        <f t="shared" si="147"/>
        <v>56. Thanh HóaHuyện Thiệu Hóa</v>
      </c>
    </row>
    <row r="9425" spans="11:27" ht="15.75">
      <c r="K9425" s="21"/>
      <c r="L9425" s="17"/>
      <c r="M9425" s="17"/>
      <c r="N9425" s="17" t="s">
        <v>505</v>
      </c>
      <c r="O9425" s="17" t="s">
        <v>1329</v>
      </c>
      <c r="P9425" s="17" t="s">
        <v>8413</v>
      </c>
      <c r="Q9425" s="17" t="s">
        <v>306</v>
      </c>
      <c r="R9425" s="18">
        <v>125</v>
      </c>
      <c r="S9425" s="10">
        <v>50</v>
      </c>
      <c r="AA9425" s="11" t="str">
        <f t="shared" si="147"/>
        <v>56. Thanh HóaHuyện Thiệu Hóa</v>
      </c>
    </row>
    <row r="9426" spans="11:27" ht="15.75">
      <c r="K9426" s="21"/>
      <c r="L9426" s="17"/>
      <c r="M9426" s="17"/>
      <c r="N9426" s="17" t="s">
        <v>505</v>
      </c>
      <c r="O9426" s="17" t="s">
        <v>1329</v>
      </c>
      <c r="P9426" s="17" t="s">
        <v>8414</v>
      </c>
      <c r="Q9426" s="17" t="s">
        <v>306</v>
      </c>
      <c r="R9426" s="18">
        <v>125</v>
      </c>
      <c r="S9426" s="10">
        <v>50</v>
      </c>
      <c r="AA9426" s="11" t="str">
        <f t="shared" si="147"/>
        <v>56. Thanh HóaHuyện Thiệu Hóa</v>
      </c>
    </row>
    <row r="9427" spans="11:27" ht="15.75">
      <c r="K9427" s="21"/>
      <c r="L9427" s="17"/>
      <c r="M9427" s="17"/>
      <c r="N9427" s="17" t="s">
        <v>505</v>
      </c>
      <c r="O9427" s="17" t="s">
        <v>1329</v>
      </c>
      <c r="P9427" s="17" t="s">
        <v>8415</v>
      </c>
      <c r="Q9427" s="17" t="s">
        <v>306</v>
      </c>
      <c r="R9427" s="18">
        <v>125</v>
      </c>
      <c r="S9427" s="10">
        <v>50</v>
      </c>
      <c r="AA9427" s="11" t="str">
        <f t="shared" si="147"/>
        <v>56. Thanh HóaHuyện Thiệu Hóa</v>
      </c>
    </row>
    <row r="9428" spans="11:27" ht="15.75">
      <c r="K9428" s="21"/>
      <c r="L9428" s="17"/>
      <c r="M9428" s="17"/>
      <c r="N9428" s="17" t="s">
        <v>505</v>
      </c>
      <c r="O9428" s="17" t="s">
        <v>1329</v>
      </c>
      <c r="P9428" s="17" t="s">
        <v>8416</v>
      </c>
      <c r="Q9428" s="17" t="s">
        <v>306</v>
      </c>
      <c r="R9428" s="18">
        <v>125</v>
      </c>
      <c r="S9428" s="10">
        <v>50</v>
      </c>
      <c r="AA9428" s="11" t="str">
        <f t="shared" si="147"/>
        <v>56. Thanh HóaHuyện Thiệu Hóa</v>
      </c>
    </row>
    <row r="9429" spans="11:27" ht="15.75">
      <c r="K9429" s="21"/>
      <c r="L9429" s="17"/>
      <c r="M9429" s="17"/>
      <c r="N9429" s="17" t="s">
        <v>505</v>
      </c>
      <c r="O9429" s="17" t="s">
        <v>1329</v>
      </c>
      <c r="P9429" s="17" t="s">
        <v>8417</v>
      </c>
      <c r="Q9429" s="17" t="s">
        <v>306</v>
      </c>
      <c r="R9429" s="18">
        <v>125</v>
      </c>
      <c r="S9429" s="10">
        <v>50</v>
      </c>
      <c r="AA9429" s="11" t="str">
        <f t="shared" si="147"/>
        <v>56. Thanh HóaHuyện Thiệu Hóa</v>
      </c>
    </row>
    <row r="9430" spans="11:27" ht="15.75">
      <c r="K9430" s="21"/>
      <c r="L9430" s="17"/>
      <c r="M9430" s="17"/>
      <c r="N9430" s="17" t="s">
        <v>505</v>
      </c>
      <c r="O9430" s="17" t="s">
        <v>1329</v>
      </c>
      <c r="P9430" s="17" t="s">
        <v>8418</v>
      </c>
      <c r="Q9430" s="17" t="s">
        <v>306</v>
      </c>
      <c r="R9430" s="18">
        <v>125</v>
      </c>
      <c r="S9430" s="10">
        <v>50</v>
      </c>
      <c r="AA9430" s="11" t="str">
        <f t="shared" si="147"/>
        <v>56. Thanh HóaHuyện Thiệu Hóa</v>
      </c>
    </row>
    <row r="9431" spans="11:27" ht="15.75">
      <c r="K9431" s="21"/>
      <c r="L9431" s="17"/>
      <c r="M9431" s="17"/>
      <c r="N9431" s="17" t="s">
        <v>505</v>
      </c>
      <c r="O9431" s="17" t="s">
        <v>1329</v>
      </c>
      <c r="P9431" s="17" t="s">
        <v>8419</v>
      </c>
      <c r="Q9431" s="17" t="s">
        <v>306</v>
      </c>
      <c r="R9431" s="18">
        <v>125</v>
      </c>
      <c r="S9431" s="10">
        <v>50</v>
      </c>
      <c r="AA9431" s="11" t="str">
        <f t="shared" si="147"/>
        <v>56. Thanh HóaHuyện Thiệu Hóa</v>
      </c>
    </row>
    <row r="9432" spans="11:27" ht="15.75">
      <c r="K9432" s="21"/>
      <c r="L9432" s="17"/>
      <c r="M9432" s="17"/>
      <c r="N9432" s="17" t="s">
        <v>505</v>
      </c>
      <c r="O9432" s="17" t="s">
        <v>1329</v>
      </c>
      <c r="P9432" s="17" t="s">
        <v>8420</v>
      </c>
      <c r="Q9432" s="17" t="s">
        <v>306</v>
      </c>
      <c r="R9432" s="18">
        <v>125</v>
      </c>
      <c r="S9432" s="10">
        <v>50</v>
      </c>
      <c r="AA9432" s="11" t="str">
        <f t="shared" si="147"/>
        <v>56. Thanh HóaHuyện Thiệu Hóa</v>
      </c>
    </row>
    <row r="9433" spans="11:27" ht="15.75">
      <c r="K9433" s="21"/>
      <c r="L9433" s="17"/>
      <c r="M9433" s="17"/>
      <c r="N9433" s="17" t="s">
        <v>505</v>
      </c>
      <c r="O9433" s="17" t="s">
        <v>1329</v>
      </c>
      <c r="P9433" s="17" t="s">
        <v>8421</v>
      </c>
      <c r="Q9433" s="17" t="s">
        <v>306</v>
      </c>
      <c r="R9433" s="18">
        <v>125</v>
      </c>
      <c r="S9433" s="10">
        <v>50</v>
      </c>
      <c r="AA9433" s="11" t="str">
        <f t="shared" si="147"/>
        <v>56. Thanh HóaHuyện Thiệu Hóa</v>
      </c>
    </row>
    <row r="9434" spans="11:27" ht="15.75">
      <c r="K9434" s="21"/>
      <c r="L9434" s="17"/>
      <c r="M9434" s="17"/>
      <c r="N9434" s="17" t="s">
        <v>505</v>
      </c>
      <c r="O9434" s="17" t="s">
        <v>1329</v>
      </c>
      <c r="P9434" s="17" t="s">
        <v>8422</v>
      </c>
      <c r="Q9434" s="17" t="s">
        <v>306</v>
      </c>
      <c r="R9434" s="18">
        <v>125</v>
      </c>
      <c r="S9434" s="10">
        <v>50</v>
      </c>
      <c r="AA9434" s="11" t="str">
        <f t="shared" si="147"/>
        <v>56. Thanh HóaHuyện Thiệu Hóa</v>
      </c>
    </row>
    <row r="9435" spans="11:27" ht="15.75">
      <c r="K9435" s="21"/>
      <c r="L9435" s="17"/>
      <c r="M9435" s="17"/>
      <c r="N9435" s="17" t="s">
        <v>505</v>
      </c>
      <c r="O9435" s="17" t="s">
        <v>1329</v>
      </c>
      <c r="P9435" s="17" t="s">
        <v>8423</v>
      </c>
      <c r="Q9435" s="17" t="s">
        <v>306</v>
      </c>
      <c r="R9435" s="18">
        <v>125</v>
      </c>
      <c r="S9435" s="10">
        <v>50</v>
      </c>
      <c r="AA9435" s="11" t="str">
        <f t="shared" si="147"/>
        <v>56. Thanh HóaHuyện Thiệu Hóa</v>
      </c>
    </row>
    <row r="9436" spans="11:27" ht="15.75">
      <c r="K9436" s="21"/>
      <c r="L9436" s="17"/>
      <c r="M9436" s="17"/>
      <c r="N9436" s="17" t="s">
        <v>505</v>
      </c>
      <c r="O9436" s="17" t="s">
        <v>1329</v>
      </c>
      <c r="P9436" s="17" t="s">
        <v>8424</v>
      </c>
      <c r="Q9436" s="17" t="s">
        <v>306</v>
      </c>
      <c r="R9436" s="18">
        <v>125</v>
      </c>
      <c r="S9436" s="10">
        <v>50</v>
      </c>
      <c r="AA9436" s="11" t="str">
        <f t="shared" si="147"/>
        <v>56. Thanh HóaHuyện Thiệu Hóa</v>
      </c>
    </row>
    <row r="9437" spans="11:27" ht="15.75">
      <c r="K9437" s="21"/>
      <c r="L9437" s="17"/>
      <c r="M9437" s="17"/>
      <c r="N9437" s="17" t="s">
        <v>505</v>
      </c>
      <c r="O9437" s="17" t="s">
        <v>1329</v>
      </c>
      <c r="P9437" s="17" t="s">
        <v>8425</v>
      </c>
      <c r="Q9437" s="17" t="s">
        <v>306</v>
      </c>
      <c r="R9437" s="18">
        <v>125</v>
      </c>
      <c r="S9437" s="10">
        <v>50</v>
      </c>
      <c r="AA9437" s="11" t="str">
        <f t="shared" si="147"/>
        <v>56. Thanh HóaHuyện Thiệu Hóa</v>
      </c>
    </row>
    <row r="9438" spans="11:27" ht="15.75">
      <c r="K9438" s="21"/>
      <c r="L9438" s="17"/>
      <c r="M9438" s="17"/>
      <c r="N9438" s="17" t="s">
        <v>505</v>
      </c>
      <c r="O9438" s="17" t="s">
        <v>1329</v>
      </c>
      <c r="P9438" s="17" t="s">
        <v>8426</v>
      </c>
      <c r="Q9438" s="17" t="s">
        <v>306</v>
      </c>
      <c r="R9438" s="18">
        <v>125</v>
      </c>
      <c r="S9438" s="10">
        <v>50</v>
      </c>
      <c r="AA9438" s="11" t="str">
        <f t="shared" si="147"/>
        <v>56. Thanh HóaHuyện Thiệu Hóa</v>
      </c>
    </row>
    <row r="9439" spans="11:27" ht="15.75">
      <c r="K9439" s="21"/>
      <c r="L9439" s="17"/>
      <c r="M9439" s="17"/>
      <c r="N9439" s="17" t="s">
        <v>505</v>
      </c>
      <c r="O9439" s="17" t="s">
        <v>1329</v>
      </c>
      <c r="P9439" s="17" t="s">
        <v>8427</v>
      </c>
      <c r="Q9439" s="17" t="s">
        <v>306</v>
      </c>
      <c r="R9439" s="18">
        <v>125</v>
      </c>
      <c r="S9439" s="10">
        <v>50</v>
      </c>
      <c r="AA9439" s="11" t="str">
        <f t="shared" si="147"/>
        <v>56. Thanh HóaHuyện Thiệu Hóa</v>
      </c>
    </row>
    <row r="9440" spans="11:27" ht="15.75">
      <c r="K9440" s="21"/>
      <c r="L9440" s="17"/>
      <c r="M9440" s="17"/>
      <c r="N9440" s="17" t="s">
        <v>505</v>
      </c>
      <c r="O9440" s="17" t="s">
        <v>1329</v>
      </c>
      <c r="P9440" s="17" t="s">
        <v>8428</v>
      </c>
      <c r="Q9440" s="17" t="s">
        <v>306</v>
      </c>
      <c r="R9440" s="18">
        <v>125</v>
      </c>
      <c r="S9440" s="10">
        <v>50</v>
      </c>
      <c r="AA9440" s="11" t="str">
        <f t="shared" si="147"/>
        <v>56. Thanh HóaHuyện Thiệu Hóa</v>
      </c>
    </row>
    <row r="9441" spans="11:27" ht="15.75">
      <c r="K9441" s="21"/>
      <c r="L9441" s="17"/>
      <c r="M9441" s="17"/>
      <c r="N9441" s="17" t="s">
        <v>505</v>
      </c>
      <c r="O9441" s="17" t="s">
        <v>1329</v>
      </c>
      <c r="P9441" s="17" t="s">
        <v>8429</v>
      </c>
      <c r="Q9441" s="17" t="s">
        <v>306</v>
      </c>
      <c r="R9441" s="18">
        <v>125</v>
      </c>
      <c r="S9441" s="10">
        <v>50</v>
      </c>
      <c r="AA9441" s="11" t="str">
        <f t="shared" si="147"/>
        <v>56. Thanh HóaHuyện Thiệu Hóa</v>
      </c>
    </row>
    <row r="9442" spans="11:27" ht="15.75">
      <c r="K9442" s="21"/>
      <c r="L9442" s="17"/>
      <c r="M9442" s="17"/>
      <c r="N9442" s="17" t="s">
        <v>505</v>
      </c>
      <c r="O9442" s="17" t="s">
        <v>1329</v>
      </c>
      <c r="P9442" s="17" t="s">
        <v>8430</v>
      </c>
      <c r="Q9442" s="17" t="s">
        <v>306</v>
      </c>
      <c r="R9442" s="18">
        <v>125</v>
      </c>
      <c r="S9442" s="10">
        <v>50</v>
      </c>
      <c r="AA9442" s="11" t="str">
        <f t="shared" si="147"/>
        <v>56. Thanh HóaHuyện Thiệu Hóa</v>
      </c>
    </row>
    <row r="9443" spans="11:27" ht="15.75">
      <c r="K9443" s="21"/>
      <c r="L9443" s="17"/>
      <c r="M9443" s="17"/>
      <c r="N9443" s="17" t="s">
        <v>505</v>
      </c>
      <c r="O9443" s="17" t="s">
        <v>1329</v>
      </c>
      <c r="P9443" s="17" t="s">
        <v>8431</v>
      </c>
      <c r="Q9443" s="17" t="s">
        <v>306</v>
      </c>
      <c r="R9443" s="18">
        <v>125</v>
      </c>
      <c r="S9443" s="10">
        <v>50</v>
      </c>
      <c r="AA9443" s="11" t="str">
        <f t="shared" si="147"/>
        <v>56. Thanh HóaHuyện Thiệu Hóa</v>
      </c>
    </row>
    <row r="9444" spans="11:27" ht="15.75">
      <c r="K9444" s="21"/>
      <c r="L9444" s="17"/>
      <c r="M9444" s="17"/>
      <c r="N9444" s="17" t="s">
        <v>505</v>
      </c>
      <c r="O9444" s="17" t="s">
        <v>1797</v>
      </c>
      <c r="P9444" s="17" t="s">
        <v>8432</v>
      </c>
      <c r="Q9444" s="17" t="s">
        <v>297</v>
      </c>
      <c r="R9444" s="18">
        <v>95</v>
      </c>
      <c r="S9444" s="10">
        <v>44</v>
      </c>
      <c r="AA9444" s="11" t="str">
        <f t="shared" si="147"/>
        <v>56. Thanh HóaHuyện Thọ Xuân</v>
      </c>
    </row>
    <row r="9445" spans="11:27" ht="15.75">
      <c r="K9445" s="21"/>
      <c r="L9445" s="17"/>
      <c r="M9445" s="17"/>
      <c r="N9445" s="17" t="s">
        <v>505</v>
      </c>
      <c r="O9445" s="17" t="s">
        <v>1797</v>
      </c>
      <c r="P9445" s="17" t="s">
        <v>8433</v>
      </c>
      <c r="Q9445" s="17" t="s">
        <v>297</v>
      </c>
      <c r="R9445" s="18">
        <v>95</v>
      </c>
      <c r="S9445" s="10">
        <v>44</v>
      </c>
      <c r="AA9445" s="11" t="str">
        <f t="shared" si="147"/>
        <v>56. Thanh HóaHuyện Thọ Xuân</v>
      </c>
    </row>
    <row r="9446" spans="11:27" ht="15.75">
      <c r="K9446" s="21"/>
      <c r="L9446" s="17"/>
      <c r="M9446" s="17"/>
      <c r="N9446" s="17" t="s">
        <v>505</v>
      </c>
      <c r="O9446" s="17" t="s">
        <v>1797</v>
      </c>
      <c r="P9446" s="17" t="s">
        <v>8434</v>
      </c>
      <c r="Q9446" s="17" t="s">
        <v>306</v>
      </c>
      <c r="R9446" s="18">
        <v>125</v>
      </c>
      <c r="S9446" s="10">
        <v>50</v>
      </c>
      <c r="AA9446" s="11" t="str">
        <f t="shared" si="147"/>
        <v>56. Thanh HóaHuyện Thọ Xuân</v>
      </c>
    </row>
    <row r="9447" spans="11:27" ht="15.75">
      <c r="K9447" s="21"/>
      <c r="L9447" s="17"/>
      <c r="M9447" s="17"/>
      <c r="N9447" s="17" t="s">
        <v>505</v>
      </c>
      <c r="O9447" s="17" t="s">
        <v>1797</v>
      </c>
      <c r="P9447" s="17" t="s">
        <v>8435</v>
      </c>
      <c r="Q9447" s="17" t="s">
        <v>306</v>
      </c>
      <c r="R9447" s="18">
        <v>125</v>
      </c>
      <c r="S9447" s="10">
        <v>50</v>
      </c>
      <c r="AA9447" s="11" t="str">
        <f t="shared" si="147"/>
        <v>56. Thanh HóaHuyện Thọ Xuân</v>
      </c>
    </row>
    <row r="9448" spans="11:27" ht="15.75">
      <c r="K9448" s="21"/>
      <c r="L9448" s="17"/>
      <c r="M9448" s="17"/>
      <c r="N9448" s="17" t="s">
        <v>505</v>
      </c>
      <c r="O9448" s="17" t="s">
        <v>1797</v>
      </c>
      <c r="P9448" s="17" t="s">
        <v>6376</v>
      </c>
      <c r="Q9448" s="17" t="s">
        <v>306</v>
      </c>
      <c r="R9448" s="18">
        <v>125</v>
      </c>
      <c r="S9448" s="10">
        <v>50</v>
      </c>
      <c r="AA9448" s="11" t="str">
        <f t="shared" si="147"/>
        <v>56. Thanh HóaHuyện Thọ Xuân</v>
      </c>
    </row>
    <row r="9449" spans="11:27" ht="15.75">
      <c r="K9449" s="21"/>
      <c r="L9449" s="17"/>
      <c r="M9449" s="17"/>
      <c r="N9449" s="17" t="s">
        <v>505</v>
      </c>
      <c r="O9449" s="17" t="s">
        <v>1797</v>
      </c>
      <c r="P9449" s="17" t="s">
        <v>1801</v>
      </c>
      <c r="Q9449" s="17" t="s">
        <v>306</v>
      </c>
      <c r="R9449" s="18">
        <v>125</v>
      </c>
      <c r="S9449" s="10">
        <v>50</v>
      </c>
      <c r="AA9449" s="11" t="str">
        <f t="shared" si="147"/>
        <v>56. Thanh HóaHuyện Thọ Xuân</v>
      </c>
    </row>
    <row r="9450" spans="11:27" ht="15.75">
      <c r="K9450" s="21"/>
      <c r="L9450" s="17"/>
      <c r="M9450" s="17"/>
      <c r="N9450" s="17" t="s">
        <v>505</v>
      </c>
      <c r="O9450" s="17" t="s">
        <v>1797</v>
      </c>
      <c r="P9450" s="17" t="s">
        <v>2818</v>
      </c>
      <c r="Q9450" s="17" t="s">
        <v>297</v>
      </c>
      <c r="R9450" s="18">
        <v>95</v>
      </c>
      <c r="S9450" s="10">
        <v>44</v>
      </c>
      <c r="AA9450" s="11" t="str">
        <f t="shared" si="147"/>
        <v>56. Thanh HóaHuyện Thọ Xuân</v>
      </c>
    </row>
    <row r="9451" spans="11:27" ht="15.75">
      <c r="K9451" s="21"/>
      <c r="L9451" s="17"/>
      <c r="M9451" s="17"/>
      <c r="N9451" s="17" t="s">
        <v>505</v>
      </c>
      <c r="O9451" s="17" t="s">
        <v>1797</v>
      </c>
      <c r="P9451" s="17" t="s">
        <v>8436</v>
      </c>
      <c r="Q9451" s="17" t="s">
        <v>306</v>
      </c>
      <c r="R9451" s="18">
        <v>125</v>
      </c>
      <c r="S9451" s="10">
        <v>50</v>
      </c>
      <c r="AA9451" s="11" t="str">
        <f t="shared" si="147"/>
        <v>56. Thanh HóaHuyện Thọ Xuân</v>
      </c>
    </row>
    <row r="9452" spans="11:27" ht="15.75">
      <c r="K9452" s="21"/>
      <c r="L9452" s="17"/>
      <c r="M9452" s="17"/>
      <c r="N9452" s="17" t="s">
        <v>505</v>
      </c>
      <c r="O9452" s="17" t="s">
        <v>1797</v>
      </c>
      <c r="P9452" s="17" t="s">
        <v>8437</v>
      </c>
      <c r="Q9452" s="17" t="s">
        <v>297</v>
      </c>
      <c r="R9452" s="18">
        <v>95</v>
      </c>
      <c r="S9452" s="10">
        <v>44</v>
      </c>
      <c r="AA9452" s="11" t="str">
        <f t="shared" si="147"/>
        <v>56. Thanh HóaHuyện Thọ Xuân</v>
      </c>
    </row>
    <row r="9453" spans="11:27" ht="15.75">
      <c r="K9453" s="21"/>
      <c r="L9453" s="17"/>
      <c r="M9453" s="17"/>
      <c r="N9453" s="17" t="s">
        <v>505</v>
      </c>
      <c r="O9453" s="17" t="s">
        <v>1797</v>
      </c>
      <c r="P9453" s="17" t="s">
        <v>8438</v>
      </c>
      <c r="Q9453" s="17" t="s">
        <v>297</v>
      </c>
      <c r="R9453" s="18">
        <v>95</v>
      </c>
      <c r="S9453" s="10">
        <v>44</v>
      </c>
      <c r="AA9453" s="11" t="str">
        <f t="shared" si="147"/>
        <v>56. Thanh HóaHuyện Thọ Xuân</v>
      </c>
    </row>
    <row r="9454" spans="11:27" ht="15.75">
      <c r="K9454" s="21"/>
      <c r="L9454" s="17"/>
      <c r="M9454" s="17"/>
      <c r="N9454" s="17" t="s">
        <v>505</v>
      </c>
      <c r="O9454" s="17" t="s">
        <v>1797</v>
      </c>
      <c r="P9454" s="17" t="s">
        <v>8439</v>
      </c>
      <c r="Q9454" s="17" t="s">
        <v>297</v>
      </c>
      <c r="R9454" s="18">
        <v>95</v>
      </c>
      <c r="S9454" s="10">
        <v>44</v>
      </c>
      <c r="AA9454" s="11" t="str">
        <f t="shared" si="147"/>
        <v>56. Thanh HóaHuyện Thọ Xuân</v>
      </c>
    </row>
    <row r="9455" spans="11:27" ht="15.75">
      <c r="K9455" s="21"/>
      <c r="L9455" s="17"/>
      <c r="M9455" s="17"/>
      <c r="N9455" s="17" t="s">
        <v>505</v>
      </c>
      <c r="O9455" s="17" t="s">
        <v>1797</v>
      </c>
      <c r="P9455" s="17" t="s">
        <v>8440</v>
      </c>
      <c r="Q9455" s="17" t="s">
        <v>297</v>
      </c>
      <c r="R9455" s="18">
        <v>95</v>
      </c>
      <c r="S9455" s="10">
        <v>44</v>
      </c>
      <c r="AA9455" s="11" t="str">
        <f t="shared" si="147"/>
        <v>56. Thanh HóaHuyện Thọ Xuân</v>
      </c>
    </row>
    <row r="9456" spans="11:27" ht="15.75">
      <c r="K9456" s="21"/>
      <c r="L9456" s="17"/>
      <c r="M9456" s="17"/>
      <c r="N9456" s="17" t="s">
        <v>505</v>
      </c>
      <c r="O9456" s="17" t="s">
        <v>1797</v>
      </c>
      <c r="P9456" s="17" t="s">
        <v>967</v>
      </c>
      <c r="Q9456" s="17" t="s">
        <v>306</v>
      </c>
      <c r="R9456" s="18">
        <v>125</v>
      </c>
      <c r="S9456" s="10">
        <v>50</v>
      </c>
      <c r="AA9456" s="11" t="str">
        <f t="shared" si="147"/>
        <v>56. Thanh HóaHuyện Thọ Xuân</v>
      </c>
    </row>
    <row r="9457" spans="11:27" ht="15.75">
      <c r="K9457" s="21"/>
      <c r="L9457" s="17"/>
      <c r="M9457" s="17"/>
      <c r="N9457" s="17" t="s">
        <v>505</v>
      </c>
      <c r="O9457" s="17" t="s">
        <v>1797</v>
      </c>
      <c r="P9457" s="17" t="s">
        <v>8441</v>
      </c>
      <c r="Q9457" s="17" t="s">
        <v>297</v>
      </c>
      <c r="R9457" s="18">
        <v>95</v>
      </c>
      <c r="S9457" s="10">
        <v>44</v>
      </c>
      <c r="AA9457" s="11" t="str">
        <f t="shared" si="147"/>
        <v>56. Thanh HóaHuyện Thọ Xuân</v>
      </c>
    </row>
    <row r="9458" spans="11:27" ht="15.75">
      <c r="K9458" s="21"/>
      <c r="L9458" s="17"/>
      <c r="M9458" s="17"/>
      <c r="N9458" s="17" t="s">
        <v>505</v>
      </c>
      <c r="O9458" s="17" t="s">
        <v>1797</v>
      </c>
      <c r="P9458" s="17" t="s">
        <v>3343</v>
      </c>
      <c r="Q9458" s="17" t="s">
        <v>297</v>
      </c>
      <c r="R9458" s="18">
        <v>95</v>
      </c>
      <c r="S9458" s="10">
        <v>44</v>
      </c>
      <c r="AA9458" s="11" t="str">
        <f t="shared" si="147"/>
        <v>56. Thanh HóaHuyện Thọ Xuân</v>
      </c>
    </row>
    <row r="9459" spans="11:27" ht="15.75">
      <c r="K9459" s="21"/>
      <c r="L9459" s="17"/>
      <c r="M9459" s="17"/>
      <c r="N9459" s="17" t="s">
        <v>505</v>
      </c>
      <c r="O9459" s="17" t="s">
        <v>1797</v>
      </c>
      <c r="P9459" s="17" t="s">
        <v>2224</v>
      </c>
      <c r="Q9459" s="17" t="s">
        <v>306</v>
      </c>
      <c r="R9459" s="18">
        <v>125</v>
      </c>
      <c r="S9459" s="10">
        <v>50</v>
      </c>
      <c r="AA9459" s="11" t="str">
        <f t="shared" si="147"/>
        <v>56. Thanh HóaHuyện Thọ Xuân</v>
      </c>
    </row>
    <row r="9460" spans="11:27" ht="15.75">
      <c r="K9460" s="21"/>
      <c r="L9460" s="17"/>
      <c r="M9460" s="17"/>
      <c r="N9460" s="17" t="s">
        <v>505</v>
      </c>
      <c r="O9460" s="17" t="s">
        <v>1797</v>
      </c>
      <c r="P9460" s="17" t="s">
        <v>8442</v>
      </c>
      <c r="Q9460" s="17" t="s">
        <v>297</v>
      </c>
      <c r="R9460" s="18">
        <v>95</v>
      </c>
      <c r="S9460" s="10">
        <v>44</v>
      </c>
      <c r="AA9460" s="11" t="str">
        <f t="shared" si="147"/>
        <v>56. Thanh HóaHuyện Thọ Xuân</v>
      </c>
    </row>
    <row r="9461" spans="11:27" ht="15.75">
      <c r="K9461" s="21"/>
      <c r="L9461" s="17"/>
      <c r="M9461" s="17"/>
      <c r="N9461" s="17" t="s">
        <v>505</v>
      </c>
      <c r="O9461" s="17" t="s">
        <v>1797</v>
      </c>
      <c r="P9461" s="17" t="s">
        <v>1104</v>
      </c>
      <c r="Q9461" s="17" t="s">
        <v>306</v>
      </c>
      <c r="R9461" s="18">
        <v>125</v>
      </c>
      <c r="S9461" s="10">
        <v>50</v>
      </c>
      <c r="AA9461" s="11" t="str">
        <f t="shared" si="147"/>
        <v>56. Thanh HóaHuyện Thọ Xuân</v>
      </c>
    </row>
    <row r="9462" spans="11:27" ht="15.75">
      <c r="K9462" s="21"/>
      <c r="L9462" s="17"/>
      <c r="M9462" s="17"/>
      <c r="N9462" s="17" t="s">
        <v>505</v>
      </c>
      <c r="O9462" s="17" t="s">
        <v>1797</v>
      </c>
      <c r="P9462" s="17" t="s">
        <v>4026</v>
      </c>
      <c r="Q9462" s="17" t="s">
        <v>297</v>
      </c>
      <c r="R9462" s="18">
        <v>95</v>
      </c>
      <c r="S9462" s="10">
        <v>44</v>
      </c>
      <c r="AA9462" s="11" t="str">
        <f t="shared" si="147"/>
        <v>56. Thanh HóaHuyện Thọ Xuân</v>
      </c>
    </row>
    <row r="9463" spans="11:27" ht="15.75">
      <c r="K9463" s="21"/>
      <c r="L9463" s="17"/>
      <c r="M9463" s="17"/>
      <c r="N9463" s="17" t="s">
        <v>505</v>
      </c>
      <c r="O9463" s="17" t="s">
        <v>1797</v>
      </c>
      <c r="P9463" s="17" t="s">
        <v>4729</v>
      </c>
      <c r="Q9463" s="17" t="s">
        <v>306</v>
      </c>
      <c r="R9463" s="18">
        <v>125</v>
      </c>
      <c r="S9463" s="10">
        <v>50</v>
      </c>
      <c r="AA9463" s="11" t="str">
        <f t="shared" si="147"/>
        <v>56. Thanh HóaHuyện Thọ Xuân</v>
      </c>
    </row>
    <row r="9464" spans="11:27" ht="15.75">
      <c r="K9464" s="21"/>
      <c r="L9464" s="17"/>
      <c r="M9464" s="17"/>
      <c r="N9464" s="17" t="s">
        <v>505</v>
      </c>
      <c r="O9464" s="17" t="s">
        <v>1797</v>
      </c>
      <c r="P9464" s="17" t="s">
        <v>4027</v>
      </c>
      <c r="Q9464" s="17" t="s">
        <v>297</v>
      </c>
      <c r="R9464" s="18">
        <v>95</v>
      </c>
      <c r="S9464" s="10">
        <v>44</v>
      </c>
      <c r="AA9464" s="11" t="str">
        <f t="shared" si="147"/>
        <v>56. Thanh HóaHuyện Thọ Xuân</v>
      </c>
    </row>
    <row r="9465" spans="11:27" ht="15.75">
      <c r="K9465" s="21"/>
      <c r="L9465" s="17"/>
      <c r="M9465" s="17"/>
      <c r="N9465" s="17" t="s">
        <v>505</v>
      </c>
      <c r="O9465" s="17" t="s">
        <v>1797</v>
      </c>
      <c r="P9465" s="17" t="s">
        <v>2809</v>
      </c>
      <c r="Q9465" s="17" t="s">
        <v>306</v>
      </c>
      <c r="R9465" s="18">
        <v>125</v>
      </c>
      <c r="S9465" s="10">
        <v>50</v>
      </c>
      <c r="AA9465" s="11" t="str">
        <f t="shared" si="147"/>
        <v>56. Thanh HóaHuyện Thọ Xuân</v>
      </c>
    </row>
    <row r="9466" spans="11:27" ht="15.75">
      <c r="K9466" s="21"/>
      <c r="L9466" s="17"/>
      <c r="M9466" s="17"/>
      <c r="N9466" s="17" t="s">
        <v>505</v>
      </c>
      <c r="O9466" s="17" t="s">
        <v>1797</v>
      </c>
      <c r="P9466" s="17" t="s">
        <v>8443</v>
      </c>
      <c r="Q9466" s="17" t="s">
        <v>306</v>
      </c>
      <c r="R9466" s="18">
        <v>125</v>
      </c>
      <c r="S9466" s="10">
        <v>50</v>
      </c>
      <c r="AA9466" s="11" t="str">
        <f t="shared" si="147"/>
        <v>56. Thanh HóaHuyện Thọ Xuân</v>
      </c>
    </row>
    <row r="9467" spans="11:27" ht="15.75">
      <c r="K9467" s="21"/>
      <c r="L9467" s="17"/>
      <c r="M9467" s="17"/>
      <c r="N9467" s="17" t="s">
        <v>505</v>
      </c>
      <c r="O9467" s="17" t="s">
        <v>1797</v>
      </c>
      <c r="P9467" s="17" t="s">
        <v>4444</v>
      </c>
      <c r="Q9467" s="17" t="s">
        <v>306</v>
      </c>
      <c r="R9467" s="18">
        <v>125</v>
      </c>
      <c r="S9467" s="10">
        <v>50</v>
      </c>
      <c r="AA9467" s="11" t="str">
        <f t="shared" si="147"/>
        <v>56. Thanh HóaHuyện Thọ Xuân</v>
      </c>
    </row>
    <row r="9468" spans="11:27" ht="15.75">
      <c r="K9468" s="21"/>
      <c r="L9468" s="17"/>
      <c r="M9468" s="17"/>
      <c r="N9468" s="17" t="s">
        <v>505</v>
      </c>
      <c r="O9468" s="17" t="s">
        <v>1797</v>
      </c>
      <c r="P9468" s="17" t="s">
        <v>6221</v>
      </c>
      <c r="Q9468" s="17" t="s">
        <v>306</v>
      </c>
      <c r="R9468" s="18">
        <v>125</v>
      </c>
      <c r="S9468" s="10">
        <v>50</v>
      </c>
      <c r="AA9468" s="11" t="str">
        <f t="shared" si="147"/>
        <v>56. Thanh HóaHuyện Thọ Xuân</v>
      </c>
    </row>
    <row r="9469" spans="11:27" ht="15.75">
      <c r="K9469" s="21"/>
      <c r="L9469" s="17"/>
      <c r="M9469" s="17"/>
      <c r="N9469" s="17" t="s">
        <v>505</v>
      </c>
      <c r="O9469" s="17" t="s">
        <v>1797</v>
      </c>
      <c r="P9469" s="17" t="s">
        <v>2678</v>
      </c>
      <c r="Q9469" s="17" t="s">
        <v>297</v>
      </c>
      <c r="R9469" s="18">
        <v>95</v>
      </c>
      <c r="S9469" s="10">
        <v>44</v>
      </c>
      <c r="AA9469" s="11" t="str">
        <f t="shared" si="147"/>
        <v>56. Thanh HóaHuyện Thọ Xuân</v>
      </c>
    </row>
    <row r="9470" spans="11:27" ht="15.75">
      <c r="K9470" s="21"/>
      <c r="L9470" s="17"/>
      <c r="M9470" s="17"/>
      <c r="N9470" s="17" t="s">
        <v>505</v>
      </c>
      <c r="O9470" s="17" t="s">
        <v>1797</v>
      </c>
      <c r="P9470" s="17" t="s">
        <v>8444</v>
      </c>
      <c r="Q9470" s="17" t="s">
        <v>306</v>
      </c>
      <c r="R9470" s="18">
        <v>125</v>
      </c>
      <c r="S9470" s="10">
        <v>50</v>
      </c>
      <c r="AA9470" s="11" t="str">
        <f t="shared" si="147"/>
        <v>56. Thanh HóaHuyện Thọ Xuân</v>
      </c>
    </row>
    <row r="9471" spans="11:27" ht="15.75">
      <c r="K9471" s="21"/>
      <c r="L9471" s="17"/>
      <c r="M9471" s="17"/>
      <c r="N9471" s="17" t="s">
        <v>505</v>
      </c>
      <c r="O9471" s="17" t="s">
        <v>1797</v>
      </c>
      <c r="P9471" s="17" t="s">
        <v>8445</v>
      </c>
      <c r="Q9471" s="17" t="s">
        <v>297</v>
      </c>
      <c r="R9471" s="18">
        <v>95</v>
      </c>
      <c r="S9471" s="10">
        <v>44</v>
      </c>
      <c r="AA9471" s="11" t="str">
        <f t="shared" si="147"/>
        <v>56. Thanh HóaHuyện Thọ Xuân</v>
      </c>
    </row>
    <row r="9472" spans="11:27" ht="15.75">
      <c r="K9472" s="21"/>
      <c r="L9472" s="17"/>
      <c r="M9472" s="17"/>
      <c r="N9472" s="17" t="s">
        <v>505</v>
      </c>
      <c r="O9472" s="17" t="s">
        <v>1797</v>
      </c>
      <c r="P9472" s="17" t="s">
        <v>8446</v>
      </c>
      <c r="Q9472" s="17" t="s">
        <v>297</v>
      </c>
      <c r="R9472" s="18">
        <v>95</v>
      </c>
      <c r="S9472" s="10">
        <v>44</v>
      </c>
      <c r="AA9472" s="11" t="str">
        <f t="shared" si="147"/>
        <v>56. Thanh HóaHuyện Thọ Xuân</v>
      </c>
    </row>
    <row r="9473" spans="11:27" ht="15.75">
      <c r="K9473" s="21"/>
      <c r="L9473" s="17"/>
      <c r="M9473" s="17"/>
      <c r="N9473" s="17" t="s">
        <v>505</v>
      </c>
      <c r="O9473" s="17" t="s">
        <v>1797</v>
      </c>
      <c r="P9473" s="17" t="s">
        <v>3485</v>
      </c>
      <c r="Q9473" s="17" t="s">
        <v>306</v>
      </c>
      <c r="R9473" s="18">
        <v>125</v>
      </c>
      <c r="S9473" s="10">
        <v>50</v>
      </c>
      <c r="AA9473" s="11" t="str">
        <f t="shared" si="147"/>
        <v>56. Thanh HóaHuyện Thọ Xuân</v>
      </c>
    </row>
    <row r="9474" spans="11:27" ht="15.75">
      <c r="K9474" s="21"/>
      <c r="L9474" s="17"/>
      <c r="M9474" s="17"/>
      <c r="N9474" s="17" t="s">
        <v>505</v>
      </c>
      <c r="O9474" s="17" t="s">
        <v>1326</v>
      </c>
      <c r="P9474" s="17" t="s">
        <v>8447</v>
      </c>
      <c r="Q9474" s="17" t="s">
        <v>297</v>
      </c>
      <c r="R9474" s="18">
        <v>95</v>
      </c>
      <c r="S9474" s="10">
        <v>44</v>
      </c>
      <c r="AA9474" s="11" t="str">
        <f t="shared" si="147"/>
        <v>56. Thanh HóaHuyện Thường Xuân</v>
      </c>
    </row>
    <row r="9475" spans="11:27" ht="15.75">
      <c r="K9475" s="21"/>
      <c r="L9475" s="17"/>
      <c r="M9475" s="17"/>
      <c r="N9475" s="17" t="s">
        <v>505</v>
      </c>
      <c r="O9475" s="17" t="s">
        <v>1326</v>
      </c>
      <c r="P9475" s="17" t="s">
        <v>8448</v>
      </c>
      <c r="Q9475" s="17" t="s">
        <v>297</v>
      </c>
      <c r="R9475" s="18">
        <v>95</v>
      </c>
      <c r="S9475" s="10">
        <v>44</v>
      </c>
      <c r="AA9475" s="11" t="str">
        <f t="shared" si="147"/>
        <v>56. Thanh HóaHuyện Thường Xuân</v>
      </c>
    </row>
    <row r="9476" spans="11:27" ht="15.75">
      <c r="K9476" s="21"/>
      <c r="L9476" s="17"/>
      <c r="M9476" s="17"/>
      <c r="N9476" s="17" t="s">
        <v>505</v>
      </c>
      <c r="O9476" s="17" t="s">
        <v>1326</v>
      </c>
      <c r="P9476" s="17" t="s">
        <v>8449</v>
      </c>
      <c r="Q9476" s="17" t="s">
        <v>297</v>
      </c>
      <c r="R9476" s="18">
        <v>95</v>
      </c>
      <c r="S9476" s="10">
        <v>44</v>
      </c>
      <c r="AA9476" s="11" t="str">
        <f t="shared" si="147"/>
        <v>56. Thanh HóaHuyện Thường Xuân</v>
      </c>
    </row>
    <row r="9477" spans="11:27" ht="15.75">
      <c r="K9477" s="21"/>
      <c r="L9477" s="17"/>
      <c r="M9477" s="17"/>
      <c r="N9477" s="17" t="s">
        <v>505</v>
      </c>
      <c r="O9477" s="17" t="s">
        <v>1326</v>
      </c>
      <c r="P9477" s="17" t="s">
        <v>8450</v>
      </c>
      <c r="Q9477" s="17" t="s">
        <v>297</v>
      </c>
      <c r="R9477" s="18">
        <v>95</v>
      </c>
      <c r="S9477" s="10">
        <v>44</v>
      </c>
      <c r="AA9477" s="11" t="str">
        <f t="shared" si="147"/>
        <v>56. Thanh HóaHuyện Thường Xuân</v>
      </c>
    </row>
    <row r="9478" spans="11:27" ht="15.75">
      <c r="K9478" s="21"/>
      <c r="L9478" s="17"/>
      <c r="M9478" s="17"/>
      <c r="N9478" s="17" t="s">
        <v>505</v>
      </c>
      <c r="O9478" s="17" t="s">
        <v>1326</v>
      </c>
      <c r="P9478" s="17" t="s">
        <v>5755</v>
      </c>
      <c r="Q9478" s="17" t="s">
        <v>297</v>
      </c>
      <c r="R9478" s="18">
        <v>95</v>
      </c>
      <c r="S9478" s="10">
        <v>44</v>
      </c>
      <c r="AA9478" s="11" t="str">
        <f t="shared" ref="AA9478:AA9541" si="148">N9478&amp;O9478</f>
        <v>56. Thanh HóaHuyện Thường Xuân</v>
      </c>
    </row>
    <row r="9479" spans="11:27" ht="15.75">
      <c r="K9479" s="21"/>
      <c r="L9479" s="17"/>
      <c r="M9479" s="17"/>
      <c r="N9479" s="17" t="s">
        <v>505</v>
      </c>
      <c r="O9479" s="17" t="s">
        <v>1326</v>
      </c>
      <c r="P9479" s="17" t="s">
        <v>8451</v>
      </c>
      <c r="Q9479" s="17" t="s">
        <v>297</v>
      </c>
      <c r="R9479" s="18">
        <v>95</v>
      </c>
      <c r="S9479" s="10">
        <v>44</v>
      </c>
      <c r="AA9479" s="11" t="str">
        <f t="shared" si="148"/>
        <v>56. Thanh HóaHuyện Thường Xuân</v>
      </c>
    </row>
    <row r="9480" spans="11:27" ht="15.75">
      <c r="K9480" s="21"/>
      <c r="L9480" s="17"/>
      <c r="M9480" s="17"/>
      <c r="N9480" s="17" t="s">
        <v>505</v>
      </c>
      <c r="O9480" s="17" t="s">
        <v>1326</v>
      </c>
      <c r="P9480" s="17" t="s">
        <v>3237</v>
      </c>
      <c r="Q9480" s="17" t="s">
        <v>297</v>
      </c>
      <c r="R9480" s="18">
        <v>95</v>
      </c>
      <c r="S9480" s="10">
        <v>44</v>
      </c>
      <c r="AA9480" s="11" t="str">
        <f t="shared" si="148"/>
        <v>56. Thanh HóaHuyện Thường Xuân</v>
      </c>
    </row>
    <row r="9481" spans="11:27" ht="15.75">
      <c r="K9481" s="21"/>
      <c r="L9481" s="17"/>
      <c r="M9481" s="17"/>
      <c r="N9481" s="17" t="s">
        <v>505</v>
      </c>
      <c r="O9481" s="17" t="s">
        <v>1326</v>
      </c>
      <c r="P9481" s="17" t="s">
        <v>8452</v>
      </c>
      <c r="Q9481" s="17" t="s">
        <v>297</v>
      </c>
      <c r="R9481" s="18">
        <v>95</v>
      </c>
      <c r="S9481" s="10">
        <v>44</v>
      </c>
      <c r="AA9481" s="11" t="str">
        <f t="shared" si="148"/>
        <v>56. Thanh HóaHuyện Thường Xuân</v>
      </c>
    </row>
    <row r="9482" spans="11:27" ht="15.75">
      <c r="K9482" s="21"/>
      <c r="L9482" s="17"/>
      <c r="M9482" s="17"/>
      <c r="N9482" s="17" t="s">
        <v>505</v>
      </c>
      <c r="O9482" s="17" t="s">
        <v>1326</v>
      </c>
      <c r="P9482" s="17" t="s">
        <v>6804</v>
      </c>
      <c r="Q9482" s="17" t="s">
        <v>297</v>
      </c>
      <c r="R9482" s="18">
        <v>95</v>
      </c>
      <c r="S9482" s="10">
        <v>44</v>
      </c>
      <c r="AA9482" s="11" t="str">
        <f t="shared" si="148"/>
        <v>56. Thanh HóaHuyện Thường Xuân</v>
      </c>
    </row>
    <row r="9483" spans="11:27" ht="15.75">
      <c r="K9483" s="21"/>
      <c r="L9483" s="17"/>
      <c r="M9483" s="17"/>
      <c r="N9483" s="17" t="s">
        <v>505</v>
      </c>
      <c r="O9483" s="17" t="s">
        <v>1326</v>
      </c>
      <c r="P9483" s="17" t="s">
        <v>8453</v>
      </c>
      <c r="Q9483" s="17" t="s">
        <v>297</v>
      </c>
      <c r="R9483" s="18">
        <v>95</v>
      </c>
      <c r="S9483" s="10">
        <v>44</v>
      </c>
      <c r="AA9483" s="11" t="str">
        <f t="shared" si="148"/>
        <v>56. Thanh HóaHuyện Thường Xuân</v>
      </c>
    </row>
    <row r="9484" spans="11:27" ht="15.75">
      <c r="K9484" s="21"/>
      <c r="L9484" s="17"/>
      <c r="M9484" s="17"/>
      <c r="N9484" s="17" t="s">
        <v>505</v>
      </c>
      <c r="O9484" s="17" t="s">
        <v>1326</v>
      </c>
      <c r="P9484" s="17" t="s">
        <v>8454</v>
      </c>
      <c r="Q9484" s="17" t="s">
        <v>297</v>
      </c>
      <c r="R9484" s="18">
        <v>95</v>
      </c>
      <c r="S9484" s="10">
        <v>44</v>
      </c>
      <c r="AA9484" s="11" t="str">
        <f t="shared" si="148"/>
        <v>56. Thanh HóaHuyện Thường Xuân</v>
      </c>
    </row>
    <row r="9485" spans="11:27" ht="15.75">
      <c r="K9485" s="21"/>
      <c r="L9485" s="17"/>
      <c r="M9485" s="17"/>
      <c r="N9485" s="17" t="s">
        <v>505</v>
      </c>
      <c r="O9485" s="17" t="s">
        <v>1326</v>
      </c>
      <c r="P9485" s="17" t="s">
        <v>1210</v>
      </c>
      <c r="Q9485" s="17" t="s">
        <v>297</v>
      </c>
      <c r="R9485" s="18">
        <v>95</v>
      </c>
      <c r="S9485" s="10">
        <v>44</v>
      </c>
      <c r="AA9485" s="11" t="str">
        <f t="shared" si="148"/>
        <v>56. Thanh HóaHuyện Thường Xuân</v>
      </c>
    </row>
    <row r="9486" spans="11:27" ht="15.75">
      <c r="K9486" s="21"/>
      <c r="L9486" s="17"/>
      <c r="M9486" s="17"/>
      <c r="N9486" s="17" t="s">
        <v>505</v>
      </c>
      <c r="O9486" s="17" t="s">
        <v>1326</v>
      </c>
      <c r="P9486" s="17" t="s">
        <v>8455</v>
      </c>
      <c r="Q9486" s="17" t="s">
        <v>297</v>
      </c>
      <c r="R9486" s="18">
        <v>95</v>
      </c>
      <c r="S9486" s="10">
        <v>44</v>
      </c>
      <c r="AA9486" s="11" t="str">
        <f t="shared" si="148"/>
        <v>56. Thanh HóaHuyện Thường Xuân</v>
      </c>
    </row>
    <row r="9487" spans="11:27" ht="15.75">
      <c r="K9487" s="21"/>
      <c r="L9487" s="17"/>
      <c r="M9487" s="17"/>
      <c r="N9487" s="17" t="s">
        <v>505</v>
      </c>
      <c r="O9487" s="17" t="s">
        <v>1326</v>
      </c>
      <c r="P9487" s="17" t="s">
        <v>4617</v>
      </c>
      <c r="Q9487" s="17" t="s">
        <v>297</v>
      </c>
      <c r="R9487" s="18">
        <v>95</v>
      </c>
      <c r="S9487" s="10">
        <v>44</v>
      </c>
      <c r="AA9487" s="11" t="str">
        <f t="shared" si="148"/>
        <v>56. Thanh HóaHuyện Thường Xuân</v>
      </c>
    </row>
    <row r="9488" spans="11:27" ht="15.75">
      <c r="K9488" s="21"/>
      <c r="L9488" s="17"/>
      <c r="M9488" s="17"/>
      <c r="N9488" s="17" t="s">
        <v>505</v>
      </c>
      <c r="O9488" s="17" t="s">
        <v>1326</v>
      </c>
      <c r="P9488" s="17" t="s">
        <v>2227</v>
      </c>
      <c r="Q9488" s="17" t="s">
        <v>297</v>
      </c>
      <c r="R9488" s="18">
        <v>95</v>
      </c>
      <c r="S9488" s="10">
        <v>44</v>
      </c>
      <c r="AA9488" s="11" t="str">
        <f t="shared" si="148"/>
        <v>56. Thanh HóaHuyện Thường Xuân</v>
      </c>
    </row>
    <row r="9489" spans="11:27" ht="15.75">
      <c r="K9489" s="21"/>
      <c r="L9489" s="17"/>
      <c r="M9489" s="17"/>
      <c r="N9489" s="17" t="s">
        <v>505</v>
      </c>
      <c r="O9489" s="17" t="s">
        <v>1326</v>
      </c>
      <c r="P9489" s="17" t="s">
        <v>6242</v>
      </c>
      <c r="Q9489" s="17" t="s">
        <v>297</v>
      </c>
      <c r="R9489" s="18">
        <v>95</v>
      </c>
      <c r="S9489" s="10">
        <v>44</v>
      </c>
      <c r="AA9489" s="11" t="str">
        <f t="shared" si="148"/>
        <v>56. Thanh HóaHuyện Thường Xuân</v>
      </c>
    </row>
    <row r="9490" spans="11:27" ht="15.75">
      <c r="K9490" s="21"/>
      <c r="L9490" s="17"/>
      <c r="M9490" s="17"/>
      <c r="N9490" s="17" t="s">
        <v>505</v>
      </c>
      <c r="O9490" s="17" t="s">
        <v>1332</v>
      </c>
      <c r="P9490" s="17" t="s">
        <v>8456</v>
      </c>
      <c r="Q9490" s="17" t="s">
        <v>306</v>
      </c>
      <c r="R9490" s="18">
        <v>125</v>
      </c>
      <c r="S9490" s="10">
        <v>50</v>
      </c>
      <c r="AA9490" s="11" t="str">
        <f t="shared" si="148"/>
        <v>56. Thanh HóaHuyện Triệu Sơn</v>
      </c>
    </row>
    <row r="9491" spans="11:27" ht="15.75">
      <c r="K9491" s="21"/>
      <c r="L9491" s="17"/>
      <c r="M9491" s="17"/>
      <c r="N9491" s="17" t="s">
        <v>505</v>
      </c>
      <c r="O9491" s="17" t="s">
        <v>1332</v>
      </c>
      <c r="P9491" s="17" t="s">
        <v>8457</v>
      </c>
      <c r="Q9491" s="17" t="s">
        <v>306</v>
      </c>
      <c r="R9491" s="18">
        <v>125</v>
      </c>
      <c r="S9491" s="10">
        <v>50</v>
      </c>
      <c r="AA9491" s="11" t="str">
        <f t="shared" si="148"/>
        <v>56. Thanh HóaHuyện Triệu Sơn</v>
      </c>
    </row>
    <row r="9492" spans="11:27" ht="15.75">
      <c r="K9492" s="21"/>
      <c r="L9492" s="17"/>
      <c r="M9492" s="17"/>
      <c r="N9492" s="17" t="s">
        <v>505</v>
      </c>
      <c r="O9492" s="17" t="s">
        <v>1332</v>
      </c>
      <c r="P9492" s="17" t="s">
        <v>2345</v>
      </c>
      <c r="Q9492" s="17" t="s">
        <v>306</v>
      </c>
      <c r="R9492" s="18">
        <v>125</v>
      </c>
      <c r="S9492" s="10">
        <v>50</v>
      </c>
      <c r="AA9492" s="11" t="str">
        <f t="shared" si="148"/>
        <v>56. Thanh HóaHuyện Triệu Sơn</v>
      </c>
    </row>
    <row r="9493" spans="11:27" ht="15.75">
      <c r="K9493" s="21"/>
      <c r="L9493" s="17"/>
      <c r="M9493" s="17"/>
      <c r="N9493" s="17" t="s">
        <v>505</v>
      </c>
      <c r="O9493" s="17" t="s">
        <v>1332</v>
      </c>
      <c r="P9493" s="17" t="s">
        <v>2576</v>
      </c>
      <c r="Q9493" s="17" t="s">
        <v>306</v>
      </c>
      <c r="R9493" s="18">
        <v>125</v>
      </c>
      <c r="S9493" s="10">
        <v>50</v>
      </c>
      <c r="AA9493" s="11" t="str">
        <f t="shared" si="148"/>
        <v>56. Thanh HóaHuyện Triệu Sơn</v>
      </c>
    </row>
    <row r="9494" spans="11:27" ht="15.75">
      <c r="K9494" s="21"/>
      <c r="L9494" s="17"/>
      <c r="M9494" s="17"/>
      <c r="N9494" s="17" t="s">
        <v>505</v>
      </c>
      <c r="O9494" s="17" t="s">
        <v>1332</v>
      </c>
      <c r="P9494" s="17" t="s">
        <v>8458</v>
      </c>
      <c r="Q9494" s="17" t="s">
        <v>306</v>
      </c>
      <c r="R9494" s="18">
        <v>125</v>
      </c>
      <c r="S9494" s="10">
        <v>50</v>
      </c>
      <c r="AA9494" s="11" t="str">
        <f t="shared" si="148"/>
        <v>56. Thanh HóaHuyện Triệu Sơn</v>
      </c>
    </row>
    <row r="9495" spans="11:27" ht="15.75">
      <c r="K9495" s="21"/>
      <c r="L9495" s="17"/>
      <c r="M9495" s="17"/>
      <c r="N9495" s="17" t="s">
        <v>505</v>
      </c>
      <c r="O9495" s="17" t="s">
        <v>1332</v>
      </c>
      <c r="P9495" s="17" t="s">
        <v>8459</v>
      </c>
      <c r="Q9495" s="17" t="s">
        <v>306</v>
      </c>
      <c r="R9495" s="18">
        <v>125</v>
      </c>
      <c r="S9495" s="10">
        <v>50</v>
      </c>
      <c r="AA9495" s="11" t="str">
        <f t="shared" si="148"/>
        <v>56. Thanh HóaHuyện Triệu Sơn</v>
      </c>
    </row>
    <row r="9496" spans="11:27" ht="15.75">
      <c r="K9496" s="21"/>
      <c r="L9496" s="17"/>
      <c r="M9496" s="17"/>
      <c r="N9496" s="17" t="s">
        <v>505</v>
      </c>
      <c r="O9496" s="17" t="s">
        <v>1332</v>
      </c>
      <c r="P9496" s="17" t="s">
        <v>6797</v>
      </c>
      <c r="Q9496" s="17" t="s">
        <v>306</v>
      </c>
      <c r="R9496" s="18">
        <v>125</v>
      </c>
      <c r="S9496" s="10">
        <v>50</v>
      </c>
      <c r="AA9496" s="11" t="str">
        <f t="shared" si="148"/>
        <v>56. Thanh HóaHuyện Triệu Sơn</v>
      </c>
    </row>
    <row r="9497" spans="11:27" ht="15.75">
      <c r="K9497" s="21"/>
      <c r="L9497" s="17"/>
      <c r="M9497" s="17"/>
      <c r="N9497" s="17" t="s">
        <v>505</v>
      </c>
      <c r="O9497" s="17" t="s">
        <v>1332</v>
      </c>
      <c r="P9497" s="17" t="s">
        <v>8460</v>
      </c>
      <c r="Q9497" s="17" t="s">
        <v>306</v>
      </c>
      <c r="R9497" s="18">
        <v>125</v>
      </c>
      <c r="S9497" s="10">
        <v>50</v>
      </c>
      <c r="AA9497" s="11" t="str">
        <f t="shared" si="148"/>
        <v>56. Thanh HóaHuyện Triệu Sơn</v>
      </c>
    </row>
    <row r="9498" spans="11:27" ht="15.75">
      <c r="K9498" s="21"/>
      <c r="L9498" s="17"/>
      <c r="M9498" s="17"/>
      <c r="N9498" s="17" t="s">
        <v>505</v>
      </c>
      <c r="O9498" s="17" t="s">
        <v>1332</v>
      </c>
      <c r="P9498" s="17" t="s">
        <v>1351</v>
      </c>
      <c r="Q9498" s="17" t="s">
        <v>306</v>
      </c>
      <c r="R9498" s="18">
        <v>125</v>
      </c>
      <c r="S9498" s="10">
        <v>50</v>
      </c>
      <c r="AA9498" s="11" t="str">
        <f t="shared" si="148"/>
        <v>56. Thanh HóaHuyện Triệu Sơn</v>
      </c>
    </row>
    <row r="9499" spans="11:27" ht="15.75">
      <c r="K9499" s="21"/>
      <c r="L9499" s="17"/>
      <c r="M9499" s="17"/>
      <c r="N9499" s="17" t="s">
        <v>505</v>
      </c>
      <c r="O9499" s="17" t="s">
        <v>1332</v>
      </c>
      <c r="P9499" s="17" t="s">
        <v>2732</v>
      </c>
      <c r="Q9499" s="17" t="s">
        <v>306</v>
      </c>
      <c r="R9499" s="18">
        <v>125</v>
      </c>
      <c r="S9499" s="10">
        <v>50</v>
      </c>
      <c r="AA9499" s="11" t="str">
        <f t="shared" si="148"/>
        <v>56. Thanh HóaHuyện Triệu Sơn</v>
      </c>
    </row>
    <row r="9500" spans="11:27" ht="15.75">
      <c r="K9500" s="21"/>
      <c r="L9500" s="17"/>
      <c r="M9500" s="17"/>
      <c r="N9500" s="17" t="s">
        <v>505</v>
      </c>
      <c r="O9500" s="17" t="s">
        <v>1332</v>
      </c>
      <c r="P9500" s="17" t="s">
        <v>4546</v>
      </c>
      <c r="Q9500" s="17" t="s">
        <v>306</v>
      </c>
      <c r="R9500" s="18">
        <v>125</v>
      </c>
      <c r="S9500" s="10">
        <v>50</v>
      </c>
      <c r="AA9500" s="11" t="str">
        <f t="shared" si="148"/>
        <v>56. Thanh HóaHuyện Triệu Sơn</v>
      </c>
    </row>
    <row r="9501" spans="11:27" ht="15.75">
      <c r="K9501" s="21"/>
      <c r="L9501" s="17"/>
      <c r="M9501" s="17"/>
      <c r="N9501" s="17" t="s">
        <v>505</v>
      </c>
      <c r="O9501" s="17" t="s">
        <v>1332</v>
      </c>
      <c r="P9501" s="17" t="s">
        <v>827</v>
      </c>
      <c r="Q9501" s="17" t="s">
        <v>306</v>
      </c>
      <c r="R9501" s="18">
        <v>125</v>
      </c>
      <c r="S9501" s="10">
        <v>50</v>
      </c>
      <c r="AA9501" s="11" t="str">
        <f t="shared" si="148"/>
        <v>56. Thanh HóaHuyện Triệu Sơn</v>
      </c>
    </row>
    <row r="9502" spans="11:27" ht="15.75">
      <c r="K9502" s="21"/>
      <c r="L9502" s="17"/>
      <c r="M9502" s="17"/>
      <c r="N9502" s="17" t="s">
        <v>505</v>
      </c>
      <c r="O9502" s="17" t="s">
        <v>1332</v>
      </c>
      <c r="P9502" s="17" t="s">
        <v>2039</v>
      </c>
      <c r="Q9502" s="17" t="s">
        <v>306</v>
      </c>
      <c r="R9502" s="18">
        <v>125</v>
      </c>
      <c r="S9502" s="10">
        <v>50</v>
      </c>
      <c r="AA9502" s="11" t="str">
        <f t="shared" si="148"/>
        <v>56. Thanh HóaHuyện Triệu Sơn</v>
      </c>
    </row>
    <row r="9503" spans="11:27" ht="15.75">
      <c r="K9503" s="21"/>
      <c r="L9503" s="17"/>
      <c r="M9503" s="17"/>
      <c r="N9503" s="17" t="s">
        <v>505</v>
      </c>
      <c r="O9503" s="17" t="s">
        <v>1332</v>
      </c>
      <c r="P9503" s="17" t="s">
        <v>8461</v>
      </c>
      <c r="Q9503" s="17" t="s">
        <v>306</v>
      </c>
      <c r="R9503" s="18">
        <v>125</v>
      </c>
      <c r="S9503" s="10">
        <v>50</v>
      </c>
      <c r="AA9503" s="11" t="str">
        <f t="shared" si="148"/>
        <v>56. Thanh HóaHuyện Triệu Sơn</v>
      </c>
    </row>
    <row r="9504" spans="11:27" ht="15.75">
      <c r="K9504" s="21"/>
      <c r="L9504" s="17"/>
      <c r="M9504" s="17"/>
      <c r="N9504" s="17" t="s">
        <v>505</v>
      </c>
      <c r="O9504" s="17" t="s">
        <v>1332</v>
      </c>
      <c r="P9504" s="17" t="s">
        <v>8462</v>
      </c>
      <c r="Q9504" s="17" t="s">
        <v>306</v>
      </c>
      <c r="R9504" s="18">
        <v>125</v>
      </c>
      <c r="S9504" s="10">
        <v>50</v>
      </c>
      <c r="AA9504" s="11" t="str">
        <f t="shared" si="148"/>
        <v>56. Thanh HóaHuyện Triệu Sơn</v>
      </c>
    </row>
    <row r="9505" spans="11:27" ht="15.75">
      <c r="K9505" s="21"/>
      <c r="L9505" s="17"/>
      <c r="M9505" s="17"/>
      <c r="N9505" s="17" t="s">
        <v>505</v>
      </c>
      <c r="O9505" s="17" t="s">
        <v>1332</v>
      </c>
      <c r="P9505" s="17" t="s">
        <v>4349</v>
      </c>
      <c r="Q9505" s="17" t="s">
        <v>306</v>
      </c>
      <c r="R9505" s="18">
        <v>125</v>
      </c>
      <c r="S9505" s="10">
        <v>50</v>
      </c>
      <c r="AA9505" s="11" t="str">
        <f t="shared" si="148"/>
        <v>56. Thanh HóaHuyện Triệu Sơn</v>
      </c>
    </row>
    <row r="9506" spans="11:27" ht="15.75">
      <c r="K9506" s="21"/>
      <c r="L9506" s="17"/>
      <c r="M9506" s="17"/>
      <c r="N9506" s="17" t="s">
        <v>505</v>
      </c>
      <c r="O9506" s="17" t="s">
        <v>1332</v>
      </c>
      <c r="P9506" s="17" t="s">
        <v>8463</v>
      </c>
      <c r="Q9506" s="17" t="s">
        <v>306</v>
      </c>
      <c r="R9506" s="18">
        <v>125</v>
      </c>
      <c r="S9506" s="10">
        <v>50</v>
      </c>
      <c r="AA9506" s="11" t="str">
        <f t="shared" si="148"/>
        <v>56. Thanh HóaHuyện Triệu Sơn</v>
      </c>
    </row>
    <row r="9507" spans="11:27" ht="15.75">
      <c r="K9507" s="21"/>
      <c r="L9507" s="17"/>
      <c r="M9507" s="17"/>
      <c r="N9507" s="17" t="s">
        <v>505</v>
      </c>
      <c r="O9507" s="17" t="s">
        <v>1332</v>
      </c>
      <c r="P9507" s="17" t="s">
        <v>8464</v>
      </c>
      <c r="Q9507" s="17" t="s">
        <v>306</v>
      </c>
      <c r="R9507" s="18">
        <v>125</v>
      </c>
      <c r="S9507" s="10">
        <v>50</v>
      </c>
      <c r="AA9507" s="11" t="str">
        <f t="shared" si="148"/>
        <v>56. Thanh HóaHuyện Triệu Sơn</v>
      </c>
    </row>
    <row r="9508" spans="11:27" ht="15.75">
      <c r="K9508" s="21"/>
      <c r="L9508" s="17"/>
      <c r="M9508" s="17"/>
      <c r="N9508" s="17" t="s">
        <v>505</v>
      </c>
      <c r="O9508" s="17" t="s">
        <v>1332</v>
      </c>
      <c r="P9508" s="17" t="s">
        <v>396</v>
      </c>
      <c r="Q9508" s="17" t="s">
        <v>306</v>
      </c>
      <c r="R9508" s="18">
        <v>125</v>
      </c>
      <c r="S9508" s="10">
        <v>50</v>
      </c>
      <c r="AA9508" s="11" t="str">
        <f t="shared" si="148"/>
        <v>56. Thanh HóaHuyện Triệu Sơn</v>
      </c>
    </row>
    <row r="9509" spans="11:27" ht="15.75">
      <c r="K9509" s="21"/>
      <c r="L9509" s="17"/>
      <c r="M9509" s="17"/>
      <c r="N9509" s="17" t="s">
        <v>505</v>
      </c>
      <c r="O9509" s="17" t="s">
        <v>1332</v>
      </c>
      <c r="P9509" s="17" t="s">
        <v>8465</v>
      </c>
      <c r="Q9509" s="17" t="s">
        <v>306</v>
      </c>
      <c r="R9509" s="18">
        <v>125</v>
      </c>
      <c r="S9509" s="10">
        <v>50</v>
      </c>
      <c r="AA9509" s="11" t="str">
        <f t="shared" si="148"/>
        <v>56. Thanh HóaHuyện Triệu Sơn</v>
      </c>
    </row>
    <row r="9510" spans="11:27" ht="15.75">
      <c r="K9510" s="21"/>
      <c r="L9510" s="17"/>
      <c r="M9510" s="17"/>
      <c r="N9510" s="17" t="s">
        <v>505</v>
      </c>
      <c r="O9510" s="17" t="s">
        <v>1332</v>
      </c>
      <c r="P9510" s="17" t="s">
        <v>8466</v>
      </c>
      <c r="Q9510" s="17" t="s">
        <v>306</v>
      </c>
      <c r="R9510" s="18">
        <v>125</v>
      </c>
      <c r="S9510" s="10">
        <v>50</v>
      </c>
      <c r="AA9510" s="11" t="str">
        <f t="shared" si="148"/>
        <v>56. Thanh HóaHuyện Triệu Sơn</v>
      </c>
    </row>
    <row r="9511" spans="11:27" ht="15.75">
      <c r="K9511" s="21"/>
      <c r="L9511" s="17"/>
      <c r="M9511" s="17"/>
      <c r="N9511" s="17" t="s">
        <v>505</v>
      </c>
      <c r="O9511" s="17" t="s">
        <v>1332</v>
      </c>
      <c r="P9511" s="17" t="s">
        <v>8467</v>
      </c>
      <c r="Q9511" s="17" t="s">
        <v>306</v>
      </c>
      <c r="R9511" s="18">
        <v>125</v>
      </c>
      <c r="S9511" s="10">
        <v>50</v>
      </c>
      <c r="AA9511" s="11" t="str">
        <f t="shared" si="148"/>
        <v>56. Thanh HóaHuyện Triệu Sơn</v>
      </c>
    </row>
    <row r="9512" spans="11:27" ht="15.75">
      <c r="K9512" s="21"/>
      <c r="L9512" s="17"/>
      <c r="M9512" s="17"/>
      <c r="N9512" s="17" t="s">
        <v>505</v>
      </c>
      <c r="O9512" s="17" t="s">
        <v>1332</v>
      </c>
      <c r="P9512" s="17" t="s">
        <v>8468</v>
      </c>
      <c r="Q9512" s="17" t="s">
        <v>306</v>
      </c>
      <c r="R9512" s="18">
        <v>125</v>
      </c>
      <c r="S9512" s="10">
        <v>50</v>
      </c>
      <c r="AA9512" s="11" t="str">
        <f t="shared" si="148"/>
        <v>56. Thanh HóaHuyện Triệu Sơn</v>
      </c>
    </row>
    <row r="9513" spans="11:27" ht="15.75">
      <c r="K9513" s="21"/>
      <c r="L9513" s="17"/>
      <c r="M9513" s="17"/>
      <c r="N9513" s="17" t="s">
        <v>505</v>
      </c>
      <c r="O9513" s="17" t="s">
        <v>1332</v>
      </c>
      <c r="P9513" s="17" t="s">
        <v>8469</v>
      </c>
      <c r="Q9513" s="17" t="s">
        <v>306</v>
      </c>
      <c r="R9513" s="18">
        <v>125</v>
      </c>
      <c r="S9513" s="10">
        <v>50</v>
      </c>
      <c r="AA9513" s="11" t="str">
        <f t="shared" si="148"/>
        <v>56. Thanh HóaHuyện Triệu Sơn</v>
      </c>
    </row>
    <row r="9514" spans="11:27" ht="15.75">
      <c r="K9514" s="21"/>
      <c r="L9514" s="17"/>
      <c r="M9514" s="17"/>
      <c r="N9514" s="17" t="s">
        <v>505</v>
      </c>
      <c r="O9514" s="17" t="s">
        <v>1332</v>
      </c>
      <c r="P9514" s="17" t="s">
        <v>3233</v>
      </c>
      <c r="Q9514" s="17" t="s">
        <v>306</v>
      </c>
      <c r="R9514" s="18">
        <v>125</v>
      </c>
      <c r="S9514" s="10">
        <v>50</v>
      </c>
      <c r="AA9514" s="11" t="str">
        <f t="shared" si="148"/>
        <v>56. Thanh HóaHuyện Triệu Sơn</v>
      </c>
    </row>
    <row r="9515" spans="11:27" ht="15.75">
      <c r="K9515" s="21"/>
      <c r="L9515" s="17"/>
      <c r="M9515" s="17"/>
      <c r="N9515" s="17" t="s">
        <v>505</v>
      </c>
      <c r="O9515" s="17" t="s">
        <v>1332</v>
      </c>
      <c r="P9515" s="17" t="s">
        <v>8470</v>
      </c>
      <c r="Q9515" s="17" t="s">
        <v>306</v>
      </c>
      <c r="R9515" s="18">
        <v>125</v>
      </c>
      <c r="S9515" s="10">
        <v>50</v>
      </c>
      <c r="AA9515" s="11" t="str">
        <f t="shared" si="148"/>
        <v>56. Thanh HóaHuyện Triệu Sơn</v>
      </c>
    </row>
    <row r="9516" spans="11:27" ht="15.75">
      <c r="K9516" s="21"/>
      <c r="L9516" s="17"/>
      <c r="M9516" s="17"/>
      <c r="N9516" s="17" t="s">
        <v>505</v>
      </c>
      <c r="O9516" s="17" t="s">
        <v>1332</v>
      </c>
      <c r="P9516" s="17" t="s">
        <v>8471</v>
      </c>
      <c r="Q9516" s="17" t="s">
        <v>306</v>
      </c>
      <c r="R9516" s="18">
        <v>125</v>
      </c>
      <c r="S9516" s="10">
        <v>50</v>
      </c>
      <c r="AA9516" s="11" t="str">
        <f t="shared" si="148"/>
        <v>56. Thanh HóaHuyện Triệu Sơn</v>
      </c>
    </row>
    <row r="9517" spans="11:27" ht="15.75">
      <c r="K9517" s="21"/>
      <c r="L9517" s="17"/>
      <c r="M9517" s="17"/>
      <c r="N9517" s="17" t="s">
        <v>505</v>
      </c>
      <c r="O9517" s="17" t="s">
        <v>1332</v>
      </c>
      <c r="P9517" s="17" t="s">
        <v>8472</v>
      </c>
      <c r="Q9517" s="17" t="s">
        <v>306</v>
      </c>
      <c r="R9517" s="18">
        <v>125</v>
      </c>
      <c r="S9517" s="10">
        <v>50</v>
      </c>
      <c r="AA9517" s="11" t="str">
        <f t="shared" si="148"/>
        <v>56. Thanh HóaHuyện Triệu Sơn</v>
      </c>
    </row>
    <row r="9518" spans="11:27" ht="15.75">
      <c r="K9518" s="21"/>
      <c r="L9518" s="17"/>
      <c r="M9518" s="17"/>
      <c r="N9518" s="17" t="s">
        <v>505</v>
      </c>
      <c r="O9518" s="17" t="s">
        <v>1332</v>
      </c>
      <c r="P9518" s="17" t="s">
        <v>8473</v>
      </c>
      <c r="Q9518" s="17" t="s">
        <v>306</v>
      </c>
      <c r="R9518" s="18">
        <v>125</v>
      </c>
      <c r="S9518" s="10">
        <v>50</v>
      </c>
      <c r="AA9518" s="11" t="str">
        <f t="shared" si="148"/>
        <v>56. Thanh HóaHuyện Triệu Sơn</v>
      </c>
    </row>
    <row r="9519" spans="11:27" ht="15.75">
      <c r="K9519" s="21"/>
      <c r="L9519" s="17"/>
      <c r="M9519" s="17"/>
      <c r="N9519" s="17" t="s">
        <v>505</v>
      </c>
      <c r="O9519" s="17" t="s">
        <v>1332</v>
      </c>
      <c r="P9519" s="17" t="s">
        <v>7605</v>
      </c>
      <c r="Q9519" s="17" t="s">
        <v>306</v>
      </c>
      <c r="R9519" s="18">
        <v>125</v>
      </c>
      <c r="S9519" s="10">
        <v>50</v>
      </c>
      <c r="AA9519" s="11" t="str">
        <f t="shared" si="148"/>
        <v>56. Thanh HóaHuyện Triệu Sơn</v>
      </c>
    </row>
    <row r="9520" spans="11:27" ht="15.75">
      <c r="K9520" s="21"/>
      <c r="L9520" s="17"/>
      <c r="M9520" s="17"/>
      <c r="N9520" s="17" t="s">
        <v>505</v>
      </c>
      <c r="O9520" s="17" t="s">
        <v>1332</v>
      </c>
      <c r="P9520" s="17" t="s">
        <v>5043</v>
      </c>
      <c r="Q9520" s="17" t="s">
        <v>306</v>
      </c>
      <c r="R9520" s="18">
        <v>125</v>
      </c>
      <c r="S9520" s="10">
        <v>50</v>
      </c>
      <c r="AA9520" s="11" t="str">
        <f t="shared" si="148"/>
        <v>56. Thanh HóaHuyện Triệu Sơn</v>
      </c>
    </row>
    <row r="9521" spans="11:27" ht="15.75">
      <c r="K9521" s="21"/>
      <c r="L9521" s="17"/>
      <c r="M9521" s="17"/>
      <c r="N9521" s="17" t="s">
        <v>505</v>
      </c>
      <c r="O9521" s="17" t="s">
        <v>1332</v>
      </c>
      <c r="P9521" s="17" t="s">
        <v>4617</v>
      </c>
      <c r="Q9521" s="17" t="s">
        <v>306</v>
      </c>
      <c r="R9521" s="18">
        <v>125</v>
      </c>
      <c r="S9521" s="10">
        <v>50</v>
      </c>
      <c r="AA9521" s="11" t="str">
        <f t="shared" si="148"/>
        <v>56. Thanh HóaHuyện Triệu Sơn</v>
      </c>
    </row>
    <row r="9522" spans="11:27" ht="15.75">
      <c r="K9522" s="21"/>
      <c r="L9522" s="17"/>
      <c r="M9522" s="17"/>
      <c r="N9522" s="17" t="s">
        <v>505</v>
      </c>
      <c r="O9522" s="17" t="s">
        <v>1332</v>
      </c>
      <c r="P9522" s="17" t="s">
        <v>6963</v>
      </c>
      <c r="Q9522" s="17" t="s">
        <v>306</v>
      </c>
      <c r="R9522" s="18">
        <v>125</v>
      </c>
      <c r="S9522" s="10">
        <v>50</v>
      </c>
      <c r="AA9522" s="11" t="str">
        <f t="shared" si="148"/>
        <v>56. Thanh HóaHuyện Triệu Sơn</v>
      </c>
    </row>
    <row r="9523" spans="11:27" ht="15.75">
      <c r="K9523" s="21"/>
      <c r="L9523" s="17"/>
      <c r="M9523" s="17"/>
      <c r="N9523" s="17" t="s">
        <v>505</v>
      </c>
      <c r="O9523" s="17" t="s">
        <v>1332</v>
      </c>
      <c r="P9523" s="17" t="s">
        <v>4030</v>
      </c>
      <c r="Q9523" s="17" t="s">
        <v>306</v>
      </c>
      <c r="R9523" s="18">
        <v>125</v>
      </c>
      <c r="S9523" s="10">
        <v>50</v>
      </c>
      <c r="AA9523" s="11" t="str">
        <f t="shared" si="148"/>
        <v>56. Thanh HóaHuyện Triệu Sơn</v>
      </c>
    </row>
    <row r="9524" spans="11:27" ht="15.75">
      <c r="K9524" s="21"/>
      <c r="L9524" s="17"/>
      <c r="M9524" s="17"/>
      <c r="N9524" s="17" t="s">
        <v>505</v>
      </c>
      <c r="O9524" s="17" t="s">
        <v>1335</v>
      </c>
      <c r="P9524" s="17" t="s">
        <v>8474</v>
      </c>
      <c r="Q9524" s="17" t="s">
        <v>306</v>
      </c>
      <c r="R9524" s="18">
        <v>125</v>
      </c>
      <c r="S9524" s="10">
        <v>50</v>
      </c>
      <c r="AA9524" s="11" t="str">
        <f t="shared" si="148"/>
        <v>56. Thanh HóaHuyện Vĩnh Lộc</v>
      </c>
    </row>
    <row r="9525" spans="11:27" ht="15.75">
      <c r="K9525" s="21"/>
      <c r="L9525" s="17"/>
      <c r="M9525" s="17"/>
      <c r="N9525" s="17" t="s">
        <v>505</v>
      </c>
      <c r="O9525" s="17" t="s">
        <v>1335</v>
      </c>
      <c r="P9525" s="17" t="s">
        <v>883</v>
      </c>
      <c r="Q9525" s="17" t="s">
        <v>306</v>
      </c>
      <c r="R9525" s="18">
        <v>125</v>
      </c>
      <c r="S9525" s="10">
        <v>50</v>
      </c>
      <c r="AA9525" s="11" t="str">
        <f t="shared" si="148"/>
        <v>56. Thanh HóaHuyện Vĩnh Lộc</v>
      </c>
    </row>
    <row r="9526" spans="11:27" ht="15.75">
      <c r="K9526" s="21"/>
      <c r="L9526" s="17"/>
      <c r="M9526" s="17"/>
      <c r="N9526" s="17" t="s">
        <v>505</v>
      </c>
      <c r="O9526" s="17" t="s">
        <v>1335</v>
      </c>
      <c r="P9526" s="17" t="s">
        <v>6610</v>
      </c>
      <c r="Q9526" s="17" t="s">
        <v>306</v>
      </c>
      <c r="R9526" s="18">
        <v>125</v>
      </c>
      <c r="S9526" s="10">
        <v>50</v>
      </c>
      <c r="AA9526" s="11" t="str">
        <f t="shared" si="148"/>
        <v>56. Thanh HóaHuyện Vĩnh Lộc</v>
      </c>
    </row>
    <row r="9527" spans="11:27" ht="15.75">
      <c r="K9527" s="21"/>
      <c r="L9527" s="17"/>
      <c r="M9527" s="17"/>
      <c r="N9527" s="17" t="s">
        <v>505</v>
      </c>
      <c r="O9527" s="17" t="s">
        <v>1335</v>
      </c>
      <c r="P9527" s="17" t="s">
        <v>2080</v>
      </c>
      <c r="Q9527" s="17" t="s">
        <v>306</v>
      </c>
      <c r="R9527" s="18">
        <v>125</v>
      </c>
      <c r="S9527" s="10">
        <v>50</v>
      </c>
      <c r="AA9527" s="11" t="str">
        <f t="shared" si="148"/>
        <v>56. Thanh HóaHuyện Vĩnh Lộc</v>
      </c>
    </row>
    <row r="9528" spans="11:27" ht="15.75">
      <c r="K9528" s="21"/>
      <c r="L9528" s="17"/>
      <c r="M9528" s="17"/>
      <c r="N9528" s="17" t="s">
        <v>505</v>
      </c>
      <c r="O9528" s="17" t="s">
        <v>1335</v>
      </c>
      <c r="P9528" s="17" t="s">
        <v>2412</v>
      </c>
      <c r="Q9528" s="17" t="s">
        <v>306</v>
      </c>
      <c r="R9528" s="18">
        <v>125</v>
      </c>
      <c r="S9528" s="10">
        <v>50</v>
      </c>
      <c r="AA9528" s="11" t="str">
        <f t="shared" si="148"/>
        <v>56. Thanh HóaHuyện Vĩnh Lộc</v>
      </c>
    </row>
    <row r="9529" spans="11:27" ht="15.75">
      <c r="K9529" s="21"/>
      <c r="L9529" s="17"/>
      <c r="M9529" s="17"/>
      <c r="N9529" s="17" t="s">
        <v>505</v>
      </c>
      <c r="O9529" s="17" t="s">
        <v>1335</v>
      </c>
      <c r="P9529" s="17" t="s">
        <v>8475</v>
      </c>
      <c r="Q9529" s="17" t="s">
        <v>306</v>
      </c>
      <c r="R9529" s="18">
        <v>125</v>
      </c>
      <c r="S9529" s="10">
        <v>50</v>
      </c>
      <c r="AA9529" s="11" t="str">
        <f t="shared" si="148"/>
        <v>56. Thanh HóaHuyện Vĩnh Lộc</v>
      </c>
    </row>
    <row r="9530" spans="11:27" ht="15.75">
      <c r="K9530" s="21"/>
      <c r="L9530" s="17"/>
      <c r="M9530" s="17"/>
      <c r="N9530" s="17" t="s">
        <v>505</v>
      </c>
      <c r="O9530" s="17" t="s">
        <v>1335</v>
      </c>
      <c r="P9530" s="17" t="s">
        <v>2523</v>
      </c>
      <c r="Q9530" s="17" t="s">
        <v>306</v>
      </c>
      <c r="R9530" s="18">
        <v>125</v>
      </c>
      <c r="S9530" s="10">
        <v>50</v>
      </c>
      <c r="AA9530" s="11" t="str">
        <f t="shared" si="148"/>
        <v>56. Thanh HóaHuyện Vĩnh Lộc</v>
      </c>
    </row>
    <row r="9531" spans="11:27" ht="15.75">
      <c r="K9531" s="21"/>
      <c r="L9531" s="17"/>
      <c r="M9531" s="17"/>
      <c r="N9531" s="17" t="s">
        <v>505</v>
      </c>
      <c r="O9531" s="17" t="s">
        <v>1335</v>
      </c>
      <c r="P9531" s="17" t="s">
        <v>2081</v>
      </c>
      <c r="Q9531" s="17" t="s">
        <v>306</v>
      </c>
      <c r="R9531" s="18">
        <v>125</v>
      </c>
      <c r="S9531" s="10">
        <v>50</v>
      </c>
      <c r="AA9531" s="11" t="str">
        <f t="shared" si="148"/>
        <v>56. Thanh HóaHuyện Vĩnh Lộc</v>
      </c>
    </row>
    <row r="9532" spans="11:27" ht="15.75">
      <c r="K9532" s="21"/>
      <c r="L9532" s="17"/>
      <c r="M9532" s="17"/>
      <c r="N9532" s="17" t="s">
        <v>505</v>
      </c>
      <c r="O9532" s="17" t="s">
        <v>1335</v>
      </c>
      <c r="P9532" s="17" t="s">
        <v>4365</v>
      </c>
      <c r="Q9532" s="17" t="s">
        <v>306</v>
      </c>
      <c r="R9532" s="18">
        <v>125</v>
      </c>
      <c r="S9532" s="10">
        <v>50</v>
      </c>
      <c r="AA9532" s="11" t="str">
        <f t="shared" si="148"/>
        <v>56. Thanh HóaHuyện Vĩnh Lộc</v>
      </c>
    </row>
    <row r="9533" spans="11:27" ht="15.75">
      <c r="K9533" s="21"/>
      <c r="L9533" s="17"/>
      <c r="M9533" s="17"/>
      <c r="N9533" s="17" t="s">
        <v>505</v>
      </c>
      <c r="O9533" s="17" t="s">
        <v>1335</v>
      </c>
      <c r="P9533" s="17" t="s">
        <v>3173</v>
      </c>
      <c r="Q9533" s="17" t="s">
        <v>306</v>
      </c>
      <c r="R9533" s="18">
        <v>125</v>
      </c>
      <c r="S9533" s="10">
        <v>50</v>
      </c>
      <c r="AA9533" s="11" t="str">
        <f t="shared" si="148"/>
        <v>56. Thanh HóaHuyện Vĩnh Lộc</v>
      </c>
    </row>
    <row r="9534" spans="11:27" ht="15.75">
      <c r="K9534" s="21"/>
      <c r="L9534" s="17"/>
      <c r="M9534" s="17"/>
      <c r="N9534" s="17" t="s">
        <v>505</v>
      </c>
      <c r="O9534" s="17" t="s">
        <v>1335</v>
      </c>
      <c r="P9534" s="17" t="s">
        <v>2083</v>
      </c>
      <c r="Q9534" s="17" t="s">
        <v>306</v>
      </c>
      <c r="R9534" s="18">
        <v>125</v>
      </c>
      <c r="S9534" s="10">
        <v>50</v>
      </c>
      <c r="AA9534" s="11" t="str">
        <f t="shared" si="148"/>
        <v>56. Thanh HóaHuyện Vĩnh Lộc</v>
      </c>
    </row>
    <row r="9535" spans="11:27" ht="15.75">
      <c r="K9535" s="21"/>
      <c r="L9535" s="17"/>
      <c r="M9535" s="17"/>
      <c r="N9535" s="17" t="s">
        <v>505</v>
      </c>
      <c r="O9535" s="17" t="s">
        <v>1335</v>
      </c>
      <c r="P9535" s="17" t="s">
        <v>2501</v>
      </c>
      <c r="Q9535" s="17" t="s">
        <v>306</v>
      </c>
      <c r="R9535" s="18">
        <v>125</v>
      </c>
      <c r="S9535" s="10">
        <v>50</v>
      </c>
      <c r="AA9535" s="11" t="str">
        <f t="shared" si="148"/>
        <v>56. Thanh HóaHuyện Vĩnh Lộc</v>
      </c>
    </row>
    <row r="9536" spans="11:27" ht="15.75">
      <c r="K9536" s="21"/>
      <c r="L9536" s="17"/>
      <c r="M9536" s="17"/>
      <c r="N9536" s="17" t="s">
        <v>505</v>
      </c>
      <c r="O9536" s="17" t="s">
        <v>1335</v>
      </c>
      <c r="P9536" s="17" t="s">
        <v>5635</v>
      </c>
      <c r="Q9536" s="17" t="s">
        <v>306</v>
      </c>
      <c r="R9536" s="18">
        <v>125</v>
      </c>
      <c r="S9536" s="10">
        <v>50</v>
      </c>
      <c r="AA9536" s="11" t="str">
        <f t="shared" si="148"/>
        <v>56. Thanh HóaHuyện Vĩnh Lộc</v>
      </c>
    </row>
    <row r="9537" spans="11:27" ht="15.75">
      <c r="K9537" s="21"/>
      <c r="L9537" s="17"/>
      <c r="M9537" s="17"/>
      <c r="N9537" s="17" t="s">
        <v>505</v>
      </c>
      <c r="O9537" s="17" t="s">
        <v>1338</v>
      </c>
      <c r="P9537" s="17" t="s">
        <v>8476</v>
      </c>
      <c r="Q9537" s="17" t="s">
        <v>306</v>
      </c>
      <c r="R9537" s="18">
        <v>125</v>
      </c>
      <c r="S9537" s="10">
        <v>50</v>
      </c>
      <c r="AA9537" s="11" t="str">
        <f t="shared" si="148"/>
        <v>56. Thanh HóaHuyện Yên Định</v>
      </c>
    </row>
    <row r="9538" spans="11:27" ht="15.75">
      <c r="K9538" s="21"/>
      <c r="L9538" s="17"/>
      <c r="M9538" s="17"/>
      <c r="N9538" s="17" t="s">
        <v>505</v>
      </c>
      <c r="O9538" s="17" t="s">
        <v>1338</v>
      </c>
      <c r="P9538" s="17" t="s">
        <v>8477</v>
      </c>
      <c r="Q9538" s="17" t="s">
        <v>306</v>
      </c>
      <c r="R9538" s="18">
        <v>125</v>
      </c>
      <c r="S9538" s="10">
        <v>50</v>
      </c>
      <c r="AA9538" s="11" t="str">
        <f t="shared" si="148"/>
        <v>56. Thanh HóaHuyện Yên Định</v>
      </c>
    </row>
    <row r="9539" spans="11:27" ht="15.75">
      <c r="K9539" s="21"/>
      <c r="L9539" s="17"/>
      <c r="M9539" s="17"/>
      <c r="N9539" s="17" t="s">
        <v>505</v>
      </c>
      <c r="O9539" s="17" t="s">
        <v>1338</v>
      </c>
      <c r="P9539" s="17" t="s">
        <v>3465</v>
      </c>
      <c r="Q9539" s="17" t="s">
        <v>306</v>
      </c>
      <c r="R9539" s="18">
        <v>125</v>
      </c>
      <c r="S9539" s="10">
        <v>50</v>
      </c>
      <c r="AA9539" s="11" t="str">
        <f t="shared" si="148"/>
        <v>56. Thanh HóaHuyện Yên Định</v>
      </c>
    </row>
    <row r="9540" spans="11:27" ht="15.75">
      <c r="K9540" s="21"/>
      <c r="L9540" s="17"/>
      <c r="M9540" s="17"/>
      <c r="N9540" s="17" t="s">
        <v>505</v>
      </c>
      <c r="O9540" s="17" t="s">
        <v>1338</v>
      </c>
      <c r="P9540" s="17" t="s">
        <v>8478</v>
      </c>
      <c r="Q9540" s="17" t="s">
        <v>306</v>
      </c>
      <c r="R9540" s="18">
        <v>125</v>
      </c>
      <c r="S9540" s="10">
        <v>50</v>
      </c>
      <c r="AA9540" s="11" t="str">
        <f t="shared" si="148"/>
        <v>56. Thanh HóaHuyện Yên Định</v>
      </c>
    </row>
    <row r="9541" spans="11:27" ht="15.75">
      <c r="K9541" s="21"/>
      <c r="L9541" s="17"/>
      <c r="M9541" s="17"/>
      <c r="N9541" s="17" t="s">
        <v>505</v>
      </c>
      <c r="O9541" s="17" t="s">
        <v>1338</v>
      </c>
      <c r="P9541" s="17" t="s">
        <v>8479</v>
      </c>
      <c r="Q9541" s="17" t="s">
        <v>306</v>
      </c>
      <c r="R9541" s="18">
        <v>125</v>
      </c>
      <c r="S9541" s="10">
        <v>50</v>
      </c>
      <c r="AA9541" s="11" t="str">
        <f t="shared" si="148"/>
        <v>56. Thanh HóaHuyện Yên Định</v>
      </c>
    </row>
    <row r="9542" spans="11:27" ht="15.75">
      <c r="K9542" s="21"/>
      <c r="L9542" s="17"/>
      <c r="M9542" s="17"/>
      <c r="N9542" s="17" t="s">
        <v>505</v>
      </c>
      <c r="O9542" s="17" t="s">
        <v>1338</v>
      </c>
      <c r="P9542" s="17" t="s">
        <v>4093</v>
      </c>
      <c r="Q9542" s="17" t="s">
        <v>306</v>
      </c>
      <c r="R9542" s="18">
        <v>125</v>
      </c>
      <c r="S9542" s="10">
        <v>50</v>
      </c>
      <c r="AA9542" s="11" t="str">
        <f t="shared" ref="AA9542:AA9605" si="149">N9542&amp;O9542</f>
        <v>56. Thanh HóaHuyện Yên Định</v>
      </c>
    </row>
    <row r="9543" spans="11:27" ht="15.75">
      <c r="K9543" s="21"/>
      <c r="L9543" s="17"/>
      <c r="M9543" s="17"/>
      <c r="N9543" s="17" t="s">
        <v>505</v>
      </c>
      <c r="O9543" s="17" t="s">
        <v>1338</v>
      </c>
      <c r="P9543" s="17" t="s">
        <v>8480</v>
      </c>
      <c r="Q9543" s="17" t="s">
        <v>306</v>
      </c>
      <c r="R9543" s="18">
        <v>125</v>
      </c>
      <c r="S9543" s="10">
        <v>50</v>
      </c>
      <c r="AA9543" s="11" t="str">
        <f t="shared" si="149"/>
        <v>56. Thanh HóaHuyện Yên Định</v>
      </c>
    </row>
    <row r="9544" spans="11:27" ht="15.75">
      <c r="K9544" s="21"/>
      <c r="L9544" s="17"/>
      <c r="M9544" s="17"/>
      <c r="N9544" s="17" t="s">
        <v>505</v>
      </c>
      <c r="O9544" s="17" t="s">
        <v>1338</v>
      </c>
      <c r="P9544" s="17" t="s">
        <v>8481</v>
      </c>
      <c r="Q9544" s="17" t="s">
        <v>306</v>
      </c>
      <c r="R9544" s="18">
        <v>125</v>
      </c>
      <c r="S9544" s="10">
        <v>50</v>
      </c>
      <c r="AA9544" s="11" t="str">
        <f t="shared" si="149"/>
        <v>56. Thanh HóaHuyện Yên Định</v>
      </c>
    </row>
    <row r="9545" spans="11:27" ht="15.75">
      <c r="K9545" s="21"/>
      <c r="L9545" s="17"/>
      <c r="M9545" s="17"/>
      <c r="N9545" s="17" t="s">
        <v>505</v>
      </c>
      <c r="O9545" s="17" t="s">
        <v>1338</v>
      </c>
      <c r="P9545" s="17" t="s">
        <v>8482</v>
      </c>
      <c r="Q9545" s="17" t="s">
        <v>306</v>
      </c>
      <c r="R9545" s="18">
        <v>125</v>
      </c>
      <c r="S9545" s="10">
        <v>50</v>
      </c>
      <c r="AA9545" s="11" t="str">
        <f t="shared" si="149"/>
        <v>56. Thanh HóaHuyện Yên Định</v>
      </c>
    </row>
    <row r="9546" spans="11:27" ht="15.75">
      <c r="K9546" s="21"/>
      <c r="L9546" s="17"/>
      <c r="M9546" s="17"/>
      <c r="N9546" s="17" t="s">
        <v>505</v>
      </c>
      <c r="O9546" s="17" t="s">
        <v>1338</v>
      </c>
      <c r="P9546" s="17" t="s">
        <v>8483</v>
      </c>
      <c r="Q9546" s="17" t="s">
        <v>306</v>
      </c>
      <c r="R9546" s="18">
        <v>125</v>
      </c>
      <c r="S9546" s="10">
        <v>50</v>
      </c>
      <c r="AA9546" s="11" t="str">
        <f t="shared" si="149"/>
        <v>56. Thanh HóaHuyện Yên Định</v>
      </c>
    </row>
    <row r="9547" spans="11:27" ht="15.75">
      <c r="K9547" s="21"/>
      <c r="L9547" s="17"/>
      <c r="M9547" s="17"/>
      <c r="N9547" s="17" t="s">
        <v>505</v>
      </c>
      <c r="O9547" s="17" t="s">
        <v>1338</v>
      </c>
      <c r="P9547" s="17" t="s">
        <v>8484</v>
      </c>
      <c r="Q9547" s="17" t="s">
        <v>306</v>
      </c>
      <c r="R9547" s="18">
        <v>125</v>
      </c>
      <c r="S9547" s="10">
        <v>50</v>
      </c>
      <c r="AA9547" s="11" t="str">
        <f t="shared" si="149"/>
        <v>56. Thanh HóaHuyện Yên Định</v>
      </c>
    </row>
    <row r="9548" spans="11:27" ht="15.75">
      <c r="K9548" s="21"/>
      <c r="L9548" s="17"/>
      <c r="M9548" s="17"/>
      <c r="N9548" s="17" t="s">
        <v>505</v>
      </c>
      <c r="O9548" s="17" t="s">
        <v>1338</v>
      </c>
      <c r="P9548" s="17" t="s">
        <v>8485</v>
      </c>
      <c r="Q9548" s="17" t="s">
        <v>306</v>
      </c>
      <c r="R9548" s="18">
        <v>125</v>
      </c>
      <c r="S9548" s="10">
        <v>50</v>
      </c>
      <c r="AA9548" s="11" t="str">
        <f t="shared" si="149"/>
        <v>56. Thanh HóaHuyện Yên Định</v>
      </c>
    </row>
    <row r="9549" spans="11:27" ht="15.75">
      <c r="K9549" s="21"/>
      <c r="L9549" s="17"/>
      <c r="M9549" s="17"/>
      <c r="N9549" s="17" t="s">
        <v>505</v>
      </c>
      <c r="O9549" s="17" t="s">
        <v>1338</v>
      </c>
      <c r="P9549" s="17" t="s">
        <v>2358</v>
      </c>
      <c r="Q9549" s="17" t="s">
        <v>306</v>
      </c>
      <c r="R9549" s="18">
        <v>125</v>
      </c>
      <c r="S9549" s="10">
        <v>50</v>
      </c>
      <c r="AA9549" s="11" t="str">
        <f t="shared" si="149"/>
        <v>56. Thanh HóaHuyện Yên Định</v>
      </c>
    </row>
    <row r="9550" spans="11:27" ht="15.75">
      <c r="K9550" s="21"/>
      <c r="L9550" s="17"/>
      <c r="M9550" s="17"/>
      <c r="N9550" s="17" t="s">
        <v>505</v>
      </c>
      <c r="O9550" s="17" t="s">
        <v>1338</v>
      </c>
      <c r="P9550" s="17" t="s">
        <v>8486</v>
      </c>
      <c r="Q9550" s="17" t="s">
        <v>306</v>
      </c>
      <c r="R9550" s="18">
        <v>125</v>
      </c>
      <c r="S9550" s="10">
        <v>50</v>
      </c>
      <c r="AA9550" s="11" t="str">
        <f t="shared" si="149"/>
        <v>56. Thanh HóaHuyện Yên Định</v>
      </c>
    </row>
    <row r="9551" spans="11:27" ht="15.75">
      <c r="K9551" s="21"/>
      <c r="L9551" s="17"/>
      <c r="M9551" s="17"/>
      <c r="N9551" s="17" t="s">
        <v>505</v>
      </c>
      <c r="O9551" s="17" t="s">
        <v>1338</v>
      </c>
      <c r="P9551" s="17" t="s">
        <v>8487</v>
      </c>
      <c r="Q9551" s="17" t="s">
        <v>306</v>
      </c>
      <c r="R9551" s="18">
        <v>125</v>
      </c>
      <c r="S9551" s="10">
        <v>50</v>
      </c>
      <c r="AA9551" s="11" t="str">
        <f t="shared" si="149"/>
        <v>56. Thanh HóaHuyện Yên Định</v>
      </c>
    </row>
    <row r="9552" spans="11:27" ht="15.75">
      <c r="K9552" s="21"/>
      <c r="L9552" s="17"/>
      <c r="M9552" s="17"/>
      <c r="N9552" s="17" t="s">
        <v>505</v>
      </c>
      <c r="O9552" s="17" t="s">
        <v>1338</v>
      </c>
      <c r="P9552" s="17" t="s">
        <v>3547</v>
      </c>
      <c r="Q9552" s="17" t="s">
        <v>306</v>
      </c>
      <c r="R9552" s="18">
        <v>125</v>
      </c>
      <c r="S9552" s="10">
        <v>50</v>
      </c>
      <c r="AA9552" s="11" t="str">
        <f t="shared" si="149"/>
        <v>56. Thanh HóaHuyện Yên Định</v>
      </c>
    </row>
    <row r="9553" spans="11:27" ht="15.75">
      <c r="K9553" s="21"/>
      <c r="L9553" s="17"/>
      <c r="M9553" s="17"/>
      <c r="N9553" s="17" t="s">
        <v>505</v>
      </c>
      <c r="O9553" s="17" t="s">
        <v>1338</v>
      </c>
      <c r="P9553" s="17" t="s">
        <v>6663</v>
      </c>
      <c r="Q9553" s="17" t="s">
        <v>306</v>
      </c>
      <c r="R9553" s="18">
        <v>125</v>
      </c>
      <c r="S9553" s="10">
        <v>50</v>
      </c>
      <c r="AA9553" s="11" t="str">
        <f t="shared" si="149"/>
        <v>56. Thanh HóaHuyện Yên Định</v>
      </c>
    </row>
    <row r="9554" spans="11:27" ht="15.75">
      <c r="K9554" s="21"/>
      <c r="L9554" s="17"/>
      <c r="M9554" s="17"/>
      <c r="N9554" s="17" t="s">
        <v>505</v>
      </c>
      <c r="O9554" s="17" t="s">
        <v>1338</v>
      </c>
      <c r="P9554" s="17" t="s">
        <v>6240</v>
      </c>
      <c r="Q9554" s="17" t="s">
        <v>306</v>
      </c>
      <c r="R9554" s="18">
        <v>125</v>
      </c>
      <c r="S9554" s="10">
        <v>50</v>
      </c>
      <c r="AA9554" s="11" t="str">
        <f t="shared" si="149"/>
        <v>56. Thanh HóaHuyện Yên Định</v>
      </c>
    </row>
    <row r="9555" spans="11:27" ht="15.75">
      <c r="K9555" s="21"/>
      <c r="L9555" s="17"/>
      <c r="M9555" s="17"/>
      <c r="N9555" s="17" t="s">
        <v>505</v>
      </c>
      <c r="O9555" s="17" t="s">
        <v>1338</v>
      </c>
      <c r="P9555" s="17" t="s">
        <v>2740</v>
      </c>
      <c r="Q9555" s="17" t="s">
        <v>306</v>
      </c>
      <c r="R9555" s="18">
        <v>125</v>
      </c>
      <c r="S9555" s="10">
        <v>50</v>
      </c>
      <c r="AA9555" s="11" t="str">
        <f t="shared" si="149"/>
        <v>56. Thanh HóaHuyện Yên Định</v>
      </c>
    </row>
    <row r="9556" spans="11:27" ht="15.75">
      <c r="K9556" s="21"/>
      <c r="L9556" s="17"/>
      <c r="M9556" s="17"/>
      <c r="N9556" s="17" t="s">
        <v>505</v>
      </c>
      <c r="O9556" s="17" t="s">
        <v>1338</v>
      </c>
      <c r="P9556" s="17" t="s">
        <v>5047</v>
      </c>
      <c r="Q9556" s="17" t="s">
        <v>306</v>
      </c>
      <c r="R9556" s="18">
        <v>125</v>
      </c>
      <c r="S9556" s="10">
        <v>50</v>
      </c>
      <c r="AA9556" s="11" t="str">
        <f t="shared" si="149"/>
        <v>56. Thanh HóaHuyện Yên Định</v>
      </c>
    </row>
    <row r="9557" spans="11:27" ht="15.75">
      <c r="K9557" s="21"/>
      <c r="L9557" s="17"/>
      <c r="M9557" s="17"/>
      <c r="N9557" s="17" t="s">
        <v>505</v>
      </c>
      <c r="O9557" s="17" t="s">
        <v>1338</v>
      </c>
      <c r="P9557" s="17" t="s">
        <v>8488</v>
      </c>
      <c r="Q9557" s="17" t="s">
        <v>306</v>
      </c>
      <c r="R9557" s="18">
        <v>125</v>
      </c>
      <c r="S9557" s="10">
        <v>50</v>
      </c>
      <c r="AA9557" s="11" t="str">
        <f t="shared" si="149"/>
        <v>56. Thanh HóaHuyện Yên Định</v>
      </c>
    </row>
    <row r="9558" spans="11:27" ht="15.75">
      <c r="K9558" s="21"/>
      <c r="L9558" s="17"/>
      <c r="M9558" s="17"/>
      <c r="N9558" s="17" t="s">
        <v>505</v>
      </c>
      <c r="O9558" s="17" t="s">
        <v>1338</v>
      </c>
      <c r="P9558" s="17" t="s">
        <v>6666</v>
      </c>
      <c r="Q9558" s="17" t="s">
        <v>306</v>
      </c>
      <c r="R9558" s="18">
        <v>125</v>
      </c>
      <c r="S9558" s="10">
        <v>50</v>
      </c>
      <c r="AA9558" s="11" t="str">
        <f t="shared" si="149"/>
        <v>56. Thanh HóaHuyện Yên Định</v>
      </c>
    </row>
    <row r="9559" spans="11:27" ht="15.75">
      <c r="K9559" s="21"/>
      <c r="L9559" s="17"/>
      <c r="M9559" s="17"/>
      <c r="N9559" s="17" t="s">
        <v>505</v>
      </c>
      <c r="O9559" s="17" t="s">
        <v>1338</v>
      </c>
      <c r="P9559" s="17" t="s">
        <v>2741</v>
      </c>
      <c r="Q9559" s="17" t="s">
        <v>306</v>
      </c>
      <c r="R9559" s="18">
        <v>125</v>
      </c>
      <c r="S9559" s="10">
        <v>50</v>
      </c>
      <c r="AA9559" s="11" t="str">
        <f t="shared" si="149"/>
        <v>56. Thanh HóaHuyện Yên Định</v>
      </c>
    </row>
    <row r="9560" spans="11:27" ht="15.75">
      <c r="K9560" s="21"/>
      <c r="L9560" s="17"/>
      <c r="M9560" s="17"/>
      <c r="N9560" s="17" t="s">
        <v>505</v>
      </c>
      <c r="O9560" s="17" t="s">
        <v>1338</v>
      </c>
      <c r="P9560" s="17" t="s">
        <v>6248</v>
      </c>
      <c r="Q9560" s="17" t="s">
        <v>306</v>
      </c>
      <c r="R9560" s="18">
        <v>125</v>
      </c>
      <c r="S9560" s="10">
        <v>50</v>
      </c>
      <c r="AA9560" s="11" t="str">
        <f t="shared" si="149"/>
        <v>56. Thanh HóaHuyện Yên Định</v>
      </c>
    </row>
    <row r="9561" spans="11:27" ht="15.75">
      <c r="K9561" s="21"/>
      <c r="L9561" s="17"/>
      <c r="M9561" s="17"/>
      <c r="N9561" s="17" t="s">
        <v>505</v>
      </c>
      <c r="O9561" s="17" t="s">
        <v>1338</v>
      </c>
      <c r="P9561" s="17" t="s">
        <v>1159</v>
      </c>
      <c r="Q9561" s="17" t="s">
        <v>306</v>
      </c>
      <c r="R9561" s="18">
        <v>125</v>
      </c>
      <c r="S9561" s="10">
        <v>50</v>
      </c>
      <c r="AA9561" s="11" t="str">
        <f t="shared" si="149"/>
        <v>56. Thanh HóaHuyện Yên Định</v>
      </c>
    </row>
    <row r="9562" spans="11:27" ht="15.75">
      <c r="K9562" s="21"/>
      <c r="L9562" s="17"/>
      <c r="M9562" s="17"/>
      <c r="N9562" s="17" t="s">
        <v>505</v>
      </c>
      <c r="O9562" s="17" t="s">
        <v>1338</v>
      </c>
      <c r="P9562" s="17" t="s">
        <v>8489</v>
      </c>
      <c r="Q9562" s="17" t="s">
        <v>306</v>
      </c>
      <c r="R9562" s="18">
        <v>125</v>
      </c>
      <c r="S9562" s="10">
        <v>50</v>
      </c>
      <c r="AA9562" s="11" t="str">
        <f t="shared" si="149"/>
        <v>56. Thanh HóaHuyện Yên Định</v>
      </c>
    </row>
    <row r="9563" spans="11:27" ht="15.75">
      <c r="K9563" s="21"/>
      <c r="L9563" s="17"/>
      <c r="M9563" s="17"/>
      <c r="N9563" s="17" t="s">
        <v>505</v>
      </c>
      <c r="O9563" s="17" t="s">
        <v>1261</v>
      </c>
      <c r="P9563" s="17" t="s">
        <v>2110</v>
      </c>
      <c r="Q9563" s="17" t="s">
        <v>356</v>
      </c>
      <c r="R9563" s="18">
        <v>155</v>
      </c>
      <c r="S9563" s="10">
        <v>56</v>
      </c>
      <c r="AA9563" s="11" t="str">
        <f t="shared" si="149"/>
        <v>56. Thanh HóaThành phố Sầm Sơn</v>
      </c>
    </row>
    <row r="9564" spans="11:27" ht="15.75">
      <c r="K9564" s="21"/>
      <c r="L9564" s="17"/>
      <c r="M9564" s="17"/>
      <c r="N9564" s="17" t="s">
        <v>505</v>
      </c>
      <c r="O9564" s="17" t="s">
        <v>1261</v>
      </c>
      <c r="P9564" s="17" t="s">
        <v>8490</v>
      </c>
      <c r="Q9564" s="17" t="s">
        <v>356</v>
      </c>
      <c r="R9564" s="18">
        <v>155</v>
      </c>
      <c r="S9564" s="10">
        <v>56</v>
      </c>
      <c r="AA9564" s="11" t="str">
        <f t="shared" si="149"/>
        <v>56. Thanh HóaThành phố Sầm Sơn</v>
      </c>
    </row>
    <row r="9565" spans="11:27" ht="15.75">
      <c r="K9565" s="21"/>
      <c r="L9565" s="17"/>
      <c r="M9565" s="17"/>
      <c r="N9565" s="17" t="s">
        <v>505</v>
      </c>
      <c r="O9565" s="17" t="s">
        <v>1261</v>
      </c>
      <c r="P9565" s="17" t="s">
        <v>8491</v>
      </c>
      <c r="Q9565" s="17" t="s">
        <v>356</v>
      </c>
      <c r="R9565" s="18">
        <v>155</v>
      </c>
      <c r="S9565" s="10">
        <v>56</v>
      </c>
      <c r="AA9565" s="11" t="str">
        <f t="shared" si="149"/>
        <v>56. Thanh HóaThành phố Sầm Sơn</v>
      </c>
    </row>
    <row r="9566" spans="11:27" ht="15.75">
      <c r="K9566" s="21"/>
      <c r="L9566" s="17"/>
      <c r="M9566" s="17"/>
      <c r="N9566" s="17" t="s">
        <v>505</v>
      </c>
      <c r="O9566" s="17" t="s">
        <v>1261</v>
      </c>
      <c r="P9566" s="17" t="s">
        <v>8492</v>
      </c>
      <c r="Q9566" s="17" t="s">
        <v>356</v>
      </c>
      <c r="R9566" s="18">
        <v>155</v>
      </c>
      <c r="S9566" s="10">
        <v>56</v>
      </c>
      <c r="AA9566" s="11" t="str">
        <f t="shared" si="149"/>
        <v>56. Thanh HóaThành phố Sầm Sơn</v>
      </c>
    </row>
    <row r="9567" spans="11:27" ht="15.75">
      <c r="K9567" s="21"/>
      <c r="L9567" s="17"/>
      <c r="M9567" s="17"/>
      <c r="N9567" s="17" t="s">
        <v>505</v>
      </c>
      <c r="O9567" s="17" t="s">
        <v>1261</v>
      </c>
      <c r="P9567" s="17" t="s">
        <v>7079</v>
      </c>
      <c r="Q9567" s="17" t="s">
        <v>356</v>
      </c>
      <c r="R9567" s="18">
        <v>155</v>
      </c>
      <c r="S9567" s="10">
        <v>56</v>
      </c>
      <c r="AA9567" s="11" t="str">
        <f t="shared" si="149"/>
        <v>56. Thanh HóaThành phố Sầm Sơn</v>
      </c>
    </row>
    <row r="9568" spans="11:27" ht="15.75">
      <c r="K9568" s="21"/>
      <c r="L9568" s="17"/>
      <c r="M9568" s="17"/>
      <c r="N9568" s="17" t="s">
        <v>505</v>
      </c>
      <c r="O9568" s="17" t="s">
        <v>1261</v>
      </c>
      <c r="P9568" s="17" t="s">
        <v>8493</v>
      </c>
      <c r="Q9568" s="17" t="s">
        <v>356</v>
      </c>
      <c r="R9568" s="18">
        <v>155</v>
      </c>
      <c r="S9568" s="10">
        <v>56</v>
      </c>
      <c r="AA9568" s="11" t="str">
        <f t="shared" si="149"/>
        <v>56. Thanh HóaThành phố Sầm Sơn</v>
      </c>
    </row>
    <row r="9569" spans="11:27" ht="15.75">
      <c r="K9569" s="21"/>
      <c r="L9569" s="17"/>
      <c r="M9569" s="17"/>
      <c r="N9569" s="17" t="s">
        <v>505</v>
      </c>
      <c r="O9569" s="17" t="s">
        <v>1261</v>
      </c>
      <c r="P9569" s="17" t="s">
        <v>6679</v>
      </c>
      <c r="Q9569" s="17" t="s">
        <v>356</v>
      </c>
      <c r="R9569" s="18">
        <v>155</v>
      </c>
      <c r="S9569" s="10">
        <v>56</v>
      </c>
      <c r="AA9569" s="11" t="str">
        <f t="shared" si="149"/>
        <v>56. Thanh HóaThành phố Sầm Sơn</v>
      </c>
    </row>
    <row r="9570" spans="11:27" ht="15.75">
      <c r="K9570" s="21"/>
      <c r="L9570" s="17"/>
      <c r="M9570" s="17"/>
      <c r="N9570" s="17" t="s">
        <v>505</v>
      </c>
      <c r="O9570" s="17" t="s">
        <v>1261</v>
      </c>
      <c r="P9570" s="17" t="s">
        <v>8494</v>
      </c>
      <c r="Q9570" s="17" t="s">
        <v>356</v>
      </c>
      <c r="R9570" s="18">
        <v>155</v>
      </c>
      <c r="S9570" s="10">
        <v>56</v>
      </c>
      <c r="AA9570" s="11" t="str">
        <f t="shared" si="149"/>
        <v>56. Thanh HóaThành phố Sầm Sơn</v>
      </c>
    </row>
    <row r="9571" spans="11:27" ht="15.75">
      <c r="K9571" s="21"/>
      <c r="L9571" s="17"/>
      <c r="M9571" s="17"/>
      <c r="N9571" s="17" t="s">
        <v>505</v>
      </c>
      <c r="O9571" s="17" t="s">
        <v>1261</v>
      </c>
      <c r="P9571" s="17" t="s">
        <v>8495</v>
      </c>
      <c r="Q9571" s="17" t="s">
        <v>356</v>
      </c>
      <c r="R9571" s="18">
        <v>155</v>
      </c>
      <c r="S9571" s="10">
        <v>56</v>
      </c>
      <c r="AA9571" s="11" t="str">
        <f t="shared" si="149"/>
        <v>56. Thanh HóaThành phố Sầm Sơn</v>
      </c>
    </row>
    <row r="9572" spans="11:27" ht="15.75">
      <c r="K9572" s="21"/>
      <c r="L9572" s="17"/>
      <c r="M9572" s="17"/>
      <c r="N9572" s="17" t="s">
        <v>505</v>
      </c>
      <c r="O9572" s="17" t="s">
        <v>1261</v>
      </c>
      <c r="P9572" s="17" t="s">
        <v>8496</v>
      </c>
      <c r="Q9572" s="17" t="s">
        <v>356</v>
      </c>
      <c r="R9572" s="18">
        <v>155</v>
      </c>
      <c r="S9572" s="10">
        <v>56</v>
      </c>
      <c r="AA9572" s="11" t="str">
        <f t="shared" si="149"/>
        <v>56. Thanh HóaThành phố Sầm Sơn</v>
      </c>
    </row>
    <row r="9573" spans="11:27" ht="15.75">
      <c r="K9573" s="21"/>
      <c r="L9573" s="17"/>
      <c r="M9573" s="17"/>
      <c r="N9573" s="17" t="s">
        <v>505</v>
      </c>
      <c r="O9573" s="17" t="s">
        <v>1261</v>
      </c>
      <c r="P9573" s="17" t="s">
        <v>2657</v>
      </c>
      <c r="Q9573" s="17" t="s">
        <v>356</v>
      </c>
      <c r="R9573" s="18">
        <v>155</v>
      </c>
      <c r="S9573" s="10">
        <v>56</v>
      </c>
      <c r="AA9573" s="11" t="str">
        <f t="shared" si="149"/>
        <v>56. Thanh HóaThành phố Sầm Sơn</v>
      </c>
    </row>
    <row r="9574" spans="11:27" ht="15.75">
      <c r="K9574" s="21"/>
      <c r="L9574" s="17"/>
      <c r="M9574" s="17"/>
      <c r="N9574" s="17" t="s">
        <v>505</v>
      </c>
      <c r="O9574" s="17" t="s">
        <v>1258</v>
      </c>
      <c r="P9574" s="17" t="s">
        <v>8497</v>
      </c>
      <c r="Q9574" s="17" t="s">
        <v>356</v>
      </c>
      <c r="R9574" s="18">
        <v>155</v>
      </c>
      <c r="S9574" s="10">
        <v>56</v>
      </c>
      <c r="AA9574" s="11" t="str">
        <f t="shared" si="149"/>
        <v>56. Thanh HóaThành phố Thanh Hóa</v>
      </c>
    </row>
    <row r="9575" spans="11:27" ht="15.75">
      <c r="K9575" s="21"/>
      <c r="L9575" s="17"/>
      <c r="M9575" s="17"/>
      <c r="N9575" s="17" t="s">
        <v>505</v>
      </c>
      <c r="O9575" s="17" t="s">
        <v>1258</v>
      </c>
      <c r="P9575" s="17" t="s">
        <v>8498</v>
      </c>
      <c r="Q9575" s="17" t="s">
        <v>356</v>
      </c>
      <c r="R9575" s="18">
        <v>155</v>
      </c>
      <c r="S9575" s="10">
        <v>56</v>
      </c>
      <c r="AA9575" s="11" t="str">
        <f t="shared" si="149"/>
        <v>56. Thanh HóaThành phố Thanh Hóa</v>
      </c>
    </row>
    <row r="9576" spans="11:27" ht="15.75">
      <c r="K9576" s="21"/>
      <c r="L9576" s="17"/>
      <c r="M9576" s="17"/>
      <c r="N9576" s="17" t="s">
        <v>505</v>
      </c>
      <c r="O9576" s="17" t="s">
        <v>1258</v>
      </c>
      <c r="P9576" s="17" t="s">
        <v>1412</v>
      </c>
      <c r="Q9576" s="17" t="s">
        <v>356</v>
      </c>
      <c r="R9576" s="18">
        <v>155</v>
      </c>
      <c r="S9576" s="10">
        <v>56</v>
      </c>
      <c r="AA9576" s="11" t="str">
        <f t="shared" si="149"/>
        <v>56. Thanh HóaThành phố Thanh Hóa</v>
      </c>
    </row>
    <row r="9577" spans="11:27" ht="15.75">
      <c r="K9577" s="21"/>
      <c r="L9577" s="17"/>
      <c r="M9577" s="17"/>
      <c r="N9577" s="17" t="s">
        <v>505</v>
      </c>
      <c r="O9577" s="17" t="s">
        <v>1258</v>
      </c>
      <c r="P9577" s="17" t="s">
        <v>8499</v>
      </c>
      <c r="Q9577" s="17" t="s">
        <v>356</v>
      </c>
      <c r="R9577" s="18">
        <v>155</v>
      </c>
      <c r="S9577" s="10">
        <v>56</v>
      </c>
      <c r="AA9577" s="11" t="str">
        <f t="shared" si="149"/>
        <v>56. Thanh HóaThành phố Thanh Hóa</v>
      </c>
    </row>
    <row r="9578" spans="11:27" ht="15.75">
      <c r="K9578" s="21"/>
      <c r="L9578" s="17"/>
      <c r="M9578" s="17"/>
      <c r="N9578" s="17" t="s">
        <v>505</v>
      </c>
      <c r="O9578" s="17" t="s">
        <v>1258</v>
      </c>
      <c r="P9578" s="17" t="s">
        <v>2125</v>
      </c>
      <c r="Q9578" s="17" t="s">
        <v>356</v>
      </c>
      <c r="R9578" s="18">
        <v>155</v>
      </c>
      <c r="S9578" s="10">
        <v>56</v>
      </c>
      <c r="AA9578" s="11" t="str">
        <f t="shared" si="149"/>
        <v>56. Thanh HóaThành phố Thanh Hóa</v>
      </c>
    </row>
    <row r="9579" spans="11:27" ht="15.75">
      <c r="K9579" s="21"/>
      <c r="L9579" s="17"/>
      <c r="M9579" s="17"/>
      <c r="N9579" s="17" t="s">
        <v>505</v>
      </c>
      <c r="O9579" s="17" t="s">
        <v>1258</v>
      </c>
      <c r="P9579" s="17" t="s">
        <v>8500</v>
      </c>
      <c r="Q9579" s="17" t="s">
        <v>356</v>
      </c>
      <c r="R9579" s="18">
        <v>155</v>
      </c>
      <c r="S9579" s="10">
        <v>56</v>
      </c>
      <c r="AA9579" s="11" t="str">
        <f t="shared" si="149"/>
        <v>56. Thanh HóaThành phố Thanh Hóa</v>
      </c>
    </row>
    <row r="9580" spans="11:27" ht="15.75">
      <c r="K9580" s="21"/>
      <c r="L9580" s="17"/>
      <c r="M9580" s="17"/>
      <c r="N9580" s="17" t="s">
        <v>505</v>
      </c>
      <c r="O9580" s="17" t="s">
        <v>1258</v>
      </c>
      <c r="P9580" s="17" t="s">
        <v>8501</v>
      </c>
      <c r="Q9580" s="17" t="s">
        <v>356</v>
      </c>
      <c r="R9580" s="18">
        <v>155</v>
      </c>
      <c r="S9580" s="10">
        <v>56</v>
      </c>
      <c r="AA9580" s="11" t="str">
        <f t="shared" si="149"/>
        <v>56. Thanh HóaThành phố Thanh Hóa</v>
      </c>
    </row>
    <row r="9581" spans="11:27" ht="15.75">
      <c r="K9581" s="21"/>
      <c r="L9581" s="17"/>
      <c r="M9581" s="17"/>
      <c r="N9581" s="17" t="s">
        <v>505</v>
      </c>
      <c r="O9581" s="17" t="s">
        <v>1258</v>
      </c>
      <c r="P9581" s="17" t="s">
        <v>8502</v>
      </c>
      <c r="Q9581" s="17" t="s">
        <v>356</v>
      </c>
      <c r="R9581" s="18">
        <v>155</v>
      </c>
      <c r="S9581" s="10">
        <v>56</v>
      </c>
      <c r="AA9581" s="11" t="str">
        <f t="shared" si="149"/>
        <v>56. Thanh HóaThành phố Thanh Hóa</v>
      </c>
    </row>
    <row r="9582" spans="11:27" ht="15.75">
      <c r="K9582" s="21"/>
      <c r="L9582" s="17"/>
      <c r="M9582" s="17"/>
      <c r="N9582" s="17" t="s">
        <v>505</v>
      </c>
      <c r="O9582" s="17" t="s">
        <v>1258</v>
      </c>
      <c r="P9582" s="17" t="s">
        <v>8503</v>
      </c>
      <c r="Q9582" s="17" t="s">
        <v>356</v>
      </c>
      <c r="R9582" s="18">
        <v>155</v>
      </c>
      <c r="S9582" s="10">
        <v>56</v>
      </c>
      <c r="AA9582" s="11" t="str">
        <f t="shared" si="149"/>
        <v>56. Thanh HóaThành phố Thanh Hóa</v>
      </c>
    </row>
    <row r="9583" spans="11:27" ht="15.75">
      <c r="K9583" s="21"/>
      <c r="L9583" s="17"/>
      <c r="M9583" s="17"/>
      <c r="N9583" s="17" t="s">
        <v>505</v>
      </c>
      <c r="O9583" s="17" t="s">
        <v>1258</v>
      </c>
      <c r="P9583" s="17" t="s">
        <v>5861</v>
      </c>
      <c r="Q9583" s="17" t="s">
        <v>356</v>
      </c>
      <c r="R9583" s="18">
        <v>155</v>
      </c>
      <c r="S9583" s="10">
        <v>56</v>
      </c>
      <c r="AA9583" s="11" t="str">
        <f t="shared" si="149"/>
        <v>56. Thanh HóaThành phố Thanh Hóa</v>
      </c>
    </row>
    <row r="9584" spans="11:27" ht="15.75">
      <c r="K9584" s="21"/>
      <c r="L9584" s="17"/>
      <c r="M9584" s="17"/>
      <c r="N9584" s="17" t="s">
        <v>505</v>
      </c>
      <c r="O9584" s="17" t="s">
        <v>1258</v>
      </c>
      <c r="P9584" s="17" t="s">
        <v>2129</v>
      </c>
      <c r="Q9584" s="17" t="s">
        <v>356</v>
      </c>
      <c r="R9584" s="18">
        <v>155</v>
      </c>
      <c r="S9584" s="10">
        <v>56</v>
      </c>
      <c r="AA9584" s="11" t="str">
        <f t="shared" si="149"/>
        <v>56. Thanh HóaThành phố Thanh Hóa</v>
      </c>
    </row>
    <row r="9585" spans="11:27" ht="15.75">
      <c r="K9585" s="21"/>
      <c r="L9585" s="17"/>
      <c r="M9585" s="17"/>
      <c r="N9585" s="17" t="s">
        <v>505</v>
      </c>
      <c r="O9585" s="17" t="s">
        <v>1258</v>
      </c>
      <c r="P9585" s="17" t="s">
        <v>8504</v>
      </c>
      <c r="Q9585" s="17" t="s">
        <v>356</v>
      </c>
      <c r="R9585" s="18">
        <v>155</v>
      </c>
      <c r="S9585" s="10">
        <v>56</v>
      </c>
      <c r="AA9585" s="11" t="str">
        <f t="shared" si="149"/>
        <v>56. Thanh HóaThành phố Thanh Hóa</v>
      </c>
    </row>
    <row r="9586" spans="11:27" ht="15.75">
      <c r="K9586" s="21"/>
      <c r="L9586" s="17"/>
      <c r="M9586" s="17"/>
      <c r="N9586" s="17" t="s">
        <v>505</v>
      </c>
      <c r="O9586" s="17" t="s">
        <v>1258</v>
      </c>
      <c r="P9586" s="17" t="s">
        <v>8505</v>
      </c>
      <c r="Q9586" s="17" t="s">
        <v>356</v>
      </c>
      <c r="R9586" s="18">
        <v>155</v>
      </c>
      <c r="S9586" s="10">
        <v>56</v>
      </c>
      <c r="AA9586" s="11" t="str">
        <f t="shared" si="149"/>
        <v>56. Thanh HóaThành phố Thanh Hóa</v>
      </c>
    </row>
    <row r="9587" spans="11:27" ht="15.75">
      <c r="K9587" s="21"/>
      <c r="L9587" s="17"/>
      <c r="M9587" s="17"/>
      <c r="N9587" s="17" t="s">
        <v>505</v>
      </c>
      <c r="O9587" s="17" t="s">
        <v>1258</v>
      </c>
      <c r="P9587" s="17" t="s">
        <v>8506</v>
      </c>
      <c r="Q9587" s="17" t="s">
        <v>356</v>
      </c>
      <c r="R9587" s="18">
        <v>155</v>
      </c>
      <c r="S9587" s="10">
        <v>56</v>
      </c>
      <c r="AA9587" s="11" t="str">
        <f t="shared" si="149"/>
        <v>56. Thanh HóaThành phố Thanh Hóa</v>
      </c>
    </row>
    <row r="9588" spans="11:27" ht="15.75">
      <c r="K9588" s="21"/>
      <c r="L9588" s="17"/>
      <c r="M9588" s="17"/>
      <c r="N9588" s="17" t="s">
        <v>505</v>
      </c>
      <c r="O9588" s="17" t="s">
        <v>1258</v>
      </c>
      <c r="P9588" s="17" t="s">
        <v>8507</v>
      </c>
      <c r="Q9588" s="17" t="s">
        <v>356</v>
      </c>
      <c r="R9588" s="18">
        <v>155</v>
      </c>
      <c r="S9588" s="10">
        <v>56</v>
      </c>
      <c r="AA9588" s="11" t="str">
        <f t="shared" si="149"/>
        <v>56. Thanh HóaThành phố Thanh Hóa</v>
      </c>
    </row>
    <row r="9589" spans="11:27" ht="15.75">
      <c r="K9589" s="21"/>
      <c r="L9589" s="17"/>
      <c r="M9589" s="17"/>
      <c r="N9589" s="17" t="s">
        <v>505</v>
      </c>
      <c r="O9589" s="17" t="s">
        <v>1258</v>
      </c>
      <c r="P9589" s="17" t="s">
        <v>3822</v>
      </c>
      <c r="Q9589" s="17" t="s">
        <v>356</v>
      </c>
      <c r="R9589" s="18">
        <v>155</v>
      </c>
      <c r="S9589" s="10">
        <v>56</v>
      </c>
      <c r="AA9589" s="11" t="str">
        <f t="shared" si="149"/>
        <v>56. Thanh HóaThành phố Thanh Hóa</v>
      </c>
    </row>
    <row r="9590" spans="11:27" ht="15.75">
      <c r="K9590" s="21"/>
      <c r="L9590" s="17"/>
      <c r="M9590" s="17"/>
      <c r="N9590" s="17" t="s">
        <v>505</v>
      </c>
      <c r="O9590" s="17" t="s">
        <v>1258</v>
      </c>
      <c r="P9590" s="17" t="s">
        <v>8508</v>
      </c>
      <c r="Q9590" s="17" t="s">
        <v>356</v>
      </c>
      <c r="R9590" s="18">
        <v>155</v>
      </c>
      <c r="S9590" s="10">
        <v>56</v>
      </c>
      <c r="AA9590" s="11" t="str">
        <f t="shared" si="149"/>
        <v>56. Thanh HóaThành phố Thanh Hóa</v>
      </c>
    </row>
    <row r="9591" spans="11:27" ht="15.75">
      <c r="K9591" s="21"/>
      <c r="L9591" s="17"/>
      <c r="M9591" s="17"/>
      <c r="N9591" s="17" t="s">
        <v>505</v>
      </c>
      <c r="O9591" s="17" t="s">
        <v>1258</v>
      </c>
      <c r="P9591" s="17" t="s">
        <v>8509</v>
      </c>
      <c r="Q9591" s="17" t="s">
        <v>356</v>
      </c>
      <c r="R9591" s="18">
        <v>155</v>
      </c>
      <c r="S9591" s="10">
        <v>56</v>
      </c>
      <c r="AA9591" s="11" t="str">
        <f t="shared" si="149"/>
        <v>56. Thanh HóaThành phố Thanh Hóa</v>
      </c>
    </row>
    <row r="9592" spans="11:27" ht="15.75">
      <c r="K9592" s="21"/>
      <c r="L9592" s="17"/>
      <c r="M9592" s="17"/>
      <c r="N9592" s="17" t="s">
        <v>505</v>
      </c>
      <c r="O9592" s="17" t="s">
        <v>1258</v>
      </c>
      <c r="P9592" s="17" t="s">
        <v>8510</v>
      </c>
      <c r="Q9592" s="17" t="s">
        <v>356</v>
      </c>
      <c r="R9592" s="18">
        <v>155</v>
      </c>
      <c r="S9592" s="10">
        <v>56</v>
      </c>
      <c r="AA9592" s="11" t="str">
        <f t="shared" si="149"/>
        <v>56. Thanh HóaThành phố Thanh Hóa</v>
      </c>
    </row>
    <row r="9593" spans="11:27" ht="15.75">
      <c r="K9593" s="21"/>
      <c r="L9593" s="17"/>
      <c r="M9593" s="17"/>
      <c r="N9593" s="17" t="s">
        <v>505</v>
      </c>
      <c r="O9593" s="17" t="s">
        <v>1258</v>
      </c>
      <c r="P9593" s="17" t="s">
        <v>6260</v>
      </c>
      <c r="Q9593" s="17" t="s">
        <v>356</v>
      </c>
      <c r="R9593" s="18">
        <v>155</v>
      </c>
      <c r="S9593" s="10">
        <v>56</v>
      </c>
      <c r="AA9593" s="11" t="str">
        <f t="shared" si="149"/>
        <v>56. Thanh HóaThành phố Thanh Hóa</v>
      </c>
    </row>
    <row r="9594" spans="11:27" ht="15.75">
      <c r="K9594" s="21"/>
      <c r="L9594" s="17"/>
      <c r="M9594" s="17"/>
      <c r="N9594" s="17" t="s">
        <v>505</v>
      </c>
      <c r="O9594" s="17" t="s">
        <v>1258</v>
      </c>
      <c r="P9594" s="17" t="s">
        <v>6819</v>
      </c>
      <c r="Q9594" s="17" t="s">
        <v>356</v>
      </c>
      <c r="R9594" s="18">
        <v>155</v>
      </c>
      <c r="S9594" s="10">
        <v>56</v>
      </c>
      <c r="AA9594" s="11" t="str">
        <f t="shared" si="149"/>
        <v>56. Thanh HóaThành phố Thanh Hóa</v>
      </c>
    </row>
    <row r="9595" spans="11:27" ht="15.75">
      <c r="K9595" s="21"/>
      <c r="L9595" s="17"/>
      <c r="M9595" s="17"/>
      <c r="N9595" s="17" t="s">
        <v>505</v>
      </c>
      <c r="O9595" s="17" t="s">
        <v>1258</v>
      </c>
      <c r="P9595" s="17" t="s">
        <v>7941</v>
      </c>
      <c r="Q9595" s="17" t="s">
        <v>356</v>
      </c>
      <c r="R9595" s="18">
        <v>155</v>
      </c>
      <c r="S9595" s="10">
        <v>56</v>
      </c>
      <c r="AA9595" s="11" t="str">
        <f t="shared" si="149"/>
        <v>56. Thanh HóaThành phố Thanh Hóa</v>
      </c>
    </row>
    <row r="9596" spans="11:27" ht="15.75">
      <c r="K9596" s="21"/>
      <c r="L9596" s="17"/>
      <c r="M9596" s="17"/>
      <c r="N9596" s="17" t="s">
        <v>505</v>
      </c>
      <c r="O9596" s="17" t="s">
        <v>1258</v>
      </c>
      <c r="P9596" s="17" t="s">
        <v>7942</v>
      </c>
      <c r="Q9596" s="17" t="s">
        <v>356</v>
      </c>
      <c r="R9596" s="18">
        <v>155</v>
      </c>
      <c r="S9596" s="10">
        <v>56</v>
      </c>
      <c r="AA9596" s="11" t="str">
        <f t="shared" si="149"/>
        <v>56. Thanh HóaThành phố Thanh Hóa</v>
      </c>
    </row>
    <row r="9597" spans="11:27" ht="15.75">
      <c r="K9597" s="21"/>
      <c r="L9597" s="17"/>
      <c r="M9597" s="17"/>
      <c r="N9597" s="17" t="s">
        <v>505</v>
      </c>
      <c r="O9597" s="17" t="s">
        <v>1258</v>
      </c>
      <c r="P9597" s="17" t="s">
        <v>8511</v>
      </c>
      <c r="Q9597" s="17" t="s">
        <v>356</v>
      </c>
      <c r="R9597" s="18">
        <v>155</v>
      </c>
      <c r="S9597" s="10">
        <v>56</v>
      </c>
      <c r="AA9597" s="11" t="str">
        <f t="shared" si="149"/>
        <v>56. Thanh HóaThành phố Thanh Hóa</v>
      </c>
    </row>
    <row r="9598" spans="11:27" ht="15.75">
      <c r="K9598" s="21"/>
      <c r="L9598" s="17"/>
      <c r="M9598" s="17"/>
      <c r="N9598" s="17" t="s">
        <v>505</v>
      </c>
      <c r="O9598" s="17" t="s">
        <v>1258</v>
      </c>
      <c r="P9598" s="17" t="s">
        <v>8512</v>
      </c>
      <c r="Q9598" s="17" t="s">
        <v>356</v>
      </c>
      <c r="R9598" s="18">
        <v>155</v>
      </c>
      <c r="S9598" s="10">
        <v>56</v>
      </c>
      <c r="AA9598" s="11" t="str">
        <f t="shared" si="149"/>
        <v>56. Thanh HóaThành phố Thanh Hóa</v>
      </c>
    </row>
    <row r="9599" spans="11:27" ht="15.75">
      <c r="K9599" s="21"/>
      <c r="L9599" s="17"/>
      <c r="M9599" s="17"/>
      <c r="N9599" s="17" t="s">
        <v>505</v>
      </c>
      <c r="O9599" s="17" t="s">
        <v>1258</v>
      </c>
      <c r="P9599" s="17" t="s">
        <v>8513</v>
      </c>
      <c r="Q9599" s="17" t="s">
        <v>356</v>
      </c>
      <c r="R9599" s="18">
        <v>155</v>
      </c>
      <c r="S9599" s="10">
        <v>56</v>
      </c>
      <c r="AA9599" s="11" t="str">
        <f t="shared" si="149"/>
        <v>56. Thanh HóaThành phố Thanh Hóa</v>
      </c>
    </row>
    <row r="9600" spans="11:27" ht="15.75">
      <c r="K9600" s="21"/>
      <c r="L9600" s="17"/>
      <c r="M9600" s="17"/>
      <c r="N9600" s="17" t="s">
        <v>505</v>
      </c>
      <c r="O9600" s="17" t="s">
        <v>1258</v>
      </c>
      <c r="P9600" s="17" t="s">
        <v>8514</v>
      </c>
      <c r="Q9600" s="17" t="s">
        <v>356</v>
      </c>
      <c r="R9600" s="18">
        <v>155</v>
      </c>
      <c r="S9600" s="10">
        <v>56</v>
      </c>
      <c r="AA9600" s="11" t="str">
        <f t="shared" si="149"/>
        <v>56. Thanh HóaThành phố Thanh Hóa</v>
      </c>
    </row>
    <row r="9601" spans="11:27" ht="15.75">
      <c r="K9601" s="21"/>
      <c r="L9601" s="17"/>
      <c r="M9601" s="17"/>
      <c r="N9601" s="17" t="s">
        <v>505</v>
      </c>
      <c r="O9601" s="17" t="s">
        <v>1258</v>
      </c>
      <c r="P9601" s="17" t="s">
        <v>7036</v>
      </c>
      <c r="Q9601" s="17" t="s">
        <v>356</v>
      </c>
      <c r="R9601" s="18">
        <v>155</v>
      </c>
      <c r="S9601" s="10">
        <v>56</v>
      </c>
      <c r="AA9601" s="11" t="str">
        <f t="shared" si="149"/>
        <v>56. Thanh HóaThành phố Thanh Hóa</v>
      </c>
    </row>
    <row r="9602" spans="11:27" ht="15.75">
      <c r="K9602" s="21"/>
      <c r="L9602" s="17"/>
      <c r="M9602" s="17"/>
      <c r="N9602" s="17" t="s">
        <v>505</v>
      </c>
      <c r="O9602" s="17" t="s">
        <v>1258</v>
      </c>
      <c r="P9602" s="17" t="s">
        <v>2818</v>
      </c>
      <c r="Q9602" s="17" t="s">
        <v>356</v>
      </c>
      <c r="R9602" s="18">
        <v>155</v>
      </c>
      <c r="S9602" s="10">
        <v>56</v>
      </c>
      <c r="AA9602" s="11" t="str">
        <f t="shared" si="149"/>
        <v>56. Thanh HóaThành phố Thanh Hóa</v>
      </c>
    </row>
    <row r="9603" spans="11:27" ht="15.75">
      <c r="K9603" s="21"/>
      <c r="L9603" s="17"/>
      <c r="M9603" s="17"/>
      <c r="N9603" s="17" t="s">
        <v>505</v>
      </c>
      <c r="O9603" s="17" t="s">
        <v>1258</v>
      </c>
      <c r="P9603" s="17" t="s">
        <v>3815</v>
      </c>
      <c r="Q9603" s="17" t="s">
        <v>356</v>
      </c>
      <c r="R9603" s="18">
        <v>155</v>
      </c>
      <c r="S9603" s="10">
        <v>56</v>
      </c>
      <c r="AA9603" s="11" t="str">
        <f t="shared" si="149"/>
        <v>56. Thanh HóaThành phố Thanh Hóa</v>
      </c>
    </row>
    <row r="9604" spans="11:27" ht="15.75">
      <c r="K9604" s="21"/>
      <c r="L9604" s="17"/>
      <c r="M9604" s="17"/>
      <c r="N9604" s="17" t="s">
        <v>505</v>
      </c>
      <c r="O9604" s="17" t="s">
        <v>1258</v>
      </c>
      <c r="P9604" s="17" t="s">
        <v>7429</v>
      </c>
      <c r="Q9604" s="17" t="s">
        <v>356</v>
      </c>
      <c r="R9604" s="18">
        <v>155</v>
      </c>
      <c r="S9604" s="10">
        <v>56</v>
      </c>
      <c r="AA9604" s="11" t="str">
        <f t="shared" si="149"/>
        <v>56. Thanh HóaThành phố Thanh Hóa</v>
      </c>
    </row>
    <row r="9605" spans="11:27" ht="15.75">
      <c r="K9605" s="21"/>
      <c r="L9605" s="17"/>
      <c r="M9605" s="17"/>
      <c r="N9605" s="17" t="s">
        <v>505</v>
      </c>
      <c r="O9605" s="17" t="s">
        <v>1258</v>
      </c>
      <c r="P9605" s="17" t="s">
        <v>8515</v>
      </c>
      <c r="Q9605" s="17" t="s">
        <v>356</v>
      </c>
      <c r="R9605" s="18">
        <v>155</v>
      </c>
      <c r="S9605" s="10">
        <v>56</v>
      </c>
      <c r="AA9605" s="11" t="str">
        <f t="shared" si="149"/>
        <v>56. Thanh HóaThành phố Thanh Hóa</v>
      </c>
    </row>
    <row r="9606" spans="11:27" ht="15.75">
      <c r="K9606" s="21"/>
      <c r="L9606" s="17"/>
      <c r="M9606" s="17"/>
      <c r="N9606" s="17" t="s">
        <v>505</v>
      </c>
      <c r="O9606" s="17" t="s">
        <v>1258</v>
      </c>
      <c r="P9606" s="17" t="s">
        <v>8516</v>
      </c>
      <c r="Q9606" s="17" t="s">
        <v>356</v>
      </c>
      <c r="R9606" s="18">
        <v>155</v>
      </c>
      <c r="S9606" s="10">
        <v>56</v>
      </c>
      <c r="AA9606" s="11" t="str">
        <f t="shared" ref="AA9606:AA9669" si="150">N9606&amp;O9606</f>
        <v>56. Thanh HóaThành phố Thanh Hóa</v>
      </c>
    </row>
    <row r="9607" spans="11:27" ht="15.75">
      <c r="K9607" s="21"/>
      <c r="L9607" s="17"/>
      <c r="M9607" s="17"/>
      <c r="N9607" s="17" t="s">
        <v>505</v>
      </c>
      <c r="O9607" s="17" t="s">
        <v>1258</v>
      </c>
      <c r="P9607" s="17" t="s">
        <v>8517</v>
      </c>
      <c r="Q9607" s="17" t="s">
        <v>356</v>
      </c>
      <c r="R9607" s="18">
        <v>155</v>
      </c>
      <c r="S9607" s="10">
        <v>56</v>
      </c>
      <c r="AA9607" s="11" t="str">
        <f t="shared" si="150"/>
        <v>56. Thanh HóaThành phố Thanh Hóa</v>
      </c>
    </row>
    <row r="9608" spans="11:27" ht="15.75">
      <c r="K9608" s="21"/>
      <c r="L9608" s="17"/>
      <c r="M9608" s="17"/>
      <c r="N9608" s="17" t="s">
        <v>505</v>
      </c>
      <c r="O9608" s="17" t="s">
        <v>1264</v>
      </c>
      <c r="P9608" s="17" t="s">
        <v>8498</v>
      </c>
      <c r="Q9608" s="17" t="s">
        <v>356</v>
      </c>
      <c r="R9608" s="18">
        <v>155</v>
      </c>
      <c r="S9608" s="10">
        <v>56</v>
      </c>
      <c r="AA9608" s="11" t="str">
        <f t="shared" si="150"/>
        <v>56. Thanh HóaThị xã Bỉm Sơn</v>
      </c>
    </row>
    <row r="9609" spans="11:27" ht="15.75">
      <c r="K9609" s="21"/>
      <c r="L9609" s="17"/>
      <c r="M9609" s="17"/>
      <c r="N9609" s="17" t="s">
        <v>505</v>
      </c>
      <c r="O9609" s="17" t="s">
        <v>1264</v>
      </c>
      <c r="P9609" s="17" t="s">
        <v>2110</v>
      </c>
      <c r="Q9609" s="17" t="s">
        <v>356</v>
      </c>
      <c r="R9609" s="18">
        <v>155</v>
      </c>
      <c r="S9609" s="10">
        <v>56</v>
      </c>
      <c r="AA9609" s="11" t="str">
        <f t="shared" si="150"/>
        <v>56. Thanh HóaThị xã Bỉm Sơn</v>
      </c>
    </row>
    <row r="9610" spans="11:27" ht="15.75">
      <c r="K9610" s="21"/>
      <c r="L9610" s="17"/>
      <c r="M9610" s="17"/>
      <c r="N9610" s="17" t="s">
        <v>505</v>
      </c>
      <c r="O9610" s="17" t="s">
        <v>1264</v>
      </c>
      <c r="P9610" s="17" t="s">
        <v>8501</v>
      </c>
      <c r="Q9610" s="17" t="s">
        <v>356</v>
      </c>
      <c r="R9610" s="18">
        <v>155</v>
      </c>
      <c r="S9610" s="10">
        <v>56</v>
      </c>
      <c r="AA9610" s="11" t="str">
        <f t="shared" si="150"/>
        <v>56. Thanh HóaThị xã Bỉm Sơn</v>
      </c>
    </row>
    <row r="9611" spans="11:27" ht="15.75">
      <c r="K9611" s="21"/>
      <c r="L9611" s="17"/>
      <c r="M9611" s="17"/>
      <c r="N9611" s="17" t="s">
        <v>505</v>
      </c>
      <c r="O9611" s="17" t="s">
        <v>1264</v>
      </c>
      <c r="P9611" s="17" t="s">
        <v>2129</v>
      </c>
      <c r="Q9611" s="17" t="s">
        <v>356</v>
      </c>
      <c r="R9611" s="18">
        <v>155</v>
      </c>
      <c r="S9611" s="10">
        <v>56</v>
      </c>
      <c r="AA9611" s="11" t="str">
        <f t="shared" si="150"/>
        <v>56. Thanh HóaThị xã Bỉm Sơn</v>
      </c>
    </row>
    <row r="9612" spans="11:27" ht="15.75">
      <c r="K9612" s="21"/>
      <c r="L9612" s="17"/>
      <c r="M9612" s="17"/>
      <c r="N9612" s="17" t="s">
        <v>505</v>
      </c>
      <c r="O9612" s="17" t="s">
        <v>1264</v>
      </c>
      <c r="P9612" s="17" t="s">
        <v>8505</v>
      </c>
      <c r="Q9612" s="17" t="s">
        <v>356</v>
      </c>
      <c r="R9612" s="18">
        <v>155</v>
      </c>
      <c r="S9612" s="10">
        <v>56</v>
      </c>
      <c r="AA9612" s="11" t="str">
        <f t="shared" si="150"/>
        <v>56. Thanh HóaThị xã Bỉm Sơn</v>
      </c>
    </row>
    <row r="9613" spans="11:27" ht="15.75">
      <c r="K9613" s="21"/>
      <c r="L9613" s="17"/>
      <c r="M9613" s="17"/>
      <c r="N9613" s="17" t="s">
        <v>505</v>
      </c>
      <c r="O9613" s="17" t="s">
        <v>1264</v>
      </c>
      <c r="P9613" s="17" t="s">
        <v>8506</v>
      </c>
      <c r="Q9613" s="17" t="s">
        <v>356</v>
      </c>
      <c r="R9613" s="18">
        <v>155</v>
      </c>
      <c r="S9613" s="10">
        <v>56</v>
      </c>
      <c r="AA9613" s="11" t="str">
        <f t="shared" si="150"/>
        <v>56. Thanh HóaThị xã Bỉm Sơn</v>
      </c>
    </row>
    <row r="9614" spans="11:27" ht="15.75">
      <c r="K9614" s="21"/>
      <c r="L9614" s="17"/>
      <c r="M9614" s="17"/>
      <c r="N9614" s="17" t="s">
        <v>505</v>
      </c>
      <c r="O9614" s="17" t="s">
        <v>1264</v>
      </c>
      <c r="P9614" s="17" t="s">
        <v>910</v>
      </c>
      <c r="Q9614" s="17" t="s">
        <v>356</v>
      </c>
      <c r="R9614" s="18">
        <v>155</v>
      </c>
      <c r="S9614" s="10">
        <v>56</v>
      </c>
      <c r="AA9614" s="11" t="str">
        <f t="shared" si="150"/>
        <v>56. Thanh HóaThị xã Bỉm Sơn</v>
      </c>
    </row>
    <row r="9615" spans="11:27" ht="15.75">
      <c r="K9615" s="21"/>
      <c r="L9615" s="17"/>
      <c r="M9615" s="17"/>
      <c r="N9615" s="17" t="s">
        <v>505</v>
      </c>
      <c r="O9615" s="17" t="s">
        <v>1266</v>
      </c>
      <c r="P9615" s="17" t="s">
        <v>5847</v>
      </c>
      <c r="Q9615" s="17" t="s">
        <v>356</v>
      </c>
      <c r="R9615" s="18">
        <v>155</v>
      </c>
      <c r="S9615" s="10">
        <v>56</v>
      </c>
      <c r="AA9615" s="11" t="str">
        <f t="shared" si="150"/>
        <v>56. Thanh HóaThị xã Nghi Sơn</v>
      </c>
    </row>
    <row r="9616" spans="11:27" ht="15.75">
      <c r="K9616" s="21"/>
      <c r="L9616" s="17"/>
      <c r="M9616" s="17"/>
      <c r="N9616" s="17" t="s">
        <v>505</v>
      </c>
      <c r="O9616" s="17" t="s">
        <v>1266</v>
      </c>
      <c r="P9616" s="17" t="s">
        <v>8518</v>
      </c>
      <c r="Q9616" s="17" t="s">
        <v>356</v>
      </c>
      <c r="R9616" s="18">
        <v>155</v>
      </c>
      <c r="S9616" s="10">
        <v>56</v>
      </c>
      <c r="AA9616" s="11" t="str">
        <f t="shared" si="150"/>
        <v>56. Thanh HóaThị xã Nghi Sơn</v>
      </c>
    </row>
    <row r="9617" spans="11:27" ht="15.75">
      <c r="K9617" s="21"/>
      <c r="L9617" s="17"/>
      <c r="M9617" s="17"/>
      <c r="N9617" s="17" t="s">
        <v>505</v>
      </c>
      <c r="O9617" s="17" t="s">
        <v>1266</v>
      </c>
      <c r="P9617" s="17" t="s">
        <v>8519</v>
      </c>
      <c r="Q9617" s="17" t="s">
        <v>356</v>
      </c>
      <c r="R9617" s="18">
        <v>155</v>
      </c>
      <c r="S9617" s="10">
        <v>56</v>
      </c>
      <c r="AA9617" s="11" t="str">
        <f t="shared" si="150"/>
        <v>56. Thanh HóaThị xã Nghi Sơn</v>
      </c>
    </row>
    <row r="9618" spans="11:27" ht="15.75">
      <c r="K9618" s="21"/>
      <c r="L9618" s="17"/>
      <c r="M9618" s="17"/>
      <c r="N9618" s="17" t="s">
        <v>505</v>
      </c>
      <c r="O9618" s="17" t="s">
        <v>1266</v>
      </c>
      <c r="P9618" s="17" t="s">
        <v>8520</v>
      </c>
      <c r="Q9618" s="17" t="s">
        <v>356</v>
      </c>
      <c r="R9618" s="18">
        <v>155</v>
      </c>
      <c r="S9618" s="10">
        <v>56</v>
      </c>
      <c r="AA9618" s="11" t="str">
        <f t="shared" si="150"/>
        <v>56. Thanh HóaThị xã Nghi Sơn</v>
      </c>
    </row>
    <row r="9619" spans="11:27" ht="15.75">
      <c r="K9619" s="21"/>
      <c r="L9619" s="17"/>
      <c r="M9619" s="17"/>
      <c r="N9619" s="17" t="s">
        <v>505</v>
      </c>
      <c r="O9619" s="17" t="s">
        <v>1266</v>
      </c>
      <c r="P9619" s="17" t="s">
        <v>8521</v>
      </c>
      <c r="Q9619" s="17" t="s">
        <v>356</v>
      </c>
      <c r="R9619" s="18">
        <v>155</v>
      </c>
      <c r="S9619" s="10">
        <v>56</v>
      </c>
      <c r="AA9619" s="11" t="str">
        <f t="shared" si="150"/>
        <v>56. Thanh HóaThị xã Nghi Sơn</v>
      </c>
    </row>
    <row r="9620" spans="11:27" ht="15.75">
      <c r="K9620" s="21"/>
      <c r="L9620" s="17"/>
      <c r="M9620" s="17"/>
      <c r="N9620" s="17" t="s">
        <v>505</v>
      </c>
      <c r="O9620" s="17" t="s">
        <v>1266</v>
      </c>
      <c r="P9620" s="17" t="s">
        <v>8522</v>
      </c>
      <c r="Q9620" s="17" t="s">
        <v>356</v>
      </c>
      <c r="R9620" s="18">
        <v>155</v>
      </c>
      <c r="S9620" s="10">
        <v>56</v>
      </c>
      <c r="AA9620" s="11" t="str">
        <f t="shared" si="150"/>
        <v>56. Thanh HóaThị xã Nghi Sơn</v>
      </c>
    </row>
    <row r="9621" spans="11:27" ht="15.75">
      <c r="K9621" s="21"/>
      <c r="L9621" s="17"/>
      <c r="M9621" s="17"/>
      <c r="N9621" s="17" t="s">
        <v>505</v>
      </c>
      <c r="O9621" s="17" t="s">
        <v>1266</v>
      </c>
      <c r="P9621" s="17" t="s">
        <v>8523</v>
      </c>
      <c r="Q9621" s="17" t="s">
        <v>356</v>
      </c>
      <c r="R9621" s="18">
        <v>155</v>
      </c>
      <c r="S9621" s="10">
        <v>56</v>
      </c>
      <c r="AA9621" s="11" t="str">
        <f t="shared" si="150"/>
        <v>56. Thanh HóaThị xã Nghi Sơn</v>
      </c>
    </row>
    <row r="9622" spans="11:27" ht="15.75">
      <c r="K9622" s="21"/>
      <c r="L9622" s="17"/>
      <c r="M9622" s="17"/>
      <c r="N9622" s="17" t="s">
        <v>505</v>
      </c>
      <c r="O9622" s="17" t="s">
        <v>1266</v>
      </c>
      <c r="P9622" s="17" t="s">
        <v>8524</v>
      </c>
      <c r="Q9622" s="17" t="s">
        <v>356</v>
      </c>
      <c r="R9622" s="18">
        <v>155</v>
      </c>
      <c r="S9622" s="10">
        <v>56</v>
      </c>
      <c r="AA9622" s="11" t="str">
        <f t="shared" si="150"/>
        <v>56. Thanh HóaThị xã Nghi Sơn</v>
      </c>
    </row>
    <row r="9623" spans="11:27" ht="15.75">
      <c r="K9623" s="21"/>
      <c r="L9623" s="17"/>
      <c r="M9623" s="17"/>
      <c r="N9623" s="17" t="s">
        <v>505</v>
      </c>
      <c r="O9623" s="17" t="s">
        <v>1266</v>
      </c>
      <c r="P9623" s="17" t="s">
        <v>8525</v>
      </c>
      <c r="Q9623" s="17" t="s">
        <v>356</v>
      </c>
      <c r="R9623" s="18">
        <v>155</v>
      </c>
      <c r="S9623" s="10">
        <v>56</v>
      </c>
      <c r="AA9623" s="11" t="str">
        <f t="shared" si="150"/>
        <v>56. Thanh HóaThị xã Nghi Sơn</v>
      </c>
    </row>
    <row r="9624" spans="11:27" ht="15.75">
      <c r="K9624" s="21"/>
      <c r="L9624" s="17"/>
      <c r="M9624" s="17"/>
      <c r="N9624" s="17" t="s">
        <v>505</v>
      </c>
      <c r="O9624" s="17" t="s">
        <v>1266</v>
      </c>
      <c r="P9624" s="17" t="s">
        <v>8526</v>
      </c>
      <c r="Q9624" s="17" t="s">
        <v>356</v>
      </c>
      <c r="R9624" s="18">
        <v>155</v>
      </c>
      <c r="S9624" s="10">
        <v>56</v>
      </c>
      <c r="AA9624" s="11" t="str">
        <f t="shared" si="150"/>
        <v>56. Thanh HóaThị xã Nghi Sơn</v>
      </c>
    </row>
    <row r="9625" spans="11:27" ht="15.75">
      <c r="K9625" s="21"/>
      <c r="L9625" s="17"/>
      <c r="M9625" s="17"/>
      <c r="N9625" s="17" t="s">
        <v>505</v>
      </c>
      <c r="O9625" s="17" t="s">
        <v>1266</v>
      </c>
      <c r="P9625" s="17" t="s">
        <v>5308</v>
      </c>
      <c r="Q9625" s="17" t="s">
        <v>356</v>
      </c>
      <c r="R9625" s="18">
        <v>155</v>
      </c>
      <c r="S9625" s="10">
        <v>56</v>
      </c>
      <c r="AA9625" s="11" t="str">
        <f t="shared" si="150"/>
        <v>56. Thanh HóaThị xã Nghi Sơn</v>
      </c>
    </row>
    <row r="9626" spans="11:27" ht="15.75">
      <c r="K9626" s="21"/>
      <c r="L9626" s="17"/>
      <c r="M9626" s="17"/>
      <c r="N9626" s="17" t="s">
        <v>505</v>
      </c>
      <c r="O9626" s="17" t="s">
        <v>1266</v>
      </c>
      <c r="P9626" s="17" t="s">
        <v>8527</v>
      </c>
      <c r="Q9626" s="17" t="s">
        <v>356</v>
      </c>
      <c r="R9626" s="18">
        <v>155</v>
      </c>
      <c r="S9626" s="10">
        <v>56</v>
      </c>
      <c r="AA9626" s="11" t="str">
        <f t="shared" si="150"/>
        <v>56. Thanh HóaThị xã Nghi Sơn</v>
      </c>
    </row>
    <row r="9627" spans="11:27" ht="15.75">
      <c r="K9627" s="21"/>
      <c r="L9627" s="17"/>
      <c r="M9627" s="17"/>
      <c r="N9627" s="17" t="s">
        <v>505</v>
      </c>
      <c r="O9627" s="17" t="s">
        <v>1266</v>
      </c>
      <c r="P9627" s="17" t="s">
        <v>4907</v>
      </c>
      <c r="Q9627" s="17" t="s">
        <v>356</v>
      </c>
      <c r="R9627" s="18">
        <v>155</v>
      </c>
      <c r="S9627" s="10">
        <v>56</v>
      </c>
      <c r="AA9627" s="11" t="str">
        <f t="shared" si="150"/>
        <v>56. Thanh HóaThị xã Nghi Sơn</v>
      </c>
    </row>
    <row r="9628" spans="11:27" ht="15.75">
      <c r="K9628" s="21"/>
      <c r="L9628" s="17"/>
      <c r="M9628" s="17"/>
      <c r="N9628" s="17" t="s">
        <v>505</v>
      </c>
      <c r="O9628" s="17" t="s">
        <v>1266</v>
      </c>
      <c r="P9628" s="17" t="s">
        <v>8528</v>
      </c>
      <c r="Q9628" s="17" t="s">
        <v>356</v>
      </c>
      <c r="R9628" s="18">
        <v>155</v>
      </c>
      <c r="S9628" s="10">
        <v>56</v>
      </c>
      <c r="AA9628" s="11" t="str">
        <f t="shared" si="150"/>
        <v>56. Thanh HóaThị xã Nghi Sơn</v>
      </c>
    </row>
    <row r="9629" spans="11:27" ht="15.75">
      <c r="K9629" s="21"/>
      <c r="L9629" s="17"/>
      <c r="M9629" s="17"/>
      <c r="N9629" s="17" t="s">
        <v>505</v>
      </c>
      <c r="O9629" s="17" t="s">
        <v>1266</v>
      </c>
      <c r="P9629" s="17" t="s">
        <v>8529</v>
      </c>
      <c r="Q9629" s="17" t="s">
        <v>356</v>
      </c>
      <c r="R9629" s="18">
        <v>155</v>
      </c>
      <c r="S9629" s="10">
        <v>56</v>
      </c>
      <c r="AA9629" s="11" t="str">
        <f t="shared" si="150"/>
        <v>56. Thanh HóaThị xã Nghi Sơn</v>
      </c>
    </row>
    <row r="9630" spans="11:27" ht="15.75">
      <c r="K9630" s="21"/>
      <c r="L9630" s="17"/>
      <c r="M9630" s="17"/>
      <c r="N9630" s="17" t="s">
        <v>505</v>
      </c>
      <c r="O9630" s="17" t="s">
        <v>1266</v>
      </c>
      <c r="P9630" s="17" t="s">
        <v>8530</v>
      </c>
      <c r="Q9630" s="17" t="s">
        <v>356</v>
      </c>
      <c r="R9630" s="18">
        <v>155</v>
      </c>
      <c r="S9630" s="10">
        <v>56</v>
      </c>
      <c r="AA9630" s="11" t="str">
        <f t="shared" si="150"/>
        <v>56. Thanh HóaThị xã Nghi Sơn</v>
      </c>
    </row>
    <row r="9631" spans="11:27" ht="15.75">
      <c r="K9631" s="21"/>
      <c r="L9631" s="17"/>
      <c r="M9631" s="17"/>
      <c r="N9631" s="17" t="s">
        <v>505</v>
      </c>
      <c r="O9631" s="17" t="s">
        <v>1266</v>
      </c>
      <c r="P9631" s="17" t="s">
        <v>8531</v>
      </c>
      <c r="Q9631" s="17" t="s">
        <v>356</v>
      </c>
      <c r="R9631" s="18">
        <v>155</v>
      </c>
      <c r="S9631" s="10">
        <v>56</v>
      </c>
      <c r="AA9631" s="11" t="str">
        <f t="shared" si="150"/>
        <v>56. Thanh HóaThị xã Nghi Sơn</v>
      </c>
    </row>
    <row r="9632" spans="11:27" ht="15.75">
      <c r="K9632" s="21"/>
      <c r="L9632" s="17"/>
      <c r="M9632" s="17"/>
      <c r="N9632" s="17" t="s">
        <v>505</v>
      </c>
      <c r="O9632" s="17" t="s">
        <v>1266</v>
      </c>
      <c r="P9632" s="17" t="s">
        <v>8532</v>
      </c>
      <c r="Q9632" s="17" t="s">
        <v>356</v>
      </c>
      <c r="R9632" s="18">
        <v>155</v>
      </c>
      <c r="S9632" s="10">
        <v>56</v>
      </c>
      <c r="AA9632" s="11" t="str">
        <f t="shared" si="150"/>
        <v>56. Thanh HóaThị xã Nghi Sơn</v>
      </c>
    </row>
    <row r="9633" spans="11:27" ht="15.75">
      <c r="K9633" s="21"/>
      <c r="L9633" s="17"/>
      <c r="M9633" s="17"/>
      <c r="N9633" s="17" t="s">
        <v>505</v>
      </c>
      <c r="O9633" s="17" t="s">
        <v>1266</v>
      </c>
      <c r="P9633" s="17" t="s">
        <v>8479</v>
      </c>
      <c r="Q9633" s="17" t="s">
        <v>356</v>
      </c>
      <c r="R9633" s="18">
        <v>155</v>
      </c>
      <c r="S9633" s="10">
        <v>56</v>
      </c>
      <c r="AA9633" s="11" t="str">
        <f t="shared" si="150"/>
        <v>56. Thanh HóaThị xã Nghi Sơn</v>
      </c>
    </row>
    <row r="9634" spans="11:27" ht="15.75">
      <c r="K9634" s="21"/>
      <c r="L9634" s="17"/>
      <c r="M9634" s="17"/>
      <c r="N9634" s="17" t="s">
        <v>505</v>
      </c>
      <c r="O9634" s="17" t="s">
        <v>1266</v>
      </c>
      <c r="P9634" s="17" t="s">
        <v>6129</v>
      </c>
      <c r="Q9634" s="17" t="s">
        <v>356</v>
      </c>
      <c r="R9634" s="18">
        <v>155</v>
      </c>
      <c r="S9634" s="10">
        <v>56</v>
      </c>
      <c r="AA9634" s="11" t="str">
        <f t="shared" si="150"/>
        <v>56. Thanh HóaThị xã Nghi Sơn</v>
      </c>
    </row>
    <row r="9635" spans="11:27" ht="15.75">
      <c r="K9635" s="21"/>
      <c r="L9635" s="17"/>
      <c r="M9635" s="17"/>
      <c r="N9635" s="17" t="s">
        <v>505</v>
      </c>
      <c r="O9635" s="17" t="s">
        <v>1266</v>
      </c>
      <c r="P9635" s="17" t="s">
        <v>8533</v>
      </c>
      <c r="Q9635" s="17" t="s">
        <v>356</v>
      </c>
      <c r="R9635" s="18">
        <v>155</v>
      </c>
      <c r="S9635" s="10">
        <v>56</v>
      </c>
      <c r="AA9635" s="11" t="str">
        <f t="shared" si="150"/>
        <v>56. Thanh HóaThị xã Nghi Sơn</v>
      </c>
    </row>
    <row r="9636" spans="11:27" ht="15.75">
      <c r="K9636" s="21"/>
      <c r="L9636" s="17"/>
      <c r="M9636" s="17"/>
      <c r="N9636" s="17" t="s">
        <v>505</v>
      </c>
      <c r="O9636" s="17" t="s">
        <v>1266</v>
      </c>
      <c r="P9636" s="17" t="s">
        <v>5643</v>
      </c>
      <c r="Q9636" s="17" t="s">
        <v>356</v>
      </c>
      <c r="R9636" s="18">
        <v>155</v>
      </c>
      <c r="S9636" s="10">
        <v>56</v>
      </c>
      <c r="AA9636" s="11" t="str">
        <f t="shared" si="150"/>
        <v>56. Thanh HóaThị xã Nghi Sơn</v>
      </c>
    </row>
    <row r="9637" spans="11:27" ht="15.75">
      <c r="K9637" s="21"/>
      <c r="L9637" s="17"/>
      <c r="M9637" s="17"/>
      <c r="N9637" s="17" t="s">
        <v>505</v>
      </c>
      <c r="O9637" s="17" t="s">
        <v>1266</v>
      </c>
      <c r="P9637" s="17" t="s">
        <v>8534</v>
      </c>
      <c r="Q9637" s="17" t="s">
        <v>356</v>
      </c>
      <c r="R9637" s="18">
        <v>155</v>
      </c>
      <c r="S9637" s="10">
        <v>56</v>
      </c>
      <c r="AA9637" s="11" t="str">
        <f t="shared" si="150"/>
        <v>56. Thanh HóaThị xã Nghi Sơn</v>
      </c>
    </row>
    <row r="9638" spans="11:27" ht="15.75">
      <c r="K9638" s="21"/>
      <c r="L9638" s="17"/>
      <c r="M9638" s="17"/>
      <c r="N9638" s="17" t="s">
        <v>505</v>
      </c>
      <c r="O9638" s="17" t="s">
        <v>1266</v>
      </c>
      <c r="P9638" s="17" t="s">
        <v>8535</v>
      </c>
      <c r="Q9638" s="17" t="s">
        <v>356</v>
      </c>
      <c r="R9638" s="18">
        <v>155</v>
      </c>
      <c r="S9638" s="10">
        <v>56</v>
      </c>
      <c r="AA9638" s="11" t="str">
        <f t="shared" si="150"/>
        <v>56. Thanh HóaThị xã Nghi Sơn</v>
      </c>
    </row>
    <row r="9639" spans="11:27" ht="15.75">
      <c r="K9639" s="21"/>
      <c r="L9639" s="17"/>
      <c r="M9639" s="17"/>
      <c r="N9639" s="17" t="s">
        <v>505</v>
      </c>
      <c r="O9639" s="17" t="s">
        <v>1266</v>
      </c>
      <c r="P9639" s="17" t="s">
        <v>2334</v>
      </c>
      <c r="Q9639" s="17" t="s">
        <v>356</v>
      </c>
      <c r="R9639" s="18">
        <v>155</v>
      </c>
      <c r="S9639" s="10">
        <v>56</v>
      </c>
      <c r="AA9639" s="11" t="str">
        <f t="shared" si="150"/>
        <v>56. Thanh HóaThị xã Nghi Sơn</v>
      </c>
    </row>
    <row r="9640" spans="11:27" ht="15.75">
      <c r="K9640" s="21"/>
      <c r="L9640" s="17"/>
      <c r="M9640" s="17"/>
      <c r="N9640" s="17" t="s">
        <v>505</v>
      </c>
      <c r="O9640" s="17" t="s">
        <v>1266</v>
      </c>
      <c r="P9640" s="17" t="s">
        <v>372</v>
      </c>
      <c r="Q9640" s="17" t="s">
        <v>356</v>
      </c>
      <c r="R9640" s="18">
        <v>155</v>
      </c>
      <c r="S9640" s="10">
        <v>56</v>
      </c>
      <c r="AA9640" s="11" t="str">
        <f t="shared" si="150"/>
        <v>56. Thanh HóaThị xã Nghi Sơn</v>
      </c>
    </row>
    <row r="9641" spans="11:27" ht="15.75">
      <c r="K9641" s="21"/>
      <c r="L9641" s="17"/>
      <c r="M9641" s="17"/>
      <c r="N9641" s="17" t="s">
        <v>505</v>
      </c>
      <c r="O9641" s="17" t="s">
        <v>1266</v>
      </c>
      <c r="P9641" s="17" t="s">
        <v>4818</v>
      </c>
      <c r="Q9641" s="17" t="s">
        <v>356</v>
      </c>
      <c r="R9641" s="18">
        <v>155</v>
      </c>
      <c r="S9641" s="10">
        <v>56</v>
      </c>
      <c r="AA9641" s="11" t="str">
        <f t="shared" si="150"/>
        <v>56. Thanh HóaThị xã Nghi Sơn</v>
      </c>
    </row>
    <row r="9642" spans="11:27" ht="15.75">
      <c r="K9642" s="21"/>
      <c r="L9642" s="17"/>
      <c r="M9642" s="17"/>
      <c r="N9642" s="17" t="s">
        <v>505</v>
      </c>
      <c r="O9642" s="17" t="s">
        <v>1266</v>
      </c>
      <c r="P9642" s="17" t="s">
        <v>8536</v>
      </c>
      <c r="Q9642" s="17" t="s">
        <v>356</v>
      </c>
      <c r="R9642" s="18">
        <v>155</v>
      </c>
      <c r="S9642" s="10">
        <v>56</v>
      </c>
      <c r="AA9642" s="11" t="str">
        <f t="shared" si="150"/>
        <v>56. Thanh HóaThị xã Nghi Sơn</v>
      </c>
    </row>
    <row r="9643" spans="11:27" ht="15.75">
      <c r="K9643" s="21"/>
      <c r="L9643" s="17"/>
      <c r="M9643" s="17"/>
      <c r="N9643" s="17" t="s">
        <v>505</v>
      </c>
      <c r="O9643" s="17" t="s">
        <v>1266</v>
      </c>
      <c r="P9643" s="17" t="s">
        <v>2005</v>
      </c>
      <c r="Q9643" s="17" t="s">
        <v>356</v>
      </c>
      <c r="R9643" s="18">
        <v>155</v>
      </c>
      <c r="S9643" s="10">
        <v>56</v>
      </c>
      <c r="AA9643" s="11" t="str">
        <f t="shared" si="150"/>
        <v>56. Thanh HóaThị xã Nghi Sơn</v>
      </c>
    </row>
    <row r="9644" spans="11:27" ht="15.75">
      <c r="K9644" s="21"/>
      <c r="L9644" s="17"/>
      <c r="M9644" s="17"/>
      <c r="N9644" s="17" t="s">
        <v>505</v>
      </c>
      <c r="O9644" s="17" t="s">
        <v>1266</v>
      </c>
      <c r="P9644" s="17" t="s">
        <v>4464</v>
      </c>
      <c r="Q9644" s="17" t="s">
        <v>356</v>
      </c>
      <c r="R9644" s="18">
        <v>155</v>
      </c>
      <c r="S9644" s="10">
        <v>56</v>
      </c>
      <c r="AA9644" s="11" t="str">
        <f t="shared" si="150"/>
        <v>56. Thanh HóaThị xã Nghi Sơn</v>
      </c>
    </row>
    <row r="9645" spans="11:27" ht="15.75">
      <c r="K9645" s="21"/>
      <c r="L9645" s="17"/>
      <c r="M9645" s="17"/>
      <c r="N9645" s="17" t="s">
        <v>505</v>
      </c>
      <c r="O9645" s="17" t="s">
        <v>1266</v>
      </c>
      <c r="P9645" s="17" t="s">
        <v>8537</v>
      </c>
      <c r="Q9645" s="17" t="s">
        <v>356</v>
      </c>
      <c r="R9645" s="18">
        <v>155</v>
      </c>
      <c r="S9645" s="10">
        <v>56</v>
      </c>
      <c r="AA9645" s="11" t="str">
        <f t="shared" si="150"/>
        <v>56. Thanh HóaThị xã Nghi Sơn</v>
      </c>
    </row>
    <row r="9646" spans="11:27" ht="15.75">
      <c r="K9646" s="21"/>
      <c r="L9646" s="17"/>
      <c r="M9646" s="17"/>
      <c r="N9646" s="17" t="s">
        <v>509</v>
      </c>
      <c r="O9646" s="17" t="s">
        <v>1352</v>
      </c>
      <c r="P9646" s="17" t="s">
        <v>8538</v>
      </c>
      <c r="Q9646" s="17" t="s">
        <v>347</v>
      </c>
      <c r="R9646" s="18">
        <v>65</v>
      </c>
      <c r="S9646" s="10">
        <v>36</v>
      </c>
      <c r="AA9646" s="11" t="str">
        <f t="shared" si="150"/>
        <v>57. Thừa Thiên HuếHuyện A Lưới</v>
      </c>
    </row>
    <row r="9647" spans="11:27" ht="15.75">
      <c r="K9647" s="21"/>
      <c r="L9647" s="17"/>
      <c r="M9647" s="17"/>
      <c r="N9647" s="17" t="s">
        <v>509</v>
      </c>
      <c r="O9647" s="17" t="s">
        <v>1352</v>
      </c>
      <c r="P9647" s="17" t="s">
        <v>7540</v>
      </c>
      <c r="Q9647" s="17" t="s">
        <v>347</v>
      </c>
      <c r="R9647" s="18">
        <v>65</v>
      </c>
      <c r="S9647" s="10">
        <v>36</v>
      </c>
      <c r="AA9647" s="11" t="str">
        <f t="shared" si="150"/>
        <v>57. Thừa Thiên HuếHuyện A Lưới</v>
      </c>
    </row>
    <row r="9648" spans="11:27" ht="15.75">
      <c r="K9648" s="21"/>
      <c r="L9648" s="17"/>
      <c r="M9648" s="17"/>
      <c r="N9648" s="17" t="s">
        <v>509</v>
      </c>
      <c r="O9648" s="17" t="s">
        <v>1352</v>
      </c>
      <c r="P9648" s="17" t="s">
        <v>8539</v>
      </c>
      <c r="Q9648" s="17" t="s">
        <v>347</v>
      </c>
      <c r="R9648" s="18">
        <v>65</v>
      </c>
      <c r="S9648" s="10">
        <v>36</v>
      </c>
      <c r="AA9648" s="11" t="str">
        <f t="shared" si="150"/>
        <v>57. Thừa Thiên HuếHuyện A Lưới</v>
      </c>
    </row>
    <row r="9649" spans="11:27" ht="15.75">
      <c r="K9649" s="21"/>
      <c r="L9649" s="17"/>
      <c r="M9649" s="17"/>
      <c r="N9649" s="17" t="s">
        <v>509</v>
      </c>
      <c r="O9649" s="17" t="s">
        <v>1352</v>
      </c>
      <c r="P9649" s="17" t="s">
        <v>442</v>
      </c>
      <c r="Q9649" s="17" t="s">
        <v>347</v>
      </c>
      <c r="R9649" s="18">
        <v>65</v>
      </c>
      <c r="S9649" s="10">
        <v>36</v>
      </c>
      <c r="AA9649" s="11" t="str">
        <f t="shared" si="150"/>
        <v>57. Thừa Thiên HuếHuyện A Lưới</v>
      </c>
    </row>
    <row r="9650" spans="11:27" ht="15.75">
      <c r="K9650" s="21"/>
      <c r="L9650" s="17"/>
      <c r="M9650" s="17"/>
      <c r="N9650" s="17" t="s">
        <v>509</v>
      </c>
      <c r="O9650" s="17" t="s">
        <v>1352</v>
      </c>
      <c r="P9650" s="17" t="s">
        <v>8540</v>
      </c>
      <c r="Q9650" s="17" t="s">
        <v>347</v>
      </c>
      <c r="R9650" s="18">
        <v>65</v>
      </c>
      <c r="S9650" s="10">
        <v>36</v>
      </c>
      <c r="AA9650" s="11" t="str">
        <f t="shared" si="150"/>
        <v>57. Thừa Thiên HuếHuyện A Lưới</v>
      </c>
    </row>
    <row r="9651" spans="11:27" ht="15.75">
      <c r="K9651" s="21"/>
      <c r="L9651" s="17"/>
      <c r="M9651" s="17"/>
      <c r="N9651" s="17" t="s">
        <v>509</v>
      </c>
      <c r="O9651" s="17" t="s">
        <v>1352</v>
      </c>
      <c r="P9651" s="17" t="s">
        <v>8541</v>
      </c>
      <c r="Q9651" s="17" t="s">
        <v>347</v>
      </c>
      <c r="R9651" s="18">
        <v>65</v>
      </c>
      <c r="S9651" s="10">
        <v>36</v>
      </c>
      <c r="AA9651" s="11" t="str">
        <f t="shared" si="150"/>
        <v>57. Thừa Thiên HuếHuyện A Lưới</v>
      </c>
    </row>
    <row r="9652" spans="11:27" ht="15.75">
      <c r="K9652" s="21"/>
      <c r="L9652" s="17"/>
      <c r="M9652" s="17"/>
      <c r="N9652" s="17" t="s">
        <v>509</v>
      </c>
      <c r="O9652" s="17" t="s">
        <v>1352</v>
      </c>
      <c r="P9652" s="17" t="s">
        <v>8542</v>
      </c>
      <c r="Q9652" s="17" t="s">
        <v>347</v>
      </c>
      <c r="R9652" s="18">
        <v>65</v>
      </c>
      <c r="S9652" s="10">
        <v>36</v>
      </c>
      <c r="AA9652" s="11" t="str">
        <f t="shared" si="150"/>
        <v>57. Thừa Thiên HuếHuyện A Lưới</v>
      </c>
    </row>
    <row r="9653" spans="11:27" ht="15.75">
      <c r="K9653" s="21"/>
      <c r="L9653" s="17"/>
      <c r="M9653" s="17"/>
      <c r="N9653" s="17" t="s">
        <v>509</v>
      </c>
      <c r="O9653" s="17" t="s">
        <v>1352</v>
      </c>
      <c r="P9653" s="17" t="s">
        <v>878</v>
      </c>
      <c r="Q9653" s="17" t="s">
        <v>347</v>
      </c>
      <c r="R9653" s="18">
        <v>65</v>
      </c>
      <c r="S9653" s="10">
        <v>36</v>
      </c>
      <c r="AA9653" s="11" t="str">
        <f t="shared" si="150"/>
        <v>57. Thừa Thiên HuếHuyện A Lưới</v>
      </c>
    </row>
    <row r="9654" spans="11:27" ht="15.75">
      <c r="K9654" s="21"/>
      <c r="L9654" s="17"/>
      <c r="M9654" s="17"/>
      <c r="N9654" s="17" t="s">
        <v>509</v>
      </c>
      <c r="O9654" s="17" t="s">
        <v>1352</v>
      </c>
      <c r="P9654" s="17" t="s">
        <v>6995</v>
      </c>
      <c r="Q9654" s="17" t="s">
        <v>347</v>
      </c>
      <c r="R9654" s="18">
        <v>65</v>
      </c>
      <c r="S9654" s="10">
        <v>36</v>
      </c>
      <c r="AA9654" s="11" t="str">
        <f t="shared" si="150"/>
        <v>57. Thừa Thiên HuếHuyện A Lưới</v>
      </c>
    </row>
    <row r="9655" spans="11:27" ht="15.75">
      <c r="K9655" s="21"/>
      <c r="L9655" s="17"/>
      <c r="M9655" s="17"/>
      <c r="N9655" s="17" t="s">
        <v>509</v>
      </c>
      <c r="O9655" s="17" t="s">
        <v>1352</v>
      </c>
      <c r="P9655" s="17" t="s">
        <v>8543</v>
      </c>
      <c r="Q9655" s="17" t="s">
        <v>347</v>
      </c>
      <c r="R9655" s="18">
        <v>65</v>
      </c>
      <c r="S9655" s="10">
        <v>36</v>
      </c>
      <c r="AA9655" s="11" t="str">
        <f t="shared" si="150"/>
        <v>57. Thừa Thiên HuếHuyện A Lưới</v>
      </c>
    </row>
    <row r="9656" spans="11:27" ht="15.75">
      <c r="K9656" s="21"/>
      <c r="L9656" s="17"/>
      <c r="M9656" s="17"/>
      <c r="N9656" s="17" t="s">
        <v>509</v>
      </c>
      <c r="O9656" s="17" t="s">
        <v>1352</v>
      </c>
      <c r="P9656" s="17" t="s">
        <v>1270</v>
      </c>
      <c r="Q9656" s="17" t="s">
        <v>347</v>
      </c>
      <c r="R9656" s="18">
        <v>65</v>
      </c>
      <c r="S9656" s="10">
        <v>36</v>
      </c>
      <c r="AA9656" s="11" t="str">
        <f t="shared" si="150"/>
        <v>57. Thừa Thiên HuếHuyện A Lưới</v>
      </c>
    </row>
    <row r="9657" spans="11:27" ht="15.75">
      <c r="K9657" s="21"/>
      <c r="L9657" s="17"/>
      <c r="M9657" s="17"/>
      <c r="N9657" s="17" t="s">
        <v>509</v>
      </c>
      <c r="O9657" s="17" t="s">
        <v>1352</v>
      </c>
      <c r="P9657" s="17" t="s">
        <v>8544</v>
      </c>
      <c r="Q9657" s="17" t="s">
        <v>347</v>
      </c>
      <c r="R9657" s="18">
        <v>65</v>
      </c>
      <c r="S9657" s="10">
        <v>36</v>
      </c>
      <c r="AA9657" s="11" t="str">
        <f t="shared" si="150"/>
        <v>57. Thừa Thiên HuếHuyện A Lưới</v>
      </c>
    </row>
    <row r="9658" spans="11:27" ht="15.75">
      <c r="K9658" s="21"/>
      <c r="L9658" s="17"/>
      <c r="M9658" s="17"/>
      <c r="N9658" s="17" t="s">
        <v>509</v>
      </c>
      <c r="O9658" s="17" t="s">
        <v>1352</v>
      </c>
      <c r="P9658" s="17" t="s">
        <v>8545</v>
      </c>
      <c r="Q9658" s="17" t="s">
        <v>347</v>
      </c>
      <c r="R9658" s="18">
        <v>65</v>
      </c>
      <c r="S9658" s="10">
        <v>36</v>
      </c>
      <c r="AA9658" s="11" t="str">
        <f t="shared" si="150"/>
        <v>57. Thừa Thiên HuếHuyện A Lưới</v>
      </c>
    </row>
    <row r="9659" spans="11:27" ht="15.75">
      <c r="K9659" s="21"/>
      <c r="L9659" s="17"/>
      <c r="M9659" s="17"/>
      <c r="N9659" s="17" t="s">
        <v>509</v>
      </c>
      <c r="O9659" s="17" t="s">
        <v>1352</v>
      </c>
      <c r="P9659" s="17" t="s">
        <v>8546</v>
      </c>
      <c r="Q9659" s="17" t="s">
        <v>347</v>
      </c>
      <c r="R9659" s="18">
        <v>65</v>
      </c>
      <c r="S9659" s="10">
        <v>36</v>
      </c>
      <c r="AA9659" s="11" t="str">
        <f t="shared" si="150"/>
        <v>57. Thừa Thiên HuếHuyện A Lưới</v>
      </c>
    </row>
    <row r="9660" spans="11:27" ht="15.75">
      <c r="K9660" s="21"/>
      <c r="L9660" s="17"/>
      <c r="M9660" s="17"/>
      <c r="N9660" s="17" t="s">
        <v>509</v>
      </c>
      <c r="O9660" s="17" t="s">
        <v>1352</v>
      </c>
      <c r="P9660" s="17" t="s">
        <v>3969</v>
      </c>
      <c r="Q9660" s="17" t="s">
        <v>347</v>
      </c>
      <c r="R9660" s="18">
        <v>65</v>
      </c>
      <c r="S9660" s="10">
        <v>36</v>
      </c>
      <c r="AA9660" s="11" t="str">
        <f t="shared" si="150"/>
        <v>57. Thừa Thiên HuếHuyện A Lưới</v>
      </c>
    </row>
    <row r="9661" spans="11:27" ht="15.75">
      <c r="K9661" s="21"/>
      <c r="L9661" s="17"/>
      <c r="M9661" s="17"/>
      <c r="N9661" s="17" t="s">
        <v>509</v>
      </c>
      <c r="O9661" s="17" t="s">
        <v>1352</v>
      </c>
      <c r="P9661" s="17" t="s">
        <v>8547</v>
      </c>
      <c r="Q9661" s="17" t="s">
        <v>347</v>
      </c>
      <c r="R9661" s="18">
        <v>65</v>
      </c>
      <c r="S9661" s="10">
        <v>36</v>
      </c>
      <c r="AA9661" s="11" t="str">
        <f t="shared" si="150"/>
        <v>57. Thừa Thiên HuếHuyện A Lưới</v>
      </c>
    </row>
    <row r="9662" spans="11:27" ht="15.75">
      <c r="K9662" s="21"/>
      <c r="L9662" s="17"/>
      <c r="M9662" s="17"/>
      <c r="N9662" s="17" t="s">
        <v>509</v>
      </c>
      <c r="O9662" s="17" t="s">
        <v>1352</v>
      </c>
      <c r="P9662" s="17" t="s">
        <v>5067</v>
      </c>
      <c r="Q9662" s="17" t="s">
        <v>347</v>
      </c>
      <c r="R9662" s="18">
        <v>65</v>
      </c>
      <c r="S9662" s="10">
        <v>36</v>
      </c>
      <c r="AA9662" s="11" t="str">
        <f t="shared" si="150"/>
        <v>57. Thừa Thiên HuếHuyện A Lưới</v>
      </c>
    </row>
    <row r="9663" spans="11:27" ht="15.75">
      <c r="K9663" s="21"/>
      <c r="L9663" s="17"/>
      <c r="M9663" s="17"/>
      <c r="N9663" s="17" t="s">
        <v>509</v>
      </c>
      <c r="O9663" s="17" t="s">
        <v>1352</v>
      </c>
      <c r="P9663" s="17" t="s">
        <v>2662</v>
      </c>
      <c r="Q9663" s="17" t="s">
        <v>347</v>
      </c>
      <c r="R9663" s="18">
        <v>65</v>
      </c>
      <c r="S9663" s="10">
        <v>36</v>
      </c>
      <c r="AA9663" s="11" t="str">
        <f t="shared" si="150"/>
        <v>57. Thừa Thiên HuếHuyện A Lưới</v>
      </c>
    </row>
    <row r="9664" spans="11:27" ht="15.75">
      <c r="K9664" s="21"/>
      <c r="L9664" s="17"/>
      <c r="M9664" s="17"/>
      <c r="N9664" s="17" t="s">
        <v>509</v>
      </c>
      <c r="O9664" s="17" t="s">
        <v>1808</v>
      </c>
      <c r="P9664" s="17" t="s">
        <v>8548</v>
      </c>
      <c r="Q9664" s="17" t="s">
        <v>347</v>
      </c>
      <c r="R9664" s="18">
        <v>65</v>
      </c>
      <c r="S9664" s="10">
        <v>36</v>
      </c>
      <c r="AA9664" s="11" t="str">
        <f t="shared" si="150"/>
        <v>57. Thừa Thiên HuếHuyện Nam Đông</v>
      </c>
    </row>
    <row r="9665" spans="11:27" ht="15.75">
      <c r="K9665" s="21"/>
      <c r="L9665" s="17"/>
      <c r="M9665" s="17"/>
      <c r="N9665" s="17" t="s">
        <v>509</v>
      </c>
      <c r="O9665" s="17" t="s">
        <v>1808</v>
      </c>
      <c r="P9665" s="17" t="s">
        <v>8549</v>
      </c>
      <c r="Q9665" s="17" t="s">
        <v>347</v>
      </c>
      <c r="R9665" s="18">
        <v>65</v>
      </c>
      <c r="S9665" s="10">
        <v>36</v>
      </c>
      <c r="AA9665" s="11" t="str">
        <f t="shared" si="150"/>
        <v>57. Thừa Thiên HuếHuyện Nam Đông</v>
      </c>
    </row>
    <row r="9666" spans="11:27" ht="15.75">
      <c r="K9666" s="21"/>
      <c r="L9666" s="17"/>
      <c r="M9666" s="17"/>
      <c r="N9666" s="17" t="s">
        <v>509</v>
      </c>
      <c r="O9666" s="17" t="s">
        <v>1808</v>
      </c>
      <c r="P9666" s="17" t="s">
        <v>8550</v>
      </c>
      <c r="Q9666" s="17" t="s">
        <v>297</v>
      </c>
      <c r="R9666" s="18">
        <v>95</v>
      </c>
      <c r="S9666" s="10">
        <v>44</v>
      </c>
      <c r="AA9666" s="11" t="str">
        <f t="shared" si="150"/>
        <v>57. Thừa Thiên HuếHuyện Nam Đông</v>
      </c>
    </row>
    <row r="9667" spans="11:27" ht="15.75">
      <c r="K9667" s="21"/>
      <c r="L9667" s="17"/>
      <c r="M9667" s="17"/>
      <c r="N9667" s="17" t="s">
        <v>509</v>
      </c>
      <c r="O9667" s="17" t="s">
        <v>1808</v>
      </c>
      <c r="P9667" s="17" t="s">
        <v>8551</v>
      </c>
      <c r="Q9667" s="17" t="s">
        <v>297</v>
      </c>
      <c r="R9667" s="18">
        <v>95</v>
      </c>
      <c r="S9667" s="10">
        <v>44</v>
      </c>
      <c r="AA9667" s="11" t="str">
        <f t="shared" si="150"/>
        <v>57. Thừa Thiên HuếHuyện Nam Đông</v>
      </c>
    </row>
    <row r="9668" spans="11:27" ht="15.75">
      <c r="K9668" s="21"/>
      <c r="L9668" s="17"/>
      <c r="M9668" s="17"/>
      <c r="N9668" s="17" t="s">
        <v>509</v>
      </c>
      <c r="O9668" s="17" t="s">
        <v>1808</v>
      </c>
      <c r="P9668" s="17" t="s">
        <v>833</v>
      </c>
      <c r="Q9668" s="17" t="s">
        <v>347</v>
      </c>
      <c r="R9668" s="18">
        <v>65</v>
      </c>
      <c r="S9668" s="10">
        <v>36</v>
      </c>
      <c r="AA9668" s="11" t="str">
        <f t="shared" si="150"/>
        <v>57. Thừa Thiên HuếHuyện Nam Đông</v>
      </c>
    </row>
    <row r="9669" spans="11:27" ht="15.75">
      <c r="K9669" s="21"/>
      <c r="L9669" s="17"/>
      <c r="M9669" s="17"/>
      <c r="N9669" s="17" t="s">
        <v>509</v>
      </c>
      <c r="O9669" s="17" t="s">
        <v>1808</v>
      </c>
      <c r="P9669" s="17" t="s">
        <v>4666</v>
      </c>
      <c r="Q9669" s="17" t="s">
        <v>347</v>
      </c>
      <c r="R9669" s="18">
        <v>65</v>
      </c>
      <c r="S9669" s="10">
        <v>36</v>
      </c>
      <c r="AA9669" s="11" t="str">
        <f t="shared" si="150"/>
        <v>57. Thừa Thiên HuếHuyện Nam Đông</v>
      </c>
    </row>
    <row r="9670" spans="11:27" ht="15.75">
      <c r="K9670" s="21"/>
      <c r="L9670" s="17"/>
      <c r="M9670" s="17"/>
      <c r="N9670" s="17" t="s">
        <v>509</v>
      </c>
      <c r="O9670" s="17" t="s">
        <v>1808</v>
      </c>
      <c r="P9670" s="17" t="s">
        <v>6864</v>
      </c>
      <c r="Q9670" s="17" t="s">
        <v>347</v>
      </c>
      <c r="R9670" s="18">
        <v>65</v>
      </c>
      <c r="S9670" s="10">
        <v>36</v>
      </c>
      <c r="AA9670" s="11" t="str">
        <f t="shared" ref="AA9670:AA9733" si="151">N9670&amp;O9670</f>
        <v>57. Thừa Thiên HuếHuyện Nam Đông</v>
      </c>
    </row>
    <row r="9671" spans="11:27" ht="15.75">
      <c r="K9671" s="21"/>
      <c r="L9671" s="17"/>
      <c r="M9671" s="17"/>
      <c r="N9671" s="17" t="s">
        <v>509</v>
      </c>
      <c r="O9671" s="17" t="s">
        <v>1808</v>
      </c>
      <c r="P9671" s="17" t="s">
        <v>8552</v>
      </c>
      <c r="Q9671" s="17" t="s">
        <v>297</v>
      </c>
      <c r="R9671" s="18">
        <v>95</v>
      </c>
      <c r="S9671" s="10">
        <v>44</v>
      </c>
      <c r="AA9671" s="11" t="str">
        <f t="shared" si="151"/>
        <v>57. Thừa Thiên HuếHuyện Nam Đông</v>
      </c>
    </row>
    <row r="9672" spans="11:27" ht="15.75">
      <c r="K9672" s="21"/>
      <c r="L9672" s="17"/>
      <c r="M9672" s="17"/>
      <c r="N9672" s="17" t="s">
        <v>509</v>
      </c>
      <c r="O9672" s="17" t="s">
        <v>1808</v>
      </c>
      <c r="P9672" s="17" t="s">
        <v>8553</v>
      </c>
      <c r="Q9672" s="17" t="s">
        <v>347</v>
      </c>
      <c r="R9672" s="18">
        <v>65</v>
      </c>
      <c r="S9672" s="10">
        <v>36</v>
      </c>
      <c r="AA9672" s="11" t="str">
        <f t="shared" si="151"/>
        <v>57. Thừa Thiên HuếHuyện Nam Đông</v>
      </c>
    </row>
    <row r="9673" spans="11:27" ht="15.75">
      <c r="K9673" s="21"/>
      <c r="L9673" s="17"/>
      <c r="M9673" s="17"/>
      <c r="N9673" s="17" t="s">
        <v>509</v>
      </c>
      <c r="O9673" s="17" t="s">
        <v>1808</v>
      </c>
      <c r="P9673" s="17" t="s">
        <v>8554</v>
      </c>
      <c r="Q9673" s="17" t="s">
        <v>347</v>
      </c>
      <c r="R9673" s="18">
        <v>65</v>
      </c>
      <c r="S9673" s="10">
        <v>36</v>
      </c>
      <c r="AA9673" s="11" t="str">
        <f t="shared" si="151"/>
        <v>57. Thừa Thiên HuếHuyện Nam Đông</v>
      </c>
    </row>
    <row r="9674" spans="11:27" ht="15.75">
      <c r="K9674" s="21"/>
      <c r="L9674" s="17"/>
      <c r="M9674" s="17"/>
      <c r="N9674" s="17" t="s">
        <v>509</v>
      </c>
      <c r="O9674" s="17" t="s">
        <v>578</v>
      </c>
      <c r="P9674" s="17" t="s">
        <v>2209</v>
      </c>
      <c r="Q9674" s="17" t="s">
        <v>306</v>
      </c>
      <c r="R9674" s="18">
        <v>125</v>
      </c>
      <c r="S9674" s="10">
        <v>50</v>
      </c>
      <c r="AA9674" s="11" t="str">
        <f t="shared" si="151"/>
        <v>57. Thừa Thiên HuếHuyện Phong Điền</v>
      </c>
    </row>
    <row r="9675" spans="11:27" ht="15.75">
      <c r="K9675" s="21"/>
      <c r="L9675" s="17"/>
      <c r="M9675" s="17"/>
      <c r="N9675" s="17" t="s">
        <v>509</v>
      </c>
      <c r="O9675" s="17" t="s">
        <v>578</v>
      </c>
      <c r="P9675" s="17" t="s">
        <v>2490</v>
      </c>
      <c r="Q9675" s="17" t="s">
        <v>306</v>
      </c>
      <c r="R9675" s="18">
        <v>125</v>
      </c>
      <c r="S9675" s="10">
        <v>50</v>
      </c>
      <c r="AA9675" s="11" t="str">
        <f t="shared" si="151"/>
        <v>57. Thừa Thiên HuếHuyện Phong Điền</v>
      </c>
    </row>
    <row r="9676" spans="11:27" ht="15.75">
      <c r="K9676" s="21"/>
      <c r="L9676" s="17"/>
      <c r="M9676" s="17"/>
      <c r="N9676" s="17" t="s">
        <v>509</v>
      </c>
      <c r="O9676" s="17" t="s">
        <v>578</v>
      </c>
      <c r="P9676" s="17" t="s">
        <v>8555</v>
      </c>
      <c r="Q9676" s="17" t="s">
        <v>306</v>
      </c>
      <c r="R9676" s="18">
        <v>125</v>
      </c>
      <c r="S9676" s="10">
        <v>50</v>
      </c>
      <c r="AA9676" s="11" t="str">
        <f t="shared" si="151"/>
        <v>57. Thừa Thiên HuếHuyện Phong Điền</v>
      </c>
    </row>
    <row r="9677" spans="11:27" ht="15.75">
      <c r="K9677" s="21"/>
      <c r="L9677" s="17"/>
      <c r="M9677" s="17"/>
      <c r="N9677" s="17" t="s">
        <v>509</v>
      </c>
      <c r="O9677" s="17" t="s">
        <v>578</v>
      </c>
      <c r="P9677" s="17" t="s">
        <v>8556</v>
      </c>
      <c r="Q9677" s="17" t="s">
        <v>306</v>
      </c>
      <c r="R9677" s="18">
        <v>125</v>
      </c>
      <c r="S9677" s="10">
        <v>50</v>
      </c>
      <c r="AA9677" s="11" t="str">
        <f t="shared" si="151"/>
        <v>57. Thừa Thiên HuếHuyện Phong Điền</v>
      </c>
    </row>
    <row r="9678" spans="11:27" ht="15.75">
      <c r="K9678" s="21"/>
      <c r="L9678" s="17"/>
      <c r="M9678" s="17"/>
      <c r="N9678" s="17" t="s">
        <v>509</v>
      </c>
      <c r="O9678" s="17" t="s">
        <v>578</v>
      </c>
      <c r="P9678" s="17" t="s">
        <v>8557</v>
      </c>
      <c r="Q9678" s="17" t="s">
        <v>306</v>
      </c>
      <c r="R9678" s="18">
        <v>125</v>
      </c>
      <c r="S9678" s="10">
        <v>50</v>
      </c>
      <c r="AA9678" s="11" t="str">
        <f t="shared" si="151"/>
        <v>57. Thừa Thiên HuếHuyện Phong Điền</v>
      </c>
    </row>
    <row r="9679" spans="11:27" ht="15.75">
      <c r="K9679" s="21"/>
      <c r="L9679" s="17"/>
      <c r="M9679" s="17"/>
      <c r="N9679" s="17" t="s">
        <v>509</v>
      </c>
      <c r="O9679" s="17" t="s">
        <v>578</v>
      </c>
      <c r="P9679" s="17" t="s">
        <v>8558</v>
      </c>
      <c r="Q9679" s="17" t="s">
        <v>306</v>
      </c>
      <c r="R9679" s="18">
        <v>125</v>
      </c>
      <c r="S9679" s="10">
        <v>50</v>
      </c>
      <c r="AA9679" s="11" t="str">
        <f t="shared" si="151"/>
        <v>57. Thừa Thiên HuếHuyện Phong Điền</v>
      </c>
    </row>
    <row r="9680" spans="11:27" ht="15.75">
      <c r="K9680" s="21"/>
      <c r="L9680" s="17"/>
      <c r="M9680" s="17"/>
      <c r="N9680" s="17" t="s">
        <v>509</v>
      </c>
      <c r="O9680" s="17" t="s">
        <v>578</v>
      </c>
      <c r="P9680" s="17" t="s">
        <v>8559</v>
      </c>
      <c r="Q9680" s="17" t="s">
        <v>306</v>
      </c>
      <c r="R9680" s="18">
        <v>125</v>
      </c>
      <c r="S9680" s="10">
        <v>50</v>
      </c>
      <c r="AA9680" s="11" t="str">
        <f t="shared" si="151"/>
        <v>57. Thừa Thiên HuếHuyện Phong Điền</v>
      </c>
    </row>
    <row r="9681" spans="11:27" ht="15.75">
      <c r="K9681" s="21"/>
      <c r="L9681" s="17"/>
      <c r="M9681" s="17"/>
      <c r="N9681" s="17" t="s">
        <v>509</v>
      </c>
      <c r="O9681" s="17" t="s">
        <v>578</v>
      </c>
      <c r="P9681" s="17" t="s">
        <v>7563</v>
      </c>
      <c r="Q9681" s="17" t="s">
        <v>306</v>
      </c>
      <c r="R9681" s="18">
        <v>125</v>
      </c>
      <c r="S9681" s="10">
        <v>50</v>
      </c>
      <c r="AA9681" s="11" t="str">
        <f t="shared" si="151"/>
        <v>57. Thừa Thiên HuếHuyện Phong Điền</v>
      </c>
    </row>
    <row r="9682" spans="11:27" ht="15.75">
      <c r="K9682" s="21"/>
      <c r="L9682" s="17"/>
      <c r="M9682" s="17"/>
      <c r="N9682" s="17" t="s">
        <v>509</v>
      </c>
      <c r="O9682" s="17" t="s">
        <v>578</v>
      </c>
      <c r="P9682" s="17" t="s">
        <v>8560</v>
      </c>
      <c r="Q9682" s="17" t="s">
        <v>306</v>
      </c>
      <c r="R9682" s="18">
        <v>125</v>
      </c>
      <c r="S9682" s="10">
        <v>50</v>
      </c>
      <c r="AA9682" s="11" t="str">
        <f t="shared" si="151"/>
        <v>57. Thừa Thiên HuếHuyện Phong Điền</v>
      </c>
    </row>
    <row r="9683" spans="11:27" ht="15.75">
      <c r="K9683" s="21"/>
      <c r="L9683" s="17"/>
      <c r="M9683" s="17"/>
      <c r="N9683" s="17" t="s">
        <v>509</v>
      </c>
      <c r="O9683" s="17" t="s">
        <v>578</v>
      </c>
      <c r="P9683" s="17" t="s">
        <v>8561</v>
      </c>
      <c r="Q9683" s="17" t="s">
        <v>306</v>
      </c>
      <c r="R9683" s="18">
        <v>125</v>
      </c>
      <c r="S9683" s="10">
        <v>50</v>
      </c>
      <c r="AA9683" s="11" t="str">
        <f t="shared" si="151"/>
        <v>57. Thừa Thiên HuếHuyện Phong Điền</v>
      </c>
    </row>
    <row r="9684" spans="11:27" ht="15.75">
      <c r="K9684" s="21"/>
      <c r="L9684" s="17"/>
      <c r="M9684" s="17"/>
      <c r="N9684" s="17" t="s">
        <v>509</v>
      </c>
      <c r="O9684" s="17" t="s">
        <v>578</v>
      </c>
      <c r="P9684" s="17" t="s">
        <v>8562</v>
      </c>
      <c r="Q9684" s="17" t="s">
        <v>306</v>
      </c>
      <c r="R9684" s="18">
        <v>125</v>
      </c>
      <c r="S9684" s="10">
        <v>50</v>
      </c>
      <c r="AA9684" s="11" t="str">
        <f t="shared" si="151"/>
        <v>57. Thừa Thiên HuếHuyện Phong Điền</v>
      </c>
    </row>
    <row r="9685" spans="11:27" ht="15.75">
      <c r="K9685" s="21"/>
      <c r="L9685" s="17"/>
      <c r="M9685" s="17"/>
      <c r="N9685" s="17" t="s">
        <v>509</v>
      </c>
      <c r="O9685" s="17" t="s">
        <v>578</v>
      </c>
      <c r="P9685" s="17" t="s">
        <v>4097</v>
      </c>
      <c r="Q9685" s="17" t="s">
        <v>306</v>
      </c>
      <c r="R9685" s="18">
        <v>125</v>
      </c>
      <c r="S9685" s="10">
        <v>50</v>
      </c>
      <c r="AA9685" s="11" t="str">
        <f t="shared" si="151"/>
        <v>57. Thừa Thiên HuếHuyện Phong Điền</v>
      </c>
    </row>
    <row r="9686" spans="11:27" ht="15.75">
      <c r="K9686" s="21"/>
      <c r="L9686" s="17"/>
      <c r="M9686" s="17"/>
      <c r="N9686" s="17" t="s">
        <v>509</v>
      </c>
      <c r="O9686" s="17" t="s">
        <v>578</v>
      </c>
      <c r="P9686" s="17" t="s">
        <v>4073</v>
      </c>
      <c r="Q9686" s="17" t="s">
        <v>306</v>
      </c>
      <c r="R9686" s="18">
        <v>125</v>
      </c>
      <c r="S9686" s="10">
        <v>50</v>
      </c>
      <c r="AA9686" s="11" t="str">
        <f t="shared" si="151"/>
        <v>57. Thừa Thiên HuếHuyện Phong Điền</v>
      </c>
    </row>
    <row r="9687" spans="11:27" ht="15.75">
      <c r="K9687" s="21"/>
      <c r="L9687" s="17"/>
      <c r="M9687" s="17"/>
      <c r="N9687" s="17" t="s">
        <v>509</v>
      </c>
      <c r="O9687" s="17" t="s">
        <v>578</v>
      </c>
      <c r="P9687" s="17" t="s">
        <v>8563</v>
      </c>
      <c r="Q9687" s="17" t="s">
        <v>306</v>
      </c>
      <c r="R9687" s="18">
        <v>125</v>
      </c>
      <c r="S9687" s="10">
        <v>50</v>
      </c>
      <c r="AA9687" s="11" t="str">
        <f t="shared" si="151"/>
        <v>57. Thừa Thiên HuếHuyện Phong Điền</v>
      </c>
    </row>
    <row r="9688" spans="11:27" ht="15.75">
      <c r="K9688" s="21"/>
      <c r="L9688" s="17"/>
      <c r="M9688" s="17"/>
      <c r="N9688" s="17" t="s">
        <v>509</v>
      </c>
      <c r="O9688" s="17" t="s">
        <v>578</v>
      </c>
      <c r="P9688" s="17" t="s">
        <v>8564</v>
      </c>
      <c r="Q9688" s="17" t="s">
        <v>306</v>
      </c>
      <c r="R9688" s="18">
        <v>125</v>
      </c>
      <c r="S9688" s="10">
        <v>50</v>
      </c>
      <c r="AA9688" s="11" t="str">
        <f t="shared" si="151"/>
        <v>57. Thừa Thiên HuếHuyện Phong Điền</v>
      </c>
    </row>
    <row r="9689" spans="11:27" ht="15.75">
      <c r="K9689" s="21"/>
      <c r="L9689" s="17"/>
      <c r="M9689" s="17"/>
      <c r="N9689" s="17" t="s">
        <v>509</v>
      </c>
      <c r="O9689" s="17" t="s">
        <v>578</v>
      </c>
      <c r="P9689" s="17" t="s">
        <v>8565</v>
      </c>
      <c r="Q9689" s="17" t="s">
        <v>306</v>
      </c>
      <c r="R9689" s="18">
        <v>125</v>
      </c>
      <c r="S9689" s="10">
        <v>50</v>
      </c>
      <c r="AA9689" s="11" t="str">
        <f t="shared" si="151"/>
        <v>57. Thừa Thiên HuếHuyện Phong Điền</v>
      </c>
    </row>
    <row r="9690" spans="11:27" ht="15.75">
      <c r="K9690" s="21"/>
      <c r="L9690" s="17"/>
      <c r="M9690" s="17"/>
      <c r="N9690" s="17" t="s">
        <v>509</v>
      </c>
      <c r="O9690" s="17" t="s">
        <v>1811</v>
      </c>
      <c r="P9690" s="17" t="s">
        <v>8566</v>
      </c>
      <c r="Q9690" s="17" t="s">
        <v>306</v>
      </c>
      <c r="R9690" s="18">
        <v>125</v>
      </c>
      <c r="S9690" s="10">
        <v>50</v>
      </c>
      <c r="AA9690" s="11" t="str">
        <f t="shared" si="151"/>
        <v>57. Thừa Thiên HuếHuyện Phú Lộc</v>
      </c>
    </row>
    <row r="9691" spans="11:27" ht="15.75">
      <c r="K9691" s="21"/>
      <c r="L9691" s="17"/>
      <c r="M9691" s="17"/>
      <c r="N9691" s="17" t="s">
        <v>509</v>
      </c>
      <c r="O9691" s="17" t="s">
        <v>1811</v>
      </c>
      <c r="P9691" s="17" t="s">
        <v>7669</v>
      </c>
      <c r="Q9691" s="17" t="s">
        <v>297</v>
      </c>
      <c r="R9691" s="18">
        <v>95</v>
      </c>
      <c r="S9691" s="10">
        <v>44</v>
      </c>
      <c r="AA9691" s="11" t="str">
        <f t="shared" si="151"/>
        <v>57. Thừa Thiên HuếHuyện Phú Lộc</v>
      </c>
    </row>
    <row r="9692" spans="11:27" ht="15.75">
      <c r="K9692" s="21"/>
      <c r="L9692" s="17"/>
      <c r="M9692" s="17"/>
      <c r="N9692" s="17" t="s">
        <v>509</v>
      </c>
      <c r="O9692" s="17" t="s">
        <v>1811</v>
      </c>
      <c r="P9692" s="17" t="s">
        <v>8567</v>
      </c>
      <c r="Q9692" s="17" t="s">
        <v>306</v>
      </c>
      <c r="R9692" s="18">
        <v>125</v>
      </c>
      <c r="S9692" s="10">
        <v>50</v>
      </c>
      <c r="AA9692" s="11" t="str">
        <f t="shared" si="151"/>
        <v>57. Thừa Thiên HuếHuyện Phú Lộc</v>
      </c>
    </row>
    <row r="9693" spans="11:27" ht="15.75">
      <c r="K9693" s="21"/>
      <c r="L9693" s="17"/>
      <c r="M9693" s="17"/>
      <c r="N9693" s="17" t="s">
        <v>509</v>
      </c>
      <c r="O9693" s="17" t="s">
        <v>1811</v>
      </c>
      <c r="P9693" s="17" t="s">
        <v>2434</v>
      </c>
      <c r="Q9693" s="17" t="s">
        <v>297</v>
      </c>
      <c r="R9693" s="18">
        <v>95</v>
      </c>
      <c r="S9693" s="10">
        <v>44</v>
      </c>
      <c r="AA9693" s="11" t="str">
        <f t="shared" si="151"/>
        <v>57. Thừa Thiên HuếHuyện Phú Lộc</v>
      </c>
    </row>
    <row r="9694" spans="11:27" ht="15.75">
      <c r="K9694" s="21"/>
      <c r="L9694" s="17"/>
      <c r="M9694" s="17"/>
      <c r="N9694" s="17" t="s">
        <v>509</v>
      </c>
      <c r="O9694" s="17" t="s">
        <v>1811</v>
      </c>
      <c r="P9694" s="17" t="s">
        <v>8568</v>
      </c>
      <c r="Q9694" s="17" t="s">
        <v>306</v>
      </c>
      <c r="R9694" s="18">
        <v>125</v>
      </c>
      <c r="S9694" s="10">
        <v>50</v>
      </c>
      <c r="AA9694" s="11" t="str">
        <f t="shared" si="151"/>
        <v>57. Thừa Thiên HuếHuyện Phú Lộc</v>
      </c>
    </row>
    <row r="9695" spans="11:27" ht="15.75">
      <c r="K9695" s="21"/>
      <c r="L9695" s="17"/>
      <c r="M9695" s="17"/>
      <c r="N9695" s="17" t="s">
        <v>509</v>
      </c>
      <c r="O9695" s="17" t="s">
        <v>1811</v>
      </c>
      <c r="P9695" s="17" t="s">
        <v>8569</v>
      </c>
      <c r="Q9695" s="17" t="s">
        <v>297</v>
      </c>
      <c r="R9695" s="18">
        <v>95</v>
      </c>
      <c r="S9695" s="10">
        <v>44</v>
      </c>
      <c r="AA9695" s="11" t="str">
        <f t="shared" si="151"/>
        <v>57. Thừa Thiên HuếHuyện Phú Lộc</v>
      </c>
    </row>
    <row r="9696" spans="11:27" ht="15.75">
      <c r="K9696" s="21"/>
      <c r="L9696" s="17"/>
      <c r="M9696" s="17"/>
      <c r="N9696" s="17" t="s">
        <v>509</v>
      </c>
      <c r="O9696" s="17" t="s">
        <v>1811</v>
      </c>
      <c r="P9696" s="17" t="s">
        <v>3263</v>
      </c>
      <c r="Q9696" s="17" t="s">
        <v>297</v>
      </c>
      <c r="R9696" s="18">
        <v>95</v>
      </c>
      <c r="S9696" s="10">
        <v>44</v>
      </c>
      <c r="AA9696" s="11" t="str">
        <f t="shared" si="151"/>
        <v>57. Thừa Thiên HuếHuyện Phú Lộc</v>
      </c>
    </row>
    <row r="9697" spans="11:27" ht="15.75">
      <c r="K9697" s="21"/>
      <c r="L9697" s="17"/>
      <c r="M9697" s="17"/>
      <c r="N9697" s="17" t="s">
        <v>509</v>
      </c>
      <c r="O9697" s="17" t="s">
        <v>1811</v>
      </c>
      <c r="P9697" s="17" t="s">
        <v>3265</v>
      </c>
      <c r="Q9697" s="17" t="s">
        <v>297</v>
      </c>
      <c r="R9697" s="18">
        <v>95</v>
      </c>
      <c r="S9697" s="10">
        <v>44</v>
      </c>
      <c r="AA9697" s="11" t="str">
        <f t="shared" si="151"/>
        <v>57. Thừa Thiên HuếHuyện Phú Lộc</v>
      </c>
    </row>
    <row r="9698" spans="11:27" ht="15.75">
      <c r="K9698" s="21"/>
      <c r="L9698" s="17"/>
      <c r="M9698" s="17"/>
      <c r="N9698" s="17" t="s">
        <v>509</v>
      </c>
      <c r="O9698" s="17" t="s">
        <v>1811</v>
      </c>
      <c r="P9698" s="17" t="s">
        <v>8235</v>
      </c>
      <c r="Q9698" s="17" t="s">
        <v>297</v>
      </c>
      <c r="R9698" s="18">
        <v>95</v>
      </c>
      <c r="S9698" s="10">
        <v>44</v>
      </c>
      <c r="AA9698" s="11" t="str">
        <f t="shared" si="151"/>
        <v>57. Thừa Thiên HuếHuyện Phú Lộc</v>
      </c>
    </row>
    <row r="9699" spans="11:27" ht="15.75">
      <c r="K9699" s="21"/>
      <c r="L9699" s="17"/>
      <c r="M9699" s="17"/>
      <c r="N9699" s="17" t="s">
        <v>509</v>
      </c>
      <c r="O9699" s="17" t="s">
        <v>1811</v>
      </c>
      <c r="P9699" s="17" t="s">
        <v>8570</v>
      </c>
      <c r="Q9699" s="17" t="s">
        <v>306</v>
      </c>
      <c r="R9699" s="18">
        <v>125</v>
      </c>
      <c r="S9699" s="10">
        <v>50</v>
      </c>
      <c r="AA9699" s="11" t="str">
        <f t="shared" si="151"/>
        <v>57. Thừa Thiên HuếHuyện Phú Lộc</v>
      </c>
    </row>
    <row r="9700" spans="11:27" ht="15.75">
      <c r="K9700" s="21"/>
      <c r="L9700" s="17"/>
      <c r="M9700" s="17"/>
      <c r="N9700" s="17" t="s">
        <v>509</v>
      </c>
      <c r="O9700" s="17" t="s">
        <v>1811</v>
      </c>
      <c r="P9700" s="17" t="s">
        <v>7000</v>
      </c>
      <c r="Q9700" s="17" t="s">
        <v>306</v>
      </c>
      <c r="R9700" s="18">
        <v>125</v>
      </c>
      <c r="S9700" s="10">
        <v>50</v>
      </c>
      <c r="AA9700" s="11" t="str">
        <f t="shared" si="151"/>
        <v>57. Thừa Thiên HuếHuyện Phú Lộc</v>
      </c>
    </row>
    <row r="9701" spans="11:27" ht="15.75">
      <c r="K9701" s="21"/>
      <c r="L9701" s="17"/>
      <c r="M9701" s="17"/>
      <c r="N9701" s="17" t="s">
        <v>509</v>
      </c>
      <c r="O9701" s="17" t="s">
        <v>1811</v>
      </c>
      <c r="P9701" s="17" t="s">
        <v>8571</v>
      </c>
      <c r="Q9701" s="17" t="s">
        <v>297</v>
      </c>
      <c r="R9701" s="18">
        <v>95</v>
      </c>
      <c r="S9701" s="10">
        <v>44</v>
      </c>
      <c r="AA9701" s="11" t="str">
        <f t="shared" si="151"/>
        <v>57. Thừa Thiên HuếHuyện Phú Lộc</v>
      </c>
    </row>
    <row r="9702" spans="11:27" ht="15.75">
      <c r="K9702" s="21"/>
      <c r="L9702" s="17"/>
      <c r="M9702" s="17"/>
      <c r="N9702" s="17" t="s">
        <v>509</v>
      </c>
      <c r="O9702" s="17" t="s">
        <v>1811</v>
      </c>
      <c r="P9702" s="17" t="s">
        <v>8572</v>
      </c>
      <c r="Q9702" s="17" t="s">
        <v>306</v>
      </c>
      <c r="R9702" s="18">
        <v>125</v>
      </c>
      <c r="S9702" s="10">
        <v>50</v>
      </c>
      <c r="AA9702" s="11" t="str">
        <f t="shared" si="151"/>
        <v>57. Thừa Thiên HuếHuyện Phú Lộc</v>
      </c>
    </row>
    <row r="9703" spans="11:27" ht="15.75">
      <c r="K9703" s="21"/>
      <c r="L9703" s="17"/>
      <c r="M9703" s="17"/>
      <c r="N9703" s="17" t="s">
        <v>509</v>
      </c>
      <c r="O9703" s="17" t="s">
        <v>1811</v>
      </c>
      <c r="P9703" s="17" t="s">
        <v>8573</v>
      </c>
      <c r="Q9703" s="17" t="s">
        <v>306</v>
      </c>
      <c r="R9703" s="18">
        <v>125</v>
      </c>
      <c r="S9703" s="10">
        <v>50</v>
      </c>
      <c r="AA9703" s="11" t="str">
        <f t="shared" si="151"/>
        <v>57. Thừa Thiên HuếHuyện Phú Lộc</v>
      </c>
    </row>
    <row r="9704" spans="11:27" ht="15.75">
      <c r="K9704" s="21"/>
      <c r="L9704" s="17"/>
      <c r="M9704" s="17"/>
      <c r="N9704" s="17" t="s">
        <v>509</v>
      </c>
      <c r="O9704" s="17" t="s">
        <v>1811</v>
      </c>
      <c r="P9704" s="17" t="s">
        <v>8574</v>
      </c>
      <c r="Q9704" s="17" t="s">
        <v>297</v>
      </c>
      <c r="R9704" s="18">
        <v>95</v>
      </c>
      <c r="S9704" s="10">
        <v>44</v>
      </c>
      <c r="AA9704" s="11" t="str">
        <f t="shared" si="151"/>
        <v>57. Thừa Thiên HuếHuyện Phú Lộc</v>
      </c>
    </row>
    <row r="9705" spans="11:27" ht="15.75">
      <c r="K9705" s="21"/>
      <c r="L9705" s="17"/>
      <c r="M9705" s="17"/>
      <c r="N9705" s="17" t="s">
        <v>509</v>
      </c>
      <c r="O9705" s="17" t="s">
        <v>1811</v>
      </c>
      <c r="P9705" s="17" t="s">
        <v>8575</v>
      </c>
      <c r="Q9705" s="17" t="s">
        <v>306</v>
      </c>
      <c r="R9705" s="18">
        <v>125</v>
      </c>
      <c r="S9705" s="10">
        <v>50</v>
      </c>
      <c r="AA9705" s="11" t="str">
        <f t="shared" si="151"/>
        <v>57. Thừa Thiên HuếHuyện Phú Lộc</v>
      </c>
    </row>
    <row r="9706" spans="11:27" ht="15.75">
      <c r="K9706" s="21"/>
      <c r="L9706" s="17"/>
      <c r="M9706" s="17"/>
      <c r="N9706" s="17" t="s">
        <v>509</v>
      </c>
      <c r="O9706" s="17" t="s">
        <v>1811</v>
      </c>
      <c r="P9706" s="17" t="s">
        <v>4617</v>
      </c>
      <c r="Q9706" s="17" t="s">
        <v>297</v>
      </c>
      <c r="R9706" s="18">
        <v>95</v>
      </c>
      <c r="S9706" s="10">
        <v>44</v>
      </c>
      <c r="AA9706" s="11" t="str">
        <f t="shared" si="151"/>
        <v>57. Thừa Thiên HuếHuyện Phú Lộc</v>
      </c>
    </row>
    <row r="9707" spans="11:27" ht="15.75">
      <c r="K9707" s="21"/>
      <c r="L9707" s="17"/>
      <c r="M9707" s="17"/>
      <c r="N9707" s="17" t="s">
        <v>509</v>
      </c>
      <c r="O9707" s="17" t="s">
        <v>1367</v>
      </c>
      <c r="P9707" s="17" t="s">
        <v>8576</v>
      </c>
      <c r="Q9707" s="17" t="s">
        <v>306</v>
      </c>
      <c r="R9707" s="18">
        <v>125</v>
      </c>
      <c r="S9707" s="10">
        <v>50</v>
      </c>
      <c r="AA9707" s="11" t="str">
        <f t="shared" si="151"/>
        <v>57. Thừa Thiên HuếHuyện Phú Vang</v>
      </c>
    </row>
    <row r="9708" spans="11:27" ht="15.75">
      <c r="K9708" s="21"/>
      <c r="L9708" s="17"/>
      <c r="M9708" s="17"/>
      <c r="N9708" s="17" t="s">
        <v>509</v>
      </c>
      <c r="O9708" s="17" t="s">
        <v>1367</v>
      </c>
      <c r="P9708" s="17" t="s">
        <v>8577</v>
      </c>
      <c r="Q9708" s="17" t="s">
        <v>306</v>
      </c>
      <c r="R9708" s="18">
        <v>125</v>
      </c>
      <c r="S9708" s="10">
        <v>50</v>
      </c>
      <c r="AA9708" s="11" t="str">
        <f t="shared" si="151"/>
        <v>57. Thừa Thiên HuếHuyện Phú Vang</v>
      </c>
    </row>
    <row r="9709" spans="11:27" ht="15.75">
      <c r="K9709" s="21"/>
      <c r="L9709" s="17"/>
      <c r="M9709" s="17"/>
      <c r="N9709" s="17" t="s">
        <v>509</v>
      </c>
      <c r="O9709" s="17" t="s">
        <v>1367</v>
      </c>
      <c r="P9709" s="17" t="s">
        <v>2330</v>
      </c>
      <c r="Q9709" s="17" t="s">
        <v>306</v>
      </c>
      <c r="R9709" s="18">
        <v>125</v>
      </c>
      <c r="S9709" s="10">
        <v>50</v>
      </c>
      <c r="AA9709" s="11" t="str">
        <f t="shared" si="151"/>
        <v>57. Thừa Thiên HuếHuyện Phú Vang</v>
      </c>
    </row>
    <row r="9710" spans="11:27" ht="15.75">
      <c r="K9710" s="21"/>
      <c r="L9710" s="17"/>
      <c r="M9710" s="17"/>
      <c r="N9710" s="17" t="s">
        <v>509</v>
      </c>
      <c r="O9710" s="17" t="s">
        <v>1367</v>
      </c>
      <c r="P9710" s="17" t="s">
        <v>8578</v>
      </c>
      <c r="Q9710" s="17" t="s">
        <v>306</v>
      </c>
      <c r="R9710" s="18">
        <v>125</v>
      </c>
      <c r="S9710" s="10">
        <v>50</v>
      </c>
      <c r="AA9710" s="11" t="str">
        <f t="shared" si="151"/>
        <v>57. Thừa Thiên HuếHuyện Phú Vang</v>
      </c>
    </row>
    <row r="9711" spans="11:27" ht="15.75">
      <c r="K9711" s="21"/>
      <c r="L9711" s="17"/>
      <c r="M9711" s="17"/>
      <c r="N9711" s="17" t="s">
        <v>509</v>
      </c>
      <c r="O9711" s="17" t="s">
        <v>1367</v>
      </c>
      <c r="P9711" s="17" t="s">
        <v>8579</v>
      </c>
      <c r="Q9711" s="17" t="s">
        <v>306</v>
      </c>
      <c r="R9711" s="18">
        <v>125</v>
      </c>
      <c r="S9711" s="10">
        <v>50</v>
      </c>
      <c r="AA9711" s="11" t="str">
        <f t="shared" si="151"/>
        <v>57. Thừa Thiên HuếHuyện Phú Vang</v>
      </c>
    </row>
    <row r="9712" spans="11:27" ht="15.75">
      <c r="K9712" s="21"/>
      <c r="L9712" s="17"/>
      <c r="M9712" s="17"/>
      <c r="N9712" s="17" t="s">
        <v>509</v>
      </c>
      <c r="O9712" s="17" t="s">
        <v>1367</v>
      </c>
      <c r="P9712" s="17" t="s">
        <v>4668</v>
      </c>
      <c r="Q9712" s="17" t="s">
        <v>306</v>
      </c>
      <c r="R9712" s="18">
        <v>125</v>
      </c>
      <c r="S9712" s="10">
        <v>50</v>
      </c>
      <c r="AA9712" s="11" t="str">
        <f t="shared" si="151"/>
        <v>57. Thừa Thiên HuếHuyện Phú Vang</v>
      </c>
    </row>
    <row r="9713" spans="11:27" ht="15.75">
      <c r="K9713" s="21"/>
      <c r="L9713" s="17"/>
      <c r="M9713" s="17"/>
      <c r="N9713" s="17" t="s">
        <v>509</v>
      </c>
      <c r="O9713" s="17" t="s">
        <v>1367</v>
      </c>
      <c r="P9713" s="17" t="s">
        <v>8580</v>
      </c>
      <c r="Q9713" s="17" t="s">
        <v>306</v>
      </c>
      <c r="R9713" s="18">
        <v>125</v>
      </c>
      <c r="S9713" s="10">
        <v>50</v>
      </c>
      <c r="AA9713" s="11" t="str">
        <f t="shared" si="151"/>
        <v>57. Thừa Thiên HuếHuyện Phú Vang</v>
      </c>
    </row>
    <row r="9714" spans="11:27" ht="15.75">
      <c r="K9714" s="21"/>
      <c r="L9714" s="17"/>
      <c r="M9714" s="17"/>
      <c r="N9714" s="17" t="s">
        <v>509</v>
      </c>
      <c r="O9714" s="17" t="s">
        <v>1367</v>
      </c>
      <c r="P9714" s="17" t="s">
        <v>8581</v>
      </c>
      <c r="Q9714" s="17" t="s">
        <v>306</v>
      </c>
      <c r="R9714" s="18">
        <v>125</v>
      </c>
      <c r="S9714" s="10">
        <v>50</v>
      </c>
      <c r="AA9714" s="11" t="str">
        <f t="shared" si="151"/>
        <v>57. Thừa Thiên HuếHuyện Phú Vang</v>
      </c>
    </row>
    <row r="9715" spans="11:27" ht="15.75">
      <c r="K9715" s="21"/>
      <c r="L9715" s="17"/>
      <c r="M9715" s="17"/>
      <c r="N9715" s="17" t="s">
        <v>509</v>
      </c>
      <c r="O9715" s="17" t="s">
        <v>1367</v>
      </c>
      <c r="P9715" s="17" t="s">
        <v>2817</v>
      </c>
      <c r="Q9715" s="17" t="s">
        <v>306</v>
      </c>
      <c r="R9715" s="18">
        <v>125</v>
      </c>
      <c r="S9715" s="10">
        <v>50</v>
      </c>
      <c r="AA9715" s="11" t="str">
        <f t="shared" si="151"/>
        <v>57. Thừa Thiên HuếHuyện Phú Vang</v>
      </c>
    </row>
    <row r="9716" spans="11:27" ht="15.75">
      <c r="K9716" s="21"/>
      <c r="L9716" s="17"/>
      <c r="M9716" s="17"/>
      <c r="N9716" s="17" t="s">
        <v>509</v>
      </c>
      <c r="O9716" s="17" t="s">
        <v>1367</v>
      </c>
      <c r="P9716" s="17" t="s">
        <v>8582</v>
      </c>
      <c r="Q9716" s="17" t="s">
        <v>306</v>
      </c>
      <c r="R9716" s="18">
        <v>125</v>
      </c>
      <c r="S9716" s="10">
        <v>50</v>
      </c>
      <c r="AA9716" s="11" t="str">
        <f t="shared" si="151"/>
        <v>57. Thừa Thiên HuếHuyện Phú Vang</v>
      </c>
    </row>
    <row r="9717" spans="11:27" ht="15.75">
      <c r="K9717" s="21"/>
      <c r="L9717" s="17"/>
      <c r="M9717" s="17"/>
      <c r="N9717" s="17" t="s">
        <v>509</v>
      </c>
      <c r="O9717" s="17" t="s">
        <v>1367</v>
      </c>
      <c r="P9717" s="17" t="s">
        <v>2987</v>
      </c>
      <c r="Q9717" s="17" t="s">
        <v>306</v>
      </c>
      <c r="R9717" s="18">
        <v>125</v>
      </c>
      <c r="S9717" s="10">
        <v>50</v>
      </c>
      <c r="AA9717" s="11" t="str">
        <f t="shared" si="151"/>
        <v>57. Thừa Thiên HuếHuyện Phú Vang</v>
      </c>
    </row>
    <row r="9718" spans="11:27" ht="15.75">
      <c r="K9718" s="21"/>
      <c r="L9718" s="17"/>
      <c r="M9718" s="17"/>
      <c r="N9718" s="17" t="s">
        <v>509</v>
      </c>
      <c r="O9718" s="17" t="s">
        <v>1367</v>
      </c>
      <c r="P9718" s="17" t="s">
        <v>3989</v>
      </c>
      <c r="Q9718" s="17" t="s">
        <v>306</v>
      </c>
      <c r="R9718" s="18">
        <v>125</v>
      </c>
      <c r="S9718" s="10">
        <v>50</v>
      </c>
      <c r="AA9718" s="11" t="str">
        <f t="shared" si="151"/>
        <v>57. Thừa Thiên HuếHuyện Phú Vang</v>
      </c>
    </row>
    <row r="9719" spans="11:27" ht="15.75">
      <c r="K9719" s="21"/>
      <c r="L9719" s="17"/>
      <c r="M9719" s="17"/>
      <c r="N9719" s="17" t="s">
        <v>509</v>
      </c>
      <c r="O9719" s="17" t="s">
        <v>1367</v>
      </c>
      <c r="P9719" s="17" t="s">
        <v>2360</v>
      </c>
      <c r="Q9719" s="17" t="s">
        <v>306</v>
      </c>
      <c r="R9719" s="18">
        <v>125</v>
      </c>
      <c r="S9719" s="10">
        <v>50</v>
      </c>
      <c r="AA9719" s="11" t="str">
        <f t="shared" si="151"/>
        <v>57. Thừa Thiên HuếHuyện Phú Vang</v>
      </c>
    </row>
    <row r="9720" spans="11:27" ht="15.75">
      <c r="K9720" s="21"/>
      <c r="L9720" s="17"/>
      <c r="M9720" s="17"/>
      <c r="N9720" s="17" t="s">
        <v>509</v>
      </c>
      <c r="O9720" s="17" t="s">
        <v>1367</v>
      </c>
      <c r="P9720" s="17" t="s">
        <v>8135</v>
      </c>
      <c r="Q9720" s="17" t="s">
        <v>306</v>
      </c>
      <c r="R9720" s="18">
        <v>125</v>
      </c>
      <c r="S9720" s="10">
        <v>50</v>
      </c>
      <c r="AA9720" s="11" t="str">
        <f t="shared" si="151"/>
        <v>57. Thừa Thiên HuếHuyện Phú Vang</v>
      </c>
    </row>
    <row r="9721" spans="11:27" ht="15.75">
      <c r="K9721" s="21"/>
      <c r="L9721" s="17"/>
      <c r="M9721" s="17"/>
      <c r="N9721" s="17" t="s">
        <v>509</v>
      </c>
      <c r="O9721" s="17" t="s">
        <v>1367</v>
      </c>
      <c r="P9721" s="17" t="s">
        <v>1801</v>
      </c>
      <c r="Q9721" s="17" t="s">
        <v>306</v>
      </c>
      <c r="R9721" s="18">
        <v>125</v>
      </c>
      <c r="S9721" s="10">
        <v>50</v>
      </c>
      <c r="AA9721" s="11" t="str">
        <f t="shared" si="151"/>
        <v>57. Thừa Thiên HuếHuyện Phú Vang</v>
      </c>
    </row>
    <row r="9722" spans="11:27" ht="15.75">
      <c r="K9722" s="21"/>
      <c r="L9722" s="17"/>
      <c r="M9722" s="17"/>
      <c r="N9722" s="17" t="s">
        <v>509</v>
      </c>
      <c r="O9722" s="17" t="s">
        <v>1367</v>
      </c>
      <c r="P9722" s="17" t="s">
        <v>8583</v>
      </c>
      <c r="Q9722" s="17" t="s">
        <v>306</v>
      </c>
      <c r="R9722" s="18">
        <v>125</v>
      </c>
      <c r="S9722" s="10">
        <v>50</v>
      </c>
      <c r="AA9722" s="11" t="str">
        <f t="shared" si="151"/>
        <v>57. Thừa Thiên HuếHuyện Phú Vang</v>
      </c>
    </row>
    <row r="9723" spans="11:27" ht="15.75">
      <c r="K9723" s="21"/>
      <c r="L9723" s="17"/>
      <c r="M9723" s="17"/>
      <c r="N9723" s="17" t="s">
        <v>509</v>
      </c>
      <c r="O9723" s="17" t="s">
        <v>1367</v>
      </c>
      <c r="P9723" s="17" t="s">
        <v>8584</v>
      </c>
      <c r="Q9723" s="17" t="s">
        <v>306</v>
      </c>
      <c r="R9723" s="18">
        <v>125</v>
      </c>
      <c r="S9723" s="10">
        <v>50</v>
      </c>
      <c r="AA9723" s="11" t="str">
        <f t="shared" si="151"/>
        <v>57. Thừa Thiên HuếHuyện Phú Vang</v>
      </c>
    </row>
    <row r="9724" spans="11:27" ht="15.75">
      <c r="K9724" s="21"/>
      <c r="L9724" s="17"/>
      <c r="M9724" s="17"/>
      <c r="N9724" s="17" t="s">
        <v>509</v>
      </c>
      <c r="O9724" s="17" t="s">
        <v>1367</v>
      </c>
      <c r="P9724" s="17" t="s">
        <v>8585</v>
      </c>
      <c r="Q9724" s="17" t="s">
        <v>306</v>
      </c>
      <c r="R9724" s="18">
        <v>125</v>
      </c>
      <c r="S9724" s="10">
        <v>50</v>
      </c>
      <c r="AA9724" s="11" t="str">
        <f t="shared" si="151"/>
        <v>57. Thừa Thiên HuếHuyện Phú Vang</v>
      </c>
    </row>
    <row r="9725" spans="11:27" ht="15.75">
      <c r="K9725" s="21"/>
      <c r="L9725" s="17"/>
      <c r="M9725" s="17"/>
      <c r="N9725" s="17" t="s">
        <v>509</v>
      </c>
      <c r="O9725" s="17" t="s">
        <v>1367</v>
      </c>
      <c r="P9725" s="17" t="s">
        <v>8586</v>
      </c>
      <c r="Q9725" s="17" t="s">
        <v>306</v>
      </c>
      <c r="R9725" s="18">
        <v>125</v>
      </c>
      <c r="S9725" s="10">
        <v>50</v>
      </c>
      <c r="AA9725" s="11" t="str">
        <f t="shared" si="151"/>
        <v>57. Thừa Thiên HuếHuyện Phú Vang</v>
      </c>
    </row>
    <row r="9726" spans="11:27" ht="15.75">
      <c r="K9726" s="21"/>
      <c r="L9726" s="17"/>
      <c r="M9726" s="17"/>
      <c r="N9726" s="17" t="s">
        <v>509</v>
      </c>
      <c r="O9726" s="17" t="s">
        <v>1372</v>
      </c>
      <c r="P9726" s="17" t="s">
        <v>8587</v>
      </c>
      <c r="Q9726" s="17" t="s">
        <v>306</v>
      </c>
      <c r="R9726" s="18">
        <v>125</v>
      </c>
      <c r="S9726" s="10">
        <v>50</v>
      </c>
      <c r="AA9726" s="11" t="str">
        <f t="shared" si="151"/>
        <v>57. Thừa Thiên HuếHuyện Quảng Điền</v>
      </c>
    </row>
    <row r="9727" spans="11:27" ht="15.75">
      <c r="K9727" s="21"/>
      <c r="L9727" s="17"/>
      <c r="M9727" s="17"/>
      <c r="N9727" s="17" t="s">
        <v>509</v>
      </c>
      <c r="O9727" s="17" t="s">
        <v>1372</v>
      </c>
      <c r="P9727" s="17" t="s">
        <v>7421</v>
      </c>
      <c r="Q9727" s="17" t="s">
        <v>306</v>
      </c>
      <c r="R9727" s="18">
        <v>125</v>
      </c>
      <c r="S9727" s="10">
        <v>50</v>
      </c>
      <c r="AA9727" s="11" t="str">
        <f t="shared" si="151"/>
        <v>57. Thừa Thiên HuếHuyện Quảng Điền</v>
      </c>
    </row>
    <row r="9728" spans="11:27" ht="15.75">
      <c r="K9728" s="21"/>
      <c r="L9728" s="17"/>
      <c r="M9728" s="17"/>
      <c r="N9728" s="17" t="s">
        <v>509</v>
      </c>
      <c r="O9728" s="17" t="s">
        <v>1372</v>
      </c>
      <c r="P9728" s="17" t="s">
        <v>8588</v>
      </c>
      <c r="Q9728" s="17" t="s">
        <v>306</v>
      </c>
      <c r="R9728" s="18">
        <v>125</v>
      </c>
      <c r="S9728" s="10">
        <v>50</v>
      </c>
      <c r="AA9728" s="11" t="str">
        <f t="shared" si="151"/>
        <v>57. Thừa Thiên HuếHuyện Quảng Điền</v>
      </c>
    </row>
    <row r="9729" spans="11:27" ht="15.75">
      <c r="K9729" s="21"/>
      <c r="L9729" s="17"/>
      <c r="M9729" s="17"/>
      <c r="N9729" s="17" t="s">
        <v>509</v>
      </c>
      <c r="O9729" s="17" t="s">
        <v>1372</v>
      </c>
      <c r="P9729" s="17" t="s">
        <v>8589</v>
      </c>
      <c r="Q9729" s="17" t="s">
        <v>306</v>
      </c>
      <c r="R9729" s="18">
        <v>125</v>
      </c>
      <c r="S9729" s="10">
        <v>50</v>
      </c>
      <c r="AA9729" s="11" t="str">
        <f t="shared" si="151"/>
        <v>57. Thừa Thiên HuếHuyện Quảng Điền</v>
      </c>
    </row>
    <row r="9730" spans="11:27" ht="15.75">
      <c r="K9730" s="21"/>
      <c r="L9730" s="17"/>
      <c r="M9730" s="17"/>
      <c r="N9730" s="17" t="s">
        <v>509</v>
      </c>
      <c r="O9730" s="17" t="s">
        <v>1372</v>
      </c>
      <c r="P9730" s="17" t="s">
        <v>8590</v>
      </c>
      <c r="Q9730" s="17" t="s">
        <v>306</v>
      </c>
      <c r="R9730" s="18">
        <v>125</v>
      </c>
      <c r="S9730" s="10">
        <v>50</v>
      </c>
      <c r="AA9730" s="11" t="str">
        <f t="shared" si="151"/>
        <v>57. Thừa Thiên HuếHuyện Quảng Điền</v>
      </c>
    </row>
    <row r="9731" spans="11:27" ht="15.75">
      <c r="K9731" s="21"/>
      <c r="L9731" s="17"/>
      <c r="M9731" s="17"/>
      <c r="N9731" s="17" t="s">
        <v>509</v>
      </c>
      <c r="O9731" s="17" t="s">
        <v>1372</v>
      </c>
      <c r="P9731" s="17" t="s">
        <v>2818</v>
      </c>
      <c r="Q9731" s="17" t="s">
        <v>306</v>
      </c>
      <c r="R9731" s="18">
        <v>125</v>
      </c>
      <c r="S9731" s="10">
        <v>50</v>
      </c>
      <c r="AA9731" s="11" t="str">
        <f t="shared" si="151"/>
        <v>57. Thừa Thiên HuếHuyện Quảng Điền</v>
      </c>
    </row>
    <row r="9732" spans="11:27" ht="15.75">
      <c r="K9732" s="21"/>
      <c r="L9732" s="17"/>
      <c r="M9732" s="17"/>
      <c r="N9732" s="17" t="s">
        <v>509</v>
      </c>
      <c r="O9732" s="17" t="s">
        <v>1372</v>
      </c>
      <c r="P9732" s="17" t="s">
        <v>8591</v>
      </c>
      <c r="Q9732" s="17" t="s">
        <v>306</v>
      </c>
      <c r="R9732" s="18">
        <v>125</v>
      </c>
      <c r="S9732" s="10">
        <v>50</v>
      </c>
      <c r="AA9732" s="11" t="str">
        <f t="shared" si="151"/>
        <v>57. Thừa Thiên HuếHuyện Quảng Điền</v>
      </c>
    </row>
    <row r="9733" spans="11:27" ht="15.75">
      <c r="K9733" s="21"/>
      <c r="L9733" s="17"/>
      <c r="M9733" s="17"/>
      <c r="N9733" s="17" t="s">
        <v>509</v>
      </c>
      <c r="O9733" s="17" t="s">
        <v>1372</v>
      </c>
      <c r="P9733" s="17" t="s">
        <v>8389</v>
      </c>
      <c r="Q9733" s="17" t="s">
        <v>306</v>
      </c>
      <c r="R9733" s="18">
        <v>125</v>
      </c>
      <c r="S9733" s="10">
        <v>50</v>
      </c>
      <c r="AA9733" s="11" t="str">
        <f t="shared" si="151"/>
        <v>57. Thừa Thiên HuếHuyện Quảng Điền</v>
      </c>
    </row>
    <row r="9734" spans="11:27" ht="15.75">
      <c r="K9734" s="21"/>
      <c r="L9734" s="17"/>
      <c r="M9734" s="17"/>
      <c r="N9734" s="17" t="s">
        <v>509</v>
      </c>
      <c r="O9734" s="17" t="s">
        <v>1372</v>
      </c>
      <c r="P9734" s="17" t="s">
        <v>2424</v>
      </c>
      <c r="Q9734" s="17" t="s">
        <v>306</v>
      </c>
      <c r="R9734" s="18">
        <v>125</v>
      </c>
      <c r="S9734" s="10">
        <v>50</v>
      </c>
      <c r="AA9734" s="11" t="str">
        <f t="shared" ref="AA9734:AA9797" si="152">N9734&amp;O9734</f>
        <v>57. Thừa Thiên HuếHuyện Quảng Điền</v>
      </c>
    </row>
    <row r="9735" spans="11:27" ht="15.75">
      <c r="K9735" s="21"/>
      <c r="L9735" s="17"/>
      <c r="M9735" s="17"/>
      <c r="N9735" s="17" t="s">
        <v>509</v>
      </c>
      <c r="O9735" s="17" t="s">
        <v>1372</v>
      </c>
      <c r="P9735" s="17" t="s">
        <v>8592</v>
      </c>
      <c r="Q9735" s="17" t="s">
        <v>306</v>
      </c>
      <c r="R9735" s="18">
        <v>125</v>
      </c>
      <c r="S9735" s="10">
        <v>50</v>
      </c>
      <c r="AA9735" s="11" t="str">
        <f t="shared" si="152"/>
        <v>57. Thừa Thiên HuếHuyện Quảng Điền</v>
      </c>
    </row>
    <row r="9736" spans="11:27" ht="15.75">
      <c r="K9736" s="21"/>
      <c r="L9736" s="17"/>
      <c r="M9736" s="17"/>
      <c r="N9736" s="17" t="s">
        <v>509</v>
      </c>
      <c r="O9736" s="17" t="s">
        <v>1372</v>
      </c>
      <c r="P9736" s="17" t="s">
        <v>8593</v>
      </c>
      <c r="Q9736" s="17" t="s">
        <v>306</v>
      </c>
      <c r="R9736" s="18">
        <v>125</v>
      </c>
      <c r="S9736" s="10">
        <v>50</v>
      </c>
      <c r="AA9736" s="11" t="str">
        <f t="shared" si="152"/>
        <v>57. Thừa Thiên HuếHuyện Quảng Điền</v>
      </c>
    </row>
    <row r="9737" spans="11:27" ht="15.75">
      <c r="K9737" s="21"/>
      <c r="L9737" s="17"/>
      <c r="M9737" s="17"/>
      <c r="N9737" s="17" t="s">
        <v>509</v>
      </c>
      <c r="O9737" s="17" t="s">
        <v>1343</v>
      </c>
      <c r="P9737" s="17" t="s">
        <v>8594</v>
      </c>
      <c r="Q9737" s="17" t="s">
        <v>297</v>
      </c>
      <c r="R9737" s="18">
        <v>95</v>
      </c>
      <c r="S9737" s="10">
        <v>44</v>
      </c>
      <c r="AA9737" s="11" t="str">
        <f t="shared" si="152"/>
        <v>57. Thừa Thiên HuếThành phố Huế</v>
      </c>
    </row>
    <row r="9738" spans="11:27" ht="15.75">
      <c r="K9738" s="21"/>
      <c r="L9738" s="17"/>
      <c r="M9738" s="17"/>
      <c r="N9738" s="17" t="s">
        <v>509</v>
      </c>
      <c r="O9738" s="17" t="s">
        <v>1343</v>
      </c>
      <c r="P9738" s="17" t="s">
        <v>8595</v>
      </c>
      <c r="Q9738" s="17" t="s">
        <v>297</v>
      </c>
      <c r="R9738" s="18">
        <v>95</v>
      </c>
      <c r="S9738" s="10">
        <v>44</v>
      </c>
      <c r="AA9738" s="11" t="str">
        <f t="shared" si="152"/>
        <v>57. Thừa Thiên HuếThành phố Huế</v>
      </c>
    </row>
    <row r="9739" spans="11:27" ht="15.75">
      <c r="K9739" s="21"/>
      <c r="L9739" s="17"/>
      <c r="M9739" s="17"/>
      <c r="N9739" s="17" t="s">
        <v>509</v>
      </c>
      <c r="O9739" s="17" t="s">
        <v>1343</v>
      </c>
      <c r="P9739" s="17" t="s">
        <v>2254</v>
      </c>
      <c r="Q9739" s="17" t="s">
        <v>297</v>
      </c>
      <c r="R9739" s="18">
        <v>95</v>
      </c>
      <c r="S9739" s="10">
        <v>44</v>
      </c>
      <c r="AA9739" s="11" t="str">
        <f t="shared" si="152"/>
        <v>57. Thừa Thiên HuếThành phố Huế</v>
      </c>
    </row>
    <row r="9740" spans="11:27" ht="15.75">
      <c r="K9740" s="21"/>
      <c r="L9740" s="17"/>
      <c r="M9740" s="17"/>
      <c r="N9740" s="17" t="s">
        <v>509</v>
      </c>
      <c r="O9740" s="17" t="s">
        <v>1343</v>
      </c>
      <c r="P9740" s="17" t="s">
        <v>8596</v>
      </c>
      <c r="Q9740" s="17" t="s">
        <v>297</v>
      </c>
      <c r="R9740" s="18">
        <v>95</v>
      </c>
      <c r="S9740" s="10">
        <v>44</v>
      </c>
      <c r="AA9740" s="11" t="str">
        <f t="shared" si="152"/>
        <v>57. Thừa Thiên HuếThành phố Huế</v>
      </c>
    </row>
    <row r="9741" spans="11:27" ht="15.75">
      <c r="K9741" s="21"/>
      <c r="L9741" s="17"/>
      <c r="M9741" s="17"/>
      <c r="N9741" s="17" t="s">
        <v>509</v>
      </c>
      <c r="O9741" s="17" t="s">
        <v>1343</v>
      </c>
      <c r="P9741" s="17" t="s">
        <v>8597</v>
      </c>
      <c r="Q9741" s="17" t="s">
        <v>297</v>
      </c>
      <c r="R9741" s="18">
        <v>95</v>
      </c>
      <c r="S9741" s="10">
        <v>44</v>
      </c>
      <c r="AA9741" s="11" t="str">
        <f t="shared" si="152"/>
        <v>57. Thừa Thiên HuếThành phố Huế</v>
      </c>
    </row>
    <row r="9742" spans="11:27" ht="15.75">
      <c r="K9742" s="21"/>
      <c r="L9742" s="17"/>
      <c r="M9742" s="17"/>
      <c r="N9742" s="17" t="s">
        <v>509</v>
      </c>
      <c r="O9742" s="17" t="s">
        <v>1343</v>
      </c>
      <c r="P9742" s="17" t="s">
        <v>8598</v>
      </c>
      <c r="Q9742" s="17" t="s">
        <v>297</v>
      </c>
      <c r="R9742" s="18">
        <v>95</v>
      </c>
      <c r="S9742" s="10">
        <v>44</v>
      </c>
      <c r="AA9742" s="11" t="str">
        <f t="shared" si="152"/>
        <v>57. Thừa Thiên HuếThành phố Huế</v>
      </c>
    </row>
    <row r="9743" spans="11:27" ht="15.75">
      <c r="K9743" s="21"/>
      <c r="L9743" s="17"/>
      <c r="M9743" s="17"/>
      <c r="N9743" s="17" t="s">
        <v>509</v>
      </c>
      <c r="O9743" s="17" t="s">
        <v>1343</v>
      </c>
      <c r="P9743" s="17" t="s">
        <v>8599</v>
      </c>
      <c r="Q9743" s="17" t="s">
        <v>297</v>
      </c>
      <c r="R9743" s="18">
        <v>95</v>
      </c>
      <c r="S9743" s="10">
        <v>44</v>
      </c>
      <c r="AA9743" s="11" t="str">
        <f t="shared" si="152"/>
        <v>57. Thừa Thiên HuếThành phố Huế</v>
      </c>
    </row>
    <row r="9744" spans="11:27" ht="15.75">
      <c r="K9744" s="21"/>
      <c r="L9744" s="17"/>
      <c r="M9744" s="17"/>
      <c r="N9744" s="17" t="s">
        <v>509</v>
      </c>
      <c r="O9744" s="17" t="s">
        <v>1343</v>
      </c>
      <c r="P9744" s="17" t="s">
        <v>4052</v>
      </c>
      <c r="Q9744" s="17" t="s">
        <v>297</v>
      </c>
      <c r="R9744" s="18">
        <v>95</v>
      </c>
      <c r="S9744" s="10">
        <v>44</v>
      </c>
      <c r="AA9744" s="11" t="str">
        <f t="shared" si="152"/>
        <v>57. Thừa Thiên HuếThành phố Huế</v>
      </c>
    </row>
    <row r="9745" spans="11:27" ht="15.75">
      <c r="K9745" s="21"/>
      <c r="L9745" s="17"/>
      <c r="M9745" s="17"/>
      <c r="N9745" s="17" t="s">
        <v>509</v>
      </c>
      <c r="O9745" s="17" t="s">
        <v>1343</v>
      </c>
      <c r="P9745" s="17" t="s">
        <v>8600</v>
      </c>
      <c r="Q9745" s="17" t="s">
        <v>297</v>
      </c>
      <c r="R9745" s="18">
        <v>95</v>
      </c>
      <c r="S9745" s="10">
        <v>44</v>
      </c>
      <c r="AA9745" s="11" t="str">
        <f t="shared" si="152"/>
        <v>57. Thừa Thiên HuếThành phố Huế</v>
      </c>
    </row>
    <row r="9746" spans="11:27" ht="15.75">
      <c r="K9746" s="21"/>
      <c r="L9746" s="17"/>
      <c r="M9746" s="17"/>
      <c r="N9746" s="17" t="s">
        <v>509</v>
      </c>
      <c r="O9746" s="17" t="s">
        <v>1343</v>
      </c>
      <c r="P9746" s="17" t="s">
        <v>8601</v>
      </c>
      <c r="Q9746" s="17" t="s">
        <v>297</v>
      </c>
      <c r="R9746" s="18">
        <v>95</v>
      </c>
      <c r="S9746" s="10">
        <v>44</v>
      </c>
      <c r="AA9746" s="11" t="str">
        <f t="shared" si="152"/>
        <v>57. Thừa Thiên HuếThành phố Huế</v>
      </c>
    </row>
    <row r="9747" spans="11:27" ht="15.75">
      <c r="K9747" s="21"/>
      <c r="L9747" s="17"/>
      <c r="M9747" s="17"/>
      <c r="N9747" s="17" t="s">
        <v>509</v>
      </c>
      <c r="O9747" s="17" t="s">
        <v>1343</v>
      </c>
      <c r="P9747" s="17" t="s">
        <v>8602</v>
      </c>
      <c r="Q9747" s="17" t="s">
        <v>297</v>
      </c>
      <c r="R9747" s="18">
        <v>95</v>
      </c>
      <c r="S9747" s="10">
        <v>44</v>
      </c>
      <c r="AA9747" s="11" t="str">
        <f t="shared" si="152"/>
        <v>57. Thừa Thiên HuếThành phố Huế</v>
      </c>
    </row>
    <row r="9748" spans="11:27" ht="15.75">
      <c r="K9748" s="21"/>
      <c r="L9748" s="17"/>
      <c r="M9748" s="17"/>
      <c r="N9748" s="17" t="s">
        <v>509</v>
      </c>
      <c r="O9748" s="17" t="s">
        <v>1343</v>
      </c>
      <c r="P9748" s="17" t="s">
        <v>3064</v>
      </c>
      <c r="Q9748" s="17" t="s">
        <v>297</v>
      </c>
      <c r="R9748" s="18">
        <v>95</v>
      </c>
      <c r="S9748" s="10">
        <v>44</v>
      </c>
      <c r="AA9748" s="11" t="str">
        <f t="shared" si="152"/>
        <v>57. Thừa Thiên HuếThành phố Huế</v>
      </c>
    </row>
    <row r="9749" spans="11:27" ht="15.75">
      <c r="K9749" s="21"/>
      <c r="L9749" s="17"/>
      <c r="M9749" s="17"/>
      <c r="N9749" s="17" t="s">
        <v>509</v>
      </c>
      <c r="O9749" s="17" t="s">
        <v>1343</v>
      </c>
      <c r="P9749" s="17" t="s">
        <v>8603</v>
      </c>
      <c r="Q9749" s="17" t="s">
        <v>297</v>
      </c>
      <c r="R9749" s="18">
        <v>95</v>
      </c>
      <c r="S9749" s="10">
        <v>44</v>
      </c>
      <c r="AA9749" s="11" t="str">
        <f t="shared" si="152"/>
        <v>57. Thừa Thiên HuếThành phố Huế</v>
      </c>
    </row>
    <row r="9750" spans="11:27" ht="15.75">
      <c r="K9750" s="21"/>
      <c r="L9750" s="17"/>
      <c r="M9750" s="17"/>
      <c r="N9750" s="17" t="s">
        <v>509</v>
      </c>
      <c r="O9750" s="17" t="s">
        <v>1343</v>
      </c>
      <c r="P9750" s="17" t="s">
        <v>8604</v>
      </c>
      <c r="Q9750" s="17" t="s">
        <v>297</v>
      </c>
      <c r="R9750" s="18">
        <v>95</v>
      </c>
      <c r="S9750" s="10">
        <v>44</v>
      </c>
      <c r="AA9750" s="11" t="str">
        <f t="shared" si="152"/>
        <v>57. Thừa Thiên HuếThành phố Huế</v>
      </c>
    </row>
    <row r="9751" spans="11:27" ht="15.75">
      <c r="K9751" s="21"/>
      <c r="L9751" s="17"/>
      <c r="M9751" s="17"/>
      <c r="N9751" s="17" t="s">
        <v>509</v>
      </c>
      <c r="O9751" s="17" t="s">
        <v>1343</v>
      </c>
      <c r="P9751" s="17" t="s">
        <v>1894</v>
      </c>
      <c r="Q9751" s="17" t="s">
        <v>297</v>
      </c>
      <c r="R9751" s="18">
        <v>95</v>
      </c>
      <c r="S9751" s="10">
        <v>44</v>
      </c>
      <c r="AA9751" s="11" t="str">
        <f t="shared" si="152"/>
        <v>57. Thừa Thiên HuếThành phố Huế</v>
      </c>
    </row>
    <row r="9752" spans="11:27" ht="15.75">
      <c r="K9752" s="21"/>
      <c r="L9752" s="17"/>
      <c r="M9752" s="17"/>
      <c r="N9752" s="17" t="s">
        <v>509</v>
      </c>
      <c r="O9752" s="17" t="s">
        <v>1343</v>
      </c>
      <c r="P9752" s="17" t="s">
        <v>8605</v>
      </c>
      <c r="Q9752" s="17" t="s">
        <v>297</v>
      </c>
      <c r="R9752" s="18">
        <v>95</v>
      </c>
      <c r="S9752" s="10">
        <v>44</v>
      </c>
      <c r="AA9752" s="11" t="str">
        <f t="shared" si="152"/>
        <v>57. Thừa Thiên HuếThành phố Huế</v>
      </c>
    </row>
    <row r="9753" spans="11:27" ht="15.75">
      <c r="K9753" s="21"/>
      <c r="L9753" s="17"/>
      <c r="M9753" s="17"/>
      <c r="N9753" s="17" t="s">
        <v>509</v>
      </c>
      <c r="O9753" s="17" t="s">
        <v>1343</v>
      </c>
      <c r="P9753" s="17" t="s">
        <v>8606</v>
      </c>
      <c r="Q9753" s="17" t="s">
        <v>297</v>
      </c>
      <c r="R9753" s="18">
        <v>95</v>
      </c>
      <c r="S9753" s="10">
        <v>44</v>
      </c>
      <c r="AA9753" s="11" t="str">
        <f t="shared" si="152"/>
        <v>57. Thừa Thiên HuếThành phố Huế</v>
      </c>
    </row>
    <row r="9754" spans="11:27" ht="15.75">
      <c r="K9754" s="21"/>
      <c r="L9754" s="17"/>
      <c r="M9754" s="17"/>
      <c r="N9754" s="17" t="s">
        <v>509</v>
      </c>
      <c r="O9754" s="17" t="s">
        <v>1343</v>
      </c>
      <c r="P9754" s="17" t="s">
        <v>8607</v>
      </c>
      <c r="Q9754" s="17" t="s">
        <v>297</v>
      </c>
      <c r="R9754" s="18">
        <v>95</v>
      </c>
      <c r="S9754" s="10">
        <v>44</v>
      </c>
      <c r="AA9754" s="11" t="str">
        <f t="shared" si="152"/>
        <v>57. Thừa Thiên HuếThành phố Huế</v>
      </c>
    </row>
    <row r="9755" spans="11:27" ht="15.75">
      <c r="K9755" s="21"/>
      <c r="L9755" s="17"/>
      <c r="M9755" s="17"/>
      <c r="N9755" s="17" t="s">
        <v>509</v>
      </c>
      <c r="O9755" s="17" t="s">
        <v>1343</v>
      </c>
      <c r="P9755" s="17" t="s">
        <v>8608</v>
      </c>
      <c r="Q9755" s="17" t="s">
        <v>297</v>
      </c>
      <c r="R9755" s="18">
        <v>95</v>
      </c>
      <c r="S9755" s="10">
        <v>44</v>
      </c>
      <c r="AA9755" s="11" t="str">
        <f t="shared" si="152"/>
        <v>57. Thừa Thiên HuếThành phố Huế</v>
      </c>
    </row>
    <row r="9756" spans="11:27" ht="15.75">
      <c r="K9756" s="21"/>
      <c r="L9756" s="17"/>
      <c r="M9756" s="17"/>
      <c r="N9756" s="17" t="s">
        <v>509</v>
      </c>
      <c r="O9756" s="17" t="s">
        <v>1343</v>
      </c>
      <c r="P9756" s="17" t="s">
        <v>8609</v>
      </c>
      <c r="Q9756" s="17" t="s">
        <v>297</v>
      </c>
      <c r="R9756" s="18">
        <v>95</v>
      </c>
      <c r="S9756" s="10">
        <v>44</v>
      </c>
      <c r="AA9756" s="11" t="str">
        <f t="shared" si="152"/>
        <v>57. Thừa Thiên HuếThành phố Huế</v>
      </c>
    </row>
    <row r="9757" spans="11:27" ht="15.75">
      <c r="K9757" s="21"/>
      <c r="L9757" s="17"/>
      <c r="M9757" s="17"/>
      <c r="N9757" s="17" t="s">
        <v>509</v>
      </c>
      <c r="O9757" s="17" t="s">
        <v>1343</v>
      </c>
      <c r="P9757" s="17" t="s">
        <v>8610</v>
      </c>
      <c r="Q9757" s="17" t="s">
        <v>297</v>
      </c>
      <c r="R9757" s="18">
        <v>95</v>
      </c>
      <c r="S9757" s="10">
        <v>44</v>
      </c>
      <c r="AA9757" s="11" t="str">
        <f t="shared" si="152"/>
        <v>57. Thừa Thiên HuếThành phố Huế</v>
      </c>
    </row>
    <row r="9758" spans="11:27" ht="15.75">
      <c r="K9758" s="21"/>
      <c r="L9758" s="17"/>
      <c r="M9758" s="17"/>
      <c r="N9758" s="17" t="s">
        <v>509</v>
      </c>
      <c r="O9758" s="17" t="s">
        <v>1343</v>
      </c>
      <c r="P9758" s="17" t="s">
        <v>8611</v>
      </c>
      <c r="Q9758" s="17" t="s">
        <v>297</v>
      </c>
      <c r="R9758" s="18">
        <v>95</v>
      </c>
      <c r="S9758" s="10">
        <v>44</v>
      </c>
      <c r="AA9758" s="11" t="str">
        <f t="shared" si="152"/>
        <v>57. Thừa Thiên HuếThành phố Huế</v>
      </c>
    </row>
    <row r="9759" spans="11:27" ht="15.75">
      <c r="K9759" s="21"/>
      <c r="L9759" s="17"/>
      <c r="M9759" s="17"/>
      <c r="N9759" s="17" t="s">
        <v>509</v>
      </c>
      <c r="O9759" s="17" t="s">
        <v>1343</v>
      </c>
      <c r="P9759" s="17" t="s">
        <v>8612</v>
      </c>
      <c r="Q9759" s="17" t="s">
        <v>297</v>
      </c>
      <c r="R9759" s="18">
        <v>95</v>
      </c>
      <c r="S9759" s="10">
        <v>44</v>
      </c>
      <c r="AA9759" s="11" t="str">
        <f t="shared" si="152"/>
        <v>57. Thừa Thiên HuếThành phố Huế</v>
      </c>
    </row>
    <row r="9760" spans="11:27" ht="15.75">
      <c r="K9760" s="21"/>
      <c r="L9760" s="17"/>
      <c r="M9760" s="17"/>
      <c r="N9760" s="17" t="s">
        <v>509</v>
      </c>
      <c r="O9760" s="17" t="s">
        <v>1343</v>
      </c>
      <c r="P9760" s="17" t="s">
        <v>8613</v>
      </c>
      <c r="Q9760" s="17" t="s">
        <v>297</v>
      </c>
      <c r="R9760" s="18">
        <v>95</v>
      </c>
      <c r="S9760" s="10">
        <v>44</v>
      </c>
      <c r="AA9760" s="11" t="str">
        <f t="shared" si="152"/>
        <v>57. Thừa Thiên HuếThành phố Huế</v>
      </c>
    </row>
    <row r="9761" spans="11:27" ht="15.75">
      <c r="K9761" s="21"/>
      <c r="L9761" s="17"/>
      <c r="M9761" s="17"/>
      <c r="N9761" s="17" t="s">
        <v>509</v>
      </c>
      <c r="O9761" s="17" t="s">
        <v>1343</v>
      </c>
      <c r="P9761" s="17" t="s">
        <v>8614</v>
      </c>
      <c r="Q9761" s="17" t="s">
        <v>297</v>
      </c>
      <c r="R9761" s="18">
        <v>95</v>
      </c>
      <c r="S9761" s="10">
        <v>44</v>
      </c>
      <c r="AA9761" s="11" t="str">
        <f t="shared" si="152"/>
        <v>57. Thừa Thiên HuếThành phố Huế</v>
      </c>
    </row>
    <row r="9762" spans="11:27" ht="15.75">
      <c r="K9762" s="21"/>
      <c r="L9762" s="17"/>
      <c r="M9762" s="17"/>
      <c r="N9762" s="17" t="s">
        <v>509</v>
      </c>
      <c r="O9762" s="17" t="s">
        <v>1343</v>
      </c>
      <c r="P9762" s="17" t="s">
        <v>8615</v>
      </c>
      <c r="Q9762" s="17" t="s">
        <v>297</v>
      </c>
      <c r="R9762" s="18">
        <v>95</v>
      </c>
      <c r="S9762" s="10">
        <v>44</v>
      </c>
      <c r="AA9762" s="11" t="str">
        <f t="shared" si="152"/>
        <v>57. Thừa Thiên HuếThành phố Huế</v>
      </c>
    </row>
    <row r="9763" spans="11:27" ht="15.75">
      <c r="K9763" s="21"/>
      <c r="L9763" s="17"/>
      <c r="M9763" s="17"/>
      <c r="N9763" s="17" t="s">
        <v>509</v>
      </c>
      <c r="O9763" s="17" t="s">
        <v>1343</v>
      </c>
      <c r="P9763" s="17" t="s">
        <v>6958</v>
      </c>
      <c r="Q9763" s="17" t="s">
        <v>297</v>
      </c>
      <c r="R9763" s="18">
        <v>95</v>
      </c>
      <c r="S9763" s="10">
        <v>44</v>
      </c>
      <c r="AA9763" s="11" t="str">
        <f t="shared" si="152"/>
        <v>57. Thừa Thiên HuếThành phố Huế</v>
      </c>
    </row>
    <row r="9764" spans="11:27" ht="15.75">
      <c r="K9764" s="21"/>
      <c r="L9764" s="17"/>
      <c r="M9764" s="17"/>
      <c r="N9764" s="17" t="s">
        <v>509</v>
      </c>
      <c r="O9764" s="17" t="s">
        <v>1346</v>
      </c>
      <c r="P9764" s="17" t="s">
        <v>8616</v>
      </c>
      <c r="Q9764" s="17" t="s">
        <v>297</v>
      </c>
      <c r="R9764" s="18">
        <v>95</v>
      </c>
      <c r="S9764" s="10">
        <v>44</v>
      </c>
      <c r="AA9764" s="11" t="str">
        <f t="shared" si="152"/>
        <v>57. Thừa Thiên HuếThị xã Hương Thủy</v>
      </c>
    </row>
    <row r="9765" spans="11:27" ht="15.75">
      <c r="K9765" s="21"/>
      <c r="L9765" s="17"/>
      <c r="M9765" s="17"/>
      <c r="N9765" s="17" t="s">
        <v>509</v>
      </c>
      <c r="O9765" s="17" t="s">
        <v>1346</v>
      </c>
      <c r="P9765" s="17" t="s">
        <v>8617</v>
      </c>
      <c r="Q9765" s="17" t="s">
        <v>297</v>
      </c>
      <c r="R9765" s="18">
        <v>95</v>
      </c>
      <c r="S9765" s="10">
        <v>44</v>
      </c>
      <c r="AA9765" s="11" t="str">
        <f t="shared" si="152"/>
        <v>57. Thừa Thiên HuếThị xã Hương Thủy</v>
      </c>
    </row>
    <row r="9766" spans="11:27" ht="15.75">
      <c r="K9766" s="21"/>
      <c r="L9766" s="17"/>
      <c r="M9766" s="17"/>
      <c r="N9766" s="17" t="s">
        <v>509</v>
      </c>
      <c r="O9766" s="17" t="s">
        <v>1346</v>
      </c>
      <c r="P9766" s="17" t="s">
        <v>8618</v>
      </c>
      <c r="Q9766" s="17" t="s">
        <v>297</v>
      </c>
      <c r="R9766" s="18">
        <v>95</v>
      </c>
      <c r="S9766" s="10">
        <v>44</v>
      </c>
      <c r="AA9766" s="11" t="str">
        <f t="shared" si="152"/>
        <v>57. Thừa Thiên HuếThị xã Hương Thủy</v>
      </c>
    </row>
    <row r="9767" spans="11:27" ht="15.75">
      <c r="K9767" s="21"/>
      <c r="L9767" s="17"/>
      <c r="M9767" s="17"/>
      <c r="N9767" s="17" t="s">
        <v>509</v>
      </c>
      <c r="O9767" s="17" t="s">
        <v>1346</v>
      </c>
      <c r="P9767" s="17" t="s">
        <v>8619</v>
      </c>
      <c r="Q9767" s="17" t="s">
        <v>297</v>
      </c>
      <c r="R9767" s="18">
        <v>95</v>
      </c>
      <c r="S9767" s="10">
        <v>44</v>
      </c>
      <c r="AA9767" s="11" t="str">
        <f t="shared" si="152"/>
        <v>57. Thừa Thiên HuếThị xã Hương Thủy</v>
      </c>
    </row>
    <row r="9768" spans="11:27" ht="15.75">
      <c r="K9768" s="21"/>
      <c r="L9768" s="17"/>
      <c r="M9768" s="17"/>
      <c r="N9768" s="17" t="s">
        <v>509</v>
      </c>
      <c r="O9768" s="17" t="s">
        <v>1346</v>
      </c>
      <c r="P9768" s="17" t="s">
        <v>8620</v>
      </c>
      <c r="Q9768" s="17" t="s">
        <v>297</v>
      </c>
      <c r="R9768" s="18">
        <v>95</v>
      </c>
      <c r="S9768" s="10">
        <v>44</v>
      </c>
      <c r="AA9768" s="11" t="str">
        <f t="shared" si="152"/>
        <v>57. Thừa Thiên HuếThị xã Hương Thủy</v>
      </c>
    </row>
    <row r="9769" spans="11:27" ht="15.75">
      <c r="K9769" s="21"/>
      <c r="L9769" s="17"/>
      <c r="M9769" s="17"/>
      <c r="N9769" s="17" t="s">
        <v>509</v>
      </c>
      <c r="O9769" s="17" t="s">
        <v>1346</v>
      </c>
      <c r="P9769" s="17" t="s">
        <v>5389</v>
      </c>
      <c r="Q9769" s="17" t="s">
        <v>297</v>
      </c>
      <c r="R9769" s="18">
        <v>95</v>
      </c>
      <c r="S9769" s="10">
        <v>44</v>
      </c>
      <c r="AA9769" s="11" t="str">
        <f t="shared" si="152"/>
        <v>57. Thừa Thiên HuếThị xã Hương Thủy</v>
      </c>
    </row>
    <row r="9770" spans="11:27" ht="15.75">
      <c r="K9770" s="21"/>
      <c r="L9770" s="17"/>
      <c r="M9770" s="17"/>
      <c r="N9770" s="17" t="s">
        <v>509</v>
      </c>
      <c r="O9770" s="17" t="s">
        <v>1346</v>
      </c>
      <c r="P9770" s="17" t="s">
        <v>372</v>
      </c>
      <c r="Q9770" s="17" t="s">
        <v>297</v>
      </c>
      <c r="R9770" s="18">
        <v>95</v>
      </c>
      <c r="S9770" s="10">
        <v>44</v>
      </c>
      <c r="AA9770" s="11" t="str">
        <f t="shared" si="152"/>
        <v>57. Thừa Thiên HuếThị xã Hương Thủy</v>
      </c>
    </row>
    <row r="9771" spans="11:27" ht="15.75">
      <c r="K9771" s="21"/>
      <c r="L9771" s="17"/>
      <c r="M9771" s="17"/>
      <c r="N9771" s="17" t="s">
        <v>509</v>
      </c>
      <c r="O9771" s="17" t="s">
        <v>1346</v>
      </c>
      <c r="P9771" s="17" t="s">
        <v>8621</v>
      </c>
      <c r="Q9771" s="17" t="s">
        <v>297</v>
      </c>
      <c r="R9771" s="18">
        <v>95</v>
      </c>
      <c r="S9771" s="10">
        <v>44</v>
      </c>
      <c r="AA9771" s="11" t="str">
        <f t="shared" si="152"/>
        <v>57. Thừa Thiên HuếThị xã Hương Thủy</v>
      </c>
    </row>
    <row r="9772" spans="11:27" ht="15.75">
      <c r="K9772" s="21"/>
      <c r="L9772" s="17"/>
      <c r="M9772" s="17"/>
      <c r="N9772" s="17" t="s">
        <v>509</v>
      </c>
      <c r="O9772" s="17" t="s">
        <v>1346</v>
      </c>
      <c r="P9772" s="17" t="s">
        <v>8622</v>
      </c>
      <c r="Q9772" s="17" t="s">
        <v>297</v>
      </c>
      <c r="R9772" s="18">
        <v>95</v>
      </c>
      <c r="S9772" s="10">
        <v>44</v>
      </c>
      <c r="AA9772" s="11" t="str">
        <f t="shared" si="152"/>
        <v>57. Thừa Thiên HuếThị xã Hương Thủy</v>
      </c>
    </row>
    <row r="9773" spans="11:27" ht="15.75">
      <c r="K9773" s="21"/>
      <c r="L9773" s="17"/>
      <c r="M9773" s="17"/>
      <c r="N9773" s="17" t="s">
        <v>509</v>
      </c>
      <c r="O9773" s="17" t="s">
        <v>1346</v>
      </c>
      <c r="P9773" s="17" t="s">
        <v>8623</v>
      </c>
      <c r="Q9773" s="17" t="s">
        <v>297</v>
      </c>
      <c r="R9773" s="18">
        <v>95</v>
      </c>
      <c r="S9773" s="10">
        <v>44</v>
      </c>
      <c r="AA9773" s="11" t="str">
        <f t="shared" si="152"/>
        <v>57. Thừa Thiên HuếThị xã Hương Thủy</v>
      </c>
    </row>
    <row r="9774" spans="11:27" ht="15.75">
      <c r="K9774" s="21"/>
      <c r="L9774" s="17"/>
      <c r="M9774" s="17"/>
      <c r="N9774" s="17" t="s">
        <v>509</v>
      </c>
      <c r="O9774" s="17" t="s">
        <v>1346</v>
      </c>
      <c r="P9774" s="17" t="s">
        <v>8624</v>
      </c>
      <c r="Q9774" s="17" t="s">
        <v>297</v>
      </c>
      <c r="R9774" s="18">
        <v>95</v>
      </c>
      <c r="S9774" s="10">
        <v>44</v>
      </c>
      <c r="AA9774" s="11" t="str">
        <f t="shared" si="152"/>
        <v>57. Thừa Thiên HuếThị xã Hương Thủy</v>
      </c>
    </row>
    <row r="9775" spans="11:27" ht="15.75">
      <c r="K9775" s="21"/>
      <c r="L9775" s="17"/>
      <c r="M9775" s="17"/>
      <c r="N9775" s="17" t="s">
        <v>509</v>
      </c>
      <c r="O9775" s="17" t="s">
        <v>1346</v>
      </c>
      <c r="P9775" s="17" t="s">
        <v>8625</v>
      </c>
      <c r="Q9775" s="17" t="s">
        <v>297</v>
      </c>
      <c r="R9775" s="18">
        <v>95</v>
      </c>
      <c r="S9775" s="10">
        <v>44</v>
      </c>
      <c r="AA9775" s="11" t="str">
        <f t="shared" si="152"/>
        <v>57. Thừa Thiên HuếThị xã Hương Thủy</v>
      </c>
    </row>
    <row r="9776" spans="11:27" ht="15.75">
      <c r="K9776" s="21"/>
      <c r="L9776" s="17"/>
      <c r="M9776" s="17"/>
      <c r="N9776" s="17" t="s">
        <v>509</v>
      </c>
      <c r="O9776" s="17" t="s">
        <v>1349</v>
      </c>
      <c r="P9776" s="17" t="s">
        <v>8626</v>
      </c>
      <c r="Q9776" s="17" t="s">
        <v>297</v>
      </c>
      <c r="R9776" s="18">
        <v>95</v>
      </c>
      <c r="S9776" s="10">
        <v>44</v>
      </c>
      <c r="AA9776" s="11" t="str">
        <f t="shared" si="152"/>
        <v>57. Thừa Thiên HuếThị xã Hương Trà</v>
      </c>
    </row>
    <row r="9777" spans="11:27" ht="15.75">
      <c r="K9777" s="21"/>
      <c r="L9777" s="17"/>
      <c r="M9777" s="17"/>
      <c r="N9777" s="17" t="s">
        <v>509</v>
      </c>
      <c r="O9777" s="17" t="s">
        <v>1349</v>
      </c>
      <c r="P9777" s="17" t="s">
        <v>8627</v>
      </c>
      <c r="Q9777" s="17" t="s">
        <v>297</v>
      </c>
      <c r="R9777" s="18">
        <v>95</v>
      </c>
      <c r="S9777" s="10">
        <v>44</v>
      </c>
      <c r="AA9777" s="11" t="str">
        <f t="shared" si="152"/>
        <v>57. Thừa Thiên HuếThị xã Hương Trà</v>
      </c>
    </row>
    <row r="9778" spans="11:27" ht="15.75">
      <c r="K9778" s="21"/>
      <c r="L9778" s="17"/>
      <c r="M9778" s="17"/>
      <c r="N9778" s="17" t="s">
        <v>509</v>
      </c>
      <c r="O9778" s="17" t="s">
        <v>1349</v>
      </c>
      <c r="P9778" s="17" t="s">
        <v>8628</v>
      </c>
      <c r="Q9778" s="17" t="s">
        <v>297</v>
      </c>
      <c r="R9778" s="18">
        <v>95</v>
      </c>
      <c r="S9778" s="10">
        <v>44</v>
      </c>
      <c r="AA9778" s="11" t="str">
        <f t="shared" si="152"/>
        <v>57. Thừa Thiên HuếThị xã Hương Trà</v>
      </c>
    </row>
    <row r="9779" spans="11:27" ht="15.75">
      <c r="K9779" s="21"/>
      <c r="L9779" s="17"/>
      <c r="M9779" s="17"/>
      <c r="N9779" s="17" t="s">
        <v>509</v>
      </c>
      <c r="O9779" s="17" t="s">
        <v>1349</v>
      </c>
      <c r="P9779" s="17" t="s">
        <v>8629</v>
      </c>
      <c r="Q9779" s="17" t="s">
        <v>297</v>
      </c>
      <c r="R9779" s="18">
        <v>95</v>
      </c>
      <c r="S9779" s="10">
        <v>44</v>
      </c>
      <c r="AA9779" s="11" t="str">
        <f t="shared" si="152"/>
        <v>57. Thừa Thiên HuếThị xã Hương Trà</v>
      </c>
    </row>
    <row r="9780" spans="11:27" ht="15.75">
      <c r="K9780" s="21"/>
      <c r="L9780" s="17"/>
      <c r="M9780" s="17"/>
      <c r="N9780" s="17" t="s">
        <v>509</v>
      </c>
      <c r="O9780" s="17" t="s">
        <v>1349</v>
      </c>
      <c r="P9780" s="17" t="s">
        <v>8630</v>
      </c>
      <c r="Q9780" s="17" t="s">
        <v>297</v>
      </c>
      <c r="R9780" s="18">
        <v>95</v>
      </c>
      <c r="S9780" s="10">
        <v>44</v>
      </c>
      <c r="AA9780" s="11" t="str">
        <f t="shared" si="152"/>
        <v>57. Thừa Thiên HuếThị xã Hương Trà</v>
      </c>
    </row>
    <row r="9781" spans="11:27" ht="15.75">
      <c r="K9781" s="21"/>
      <c r="L9781" s="17"/>
      <c r="M9781" s="17"/>
      <c r="N9781" s="17" t="s">
        <v>509</v>
      </c>
      <c r="O9781" s="17" t="s">
        <v>1349</v>
      </c>
      <c r="P9781" s="17" t="s">
        <v>8631</v>
      </c>
      <c r="Q9781" s="17" t="s">
        <v>297</v>
      </c>
      <c r="R9781" s="18">
        <v>95</v>
      </c>
      <c r="S9781" s="10">
        <v>44</v>
      </c>
      <c r="AA9781" s="11" t="str">
        <f t="shared" si="152"/>
        <v>57. Thừa Thiên HuếThị xã Hương Trà</v>
      </c>
    </row>
    <row r="9782" spans="11:27" ht="15.75">
      <c r="K9782" s="21"/>
      <c r="L9782" s="17"/>
      <c r="M9782" s="17"/>
      <c r="N9782" s="17" t="s">
        <v>509</v>
      </c>
      <c r="O9782" s="17" t="s">
        <v>1349</v>
      </c>
      <c r="P9782" s="17" t="s">
        <v>8632</v>
      </c>
      <c r="Q9782" s="17" t="s">
        <v>297</v>
      </c>
      <c r="R9782" s="18">
        <v>95</v>
      </c>
      <c r="S9782" s="10">
        <v>44</v>
      </c>
      <c r="AA9782" s="11" t="str">
        <f t="shared" si="152"/>
        <v>57. Thừa Thiên HuếThị xã Hương Trà</v>
      </c>
    </row>
    <row r="9783" spans="11:27" ht="15.75">
      <c r="K9783" s="21"/>
      <c r="L9783" s="17"/>
      <c r="M9783" s="17"/>
      <c r="N9783" s="17" t="s">
        <v>509</v>
      </c>
      <c r="O9783" s="17" t="s">
        <v>1349</v>
      </c>
      <c r="P9783" s="17" t="s">
        <v>8633</v>
      </c>
      <c r="Q9783" s="17" t="s">
        <v>297</v>
      </c>
      <c r="R9783" s="18">
        <v>95</v>
      </c>
      <c r="S9783" s="10">
        <v>44</v>
      </c>
      <c r="AA9783" s="11" t="str">
        <f t="shared" si="152"/>
        <v>57. Thừa Thiên HuếThị xã Hương Trà</v>
      </c>
    </row>
    <row r="9784" spans="11:27" ht="15.75">
      <c r="K9784" s="21"/>
      <c r="L9784" s="17"/>
      <c r="M9784" s="17"/>
      <c r="N9784" s="17" t="s">
        <v>509</v>
      </c>
      <c r="O9784" s="17" t="s">
        <v>1349</v>
      </c>
      <c r="P9784" s="17" t="s">
        <v>2356</v>
      </c>
      <c r="Q9784" s="17" t="s">
        <v>297</v>
      </c>
      <c r="R9784" s="18">
        <v>95</v>
      </c>
      <c r="S9784" s="10">
        <v>44</v>
      </c>
      <c r="AA9784" s="11" t="str">
        <f t="shared" si="152"/>
        <v>57. Thừa Thiên HuếThị xã Hương Trà</v>
      </c>
    </row>
    <row r="9785" spans="11:27" ht="15.75">
      <c r="K9785" s="21"/>
      <c r="L9785" s="17"/>
      <c r="M9785" s="17"/>
      <c r="N9785" s="17" t="s">
        <v>509</v>
      </c>
      <c r="O9785" s="17" t="s">
        <v>1349</v>
      </c>
      <c r="P9785" s="17" t="s">
        <v>7569</v>
      </c>
      <c r="Q9785" s="17" t="s">
        <v>297</v>
      </c>
      <c r="R9785" s="18">
        <v>95</v>
      </c>
      <c r="S9785" s="10">
        <v>44</v>
      </c>
      <c r="AA9785" s="11" t="str">
        <f t="shared" si="152"/>
        <v>57. Thừa Thiên HuếThị xã Hương Trà</v>
      </c>
    </row>
    <row r="9786" spans="11:27" ht="15.75">
      <c r="K9786" s="21"/>
      <c r="L9786" s="17"/>
      <c r="M9786" s="17"/>
      <c r="N9786" s="17" t="s">
        <v>509</v>
      </c>
      <c r="O9786" s="17" t="s">
        <v>1349</v>
      </c>
      <c r="P9786" s="17" t="s">
        <v>4657</v>
      </c>
      <c r="Q9786" s="17" t="s">
        <v>297</v>
      </c>
      <c r="R9786" s="18">
        <v>95</v>
      </c>
      <c r="S9786" s="10">
        <v>44</v>
      </c>
      <c r="AA9786" s="11" t="str">
        <f t="shared" si="152"/>
        <v>57. Thừa Thiên HuếThị xã Hương Trà</v>
      </c>
    </row>
    <row r="9787" spans="11:27" ht="15.75">
      <c r="K9787" s="21"/>
      <c r="L9787" s="17"/>
      <c r="M9787" s="17"/>
      <c r="N9787" s="17" t="s">
        <v>509</v>
      </c>
      <c r="O9787" s="17" t="s">
        <v>1349</v>
      </c>
      <c r="P9787" s="17" t="s">
        <v>8545</v>
      </c>
      <c r="Q9787" s="17" t="s">
        <v>297</v>
      </c>
      <c r="R9787" s="18">
        <v>95</v>
      </c>
      <c r="S9787" s="10">
        <v>44</v>
      </c>
      <c r="AA9787" s="11" t="str">
        <f t="shared" si="152"/>
        <v>57. Thừa Thiên HuếThị xã Hương Trà</v>
      </c>
    </row>
    <row r="9788" spans="11:27" ht="15.75">
      <c r="K9788" s="21"/>
      <c r="L9788" s="17"/>
      <c r="M9788" s="17"/>
      <c r="N9788" s="17" t="s">
        <v>509</v>
      </c>
      <c r="O9788" s="17" t="s">
        <v>1349</v>
      </c>
      <c r="P9788" s="17" t="s">
        <v>8634</v>
      </c>
      <c r="Q9788" s="17" t="s">
        <v>297</v>
      </c>
      <c r="R9788" s="18">
        <v>95</v>
      </c>
      <c r="S9788" s="10">
        <v>44</v>
      </c>
      <c r="AA9788" s="11" t="str">
        <f t="shared" si="152"/>
        <v>57. Thừa Thiên HuếThị xã Hương Trà</v>
      </c>
    </row>
    <row r="9789" spans="11:27" ht="15.75">
      <c r="K9789" s="21"/>
      <c r="L9789" s="17"/>
      <c r="M9789" s="17"/>
      <c r="N9789" s="17" t="s">
        <v>509</v>
      </c>
      <c r="O9789" s="17" t="s">
        <v>1349</v>
      </c>
      <c r="P9789" s="17" t="s">
        <v>8635</v>
      </c>
      <c r="Q9789" s="17" t="s">
        <v>297</v>
      </c>
      <c r="R9789" s="18">
        <v>95</v>
      </c>
      <c r="S9789" s="10">
        <v>44</v>
      </c>
      <c r="AA9789" s="11" t="str">
        <f t="shared" si="152"/>
        <v>57. Thừa Thiên HuếThị xã Hương Trà</v>
      </c>
    </row>
    <row r="9790" spans="11:27" ht="15.75">
      <c r="K9790" s="21"/>
      <c r="L9790" s="17"/>
      <c r="M9790" s="17"/>
      <c r="N9790" s="17" t="s">
        <v>509</v>
      </c>
      <c r="O9790" s="17" t="s">
        <v>1349</v>
      </c>
      <c r="P9790" s="17" t="s">
        <v>8636</v>
      </c>
      <c r="Q9790" s="17" t="s">
        <v>297</v>
      </c>
      <c r="R9790" s="18">
        <v>95</v>
      </c>
      <c r="S9790" s="10">
        <v>44</v>
      </c>
      <c r="AA9790" s="11" t="str">
        <f t="shared" si="152"/>
        <v>57. Thừa Thiên HuếThị xã Hương Trà</v>
      </c>
    </row>
    <row r="9791" spans="11:27" ht="15.75">
      <c r="K9791" s="21"/>
      <c r="L9791" s="17"/>
      <c r="M9791" s="17"/>
      <c r="N9791" s="17" t="s">
        <v>512</v>
      </c>
      <c r="O9791" s="17" t="s">
        <v>1818</v>
      </c>
      <c r="P9791" s="17" t="s">
        <v>8637</v>
      </c>
      <c r="Q9791" s="17" t="s">
        <v>297</v>
      </c>
      <c r="R9791" s="18">
        <v>95</v>
      </c>
      <c r="S9791" s="10">
        <v>44</v>
      </c>
      <c r="AA9791" s="11" t="str">
        <f t="shared" si="152"/>
        <v>58. Tiền GiangHuyện Cái Bè</v>
      </c>
    </row>
    <row r="9792" spans="11:27" ht="15.75">
      <c r="K9792" s="21"/>
      <c r="L9792" s="17"/>
      <c r="M9792" s="17"/>
      <c r="N9792" s="17" t="s">
        <v>512</v>
      </c>
      <c r="O9792" s="17" t="s">
        <v>1818</v>
      </c>
      <c r="P9792" s="17" t="s">
        <v>2343</v>
      </c>
      <c r="Q9792" s="17" t="s">
        <v>297</v>
      </c>
      <c r="R9792" s="18">
        <v>95</v>
      </c>
      <c r="S9792" s="10">
        <v>44</v>
      </c>
      <c r="AA9792" s="11" t="str">
        <f t="shared" si="152"/>
        <v>58. Tiền GiangHuyện Cái Bè</v>
      </c>
    </row>
    <row r="9793" spans="11:27" ht="15.75">
      <c r="K9793" s="21"/>
      <c r="L9793" s="17"/>
      <c r="M9793" s="17"/>
      <c r="N9793" s="17" t="s">
        <v>512</v>
      </c>
      <c r="O9793" s="17" t="s">
        <v>1818</v>
      </c>
      <c r="P9793" s="17" t="s">
        <v>8638</v>
      </c>
      <c r="Q9793" s="17" t="s">
        <v>297</v>
      </c>
      <c r="R9793" s="18">
        <v>95</v>
      </c>
      <c r="S9793" s="10">
        <v>44</v>
      </c>
      <c r="AA9793" s="11" t="str">
        <f t="shared" si="152"/>
        <v>58. Tiền GiangHuyện Cái Bè</v>
      </c>
    </row>
    <row r="9794" spans="11:27" ht="15.75">
      <c r="K9794" s="21"/>
      <c r="L9794" s="17"/>
      <c r="M9794" s="17"/>
      <c r="N9794" s="17" t="s">
        <v>512</v>
      </c>
      <c r="O9794" s="17" t="s">
        <v>1818</v>
      </c>
      <c r="P9794" s="17" t="s">
        <v>8639</v>
      </c>
      <c r="Q9794" s="17" t="s">
        <v>297</v>
      </c>
      <c r="R9794" s="18">
        <v>95</v>
      </c>
      <c r="S9794" s="10">
        <v>44</v>
      </c>
      <c r="AA9794" s="11" t="str">
        <f t="shared" si="152"/>
        <v>58. Tiền GiangHuyện Cái Bè</v>
      </c>
    </row>
    <row r="9795" spans="11:27" ht="15.75">
      <c r="K9795" s="21"/>
      <c r="L9795" s="17"/>
      <c r="M9795" s="17"/>
      <c r="N9795" s="17" t="s">
        <v>512</v>
      </c>
      <c r="O9795" s="17" t="s">
        <v>1818</v>
      </c>
      <c r="P9795" s="17" t="s">
        <v>8640</v>
      </c>
      <c r="Q9795" s="17" t="s">
        <v>297</v>
      </c>
      <c r="R9795" s="18">
        <v>95</v>
      </c>
      <c r="S9795" s="10">
        <v>44</v>
      </c>
      <c r="AA9795" s="11" t="str">
        <f t="shared" si="152"/>
        <v>58. Tiền GiangHuyện Cái Bè</v>
      </c>
    </row>
    <row r="9796" spans="11:27" ht="15.75">
      <c r="K9796" s="21"/>
      <c r="L9796" s="17"/>
      <c r="M9796" s="17"/>
      <c r="N9796" s="17" t="s">
        <v>512</v>
      </c>
      <c r="O9796" s="17" t="s">
        <v>1818</v>
      </c>
      <c r="P9796" s="17" t="s">
        <v>8641</v>
      </c>
      <c r="Q9796" s="17" t="s">
        <v>297</v>
      </c>
      <c r="R9796" s="18">
        <v>95</v>
      </c>
      <c r="S9796" s="10">
        <v>44</v>
      </c>
      <c r="AA9796" s="11" t="str">
        <f t="shared" si="152"/>
        <v>58. Tiền GiangHuyện Cái Bè</v>
      </c>
    </row>
    <row r="9797" spans="11:27" ht="15.75">
      <c r="K9797" s="21"/>
      <c r="L9797" s="17"/>
      <c r="M9797" s="17"/>
      <c r="N9797" s="17" t="s">
        <v>512</v>
      </c>
      <c r="O9797" s="17" t="s">
        <v>1818</v>
      </c>
      <c r="P9797" s="17" t="s">
        <v>8642</v>
      </c>
      <c r="Q9797" s="17" t="s">
        <v>297</v>
      </c>
      <c r="R9797" s="18">
        <v>95</v>
      </c>
      <c r="S9797" s="10">
        <v>44</v>
      </c>
      <c r="AA9797" s="11" t="str">
        <f t="shared" si="152"/>
        <v>58. Tiền GiangHuyện Cái Bè</v>
      </c>
    </row>
    <row r="9798" spans="11:27" ht="15.75">
      <c r="K9798" s="21"/>
      <c r="L9798" s="17"/>
      <c r="M9798" s="17"/>
      <c r="N9798" s="17" t="s">
        <v>512</v>
      </c>
      <c r="O9798" s="17" t="s">
        <v>1818</v>
      </c>
      <c r="P9798" s="17" t="s">
        <v>8643</v>
      </c>
      <c r="Q9798" s="17" t="s">
        <v>297</v>
      </c>
      <c r="R9798" s="18">
        <v>95</v>
      </c>
      <c r="S9798" s="10">
        <v>44</v>
      </c>
      <c r="AA9798" s="11" t="str">
        <f t="shared" ref="AA9798:AA9861" si="153">N9798&amp;O9798</f>
        <v>58. Tiền GiangHuyện Cái Bè</v>
      </c>
    </row>
    <row r="9799" spans="11:27" ht="15.75">
      <c r="K9799" s="21"/>
      <c r="L9799" s="17"/>
      <c r="M9799" s="17"/>
      <c r="N9799" s="17" t="s">
        <v>512</v>
      </c>
      <c r="O9799" s="17" t="s">
        <v>1818</v>
      </c>
      <c r="P9799" s="17" t="s">
        <v>8644</v>
      </c>
      <c r="Q9799" s="17" t="s">
        <v>297</v>
      </c>
      <c r="R9799" s="18">
        <v>95</v>
      </c>
      <c r="S9799" s="10">
        <v>44</v>
      </c>
      <c r="AA9799" s="11" t="str">
        <f t="shared" si="153"/>
        <v>58. Tiền GiangHuyện Cái Bè</v>
      </c>
    </row>
    <row r="9800" spans="11:27" ht="15.75">
      <c r="K9800" s="21"/>
      <c r="L9800" s="17"/>
      <c r="M9800" s="17"/>
      <c r="N9800" s="17" t="s">
        <v>512</v>
      </c>
      <c r="O9800" s="17" t="s">
        <v>1818</v>
      </c>
      <c r="P9800" s="17" t="s">
        <v>8645</v>
      </c>
      <c r="Q9800" s="17" t="s">
        <v>297</v>
      </c>
      <c r="R9800" s="18">
        <v>95</v>
      </c>
      <c r="S9800" s="10">
        <v>44</v>
      </c>
      <c r="AA9800" s="11" t="str">
        <f t="shared" si="153"/>
        <v>58. Tiền GiangHuyện Cái Bè</v>
      </c>
    </row>
    <row r="9801" spans="11:27" ht="15.75">
      <c r="K9801" s="21"/>
      <c r="L9801" s="17"/>
      <c r="M9801" s="17"/>
      <c r="N9801" s="17" t="s">
        <v>512</v>
      </c>
      <c r="O9801" s="17" t="s">
        <v>1818</v>
      </c>
      <c r="P9801" s="17" t="s">
        <v>6530</v>
      </c>
      <c r="Q9801" s="17" t="s">
        <v>297</v>
      </c>
      <c r="R9801" s="18">
        <v>95</v>
      </c>
      <c r="S9801" s="10">
        <v>44</v>
      </c>
      <c r="AA9801" s="11" t="str">
        <f t="shared" si="153"/>
        <v>58. Tiền GiangHuyện Cái Bè</v>
      </c>
    </row>
    <row r="9802" spans="11:27" ht="15.75">
      <c r="K9802" s="21"/>
      <c r="L9802" s="17"/>
      <c r="M9802" s="17"/>
      <c r="N9802" s="17" t="s">
        <v>512</v>
      </c>
      <c r="O9802" s="17" t="s">
        <v>1818</v>
      </c>
      <c r="P9802" s="17" t="s">
        <v>2450</v>
      </c>
      <c r="Q9802" s="17" t="s">
        <v>297</v>
      </c>
      <c r="R9802" s="18">
        <v>95</v>
      </c>
      <c r="S9802" s="10">
        <v>44</v>
      </c>
      <c r="AA9802" s="11" t="str">
        <f t="shared" si="153"/>
        <v>58. Tiền GiangHuyện Cái Bè</v>
      </c>
    </row>
    <row r="9803" spans="11:27" ht="15.75">
      <c r="K9803" s="21"/>
      <c r="L9803" s="17"/>
      <c r="M9803" s="17"/>
      <c r="N9803" s="17" t="s">
        <v>512</v>
      </c>
      <c r="O9803" s="17" t="s">
        <v>1818</v>
      </c>
      <c r="P9803" s="17" t="s">
        <v>3751</v>
      </c>
      <c r="Q9803" s="17" t="s">
        <v>297</v>
      </c>
      <c r="R9803" s="18">
        <v>95</v>
      </c>
      <c r="S9803" s="10">
        <v>44</v>
      </c>
      <c r="AA9803" s="11" t="str">
        <f t="shared" si="153"/>
        <v>58. Tiền GiangHuyện Cái Bè</v>
      </c>
    </row>
    <row r="9804" spans="11:27" ht="15.75">
      <c r="K9804" s="21"/>
      <c r="L9804" s="17"/>
      <c r="M9804" s="17"/>
      <c r="N9804" s="17" t="s">
        <v>512</v>
      </c>
      <c r="O9804" s="17" t="s">
        <v>1818</v>
      </c>
      <c r="P9804" s="17" t="s">
        <v>8646</v>
      </c>
      <c r="Q9804" s="17" t="s">
        <v>297</v>
      </c>
      <c r="R9804" s="18">
        <v>95</v>
      </c>
      <c r="S9804" s="10">
        <v>44</v>
      </c>
      <c r="AA9804" s="11" t="str">
        <f t="shared" si="153"/>
        <v>58. Tiền GiangHuyện Cái Bè</v>
      </c>
    </row>
    <row r="9805" spans="11:27" ht="15.75">
      <c r="K9805" s="21"/>
      <c r="L9805" s="17"/>
      <c r="M9805" s="17"/>
      <c r="N9805" s="17" t="s">
        <v>512</v>
      </c>
      <c r="O9805" s="17" t="s">
        <v>1818</v>
      </c>
      <c r="P9805" s="17" t="s">
        <v>8647</v>
      </c>
      <c r="Q9805" s="17" t="s">
        <v>297</v>
      </c>
      <c r="R9805" s="18">
        <v>95</v>
      </c>
      <c r="S9805" s="10">
        <v>44</v>
      </c>
      <c r="AA9805" s="11" t="str">
        <f t="shared" si="153"/>
        <v>58. Tiền GiangHuyện Cái Bè</v>
      </c>
    </row>
    <row r="9806" spans="11:27" ht="15.75">
      <c r="K9806" s="21"/>
      <c r="L9806" s="17"/>
      <c r="M9806" s="17"/>
      <c r="N9806" s="17" t="s">
        <v>512</v>
      </c>
      <c r="O9806" s="17" t="s">
        <v>1818</v>
      </c>
      <c r="P9806" s="17" t="s">
        <v>4069</v>
      </c>
      <c r="Q9806" s="17" t="s">
        <v>297</v>
      </c>
      <c r="R9806" s="18">
        <v>95</v>
      </c>
      <c r="S9806" s="10">
        <v>44</v>
      </c>
      <c r="AA9806" s="11" t="str">
        <f t="shared" si="153"/>
        <v>58. Tiền GiangHuyện Cái Bè</v>
      </c>
    </row>
    <row r="9807" spans="11:27" ht="15.75">
      <c r="K9807" s="21"/>
      <c r="L9807" s="17"/>
      <c r="M9807" s="17"/>
      <c r="N9807" s="17" t="s">
        <v>512</v>
      </c>
      <c r="O9807" s="17" t="s">
        <v>1818</v>
      </c>
      <c r="P9807" s="17" t="s">
        <v>8648</v>
      </c>
      <c r="Q9807" s="17" t="s">
        <v>297</v>
      </c>
      <c r="R9807" s="18">
        <v>95</v>
      </c>
      <c r="S9807" s="10">
        <v>44</v>
      </c>
      <c r="AA9807" s="11" t="str">
        <f t="shared" si="153"/>
        <v>58. Tiền GiangHuyện Cái Bè</v>
      </c>
    </row>
    <row r="9808" spans="11:27" ht="15.75">
      <c r="K9808" s="21"/>
      <c r="L9808" s="17"/>
      <c r="M9808" s="17"/>
      <c r="N9808" s="17" t="s">
        <v>512</v>
      </c>
      <c r="O9808" s="17" t="s">
        <v>1818</v>
      </c>
      <c r="P9808" s="17" t="s">
        <v>8649</v>
      </c>
      <c r="Q9808" s="17" t="s">
        <v>297</v>
      </c>
      <c r="R9808" s="18">
        <v>95</v>
      </c>
      <c r="S9808" s="10">
        <v>44</v>
      </c>
      <c r="AA9808" s="11" t="str">
        <f t="shared" si="153"/>
        <v>58. Tiền GiangHuyện Cái Bè</v>
      </c>
    </row>
    <row r="9809" spans="11:27" ht="15.75">
      <c r="K9809" s="21"/>
      <c r="L9809" s="17"/>
      <c r="M9809" s="17"/>
      <c r="N9809" s="17" t="s">
        <v>512</v>
      </c>
      <c r="O9809" s="17" t="s">
        <v>1818</v>
      </c>
      <c r="P9809" s="17" t="s">
        <v>472</v>
      </c>
      <c r="Q9809" s="17" t="s">
        <v>297</v>
      </c>
      <c r="R9809" s="18">
        <v>95</v>
      </c>
      <c r="S9809" s="10">
        <v>44</v>
      </c>
      <c r="AA9809" s="11" t="str">
        <f t="shared" si="153"/>
        <v>58. Tiền GiangHuyện Cái Bè</v>
      </c>
    </row>
    <row r="9810" spans="11:27" ht="15.75">
      <c r="K9810" s="21"/>
      <c r="L9810" s="17"/>
      <c r="M9810" s="17"/>
      <c r="N9810" s="17" t="s">
        <v>512</v>
      </c>
      <c r="O9810" s="17" t="s">
        <v>1818</v>
      </c>
      <c r="P9810" s="17" t="s">
        <v>4134</v>
      </c>
      <c r="Q9810" s="17" t="s">
        <v>297</v>
      </c>
      <c r="R9810" s="18">
        <v>95</v>
      </c>
      <c r="S9810" s="10">
        <v>44</v>
      </c>
      <c r="AA9810" s="11" t="str">
        <f t="shared" si="153"/>
        <v>58. Tiền GiangHuyện Cái Bè</v>
      </c>
    </row>
    <row r="9811" spans="11:27" ht="15.75">
      <c r="K9811" s="21"/>
      <c r="L9811" s="17"/>
      <c r="M9811" s="17"/>
      <c r="N9811" s="17" t="s">
        <v>512</v>
      </c>
      <c r="O9811" s="17" t="s">
        <v>1818</v>
      </c>
      <c r="P9811" s="17" t="s">
        <v>6153</v>
      </c>
      <c r="Q9811" s="17" t="s">
        <v>297</v>
      </c>
      <c r="R9811" s="18">
        <v>95</v>
      </c>
      <c r="S9811" s="10">
        <v>44</v>
      </c>
      <c r="AA9811" s="11" t="str">
        <f t="shared" si="153"/>
        <v>58. Tiền GiangHuyện Cái Bè</v>
      </c>
    </row>
    <row r="9812" spans="11:27" ht="15.75">
      <c r="K9812" s="21"/>
      <c r="L9812" s="17"/>
      <c r="M9812" s="17"/>
      <c r="N9812" s="17" t="s">
        <v>512</v>
      </c>
      <c r="O9812" s="17" t="s">
        <v>1818</v>
      </c>
      <c r="P9812" s="17" t="s">
        <v>1086</v>
      </c>
      <c r="Q9812" s="17" t="s">
        <v>297</v>
      </c>
      <c r="R9812" s="18">
        <v>95</v>
      </c>
      <c r="S9812" s="10">
        <v>44</v>
      </c>
      <c r="AA9812" s="11" t="str">
        <f t="shared" si="153"/>
        <v>58. Tiền GiangHuyện Cái Bè</v>
      </c>
    </row>
    <row r="9813" spans="11:27" ht="15.75">
      <c r="K9813" s="21"/>
      <c r="L9813" s="17"/>
      <c r="M9813" s="17"/>
      <c r="N9813" s="17" t="s">
        <v>512</v>
      </c>
      <c r="O9813" s="17" t="s">
        <v>1818</v>
      </c>
      <c r="P9813" s="17" t="s">
        <v>2567</v>
      </c>
      <c r="Q9813" s="17" t="s">
        <v>297</v>
      </c>
      <c r="R9813" s="18">
        <v>95</v>
      </c>
      <c r="S9813" s="10">
        <v>44</v>
      </c>
      <c r="AA9813" s="11" t="str">
        <f t="shared" si="153"/>
        <v>58. Tiền GiangHuyện Cái Bè</v>
      </c>
    </row>
    <row r="9814" spans="11:27" ht="15.75">
      <c r="K9814" s="21"/>
      <c r="L9814" s="17"/>
      <c r="M9814" s="17"/>
      <c r="N9814" s="17" t="s">
        <v>512</v>
      </c>
      <c r="O9814" s="17" t="s">
        <v>1818</v>
      </c>
      <c r="P9814" s="17" t="s">
        <v>8650</v>
      </c>
      <c r="Q9814" s="17" t="s">
        <v>297</v>
      </c>
      <c r="R9814" s="18">
        <v>95</v>
      </c>
      <c r="S9814" s="10">
        <v>44</v>
      </c>
      <c r="AA9814" s="11" t="str">
        <f t="shared" si="153"/>
        <v>58. Tiền GiangHuyện Cái Bè</v>
      </c>
    </row>
    <row r="9815" spans="11:27" ht="15.75">
      <c r="K9815" s="21"/>
      <c r="L9815" s="17"/>
      <c r="M9815" s="17"/>
      <c r="N9815" s="17" t="s">
        <v>512</v>
      </c>
      <c r="O9815" s="17" t="s">
        <v>1818</v>
      </c>
      <c r="P9815" s="17" t="s">
        <v>8651</v>
      </c>
      <c r="Q9815" s="17" t="s">
        <v>297</v>
      </c>
      <c r="R9815" s="18">
        <v>95</v>
      </c>
      <c r="S9815" s="10">
        <v>44</v>
      </c>
      <c r="AA9815" s="11" t="str">
        <f t="shared" si="153"/>
        <v>58. Tiền GiangHuyện Cái Bè</v>
      </c>
    </row>
    <row r="9816" spans="11:27" ht="15.75">
      <c r="K9816" s="21"/>
      <c r="L9816" s="17"/>
      <c r="M9816" s="17"/>
      <c r="N9816" s="17" t="s">
        <v>512</v>
      </c>
      <c r="O9816" s="17" t="s">
        <v>1820</v>
      </c>
      <c r="P9816" s="17" t="s">
        <v>1111</v>
      </c>
      <c r="Q9816" s="17" t="s">
        <v>297</v>
      </c>
      <c r="R9816" s="18">
        <v>95</v>
      </c>
      <c r="S9816" s="10">
        <v>44</v>
      </c>
      <c r="AA9816" s="11" t="str">
        <f t="shared" si="153"/>
        <v>58. Tiền GiangHuyện Cai Lậy</v>
      </c>
    </row>
    <row r="9817" spans="11:27" ht="15.75">
      <c r="K9817" s="21"/>
      <c r="L9817" s="17"/>
      <c r="M9817" s="17"/>
      <c r="N9817" s="17" t="s">
        <v>512</v>
      </c>
      <c r="O9817" s="17" t="s">
        <v>1820</v>
      </c>
      <c r="P9817" s="17" t="s">
        <v>3001</v>
      </c>
      <c r="Q9817" s="17" t="s">
        <v>297</v>
      </c>
      <c r="R9817" s="18">
        <v>95</v>
      </c>
      <c r="S9817" s="10">
        <v>44</v>
      </c>
      <c r="AA9817" s="11" t="str">
        <f t="shared" si="153"/>
        <v>58. Tiền GiangHuyện Cai Lậy</v>
      </c>
    </row>
    <row r="9818" spans="11:27" ht="15.75">
      <c r="K9818" s="21"/>
      <c r="L9818" s="17"/>
      <c r="M9818" s="17"/>
      <c r="N9818" s="17" t="s">
        <v>512</v>
      </c>
      <c r="O9818" s="17" t="s">
        <v>1820</v>
      </c>
      <c r="P9818" s="17" t="s">
        <v>8652</v>
      </c>
      <c r="Q9818" s="17" t="s">
        <v>297</v>
      </c>
      <c r="R9818" s="18">
        <v>95</v>
      </c>
      <c r="S9818" s="10">
        <v>44</v>
      </c>
      <c r="AA9818" s="11" t="str">
        <f t="shared" si="153"/>
        <v>58. Tiền GiangHuyện Cai Lậy</v>
      </c>
    </row>
    <row r="9819" spans="11:27" ht="15.75">
      <c r="K9819" s="21"/>
      <c r="L9819" s="17"/>
      <c r="M9819" s="17"/>
      <c r="N9819" s="17" t="s">
        <v>512</v>
      </c>
      <c r="O9819" s="17" t="s">
        <v>1820</v>
      </c>
      <c r="P9819" s="17" t="s">
        <v>8653</v>
      </c>
      <c r="Q9819" s="17" t="s">
        <v>297</v>
      </c>
      <c r="R9819" s="18">
        <v>95</v>
      </c>
      <c r="S9819" s="10">
        <v>44</v>
      </c>
      <c r="AA9819" s="11" t="str">
        <f t="shared" si="153"/>
        <v>58. Tiền GiangHuyện Cai Lậy</v>
      </c>
    </row>
    <row r="9820" spans="11:27" ht="15.75">
      <c r="K9820" s="21"/>
      <c r="L9820" s="17"/>
      <c r="M9820" s="17"/>
      <c r="N9820" s="17" t="s">
        <v>512</v>
      </c>
      <c r="O9820" s="17" t="s">
        <v>1820</v>
      </c>
      <c r="P9820" s="17" t="s">
        <v>8654</v>
      </c>
      <c r="Q9820" s="17" t="s">
        <v>297</v>
      </c>
      <c r="R9820" s="18">
        <v>95</v>
      </c>
      <c r="S9820" s="10">
        <v>44</v>
      </c>
      <c r="AA9820" s="11" t="str">
        <f t="shared" si="153"/>
        <v>58. Tiền GiangHuyện Cai Lậy</v>
      </c>
    </row>
    <row r="9821" spans="11:27" ht="15.75">
      <c r="K9821" s="21"/>
      <c r="L9821" s="17"/>
      <c r="M9821" s="17"/>
      <c r="N9821" s="17" t="s">
        <v>512</v>
      </c>
      <c r="O9821" s="17" t="s">
        <v>1820</v>
      </c>
      <c r="P9821" s="17" t="s">
        <v>8655</v>
      </c>
      <c r="Q9821" s="17" t="s">
        <v>297</v>
      </c>
      <c r="R9821" s="18">
        <v>95</v>
      </c>
      <c r="S9821" s="10">
        <v>44</v>
      </c>
      <c r="AA9821" s="11" t="str">
        <f t="shared" si="153"/>
        <v>58. Tiền GiangHuyện Cai Lậy</v>
      </c>
    </row>
    <row r="9822" spans="11:27" ht="15.75">
      <c r="K9822" s="21"/>
      <c r="L9822" s="17"/>
      <c r="M9822" s="17"/>
      <c r="N9822" s="17" t="s">
        <v>512</v>
      </c>
      <c r="O9822" s="17" t="s">
        <v>1820</v>
      </c>
      <c r="P9822" s="17" t="s">
        <v>4070</v>
      </c>
      <c r="Q9822" s="17" t="s">
        <v>297</v>
      </c>
      <c r="R9822" s="18">
        <v>95</v>
      </c>
      <c r="S9822" s="10">
        <v>44</v>
      </c>
      <c r="AA9822" s="11" t="str">
        <f t="shared" si="153"/>
        <v>58. Tiền GiangHuyện Cai Lậy</v>
      </c>
    </row>
    <row r="9823" spans="11:27" ht="15.75">
      <c r="K9823" s="21"/>
      <c r="L9823" s="17"/>
      <c r="M9823" s="17"/>
      <c r="N9823" s="17" t="s">
        <v>512</v>
      </c>
      <c r="O9823" s="17" t="s">
        <v>1820</v>
      </c>
      <c r="P9823" s="17" t="s">
        <v>8656</v>
      </c>
      <c r="Q9823" s="17" t="s">
        <v>297</v>
      </c>
      <c r="R9823" s="18">
        <v>95</v>
      </c>
      <c r="S9823" s="10">
        <v>44</v>
      </c>
      <c r="AA9823" s="11" t="str">
        <f t="shared" si="153"/>
        <v>58. Tiền GiangHuyện Cai Lậy</v>
      </c>
    </row>
    <row r="9824" spans="11:27" ht="15.75">
      <c r="K9824" s="21"/>
      <c r="L9824" s="17"/>
      <c r="M9824" s="17"/>
      <c r="N9824" s="17" t="s">
        <v>512</v>
      </c>
      <c r="O9824" s="17" t="s">
        <v>1820</v>
      </c>
      <c r="P9824" s="17" t="s">
        <v>8657</v>
      </c>
      <c r="Q9824" s="17" t="s">
        <v>297</v>
      </c>
      <c r="R9824" s="18">
        <v>95</v>
      </c>
      <c r="S9824" s="10">
        <v>44</v>
      </c>
      <c r="AA9824" s="11" t="str">
        <f t="shared" si="153"/>
        <v>58. Tiền GiangHuyện Cai Lậy</v>
      </c>
    </row>
    <row r="9825" spans="11:27" ht="15.75">
      <c r="K9825" s="21"/>
      <c r="L9825" s="17"/>
      <c r="M9825" s="17"/>
      <c r="N9825" s="17" t="s">
        <v>512</v>
      </c>
      <c r="O9825" s="17" t="s">
        <v>1820</v>
      </c>
      <c r="P9825" s="17" t="s">
        <v>1230</v>
      </c>
      <c r="Q9825" s="17" t="s">
        <v>297</v>
      </c>
      <c r="R9825" s="18">
        <v>95</v>
      </c>
      <c r="S9825" s="10">
        <v>44</v>
      </c>
      <c r="AA9825" s="11" t="str">
        <f t="shared" si="153"/>
        <v>58. Tiền GiangHuyện Cai Lậy</v>
      </c>
    </row>
    <row r="9826" spans="11:27" ht="15.75">
      <c r="K9826" s="21"/>
      <c r="L9826" s="17"/>
      <c r="M9826" s="17"/>
      <c r="N9826" s="17" t="s">
        <v>512</v>
      </c>
      <c r="O9826" s="17" t="s">
        <v>1820</v>
      </c>
      <c r="P9826" s="17" t="s">
        <v>2330</v>
      </c>
      <c r="Q9826" s="17" t="s">
        <v>297</v>
      </c>
      <c r="R9826" s="18">
        <v>95</v>
      </c>
      <c r="S9826" s="10">
        <v>44</v>
      </c>
      <c r="AA9826" s="11" t="str">
        <f t="shared" si="153"/>
        <v>58. Tiền GiangHuyện Cai Lậy</v>
      </c>
    </row>
    <row r="9827" spans="11:27" ht="15.75">
      <c r="K9827" s="21"/>
      <c r="L9827" s="17"/>
      <c r="M9827" s="17"/>
      <c r="N9827" s="17" t="s">
        <v>512</v>
      </c>
      <c r="O9827" s="17" t="s">
        <v>1820</v>
      </c>
      <c r="P9827" s="17" t="s">
        <v>354</v>
      </c>
      <c r="Q9827" s="17" t="s">
        <v>297</v>
      </c>
      <c r="R9827" s="18">
        <v>95</v>
      </c>
      <c r="S9827" s="10">
        <v>44</v>
      </c>
      <c r="AA9827" s="11" t="str">
        <f t="shared" si="153"/>
        <v>58. Tiền GiangHuyện Cai Lậy</v>
      </c>
    </row>
    <row r="9828" spans="11:27" ht="15.75">
      <c r="K9828" s="21"/>
      <c r="L9828" s="17"/>
      <c r="M9828" s="17"/>
      <c r="N9828" s="17" t="s">
        <v>512</v>
      </c>
      <c r="O9828" s="17" t="s">
        <v>1820</v>
      </c>
      <c r="P9828" s="17" t="s">
        <v>2608</v>
      </c>
      <c r="Q9828" s="17" t="s">
        <v>297</v>
      </c>
      <c r="R9828" s="18">
        <v>95</v>
      </c>
      <c r="S9828" s="10">
        <v>44</v>
      </c>
      <c r="AA9828" s="11" t="str">
        <f t="shared" si="153"/>
        <v>58. Tiền GiangHuyện Cai Lậy</v>
      </c>
    </row>
    <row r="9829" spans="11:27" ht="15.75">
      <c r="K9829" s="21"/>
      <c r="L9829" s="17"/>
      <c r="M9829" s="17"/>
      <c r="N9829" s="17" t="s">
        <v>512</v>
      </c>
      <c r="O9829" s="17" t="s">
        <v>1820</v>
      </c>
      <c r="P9829" s="17" t="s">
        <v>8658</v>
      </c>
      <c r="Q9829" s="17" t="s">
        <v>297</v>
      </c>
      <c r="R9829" s="18">
        <v>95</v>
      </c>
      <c r="S9829" s="10">
        <v>44</v>
      </c>
      <c r="AA9829" s="11" t="str">
        <f t="shared" si="153"/>
        <v>58. Tiền GiangHuyện Cai Lậy</v>
      </c>
    </row>
    <row r="9830" spans="11:27" ht="15.75">
      <c r="K9830" s="21"/>
      <c r="L9830" s="17"/>
      <c r="M9830" s="17"/>
      <c r="N9830" s="17" t="s">
        <v>512</v>
      </c>
      <c r="O9830" s="17" t="s">
        <v>1820</v>
      </c>
      <c r="P9830" s="17" t="s">
        <v>2002</v>
      </c>
      <c r="Q9830" s="17" t="s">
        <v>297</v>
      </c>
      <c r="R9830" s="18">
        <v>95</v>
      </c>
      <c r="S9830" s="10">
        <v>44</v>
      </c>
      <c r="AA9830" s="11" t="str">
        <f t="shared" si="153"/>
        <v>58. Tiền GiangHuyện Cai Lậy</v>
      </c>
    </row>
    <row r="9831" spans="11:27" ht="15.75">
      <c r="K9831" s="21"/>
      <c r="L9831" s="17"/>
      <c r="M9831" s="17"/>
      <c r="N9831" s="17" t="s">
        <v>512</v>
      </c>
      <c r="O9831" s="17" t="s">
        <v>1820</v>
      </c>
      <c r="P9831" s="17" t="s">
        <v>2230</v>
      </c>
      <c r="Q9831" s="17" t="s">
        <v>297</v>
      </c>
      <c r="R9831" s="18">
        <v>95</v>
      </c>
      <c r="S9831" s="10">
        <v>44</v>
      </c>
      <c r="AA9831" s="11" t="str">
        <f t="shared" si="153"/>
        <v>58. Tiền GiangHuyện Cai Lậy</v>
      </c>
    </row>
    <row r="9832" spans="11:27" ht="15.75">
      <c r="K9832" s="21"/>
      <c r="L9832" s="17"/>
      <c r="M9832" s="17"/>
      <c r="N9832" s="17" t="s">
        <v>512</v>
      </c>
      <c r="O9832" s="17" t="s">
        <v>601</v>
      </c>
      <c r="P9832" s="17" t="s">
        <v>5393</v>
      </c>
      <c r="Q9832" s="17" t="s">
        <v>297</v>
      </c>
      <c r="R9832" s="18">
        <v>95</v>
      </c>
      <c r="S9832" s="10">
        <v>44</v>
      </c>
      <c r="AA9832" s="11" t="str">
        <f t="shared" si="153"/>
        <v>58. Tiền GiangHuyện Châu Thành</v>
      </c>
    </row>
    <row r="9833" spans="11:27" ht="15.75">
      <c r="K9833" s="21"/>
      <c r="L9833" s="17"/>
      <c r="M9833" s="17"/>
      <c r="N9833" s="17" t="s">
        <v>512</v>
      </c>
      <c r="O9833" s="17" t="s">
        <v>601</v>
      </c>
      <c r="P9833" s="17" t="s">
        <v>8659</v>
      </c>
      <c r="Q9833" s="17" t="s">
        <v>297</v>
      </c>
      <c r="R9833" s="18">
        <v>95</v>
      </c>
      <c r="S9833" s="10">
        <v>44</v>
      </c>
      <c r="AA9833" s="11" t="str">
        <f t="shared" si="153"/>
        <v>58. Tiền GiangHuyện Châu Thành</v>
      </c>
    </row>
    <row r="9834" spans="11:27" ht="15.75">
      <c r="K9834" s="21"/>
      <c r="L9834" s="17"/>
      <c r="M9834" s="17"/>
      <c r="N9834" s="17" t="s">
        <v>512</v>
      </c>
      <c r="O9834" s="17" t="s">
        <v>601</v>
      </c>
      <c r="P9834" s="17" t="s">
        <v>5972</v>
      </c>
      <c r="Q9834" s="17" t="s">
        <v>297</v>
      </c>
      <c r="R9834" s="18">
        <v>95</v>
      </c>
      <c r="S9834" s="10">
        <v>44</v>
      </c>
      <c r="AA9834" s="11" t="str">
        <f t="shared" si="153"/>
        <v>58. Tiền GiangHuyện Châu Thành</v>
      </c>
    </row>
    <row r="9835" spans="11:27" ht="15.75">
      <c r="K9835" s="21"/>
      <c r="L9835" s="17"/>
      <c r="M9835" s="17"/>
      <c r="N9835" s="17" t="s">
        <v>512</v>
      </c>
      <c r="O9835" s="17" t="s">
        <v>601</v>
      </c>
      <c r="P9835" s="17" t="s">
        <v>8660</v>
      </c>
      <c r="Q9835" s="17" t="s">
        <v>297</v>
      </c>
      <c r="R9835" s="18">
        <v>95</v>
      </c>
      <c r="S9835" s="10">
        <v>44</v>
      </c>
      <c r="AA9835" s="11" t="str">
        <f t="shared" si="153"/>
        <v>58. Tiền GiangHuyện Châu Thành</v>
      </c>
    </row>
    <row r="9836" spans="11:27" ht="15.75">
      <c r="K9836" s="21"/>
      <c r="L9836" s="17"/>
      <c r="M9836" s="17"/>
      <c r="N9836" s="17" t="s">
        <v>512</v>
      </c>
      <c r="O9836" s="17" t="s">
        <v>601</v>
      </c>
      <c r="P9836" s="17" t="s">
        <v>8661</v>
      </c>
      <c r="Q9836" s="17" t="s">
        <v>297</v>
      </c>
      <c r="R9836" s="18">
        <v>95</v>
      </c>
      <c r="S9836" s="10">
        <v>44</v>
      </c>
      <c r="AA9836" s="11" t="str">
        <f t="shared" si="153"/>
        <v>58. Tiền GiangHuyện Châu Thành</v>
      </c>
    </row>
    <row r="9837" spans="11:27" ht="15.75">
      <c r="K9837" s="21"/>
      <c r="L9837" s="17"/>
      <c r="M9837" s="17"/>
      <c r="N9837" s="17" t="s">
        <v>512</v>
      </c>
      <c r="O9837" s="17" t="s">
        <v>601</v>
      </c>
      <c r="P9837" s="17" t="s">
        <v>8662</v>
      </c>
      <c r="Q9837" s="17" t="s">
        <v>297</v>
      </c>
      <c r="R9837" s="18">
        <v>95</v>
      </c>
      <c r="S9837" s="10">
        <v>44</v>
      </c>
      <c r="AA9837" s="11" t="str">
        <f t="shared" si="153"/>
        <v>58. Tiền GiangHuyện Châu Thành</v>
      </c>
    </row>
    <row r="9838" spans="11:27" ht="15.75">
      <c r="K9838" s="21"/>
      <c r="L9838" s="17"/>
      <c r="M9838" s="17"/>
      <c r="N9838" s="17" t="s">
        <v>512</v>
      </c>
      <c r="O9838" s="17" t="s">
        <v>601</v>
      </c>
      <c r="P9838" s="17" t="s">
        <v>5339</v>
      </c>
      <c r="Q9838" s="17" t="s">
        <v>297</v>
      </c>
      <c r="R9838" s="18">
        <v>95</v>
      </c>
      <c r="S9838" s="10">
        <v>44</v>
      </c>
      <c r="AA9838" s="11" t="str">
        <f t="shared" si="153"/>
        <v>58. Tiền GiangHuyện Châu Thành</v>
      </c>
    </row>
    <row r="9839" spans="11:27" ht="15.75">
      <c r="K9839" s="21"/>
      <c r="L9839" s="17"/>
      <c r="M9839" s="17"/>
      <c r="N9839" s="17" t="s">
        <v>512</v>
      </c>
      <c r="O9839" s="17" t="s">
        <v>601</v>
      </c>
      <c r="P9839" s="17" t="s">
        <v>8663</v>
      </c>
      <c r="Q9839" s="17" t="s">
        <v>297</v>
      </c>
      <c r="R9839" s="18">
        <v>95</v>
      </c>
      <c r="S9839" s="10">
        <v>44</v>
      </c>
      <c r="AA9839" s="11" t="str">
        <f t="shared" si="153"/>
        <v>58. Tiền GiangHuyện Châu Thành</v>
      </c>
    </row>
    <row r="9840" spans="11:27" ht="15.75">
      <c r="K9840" s="21"/>
      <c r="L9840" s="17"/>
      <c r="M9840" s="17"/>
      <c r="N9840" s="17" t="s">
        <v>512</v>
      </c>
      <c r="O9840" s="17" t="s">
        <v>601</v>
      </c>
      <c r="P9840" s="17" t="s">
        <v>676</v>
      </c>
      <c r="Q9840" s="17" t="s">
        <v>297</v>
      </c>
      <c r="R9840" s="18">
        <v>95</v>
      </c>
      <c r="S9840" s="10">
        <v>44</v>
      </c>
      <c r="AA9840" s="11" t="str">
        <f t="shared" si="153"/>
        <v>58. Tiền GiangHuyện Châu Thành</v>
      </c>
    </row>
    <row r="9841" spans="11:27" ht="15.75">
      <c r="K9841" s="21"/>
      <c r="L9841" s="17"/>
      <c r="M9841" s="17"/>
      <c r="N9841" s="17" t="s">
        <v>512</v>
      </c>
      <c r="O9841" s="17" t="s">
        <v>601</v>
      </c>
      <c r="P9841" s="17" t="s">
        <v>2408</v>
      </c>
      <c r="Q9841" s="17" t="s">
        <v>297</v>
      </c>
      <c r="R9841" s="18">
        <v>95</v>
      </c>
      <c r="S9841" s="10">
        <v>44</v>
      </c>
      <c r="AA9841" s="11" t="str">
        <f t="shared" si="153"/>
        <v>58. Tiền GiangHuyện Châu Thành</v>
      </c>
    </row>
    <row r="9842" spans="11:27" ht="15.75">
      <c r="K9842" s="21"/>
      <c r="L9842" s="17"/>
      <c r="M9842" s="17"/>
      <c r="N9842" s="17" t="s">
        <v>512</v>
      </c>
      <c r="O9842" s="17" t="s">
        <v>601</v>
      </c>
      <c r="P9842" s="17" t="s">
        <v>2936</v>
      </c>
      <c r="Q9842" s="17" t="s">
        <v>297</v>
      </c>
      <c r="R9842" s="18">
        <v>95</v>
      </c>
      <c r="S9842" s="10">
        <v>44</v>
      </c>
      <c r="AA9842" s="11" t="str">
        <f t="shared" si="153"/>
        <v>58. Tiền GiangHuyện Châu Thành</v>
      </c>
    </row>
    <row r="9843" spans="11:27" ht="15.75">
      <c r="K9843" s="21"/>
      <c r="L9843" s="17"/>
      <c r="M9843" s="17"/>
      <c r="N9843" s="17" t="s">
        <v>512</v>
      </c>
      <c r="O9843" s="17" t="s">
        <v>601</v>
      </c>
      <c r="P9843" s="17" t="s">
        <v>3279</v>
      </c>
      <c r="Q9843" s="17" t="s">
        <v>297</v>
      </c>
      <c r="R9843" s="18">
        <v>95</v>
      </c>
      <c r="S9843" s="10">
        <v>44</v>
      </c>
      <c r="AA9843" s="11" t="str">
        <f t="shared" si="153"/>
        <v>58. Tiền GiangHuyện Châu Thành</v>
      </c>
    </row>
    <row r="9844" spans="11:27" ht="15.75">
      <c r="K9844" s="21"/>
      <c r="L9844" s="17"/>
      <c r="M9844" s="17"/>
      <c r="N9844" s="17" t="s">
        <v>512</v>
      </c>
      <c r="O9844" s="17" t="s">
        <v>601</v>
      </c>
      <c r="P9844" s="17" t="s">
        <v>1785</v>
      </c>
      <c r="Q9844" s="17" t="s">
        <v>297</v>
      </c>
      <c r="R9844" s="18">
        <v>95</v>
      </c>
      <c r="S9844" s="10">
        <v>44</v>
      </c>
      <c r="AA9844" s="11" t="str">
        <f t="shared" si="153"/>
        <v>58. Tiền GiangHuyện Châu Thành</v>
      </c>
    </row>
    <row r="9845" spans="11:27" ht="15.75">
      <c r="K9845" s="21"/>
      <c r="L9845" s="17"/>
      <c r="M9845" s="17"/>
      <c r="N9845" s="17" t="s">
        <v>512</v>
      </c>
      <c r="O9845" s="17" t="s">
        <v>601</v>
      </c>
      <c r="P9845" s="17" t="s">
        <v>4669</v>
      </c>
      <c r="Q9845" s="17" t="s">
        <v>297</v>
      </c>
      <c r="R9845" s="18">
        <v>95</v>
      </c>
      <c r="S9845" s="10">
        <v>44</v>
      </c>
      <c r="AA9845" s="11" t="str">
        <f t="shared" si="153"/>
        <v>58. Tiền GiangHuyện Châu Thành</v>
      </c>
    </row>
    <row r="9846" spans="11:27" ht="15.75">
      <c r="K9846" s="21"/>
      <c r="L9846" s="17"/>
      <c r="M9846" s="17"/>
      <c r="N9846" s="17" t="s">
        <v>512</v>
      </c>
      <c r="O9846" s="17" t="s">
        <v>601</v>
      </c>
      <c r="P9846" s="17" t="s">
        <v>8664</v>
      </c>
      <c r="Q9846" s="17" t="s">
        <v>297</v>
      </c>
      <c r="R9846" s="18">
        <v>95</v>
      </c>
      <c r="S9846" s="10">
        <v>44</v>
      </c>
      <c r="AA9846" s="11" t="str">
        <f t="shared" si="153"/>
        <v>58. Tiền GiangHuyện Châu Thành</v>
      </c>
    </row>
    <row r="9847" spans="11:27" ht="15.75">
      <c r="K9847" s="21"/>
      <c r="L9847" s="17"/>
      <c r="M9847" s="17"/>
      <c r="N9847" s="17" t="s">
        <v>512</v>
      </c>
      <c r="O9847" s="17" t="s">
        <v>601</v>
      </c>
      <c r="P9847" s="17" t="s">
        <v>955</v>
      </c>
      <c r="Q9847" s="17" t="s">
        <v>297</v>
      </c>
      <c r="R9847" s="18">
        <v>95</v>
      </c>
      <c r="S9847" s="10">
        <v>44</v>
      </c>
      <c r="AA9847" s="11" t="str">
        <f t="shared" si="153"/>
        <v>58. Tiền GiangHuyện Châu Thành</v>
      </c>
    </row>
    <row r="9848" spans="11:27" ht="15.75">
      <c r="K9848" s="21"/>
      <c r="L9848" s="17"/>
      <c r="M9848" s="17"/>
      <c r="N9848" s="17" t="s">
        <v>512</v>
      </c>
      <c r="O9848" s="17" t="s">
        <v>601</v>
      </c>
      <c r="P9848" s="17" t="s">
        <v>8665</v>
      </c>
      <c r="Q9848" s="17" t="s">
        <v>297</v>
      </c>
      <c r="R9848" s="18">
        <v>95</v>
      </c>
      <c r="S9848" s="10">
        <v>44</v>
      </c>
      <c r="AA9848" s="11" t="str">
        <f t="shared" si="153"/>
        <v>58. Tiền GiangHuyện Châu Thành</v>
      </c>
    </row>
    <row r="9849" spans="11:27" ht="15.75">
      <c r="K9849" s="21"/>
      <c r="L9849" s="17"/>
      <c r="M9849" s="17"/>
      <c r="N9849" s="17" t="s">
        <v>512</v>
      </c>
      <c r="O9849" s="17" t="s">
        <v>601</v>
      </c>
      <c r="P9849" s="17" t="s">
        <v>4647</v>
      </c>
      <c r="Q9849" s="17" t="s">
        <v>297</v>
      </c>
      <c r="R9849" s="18">
        <v>95</v>
      </c>
      <c r="S9849" s="10">
        <v>44</v>
      </c>
      <c r="AA9849" s="11" t="str">
        <f t="shared" si="153"/>
        <v>58. Tiền GiangHuyện Châu Thành</v>
      </c>
    </row>
    <row r="9850" spans="11:27" ht="15.75">
      <c r="K9850" s="21"/>
      <c r="L9850" s="17"/>
      <c r="M9850" s="17"/>
      <c r="N9850" s="17" t="s">
        <v>512</v>
      </c>
      <c r="O9850" s="17" t="s">
        <v>601</v>
      </c>
      <c r="P9850" s="17" t="s">
        <v>8666</v>
      </c>
      <c r="Q9850" s="17" t="s">
        <v>297</v>
      </c>
      <c r="R9850" s="18">
        <v>95</v>
      </c>
      <c r="S9850" s="10">
        <v>44</v>
      </c>
      <c r="AA9850" s="11" t="str">
        <f t="shared" si="153"/>
        <v>58. Tiền GiangHuyện Châu Thành</v>
      </c>
    </row>
    <row r="9851" spans="11:27" ht="15.75">
      <c r="K9851" s="21"/>
      <c r="L9851" s="17"/>
      <c r="M9851" s="17"/>
      <c r="N9851" s="17" t="s">
        <v>512</v>
      </c>
      <c r="O9851" s="17" t="s">
        <v>601</v>
      </c>
      <c r="P9851" s="17" t="s">
        <v>8667</v>
      </c>
      <c r="Q9851" s="17" t="s">
        <v>297</v>
      </c>
      <c r="R9851" s="18">
        <v>95</v>
      </c>
      <c r="S9851" s="10">
        <v>44</v>
      </c>
      <c r="AA9851" s="11" t="str">
        <f t="shared" si="153"/>
        <v>58. Tiền GiangHuyện Châu Thành</v>
      </c>
    </row>
    <row r="9852" spans="11:27" ht="15.75">
      <c r="K9852" s="21"/>
      <c r="L9852" s="17"/>
      <c r="M9852" s="17"/>
      <c r="N9852" s="17" t="s">
        <v>512</v>
      </c>
      <c r="O9852" s="17" t="s">
        <v>601</v>
      </c>
      <c r="P9852" s="17" t="s">
        <v>2203</v>
      </c>
      <c r="Q9852" s="17" t="s">
        <v>297</v>
      </c>
      <c r="R9852" s="18">
        <v>95</v>
      </c>
      <c r="S9852" s="10">
        <v>44</v>
      </c>
      <c r="AA9852" s="11" t="str">
        <f t="shared" si="153"/>
        <v>58. Tiền GiangHuyện Châu Thành</v>
      </c>
    </row>
    <row r="9853" spans="11:27" ht="15.75">
      <c r="K9853" s="21"/>
      <c r="L9853" s="17"/>
      <c r="M9853" s="17"/>
      <c r="N9853" s="17" t="s">
        <v>512</v>
      </c>
      <c r="O9853" s="17" t="s">
        <v>601</v>
      </c>
      <c r="P9853" s="17" t="s">
        <v>8668</v>
      </c>
      <c r="Q9853" s="17" t="s">
        <v>297</v>
      </c>
      <c r="R9853" s="18">
        <v>95</v>
      </c>
      <c r="S9853" s="10">
        <v>44</v>
      </c>
      <c r="AA9853" s="11" t="str">
        <f t="shared" si="153"/>
        <v>58. Tiền GiangHuyện Châu Thành</v>
      </c>
    </row>
    <row r="9854" spans="11:27" ht="15.75">
      <c r="K9854" s="21"/>
      <c r="L9854" s="17"/>
      <c r="M9854" s="17"/>
      <c r="N9854" s="17" t="s">
        <v>512</v>
      </c>
      <c r="O9854" s="17" t="s">
        <v>601</v>
      </c>
      <c r="P9854" s="17" t="s">
        <v>3172</v>
      </c>
      <c r="Q9854" s="17" t="s">
        <v>297</v>
      </c>
      <c r="R9854" s="18">
        <v>95</v>
      </c>
      <c r="S9854" s="10">
        <v>44</v>
      </c>
      <c r="AA9854" s="11" t="str">
        <f t="shared" si="153"/>
        <v>58. Tiền GiangHuyện Châu Thành</v>
      </c>
    </row>
    <row r="9855" spans="11:27" ht="15.75">
      <c r="K9855" s="21"/>
      <c r="L9855" s="17"/>
      <c r="M9855" s="17"/>
      <c r="N9855" s="17" t="s">
        <v>512</v>
      </c>
      <c r="O9855" s="17" t="s">
        <v>1823</v>
      </c>
      <c r="P9855" s="17" t="s">
        <v>8669</v>
      </c>
      <c r="Q9855" s="17" t="s">
        <v>297</v>
      </c>
      <c r="R9855" s="18">
        <v>95</v>
      </c>
      <c r="S9855" s="10">
        <v>44</v>
      </c>
      <c r="AA9855" s="11" t="str">
        <f t="shared" si="153"/>
        <v>58. Tiền GiangHuyện Chợ Gạo</v>
      </c>
    </row>
    <row r="9856" spans="11:27" ht="15.75">
      <c r="K9856" s="21"/>
      <c r="L9856" s="17"/>
      <c r="M9856" s="17"/>
      <c r="N9856" s="17" t="s">
        <v>512</v>
      </c>
      <c r="O9856" s="17" t="s">
        <v>1823</v>
      </c>
      <c r="P9856" s="17" t="s">
        <v>8670</v>
      </c>
      <c r="Q9856" s="17" t="s">
        <v>297</v>
      </c>
      <c r="R9856" s="18">
        <v>95</v>
      </c>
      <c r="S9856" s="10">
        <v>44</v>
      </c>
      <c r="AA9856" s="11" t="str">
        <f t="shared" si="153"/>
        <v>58. Tiền GiangHuyện Chợ Gạo</v>
      </c>
    </row>
    <row r="9857" spans="11:27" ht="15.75">
      <c r="K9857" s="21"/>
      <c r="L9857" s="17"/>
      <c r="M9857" s="17"/>
      <c r="N9857" s="17" t="s">
        <v>512</v>
      </c>
      <c r="O9857" s="17" t="s">
        <v>1823</v>
      </c>
      <c r="P9857" s="17" t="s">
        <v>8671</v>
      </c>
      <c r="Q9857" s="17" t="s">
        <v>297</v>
      </c>
      <c r="R9857" s="18">
        <v>95</v>
      </c>
      <c r="S9857" s="10">
        <v>44</v>
      </c>
      <c r="AA9857" s="11" t="str">
        <f t="shared" si="153"/>
        <v>58. Tiền GiangHuyện Chợ Gạo</v>
      </c>
    </row>
    <row r="9858" spans="11:27" ht="15.75">
      <c r="K9858" s="21"/>
      <c r="L9858" s="17"/>
      <c r="M9858" s="17"/>
      <c r="N9858" s="17" t="s">
        <v>512</v>
      </c>
      <c r="O9858" s="17" t="s">
        <v>1823</v>
      </c>
      <c r="P9858" s="17" t="s">
        <v>8672</v>
      </c>
      <c r="Q9858" s="17" t="s">
        <v>297</v>
      </c>
      <c r="R9858" s="18">
        <v>95</v>
      </c>
      <c r="S9858" s="10">
        <v>44</v>
      </c>
      <c r="AA9858" s="11" t="str">
        <f t="shared" si="153"/>
        <v>58. Tiền GiangHuyện Chợ Gạo</v>
      </c>
    </row>
    <row r="9859" spans="11:27" ht="15.75">
      <c r="K9859" s="21"/>
      <c r="L9859" s="17"/>
      <c r="M9859" s="17"/>
      <c r="N9859" s="17" t="s">
        <v>512</v>
      </c>
      <c r="O9859" s="17" t="s">
        <v>1823</v>
      </c>
      <c r="P9859" s="17" t="s">
        <v>8673</v>
      </c>
      <c r="Q9859" s="17" t="s">
        <v>297</v>
      </c>
      <c r="R9859" s="18">
        <v>95</v>
      </c>
      <c r="S9859" s="10">
        <v>44</v>
      </c>
      <c r="AA9859" s="11" t="str">
        <f t="shared" si="153"/>
        <v>58. Tiền GiangHuyện Chợ Gạo</v>
      </c>
    </row>
    <row r="9860" spans="11:27" ht="15.75">
      <c r="K9860" s="21"/>
      <c r="L9860" s="17"/>
      <c r="M9860" s="17"/>
      <c r="N9860" s="17" t="s">
        <v>512</v>
      </c>
      <c r="O9860" s="17" t="s">
        <v>1823</v>
      </c>
      <c r="P9860" s="17" t="s">
        <v>8674</v>
      </c>
      <c r="Q9860" s="17" t="s">
        <v>297</v>
      </c>
      <c r="R9860" s="18">
        <v>95</v>
      </c>
      <c r="S9860" s="10">
        <v>44</v>
      </c>
      <c r="AA9860" s="11" t="str">
        <f t="shared" si="153"/>
        <v>58. Tiền GiangHuyện Chợ Gạo</v>
      </c>
    </row>
    <row r="9861" spans="11:27" ht="15.75">
      <c r="K9861" s="21"/>
      <c r="L9861" s="17"/>
      <c r="M9861" s="17"/>
      <c r="N9861" s="17" t="s">
        <v>512</v>
      </c>
      <c r="O9861" s="17" t="s">
        <v>1823</v>
      </c>
      <c r="P9861" s="17" t="s">
        <v>8675</v>
      </c>
      <c r="Q9861" s="17" t="s">
        <v>297</v>
      </c>
      <c r="R9861" s="18">
        <v>95</v>
      </c>
      <c r="S9861" s="10">
        <v>44</v>
      </c>
      <c r="AA9861" s="11" t="str">
        <f t="shared" si="153"/>
        <v>58. Tiền GiangHuyện Chợ Gạo</v>
      </c>
    </row>
    <row r="9862" spans="11:27" ht="15.75">
      <c r="K9862" s="21"/>
      <c r="L9862" s="17"/>
      <c r="M9862" s="17"/>
      <c r="N9862" s="17" t="s">
        <v>512</v>
      </c>
      <c r="O9862" s="17" t="s">
        <v>1823</v>
      </c>
      <c r="P9862" s="17" t="s">
        <v>8676</v>
      </c>
      <c r="Q9862" s="17" t="s">
        <v>297</v>
      </c>
      <c r="R9862" s="18">
        <v>95</v>
      </c>
      <c r="S9862" s="10">
        <v>44</v>
      </c>
      <c r="AA9862" s="11" t="str">
        <f t="shared" ref="AA9862:AA9925" si="154">N9862&amp;O9862</f>
        <v>58. Tiền GiangHuyện Chợ Gạo</v>
      </c>
    </row>
    <row r="9863" spans="11:27" ht="15.75">
      <c r="K9863" s="21"/>
      <c r="L9863" s="17"/>
      <c r="M9863" s="17"/>
      <c r="N9863" s="17" t="s">
        <v>512</v>
      </c>
      <c r="O9863" s="17" t="s">
        <v>1823</v>
      </c>
      <c r="P9863" s="17" t="s">
        <v>8677</v>
      </c>
      <c r="Q9863" s="17" t="s">
        <v>297</v>
      </c>
      <c r="R9863" s="18">
        <v>95</v>
      </c>
      <c r="S9863" s="10">
        <v>44</v>
      </c>
      <c r="AA9863" s="11" t="str">
        <f t="shared" si="154"/>
        <v>58. Tiền GiangHuyện Chợ Gạo</v>
      </c>
    </row>
    <row r="9864" spans="11:27" ht="15.75">
      <c r="K9864" s="21"/>
      <c r="L9864" s="17"/>
      <c r="M9864" s="17"/>
      <c r="N9864" s="17" t="s">
        <v>512</v>
      </c>
      <c r="O9864" s="17" t="s">
        <v>1823</v>
      </c>
      <c r="P9864" s="17" t="s">
        <v>8678</v>
      </c>
      <c r="Q9864" s="17" t="s">
        <v>297</v>
      </c>
      <c r="R9864" s="18">
        <v>95</v>
      </c>
      <c r="S9864" s="10">
        <v>44</v>
      </c>
      <c r="AA9864" s="11" t="str">
        <f t="shared" si="154"/>
        <v>58. Tiền GiangHuyện Chợ Gạo</v>
      </c>
    </row>
    <row r="9865" spans="11:27" ht="15.75">
      <c r="K9865" s="21"/>
      <c r="L9865" s="17"/>
      <c r="M9865" s="17"/>
      <c r="N9865" s="17" t="s">
        <v>512</v>
      </c>
      <c r="O9865" s="17" t="s">
        <v>1823</v>
      </c>
      <c r="P9865" s="17" t="s">
        <v>8679</v>
      </c>
      <c r="Q9865" s="17" t="s">
        <v>297</v>
      </c>
      <c r="R9865" s="18">
        <v>95</v>
      </c>
      <c r="S9865" s="10">
        <v>44</v>
      </c>
      <c r="AA9865" s="11" t="str">
        <f t="shared" si="154"/>
        <v>58. Tiền GiangHuyện Chợ Gạo</v>
      </c>
    </row>
    <row r="9866" spans="11:27" ht="15.75">
      <c r="K9866" s="21"/>
      <c r="L9866" s="17"/>
      <c r="M9866" s="17"/>
      <c r="N9866" s="17" t="s">
        <v>512</v>
      </c>
      <c r="O9866" s="17" t="s">
        <v>1823</v>
      </c>
      <c r="P9866" s="17" t="s">
        <v>8680</v>
      </c>
      <c r="Q9866" s="17" t="s">
        <v>297</v>
      </c>
      <c r="R9866" s="18">
        <v>95</v>
      </c>
      <c r="S9866" s="10">
        <v>44</v>
      </c>
      <c r="AA9866" s="11" t="str">
        <f t="shared" si="154"/>
        <v>58. Tiền GiangHuyện Chợ Gạo</v>
      </c>
    </row>
    <row r="9867" spans="11:27" ht="15.75">
      <c r="K9867" s="21"/>
      <c r="L9867" s="17"/>
      <c r="M9867" s="17"/>
      <c r="N9867" s="17" t="s">
        <v>512</v>
      </c>
      <c r="O9867" s="17" t="s">
        <v>1823</v>
      </c>
      <c r="P9867" s="17" t="s">
        <v>8681</v>
      </c>
      <c r="Q9867" s="17" t="s">
        <v>297</v>
      </c>
      <c r="R9867" s="18">
        <v>95</v>
      </c>
      <c r="S9867" s="10">
        <v>44</v>
      </c>
      <c r="AA9867" s="11" t="str">
        <f t="shared" si="154"/>
        <v>58. Tiền GiangHuyện Chợ Gạo</v>
      </c>
    </row>
    <row r="9868" spans="11:27" ht="15.75">
      <c r="K9868" s="21"/>
      <c r="L9868" s="17"/>
      <c r="M9868" s="17"/>
      <c r="N9868" s="17" t="s">
        <v>512</v>
      </c>
      <c r="O9868" s="17" t="s">
        <v>1823</v>
      </c>
      <c r="P9868" s="17" t="s">
        <v>8682</v>
      </c>
      <c r="Q9868" s="17" t="s">
        <v>297</v>
      </c>
      <c r="R9868" s="18">
        <v>95</v>
      </c>
      <c r="S9868" s="10">
        <v>44</v>
      </c>
      <c r="AA9868" s="11" t="str">
        <f t="shared" si="154"/>
        <v>58. Tiền GiangHuyện Chợ Gạo</v>
      </c>
    </row>
    <row r="9869" spans="11:27" ht="15.75">
      <c r="K9869" s="21"/>
      <c r="L9869" s="17"/>
      <c r="M9869" s="17"/>
      <c r="N9869" s="17" t="s">
        <v>512</v>
      </c>
      <c r="O9869" s="17" t="s">
        <v>1823</v>
      </c>
      <c r="P9869" s="17" t="s">
        <v>8683</v>
      </c>
      <c r="Q9869" s="17" t="s">
        <v>297</v>
      </c>
      <c r="R9869" s="18">
        <v>95</v>
      </c>
      <c r="S9869" s="10">
        <v>44</v>
      </c>
      <c r="AA9869" s="11" t="str">
        <f t="shared" si="154"/>
        <v>58. Tiền GiangHuyện Chợ Gạo</v>
      </c>
    </row>
    <row r="9870" spans="11:27" ht="15.75">
      <c r="K9870" s="21"/>
      <c r="L9870" s="17"/>
      <c r="M9870" s="17"/>
      <c r="N9870" s="17" t="s">
        <v>512</v>
      </c>
      <c r="O9870" s="17" t="s">
        <v>1823</v>
      </c>
      <c r="P9870" s="17" t="s">
        <v>8684</v>
      </c>
      <c r="Q9870" s="17" t="s">
        <v>297</v>
      </c>
      <c r="R9870" s="18">
        <v>95</v>
      </c>
      <c r="S9870" s="10">
        <v>44</v>
      </c>
      <c r="AA9870" s="11" t="str">
        <f t="shared" si="154"/>
        <v>58. Tiền GiangHuyện Chợ Gạo</v>
      </c>
    </row>
    <row r="9871" spans="11:27" ht="15.75">
      <c r="K9871" s="21"/>
      <c r="L9871" s="17"/>
      <c r="M9871" s="17"/>
      <c r="N9871" s="17" t="s">
        <v>512</v>
      </c>
      <c r="O9871" s="17" t="s">
        <v>1823</v>
      </c>
      <c r="P9871" s="17" t="s">
        <v>507</v>
      </c>
      <c r="Q9871" s="17" t="s">
        <v>297</v>
      </c>
      <c r="R9871" s="18">
        <v>95</v>
      </c>
      <c r="S9871" s="10">
        <v>44</v>
      </c>
      <c r="AA9871" s="11" t="str">
        <f t="shared" si="154"/>
        <v>58. Tiền GiangHuyện Chợ Gạo</v>
      </c>
    </row>
    <row r="9872" spans="11:27" ht="15.75">
      <c r="K9872" s="21"/>
      <c r="L9872" s="17"/>
      <c r="M9872" s="17"/>
      <c r="N9872" s="17" t="s">
        <v>512</v>
      </c>
      <c r="O9872" s="17" t="s">
        <v>1823</v>
      </c>
      <c r="P9872" s="17" t="s">
        <v>526</v>
      </c>
      <c r="Q9872" s="17" t="s">
        <v>297</v>
      </c>
      <c r="R9872" s="18">
        <v>95</v>
      </c>
      <c r="S9872" s="10">
        <v>44</v>
      </c>
      <c r="AA9872" s="11" t="str">
        <f t="shared" si="154"/>
        <v>58. Tiền GiangHuyện Chợ Gạo</v>
      </c>
    </row>
    <row r="9873" spans="11:27" ht="15.75">
      <c r="K9873" s="21"/>
      <c r="L9873" s="17"/>
      <c r="M9873" s="17"/>
      <c r="N9873" s="17" t="s">
        <v>512</v>
      </c>
      <c r="O9873" s="17" t="s">
        <v>1823</v>
      </c>
      <c r="P9873" s="17" t="s">
        <v>3958</v>
      </c>
      <c r="Q9873" s="17" t="s">
        <v>297</v>
      </c>
      <c r="R9873" s="18">
        <v>95</v>
      </c>
      <c r="S9873" s="10">
        <v>44</v>
      </c>
      <c r="AA9873" s="11" t="str">
        <f t="shared" si="154"/>
        <v>58. Tiền GiangHuyện Chợ Gạo</v>
      </c>
    </row>
    <row r="9874" spans="11:27" ht="15.75">
      <c r="K9874" s="21"/>
      <c r="L9874" s="17"/>
      <c r="M9874" s="17"/>
      <c r="N9874" s="17" t="s">
        <v>512</v>
      </c>
      <c r="O9874" s="17" t="s">
        <v>1825</v>
      </c>
      <c r="P9874" s="17" t="s">
        <v>8685</v>
      </c>
      <c r="Q9874" s="17" t="s">
        <v>297</v>
      </c>
      <c r="R9874" s="18">
        <v>95</v>
      </c>
      <c r="S9874" s="10">
        <v>44</v>
      </c>
      <c r="AA9874" s="11" t="str">
        <f t="shared" si="154"/>
        <v>58. Tiền GiangHuyện Gò Công Đông</v>
      </c>
    </row>
    <row r="9875" spans="11:27" ht="15.75">
      <c r="K9875" s="21"/>
      <c r="L9875" s="17"/>
      <c r="M9875" s="17"/>
      <c r="N9875" s="17" t="s">
        <v>512</v>
      </c>
      <c r="O9875" s="17" t="s">
        <v>1825</v>
      </c>
      <c r="P9875" s="17" t="s">
        <v>8686</v>
      </c>
      <c r="Q9875" s="17" t="s">
        <v>297</v>
      </c>
      <c r="R9875" s="18">
        <v>95</v>
      </c>
      <c r="S9875" s="10">
        <v>44</v>
      </c>
      <c r="AA9875" s="11" t="str">
        <f t="shared" si="154"/>
        <v>58. Tiền GiangHuyện Gò Công Đông</v>
      </c>
    </row>
    <row r="9876" spans="11:27" ht="15.75">
      <c r="K9876" s="21"/>
      <c r="L9876" s="17"/>
      <c r="M9876" s="17"/>
      <c r="N9876" s="17" t="s">
        <v>512</v>
      </c>
      <c r="O9876" s="17" t="s">
        <v>1825</v>
      </c>
      <c r="P9876" s="17" t="s">
        <v>8687</v>
      </c>
      <c r="Q9876" s="17" t="s">
        <v>297</v>
      </c>
      <c r="R9876" s="18">
        <v>95</v>
      </c>
      <c r="S9876" s="10">
        <v>44</v>
      </c>
      <c r="AA9876" s="11" t="str">
        <f t="shared" si="154"/>
        <v>58. Tiền GiangHuyện Gò Công Đông</v>
      </c>
    </row>
    <row r="9877" spans="11:27" ht="15.75">
      <c r="K9877" s="21"/>
      <c r="L9877" s="17"/>
      <c r="M9877" s="17"/>
      <c r="N9877" s="17" t="s">
        <v>512</v>
      </c>
      <c r="O9877" s="17" t="s">
        <v>1825</v>
      </c>
      <c r="P9877" s="17" t="s">
        <v>8688</v>
      </c>
      <c r="Q9877" s="17" t="s">
        <v>297</v>
      </c>
      <c r="R9877" s="18">
        <v>95</v>
      </c>
      <c r="S9877" s="10">
        <v>44</v>
      </c>
      <c r="AA9877" s="11" t="str">
        <f t="shared" si="154"/>
        <v>58. Tiền GiangHuyện Gò Công Đông</v>
      </c>
    </row>
    <row r="9878" spans="11:27" ht="15.75">
      <c r="K9878" s="21"/>
      <c r="L9878" s="17"/>
      <c r="M9878" s="17"/>
      <c r="N9878" s="17" t="s">
        <v>512</v>
      </c>
      <c r="O9878" s="17" t="s">
        <v>1825</v>
      </c>
      <c r="P9878" s="17" t="s">
        <v>8689</v>
      </c>
      <c r="Q9878" s="17" t="s">
        <v>297</v>
      </c>
      <c r="R9878" s="18">
        <v>95</v>
      </c>
      <c r="S9878" s="10">
        <v>44</v>
      </c>
      <c r="AA9878" s="11" t="str">
        <f t="shared" si="154"/>
        <v>58. Tiền GiangHuyện Gò Công Đông</v>
      </c>
    </row>
    <row r="9879" spans="11:27" ht="15.75">
      <c r="K9879" s="21"/>
      <c r="L9879" s="17"/>
      <c r="M9879" s="17"/>
      <c r="N9879" s="17" t="s">
        <v>512</v>
      </c>
      <c r="O9879" s="17" t="s">
        <v>1825</v>
      </c>
      <c r="P9879" s="17" t="s">
        <v>8690</v>
      </c>
      <c r="Q9879" s="17" t="s">
        <v>297</v>
      </c>
      <c r="R9879" s="18">
        <v>95</v>
      </c>
      <c r="S9879" s="10">
        <v>44</v>
      </c>
      <c r="AA9879" s="11" t="str">
        <f t="shared" si="154"/>
        <v>58. Tiền GiangHuyện Gò Công Đông</v>
      </c>
    </row>
    <row r="9880" spans="11:27" ht="15.75">
      <c r="K9880" s="21"/>
      <c r="L9880" s="17"/>
      <c r="M9880" s="17"/>
      <c r="N9880" s="17" t="s">
        <v>512</v>
      </c>
      <c r="O9880" s="17" t="s">
        <v>1825</v>
      </c>
      <c r="P9880" s="17" t="s">
        <v>6684</v>
      </c>
      <c r="Q9880" s="17" t="s">
        <v>297</v>
      </c>
      <c r="R9880" s="18">
        <v>95</v>
      </c>
      <c r="S9880" s="10">
        <v>44</v>
      </c>
      <c r="AA9880" s="11" t="str">
        <f t="shared" si="154"/>
        <v>58. Tiền GiangHuyện Gò Công Đông</v>
      </c>
    </row>
    <row r="9881" spans="11:27" ht="15.75">
      <c r="K9881" s="21"/>
      <c r="L9881" s="17"/>
      <c r="M9881" s="17"/>
      <c r="N9881" s="17" t="s">
        <v>512</v>
      </c>
      <c r="O9881" s="17" t="s">
        <v>1825</v>
      </c>
      <c r="P9881" s="17" t="s">
        <v>8691</v>
      </c>
      <c r="Q9881" s="17" t="s">
        <v>297</v>
      </c>
      <c r="R9881" s="18">
        <v>95</v>
      </c>
      <c r="S9881" s="10">
        <v>44</v>
      </c>
      <c r="AA9881" s="11" t="str">
        <f t="shared" si="154"/>
        <v>58. Tiền GiangHuyện Gò Công Đông</v>
      </c>
    </row>
    <row r="9882" spans="11:27" ht="15.75">
      <c r="K9882" s="21"/>
      <c r="L9882" s="17"/>
      <c r="M9882" s="17"/>
      <c r="N9882" s="17" t="s">
        <v>512</v>
      </c>
      <c r="O9882" s="17" t="s">
        <v>1825</v>
      </c>
      <c r="P9882" s="17" t="s">
        <v>8692</v>
      </c>
      <c r="Q9882" s="17" t="s">
        <v>297</v>
      </c>
      <c r="R9882" s="18">
        <v>95</v>
      </c>
      <c r="S9882" s="10">
        <v>44</v>
      </c>
      <c r="AA9882" s="11" t="str">
        <f t="shared" si="154"/>
        <v>58. Tiền GiangHuyện Gò Công Đông</v>
      </c>
    </row>
    <row r="9883" spans="11:27" ht="15.75">
      <c r="K9883" s="21"/>
      <c r="L9883" s="17"/>
      <c r="M9883" s="17"/>
      <c r="N9883" s="17" t="s">
        <v>512</v>
      </c>
      <c r="O9883" s="17" t="s">
        <v>1825</v>
      </c>
      <c r="P9883" s="17" t="s">
        <v>6073</v>
      </c>
      <c r="Q9883" s="17" t="s">
        <v>297</v>
      </c>
      <c r="R9883" s="18">
        <v>95</v>
      </c>
      <c r="S9883" s="10">
        <v>44</v>
      </c>
      <c r="AA9883" s="11" t="str">
        <f t="shared" si="154"/>
        <v>58. Tiền GiangHuyện Gò Công Đông</v>
      </c>
    </row>
    <row r="9884" spans="11:27" ht="15.75">
      <c r="K9884" s="21"/>
      <c r="L9884" s="17"/>
      <c r="M9884" s="17"/>
      <c r="N9884" s="17" t="s">
        <v>512</v>
      </c>
      <c r="O9884" s="17" t="s">
        <v>1825</v>
      </c>
      <c r="P9884" s="17" t="s">
        <v>3254</v>
      </c>
      <c r="Q9884" s="17" t="s">
        <v>297</v>
      </c>
      <c r="R9884" s="18">
        <v>95</v>
      </c>
      <c r="S9884" s="10">
        <v>44</v>
      </c>
      <c r="AA9884" s="11" t="str">
        <f t="shared" si="154"/>
        <v>58. Tiền GiangHuyện Gò Công Đông</v>
      </c>
    </row>
    <row r="9885" spans="11:27" ht="15.75">
      <c r="K9885" s="21"/>
      <c r="L9885" s="17"/>
      <c r="M9885" s="17"/>
      <c r="N9885" s="17" t="s">
        <v>512</v>
      </c>
      <c r="O9885" s="17" t="s">
        <v>1825</v>
      </c>
      <c r="P9885" s="17" t="s">
        <v>6074</v>
      </c>
      <c r="Q9885" s="17" t="s">
        <v>297</v>
      </c>
      <c r="R9885" s="18">
        <v>95</v>
      </c>
      <c r="S9885" s="10">
        <v>44</v>
      </c>
      <c r="AA9885" s="11" t="str">
        <f t="shared" si="154"/>
        <v>58. Tiền GiangHuyện Gò Công Đông</v>
      </c>
    </row>
    <row r="9886" spans="11:27" ht="15.75">
      <c r="K9886" s="21"/>
      <c r="L9886" s="17"/>
      <c r="M9886" s="17"/>
      <c r="N9886" s="17" t="s">
        <v>512</v>
      </c>
      <c r="O9886" s="17" t="s">
        <v>1825</v>
      </c>
      <c r="P9886" s="17" t="s">
        <v>3237</v>
      </c>
      <c r="Q9886" s="17" t="s">
        <v>297</v>
      </c>
      <c r="R9886" s="18">
        <v>95</v>
      </c>
      <c r="S9886" s="10">
        <v>44</v>
      </c>
      <c r="AA9886" s="11" t="str">
        <f t="shared" si="154"/>
        <v>58. Tiền GiangHuyện Gò Công Đông</v>
      </c>
    </row>
    <row r="9887" spans="11:27" ht="15.75">
      <c r="K9887" s="21"/>
      <c r="L9887" s="17"/>
      <c r="M9887" s="17"/>
      <c r="N9887" s="17" t="s">
        <v>512</v>
      </c>
      <c r="O9887" s="17" t="s">
        <v>1827</v>
      </c>
      <c r="P9887" s="17" t="s">
        <v>8693</v>
      </c>
      <c r="Q9887" s="17" t="s">
        <v>297</v>
      </c>
      <c r="R9887" s="18">
        <v>95</v>
      </c>
      <c r="S9887" s="10">
        <v>44</v>
      </c>
      <c r="AA9887" s="11" t="str">
        <f t="shared" si="154"/>
        <v>58. Tiền GiangHuyện Gò Công Tây</v>
      </c>
    </row>
    <row r="9888" spans="11:27" ht="15.75">
      <c r="K9888" s="21"/>
      <c r="L9888" s="17"/>
      <c r="M9888" s="17"/>
      <c r="N9888" s="17" t="s">
        <v>512</v>
      </c>
      <c r="O9888" s="17" t="s">
        <v>1827</v>
      </c>
      <c r="P9888" s="17" t="s">
        <v>8694</v>
      </c>
      <c r="Q9888" s="17" t="s">
        <v>297</v>
      </c>
      <c r="R9888" s="18">
        <v>95</v>
      </c>
      <c r="S9888" s="10">
        <v>44</v>
      </c>
      <c r="AA9888" s="11" t="str">
        <f t="shared" si="154"/>
        <v>58. Tiền GiangHuyện Gò Công Tây</v>
      </c>
    </row>
    <row r="9889" spans="11:27" ht="15.75">
      <c r="K9889" s="21"/>
      <c r="L9889" s="17"/>
      <c r="M9889" s="17"/>
      <c r="N9889" s="17" t="s">
        <v>512</v>
      </c>
      <c r="O9889" s="17" t="s">
        <v>1827</v>
      </c>
      <c r="P9889" s="17" t="s">
        <v>1111</v>
      </c>
      <c r="Q9889" s="17" t="s">
        <v>297</v>
      </c>
      <c r="R9889" s="18">
        <v>95</v>
      </c>
      <c r="S9889" s="10">
        <v>44</v>
      </c>
      <c r="AA9889" s="11" t="str">
        <f t="shared" si="154"/>
        <v>58. Tiền GiangHuyện Gò Công Tây</v>
      </c>
    </row>
    <row r="9890" spans="11:27" ht="15.75">
      <c r="K9890" s="21"/>
      <c r="L9890" s="17"/>
      <c r="M9890" s="17"/>
      <c r="N9890" s="17" t="s">
        <v>512</v>
      </c>
      <c r="O9890" s="17" t="s">
        <v>1827</v>
      </c>
      <c r="P9890" s="17" t="s">
        <v>3145</v>
      </c>
      <c r="Q9890" s="17" t="s">
        <v>297</v>
      </c>
      <c r="R9890" s="18">
        <v>95</v>
      </c>
      <c r="S9890" s="10">
        <v>44</v>
      </c>
      <c r="AA9890" s="11" t="str">
        <f t="shared" si="154"/>
        <v>58. Tiền GiangHuyện Gò Công Tây</v>
      </c>
    </row>
    <row r="9891" spans="11:27" ht="15.75">
      <c r="K9891" s="21"/>
      <c r="L9891" s="17"/>
      <c r="M9891" s="17"/>
      <c r="N9891" s="17" t="s">
        <v>512</v>
      </c>
      <c r="O9891" s="17" t="s">
        <v>1827</v>
      </c>
      <c r="P9891" s="17" t="s">
        <v>2695</v>
      </c>
      <c r="Q9891" s="17" t="s">
        <v>297</v>
      </c>
      <c r="R9891" s="18">
        <v>95</v>
      </c>
      <c r="S9891" s="10">
        <v>44</v>
      </c>
      <c r="AA9891" s="11" t="str">
        <f t="shared" si="154"/>
        <v>58. Tiền GiangHuyện Gò Công Tây</v>
      </c>
    </row>
    <row r="9892" spans="11:27" ht="15.75">
      <c r="K9892" s="21"/>
      <c r="L9892" s="17"/>
      <c r="M9892" s="17"/>
      <c r="N9892" s="17" t="s">
        <v>512</v>
      </c>
      <c r="O9892" s="17" t="s">
        <v>1827</v>
      </c>
      <c r="P9892" s="17" t="s">
        <v>8695</v>
      </c>
      <c r="Q9892" s="17" t="s">
        <v>297</v>
      </c>
      <c r="R9892" s="18">
        <v>95</v>
      </c>
      <c r="S9892" s="10">
        <v>44</v>
      </c>
      <c r="AA9892" s="11" t="str">
        <f t="shared" si="154"/>
        <v>58. Tiền GiangHuyện Gò Công Tây</v>
      </c>
    </row>
    <row r="9893" spans="11:27" ht="15.75">
      <c r="K9893" s="21"/>
      <c r="L9893" s="17"/>
      <c r="M9893" s="17"/>
      <c r="N9893" s="17" t="s">
        <v>512</v>
      </c>
      <c r="O9893" s="17" t="s">
        <v>1827</v>
      </c>
      <c r="P9893" s="17" t="s">
        <v>3277</v>
      </c>
      <c r="Q9893" s="17" t="s">
        <v>297</v>
      </c>
      <c r="R9893" s="18">
        <v>95</v>
      </c>
      <c r="S9893" s="10">
        <v>44</v>
      </c>
      <c r="AA9893" s="11" t="str">
        <f t="shared" si="154"/>
        <v>58. Tiền GiangHuyện Gò Công Tây</v>
      </c>
    </row>
    <row r="9894" spans="11:27" ht="15.75">
      <c r="K9894" s="21"/>
      <c r="L9894" s="17"/>
      <c r="M9894" s="17"/>
      <c r="N9894" s="17" t="s">
        <v>512</v>
      </c>
      <c r="O9894" s="17" t="s">
        <v>1827</v>
      </c>
      <c r="P9894" s="17" t="s">
        <v>7887</v>
      </c>
      <c r="Q9894" s="17" t="s">
        <v>297</v>
      </c>
      <c r="R9894" s="18">
        <v>95</v>
      </c>
      <c r="S9894" s="10">
        <v>44</v>
      </c>
      <c r="AA9894" s="11" t="str">
        <f t="shared" si="154"/>
        <v>58. Tiền GiangHuyện Gò Công Tây</v>
      </c>
    </row>
    <row r="9895" spans="11:27" ht="15.75">
      <c r="K9895" s="21"/>
      <c r="L9895" s="17"/>
      <c r="M9895" s="17"/>
      <c r="N9895" s="17" t="s">
        <v>512</v>
      </c>
      <c r="O9895" s="17" t="s">
        <v>1827</v>
      </c>
      <c r="P9895" s="17" t="s">
        <v>3541</v>
      </c>
      <c r="Q9895" s="17" t="s">
        <v>297</v>
      </c>
      <c r="R9895" s="18">
        <v>95</v>
      </c>
      <c r="S9895" s="10">
        <v>44</v>
      </c>
      <c r="AA9895" s="11" t="str">
        <f t="shared" si="154"/>
        <v>58. Tiền GiangHuyện Gò Công Tây</v>
      </c>
    </row>
    <row r="9896" spans="11:27" ht="15.75">
      <c r="K9896" s="21"/>
      <c r="L9896" s="17"/>
      <c r="M9896" s="17"/>
      <c r="N9896" s="17" t="s">
        <v>512</v>
      </c>
      <c r="O9896" s="17" t="s">
        <v>1827</v>
      </c>
      <c r="P9896" s="17" t="s">
        <v>8696</v>
      </c>
      <c r="Q9896" s="17" t="s">
        <v>297</v>
      </c>
      <c r="R9896" s="18">
        <v>95</v>
      </c>
      <c r="S9896" s="10">
        <v>44</v>
      </c>
      <c r="AA9896" s="11" t="str">
        <f t="shared" si="154"/>
        <v>58. Tiền GiangHuyện Gò Công Tây</v>
      </c>
    </row>
    <row r="9897" spans="11:27" ht="15.75">
      <c r="K9897" s="21"/>
      <c r="L9897" s="17"/>
      <c r="M9897" s="17"/>
      <c r="N9897" s="17" t="s">
        <v>512</v>
      </c>
      <c r="O9897" s="17" t="s">
        <v>1827</v>
      </c>
      <c r="P9897" s="17" t="s">
        <v>2940</v>
      </c>
      <c r="Q9897" s="17" t="s">
        <v>297</v>
      </c>
      <c r="R9897" s="18">
        <v>95</v>
      </c>
      <c r="S9897" s="10">
        <v>44</v>
      </c>
      <c r="AA9897" s="11" t="str">
        <f t="shared" si="154"/>
        <v>58. Tiền GiangHuyện Gò Công Tây</v>
      </c>
    </row>
    <row r="9898" spans="11:27" ht="15.75">
      <c r="K9898" s="21"/>
      <c r="L9898" s="17"/>
      <c r="M9898" s="17"/>
      <c r="N9898" s="17" t="s">
        <v>512</v>
      </c>
      <c r="O9898" s="17" t="s">
        <v>1827</v>
      </c>
      <c r="P9898" s="17" t="s">
        <v>8697</v>
      </c>
      <c r="Q9898" s="17" t="s">
        <v>297</v>
      </c>
      <c r="R9898" s="18">
        <v>95</v>
      </c>
      <c r="S9898" s="10">
        <v>44</v>
      </c>
      <c r="AA9898" s="11" t="str">
        <f t="shared" si="154"/>
        <v>58. Tiền GiangHuyện Gò Công Tây</v>
      </c>
    </row>
    <row r="9899" spans="11:27" ht="15.75">
      <c r="K9899" s="21"/>
      <c r="L9899" s="17"/>
      <c r="M9899" s="17"/>
      <c r="N9899" s="17" t="s">
        <v>512</v>
      </c>
      <c r="O9899" s="17" t="s">
        <v>1827</v>
      </c>
      <c r="P9899" s="17" t="s">
        <v>8698</v>
      </c>
      <c r="Q9899" s="17" t="s">
        <v>297</v>
      </c>
      <c r="R9899" s="18">
        <v>95</v>
      </c>
      <c r="S9899" s="10">
        <v>44</v>
      </c>
      <c r="AA9899" s="11" t="str">
        <f t="shared" si="154"/>
        <v>58. Tiền GiangHuyện Gò Công Tây</v>
      </c>
    </row>
    <row r="9900" spans="11:27" ht="15.75">
      <c r="K9900" s="21"/>
      <c r="L9900" s="17"/>
      <c r="M9900" s="17"/>
      <c r="N9900" s="17" t="s">
        <v>512</v>
      </c>
      <c r="O9900" s="17" t="s">
        <v>1829</v>
      </c>
      <c r="P9900" s="17" t="s">
        <v>364</v>
      </c>
      <c r="Q9900" s="17" t="s">
        <v>297</v>
      </c>
      <c r="R9900" s="18">
        <v>95</v>
      </c>
      <c r="S9900" s="10">
        <v>44</v>
      </c>
      <c r="AA9900" s="11" t="str">
        <f t="shared" si="154"/>
        <v>58. Tiền GiangHuyện Tân Phú Đông</v>
      </c>
    </row>
    <row r="9901" spans="11:27" ht="15.75">
      <c r="K9901" s="21"/>
      <c r="L9901" s="17"/>
      <c r="M9901" s="17"/>
      <c r="N9901" s="17" t="s">
        <v>512</v>
      </c>
      <c r="O9901" s="17" t="s">
        <v>1829</v>
      </c>
      <c r="P9901" s="17" t="s">
        <v>3430</v>
      </c>
      <c r="Q9901" s="17" t="s">
        <v>297</v>
      </c>
      <c r="R9901" s="18">
        <v>95</v>
      </c>
      <c r="S9901" s="10">
        <v>44</v>
      </c>
      <c r="AA9901" s="11" t="str">
        <f t="shared" si="154"/>
        <v>58. Tiền GiangHuyện Tân Phú Đông</v>
      </c>
    </row>
    <row r="9902" spans="11:27" ht="15.75">
      <c r="K9902" s="21"/>
      <c r="L9902" s="17"/>
      <c r="M9902" s="17"/>
      <c r="N9902" s="17" t="s">
        <v>512</v>
      </c>
      <c r="O9902" s="17" t="s">
        <v>1829</v>
      </c>
      <c r="P9902" s="17" t="s">
        <v>2337</v>
      </c>
      <c r="Q9902" s="17" t="s">
        <v>297</v>
      </c>
      <c r="R9902" s="18">
        <v>95</v>
      </c>
      <c r="S9902" s="10">
        <v>44</v>
      </c>
      <c r="AA9902" s="11" t="str">
        <f t="shared" si="154"/>
        <v>58. Tiền GiangHuyện Tân Phú Đông</v>
      </c>
    </row>
    <row r="9903" spans="11:27" ht="15.75">
      <c r="K9903" s="21"/>
      <c r="L9903" s="17"/>
      <c r="M9903" s="17"/>
      <c r="N9903" s="17" t="s">
        <v>512</v>
      </c>
      <c r="O9903" s="17" t="s">
        <v>1829</v>
      </c>
      <c r="P9903" s="17" t="s">
        <v>1028</v>
      </c>
      <c r="Q9903" s="17" t="s">
        <v>297</v>
      </c>
      <c r="R9903" s="18">
        <v>95</v>
      </c>
      <c r="S9903" s="10">
        <v>44</v>
      </c>
      <c r="AA9903" s="11" t="str">
        <f t="shared" si="154"/>
        <v>58. Tiền GiangHuyện Tân Phú Đông</v>
      </c>
    </row>
    <row r="9904" spans="11:27" ht="15.75">
      <c r="K9904" s="21"/>
      <c r="L9904" s="17"/>
      <c r="M9904" s="17"/>
      <c r="N9904" s="17" t="s">
        <v>512</v>
      </c>
      <c r="O9904" s="17" t="s">
        <v>1829</v>
      </c>
      <c r="P9904" s="17" t="s">
        <v>2220</v>
      </c>
      <c r="Q9904" s="17" t="s">
        <v>297</v>
      </c>
      <c r="R9904" s="18">
        <v>95</v>
      </c>
      <c r="S9904" s="10">
        <v>44</v>
      </c>
      <c r="AA9904" s="11" t="str">
        <f t="shared" si="154"/>
        <v>58. Tiền GiangHuyện Tân Phú Đông</v>
      </c>
    </row>
    <row r="9905" spans="11:27" ht="15.75">
      <c r="K9905" s="21"/>
      <c r="L9905" s="17"/>
      <c r="M9905" s="17"/>
      <c r="N9905" s="17" t="s">
        <v>512</v>
      </c>
      <c r="O9905" s="17" t="s">
        <v>1829</v>
      </c>
      <c r="P9905" s="17" t="s">
        <v>2214</v>
      </c>
      <c r="Q9905" s="17" t="s">
        <v>297</v>
      </c>
      <c r="R9905" s="18">
        <v>95</v>
      </c>
      <c r="S9905" s="10">
        <v>44</v>
      </c>
      <c r="AA9905" s="11" t="str">
        <f t="shared" si="154"/>
        <v>58. Tiền GiangHuyện Tân Phú Đông</v>
      </c>
    </row>
    <row r="9906" spans="11:27" ht="15.75">
      <c r="K9906" s="21"/>
      <c r="L9906" s="17"/>
      <c r="M9906" s="17"/>
      <c r="N9906" s="17" t="s">
        <v>512</v>
      </c>
      <c r="O9906" s="17" t="s">
        <v>1831</v>
      </c>
      <c r="P9906" s="17" t="s">
        <v>8699</v>
      </c>
      <c r="Q9906" s="17" t="s">
        <v>297</v>
      </c>
      <c r="R9906" s="18">
        <v>95</v>
      </c>
      <c r="S9906" s="10">
        <v>44</v>
      </c>
      <c r="AA9906" s="11" t="str">
        <f t="shared" si="154"/>
        <v>58. Tiền GiangHuyện Tân Phước</v>
      </c>
    </row>
    <row r="9907" spans="11:27" ht="15.75">
      <c r="K9907" s="21"/>
      <c r="L9907" s="17"/>
      <c r="M9907" s="17"/>
      <c r="N9907" s="17" t="s">
        <v>512</v>
      </c>
      <c r="O9907" s="17" t="s">
        <v>1831</v>
      </c>
      <c r="P9907" s="17" t="s">
        <v>4126</v>
      </c>
      <c r="Q9907" s="17" t="s">
        <v>297</v>
      </c>
      <c r="R9907" s="18">
        <v>95</v>
      </c>
      <c r="S9907" s="10">
        <v>44</v>
      </c>
      <c r="AA9907" s="11" t="str">
        <f t="shared" si="154"/>
        <v>58. Tiền GiangHuyện Tân Phước</v>
      </c>
    </row>
    <row r="9908" spans="11:27" ht="15.75">
      <c r="K9908" s="21"/>
      <c r="L9908" s="17"/>
      <c r="M9908" s="17"/>
      <c r="N9908" s="17" t="s">
        <v>512</v>
      </c>
      <c r="O9908" s="17" t="s">
        <v>1831</v>
      </c>
      <c r="P9908" s="17" t="s">
        <v>2987</v>
      </c>
      <c r="Q9908" s="17" t="s">
        <v>297</v>
      </c>
      <c r="R9908" s="18">
        <v>95</v>
      </c>
      <c r="S9908" s="10">
        <v>44</v>
      </c>
      <c r="AA9908" s="11" t="str">
        <f t="shared" si="154"/>
        <v>58. Tiền GiangHuyện Tân Phước</v>
      </c>
    </row>
    <row r="9909" spans="11:27" ht="15.75">
      <c r="K9909" s="21"/>
      <c r="L9909" s="17"/>
      <c r="M9909" s="17"/>
      <c r="N9909" s="17" t="s">
        <v>512</v>
      </c>
      <c r="O9909" s="17" t="s">
        <v>1831</v>
      </c>
      <c r="P9909" s="17" t="s">
        <v>8700</v>
      </c>
      <c r="Q9909" s="17" t="s">
        <v>297</v>
      </c>
      <c r="R9909" s="18">
        <v>95</v>
      </c>
      <c r="S9909" s="10">
        <v>44</v>
      </c>
      <c r="AA9909" s="11" t="str">
        <f t="shared" si="154"/>
        <v>58. Tiền GiangHuyện Tân Phước</v>
      </c>
    </row>
    <row r="9910" spans="11:27" ht="15.75">
      <c r="K9910" s="21"/>
      <c r="L9910" s="17"/>
      <c r="M9910" s="17"/>
      <c r="N9910" s="17" t="s">
        <v>512</v>
      </c>
      <c r="O9910" s="17" t="s">
        <v>1831</v>
      </c>
      <c r="P9910" s="17" t="s">
        <v>8701</v>
      </c>
      <c r="Q9910" s="17" t="s">
        <v>297</v>
      </c>
      <c r="R9910" s="18">
        <v>95</v>
      </c>
      <c r="S9910" s="10">
        <v>44</v>
      </c>
      <c r="AA9910" s="11" t="str">
        <f t="shared" si="154"/>
        <v>58. Tiền GiangHuyện Tân Phước</v>
      </c>
    </row>
    <row r="9911" spans="11:27" ht="15.75">
      <c r="K9911" s="21"/>
      <c r="L9911" s="17"/>
      <c r="M9911" s="17"/>
      <c r="N9911" s="17" t="s">
        <v>512</v>
      </c>
      <c r="O9911" s="17" t="s">
        <v>1831</v>
      </c>
      <c r="P9911" s="17" t="s">
        <v>8702</v>
      </c>
      <c r="Q9911" s="17" t="s">
        <v>297</v>
      </c>
      <c r="R9911" s="18">
        <v>95</v>
      </c>
      <c r="S9911" s="10">
        <v>44</v>
      </c>
      <c r="AA9911" s="11" t="str">
        <f t="shared" si="154"/>
        <v>58. Tiền GiangHuyện Tân Phước</v>
      </c>
    </row>
    <row r="9912" spans="11:27" ht="15.75">
      <c r="K9912" s="21"/>
      <c r="L9912" s="17"/>
      <c r="M9912" s="17"/>
      <c r="N9912" s="17" t="s">
        <v>512</v>
      </c>
      <c r="O9912" s="17" t="s">
        <v>1831</v>
      </c>
      <c r="P9912" s="17" t="s">
        <v>8703</v>
      </c>
      <c r="Q9912" s="17" t="s">
        <v>297</v>
      </c>
      <c r="R9912" s="18">
        <v>95</v>
      </c>
      <c r="S9912" s="10">
        <v>44</v>
      </c>
      <c r="AA9912" s="11" t="str">
        <f t="shared" si="154"/>
        <v>58. Tiền GiangHuyện Tân Phước</v>
      </c>
    </row>
    <row r="9913" spans="11:27" ht="15.75">
      <c r="K9913" s="21"/>
      <c r="L9913" s="17"/>
      <c r="M9913" s="17"/>
      <c r="N9913" s="17" t="s">
        <v>512</v>
      </c>
      <c r="O9913" s="17" t="s">
        <v>1831</v>
      </c>
      <c r="P9913" s="17" t="s">
        <v>8704</v>
      </c>
      <c r="Q9913" s="17" t="s">
        <v>297</v>
      </c>
      <c r="R9913" s="18">
        <v>95</v>
      </c>
      <c r="S9913" s="10">
        <v>44</v>
      </c>
      <c r="AA9913" s="11" t="str">
        <f t="shared" si="154"/>
        <v>58. Tiền GiangHuyện Tân Phước</v>
      </c>
    </row>
    <row r="9914" spans="11:27" ht="15.75">
      <c r="K9914" s="21"/>
      <c r="L9914" s="17"/>
      <c r="M9914" s="17"/>
      <c r="N9914" s="17" t="s">
        <v>512</v>
      </c>
      <c r="O9914" s="17" t="s">
        <v>1831</v>
      </c>
      <c r="P9914" s="17" t="s">
        <v>8705</v>
      </c>
      <c r="Q9914" s="17" t="s">
        <v>297</v>
      </c>
      <c r="R9914" s="18">
        <v>95</v>
      </c>
      <c r="S9914" s="10">
        <v>44</v>
      </c>
      <c r="AA9914" s="11" t="str">
        <f t="shared" si="154"/>
        <v>58. Tiền GiangHuyện Tân Phước</v>
      </c>
    </row>
    <row r="9915" spans="11:27" ht="15.75">
      <c r="K9915" s="21"/>
      <c r="L9915" s="17"/>
      <c r="M9915" s="17"/>
      <c r="N9915" s="17" t="s">
        <v>512</v>
      </c>
      <c r="O9915" s="17" t="s">
        <v>1831</v>
      </c>
      <c r="P9915" s="17" t="s">
        <v>8706</v>
      </c>
      <c r="Q9915" s="17" t="s">
        <v>297</v>
      </c>
      <c r="R9915" s="18">
        <v>95</v>
      </c>
      <c r="S9915" s="10">
        <v>44</v>
      </c>
      <c r="AA9915" s="11" t="str">
        <f t="shared" si="154"/>
        <v>58. Tiền GiangHuyện Tân Phước</v>
      </c>
    </row>
    <row r="9916" spans="11:27" ht="15.75">
      <c r="K9916" s="21"/>
      <c r="L9916" s="17"/>
      <c r="M9916" s="17"/>
      <c r="N9916" s="17" t="s">
        <v>512</v>
      </c>
      <c r="O9916" s="17" t="s">
        <v>1831</v>
      </c>
      <c r="P9916" s="17" t="s">
        <v>2232</v>
      </c>
      <c r="Q9916" s="17" t="s">
        <v>297</v>
      </c>
      <c r="R9916" s="18">
        <v>95</v>
      </c>
      <c r="S9916" s="10">
        <v>44</v>
      </c>
      <c r="AA9916" s="11" t="str">
        <f t="shared" si="154"/>
        <v>58. Tiền GiangHuyện Tân Phước</v>
      </c>
    </row>
    <row r="9917" spans="11:27" ht="15.75">
      <c r="K9917" s="21"/>
      <c r="L9917" s="17"/>
      <c r="M9917" s="17"/>
      <c r="N9917" s="17" t="s">
        <v>512</v>
      </c>
      <c r="O9917" s="17" t="s">
        <v>1831</v>
      </c>
      <c r="P9917" s="17" t="s">
        <v>7673</v>
      </c>
      <c r="Q9917" s="17" t="s">
        <v>297</v>
      </c>
      <c r="R9917" s="18">
        <v>95</v>
      </c>
      <c r="S9917" s="10">
        <v>44</v>
      </c>
      <c r="AA9917" s="11" t="str">
        <f t="shared" si="154"/>
        <v>58. Tiền GiangHuyện Tân Phước</v>
      </c>
    </row>
    <row r="9918" spans="11:27" ht="15.75">
      <c r="K9918" s="21"/>
      <c r="L9918" s="17"/>
      <c r="M9918" s="17"/>
      <c r="N9918" s="17" t="s">
        <v>512</v>
      </c>
      <c r="O9918" s="17" t="s">
        <v>1833</v>
      </c>
      <c r="P9918" s="17" t="s">
        <v>2465</v>
      </c>
      <c r="Q9918" s="17" t="s">
        <v>297</v>
      </c>
      <c r="R9918" s="18">
        <v>95</v>
      </c>
      <c r="S9918" s="10">
        <v>44</v>
      </c>
      <c r="AA9918" s="11" t="str">
        <f t="shared" si="154"/>
        <v>58. Tiền GiangThành phố Mỹ Tho</v>
      </c>
    </row>
    <row r="9919" spans="11:27" ht="15.75">
      <c r="K9919" s="21"/>
      <c r="L9919" s="17"/>
      <c r="M9919" s="17"/>
      <c r="N9919" s="17" t="s">
        <v>512</v>
      </c>
      <c r="O9919" s="17" t="s">
        <v>1833</v>
      </c>
      <c r="P9919" s="17" t="s">
        <v>1832</v>
      </c>
      <c r="Q9919" s="17" t="s">
        <v>297</v>
      </c>
      <c r="R9919" s="18">
        <v>95</v>
      </c>
      <c r="S9919" s="10">
        <v>44</v>
      </c>
      <c r="AA9919" s="11" t="str">
        <f t="shared" si="154"/>
        <v>58. Tiền GiangThành phố Mỹ Tho</v>
      </c>
    </row>
    <row r="9920" spans="11:27" ht="15.75">
      <c r="K9920" s="21"/>
      <c r="L9920" s="17"/>
      <c r="M9920" s="17"/>
      <c r="N9920" s="17" t="s">
        <v>512</v>
      </c>
      <c r="O9920" s="17" t="s">
        <v>1833</v>
      </c>
      <c r="P9920" s="17" t="s">
        <v>2466</v>
      </c>
      <c r="Q9920" s="17" t="s">
        <v>297</v>
      </c>
      <c r="R9920" s="18">
        <v>95</v>
      </c>
      <c r="S9920" s="10">
        <v>44</v>
      </c>
      <c r="AA9920" s="11" t="str">
        <f t="shared" si="154"/>
        <v>58. Tiền GiangThành phố Mỹ Tho</v>
      </c>
    </row>
    <row r="9921" spans="11:27" ht="15.75">
      <c r="K9921" s="21"/>
      <c r="L9921" s="17"/>
      <c r="M9921" s="17"/>
      <c r="N9921" s="17" t="s">
        <v>512</v>
      </c>
      <c r="O9921" s="17" t="s">
        <v>1833</v>
      </c>
      <c r="P9921" s="17" t="s">
        <v>2467</v>
      </c>
      <c r="Q9921" s="17" t="s">
        <v>297</v>
      </c>
      <c r="R9921" s="18">
        <v>95</v>
      </c>
      <c r="S9921" s="10">
        <v>44</v>
      </c>
      <c r="AA9921" s="11" t="str">
        <f t="shared" si="154"/>
        <v>58. Tiền GiangThành phố Mỹ Tho</v>
      </c>
    </row>
    <row r="9922" spans="11:27" ht="15.75">
      <c r="K9922" s="21"/>
      <c r="L9922" s="17"/>
      <c r="M9922" s="17"/>
      <c r="N9922" s="17" t="s">
        <v>512</v>
      </c>
      <c r="O9922" s="17" t="s">
        <v>1833</v>
      </c>
      <c r="P9922" s="17" t="s">
        <v>2468</v>
      </c>
      <c r="Q9922" s="17" t="s">
        <v>297</v>
      </c>
      <c r="R9922" s="18">
        <v>95</v>
      </c>
      <c r="S9922" s="10">
        <v>44</v>
      </c>
      <c r="AA9922" s="11" t="str">
        <f t="shared" si="154"/>
        <v>58. Tiền GiangThành phố Mỹ Tho</v>
      </c>
    </row>
    <row r="9923" spans="11:27" ht="15.75">
      <c r="K9923" s="21"/>
      <c r="L9923" s="17"/>
      <c r="M9923" s="17"/>
      <c r="N9923" s="17" t="s">
        <v>512</v>
      </c>
      <c r="O9923" s="17" t="s">
        <v>1833</v>
      </c>
      <c r="P9923" s="17" t="s">
        <v>2469</v>
      </c>
      <c r="Q9923" s="17" t="s">
        <v>297</v>
      </c>
      <c r="R9923" s="18">
        <v>95</v>
      </c>
      <c r="S9923" s="10">
        <v>44</v>
      </c>
      <c r="AA9923" s="11" t="str">
        <f t="shared" si="154"/>
        <v>58. Tiền GiangThành phố Mỹ Tho</v>
      </c>
    </row>
    <row r="9924" spans="11:27" ht="15.75">
      <c r="K9924" s="21"/>
      <c r="L9924" s="17"/>
      <c r="M9924" s="17"/>
      <c r="N9924" s="17" t="s">
        <v>512</v>
      </c>
      <c r="O9924" s="17" t="s">
        <v>1833</v>
      </c>
      <c r="P9924" s="17" t="s">
        <v>1933</v>
      </c>
      <c r="Q9924" s="17" t="s">
        <v>297</v>
      </c>
      <c r="R9924" s="18">
        <v>95</v>
      </c>
      <c r="S9924" s="10">
        <v>44</v>
      </c>
      <c r="AA9924" s="11" t="str">
        <f t="shared" si="154"/>
        <v>58. Tiền GiangThành phố Mỹ Tho</v>
      </c>
    </row>
    <row r="9925" spans="11:27" ht="15.75">
      <c r="K9925" s="21"/>
      <c r="L9925" s="17"/>
      <c r="M9925" s="17"/>
      <c r="N9925" s="17" t="s">
        <v>512</v>
      </c>
      <c r="O9925" s="17" t="s">
        <v>1833</v>
      </c>
      <c r="P9925" s="17" t="s">
        <v>2470</v>
      </c>
      <c r="Q9925" s="17" t="s">
        <v>297</v>
      </c>
      <c r="R9925" s="18">
        <v>95</v>
      </c>
      <c r="S9925" s="10">
        <v>44</v>
      </c>
      <c r="AA9925" s="11" t="str">
        <f t="shared" si="154"/>
        <v>58. Tiền GiangThành phố Mỹ Tho</v>
      </c>
    </row>
    <row r="9926" spans="11:27" ht="15.75">
      <c r="K9926" s="21"/>
      <c r="L9926" s="17"/>
      <c r="M9926" s="17"/>
      <c r="N9926" s="17" t="s">
        <v>512</v>
      </c>
      <c r="O9926" s="17" t="s">
        <v>1833</v>
      </c>
      <c r="P9926" s="17" t="s">
        <v>1934</v>
      </c>
      <c r="Q9926" s="17" t="s">
        <v>297</v>
      </c>
      <c r="R9926" s="18">
        <v>95</v>
      </c>
      <c r="S9926" s="10">
        <v>44</v>
      </c>
      <c r="AA9926" s="11" t="str">
        <f t="shared" ref="AA9926:AA9989" si="155">N9926&amp;O9926</f>
        <v>58. Tiền GiangThành phố Mỹ Tho</v>
      </c>
    </row>
    <row r="9927" spans="11:27" ht="15.75">
      <c r="K9927" s="21"/>
      <c r="L9927" s="17"/>
      <c r="M9927" s="17"/>
      <c r="N9927" s="17" t="s">
        <v>512</v>
      </c>
      <c r="O9927" s="17" t="s">
        <v>1833</v>
      </c>
      <c r="P9927" s="17" t="s">
        <v>1935</v>
      </c>
      <c r="Q9927" s="17" t="s">
        <v>297</v>
      </c>
      <c r="R9927" s="18">
        <v>95</v>
      </c>
      <c r="S9927" s="10">
        <v>44</v>
      </c>
      <c r="AA9927" s="11" t="str">
        <f t="shared" si="155"/>
        <v>58. Tiền GiangThành phố Mỹ Tho</v>
      </c>
    </row>
    <row r="9928" spans="11:27" ht="15.75">
      <c r="K9928" s="21"/>
      <c r="L9928" s="17"/>
      <c r="M9928" s="17"/>
      <c r="N9928" s="17" t="s">
        <v>512</v>
      </c>
      <c r="O9928" s="17" t="s">
        <v>1833</v>
      </c>
      <c r="P9928" s="17" t="s">
        <v>8156</v>
      </c>
      <c r="Q9928" s="17" t="s">
        <v>297</v>
      </c>
      <c r="R9928" s="18">
        <v>95</v>
      </c>
      <c r="S9928" s="10">
        <v>44</v>
      </c>
      <c r="AA9928" s="11" t="str">
        <f t="shared" si="155"/>
        <v>58. Tiền GiangThành phố Mỹ Tho</v>
      </c>
    </row>
    <row r="9929" spans="11:27" ht="15.75">
      <c r="K9929" s="21"/>
      <c r="L9929" s="17"/>
      <c r="M9929" s="17"/>
      <c r="N9929" s="17" t="s">
        <v>512</v>
      </c>
      <c r="O9929" s="17" t="s">
        <v>1833</v>
      </c>
      <c r="P9929" s="17" t="s">
        <v>8707</v>
      </c>
      <c r="Q9929" s="17" t="s">
        <v>297</v>
      </c>
      <c r="R9929" s="18">
        <v>95</v>
      </c>
      <c r="S9929" s="10">
        <v>44</v>
      </c>
      <c r="AA9929" s="11" t="str">
        <f t="shared" si="155"/>
        <v>58. Tiền GiangThành phố Mỹ Tho</v>
      </c>
    </row>
    <row r="9930" spans="11:27" ht="15.75">
      <c r="K9930" s="21"/>
      <c r="L9930" s="17"/>
      <c r="M9930" s="17"/>
      <c r="N9930" s="17" t="s">
        <v>512</v>
      </c>
      <c r="O9930" s="17" t="s">
        <v>1833</v>
      </c>
      <c r="P9930" s="17" t="s">
        <v>3137</v>
      </c>
      <c r="Q9930" s="17" t="s">
        <v>297</v>
      </c>
      <c r="R9930" s="18">
        <v>95</v>
      </c>
      <c r="S9930" s="10">
        <v>44</v>
      </c>
      <c r="AA9930" s="11" t="str">
        <f t="shared" si="155"/>
        <v>58. Tiền GiangThành phố Mỹ Tho</v>
      </c>
    </row>
    <row r="9931" spans="11:27" ht="15.75">
      <c r="K9931" s="21"/>
      <c r="L9931" s="17"/>
      <c r="M9931" s="17"/>
      <c r="N9931" s="17" t="s">
        <v>512</v>
      </c>
      <c r="O9931" s="17" t="s">
        <v>1833</v>
      </c>
      <c r="P9931" s="17" t="s">
        <v>1766</v>
      </c>
      <c r="Q9931" s="17" t="s">
        <v>297</v>
      </c>
      <c r="R9931" s="18">
        <v>95</v>
      </c>
      <c r="S9931" s="10">
        <v>44</v>
      </c>
      <c r="AA9931" s="11" t="str">
        <f t="shared" si="155"/>
        <v>58. Tiền GiangThành phố Mỹ Tho</v>
      </c>
    </row>
    <row r="9932" spans="11:27" ht="15.75">
      <c r="K9932" s="21"/>
      <c r="L9932" s="17"/>
      <c r="M9932" s="17"/>
      <c r="N9932" s="17" t="s">
        <v>512</v>
      </c>
      <c r="O9932" s="17" t="s">
        <v>1833</v>
      </c>
      <c r="P9932" s="17" t="s">
        <v>8708</v>
      </c>
      <c r="Q9932" s="17" t="s">
        <v>297</v>
      </c>
      <c r="R9932" s="18">
        <v>95</v>
      </c>
      <c r="S9932" s="10">
        <v>44</v>
      </c>
      <c r="AA9932" s="11" t="str">
        <f t="shared" si="155"/>
        <v>58. Tiền GiangThành phố Mỹ Tho</v>
      </c>
    </row>
    <row r="9933" spans="11:27" ht="15.75">
      <c r="K9933" s="21"/>
      <c r="L9933" s="17"/>
      <c r="M9933" s="17"/>
      <c r="N9933" s="17" t="s">
        <v>512</v>
      </c>
      <c r="O9933" s="17" t="s">
        <v>1833</v>
      </c>
      <c r="P9933" s="17" t="s">
        <v>2349</v>
      </c>
      <c r="Q9933" s="17" t="s">
        <v>297</v>
      </c>
      <c r="R9933" s="18">
        <v>95</v>
      </c>
      <c r="S9933" s="10">
        <v>44</v>
      </c>
      <c r="AA9933" s="11" t="str">
        <f t="shared" si="155"/>
        <v>58. Tiền GiangThành phố Mỹ Tho</v>
      </c>
    </row>
    <row r="9934" spans="11:27" ht="15.75">
      <c r="K9934" s="21"/>
      <c r="L9934" s="17"/>
      <c r="M9934" s="17"/>
      <c r="N9934" s="17" t="s">
        <v>512</v>
      </c>
      <c r="O9934" s="17" t="s">
        <v>1833</v>
      </c>
      <c r="P9934" s="17" t="s">
        <v>1777</v>
      </c>
      <c r="Q9934" s="17" t="s">
        <v>297</v>
      </c>
      <c r="R9934" s="18">
        <v>95</v>
      </c>
      <c r="S9934" s="10">
        <v>44</v>
      </c>
      <c r="AA9934" s="11" t="str">
        <f t="shared" si="155"/>
        <v>58. Tiền GiangThành phố Mỹ Tho</v>
      </c>
    </row>
    <row r="9935" spans="11:27" ht="15.75">
      <c r="K9935" s="21"/>
      <c r="L9935" s="17"/>
      <c r="M9935" s="17"/>
      <c r="N9935" s="17" t="s">
        <v>512</v>
      </c>
      <c r="O9935" s="17" t="s">
        <v>1835</v>
      </c>
      <c r="P9935" s="17" t="s">
        <v>2465</v>
      </c>
      <c r="Q9935" s="17" t="s">
        <v>297</v>
      </c>
      <c r="R9935" s="18">
        <v>95</v>
      </c>
      <c r="S9935" s="10">
        <v>44</v>
      </c>
      <c r="AA9935" s="11" t="str">
        <f t="shared" si="155"/>
        <v>58. Tiền GiangThị xã Cai Lậy</v>
      </c>
    </row>
    <row r="9936" spans="11:27" ht="15.75">
      <c r="K9936" s="21"/>
      <c r="L9936" s="17"/>
      <c r="M9936" s="17"/>
      <c r="N9936" s="17" t="s">
        <v>512</v>
      </c>
      <c r="O9936" s="17" t="s">
        <v>1835</v>
      </c>
      <c r="P9936" s="17" t="s">
        <v>2466</v>
      </c>
      <c r="Q9936" s="17" t="s">
        <v>297</v>
      </c>
      <c r="R9936" s="18">
        <v>95</v>
      </c>
      <c r="S9936" s="10">
        <v>44</v>
      </c>
      <c r="AA9936" s="11" t="str">
        <f t="shared" si="155"/>
        <v>58. Tiền GiangThị xã Cai Lậy</v>
      </c>
    </row>
    <row r="9937" spans="11:27" ht="15.75">
      <c r="K9937" s="21"/>
      <c r="L9937" s="17"/>
      <c r="M9937" s="17"/>
      <c r="N9937" s="17" t="s">
        <v>512</v>
      </c>
      <c r="O9937" s="17" t="s">
        <v>1835</v>
      </c>
      <c r="P9937" s="17" t="s">
        <v>2467</v>
      </c>
      <c r="Q9937" s="17" t="s">
        <v>297</v>
      </c>
      <c r="R9937" s="18">
        <v>95</v>
      </c>
      <c r="S9937" s="10">
        <v>44</v>
      </c>
      <c r="AA9937" s="11" t="str">
        <f t="shared" si="155"/>
        <v>58. Tiền GiangThị xã Cai Lậy</v>
      </c>
    </row>
    <row r="9938" spans="11:27" ht="15.75">
      <c r="K9938" s="21"/>
      <c r="L9938" s="17"/>
      <c r="M9938" s="17"/>
      <c r="N9938" s="17" t="s">
        <v>512</v>
      </c>
      <c r="O9938" s="17" t="s">
        <v>1835</v>
      </c>
      <c r="P9938" s="17" t="s">
        <v>2468</v>
      </c>
      <c r="Q9938" s="17" t="s">
        <v>297</v>
      </c>
      <c r="R9938" s="18">
        <v>95</v>
      </c>
      <c r="S9938" s="10">
        <v>44</v>
      </c>
      <c r="AA9938" s="11" t="str">
        <f t="shared" si="155"/>
        <v>58. Tiền GiangThị xã Cai Lậy</v>
      </c>
    </row>
    <row r="9939" spans="11:27" ht="15.75">
      <c r="K9939" s="21"/>
      <c r="L9939" s="17"/>
      <c r="M9939" s="17"/>
      <c r="N9939" s="17" t="s">
        <v>512</v>
      </c>
      <c r="O9939" s="17" t="s">
        <v>1835</v>
      </c>
      <c r="P9939" s="17" t="s">
        <v>2469</v>
      </c>
      <c r="Q9939" s="17" t="s">
        <v>297</v>
      </c>
      <c r="R9939" s="18">
        <v>95</v>
      </c>
      <c r="S9939" s="10">
        <v>44</v>
      </c>
      <c r="AA9939" s="11" t="str">
        <f t="shared" si="155"/>
        <v>58. Tiền GiangThị xã Cai Lậy</v>
      </c>
    </row>
    <row r="9940" spans="11:27" ht="15.75">
      <c r="K9940" s="21"/>
      <c r="L9940" s="17"/>
      <c r="M9940" s="17"/>
      <c r="N9940" s="17" t="s">
        <v>512</v>
      </c>
      <c r="O9940" s="17" t="s">
        <v>1835</v>
      </c>
      <c r="P9940" s="17" t="s">
        <v>8709</v>
      </c>
      <c r="Q9940" s="17" t="s">
        <v>297</v>
      </c>
      <c r="R9940" s="18">
        <v>95</v>
      </c>
      <c r="S9940" s="10">
        <v>44</v>
      </c>
      <c r="AA9940" s="11" t="str">
        <f t="shared" si="155"/>
        <v>58. Tiền GiangThị xã Cai Lậy</v>
      </c>
    </row>
    <row r="9941" spans="11:27" ht="15.75">
      <c r="K9941" s="21"/>
      <c r="L9941" s="17"/>
      <c r="M9941" s="17"/>
      <c r="N9941" s="17" t="s">
        <v>512</v>
      </c>
      <c r="O9941" s="17" t="s">
        <v>1835</v>
      </c>
      <c r="P9941" s="17" t="s">
        <v>7879</v>
      </c>
      <c r="Q9941" s="17" t="s">
        <v>297</v>
      </c>
      <c r="R9941" s="18">
        <v>95</v>
      </c>
      <c r="S9941" s="10">
        <v>44</v>
      </c>
      <c r="AA9941" s="11" t="str">
        <f t="shared" si="155"/>
        <v>58. Tiền GiangThị xã Cai Lậy</v>
      </c>
    </row>
    <row r="9942" spans="11:27" ht="15.75">
      <c r="K9942" s="21"/>
      <c r="L9942" s="17"/>
      <c r="M9942" s="17"/>
      <c r="N9942" s="17" t="s">
        <v>512</v>
      </c>
      <c r="O9942" s="17" t="s">
        <v>1835</v>
      </c>
      <c r="P9942" s="17" t="s">
        <v>8710</v>
      </c>
      <c r="Q9942" s="17" t="s">
        <v>297</v>
      </c>
      <c r="R9942" s="18">
        <v>95</v>
      </c>
      <c r="S9942" s="10">
        <v>44</v>
      </c>
      <c r="AA9942" s="11" t="str">
        <f t="shared" si="155"/>
        <v>58. Tiền GiangThị xã Cai Lậy</v>
      </c>
    </row>
    <row r="9943" spans="11:27" ht="15.75">
      <c r="K9943" s="21"/>
      <c r="L9943" s="17"/>
      <c r="M9943" s="17"/>
      <c r="N9943" s="17" t="s">
        <v>512</v>
      </c>
      <c r="O9943" s="17" t="s">
        <v>1835</v>
      </c>
      <c r="P9943" s="17" t="s">
        <v>8711</v>
      </c>
      <c r="Q9943" s="17" t="s">
        <v>297</v>
      </c>
      <c r="R9943" s="18">
        <v>95</v>
      </c>
      <c r="S9943" s="10">
        <v>44</v>
      </c>
      <c r="AA9943" s="11" t="str">
        <f t="shared" si="155"/>
        <v>58. Tiền GiangThị xã Cai Lậy</v>
      </c>
    </row>
    <row r="9944" spans="11:27" ht="15.75">
      <c r="K9944" s="21"/>
      <c r="L9944" s="17"/>
      <c r="M9944" s="17"/>
      <c r="N9944" s="17" t="s">
        <v>512</v>
      </c>
      <c r="O9944" s="17" t="s">
        <v>1835</v>
      </c>
      <c r="P9944" s="17" t="s">
        <v>8712</v>
      </c>
      <c r="Q9944" s="17" t="s">
        <v>297</v>
      </c>
      <c r="R9944" s="18">
        <v>95</v>
      </c>
      <c r="S9944" s="10">
        <v>44</v>
      </c>
      <c r="AA9944" s="11" t="str">
        <f t="shared" si="155"/>
        <v>58. Tiền GiangThị xã Cai Lậy</v>
      </c>
    </row>
    <row r="9945" spans="11:27" ht="15.75">
      <c r="K9945" s="21"/>
      <c r="L9945" s="17"/>
      <c r="M9945" s="17"/>
      <c r="N9945" s="17" t="s">
        <v>512</v>
      </c>
      <c r="O9945" s="17" t="s">
        <v>1835</v>
      </c>
      <c r="P9945" s="17" t="s">
        <v>8713</v>
      </c>
      <c r="Q9945" s="17" t="s">
        <v>297</v>
      </c>
      <c r="R9945" s="18">
        <v>95</v>
      </c>
      <c r="S9945" s="10">
        <v>44</v>
      </c>
      <c r="AA9945" s="11" t="str">
        <f t="shared" si="155"/>
        <v>58. Tiền GiangThị xã Cai Lậy</v>
      </c>
    </row>
    <row r="9946" spans="11:27" ht="15.75">
      <c r="K9946" s="21"/>
      <c r="L9946" s="17"/>
      <c r="M9946" s="17"/>
      <c r="N9946" s="17" t="s">
        <v>512</v>
      </c>
      <c r="O9946" s="17" t="s">
        <v>1835</v>
      </c>
      <c r="P9946" s="17" t="s">
        <v>8714</v>
      </c>
      <c r="Q9946" s="17" t="s">
        <v>297</v>
      </c>
      <c r="R9946" s="18">
        <v>95</v>
      </c>
      <c r="S9946" s="10">
        <v>44</v>
      </c>
      <c r="AA9946" s="11" t="str">
        <f t="shared" si="155"/>
        <v>58. Tiền GiangThị xã Cai Lậy</v>
      </c>
    </row>
    <row r="9947" spans="11:27" ht="15.75">
      <c r="K9947" s="21"/>
      <c r="L9947" s="17"/>
      <c r="M9947" s="17"/>
      <c r="N9947" s="17" t="s">
        <v>512</v>
      </c>
      <c r="O9947" s="17" t="s">
        <v>1835</v>
      </c>
      <c r="P9947" s="17" t="s">
        <v>2989</v>
      </c>
      <c r="Q9947" s="17" t="s">
        <v>297</v>
      </c>
      <c r="R9947" s="18">
        <v>95</v>
      </c>
      <c r="S9947" s="10">
        <v>44</v>
      </c>
      <c r="AA9947" s="11" t="str">
        <f t="shared" si="155"/>
        <v>58. Tiền GiangThị xã Cai Lậy</v>
      </c>
    </row>
    <row r="9948" spans="11:27" ht="15.75">
      <c r="K9948" s="21"/>
      <c r="L9948" s="17"/>
      <c r="M9948" s="17"/>
      <c r="N9948" s="17" t="s">
        <v>512</v>
      </c>
      <c r="O9948" s="17" t="s">
        <v>1835</v>
      </c>
      <c r="P9948" s="17" t="s">
        <v>564</v>
      </c>
      <c r="Q9948" s="17" t="s">
        <v>297</v>
      </c>
      <c r="R9948" s="18">
        <v>95</v>
      </c>
      <c r="S9948" s="10">
        <v>44</v>
      </c>
      <c r="AA9948" s="11" t="str">
        <f t="shared" si="155"/>
        <v>58. Tiền GiangThị xã Cai Lậy</v>
      </c>
    </row>
    <row r="9949" spans="11:27" ht="15.75">
      <c r="K9949" s="21"/>
      <c r="L9949" s="17"/>
      <c r="M9949" s="17"/>
      <c r="N9949" s="17" t="s">
        <v>512</v>
      </c>
      <c r="O9949" s="17" t="s">
        <v>1835</v>
      </c>
      <c r="P9949" s="17" t="s">
        <v>1028</v>
      </c>
      <c r="Q9949" s="17" t="s">
        <v>297</v>
      </c>
      <c r="R9949" s="18">
        <v>95</v>
      </c>
      <c r="S9949" s="10">
        <v>44</v>
      </c>
      <c r="AA9949" s="11" t="str">
        <f t="shared" si="155"/>
        <v>58. Tiền GiangThị xã Cai Lậy</v>
      </c>
    </row>
    <row r="9950" spans="11:27" ht="15.75">
      <c r="K9950" s="21"/>
      <c r="L9950" s="17"/>
      <c r="M9950" s="17"/>
      <c r="N9950" s="17" t="s">
        <v>512</v>
      </c>
      <c r="O9950" s="17" t="s">
        <v>1835</v>
      </c>
      <c r="P9950" s="17" t="s">
        <v>3238</v>
      </c>
      <c r="Q9950" s="17" t="s">
        <v>297</v>
      </c>
      <c r="R9950" s="18">
        <v>95</v>
      </c>
      <c r="S9950" s="10">
        <v>44</v>
      </c>
      <c r="AA9950" s="11" t="str">
        <f t="shared" si="155"/>
        <v>58. Tiền GiangThị xã Cai Lậy</v>
      </c>
    </row>
    <row r="9951" spans="11:27" ht="15.75">
      <c r="K9951" s="21"/>
      <c r="L9951" s="17"/>
      <c r="M9951" s="17"/>
      <c r="N9951" s="17" t="s">
        <v>512</v>
      </c>
      <c r="O9951" s="17" t="s">
        <v>1837</v>
      </c>
      <c r="P9951" s="17" t="s">
        <v>2465</v>
      </c>
      <c r="Q9951" s="17" t="s">
        <v>297</v>
      </c>
      <c r="R9951" s="18">
        <v>95</v>
      </c>
      <c r="S9951" s="10">
        <v>44</v>
      </c>
      <c r="AA9951" s="11" t="str">
        <f t="shared" si="155"/>
        <v>58. Tiền GiangThị xã Gò Công</v>
      </c>
    </row>
    <row r="9952" spans="11:27" ht="15.75">
      <c r="K9952" s="21"/>
      <c r="L9952" s="17"/>
      <c r="M9952" s="17"/>
      <c r="N9952" s="17" t="s">
        <v>512</v>
      </c>
      <c r="O9952" s="17" t="s">
        <v>1837</v>
      </c>
      <c r="P9952" s="17" t="s">
        <v>2466</v>
      </c>
      <c r="Q9952" s="17" t="s">
        <v>297</v>
      </c>
      <c r="R9952" s="18">
        <v>95</v>
      </c>
      <c r="S9952" s="10">
        <v>44</v>
      </c>
      <c r="AA9952" s="11" t="str">
        <f t="shared" si="155"/>
        <v>58. Tiền GiangThị xã Gò Công</v>
      </c>
    </row>
    <row r="9953" spans="11:27" ht="15.75">
      <c r="K9953" s="21"/>
      <c r="L9953" s="17"/>
      <c r="M9953" s="17"/>
      <c r="N9953" s="17" t="s">
        <v>512</v>
      </c>
      <c r="O9953" s="17" t="s">
        <v>1837</v>
      </c>
      <c r="P9953" s="17" t="s">
        <v>2467</v>
      </c>
      <c r="Q9953" s="17" t="s">
        <v>297</v>
      </c>
      <c r="R9953" s="18">
        <v>95</v>
      </c>
      <c r="S9953" s="10">
        <v>44</v>
      </c>
      <c r="AA9953" s="11" t="str">
        <f t="shared" si="155"/>
        <v>58. Tiền GiangThị xã Gò Công</v>
      </c>
    </row>
    <row r="9954" spans="11:27" ht="15.75">
      <c r="K9954" s="21"/>
      <c r="L9954" s="17"/>
      <c r="M9954" s="17"/>
      <c r="N9954" s="17" t="s">
        <v>512</v>
      </c>
      <c r="O9954" s="17" t="s">
        <v>1837</v>
      </c>
      <c r="P9954" s="17" t="s">
        <v>2468</v>
      </c>
      <c r="Q9954" s="17" t="s">
        <v>297</v>
      </c>
      <c r="R9954" s="18">
        <v>95</v>
      </c>
      <c r="S9954" s="10">
        <v>44</v>
      </c>
      <c r="AA9954" s="11" t="str">
        <f t="shared" si="155"/>
        <v>58. Tiền GiangThị xã Gò Công</v>
      </c>
    </row>
    <row r="9955" spans="11:27" ht="15.75">
      <c r="K9955" s="21"/>
      <c r="L9955" s="17"/>
      <c r="M9955" s="17"/>
      <c r="N9955" s="17" t="s">
        <v>512</v>
      </c>
      <c r="O9955" s="17" t="s">
        <v>1837</v>
      </c>
      <c r="P9955" s="17" t="s">
        <v>2469</v>
      </c>
      <c r="Q9955" s="17" t="s">
        <v>297</v>
      </c>
      <c r="R9955" s="18">
        <v>95</v>
      </c>
      <c r="S9955" s="10">
        <v>44</v>
      </c>
      <c r="AA9955" s="11" t="str">
        <f t="shared" si="155"/>
        <v>58. Tiền GiangThị xã Gò Công</v>
      </c>
    </row>
    <row r="9956" spans="11:27" ht="15.75">
      <c r="K9956" s="21"/>
      <c r="L9956" s="17"/>
      <c r="M9956" s="17"/>
      <c r="N9956" s="17" t="s">
        <v>512</v>
      </c>
      <c r="O9956" s="17" t="s">
        <v>1837</v>
      </c>
      <c r="P9956" s="17" t="s">
        <v>7304</v>
      </c>
      <c r="Q9956" s="17" t="s">
        <v>297</v>
      </c>
      <c r="R9956" s="18">
        <v>95</v>
      </c>
      <c r="S9956" s="10">
        <v>44</v>
      </c>
      <c r="AA9956" s="11" t="str">
        <f t="shared" si="155"/>
        <v>58. Tiền GiangThị xã Gò Công</v>
      </c>
    </row>
    <row r="9957" spans="11:27" ht="15.75">
      <c r="K9957" s="21"/>
      <c r="L9957" s="17"/>
      <c r="M9957" s="17"/>
      <c r="N9957" s="17" t="s">
        <v>512</v>
      </c>
      <c r="O9957" s="17" t="s">
        <v>1837</v>
      </c>
      <c r="P9957" s="17" t="s">
        <v>8715</v>
      </c>
      <c r="Q9957" s="17" t="s">
        <v>297</v>
      </c>
      <c r="R9957" s="18">
        <v>95</v>
      </c>
      <c r="S9957" s="10">
        <v>44</v>
      </c>
      <c r="AA9957" s="11" t="str">
        <f t="shared" si="155"/>
        <v>58. Tiền GiangThị xã Gò Công</v>
      </c>
    </row>
    <row r="9958" spans="11:27" ht="15.75">
      <c r="K9958" s="21"/>
      <c r="L9958" s="17"/>
      <c r="M9958" s="17"/>
      <c r="N9958" s="17" t="s">
        <v>512</v>
      </c>
      <c r="O9958" s="17" t="s">
        <v>1837</v>
      </c>
      <c r="P9958" s="17" t="s">
        <v>8716</v>
      </c>
      <c r="Q9958" s="17" t="s">
        <v>297</v>
      </c>
      <c r="R9958" s="18">
        <v>95</v>
      </c>
      <c r="S9958" s="10">
        <v>44</v>
      </c>
      <c r="AA9958" s="11" t="str">
        <f t="shared" si="155"/>
        <v>58. Tiền GiangThị xã Gò Công</v>
      </c>
    </row>
    <row r="9959" spans="11:27" ht="15.75">
      <c r="K9959" s="21"/>
      <c r="L9959" s="17"/>
      <c r="M9959" s="17"/>
      <c r="N9959" s="17" t="s">
        <v>512</v>
      </c>
      <c r="O9959" s="17" t="s">
        <v>1837</v>
      </c>
      <c r="P9959" s="17" t="s">
        <v>1740</v>
      </c>
      <c r="Q9959" s="17" t="s">
        <v>297</v>
      </c>
      <c r="R9959" s="18">
        <v>95</v>
      </c>
      <c r="S9959" s="10">
        <v>44</v>
      </c>
      <c r="AA9959" s="11" t="str">
        <f t="shared" si="155"/>
        <v>58. Tiền GiangThị xã Gò Công</v>
      </c>
    </row>
    <row r="9960" spans="11:27" ht="15.75">
      <c r="K9960" s="21"/>
      <c r="L9960" s="17"/>
      <c r="M9960" s="17"/>
      <c r="N9960" s="17" t="s">
        <v>512</v>
      </c>
      <c r="O9960" s="17" t="s">
        <v>1837</v>
      </c>
      <c r="P9960" s="17" t="s">
        <v>3279</v>
      </c>
      <c r="Q9960" s="17" t="s">
        <v>297</v>
      </c>
      <c r="R9960" s="18">
        <v>95</v>
      </c>
      <c r="S9960" s="10">
        <v>44</v>
      </c>
      <c r="AA9960" s="11" t="str">
        <f t="shared" si="155"/>
        <v>58. Tiền GiangThị xã Gò Công</v>
      </c>
    </row>
    <row r="9961" spans="11:27" ht="15.75">
      <c r="K9961" s="21"/>
      <c r="L9961" s="17"/>
      <c r="M9961" s="17"/>
      <c r="N9961" s="17" t="s">
        <v>512</v>
      </c>
      <c r="O9961" s="17" t="s">
        <v>1837</v>
      </c>
      <c r="P9961" s="17" t="s">
        <v>4085</v>
      </c>
      <c r="Q9961" s="17" t="s">
        <v>297</v>
      </c>
      <c r="R9961" s="18">
        <v>95</v>
      </c>
      <c r="S9961" s="10">
        <v>44</v>
      </c>
      <c r="AA9961" s="11" t="str">
        <f t="shared" si="155"/>
        <v>58. Tiền GiangThị xã Gò Công</v>
      </c>
    </row>
    <row r="9962" spans="11:27" ht="15.75">
      <c r="K9962" s="21"/>
      <c r="L9962" s="17"/>
      <c r="M9962" s="17"/>
      <c r="N9962" s="17" t="s">
        <v>512</v>
      </c>
      <c r="O9962" s="17" t="s">
        <v>1837</v>
      </c>
      <c r="P9962" s="17" t="s">
        <v>2339</v>
      </c>
      <c r="Q9962" s="17" t="s">
        <v>297</v>
      </c>
      <c r="R9962" s="18">
        <v>95</v>
      </c>
      <c r="S9962" s="10">
        <v>44</v>
      </c>
      <c r="AA9962" s="11" t="str">
        <f t="shared" si="155"/>
        <v>58. Tiền GiangThị xã Gò Công</v>
      </c>
    </row>
    <row r="9963" spans="11:27" ht="15.75">
      <c r="K9963" s="21"/>
      <c r="L9963" s="17"/>
      <c r="M9963" s="17"/>
      <c r="N9963" s="17" t="s">
        <v>516</v>
      </c>
      <c r="O9963" s="17" t="s">
        <v>1839</v>
      </c>
      <c r="P9963" s="17" t="s">
        <v>8717</v>
      </c>
      <c r="Q9963" s="17" t="s">
        <v>297</v>
      </c>
      <c r="R9963" s="18">
        <v>95</v>
      </c>
      <c r="S9963" s="10">
        <v>44</v>
      </c>
      <c r="AA9963" s="11" t="str">
        <f t="shared" si="155"/>
        <v>59. Trà VinhHuyện Càng Long</v>
      </c>
    </row>
    <row r="9964" spans="11:27" ht="15.75">
      <c r="K9964" s="21"/>
      <c r="L9964" s="17"/>
      <c r="M9964" s="17"/>
      <c r="N9964" s="17" t="s">
        <v>516</v>
      </c>
      <c r="O9964" s="17" t="s">
        <v>1839</v>
      </c>
      <c r="P9964" s="17" t="s">
        <v>8718</v>
      </c>
      <c r="Q9964" s="17" t="s">
        <v>297</v>
      </c>
      <c r="R9964" s="18">
        <v>95</v>
      </c>
      <c r="S9964" s="10">
        <v>44</v>
      </c>
      <c r="AA9964" s="11" t="str">
        <f t="shared" si="155"/>
        <v>59. Trà VinhHuyện Càng Long</v>
      </c>
    </row>
    <row r="9965" spans="11:27" ht="15.75">
      <c r="K9965" s="21"/>
      <c r="L9965" s="17"/>
      <c r="M9965" s="17"/>
      <c r="N9965" s="17" t="s">
        <v>516</v>
      </c>
      <c r="O9965" s="17" t="s">
        <v>1839</v>
      </c>
      <c r="P9965" s="17" t="s">
        <v>8719</v>
      </c>
      <c r="Q9965" s="17" t="s">
        <v>297</v>
      </c>
      <c r="R9965" s="18">
        <v>95</v>
      </c>
      <c r="S9965" s="10">
        <v>44</v>
      </c>
      <c r="AA9965" s="11" t="str">
        <f t="shared" si="155"/>
        <v>59. Trà VinhHuyện Càng Long</v>
      </c>
    </row>
    <row r="9966" spans="11:27" ht="15.75">
      <c r="K9966" s="21"/>
      <c r="L9966" s="17"/>
      <c r="M9966" s="17"/>
      <c r="N9966" s="17" t="s">
        <v>516</v>
      </c>
      <c r="O9966" s="17" t="s">
        <v>1839</v>
      </c>
      <c r="P9966" s="17" t="s">
        <v>1111</v>
      </c>
      <c r="Q9966" s="17" t="s">
        <v>297</v>
      </c>
      <c r="R9966" s="18">
        <v>95</v>
      </c>
      <c r="S9966" s="10">
        <v>44</v>
      </c>
      <c r="AA9966" s="11" t="str">
        <f t="shared" si="155"/>
        <v>59. Trà VinhHuyện Càng Long</v>
      </c>
    </row>
    <row r="9967" spans="11:27" ht="15.75">
      <c r="K9967" s="21"/>
      <c r="L9967" s="17"/>
      <c r="M9967" s="17"/>
      <c r="N9967" s="17" t="s">
        <v>516</v>
      </c>
      <c r="O9967" s="17" t="s">
        <v>1839</v>
      </c>
      <c r="P9967" s="17" t="s">
        <v>8720</v>
      </c>
      <c r="Q9967" s="17" t="s">
        <v>297</v>
      </c>
      <c r="R9967" s="18">
        <v>95</v>
      </c>
      <c r="S9967" s="10">
        <v>44</v>
      </c>
      <c r="AA9967" s="11" t="str">
        <f t="shared" si="155"/>
        <v>59. Trà VinhHuyện Càng Long</v>
      </c>
    </row>
    <row r="9968" spans="11:27" ht="15.75">
      <c r="K9968" s="21"/>
      <c r="L9968" s="17"/>
      <c r="M9968" s="17"/>
      <c r="N9968" s="17" t="s">
        <v>516</v>
      </c>
      <c r="O9968" s="17" t="s">
        <v>1839</v>
      </c>
      <c r="P9968" s="17" t="s">
        <v>3980</v>
      </c>
      <c r="Q9968" s="17" t="s">
        <v>297</v>
      </c>
      <c r="R9968" s="18">
        <v>95</v>
      </c>
      <c r="S9968" s="10">
        <v>44</v>
      </c>
      <c r="AA9968" s="11" t="str">
        <f t="shared" si="155"/>
        <v>59. Trà VinhHuyện Càng Long</v>
      </c>
    </row>
    <row r="9969" spans="11:27" ht="15.75">
      <c r="K9969" s="21"/>
      <c r="L9969" s="17"/>
      <c r="M9969" s="17"/>
      <c r="N9969" s="17" t="s">
        <v>516</v>
      </c>
      <c r="O9969" s="17" t="s">
        <v>1839</v>
      </c>
      <c r="P9969" s="17" t="s">
        <v>8721</v>
      </c>
      <c r="Q9969" s="17" t="s">
        <v>297</v>
      </c>
      <c r="R9969" s="18">
        <v>95</v>
      </c>
      <c r="S9969" s="10">
        <v>44</v>
      </c>
      <c r="AA9969" s="11" t="str">
        <f t="shared" si="155"/>
        <v>59. Trà VinhHuyện Càng Long</v>
      </c>
    </row>
    <row r="9970" spans="11:27" ht="15.75">
      <c r="K9970" s="21"/>
      <c r="L9970" s="17"/>
      <c r="M9970" s="17"/>
      <c r="N9970" s="17" t="s">
        <v>516</v>
      </c>
      <c r="O9970" s="17" t="s">
        <v>1839</v>
      </c>
      <c r="P9970" s="17" t="s">
        <v>8722</v>
      </c>
      <c r="Q9970" s="17" t="s">
        <v>297</v>
      </c>
      <c r="R9970" s="18">
        <v>95</v>
      </c>
      <c r="S9970" s="10">
        <v>44</v>
      </c>
      <c r="AA9970" s="11" t="str">
        <f t="shared" si="155"/>
        <v>59. Trà VinhHuyện Càng Long</v>
      </c>
    </row>
    <row r="9971" spans="11:27" ht="15.75">
      <c r="K9971" s="21"/>
      <c r="L9971" s="17"/>
      <c r="M9971" s="17"/>
      <c r="N9971" s="17" t="s">
        <v>516</v>
      </c>
      <c r="O9971" s="17" t="s">
        <v>1839</v>
      </c>
      <c r="P9971" s="17" t="s">
        <v>8723</v>
      </c>
      <c r="Q9971" s="17" t="s">
        <v>297</v>
      </c>
      <c r="R9971" s="18">
        <v>95</v>
      </c>
      <c r="S9971" s="10">
        <v>44</v>
      </c>
      <c r="AA9971" s="11" t="str">
        <f t="shared" si="155"/>
        <v>59. Trà VinhHuyện Càng Long</v>
      </c>
    </row>
    <row r="9972" spans="11:27" ht="15.75">
      <c r="K9972" s="21"/>
      <c r="L9972" s="17"/>
      <c r="M9972" s="17"/>
      <c r="N9972" s="17" t="s">
        <v>516</v>
      </c>
      <c r="O9972" s="17" t="s">
        <v>1839</v>
      </c>
      <c r="P9972" s="17" t="s">
        <v>8724</v>
      </c>
      <c r="Q9972" s="17" t="s">
        <v>297</v>
      </c>
      <c r="R9972" s="18">
        <v>95</v>
      </c>
      <c r="S9972" s="10">
        <v>44</v>
      </c>
      <c r="AA9972" s="11" t="str">
        <f t="shared" si="155"/>
        <v>59. Trà VinhHuyện Càng Long</v>
      </c>
    </row>
    <row r="9973" spans="11:27" ht="15.75">
      <c r="K9973" s="21"/>
      <c r="L9973" s="17"/>
      <c r="M9973" s="17"/>
      <c r="N9973" s="17" t="s">
        <v>516</v>
      </c>
      <c r="O9973" s="17" t="s">
        <v>1839</v>
      </c>
      <c r="P9973" s="17" t="s">
        <v>8725</v>
      </c>
      <c r="Q9973" s="17" t="s">
        <v>297</v>
      </c>
      <c r="R9973" s="18">
        <v>95</v>
      </c>
      <c r="S9973" s="10">
        <v>44</v>
      </c>
      <c r="AA9973" s="11" t="str">
        <f t="shared" si="155"/>
        <v>59. Trà VinhHuyện Càng Long</v>
      </c>
    </row>
    <row r="9974" spans="11:27" ht="15.75">
      <c r="K9974" s="21"/>
      <c r="L9974" s="17"/>
      <c r="M9974" s="17"/>
      <c r="N9974" s="17" t="s">
        <v>516</v>
      </c>
      <c r="O9974" s="17" t="s">
        <v>1839</v>
      </c>
      <c r="P9974" s="17" t="s">
        <v>8726</v>
      </c>
      <c r="Q9974" s="17" t="s">
        <v>297</v>
      </c>
      <c r="R9974" s="18">
        <v>95</v>
      </c>
      <c r="S9974" s="10">
        <v>44</v>
      </c>
      <c r="AA9974" s="11" t="str">
        <f t="shared" si="155"/>
        <v>59. Trà VinhHuyện Càng Long</v>
      </c>
    </row>
    <row r="9975" spans="11:27" ht="15.75">
      <c r="K9975" s="21"/>
      <c r="L9975" s="17"/>
      <c r="M9975" s="17"/>
      <c r="N9975" s="17" t="s">
        <v>516</v>
      </c>
      <c r="O9975" s="17" t="s">
        <v>1839</v>
      </c>
      <c r="P9975" s="17" t="s">
        <v>2411</v>
      </c>
      <c r="Q9975" s="17" t="s">
        <v>297</v>
      </c>
      <c r="R9975" s="18">
        <v>95</v>
      </c>
      <c r="S9975" s="10">
        <v>44</v>
      </c>
      <c r="AA9975" s="11" t="str">
        <f t="shared" si="155"/>
        <v>59. Trà VinhHuyện Càng Long</v>
      </c>
    </row>
    <row r="9976" spans="11:27" ht="15.75">
      <c r="K9976" s="21"/>
      <c r="L9976" s="17"/>
      <c r="M9976" s="17"/>
      <c r="N9976" s="17" t="s">
        <v>516</v>
      </c>
      <c r="O9976" s="17" t="s">
        <v>1839</v>
      </c>
      <c r="P9976" s="17" t="s">
        <v>2989</v>
      </c>
      <c r="Q9976" s="17" t="s">
        <v>297</v>
      </c>
      <c r="R9976" s="18">
        <v>95</v>
      </c>
      <c r="S9976" s="10">
        <v>44</v>
      </c>
      <c r="AA9976" s="11" t="str">
        <f t="shared" si="155"/>
        <v>59. Trà VinhHuyện Càng Long</v>
      </c>
    </row>
    <row r="9977" spans="11:27" ht="15.75">
      <c r="K9977" s="21"/>
      <c r="L9977" s="17"/>
      <c r="M9977" s="17"/>
      <c r="N9977" s="17" t="s">
        <v>516</v>
      </c>
      <c r="O9977" s="17" t="s">
        <v>1841</v>
      </c>
      <c r="P9977" s="17" t="s">
        <v>8727</v>
      </c>
      <c r="Q9977" s="17" t="s">
        <v>297</v>
      </c>
      <c r="R9977" s="18">
        <v>95</v>
      </c>
      <c r="S9977" s="10">
        <v>44</v>
      </c>
      <c r="AA9977" s="11" t="str">
        <f t="shared" si="155"/>
        <v>59. Trà VinhHuyện Cầu Kè</v>
      </c>
    </row>
    <row r="9978" spans="11:27" ht="15.75">
      <c r="K9978" s="21"/>
      <c r="L9978" s="17"/>
      <c r="M9978" s="17"/>
      <c r="N9978" s="17" t="s">
        <v>516</v>
      </c>
      <c r="O9978" s="17" t="s">
        <v>1841</v>
      </c>
      <c r="P9978" s="17" t="s">
        <v>8728</v>
      </c>
      <c r="Q9978" s="17" t="s">
        <v>297</v>
      </c>
      <c r="R9978" s="18">
        <v>95</v>
      </c>
      <c r="S9978" s="10">
        <v>44</v>
      </c>
      <c r="AA9978" s="11" t="str">
        <f t="shared" si="155"/>
        <v>59. Trà VinhHuyện Cầu Kè</v>
      </c>
    </row>
    <row r="9979" spans="11:27" ht="15.75">
      <c r="K9979" s="21"/>
      <c r="L9979" s="17"/>
      <c r="M9979" s="17"/>
      <c r="N9979" s="17" t="s">
        <v>516</v>
      </c>
      <c r="O9979" s="17" t="s">
        <v>1841</v>
      </c>
      <c r="P9979" s="17" t="s">
        <v>8729</v>
      </c>
      <c r="Q9979" s="17" t="s">
        <v>297</v>
      </c>
      <c r="R9979" s="18">
        <v>95</v>
      </c>
      <c r="S9979" s="10">
        <v>44</v>
      </c>
      <c r="AA9979" s="11" t="str">
        <f t="shared" si="155"/>
        <v>59. Trà VinhHuyện Cầu Kè</v>
      </c>
    </row>
    <row r="9980" spans="11:27" ht="15.75">
      <c r="K9980" s="21"/>
      <c r="L9980" s="17"/>
      <c r="M9980" s="17"/>
      <c r="N9980" s="17" t="s">
        <v>516</v>
      </c>
      <c r="O9980" s="17" t="s">
        <v>1841</v>
      </c>
      <c r="P9980" s="17" t="s">
        <v>8730</v>
      </c>
      <c r="Q9980" s="17" t="s">
        <v>297</v>
      </c>
      <c r="R9980" s="18">
        <v>95</v>
      </c>
      <c r="S9980" s="10">
        <v>44</v>
      </c>
      <c r="AA9980" s="11" t="str">
        <f t="shared" si="155"/>
        <v>59. Trà VinhHuyện Cầu Kè</v>
      </c>
    </row>
    <row r="9981" spans="11:27" ht="15.75">
      <c r="K9981" s="21"/>
      <c r="L9981" s="17"/>
      <c r="M9981" s="17"/>
      <c r="N9981" s="17" t="s">
        <v>516</v>
      </c>
      <c r="O9981" s="17" t="s">
        <v>1841</v>
      </c>
      <c r="P9981" s="17" t="s">
        <v>8731</v>
      </c>
      <c r="Q9981" s="17" t="s">
        <v>297</v>
      </c>
      <c r="R9981" s="18">
        <v>95</v>
      </c>
      <c r="S9981" s="10">
        <v>44</v>
      </c>
      <c r="AA9981" s="11" t="str">
        <f t="shared" si="155"/>
        <v>59. Trà VinhHuyện Cầu Kè</v>
      </c>
    </row>
    <row r="9982" spans="11:27" ht="15.75">
      <c r="K9982" s="21"/>
      <c r="L9982" s="17"/>
      <c r="M9982" s="17"/>
      <c r="N9982" s="17" t="s">
        <v>516</v>
      </c>
      <c r="O9982" s="17" t="s">
        <v>1841</v>
      </c>
      <c r="P9982" s="17" t="s">
        <v>8732</v>
      </c>
      <c r="Q9982" s="17" t="s">
        <v>297</v>
      </c>
      <c r="R9982" s="18">
        <v>95</v>
      </c>
      <c r="S9982" s="10">
        <v>44</v>
      </c>
      <c r="AA9982" s="11" t="str">
        <f t="shared" si="155"/>
        <v>59. Trà VinhHuyện Cầu Kè</v>
      </c>
    </row>
    <row r="9983" spans="11:27" ht="15.75">
      <c r="K9983" s="21"/>
      <c r="L9983" s="17"/>
      <c r="M9983" s="17"/>
      <c r="N9983" s="17" t="s">
        <v>516</v>
      </c>
      <c r="O9983" s="17" t="s">
        <v>1841</v>
      </c>
      <c r="P9983" s="17" t="s">
        <v>1721</v>
      </c>
      <c r="Q9983" s="17" t="s">
        <v>297</v>
      </c>
      <c r="R9983" s="18">
        <v>95</v>
      </c>
      <c r="S9983" s="10">
        <v>44</v>
      </c>
      <c r="AA9983" s="11" t="str">
        <f t="shared" si="155"/>
        <v>59. Trà VinhHuyện Cầu Kè</v>
      </c>
    </row>
    <row r="9984" spans="11:27" ht="15.75">
      <c r="K9984" s="21"/>
      <c r="L9984" s="17"/>
      <c r="M9984" s="17"/>
      <c r="N9984" s="17" t="s">
        <v>516</v>
      </c>
      <c r="O9984" s="17" t="s">
        <v>1841</v>
      </c>
      <c r="P9984" s="17" t="s">
        <v>2531</v>
      </c>
      <c r="Q9984" s="17" t="s">
        <v>297</v>
      </c>
      <c r="R9984" s="18">
        <v>95</v>
      </c>
      <c r="S9984" s="10">
        <v>44</v>
      </c>
      <c r="AA9984" s="11" t="str">
        <f t="shared" si="155"/>
        <v>59. Trà VinhHuyện Cầu Kè</v>
      </c>
    </row>
    <row r="9985" spans="11:27" ht="15.75">
      <c r="K9985" s="21"/>
      <c r="L9985" s="17"/>
      <c r="M9985" s="17"/>
      <c r="N9985" s="17" t="s">
        <v>516</v>
      </c>
      <c r="O9985" s="17" t="s">
        <v>1841</v>
      </c>
      <c r="P9985" s="17" t="s">
        <v>8733</v>
      </c>
      <c r="Q9985" s="17" t="s">
        <v>297</v>
      </c>
      <c r="R9985" s="18">
        <v>95</v>
      </c>
      <c r="S9985" s="10">
        <v>44</v>
      </c>
      <c r="AA9985" s="11" t="str">
        <f t="shared" si="155"/>
        <v>59. Trà VinhHuyện Cầu Kè</v>
      </c>
    </row>
    <row r="9986" spans="11:27" ht="15.75">
      <c r="K9986" s="21"/>
      <c r="L9986" s="17"/>
      <c r="M9986" s="17"/>
      <c r="N9986" s="17" t="s">
        <v>516</v>
      </c>
      <c r="O9986" s="17" t="s">
        <v>1841</v>
      </c>
      <c r="P9986" s="17" t="s">
        <v>2203</v>
      </c>
      <c r="Q9986" s="17" t="s">
        <v>297</v>
      </c>
      <c r="R9986" s="18">
        <v>95</v>
      </c>
      <c r="S9986" s="10">
        <v>44</v>
      </c>
      <c r="AA9986" s="11" t="str">
        <f t="shared" si="155"/>
        <v>59. Trà VinhHuyện Cầu Kè</v>
      </c>
    </row>
    <row r="9987" spans="11:27" ht="15.75">
      <c r="K9987" s="21"/>
      <c r="L9987" s="17"/>
      <c r="M9987" s="17"/>
      <c r="N9987" s="17" t="s">
        <v>516</v>
      </c>
      <c r="O9987" s="17" t="s">
        <v>1841</v>
      </c>
      <c r="P9987" s="17" t="s">
        <v>8734</v>
      </c>
      <c r="Q9987" s="17" t="s">
        <v>297</v>
      </c>
      <c r="R9987" s="18">
        <v>95</v>
      </c>
      <c r="S9987" s="10">
        <v>44</v>
      </c>
      <c r="AA9987" s="11" t="str">
        <f t="shared" si="155"/>
        <v>59. Trà VinhHuyện Cầu Kè</v>
      </c>
    </row>
    <row r="9988" spans="11:27" ht="15.75">
      <c r="K9988" s="21"/>
      <c r="L9988" s="17"/>
      <c r="M9988" s="17"/>
      <c r="N9988" s="17" t="s">
        <v>516</v>
      </c>
      <c r="O9988" s="17" t="s">
        <v>1843</v>
      </c>
      <c r="P9988" s="17" t="s">
        <v>8735</v>
      </c>
      <c r="Q9988" s="17" t="s">
        <v>297</v>
      </c>
      <c r="R9988" s="18">
        <v>95</v>
      </c>
      <c r="S9988" s="10">
        <v>44</v>
      </c>
      <c r="AA9988" s="11" t="str">
        <f t="shared" si="155"/>
        <v>59. Trà VinhHuyện Cầu Ngang</v>
      </c>
    </row>
    <row r="9989" spans="11:27" ht="15.75">
      <c r="K9989" s="21"/>
      <c r="L9989" s="17"/>
      <c r="M9989" s="17"/>
      <c r="N9989" s="17" t="s">
        <v>516</v>
      </c>
      <c r="O9989" s="17" t="s">
        <v>1843</v>
      </c>
      <c r="P9989" s="17" t="s">
        <v>8736</v>
      </c>
      <c r="Q9989" s="17" t="s">
        <v>297</v>
      </c>
      <c r="R9989" s="18">
        <v>95</v>
      </c>
      <c r="S9989" s="10">
        <v>44</v>
      </c>
      <c r="AA9989" s="11" t="str">
        <f t="shared" si="155"/>
        <v>59. Trà VinhHuyện Cầu Ngang</v>
      </c>
    </row>
    <row r="9990" spans="11:27" ht="15.75">
      <c r="K9990" s="21"/>
      <c r="L9990" s="17"/>
      <c r="M9990" s="17"/>
      <c r="N9990" s="17" t="s">
        <v>516</v>
      </c>
      <c r="O9990" s="17" t="s">
        <v>1843</v>
      </c>
      <c r="P9990" s="17" t="s">
        <v>4938</v>
      </c>
      <c r="Q9990" s="17" t="s">
        <v>297</v>
      </c>
      <c r="R9990" s="18">
        <v>95</v>
      </c>
      <c r="S9990" s="10">
        <v>44</v>
      </c>
      <c r="AA9990" s="11" t="str">
        <f t="shared" ref="AA9990:AA10053" si="156">N9990&amp;O9990</f>
        <v>59. Trà VinhHuyện Cầu Ngang</v>
      </c>
    </row>
    <row r="9991" spans="11:27" ht="15.75">
      <c r="K9991" s="21"/>
      <c r="L9991" s="17"/>
      <c r="M9991" s="17"/>
      <c r="N9991" s="17" t="s">
        <v>516</v>
      </c>
      <c r="O9991" s="17" t="s">
        <v>1843</v>
      </c>
      <c r="P9991" s="17" t="s">
        <v>8737</v>
      </c>
      <c r="Q9991" s="17" t="s">
        <v>297</v>
      </c>
      <c r="R9991" s="18">
        <v>95</v>
      </c>
      <c r="S9991" s="10">
        <v>44</v>
      </c>
      <c r="AA9991" s="11" t="str">
        <f t="shared" si="156"/>
        <v>59. Trà VinhHuyện Cầu Ngang</v>
      </c>
    </row>
    <row r="9992" spans="11:27" ht="15.75">
      <c r="K9992" s="21"/>
      <c r="L9992" s="17"/>
      <c r="M9992" s="17"/>
      <c r="N9992" s="17" t="s">
        <v>516</v>
      </c>
      <c r="O9992" s="17" t="s">
        <v>1843</v>
      </c>
      <c r="P9992" s="17" t="s">
        <v>8738</v>
      </c>
      <c r="Q9992" s="17" t="s">
        <v>297</v>
      </c>
      <c r="R9992" s="18">
        <v>95</v>
      </c>
      <c r="S9992" s="10">
        <v>44</v>
      </c>
      <c r="AA9992" s="11" t="str">
        <f t="shared" si="156"/>
        <v>59. Trà VinhHuyện Cầu Ngang</v>
      </c>
    </row>
    <row r="9993" spans="11:27" ht="15.75">
      <c r="K9993" s="21"/>
      <c r="L9993" s="17"/>
      <c r="M9993" s="17"/>
      <c r="N9993" s="17" t="s">
        <v>516</v>
      </c>
      <c r="O9993" s="17" t="s">
        <v>1843</v>
      </c>
      <c r="P9993" s="17" t="s">
        <v>8739</v>
      </c>
      <c r="Q9993" s="17" t="s">
        <v>297</v>
      </c>
      <c r="R9993" s="18">
        <v>95</v>
      </c>
      <c r="S9993" s="10">
        <v>44</v>
      </c>
      <c r="AA9993" s="11" t="str">
        <f t="shared" si="156"/>
        <v>59. Trà VinhHuyện Cầu Ngang</v>
      </c>
    </row>
    <row r="9994" spans="11:27" ht="15.75">
      <c r="K9994" s="21"/>
      <c r="L9994" s="17"/>
      <c r="M9994" s="17"/>
      <c r="N9994" s="17" t="s">
        <v>516</v>
      </c>
      <c r="O9994" s="17" t="s">
        <v>1843</v>
      </c>
      <c r="P9994" s="17" t="s">
        <v>2476</v>
      </c>
      <c r="Q9994" s="17" t="s">
        <v>297</v>
      </c>
      <c r="R9994" s="18">
        <v>95</v>
      </c>
      <c r="S9994" s="10">
        <v>44</v>
      </c>
      <c r="AA9994" s="11" t="str">
        <f t="shared" si="156"/>
        <v>59. Trà VinhHuyện Cầu Ngang</v>
      </c>
    </row>
    <row r="9995" spans="11:27" ht="15.75">
      <c r="K9995" s="21"/>
      <c r="L9995" s="17"/>
      <c r="M9995" s="17"/>
      <c r="N9995" s="17" t="s">
        <v>516</v>
      </c>
      <c r="O9995" s="17" t="s">
        <v>1843</v>
      </c>
      <c r="P9995" s="17" t="s">
        <v>2924</v>
      </c>
      <c r="Q9995" s="17" t="s">
        <v>297</v>
      </c>
      <c r="R9995" s="18">
        <v>95</v>
      </c>
      <c r="S9995" s="10">
        <v>44</v>
      </c>
      <c r="AA9995" s="11" t="str">
        <f t="shared" si="156"/>
        <v>59. Trà VinhHuyện Cầu Ngang</v>
      </c>
    </row>
    <row r="9996" spans="11:27" ht="15.75">
      <c r="K9996" s="21"/>
      <c r="L9996" s="17"/>
      <c r="M9996" s="17"/>
      <c r="N9996" s="17" t="s">
        <v>516</v>
      </c>
      <c r="O9996" s="17" t="s">
        <v>1843</v>
      </c>
      <c r="P9996" s="17" t="s">
        <v>8740</v>
      </c>
      <c r="Q9996" s="17" t="s">
        <v>297</v>
      </c>
      <c r="R9996" s="18">
        <v>95</v>
      </c>
      <c r="S9996" s="10">
        <v>44</v>
      </c>
      <c r="AA9996" s="11" t="str">
        <f t="shared" si="156"/>
        <v>59. Trà VinhHuyện Cầu Ngang</v>
      </c>
    </row>
    <row r="9997" spans="11:27" ht="15.75">
      <c r="K9997" s="21"/>
      <c r="L9997" s="17"/>
      <c r="M9997" s="17"/>
      <c r="N9997" s="17" t="s">
        <v>516</v>
      </c>
      <c r="O9997" s="17" t="s">
        <v>1843</v>
      </c>
      <c r="P9997" s="17" t="s">
        <v>8741</v>
      </c>
      <c r="Q9997" s="17" t="s">
        <v>297</v>
      </c>
      <c r="R9997" s="18">
        <v>95</v>
      </c>
      <c r="S9997" s="10">
        <v>44</v>
      </c>
      <c r="AA9997" s="11" t="str">
        <f t="shared" si="156"/>
        <v>59. Trà VinhHuyện Cầu Ngang</v>
      </c>
    </row>
    <row r="9998" spans="11:27" ht="15.75">
      <c r="K9998" s="21"/>
      <c r="L9998" s="17"/>
      <c r="M9998" s="17"/>
      <c r="N9998" s="17" t="s">
        <v>516</v>
      </c>
      <c r="O9998" s="17" t="s">
        <v>1843</v>
      </c>
      <c r="P9998" s="17" t="s">
        <v>8742</v>
      </c>
      <c r="Q9998" s="17" t="s">
        <v>297</v>
      </c>
      <c r="R9998" s="18">
        <v>95</v>
      </c>
      <c r="S9998" s="10">
        <v>44</v>
      </c>
      <c r="AA9998" s="11" t="str">
        <f t="shared" si="156"/>
        <v>59. Trà VinhHuyện Cầu Ngang</v>
      </c>
    </row>
    <row r="9999" spans="11:27" ht="15.75">
      <c r="K9999" s="21"/>
      <c r="L9999" s="17"/>
      <c r="M9999" s="17"/>
      <c r="N9999" s="17" t="s">
        <v>516</v>
      </c>
      <c r="O9999" s="17" t="s">
        <v>1843</v>
      </c>
      <c r="P9999" s="17" t="s">
        <v>8743</v>
      </c>
      <c r="Q9999" s="17" t="s">
        <v>297</v>
      </c>
      <c r="R9999" s="18">
        <v>95</v>
      </c>
      <c r="S9999" s="10">
        <v>44</v>
      </c>
      <c r="AA9999" s="11" t="str">
        <f t="shared" si="156"/>
        <v>59. Trà VinhHuyện Cầu Ngang</v>
      </c>
    </row>
    <row r="10000" spans="11:27" ht="15.75">
      <c r="K10000" s="21"/>
      <c r="L10000" s="17"/>
      <c r="M10000" s="17"/>
      <c r="N10000" s="17" t="s">
        <v>516</v>
      </c>
      <c r="O10000" s="17" t="s">
        <v>1843</v>
      </c>
      <c r="P10000" s="17" t="s">
        <v>3342</v>
      </c>
      <c r="Q10000" s="17" t="s">
        <v>297</v>
      </c>
      <c r="R10000" s="18">
        <v>95</v>
      </c>
      <c r="S10000" s="10">
        <v>44</v>
      </c>
      <c r="AA10000" s="11" t="str">
        <f t="shared" si="156"/>
        <v>59. Trà VinhHuyện Cầu Ngang</v>
      </c>
    </row>
    <row r="10001" spans="11:27" ht="15.75">
      <c r="K10001" s="21"/>
      <c r="L10001" s="17"/>
      <c r="M10001" s="17"/>
      <c r="N10001" s="17" t="s">
        <v>516</v>
      </c>
      <c r="O10001" s="17" t="s">
        <v>1843</v>
      </c>
      <c r="P10001" s="17" t="s">
        <v>1980</v>
      </c>
      <c r="Q10001" s="17" t="s">
        <v>297</v>
      </c>
      <c r="R10001" s="18">
        <v>95</v>
      </c>
      <c r="S10001" s="10">
        <v>44</v>
      </c>
      <c r="AA10001" s="11" t="str">
        <f t="shared" si="156"/>
        <v>59. Trà VinhHuyện Cầu Ngang</v>
      </c>
    </row>
    <row r="10002" spans="11:27" ht="15.75">
      <c r="K10002" s="21"/>
      <c r="L10002" s="17"/>
      <c r="M10002" s="17"/>
      <c r="N10002" s="17" t="s">
        <v>516</v>
      </c>
      <c r="O10002" s="17" t="s">
        <v>1843</v>
      </c>
      <c r="P10002" s="17" t="s">
        <v>3172</v>
      </c>
      <c r="Q10002" s="17" t="s">
        <v>297</v>
      </c>
      <c r="R10002" s="18">
        <v>95</v>
      </c>
      <c r="S10002" s="10">
        <v>44</v>
      </c>
      <c r="AA10002" s="11" t="str">
        <f t="shared" si="156"/>
        <v>59. Trà VinhHuyện Cầu Ngang</v>
      </c>
    </row>
    <row r="10003" spans="11:27" ht="15.75">
      <c r="K10003" s="21"/>
      <c r="L10003" s="17"/>
      <c r="M10003" s="17"/>
      <c r="N10003" s="17" t="s">
        <v>516</v>
      </c>
      <c r="O10003" s="17" t="s">
        <v>601</v>
      </c>
      <c r="P10003" s="17" t="s">
        <v>2946</v>
      </c>
      <c r="Q10003" s="17" t="s">
        <v>297</v>
      </c>
      <c r="R10003" s="18">
        <v>95</v>
      </c>
      <c r="S10003" s="10">
        <v>44</v>
      </c>
      <c r="AA10003" s="11" t="str">
        <f t="shared" si="156"/>
        <v>59. Trà VinhHuyện Châu Thành</v>
      </c>
    </row>
    <row r="10004" spans="11:27" ht="15.75">
      <c r="K10004" s="21"/>
      <c r="L10004" s="17"/>
      <c r="M10004" s="17"/>
      <c r="N10004" s="17" t="s">
        <v>516</v>
      </c>
      <c r="O10004" s="17" t="s">
        <v>601</v>
      </c>
      <c r="P10004" s="17" t="s">
        <v>5106</v>
      </c>
      <c r="Q10004" s="17" t="s">
        <v>297</v>
      </c>
      <c r="R10004" s="18">
        <v>95</v>
      </c>
      <c r="S10004" s="10">
        <v>44</v>
      </c>
      <c r="AA10004" s="11" t="str">
        <f t="shared" si="156"/>
        <v>59. Trà VinhHuyện Châu Thành</v>
      </c>
    </row>
    <row r="10005" spans="11:27" ht="15.75">
      <c r="K10005" s="21"/>
      <c r="L10005" s="17"/>
      <c r="M10005" s="17"/>
      <c r="N10005" s="17" t="s">
        <v>516</v>
      </c>
      <c r="O10005" s="17" t="s">
        <v>601</v>
      </c>
      <c r="P10005" s="17" t="s">
        <v>3015</v>
      </c>
      <c r="Q10005" s="17" t="s">
        <v>297</v>
      </c>
      <c r="R10005" s="18">
        <v>95</v>
      </c>
      <c r="S10005" s="10">
        <v>44</v>
      </c>
      <c r="AA10005" s="11" t="str">
        <f t="shared" si="156"/>
        <v>59. Trà VinhHuyện Châu Thành</v>
      </c>
    </row>
    <row r="10006" spans="11:27" ht="15.75">
      <c r="K10006" s="21"/>
      <c r="L10006" s="17"/>
      <c r="M10006" s="17"/>
      <c r="N10006" s="17" t="s">
        <v>516</v>
      </c>
      <c r="O10006" s="17" t="s">
        <v>601</v>
      </c>
      <c r="P10006" s="17" t="s">
        <v>3373</v>
      </c>
      <c r="Q10006" s="17" t="s">
        <v>297</v>
      </c>
      <c r="R10006" s="18">
        <v>95</v>
      </c>
      <c r="S10006" s="10">
        <v>44</v>
      </c>
      <c r="AA10006" s="11" t="str">
        <f t="shared" si="156"/>
        <v>59. Trà VinhHuyện Châu Thành</v>
      </c>
    </row>
    <row r="10007" spans="11:27" ht="15.75">
      <c r="K10007" s="21"/>
      <c r="L10007" s="17"/>
      <c r="M10007" s="17"/>
      <c r="N10007" s="17" t="s">
        <v>516</v>
      </c>
      <c r="O10007" s="17" t="s">
        <v>601</v>
      </c>
      <c r="P10007" s="17" t="s">
        <v>3752</v>
      </c>
      <c r="Q10007" s="17" t="s">
        <v>297</v>
      </c>
      <c r="R10007" s="18">
        <v>95</v>
      </c>
      <c r="S10007" s="10">
        <v>44</v>
      </c>
      <c r="AA10007" s="11" t="str">
        <f t="shared" si="156"/>
        <v>59. Trà VinhHuyện Châu Thành</v>
      </c>
    </row>
    <row r="10008" spans="11:27" ht="15.75">
      <c r="K10008" s="21"/>
      <c r="L10008" s="17"/>
      <c r="M10008" s="17"/>
      <c r="N10008" s="17" t="s">
        <v>516</v>
      </c>
      <c r="O10008" s="17" t="s">
        <v>601</v>
      </c>
      <c r="P10008" s="17" t="s">
        <v>3400</v>
      </c>
      <c r="Q10008" s="17" t="s">
        <v>297</v>
      </c>
      <c r="R10008" s="18">
        <v>95</v>
      </c>
      <c r="S10008" s="10">
        <v>44</v>
      </c>
      <c r="AA10008" s="11" t="str">
        <f t="shared" si="156"/>
        <v>59. Trà VinhHuyện Châu Thành</v>
      </c>
    </row>
    <row r="10009" spans="11:27" ht="15.75">
      <c r="K10009" s="21"/>
      <c r="L10009" s="17"/>
      <c r="M10009" s="17"/>
      <c r="N10009" s="17" t="s">
        <v>516</v>
      </c>
      <c r="O10009" s="17" t="s">
        <v>601</v>
      </c>
      <c r="P10009" s="17" t="s">
        <v>1740</v>
      </c>
      <c r="Q10009" s="17" t="s">
        <v>297</v>
      </c>
      <c r="R10009" s="18">
        <v>95</v>
      </c>
      <c r="S10009" s="10">
        <v>44</v>
      </c>
      <c r="AA10009" s="11" t="str">
        <f t="shared" si="156"/>
        <v>59. Trà VinhHuyện Châu Thành</v>
      </c>
    </row>
    <row r="10010" spans="11:27" ht="15.75">
      <c r="K10010" s="21"/>
      <c r="L10010" s="17"/>
      <c r="M10010" s="17"/>
      <c r="N10010" s="17" t="s">
        <v>516</v>
      </c>
      <c r="O10010" s="17" t="s">
        <v>601</v>
      </c>
      <c r="P10010" s="17" t="s">
        <v>2974</v>
      </c>
      <c r="Q10010" s="17" t="s">
        <v>297</v>
      </c>
      <c r="R10010" s="18">
        <v>95</v>
      </c>
      <c r="S10010" s="10">
        <v>44</v>
      </c>
      <c r="AA10010" s="11" t="str">
        <f t="shared" si="156"/>
        <v>59. Trà VinhHuyện Châu Thành</v>
      </c>
    </row>
    <row r="10011" spans="11:27" ht="15.75">
      <c r="K10011" s="21"/>
      <c r="L10011" s="17"/>
      <c r="M10011" s="17"/>
      <c r="N10011" s="17" t="s">
        <v>516</v>
      </c>
      <c r="O10011" s="17" t="s">
        <v>601</v>
      </c>
      <c r="P10011" s="17" t="s">
        <v>8744</v>
      </c>
      <c r="Q10011" s="17" t="s">
        <v>297</v>
      </c>
      <c r="R10011" s="18">
        <v>95</v>
      </c>
      <c r="S10011" s="10">
        <v>44</v>
      </c>
      <c r="AA10011" s="11" t="str">
        <f t="shared" si="156"/>
        <v>59. Trà VinhHuyện Châu Thành</v>
      </c>
    </row>
    <row r="10012" spans="11:27" ht="15.75">
      <c r="K10012" s="21"/>
      <c r="L10012" s="17"/>
      <c r="M10012" s="17"/>
      <c r="N10012" s="17" t="s">
        <v>516</v>
      </c>
      <c r="O10012" s="17" t="s">
        <v>601</v>
      </c>
      <c r="P10012" s="17" t="s">
        <v>2923</v>
      </c>
      <c r="Q10012" s="17" t="s">
        <v>297</v>
      </c>
      <c r="R10012" s="18">
        <v>95</v>
      </c>
      <c r="S10012" s="10">
        <v>44</v>
      </c>
      <c r="AA10012" s="11" t="str">
        <f t="shared" si="156"/>
        <v>59. Trà VinhHuyện Châu Thành</v>
      </c>
    </row>
    <row r="10013" spans="11:27" ht="15.75">
      <c r="K10013" s="21"/>
      <c r="L10013" s="17"/>
      <c r="M10013" s="17"/>
      <c r="N10013" s="17" t="s">
        <v>516</v>
      </c>
      <c r="O10013" s="17" t="s">
        <v>601</v>
      </c>
      <c r="P10013" s="17" t="s">
        <v>8745</v>
      </c>
      <c r="Q10013" s="17" t="s">
        <v>297</v>
      </c>
      <c r="R10013" s="18">
        <v>95</v>
      </c>
      <c r="S10013" s="10">
        <v>44</v>
      </c>
      <c r="AA10013" s="11" t="str">
        <f t="shared" si="156"/>
        <v>59. Trà VinhHuyện Châu Thành</v>
      </c>
    </row>
    <row r="10014" spans="11:27" ht="15.75">
      <c r="K10014" s="21"/>
      <c r="L10014" s="17"/>
      <c r="M10014" s="17"/>
      <c r="N10014" s="17" t="s">
        <v>516</v>
      </c>
      <c r="O10014" s="17" t="s">
        <v>601</v>
      </c>
      <c r="P10014" s="17" t="s">
        <v>8746</v>
      </c>
      <c r="Q10014" s="17" t="s">
        <v>297</v>
      </c>
      <c r="R10014" s="18">
        <v>95</v>
      </c>
      <c r="S10014" s="10">
        <v>44</v>
      </c>
      <c r="AA10014" s="11" t="str">
        <f t="shared" si="156"/>
        <v>59. Trà VinhHuyện Châu Thành</v>
      </c>
    </row>
    <row r="10015" spans="11:27" ht="15.75">
      <c r="K10015" s="21"/>
      <c r="L10015" s="17"/>
      <c r="M10015" s="17"/>
      <c r="N10015" s="17" t="s">
        <v>516</v>
      </c>
      <c r="O10015" s="17" t="s">
        <v>601</v>
      </c>
      <c r="P10015" s="17" t="s">
        <v>8747</v>
      </c>
      <c r="Q10015" s="17" t="s">
        <v>297</v>
      </c>
      <c r="R10015" s="18">
        <v>95</v>
      </c>
      <c r="S10015" s="10">
        <v>44</v>
      </c>
      <c r="AA10015" s="11" t="str">
        <f t="shared" si="156"/>
        <v>59. Trà VinhHuyện Châu Thành</v>
      </c>
    </row>
    <row r="10016" spans="11:27" ht="15.75">
      <c r="K10016" s="21"/>
      <c r="L10016" s="17"/>
      <c r="M10016" s="17"/>
      <c r="N10016" s="17" t="s">
        <v>516</v>
      </c>
      <c r="O10016" s="17" t="s">
        <v>601</v>
      </c>
      <c r="P10016" s="17" t="s">
        <v>1699</v>
      </c>
      <c r="Q10016" s="17" t="s">
        <v>297</v>
      </c>
      <c r="R10016" s="18">
        <v>95</v>
      </c>
      <c r="S10016" s="10">
        <v>44</v>
      </c>
      <c r="AA10016" s="11" t="str">
        <f t="shared" si="156"/>
        <v>59. Trà VinhHuyện Châu Thành</v>
      </c>
    </row>
    <row r="10017" spans="11:27" ht="15.75">
      <c r="K10017" s="21"/>
      <c r="L10017" s="17"/>
      <c r="M10017" s="17"/>
      <c r="N10017" s="17" t="s">
        <v>516</v>
      </c>
      <c r="O10017" s="17" t="s">
        <v>1844</v>
      </c>
      <c r="P10017" s="17" t="s">
        <v>3972</v>
      </c>
      <c r="Q10017" s="17" t="s">
        <v>297</v>
      </c>
      <c r="R10017" s="18">
        <v>95</v>
      </c>
      <c r="S10017" s="10">
        <v>44</v>
      </c>
      <c r="AA10017" s="11" t="str">
        <f t="shared" si="156"/>
        <v>59. Trà VinhHuyện Duyên Hải</v>
      </c>
    </row>
    <row r="10018" spans="11:27" ht="15.75">
      <c r="K10018" s="21"/>
      <c r="L10018" s="17"/>
      <c r="M10018" s="17"/>
      <c r="N10018" s="17" t="s">
        <v>516</v>
      </c>
      <c r="O10018" s="17" t="s">
        <v>1844</v>
      </c>
      <c r="P10018" s="17" t="s">
        <v>8748</v>
      </c>
      <c r="Q10018" s="17" t="s">
        <v>297</v>
      </c>
      <c r="R10018" s="18">
        <v>95</v>
      </c>
      <c r="S10018" s="10">
        <v>44</v>
      </c>
      <c r="AA10018" s="11" t="str">
        <f t="shared" si="156"/>
        <v>59. Trà VinhHuyện Duyên Hải</v>
      </c>
    </row>
    <row r="10019" spans="11:27" ht="15.75">
      <c r="K10019" s="21"/>
      <c r="L10019" s="17"/>
      <c r="M10019" s="17"/>
      <c r="N10019" s="17" t="s">
        <v>516</v>
      </c>
      <c r="O10019" s="17" t="s">
        <v>1844</v>
      </c>
      <c r="P10019" s="17" t="s">
        <v>8749</v>
      </c>
      <c r="Q10019" s="17" t="s">
        <v>297</v>
      </c>
      <c r="R10019" s="18">
        <v>95</v>
      </c>
      <c r="S10019" s="10">
        <v>44</v>
      </c>
      <c r="AA10019" s="11" t="str">
        <f t="shared" si="156"/>
        <v>59. Trà VinhHuyện Duyên Hải</v>
      </c>
    </row>
    <row r="10020" spans="11:27" ht="15.75">
      <c r="K10020" s="21"/>
      <c r="L10020" s="17"/>
      <c r="M10020" s="17"/>
      <c r="N10020" s="17" t="s">
        <v>516</v>
      </c>
      <c r="O10020" s="17" t="s">
        <v>1844</v>
      </c>
      <c r="P10020" s="17" t="s">
        <v>7432</v>
      </c>
      <c r="Q10020" s="17" t="s">
        <v>297</v>
      </c>
      <c r="R10020" s="18">
        <v>95</v>
      </c>
      <c r="S10020" s="10">
        <v>44</v>
      </c>
      <c r="AA10020" s="11" t="str">
        <f t="shared" si="156"/>
        <v>59. Trà VinhHuyện Duyên Hải</v>
      </c>
    </row>
    <row r="10021" spans="11:27" ht="15.75">
      <c r="K10021" s="21"/>
      <c r="L10021" s="17"/>
      <c r="M10021" s="17"/>
      <c r="N10021" s="17" t="s">
        <v>516</v>
      </c>
      <c r="O10021" s="17" t="s">
        <v>1844</v>
      </c>
      <c r="P10021" s="17" t="s">
        <v>7879</v>
      </c>
      <c r="Q10021" s="17" t="s">
        <v>297</v>
      </c>
      <c r="R10021" s="18">
        <v>95</v>
      </c>
      <c r="S10021" s="10">
        <v>44</v>
      </c>
      <c r="AA10021" s="11" t="str">
        <f t="shared" si="156"/>
        <v>59. Trà VinhHuyện Duyên Hải</v>
      </c>
    </row>
    <row r="10022" spans="11:27" ht="15.75">
      <c r="K10022" s="21"/>
      <c r="L10022" s="17"/>
      <c r="M10022" s="17"/>
      <c r="N10022" s="17" t="s">
        <v>516</v>
      </c>
      <c r="O10022" s="17" t="s">
        <v>1844</v>
      </c>
      <c r="P10022" s="17" t="s">
        <v>7887</v>
      </c>
      <c r="Q10022" s="17" t="s">
        <v>297</v>
      </c>
      <c r="R10022" s="18">
        <v>95</v>
      </c>
      <c r="S10022" s="10">
        <v>44</v>
      </c>
      <c r="AA10022" s="11" t="str">
        <f t="shared" si="156"/>
        <v>59. Trà VinhHuyện Duyên Hải</v>
      </c>
    </row>
    <row r="10023" spans="11:27" ht="15.75">
      <c r="K10023" s="21"/>
      <c r="L10023" s="17"/>
      <c r="M10023" s="17"/>
      <c r="N10023" s="17" t="s">
        <v>516</v>
      </c>
      <c r="O10023" s="17" t="s">
        <v>1844</v>
      </c>
      <c r="P10023" s="17" t="s">
        <v>8750</v>
      </c>
      <c r="Q10023" s="17" t="s">
        <v>297</v>
      </c>
      <c r="R10023" s="18">
        <v>95</v>
      </c>
      <c r="S10023" s="10">
        <v>44</v>
      </c>
      <c r="AA10023" s="11" t="str">
        <f t="shared" si="156"/>
        <v>59. Trà VinhHuyện Duyên Hải</v>
      </c>
    </row>
    <row r="10024" spans="11:27" ht="15.75">
      <c r="K10024" s="21"/>
      <c r="L10024" s="17"/>
      <c r="M10024" s="17"/>
      <c r="N10024" s="17" t="s">
        <v>516</v>
      </c>
      <c r="O10024" s="17" t="s">
        <v>1845</v>
      </c>
      <c r="P10024" s="17" t="s">
        <v>8751</v>
      </c>
      <c r="Q10024" s="17" t="s">
        <v>297</v>
      </c>
      <c r="R10024" s="18">
        <v>95</v>
      </c>
      <c r="S10024" s="10">
        <v>44</v>
      </c>
      <c r="AA10024" s="11" t="str">
        <f t="shared" si="156"/>
        <v>59. Trà VinhHuyện Tiểu Cần</v>
      </c>
    </row>
    <row r="10025" spans="11:27" ht="15.75">
      <c r="K10025" s="21"/>
      <c r="L10025" s="17"/>
      <c r="M10025" s="17"/>
      <c r="N10025" s="17" t="s">
        <v>516</v>
      </c>
      <c r="O10025" s="17" t="s">
        <v>1845</v>
      </c>
      <c r="P10025" s="17" t="s">
        <v>8752</v>
      </c>
      <c r="Q10025" s="17" t="s">
        <v>297</v>
      </c>
      <c r="R10025" s="18">
        <v>95</v>
      </c>
      <c r="S10025" s="10">
        <v>44</v>
      </c>
      <c r="AA10025" s="11" t="str">
        <f t="shared" si="156"/>
        <v>59. Trà VinhHuyện Tiểu Cần</v>
      </c>
    </row>
    <row r="10026" spans="11:27" ht="15.75">
      <c r="K10026" s="21"/>
      <c r="L10026" s="17"/>
      <c r="M10026" s="17"/>
      <c r="N10026" s="17" t="s">
        <v>516</v>
      </c>
      <c r="O10026" s="17" t="s">
        <v>1845</v>
      </c>
      <c r="P10026" s="17" t="s">
        <v>8753</v>
      </c>
      <c r="Q10026" s="17" t="s">
        <v>297</v>
      </c>
      <c r="R10026" s="18">
        <v>95</v>
      </c>
      <c r="S10026" s="10">
        <v>44</v>
      </c>
      <c r="AA10026" s="11" t="str">
        <f t="shared" si="156"/>
        <v>59. Trà VinhHuyện Tiểu Cần</v>
      </c>
    </row>
    <row r="10027" spans="11:27" ht="15.75">
      <c r="K10027" s="21"/>
      <c r="L10027" s="17"/>
      <c r="M10027" s="17"/>
      <c r="N10027" s="17" t="s">
        <v>516</v>
      </c>
      <c r="O10027" s="17" t="s">
        <v>1845</v>
      </c>
      <c r="P10027" s="17" t="s">
        <v>8754</v>
      </c>
      <c r="Q10027" s="17" t="s">
        <v>297</v>
      </c>
      <c r="R10027" s="18">
        <v>95</v>
      </c>
      <c r="S10027" s="10">
        <v>44</v>
      </c>
      <c r="AA10027" s="11" t="str">
        <f t="shared" si="156"/>
        <v>59. Trà VinhHuyện Tiểu Cần</v>
      </c>
    </row>
    <row r="10028" spans="11:27" ht="15.75">
      <c r="K10028" s="21"/>
      <c r="L10028" s="17"/>
      <c r="M10028" s="17"/>
      <c r="N10028" s="17" t="s">
        <v>516</v>
      </c>
      <c r="O10028" s="17" t="s">
        <v>1845</v>
      </c>
      <c r="P10028" s="17" t="s">
        <v>8755</v>
      </c>
      <c r="Q10028" s="17" t="s">
        <v>297</v>
      </c>
      <c r="R10028" s="18">
        <v>95</v>
      </c>
      <c r="S10028" s="10">
        <v>44</v>
      </c>
      <c r="AA10028" s="11" t="str">
        <f t="shared" si="156"/>
        <v>59. Trà VinhHuyện Tiểu Cần</v>
      </c>
    </row>
    <row r="10029" spans="11:27" ht="15.75">
      <c r="K10029" s="21"/>
      <c r="L10029" s="17"/>
      <c r="M10029" s="17"/>
      <c r="N10029" s="17" t="s">
        <v>516</v>
      </c>
      <c r="O10029" s="17" t="s">
        <v>1845</v>
      </c>
      <c r="P10029" s="17" t="s">
        <v>1799</v>
      </c>
      <c r="Q10029" s="17" t="s">
        <v>297</v>
      </c>
      <c r="R10029" s="18">
        <v>95</v>
      </c>
      <c r="S10029" s="10">
        <v>44</v>
      </c>
      <c r="AA10029" s="11" t="str">
        <f t="shared" si="156"/>
        <v>59. Trà VinhHuyện Tiểu Cần</v>
      </c>
    </row>
    <row r="10030" spans="11:27" ht="15.75">
      <c r="K10030" s="21"/>
      <c r="L10030" s="17"/>
      <c r="M10030" s="17"/>
      <c r="N10030" s="17" t="s">
        <v>516</v>
      </c>
      <c r="O10030" s="17" t="s">
        <v>1845</v>
      </c>
      <c r="P10030" s="17" t="s">
        <v>8756</v>
      </c>
      <c r="Q10030" s="17" t="s">
        <v>297</v>
      </c>
      <c r="R10030" s="18">
        <v>95</v>
      </c>
      <c r="S10030" s="10">
        <v>44</v>
      </c>
      <c r="AA10030" s="11" t="str">
        <f t="shared" si="156"/>
        <v>59. Trà VinhHuyện Tiểu Cần</v>
      </c>
    </row>
    <row r="10031" spans="11:27" ht="15.75">
      <c r="K10031" s="21"/>
      <c r="L10031" s="17"/>
      <c r="M10031" s="17"/>
      <c r="N10031" s="17" t="s">
        <v>516</v>
      </c>
      <c r="O10031" s="17" t="s">
        <v>1845</v>
      </c>
      <c r="P10031" s="17" t="s">
        <v>4291</v>
      </c>
      <c r="Q10031" s="17" t="s">
        <v>297</v>
      </c>
      <c r="R10031" s="18">
        <v>95</v>
      </c>
      <c r="S10031" s="10">
        <v>44</v>
      </c>
      <c r="AA10031" s="11" t="str">
        <f t="shared" si="156"/>
        <v>59. Trà VinhHuyện Tiểu Cần</v>
      </c>
    </row>
    <row r="10032" spans="11:27" ht="15.75">
      <c r="K10032" s="21"/>
      <c r="L10032" s="17"/>
      <c r="M10032" s="17"/>
      <c r="N10032" s="17" t="s">
        <v>516</v>
      </c>
      <c r="O10032" s="17" t="s">
        <v>1845</v>
      </c>
      <c r="P10032" s="17" t="s">
        <v>1027</v>
      </c>
      <c r="Q10032" s="17" t="s">
        <v>297</v>
      </c>
      <c r="R10032" s="18">
        <v>95</v>
      </c>
      <c r="S10032" s="10">
        <v>44</v>
      </c>
      <c r="AA10032" s="11" t="str">
        <f t="shared" si="156"/>
        <v>59. Trà VinhHuyện Tiểu Cần</v>
      </c>
    </row>
    <row r="10033" spans="11:27" ht="15.75">
      <c r="K10033" s="21"/>
      <c r="L10033" s="17"/>
      <c r="M10033" s="17"/>
      <c r="N10033" s="17" t="s">
        <v>516</v>
      </c>
      <c r="O10033" s="17" t="s">
        <v>1845</v>
      </c>
      <c r="P10033" s="17" t="s">
        <v>8757</v>
      </c>
      <c r="Q10033" s="17" t="s">
        <v>297</v>
      </c>
      <c r="R10033" s="18">
        <v>95</v>
      </c>
      <c r="S10033" s="10">
        <v>44</v>
      </c>
      <c r="AA10033" s="11" t="str">
        <f t="shared" si="156"/>
        <v>59. Trà VinhHuyện Tiểu Cần</v>
      </c>
    </row>
    <row r="10034" spans="11:27" ht="15.75">
      <c r="K10034" s="21"/>
      <c r="L10034" s="17"/>
      <c r="M10034" s="17"/>
      <c r="N10034" s="17" t="s">
        <v>516</v>
      </c>
      <c r="O10034" s="17" t="s">
        <v>1845</v>
      </c>
      <c r="P10034" s="17" t="s">
        <v>8758</v>
      </c>
      <c r="Q10034" s="17" t="s">
        <v>297</v>
      </c>
      <c r="R10034" s="18">
        <v>95</v>
      </c>
      <c r="S10034" s="10">
        <v>44</v>
      </c>
      <c r="AA10034" s="11" t="str">
        <f t="shared" si="156"/>
        <v>59. Trà VinhHuyện Tiểu Cần</v>
      </c>
    </row>
    <row r="10035" spans="11:27" ht="15.75">
      <c r="K10035" s="21"/>
      <c r="L10035" s="17"/>
      <c r="M10035" s="17"/>
      <c r="N10035" s="17" t="s">
        <v>516</v>
      </c>
      <c r="O10035" s="17" t="s">
        <v>1846</v>
      </c>
      <c r="P10035" s="17" t="s">
        <v>8759</v>
      </c>
      <c r="Q10035" s="17" t="s">
        <v>297</v>
      </c>
      <c r="R10035" s="18">
        <v>95</v>
      </c>
      <c r="S10035" s="10">
        <v>44</v>
      </c>
      <c r="AA10035" s="11" t="str">
        <f t="shared" si="156"/>
        <v>59. Trà VinhHuyện Trà Cú</v>
      </c>
    </row>
    <row r="10036" spans="11:27" ht="15.75">
      <c r="K10036" s="21"/>
      <c r="L10036" s="17"/>
      <c r="M10036" s="17"/>
      <c r="N10036" s="17" t="s">
        <v>516</v>
      </c>
      <c r="O10036" s="17" t="s">
        <v>1846</v>
      </c>
      <c r="P10036" s="17" t="s">
        <v>8760</v>
      </c>
      <c r="Q10036" s="17" t="s">
        <v>297</v>
      </c>
      <c r="R10036" s="18">
        <v>95</v>
      </c>
      <c r="S10036" s="10">
        <v>44</v>
      </c>
      <c r="AA10036" s="11" t="str">
        <f t="shared" si="156"/>
        <v>59. Trà VinhHuyện Trà Cú</v>
      </c>
    </row>
    <row r="10037" spans="11:27" ht="15.75">
      <c r="K10037" s="21"/>
      <c r="L10037" s="17"/>
      <c r="M10037" s="17"/>
      <c r="N10037" s="17" t="s">
        <v>516</v>
      </c>
      <c r="O10037" s="17" t="s">
        <v>1846</v>
      </c>
      <c r="P10037" s="17" t="s">
        <v>8761</v>
      </c>
      <c r="Q10037" s="17" t="s">
        <v>297</v>
      </c>
      <c r="R10037" s="18">
        <v>95</v>
      </c>
      <c r="S10037" s="10">
        <v>44</v>
      </c>
      <c r="AA10037" s="11" t="str">
        <f t="shared" si="156"/>
        <v>59. Trà VinhHuyện Trà Cú</v>
      </c>
    </row>
    <row r="10038" spans="11:27" ht="15.75">
      <c r="K10038" s="21"/>
      <c r="L10038" s="17"/>
      <c r="M10038" s="17"/>
      <c r="N10038" s="17" t="s">
        <v>516</v>
      </c>
      <c r="O10038" s="17" t="s">
        <v>1846</v>
      </c>
      <c r="P10038" s="17" t="s">
        <v>6206</v>
      </c>
      <c r="Q10038" s="17" t="s">
        <v>297</v>
      </c>
      <c r="R10038" s="18">
        <v>95</v>
      </c>
      <c r="S10038" s="10">
        <v>44</v>
      </c>
      <c r="AA10038" s="11" t="str">
        <f t="shared" si="156"/>
        <v>59. Trà VinhHuyện Trà Cú</v>
      </c>
    </row>
    <row r="10039" spans="11:27" ht="15.75">
      <c r="K10039" s="21"/>
      <c r="L10039" s="17"/>
      <c r="M10039" s="17"/>
      <c r="N10039" s="17" t="s">
        <v>516</v>
      </c>
      <c r="O10039" s="17" t="s">
        <v>1846</v>
      </c>
      <c r="P10039" s="17" t="s">
        <v>3039</v>
      </c>
      <c r="Q10039" s="17" t="s">
        <v>297</v>
      </c>
      <c r="R10039" s="18">
        <v>95</v>
      </c>
      <c r="S10039" s="10">
        <v>44</v>
      </c>
      <c r="AA10039" s="11" t="str">
        <f t="shared" si="156"/>
        <v>59. Trà VinhHuyện Trà Cú</v>
      </c>
    </row>
    <row r="10040" spans="11:27" ht="15.75">
      <c r="K10040" s="21"/>
      <c r="L10040" s="17"/>
      <c r="M10040" s="17"/>
      <c r="N10040" s="17" t="s">
        <v>516</v>
      </c>
      <c r="O10040" s="17" t="s">
        <v>1846</v>
      </c>
      <c r="P10040" s="17" t="s">
        <v>8762</v>
      </c>
      <c r="Q10040" s="17" t="s">
        <v>297</v>
      </c>
      <c r="R10040" s="18">
        <v>95</v>
      </c>
      <c r="S10040" s="10">
        <v>44</v>
      </c>
      <c r="AA10040" s="11" t="str">
        <f t="shared" si="156"/>
        <v>59. Trà VinhHuyện Trà Cú</v>
      </c>
    </row>
    <row r="10041" spans="11:27" ht="15.75">
      <c r="K10041" s="21"/>
      <c r="L10041" s="17"/>
      <c r="M10041" s="17"/>
      <c r="N10041" s="17" t="s">
        <v>516</v>
      </c>
      <c r="O10041" s="17" t="s">
        <v>1846</v>
      </c>
      <c r="P10041" s="17" t="s">
        <v>8763</v>
      </c>
      <c r="Q10041" s="17" t="s">
        <v>297</v>
      </c>
      <c r="R10041" s="18">
        <v>95</v>
      </c>
      <c r="S10041" s="10">
        <v>44</v>
      </c>
      <c r="AA10041" s="11" t="str">
        <f t="shared" si="156"/>
        <v>59. Trà VinhHuyện Trà Cú</v>
      </c>
    </row>
    <row r="10042" spans="11:27" ht="15.75">
      <c r="K10042" s="21"/>
      <c r="L10042" s="17"/>
      <c r="M10042" s="17"/>
      <c r="N10042" s="17" t="s">
        <v>516</v>
      </c>
      <c r="O10042" s="17" t="s">
        <v>1846</v>
      </c>
      <c r="P10042" s="17" t="s">
        <v>676</v>
      </c>
      <c r="Q10042" s="17" t="s">
        <v>297</v>
      </c>
      <c r="R10042" s="18">
        <v>95</v>
      </c>
      <c r="S10042" s="10">
        <v>44</v>
      </c>
      <c r="AA10042" s="11" t="str">
        <f t="shared" si="156"/>
        <v>59. Trà VinhHuyện Trà Cú</v>
      </c>
    </row>
    <row r="10043" spans="11:27" ht="15.75">
      <c r="K10043" s="21"/>
      <c r="L10043" s="17"/>
      <c r="M10043" s="17"/>
      <c r="N10043" s="17" t="s">
        <v>516</v>
      </c>
      <c r="O10043" s="17" t="s">
        <v>1846</v>
      </c>
      <c r="P10043" s="17" t="s">
        <v>5973</v>
      </c>
      <c r="Q10043" s="17" t="s">
        <v>297</v>
      </c>
      <c r="R10043" s="18">
        <v>95</v>
      </c>
      <c r="S10043" s="10">
        <v>44</v>
      </c>
      <c r="AA10043" s="11" t="str">
        <f t="shared" si="156"/>
        <v>59. Trà VinhHuyện Trà Cú</v>
      </c>
    </row>
    <row r="10044" spans="11:27" ht="15.75">
      <c r="K10044" s="21"/>
      <c r="L10044" s="17"/>
      <c r="M10044" s="17"/>
      <c r="N10044" s="17" t="s">
        <v>516</v>
      </c>
      <c r="O10044" s="17" t="s">
        <v>1846</v>
      </c>
      <c r="P10044" s="17" t="s">
        <v>8764</v>
      </c>
      <c r="Q10044" s="17" t="s">
        <v>297</v>
      </c>
      <c r="R10044" s="18">
        <v>95</v>
      </c>
      <c r="S10044" s="10">
        <v>44</v>
      </c>
      <c r="AA10044" s="11" t="str">
        <f t="shared" si="156"/>
        <v>59. Trà VinhHuyện Trà Cú</v>
      </c>
    </row>
    <row r="10045" spans="11:27" ht="15.75">
      <c r="K10045" s="21"/>
      <c r="L10045" s="17"/>
      <c r="M10045" s="17"/>
      <c r="N10045" s="17" t="s">
        <v>516</v>
      </c>
      <c r="O10045" s="17" t="s">
        <v>1846</v>
      </c>
      <c r="P10045" s="17" t="s">
        <v>8765</v>
      </c>
      <c r="Q10045" s="17" t="s">
        <v>297</v>
      </c>
      <c r="R10045" s="18">
        <v>95</v>
      </c>
      <c r="S10045" s="10">
        <v>44</v>
      </c>
      <c r="AA10045" s="11" t="str">
        <f t="shared" si="156"/>
        <v>59. Trà VinhHuyện Trà Cú</v>
      </c>
    </row>
    <row r="10046" spans="11:27" ht="15.75">
      <c r="K10046" s="21"/>
      <c r="L10046" s="17"/>
      <c r="M10046" s="17"/>
      <c r="N10046" s="17" t="s">
        <v>516</v>
      </c>
      <c r="O10046" s="17" t="s">
        <v>1846</v>
      </c>
      <c r="P10046" s="17" t="s">
        <v>8766</v>
      </c>
      <c r="Q10046" s="17" t="s">
        <v>297</v>
      </c>
      <c r="R10046" s="18">
        <v>95</v>
      </c>
      <c r="S10046" s="10">
        <v>44</v>
      </c>
      <c r="AA10046" s="11" t="str">
        <f t="shared" si="156"/>
        <v>59. Trà VinhHuyện Trà Cú</v>
      </c>
    </row>
    <row r="10047" spans="11:27" ht="15.75">
      <c r="K10047" s="21"/>
      <c r="L10047" s="17"/>
      <c r="M10047" s="17"/>
      <c r="N10047" s="17" t="s">
        <v>516</v>
      </c>
      <c r="O10047" s="17" t="s">
        <v>1846</v>
      </c>
      <c r="P10047" s="17" t="s">
        <v>2282</v>
      </c>
      <c r="Q10047" s="17" t="s">
        <v>297</v>
      </c>
      <c r="R10047" s="18">
        <v>95</v>
      </c>
      <c r="S10047" s="10">
        <v>44</v>
      </c>
      <c r="AA10047" s="11" t="str">
        <f t="shared" si="156"/>
        <v>59. Trà VinhHuyện Trà Cú</v>
      </c>
    </row>
    <row r="10048" spans="11:27" ht="15.75">
      <c r="K10048" s="21"/>
      <c r="L10048" s="17"/>
      <c r="M10048" s="17"/>
      <c r="N10048" s="17" t="s">
        <v>516</v>
      </c>
      <c r="O10048" s="17" t="s">
        <v>1846</v>
      </c>
      <c r="P10048" s="17" t="s">
        <v>1786</v>
      </c>
      <c r="Q10048" s="17" t="s">
        <v>297</v>
      </c>
      <c r="R10048" s="18">
        <v>95</v>
      </c>
      <c r="S10048" s="10">
        <v>44</v>
      </c>
      <c r="AA10048" s="11" t="str">
        <f t="shared" si="156"/>
        <v>59. Trà VinhHuyện Trà Cú</v>
      </c>
    </row>
    <row r="10049" spans="11:27" ht="15.75">
      <c r="K10049" s="21"/>
      <c r="L10049" s="17"/>
      <c r="M10049" s="17"/>
      <c r="N10049" s="17" t="s">
        <v>516</v>
      </c>
      <c r="O10049" s="17" t="s">
        <v>1846</v>
      </c>
      <c r="P10049" s="17" t="s">
        <v>2615</v>
      </c>
      <c r="Q10049" s="17" t="s">
        <v>297</v>
      </c>
      <c r="R10049" s="18">
        <v>95</v>
      </c>
      <c r="S10049" s="10">
        <v>44</v>
      </c>
      <c r="AA10049" s="11" t="str">
        <f t="shared" si="156"/>
        <v>59. Trà VinhHuyện Trà Cú</v>
      </c>
    </row>
    <row r="10050" spans="11:27" ht="15.75">
      <c r="K10050" s="21"/>
      <c r="L10050" s="17"/>
      <c r="M10050" s="17"/>
      <c r="N10050" s="17" t="s">
        <v>516</v>
      </c>
      <c r="O10050" s="17" t="s">
        <v>1846</v>
      </c>
      <c r="P10050" s="17" t="s">
        <v>8767</v>
      </c>
      <c r="Q10050" s="17" t="s">
        <v>297</v>
      </c>
      <c r="R10050" s="18">
        <v>95</v>
      </c>
      <c r="S10050" s="10">
        <v>44</v>
      </c>
      <c r="AA10050" s="11" t="str">
        <f t="shared" si="156"/>
        <v>59. Trà VinhHuyện Trà Cú</v>
      </c>
    </row>
    <row r="10051" spans="11:27" ht="15.75">
      <c r="K10051" s="21"/>
      <c r="L10051" s="17"/>
      <c r="M10051" s="17"/>
      <c r="N10051" s="17" t="s">
        <v>516</v>
      </c>
      <c r="O10051" s="17" t="s">
        <v>1846</v>
      </c>
      <c r="P10051" s="17" t="s">
        <v>2005</v>
      </c>
      <c r="Q10051" s="17" t="s">
        <v>297</v>
      </c>
      <c r="R10051" s="18">
        <v>95</v>
      </c>
      <c r="S10051" s="10">
        <v>44</v>
      </c>
      <c r="AA10051" s="11" t="str">
        <f t="shared" si="156"/>
        <v>59. Trà VinhHuyện Trà Cú</v>
      </c>
    </row>
    <row r="10052" spans="11:27" ht="15.75">
      <c r="K10052" s="21"/>
      <c r="L10052" s="17"/>
      <c r="M10052" s="17"/>
      <c r="N10052" s="17" t="s">
        <v>516</v>
      </c>
      <c r="O10052" s="17" t="s">
        <v>1847</v>
      </c>
      <c r="P10052" s="17" t="s">
        <v>2465</v>
      </c>
      <c r="Q10052" s="17" t="s">
        <v>297</v>
      </c>
      <c r="R10052" s="18">
        <v>95</v>
      </c>
      <c r="S10052" s="10">
        <v>44</v>
      </c>
      <c r="AA10052" s="11" t="str">
        <f t="shared" si="156"/>
        <v>59. Trà VinhThành phố Trà Vinh</v>
      </c>
    </row>
    <row r="10053" spans="11:27" ht="15.75">
      <c r="K10053" s="21"/>
      <c r="L10053" s="17"/>
      <c r="M10053" s="17"/>
      <c r="N10053" s="17" t="s">
        <v>516</v>
      </c>
      <c r="O10053" s="17" t="s">
        <v>1847</v>
      </c>
      <c r="P10053" s="17" t="s">
        <v>2466</v>
      </c>
      <c r="Q10053" s="17" t="s">
        <v>297</v>
      </c>
      <c r="R10053" s="18">
        <v>95</v>
      </c>
      <c r="S10053" s="10">
        <v>44</v>
      </c>
      <c r="AA10053" s="11" t="str">
        <f t="shared" si="156"/>
        <v>59. Trà VinhThành phố Trà Vinh</v>
      </c>
    </row>
    <row r="10054" spans="11:27" ht="15.75">
      <c r="K10054" s="21"/>
      <c r="L10054" s="17"/>
      <c r="M10054" s="17"/>
      <c r="N10054" s="17" t="s">
        <v>516</v>
      </c>
      <c r="O10054" s="17" t="s">
        <v>1847</v>
      </c>
      <c r="P10054" s="17" t="s">
        <v>2467</v>
      </c>
      <c r="Q10054" s="17" t="s">
        <v>297</v>
      </c>
      <c r="R10054" s="18">
        <v>95</v>
      </c>
      <c r="S10054" s="10">
        <v>44</v>
      </c>
      <c r="AA10054" s="11" t="str">
        <f t="shared" ref="AA10054:AA10117" si="157">N10054&amp;O10054</f>
        <v>59. Trà VinhThành phố Trà Vinh</v>
      </c>
    </row>
    <row r="10055" spans="11:27" ht="15.75">
      <c r="K10055" s="21"/>
      <c r="L10055" s="17"/>
      <c r="M10055" s="17"/>
      <c r="N10055" s="17" t="s">
        <v>516</v>
      </c>
      <c r="O10055" s="17" t="s">
        <v>1847</v>
      </c>
      <c r="P10055" s="17" t="s">
        <v>2468</v>
      </c>
      <c r="Q10055" s="17" t="s">
        <v>297</v>
      </c>
      <c r="R10055" s="18">
        <v>95</v>
      </c>
      <c r="S10055" s="10">
        <v>44</v>
      </c>
      <c r="AA10055" s="11" t="str">
        <f t="shared" si="157"/>
        <v>59. Trà VinhThành phố Trà Vinh</v>
      </c>
    </row>
    <row r="10056" spans="11:27" ht="15.75">
      <c r="K10056" s="21"/>
      <c r="L10056" s="17"/>
      <c r="M10056" s="17"/>
      <c r="N10056" s="17" t="s">
        <v>516</v>
      </c>
      <c r="O10056" s="17" t="s">
        <v>1847</v>
      </c>
      <c r="P10056" s="17" t="s">
        <v>2469</v>
      </c>
      <c r="Q10056" s="17" t="s">
        <v>297</v>
      </c>
      <c r="R10056" s="18">
        <v>95</v>
      </c>
      <c r="S10056" s="10">
        <v>44</v>
      </c>
      <c r="AA10056" s="11" t="str">
        <f t="shared" si="157"/>
        <v>59. Trà VinhThành phố Trà Vinh</v>
      </c>
    </row>
    <row r="10057" spans="11:27" ht="15.75">
      <c r="K10057" s="21"/>
      <c r="L10057" s="17"/>
      <c r="M10057" s="17"/>
      <c r="N10057" s="17" t="s">
        <v>516</v>
      </c>
      <c r="O10057" s="17" t="s">
        <v>1847</v>
      </c>
      <c r="P10057" s="17" t="s">
        <v>1933</v>
      </c>
      <c r="Q10057" s="17" t="s">
        <v>297</v>
      </c>
      <c r="R10057" s="18">
        <v>95</v>
      </c>
      <c r="S10057" s="10">
        <v>44</v>
      </c>
      <c r="AA10057" s="11" t="str">
        <f t="shared" si="157"/>
        <v>59. Trà VinhThành phố Trà Vinh</v>
      </c>
    </row>
    <row r="10058" spans="11:27" ht="15.75">
      <c r="K10058" s="21"/>
      <c r="L10058" s="17"/>
      <c r="M10058" s="17"/>
      <c r="N10058" s="17" t="s">
        <v>516</v>
      </c>
      <c r="O10058" s="17" t="s">
        <v>1847</v>
      </c>
      <c r="P10058" s="17" t="s">
        <v>2470</v>
      </c>
      <c r="Q10058" s="17" t="s">
        <v>297</v>
      </c>
      <c r="R10058" s="18">
        <v>95</v>
      </c>
      <c r="S10058" s="10">
        <v>44</v>
      </c>
      <c r="AA10058" s="11" t="str">
        <f t="shared" si="157"/>
        <v>59. Trà VinhThành phố Trà Vinh</v>
      </c>
    </row>
    <row r="10059" spans="11:27" ht="15.75">
      <c r="K10059" s="21"/>
      <c r="L10059" s="17"/>
      <c r="M10059" s="17"/>
      <c r="N10059" s="17" t="s">
        <v>516</v>
      </c>
      <c r="O10059" s="17" t="s">
        <v>1847</v>
      </c>
      <c r="P10059" s="17" t="s">
        <v>1934</v>
      </c>
      <c r="Q10059" s="17" t="s">
        <v>297</v>
      </c>
      <c r="R10059" s="18">
        <v>95</v>
      </c>
      <c r="S10059" s="10">
        <v>44</v>
      </c>
      <c r="AA10059" s="11" t="str">
        <f t="shared" si="157"/>
        <v>59. Trà VinhThành phố Trà Vinh</v>
      </c>
    </row>
    <row r="10060" spans="11:27" ht="15.75">
      <c r="K10060" s="21"/>
      <c r="L10060" s="17"/>
      <c r="M10060" s="17"/>
      <c r="N10060" s="17" t="s">
        <v>516</v>
      </c>
      <c r="O10060" s="17" t="s">
        <v>1847</v>
      </c>
      <c r="P10060" s="17" t="s">
        <v>1935</v>
      </c>
      <c r="Q10060" s="17" t="s">
        <v>297</v>
      </c>
      <c r="R10060" s="18">
        <v>95</v>
      </c>
      <c r="S10060" s="10">
        <v>44</v>
      </c>
      <c r="AA10060" s="11" t="str">
        <f t="shared" si="157"/>
        <v>59. Trà VinhThành phố Trà Vinh</v>
      </c>
    </row>
    <row r="10061" spans="11:27" ht="15.75">
      <c r="K10061" s="21"/>
      <c r="L10061" s="17"/>
      <c r="M10061" s="17"/>
      <c r="N10061" s="17" t="s">
        <v>516</v>
      </c>
      <c r="O10061" s="17" t="s">
        <v>1847</v>
      </c>
      <c r="P10061" s="17" t="s">
        <v>3975</v>
      </c>
      <c r="Q10061" s="17" t="s">
        <v>297</v>
      </c>
      <c r="R10061" s="18">
        <v>95</v>
      </c>
      <c r="S10061" s="10">
        <v>44</v>
      </c>
      <c r="AA10061" s="11" t="str">
        <f t="shared" si="157"/>
        <v>59. Trà VinhThành phố Trà Vinh</v>
      </c>
    </row>
    <row r="10062" spans="11:27" ht="15.75">
      <c r="K10062" s="21"/>
      <c r="L10062" s="17"/>
      <c r="M10062" s="17"/>
      <c r="N10062" s="17" t="s">
        <v>516</v>
      </c>
      <c r="O10062" s="17" t="s">
        <v>1848</v>
      </c>
      <c r="P10062" s="17" t="s">
        <v>2465</v>
      </c>
      <c r="Q10062" s="17" t="s">
        <v>297</v>
      </c>
      <c r="R10062" s="18">
        <v>95</v>
      </c>
      <c r="S10062" s="10">
        <v>44</v>
      </c>
      <c r="AA10062" s="11" t="str">
        <f t="shared" si="157"/>
        <v>59. Trà VinhThị xã Duyên Hải</v>
      </c>
    </row>
    <row r="10063" spans="11:27" ht="15.75">
      <c r="K10063" s="21"/>
      <c r="L10063" s="17"/>
      <c r="M10063" s="17"/>
      <c r="N10063" s="17" t="s">
        <v>516</v>
      </c>
      <c r="O10063" s="17" t="s">
        <v>1848</v>
      </c>
      <c r="P10063" s="17" t="s">
        <v>2466</v>
      </c>
      <c r="Q10063" s="17" t="s">
        <v>297</v>
      </c>
      <c r="R10063" s="18">
        <v>95</v>
      </c>
      <c r="S10063" s="10">
        <v>44</v>
      </c>
      <c r="AA10063" s="11" t="str">
        <f t="shared" si="157"/>
        <v>59. Trà VinhThị xã Duyên Hải</v>
      </c>
    </row>
    <row r="10064" spans="11:27" ht="15.75">
      <c r="K10064" s="21"/>
      <c r="L10064" s="17"/>
      <c r="M10064" s="17"/>
      <c r="N10064" s="17" t="s">
        <v>516</v>
      </c>
      <c r="O10064" s="17" t="s">
        <v>1848</v>
      </c>
      <c r="P10064" s="17" t="s">
        <v>8768</v>
      </c>
      <c r="Q10064" s="17" t="s">
        <v>297</v>
      </c>
      <c r="R10064" s="18">
        <v>95</v>
      </c>
      <c r="S10064" s="10">
        <v>44</v>
      </c>
      <c r="AA10064" s="11" t="str">
        <f t="shared" si="157"/>
        <v>59. Trà VinhThị xã Duyên Hải</v>
      </c>
    </row>
    <row r="10065" spans="11:27" ht="15.75">
      <c r="K10065" s="21"/>
      <c r="L10065" s="17"/>
      <c r="M10065" s="17"/>
      <c r="N10065" s="17" t="s">
        <v>516</v>
      </c>
      <c r="O10065" s="17" t="s">
        <v>1848</v>
      </c>
      <c r="P10065" s="17" t="s">
        <v>5939</v>
      </c>
      <c r="Q10065" s="17" t="s">
        <v>297</v>
      </c>
      <c r="R10065" s="18">
        <v>95</v>
      </c>
      <c r="S10065" s="10">
        <v>44</v>
      </c>
      <c r="AA10065" s="11" t="str">
        <f t="shared" si="157"/>
        <v>59. Trà VinhThị xã Duyên Hải</v>
      </c>
    </row>
    <row r="10066" spans="11:27" ht="15.75">
      <c r="K10066" s="21"/>
      <c r="L10066" s="17"/>
      <c r="M10066" s="17"/>
      <c r="N10066" s="17" t="s">
        <v>516</v>
      </c>
      <c r="O10066" s="17" t="s">
        <v>1848</v>
      </c>
      <c r="P10066" s="17" t="s">
        <v>8769</v>
      </c>
      <c r="Q10066" s="17" t="s">
        <v>297</v>
      </c>
      <c r="R10066" s="18">
        <v>95</v>
      </c>
      <c r="S10066" s="10">
        <v>44</v>
      </c>
      <c r="AA10066" s="11" t="str">
        <f t="shared" si="157"/>
        <v>59. Trà VinhThị xã Duyên Hải</v>
      </c>
    </row>
    <row r="10067" spans="11:27" ht="15.75">
      <c r="K10067" s="21"/>
      <c r="L10067" s="17"/>
      <c r="M10067" s="17"/>
      <c r="N10067" s="17" t="s">
        <v>516</v>
      </c>
      <c r="O10067" s="17" t="s">
        <v>1848</v>
      </c>
      <c r="P10067" s="17" t="s">
        <v>8770</v>
      </c>
      <c r="Q10067" s="17" t="s">
        <v>297</v>
      </c>
      <c r="R10067" s="18">
        <v>95</v>
      </c>
      <c r="S10067" s="10">
        <v>44</v>
      </c>
      <c r="AA10067" s="11" t="str">
        <f t="shared" si="157"/>
        <v>59. Trà VinhThị xã Duyên Hải</v>
      </c>
    </row>
    <row r="10068" spans="11:27" ht="15.75">
      <c r="K10068" s="21"/>
      <c r="L10068" s="17"/>
      <c r="M10068" s="17"/>
      <c r="N10068" s="17" t="s">
        <v>516</v>
      </c>
      <c r="O10068" s="17" t="s">
        <v>1848</v>
      </c>
      <c r="P10068" s="17" t="s">
        <v>8771</v>
      </c>
      <c r="Q10068" s="17" t="s">
        <v>297</v>
      </c>
      <c r="R10068" s="18">
        <v>95</v>
      </c>
      <c r="S10068" s="10">
        <v>44</v>
      </c>
      <c r="AA10068" s="11" t="str">
        <f t="shared" si="157"/>
        <v>59. Trà VinhThị xã Duyên Hải</v>
      </c>
    </row>
    <row r="10069" spans="11:27" ht="15.75">
      <c r="K10069" s="21"/>
      <c r="L10069" s="17"/>
      <c r="M10069" s="17"/>
      <c r="N10069" s="17" t="s">
        <v>520</v>
      </c>
      <c r="O10069" s="17" t="s">
        <v>1849</v>
      </c>
      <c r="P10069" s="17" t="s">
        <v>8474</v>
      </c>
      <c r="Q10069" s="17" t="s">
        <v>297</v>
      </c>
      <c r="R10069" s="18">
        <v>95</v>
      </c>
      <c r="S10069" s="10">
        <v>44</v>
      </c>
      <c r="AA10069" s="11" t="str">
        <f t="shared" si="157"/>
        <v>60. Tuyên QuangHuyện Chiêm Hóa</v>
      </c>
    </row>
    <row r="10070" spans="11:27" ht="15.75">
      <c r="K10070" s="21"/>
      <c r="L10070" s="17"/>
      <c r="M10070" s="17"/>
      <c r="N10070" s="17" t="s">
        <v>520</v>
      </c>
      <c r="O10070" s="17" t="s">
        <v>1849</v>
      </c>
      <c r="P10070" s="17" t="s">
        <v>8772</v>
      </c>
      <c r="Q10070" s="17" t="s">
        <v>297</v>
      </c>
      <c r="R10070" s="18">
        <v>95</v>
      </c>
      <c r="S10070" s="10">
        <v>44</v>
      </c>
      <c r="AA10070" s="11" t="str">
        <f t="shared" si="157"/>
        <v>60. Tuyên QuangHuyện Chiêm Hóa</v>
      </c>
    </row>
    <row r="10071" spans="11:27" ht="15.75">
      <c r="K10071" s="21"/>
      <c r="L10071" s="17"/>
      <c r="M10071" s="17"/>
      <c r="N10071" s="17" t="s">
        <v>520</v>
      </c>
      <c r="O10071" s="17" t="s">
        <v>1849</v>
      </c>
      <c r="P10071" s="17" t="s">
        <v>1111</v>
      </c>
      <c r="Q10071" s="17" t="s">
        <v>297</v>
      </c>
      <c r="R10071" s="18">
        <v>95</v>
      </c>
      <c r="S10071" s="10">
        <v>44</v>
      </c>
      <c r="AA10071" s="11" t="str">
        <f t="shared" si="157"/>
        <v>60. Tuyên QuangHuyện Chiêm Hóa</v>
      </c>
    </row>
    <row r="10072" spans="11:27" ht="15.75">
      <c r="K10072" s="21"/>
      <c r="L10072" s="17"/>
      <c r="M10072" s="17"/>
      <c r="N10072" s="17" t="s">
        <v>520</v>
      </c>
      <c r="O10072" s="17" t="s">
        <v>1849</v>
      </c>
      <c r="P10072" s="17" t="s">
        <v>8773</v>
      </c>
      <c r="Q10072" s="17" t="s">
        <v>297</v>
      </c>
      <c r="R10072" s="18">
        <v>95</v>
      </c>
      <c r="S10072" s="10">
        <v>44</v>
      </c>
      <c r="AA10072" s="11" t="str">
        <f t="shared" si="157"/>
        <v>60. Tuyên QuangHuyện Chiêm Hóa</v>
      </c>
    </row>
    <row r="10073" spans="11:27" ht="15.75">
      <c r="K10073" s="21"/>
      <c r="L10073" s="17"/>
      <c r="M10073" s="17"/>
      <c r="N10073" s="17" t="s">
        <v>520</v>
      </c>
      <c r="O10073" s="17" t="s">
        <v>1849</v>
      </c>
      <c r="P10073" s="17" t="s">
        <v>2311</v>
      </c>
      <c r="Q10073" s="17" t="s">
        <v>297</v>
      </c>
      <c r="R10073" s="18">
        <v>95</v>
      </c>
      <c r="S10073" s="10">
        <v>44</v>
      </c>
      <c r="AA10073" s="11" t="str">
        <f t="shared" si="157"/>
        <v>60. Tuyên QuangHuyện Chiêm Hóa</v>
      </c>
    </row>
    <row r="10074" spans="11:27" ht="15.75">
      <c r="K10074" s="21"/>
      <c r="L10074" s="17"/>
      <c r="M10074" s="17"/>
      <c r="N10074" s="17" t="s">
        <v>520</v>
      </c>
      <c r="O10074" s="17" t="s">
        <v>1849</v>
      </c>
      <c r="P10074" s="17" t="s">
        <v>1360</v>
      </c>
      <c r="Q10074" s="17" t="s">
        <v>297</v>
      </c>
      <c r="R10074" s="18">
        <v>95</v>
      </c>
      <c r="S10074" s="10">
        <v>44</v>
      </c>
      <c r="AA10074" s="11" t="str">
        <f t="shared" si="157"/>
        <v>60. Tuyên QuangHuyện Chiêm Hóa</v>
      </c>
    </row>
    <row r="10075" spans="11:27" ht="15.75">
      <c r="K10075" s="21"/>
      <c r="L10075" s="17"/>
      <c r="M10075" s="17"/>
      <c r="N10075" s="17" t="s">
        <v>520</v>
      </c>
      <c r="O10075" s="17" t="s">
        <v>1849</v>
      </c>
      <c r="P10075" s="17" t="s">
        <v>8774</v>
      </c>
      <c r="Q10075" s="17" t="s">
        <v>297</v>
      </c>
      <c r="R10075" s="18">
        <v>95</v>
      </c>
      <c r="S10075" s="10">
        <v>44</v>
      </c>
      <c r="AA10075" s="11" t="str">
        <f t="shared" si="157"/>
        <v>60. Tuyên QuangHuyện Chiêm Hóa</v>
      </c>
    </row>
    <row r="10076" spans="11:27" ht="15.75">
      <c r="K10076" s="21"/>
      <c r="L10076" s="17"/>
      <c r="M10076" s="17"/>
      <c r="N10076" s="17" t="s">
        <v>520</v>
      </c>
      <c r="O10076" s="17" t="s">
        <v>1849</v>
      </c>
      <c r="P10076" s="17" t="s">
        <v>8775</v>
      </c>
      <c r="Q10076" s="17" t="s">
        <v>297</v>
      </c>
      <c r="R10076" s="18">
        <v>95</v>
      </c>
      <c r="S10076" s="10">
        <v>44</v>
      </c>
      <c r="AA10076" s="11" t="str">
        <f t="shared" si="157"/>
        <v>60. Tuyên QuangHuyện Chiêm Hóa</v>
      </c>
    </row>
    <row r="10077" spans="11:27" ht="15.75">
      <c r="K10077" s="21"/>
      <c r="L10077" s="17"/>
      <c r="M10077" s="17"/>
      <c r="N10077" s="17" t="s">
        <v>520</v>
      </c>
      <c r="O10077" s="17" t="s">
        <v>1849</v>
      </c>
      <c r="P10077" s="17" t="s">
        <v>4578</v>
      </c>
      <c r="Q10077" s="17" t="s">
        <v>297</v>
      </c>
      <c r="R10077" s="18">
        <v>95</v>
      </c>
      <c r="S10077" s="10">
        <v>44</v>
      </c>
      <c r="AA10077" s="11" t="str">
        <f t="shared" si="157"/>
        <v>60. Tuyên QuangHuyện Chiêm Hóa</v>
      </c>
    </row>
    <row r="10078" spans="11:27" ht="15.75">
      <c r="K10078" s="21"/>
      <c r="L10078" s="17"/>
      <c r="M10078" s="17"/>
      <c r="N10078" s="17" t="s">
        <v>520</v>
      </c>
      <c r="O10078" s="17" t="s">
        <v>1849</v>
      </c>
      <c r="P10078" s="17" t="s">
        <v>8776</v>
      </c>
      <c r="Q10078" s="17" t="s">
        <v>297</v>
      </c>
      <c r="R10078" s="18">
        <v>95</v>
      </c>
      <c r="S10078" s="10">
        <v>44</v>
      </c>
      <c r="AA10078" s="11" t="str">
        <f t="shared" si="157"/>
        <v>60. Tuyên QuangHuyện Chiêm Hóa</v>
      </c>
    </row>
    <row r="10079" spans="11:27" ht="15.75">
      <c r="K10079" s="21"/>
      <c r="L10079" s="17"/>
      <c r="M10079" s="17"/>
      <c r="N10079" s="17" t="s">
        <v>520</v>
      </c>
      <c r="O10079" s="17" t="s">
        <v>1849</v>
      </c>
      <c r="P10079" s="17" t="s">
        <v>345</v>
      </c>
      <c r="Q10079" s="17" t="s">
        <v>297</v>
      </c>
      <c r="R10079" s="18">
        <v>95</v>
      </c>
      <c r="S10079" s="10">
        <v>44</v>
      </c>
      <c r="AA10079" s="11" t="str">
        <f t="shared" si="157"/>
        <v>60. Tuyên QuangHuyện Chiêm Hóa</v>
      </c>
    </row>
    <row r="10080" spans="11:27" ht="15.75">
      <c r="K10080" s="21"/>
      <c r="L10080" s="17"/>
      <c r="M10080" s="17"/>
      <c r="N10080" s="17" t="s">
        <v>520</v>
      </c>
      <c r="O10080" s="17" t="s">
        <v>1849</v>
      </c>
      <c r="P10080" s="17" t="s">
        <v>8777</v>
      </c>
      <c r="Q10080" s="17" t="s">
        <v>297</v>
      </c>
      <c r="R10080" s="18">
        <v>95</v>
      </c>
      <c r="S10080" s="10">
        <v>44</v>
      </c>
      <c r="AA10080" s="11" t="str">
        <f t="shared" si="157"/>
        <v>60. Tuyên QuangHuyện Chiêm Hóa</v>
      </c>
    </row>
    <row r="10081" spans="11:27" ht="15.75">
      <c r="K10081" s="21"/>
      <c r="L10081" s="17"/>
      <c r="M10081" s="17"/>
      <c r="N10081" s="17" t="s">
        <v>520</v>
      </c>
      <c r="O10081" s="17" t="s">
        <v>1849</v>
      </c>
      <c r="P10081" s="17" t="s">
        <v>5659</v>
      </c>
      <c r="Q10081" s="17" t="s">
        <v>297</v>
      </c>
      <c r="R10081" s="18">
        <v>95</v>
      </c>
      <c r="S10081" s="10">
        <v>44</v>
      </c>
      <c r="AA10081" s="11" t="str">
        <f t="shared" si="157"/>
        <v>60. Tuyên QuangHuyện Chiêm Hóa</v>
      </c>
    </row>
    <row r="10082" spans="11:27" ht="15.75">
      <c r="K10082" s="21"/>
      <c r="L10082" s="17"/>
      <c r="M10082" s="17"/>
      <c r="N10082" s="17" t="s">
        <v>520</v>
      </c>
      <c r="O10082" s="17" t="s">
        <v>1849</v>
      </c>
      <c r="P10082" s="17" t="s">
        <v>2331</v>
      </c>
      <c r="Q10082" s="17" t="s">
        <v>297</v>
      </c>
      <c r="R10082" s="18">
        <v>95</v>
      </c>
      <c r="S10082" s="10">
        <v>44</v>
      </c>
      <c r="AA10082" s="11" t="str">
        <f t="shared" si="157"/>
        <v>60. Tuyên QuangHuyện Chiêm Hóa</v>
      </c>
    </row>
    <row r="10083" spans="11:27" ht="15.75">
      <c r="K10083" s="21"/>
      <c r="L10083" s="17"/>
      <c r="M10083" s="17"/>
      <c r="N10083" s="17" t="s">
        <v>520</v>
      </c>
      <c r="O10083" s="17" t="s">
        <v>1849</v>
      </c>
      <c r="P10083" s="17" t="s">
        <v>2628</v>
      </c>
      <c r="Q10083" s="17" t="s">
        <v>297</v>
      </c>
      <c r="R10083" s="18">
        <v>95</v>
      </c>
      <c r="S10083" s="10">
        <v>44</v>
      </c>
      <c r="AA10083" s="11" t="str">
        <f t="shared" si="157"/>
        <v>60. Tuyên QuangHuyện Chiêm Hóa</v>
      </c>
    </row>
    <row r="10084" spans="11:27" ht="15.75">
      <c r="K10084" s="21"/>
      <c r="L10084" s="17"/>
      <c r="M10084" s="17"/>
      <c r="N10084" s="17" t="s">
        <v>520</v>
      </c>
      <c r="O10084" s="17" t="s">
        <v>1849</v>
      </c>
      <c r="P10084" s="17" t="s">
        <v>8342</v>
      </c>
      <c r="Q10084" s="17" t="s">
        <v>297</v>
      </c>
      <c r="R10084" s="18">
        <v>95</v>
      </c>
      <c r="S10084" s="10">
        <v>44</v>
      </c>
      <c r="AA10084" s="11" t="str">
        <f t="shared" si="157"/>
        <v>60. Tuyên QuangHuyện Chiêm Hóa</v>
      </c>
    </row>
    <row r="10085" spans="11:27" ht="15.75">
      <c r="K10085" s="21"/>
      <c r="L10085" s="17"/>
      <c r="M10085" s="17"/>
      <c r="N10085" s="17" t="s">
        <v>520</v>
      </c>
      <c r="O10085" s="17" t="s">
        <v>1849</v>
      </c>
      <c r="P10085" s="17" t="s">
        <v>2411</v>
      </c>
      <c r="Q10085" s="17" t="s">
        <v>297</v>
      </c>
      <c r="R10085" s="18">
        <v>95</v>
      </c>
      <c r="S10085" s="10">
        <v>44</v>
      </c>
      <c r="AA10085" s="11" t="str">
        <f t="shared" si="157"/>
        <v>60. Tuyên QuangHuyện Chiêm Hóa</v>
      </c>
    </row>
    <row r="10086" spans="11:27" ht="15.75">
      <c r="K10086" s="21"/>
      <c r="L10086" s="17"/>
      <c r="M10086" s="17"/>
      <c r="N10086" s="17" t="s">
        <v>520</v>
      </c>
      <c r="O10086" s="17" t="s">
        <v>1849</v>
      </c>
      <c r="P10086" s="17" t="s">
        <v>2698</v>
      </c>
      <c r="Q10086" s="17" t="s">
        <v>297</v>
      </c>
      <c r="R10086" s="18">
        <v>95</v>
      </c>
      <c r="S10086" s="10">
        <v>44</v>
      </c>
      <c r="AA10086" s="11" t="str">
        <f t="shared" si="157"/>
        <v>60. Tuyên QuangHuyện Chiêm Hóa</v>
      </c>
    </row>
    <row r="10087" spans="11:27" ht="15.75">
      <c r="K10087" s="21"/>
      <c r="L10087" s="17"/>
      <c r="M10087" s="17"/>
      <c r="N10087" s="17" t="s">
        <v>520</v>
      </c>
      <c r="O10087" s="17" t="s">
        <v>1849</v>
      </c>
      <c r="P10087" s="17" t="s">
        <v>6164</v>
      </c>
      <c r="Q10087" s="17" t="s">
        <v>297</v>
      </c>
      <c r="R10087" s="18">
        <v>95</v>
      </c>
      <c r="S10087" s="10">
        <v>44</v>
      </c>
      <c r="AA10087" s="11" t="str">
        <f t="shared" si="157"/>
        <v>60. Tuyên QuangHuyện Chiêm Hóa</v>
      </c>
    </row>
    <row r="10088" spans="11:27" ht="15.75">
      <c r="K10088" s="21"/>
      <c r="L10088" s="17"/>
      <c r="M10088" s="17"/>
      <c r="N10088" s="17" t="s">
        <v>520</v>
      </c>
      <c r="O10088" s="17" t="s">
        <v>1849</v>
      </c>
      <c r="P10088" s="17" t="s">
        <v>8778</v>
      </c>
      <c r="Q10088" s="17" t="s">
        <v>297</v>
      </c>
      <c r="R10088" s="18">
        <v>95</v>
      </c>
      <c r="S10088" s="10">
        <v>44</v>
      </c>
      <c r="AA10088" s="11" t="str">
        <f t="shared" si="157"/>
        <v>60. Tuyên QuangHuyện Chiêm Hóa</v>
      </c>
    </row>
    <row r="10089" spans="11:27" ht="15.75">
      <c r="K10089" s="21"/>
      <c r="L10089" s="17"/>
      <c r="M10089" s="17"/>
      <c r="N10089" s="17" t="s">
        <v>520</v>
      </c>
      <c r="O10089" s="17" t="s">
        <v>1849</v>
      </c>
      <c r="P10089" s="17" t="s">
        <v>2060</v>
      </c>
      <c r="Q10089" s="17" t="s">
        <v>297</v>
      </c>
      <c r="R10089" s="18">
        <v>95</v>
      </c>
      <c r="S10089" s="10">
        <v>44</v>
      </c>
      <c r="AA10089" s="11" t="str">
        <f t="shared" si="157"/>
        <v>60. Tuyên QuangHuyện Chiêm Hóa</v>
      </c>
    </row>
    <row r="10090" spans="11:27" ht="15.75">
      <c r="K10090" s="21"/>
      <c r="L10090" s="17"/>
      <c r="M10090" s="17"/>
      <c r="N10090" s="17" t="s">
        <v>520</v>
      </c>
      <c r="O10090" s="17" t="s">
        <v>1849</v>
      </c>
      <c r="P10090" s="17" t="s">
        <v>526</v>
      </c>
      <c r="Q10090" s="17" t="s">
        <v>297</v>
      </c>
      <c r="R10090" s="18">
        <v>95</v>
      </c>
      <c r="S10090" s="10">
        <v>44</v>
      </c>
      <c r="AA10090" s="11" t="str">
        <f t="shared" si="157"/>
        <v>60. Tuyên QuangHuyện Chiêm Hóa</v>
      </c>
    </row>
    <row r="10091" spans="11:27" ht="15.75">
      <c r="K10091" s="21"/>
      <c r="L10091" s="17"/>
      <c r="M10091" s="17"/>
      <c r="N10091" s="17" t="s">
        <v>520</v>
      </c>
      <c r="O10091" s="17" t="s">
        <v>1849</v>
      </c>
      <c r="P10091" s="17" t="s">
        <v>2027</v>
      </c>
      <c r="Q10091" s="17" t="s">
        <v>297</v>
      </c>
      <c r="R10091" s="18">
        <v>95</v>
      </c>
      <c r="S10091" s="10">
        <v>44</v>
      </c>
      <c r="AA10091" s="11" t="str">
        <f t="shared" si="157"/>
        <v>60. Tuyên QuangHuyện Chiêm Hóa</v>
      </c>
    </row>
    <row r="10092" spans="11:27" ht="15.75">
      <c r="K10092" s="21"/>
      <c r="L10092" s="17"/>
      <c r="M10092" s="17"/>
      <c r="N10092" s="17" t="s">
        <v>520</v>
      </c>
      <c r="O10092" s="17" t="s">
        <v>1849</v>
      </c>
      <c r="P10092" s="17" t="s">
        <v>5750</v>
      </c>
      <c r="Q10092" s="17" t="s">
        <v>297</v>
      </c>
      <c r="R10092" s="18">
        <v>95</v>
      </c>
      <c r="S10092" s="10">
        <v>44</v>
      </c>
      <c r="AA10092" s="11" t="str">
        <f t="shared" si="157"/>
        <v>60. Tuyên QuangHuyện Chiêm Hóa</v>
      </c>
    </row>
    <row r="10093" spans="11:27" ht="15.75">
      <c r="K10093" s="21"/>
      <c r="L10093" s="17"/>
      <c r="M10093" s="17"/>
      <c r="N10093" s="17" t="s">
        <v>520</v>
      </c>
      <c r="O10093" s="17" t="s">
        <v>1849</v>
      </c>
      <c r="P10093" s="17" t="s">
        <v>8779</v>
      </c>
      <c r="Q10093" s="17" t="s">
        <v>297</v>
      </c>
      <c r="R10093" s="18">
        <v>95</v>
      </c>
      <c r="S10093" s="10">
        <v>44</v>
      </c>
      <c r="AA10093" s="11" t="str">
        <f t="shared" si="157"/>
        <v>60. Tuyên QuangHuyện Chiêm Hóa</v>
      </c>
    </row>
    <row r="10094" spans="11:27" ht="15.75">
      <c r="K10094" s="21"/>
      <c r="L10094" s="17"/>
      <c r="M10094" s="17"/>
      <c r="N10094" s="17" t="s">
        <v>520</v>
      </c>
      <c r="O10094" s="17" t="s">
        <v>1849</v>
      </c>
      <c r="P10094" s="17" t="s">
        <v>8780</v>
      </c>
      <c r="Q10094" s="17" t="s">
        <v>297</v>
      </c>
      <c r="R10094" s="18">
        <v>95</v>
      </c>
      <c r="S10094" s="10">
        <v>44</v>
      </c>
      <c r="AA10094" s="11" t="str">
        <f t="shared" si="157"/>
        <v>60. Tuyên QuangHuyện Chiêm Hóa</v>
      </c>
    </row>
    <row r="10095" spans="11:27" ht="15.75">
      <c r="K10095" s="21"/>
      <c r="L10095" s="17"/>
      <c r="M10095" s="17"/>
      <c r="N10095" s="17" t="s">
        <v>520</v>
      </c>
      <c r="O10095" s="17" t="s">
        <v>1392</v>
      </c>
      <c r="P10095" s="17" t="s">
        <v>8781</v>
      </c>
      <c r="Q10095" s="17" t="s">
        <v>297</v>
      </c>
      <c r="R10095" s="18">
        <v>95</v>
      </c>
      <c r="S10095" s="10">
        <v>44</v>
      </c>
      <c r="AA10095" s="11" t="str">
        <f t="shared" si="157"/>
        <v>60. Tuyên QuangHuyện Hàm Yên</v>
      </c>
    </row>
    <row r="10096" spans="11:27" ht="15.75">
      <c r="K10096" s="21"/>
      <c r="L10096" s="17"/>
      <c r="M10096" s="17"/>
      <c r="N10096" s="17" t="s">
        <v>520</v>
      </c>
      <c r="O10096" s="17" t="s">
        <v>1392</v>
      </c>
      <c r="P10096" s="17" t="s">
        <v>8782</v>
      </c>
      <c r="Q10096" s="17" t="s">
        <v>297</v>
      </c>
      <c r="R10096" s="18">
        <v>95</v>
      </c>
      <c r="S10096" s="10">
        <v>44</v>
      </c>
      <c r="AA10096" s="11" t="str">
        <f t="shared" si="157"/>
        <v>60. Tuyên QuangHuyện Hàm Yên</v>
      </c>
    </row>
    <row r="10097" spans="11:27" ht="15.75">
      <c r="K10097" s="21"/>
      <c r="L10097" s="17"/>
      <c r="M10097" s="17"/>
      <c r="N10097" s="17" t="s">
        <v>520</v>
      </c>
      <c r="O10097" s="17" t="s">
        <v>1392</v>
      </c>
      <c r="P10097" s="17" t="s">
        <v>8783</v>
      </c>
      <c r="Q10097" s="17" t="s">
        <v>297</v>
      </c>
      <c r="R10097" s="18">
        <v>95</v>
      </c>
      <c r="S10097" s="10">
        <v>44</v>
      </c>
      <c r="AA10097" s="11" t="str">
        <f t="shared" si="157"/>
        <v>60. Tuyên QuangHuyện Hàm Yên</v>
      </c>
    </row>
    <row r="10098" spans="11:27" ht="15.75">
      <c r="K10098" s="21"/>
      <c r="L10098" s="17"/>
      <c r="M10098" s="17"/>
      <c r="N10098" s="17" t="s">
        <v>520</v>
      </c>
      <c r="O10098" s="17" t="s">
        <v>1392</v>
      </c>
      <c r="P10098" s="17" t="s">
        <v>8784</v>
      </c>
      <c r="Q10098" s="17" t="s">
        <v>297</v>
      </c>
      <c r="R10098" s="18">
        <v>95</v>
      </c>
      <c r="S10098" s="10">
        <v>44</v>
      </c>
      <c r="AA10098" s="11" t="str">
        <f t="shared" si="157"/>
        <v>60. Tuyên QuangHuyện Hàm Yên</v>
      </c>
    </row>
    <row r="10099" spans="11:27" ht="15.75">
      <c r="K10099" s="21"/>
      <c r="L10099" s="17"/>
      <c r="M10099" s="17"/>
      <c r="N10099" s="17" t="s">
        <v>520</v>
      </c>
      <c r="O10099" s="17" t="s">
        <v>1392</v>
      </c>
      <c r="P10099" s="17" t="s">
        <v>7071</v>
      </c>
      <c r="Q10099" s="17" t="s">
        <v>297</v>
      </c>
      <c r="R10099" s="18">
        <v>95</v>
      </c>
      <c r="S10099" s="10">
        <v>44</v>
      </c>
      <c r="AA10099" s="11" t="str">
        <f t="shared" si="157"/>
        <v>60. Tuyên QuangHuyện Hàm Yên</v>
      </c>
    </row>
    <row r="10100" spans="11:27" ht="15.75">
      <c r="K10100" s="21"/>
      <c r="L10100" s="17"/>
      <c r="M10100" s="17"/>
      <c r="N10100" s="17" t="s">
        <v>520</v>
      </c>
      <c r="O10100" s="17" t="s">
        <v>1392</v>
      </c>
      <c r="P10100" s="17" t="s">
        <v>8785</v>
      </c>
      <c r="Q10100" s="17" t="s">
        <v>297</v>
      </c>
      <c r="R10100" s="18">
        <v>95</v>
      </c>
      <c r="S10100" s="10">
        <v>44</v>
      </c>
      <c r="AA10100" s="11" t="str">
        <f t="shared" si="157"/>
        <v>60. Tuyên QuangHuyện Hàm Yên</v>
      </c>
    </row>
    <row r="10101" spans="11:27" ht="15.75">
      <c r="K10101" s="21"/>
      <c r="L10101" s="17"/>
      <c r="M10101" s="17"/>
      <c r="N10101" s="17" t="s">
        <v>520</v>
      </c>
      <c r="O10101" s="17" t="s">
        <v>1392</v>
      </c>
      <c r="P10101" s="17" t="s">
        <v>8786</v>
      </c>
      <c r="Q10101" s="17" t="s">
        <v>297</v>
      </c>
      <c r="R10101" s="18">
        <v>95</v>
      </c>
      <c r="S10101" s="10">
        <v>44</v>
      </c>
      <c r="AA10101" s="11" t="str">
        <f t="shared" si="157"/>
        <v>60. Tuyên QuangHuyện Hàm Yên</v>
      </c>
    </row>
    <row r="10102" spans="11:27" ht="15.75">
      <c r="K10102" s="21"/>
      <c r="L10102" s="17"/>
      <c r="M10102" s="17"/>
      <c r="N10102" s="17" t="s">
        <v>520</v>
      </c>
      <c r="O10102" s="17" t="s">
        <v>1392</v>
      </c>
      <c r="P10102" s="17" t="s">
        <v>8787</v>
      </c>
      <c r="Q10102" s="17" t="s">
        <v>297</v>
      </c>
      <c r="R10102" s="18">
        <v>95</v>
      </c>
      <c r="S10102" s="10">
        <v>44</v>
      </c>
      <c r="AA10102" s="11" t="str">
        <f t="shared" si="157"/>
        <v>60. Tuyên QuangHuyện Hàm Yên</v>
      </c>
    </row>
    <row r="10103" spans="11:27" ht="15.75">
      <c r="K10103" s="21"/>
      <c r="L10103" s="17"/>
      <c r="M10103" s="17"/>
      <c r="N10103" s="17" t="s">
        <v>520</v>
      </c>
      <c r="O10103" s="17" t="s">
        <v>1392</v>
      </c>
      <c r="P10103" s="17" t="s">
        <v>8788</v>
      </c>
      <c r="Q10103" s="17" t="s">
        <v>297</v>
      </c>
      <c r="R10103" s="18">
        <v>95</v>
      </c>
      <c r="S10103" s="10">
        <v>44</v>
      </c>
      <c r="AA10103" s="11" t="str">
        <f t="shared" si="157"/>
        <v>60. Tuyên QuangHuyện Hàm Yên</v>
      </c>
    </row>
    <row r="10104" spans="11:27" ht="15.75">
      <c r="K10104" s="21"/>
      <c r="L10104" s="17"/>
      <c r="M10104" s="17"/>
      <c r="N10104" s="17" t="s">
        <v>520</v>
      </c>
      <c r="O10104" s="17" t="s">
        <v>1392</v>
      </c>
      <c r="P10104" s="17" t="s">
        <v>8789</v>
      </c>
      <c r="Q10104" s="17" t="s">
        <v>297</v>
      </c>
      <c r="R10104" s="18">
        <v>95</v>
      </c>
      <c r="S10104" s="10">
        <v>44</v>
      </c>
      <c r="AA10104" s="11" t="str">
        <f t="shared" si="157"/>
        <v>60. Tuyên QuangHuyện Hàm Yên</v>
      </c>
    </row>
    <row r="10105" spans="11:27" ht="15.75">
      <c r="K10105" s="21"/>
      <c r="L10105" s="17"/>
      <c r="M10105" s="17"/>
      <c r="N10105" s="17" t="s">
        <v>520</v>
      </c>
      <c r="O10105" s="17" t="s">
        <v>1392</v>
      </c>
      <c r="P10105" s="17" t="s">
        <v>1380</v>
      </c>
      <c r="Q10105" s="17" t="s">
        <v>297</v>
      </c>
      <c r="R10105" s="18">
        <v>95</v>
      </c>
      <c r="S10105" s="10">
        <v>44</v>
      </c>
      <c r="AA10105" s="11" t="str">
        <f t="shared" si="157"/>
        <v>60. Tuyên QuangHuyện Hàm Yên</v>
      </c>
    </row>
    <row r="10106" spans="11:27" ht="15.75">
      <c r="K10106" s="21"/>
      <c r="L10106" s="17"/>
      <c r="M10106" s="17"/>
      <c r="N10106" s="17" t="s">
        <v>520</v>
      </c>
      <c r="O10106" s="17" t="s">
        <v>1392</v>
      </c>
      <c r="P10106" s="17" t="s">
        <v>3237</v>
      </c>
      <c r="Q10106" s="17" t="s">
        <v>297</v>
      </c>
      <c r="R10106" s="18">
        <v>95</v>
      </c>
      <c r="S10106" s="10">
        <v>44</v>
      </c>
      <c r="AA10106" s="11" t="str">
        <f t="shared" si="157"/>
        <v>60. Tuyên QuangHuyện Hàm Yên</v>
      </c>
    </row>
    <row r="10107" spans="11:27" ht="15.75">
      <c r="K10107" s="21"/>
      <c r="L10107" s="17"/>
      <c r="M10107" s="17"/>
      <c r="N10107" s="17" t="s">
        <v>520</v>
      </c>
      <c r="O10107" s="17" t="s">
        <v>1392</v>
      </c>
      <c r="P10107" s="17" t="s">
        <v>396</v>
      </c>
      <c r="Q10107" s="17" t="s">
        <v>297</v>
      </c>
      <c r="R10107" s="18">
        <v>95</v>
      </c>
      <c r="S10107" s="10">
        <v>44</v>
      </c>
      <c r="AA10107" s="11" t="str">
        <f t="shared" si="157"/>
        <v>60. Tuyên QuangHuyện Hàm Yên</v>
      </c>
    </row>
    <row r="10108" spans="11:27" ht="15.75">
      <c r="K10108" s="21"/>
      <c r="L10108" s="17"/>
      <c r="M10108" s="17"/>
      <c r="N10108" s="17" t="s">
        <v>520</v>
      </c>
      <c r="O10108" s="17" t="s">
        <v>1392</v>
      </c>
      <c r="P10108" s="17" t="s">
        <v>1978</v>
      </c>
      <c r="Q10108" s="17" t="s">
        <v>297</v>
      </c>
      <c r="R10108" s="18">
        <v>95</v>
      </c>
      <c r="S10108" s="10">
        <v>44</v>
      </c>
      <c r="AA10108" s="11" t="str">
        <f t="shared" si="157"/>
        <v>60. Tuyên QuangHuyện Hàm Yên</v>
      </c>
    </row>
    <row r="10109" spans="11:27" ht="15.75">
      <c r="K10109" s="21"/>
      <c r="L10109" s="17"/>
      <c r="M10109" s="17"/>
      <c r="N10109" s="17" t="s">
        <v>520</v>
      </c>
      <c r="O10109" s="17" t="s">
        <v>1392</v>
      </c>
      <c r="P10109" s="17" t="s">
        <v>7890</v>
      </c>
      <c r="Q10109" s="17" t="s">
        <v>297</v>
      </c>
      <c r="R10109" s="18">
        <v>95</v>
      </c>
      <c r="S10109" s="10">
        <v>44</v>
      </c>
      <c r="AA10109" s="11" t="str">
        <f t="shared" si="157"/>
        <v>60. Tuyên QuangHuyện Hàm Yên</v>
      </c>
    </row>
    <row r="10110" spans="11:27" ht="15.75">
      <c r="K10110" s="21"/>
      <c r="L10110" s="17"/>
      <c r="M10110" s="17"/>
      <c r="N10110" s="17" t="s">
        <v>520</v>
      </c>
      <c r="O10110" s="17" t="s">
        <v>1392</v>
      </c>
      <c r="P10110" s="17" t="s">
        <v>6663</v>
      </c>
      <c r="Q10110" s="17" t="s">
        <v>297</v>
      </c>
      <c r="R10110" s="18">
        <v>95</v>
      </c>
      <c r="S10110" s="10">
        <v>44</v>
      </c>
      <c r="AA10110" s="11" t="str">
        <f t="shared" si="157"/>
        <v>60. Tuyên QuangHuyện Hàm Yên</v>
      </c>
    </row>
    <row r="10111" spans="11:27" ht="15.75">
      <c r="K10111" s="21"/>
      <c r="L10111" s="17"/>
      <c r="M10111" s="17"/>
      <c r="N10111" s="17" t="s">
        <v>520</v>
      </c>
      <c r="O10111" s="17" t="s">
        <v>1392</v>
      </c>
      <c r="P10111" s="17" t="s">
        <v>5047</v>
      </c>
      <c r="Q10111" s="17" t="s">
        <v>297</v>
      </c>
      <c r="R10111" s="18">
        <v>95</v>
      </c>
      <c r="S10111" s="10">
        <v>44</v>
      </c>
      <c r="AA10111" s="11" t="str">
        <f t="shared" si="157"/>
        <v>60. Tuyên QuangHuyện Hàm Yên</v>
      </c>
    </row>
    <row r="10112" spans="11:27" ht="15.75">
      <c r="K10112" s="21"/>
      <c r="L10112" s="17"/>
      <c r="M10112" s="17"/>
      <c r="N10112" s="17" t="s">
        <v>520</v>
      </c>
      <c r="O10112" s="17" t="s">
        <v>1392</v>
      </c>
      <c r="P10112" s="17" t="s">
        <v>8790</v>
      </c>
      <c r="Q10112" s="17" t="s">
        <v>297</v>
      </c>
      <c r="R10112" s="18">
        <v>95</v>
      </c>
      <c r="S10112" s="10">
        <v>44</v>
      </c>
      <c r="AA10112" s="11" t="str">
        <f t="shared" si="157"/>
        <v>60. Tuyên QuangHuyện Hàm Yên</v>
      </c>
    </row>
    <row r="10113" spans="11:27" ht="15.75">
      <c r="K10113" s="21"/>
      <c r="L10113" s="17"/>
      <c r="M10113" s="17"/>
      <c r="N10113" s="17" t="s">
        <v>520</v>
      </c>
      <c r="O10113" s="17" t="s">
        <v>1406</v>
      </c>
      <c r="P10113" s="17" t="s">
        <v>3297</v>
      </c>
      <c r="Q10113" s="17" t="s">
        <v>297</v>
      </c>
      <c r="R10113" s="18">
        <v>95</v>
      </c>
      <c r="S10113" s="10">
        <v>44</v>
      </c>
      <c r="AA10113" s="11" t="str">
        <f t="shared" si="157"/>
        <v>60. Tuyên QuangHuyện Lâm Bình</v>
      </c>
    </row>
    <row r="10114" spans="11:27" ht="15.75">
      <c r="K10114" s="21"/>
      <c r="L10114" s="17"/>
      <c r="M10114" s="17"/>
      <c r="N10114" s="17" t="s">
        <v>520</v>
      </c>
      <c r="O10114" s="17" t="s">
        <v>1406</v>
      </c>
      <c r="P10114" s="17" t="s">
        <v>1369</v>
      </c>
      <c r="Q10114" s="17" t="s">
        <v>297</v>
      </c>
      <c r="R10114" s="18">
        <v>95</v>
      </c>
      <c r="S10114" s="10">
        <v>44</v>
      </c>
      <c r="AA10114" s="11" t="str">
        <f t="shared" si="157"/>
        <v>60. Tuyên QuangHuyện Lâm Bình</v>
      </c>
    </row>
    <row r="10115" spans="11:27" ht="15.75">
      <c r="K10115" s="21"/>
      <c r="L10115" s="17"/>
      <c r="M10115" s="17"/>
      <c r="N10115" s="17" t="s">
        <v>520</v>
      </c>
      <c r="O10115" s="17" t="s">
        <v>1406</v>
      </c>
      <c r="P10115" s="17" t="s">
        <v>8791</v>
      </c>
      <c r="Q10115" s="17" t="s">
        <v>297</v>
      </c>
      <c r="R10115" s="18">
        <v>95</v>
      </c>
      <c r="S10115" s="10">
        <v>44</v>
      </c>
      <c r="AA10115" s="11" t="str">
        <f t="shared" si="157"/>
        <v>60. Tuyên QuangHuyện Lâm Bình</v>
      </c>
    </row>
    <row r="10116" spans="11:27" ht="15.75">
      <c r="K10116" s="21"/>
      <c r="L10116" s="17"/>
      <c r="M10116" s="17"/>
      <c r="N10116" s="17" t="s">
        <v>520</v>
      </c>
      <c r="O10116" s="17" t="s">
        <v>1406</v>
      </c>
      <c r="P10116" s="17" t="s">
        <v>8792</v>
      </c>
      <c r="Q10116" s="17" t="s">
        <v>297</v>
      </c>
      <c r="R10116" s="18">
        <v>95</v>
      </c>
      <c r="S10116" s="10">
        <v>44</v>
      </c>
      <c r="AA10116" s="11" t="str">
        <f t="shared" si="157"/>
        <v>60. Tuyên QuangHuyện Lâm Bình</v>
      </c>
    </row>
    <row r="10117" spans="11:27" ht="15.75">
      <c r="K10117" s="21"/>
      <c r="L10117" s="17"/>
      <c r="M10117" s="17"/>
      <c r="N10117" s="17" t="s">
        <v>520</v>
      </c>
      <c r="O10117" s="17" t="s">
        <v>1406</v>
      </c>
      <c r="P10117" s="17" t="s">
        <v>8793</v>
      </c>
      <c r="Q10117" s="17" t="s">
        <v>297</v>
      </c>
      <c r="R10117" s="18">
        <v>95</v>
      </c>
      <c r="S10117" s="10">
        <v>44</v>
      </c>
      <c r="AA10117" s="11" t="str">
        <f t="shared" si="157"/>
        <v>60. Tuyên QuangHuyện Lâm Bình</v>
      </c>
    </row>
    <row r="10118" spans="11:27" ht="15.75">
      <c r="K10118" s="21"/>
      <c r="L10118" s="17"/>
      <c r="M10118" s="17"/>
      <c r="N10118" s="17" t="s">
        <v>520</v>
      </c>
      <c r="O10118" s="17" t="s">
        <v>1406</v>
      </c>
      <c r="P10118" s="17" t="s">
        <v>8794</v>
      </c>
      <c r="Q10118" s="17" t="s">
        <v>297</v>
      </c>
      <c r="R10118" s="18">
        <v>95</v>
      </c>
      <c r="S10118" s="10">
        <v>44</v>
      </c>
      <c r="AA10118" s="11" t="str">
        <f t="shared" ref="AA10118:AA10181" si="158">N10118&amp;O10118</f>
        <v>60. Tuyên QuangHuyện Lâm Bình</v>
      </c>
    </row>
    <row r="10119" spans="11:27" ht="15.75">
      <c r="K10119" s="21"/>
      <c r="L10119" s="17"/>
      <c r="M10119" s="17"/>
      <c r="N10119" s="17" t="s">
        <v>520</v>
      </c>
      <c r="O10119" s="17" t="s">
        <v>1406</v>
      </c>
      <c r="P10119" s="17" t="s">
        <v>850</v>
      </c>
      <c r="Q10119" s="17" t="s">
        <v>297</v>
      </c>
      <c r="R10119" s="18">
        <v>95</v>
      </c>
      <c r="S10119" s="10">
        <v>44</v>
      </c>
      <c r="AA10119" s="11" t="str">
        <f t="shared" si="158"/>
        <v>60. Tuyên QuangHuyện Lâm Bình</v>
      </c>
    </row>
    <row r="10120" spans="11:27" ht="15.75">
      <c r="K10120" s="21"/>
      <c r="L10120" s="17"/>
      <c r="M10120" s="17"/>
      <c r="N10120" s="17" t="s">
        <v>520</v>
      </c>
      <c r="O10120" s="17" t="s">
        <v>1406</v>
      </c>
      <c r="P10120" s="17" t="s">
        <v>8443</v>
      </c>
      <c r="Q10120" s="17" t="s">
        <v>297</v>
      </c>
      <c r="R10120" s="18">
        <v>95</v>
      </c>
      <c r="S10120" s="10">
        <v>44</v>
      </c>
      <c r="AA10120" s="11" t="str">
        <f t="shared" si="158"/>
        <v>60. Tuyên QuangHuyện Lâm Bình</v>
      </c>
    </row>
    <row r="10121" spans="11:27" ht="15.75">
      <c r="K10121" s="21"/>
      <c r="L10121" s="17"/>
      <c r="M10121" s="17"/>
      <c r="N10121" s="17" t="s">
        <v>520</v>
      </c>
      <c r="O10121" s="17" t="s">
        <v>1395</v>
      </c>
      <c r="P10121" s="17" t="s">
        <v>8795</v>
      </c>
      <c r="Q10121" s="17" t="s">
        <v>297</v>
      </c>
      <c r="R10121" s="18">
        <v>95</v>
      </c>
      <c r="S10121" s="10">
        <v>44</v>
      </c>
      <c r="AA10121" s="11" t="str">
        <f t="shared" si="158"/>
        <v>60. Tuyên QuangHuyện Na Hang</v>
      </c>
    </row>
    <row r="10122" spans="11:27" ht="15.75">
      <c r="K10122" s="21"/>
      <c r="L10122" s="17"/>
      <c r="M10122" s="17"/>
      <c r="N10122" s="17" t="s">
        <v>520</v>
      </c>
      <c r="O10122" s="17" t="s">
        <v>1395</v>
      </c>
      <c r="P10122" s="17" t="s">
        <v>8796</v>
      </c>
      <c r="Q10122" s="17" t="s">
        <v>297</v>
      </c>
      <c r="R10122" s="18">
        <v>95</v>
      </c>
      <c r="S10122" s="10">
        <v>44</v>
      </c>
      <c r="AA10122" s="11" t="str">
        <f t="shared" si="158"/>
        <v>60. Tuyên QuangHuyện Na Hang</v>
      </c>
    </row>
    <row r="10123" spans="11:27" ht="15.75">
      <c r="K10123" s="21"/>
      <c r="L10123" s="17"/>
      <c r="M10123" s="17"/>
      <c r="N10123" s="17" t="s">
        <v>520</v>
      </c>
      <c r="O10123" s="17" t="s">
        <v>1395</v>
      </c>
      <c r="P10123" s="17" t="s">
        <v>8797</v>
      </c>
      <c r="Q10123" s="17" t="s">
        <v>297</v>
      </c>
      <c r="R10123" s="18">
        <v>95</v>
      </c>
      <c r="S10123" s="10">
        <v>44</v>
      </c>
      <c r="AA10123" s="11" t="str">
        <f t="shared" si="158"/>
        <v>60. Tuyên QuangHuyện Na Hang</v>
      </c>
    </row>
    <row r="10124" spans="11:27" ht="15.75">
      <c r="K10124" s="21"/>
      <c r="L10124" s="17"/>
      <c r="M10124" s="17"/>
      <c r="N10124" s="17" t="s">
        <v>520</v>
      </c>
      <c r="O10124" s="17" t="s">
        <v>1395</v>
      </c>
      <c r="P10124" s="17" t="s">
        <v>878</v>
      </c>
      <c r="Q10124" s="17" t="s">
        <v>297</v>
      </c>
      <c r="R10124" s="18">
        <v>95</v>
      </c>
      <c r="S10124" s="10">
        <v>44</v>
      </c>
      <c r="AA10124" s="11" t="str">
        <f t="shared" si="158"/>
        <v>60. Tuyên QuangHuyện Na Hang</v>
      </c>
    </row>
    <row r="10125" spans="11:27" ht="15.75">
      <c r="K10125" s="21"/>
      <c r="L10125" s="17"/>
      <c r="M10125" s="17"/>
      <c r="N10125" s="17" t="s">
        <v>520</v>
      </c>
      <c r="O10125" s="17" t="s">
        <v>1395</v>
      </c>
      <c r="P10125" s="17" t="s">
        <v>8798</v>
      </c>
      <c r="Q10125" s="17" t="s">
        <v>297</v>
      </c>
      <c r="R10125" s="18">
        <v>95</v>
      </c>
      <c r="S10125" s="10">
        <v>44</v>
      </c>
      <c r="AA10125" s="11" t="str">
        <f t="shared" si="158"/>
        <v>60. Tuyên QuangHuyện Na Hang</v>
      </c>
    </row>
    <row r="10126" spans="11:27" ht="15.75">
      <c r="K10126" s="21"/>
      <c r="L10126" s="17"/>
      <c r="M10126" s="17"/>
      <c r="N10126" s="17" t="s">
        <v>520</v>
      </c>
      <c r="O10126" s="17" t="s">
        <v>1395</v>
      </c>
      <c r="P10126" s="17" t="s">
        <v>8799</v>
      </c>
      <c r="Q10126" s="17" t="s">
        <v>297</v>
      </c>
      <c r="R10126" s="18">
        <v>95</v>
      </c>
      <c r="S10126" s="10">
        <v>44</v>
      </c>
      <c r="AA10126" s="11" t="str">
        <f t="shared" si="158"/>
        <v>60. Tuyên QuangHuyện Na Hang</v>
      </c>
    </row>
    <row r="10127" spans="11:27" ht="15.75">
      <c r="K10127" s="21"/>
      <c r="L10127" s="17"/>
      <c r="M10127" s="17"/>
      <c r="N10127" s="17" t="s">
        <v>520</v>
      </c>
      <c r="O10127" s="17" t="s">
        <v>1395</v>
      </c>
      <c r="P10127" s="17" t="s">
        <v>8800</v>
      </c>
      <c r="Q10127" s="17" t="s">
        <v>297</v>
      </c>
      <c r="R10127" s="18">
        <v>95</v>
      </c>
      <c r="S10127" s="10">
        <v>44</v>
      </c>
      <c r="AA10127" s="11" t="str">
        <f t="shared" si="158"/>
        <v>60. Tuyên QuangHuyện Na Hang</v>
      </c>
    </row>
    <row r="10128" spans="11:27" ht="15.75">
      <c r="K10128" s="21"/>
      <c r="L10128" s="17"/>
      <c r="M10128" s="17"/>
      <c r="N10128" s="17" t="s">
        <v>520</v>
      </c>
      <c r="O10128" s="17" t="s">
        <v>1395</v>
      </c>
      <c r="P10128" s="17" t="s">
        <v>2978</v>
      </c>
      <c r="Q10128" s="17" t="s">
        <v>297</v>
      </c>
      <c r="R10128" s="18">
        <v>95</v>
      </c>
      <c r="S10128" s="10">
        <v>44</v>
      </c>
      <c r="AA10128" s="11" t="str">
        <f t="shared" si="158"/>
        <v>60. Tuyên QuangHuyện Na Hang</v>
      </c>
    </row>
    <row r="10129" spans="11:27" ht="15.75">
      <c r="K10129" s="21"/>
      <c r="L10129" s="17"/>
      <c r="M10129" s="17"/>
      <c r="N10129" s="17" t="s">
        <v>520</v>
      </c>
      <c r="O10129" s="17" t="s">
        <v>1395</v>
      </c>
      <c r="P10129" s="17" t="s">
        <v>8801</v>
      </c>
      <c r="Q10129" s="17" t="s">
        <v>297</v>
      </c>
      <c r="R10129" s="18">
        <v>95</v>
      </c>
      <c r="S10129" s="10">
        <v>44</v>
      </c>
      <c r="AA10129" s="11" t="str">
        <f t="shared" si="158"/>
        <v>60. Tuyên QuangHuyện Na Hang</v>
      </c>
    </row>
    <row r="10130" spans="11:27" ht="15.75">
      <c r="K10130" s="21"/>
      <c r="L10130" s="17"/>
      <c r="M10130" s="17"/>
      <c r="N10130" s="17" t="s">
        <v>520</v>
      </c>
      <c r="O10130" s="17" t="s">
        <v>1395</v>
      </c>
      <c r="P10130" s="17" t="s">
        <v>8802</v>
      </c>
      <c r="Q10130" s="17" t="s">
        <v>297</v>
      </c>
      <c r="R10130" s="18">
        <v>95</v>
      </c>
      <c r="S10130" s="10">
        <v>44</v>
      </c>
      <c r="AA10130" s="11" t="str">
        <f t="shared" si="158"/>
        <v>60. Tuyên QuangHuyện Na Hang</v>
      </c>
    </row>
    <row r="10131" spans="11:27" ht="15.75">
      <c r="K10131" s="21"/>
      <c r="L10131" s="17"/>
      <c r="M10131" s="17"/>
      <c r="N10131" s="17" t="s">
        <v>520</v>
      </c>
      <c r="O10131" s="17" t="s">
        <v>1395</v>
      </c>
      <c r="P10131" s="17" t="s">
        <v>8803</v>
      </c>
      <c r="Q10131" s="17" t="s">
        <v>297</v>
      </c>
      <c r="R10131" s="18">
        <v>95</v>
      </c>
      <c r="S10131" s="10">
        <v>44</v>
      </c>
      <c r="AA10131" s="11" t="str">
        <f t="shared" si="158"/>
        <v>60. Tuyên QuangHuyện Na Hang</v>
      </c>
    </row>
    <row r="10132" spans="11:27" ht="15.75">
      <c r="K10132" s="21"/>
      <c r="L10132" s="17"/>
      <c r="M10132" s="17"/>
      <c r="N10132" s="17" t="s">
        <v>520</v>
      </c>
      <c r="O10132" s="17" t="s">
        <v>1395</v>
      </c>
      <c r="P10132" s="17" t="s">
        <v>8804</v>
      </c>
      <c r="Q10132" s="17" t="s">
        <v>297</v>
      </c>
      <c r="R10132" s="18">
        <v>95</v>
      </c>
      <c r="S10132" s="10">
        <v>44</v>
      </c>
      <c r="AA10132" s="11" t="str">
        <f t="shared" si="158"/>
        <v>60. Tuyên QuangHuyện Na Hang</v>
      </c>
    </row>
    <row r="10133" spans="11:27" ht="15.75">
      <c r="K10133" s="21"/>
      <c r="L10133" s="17"/>
      <c r="M10133" s="17"/>
      <c r="N10133" s="17" t="s">
        <v>520</v>
      </c>
      <c r="O10133" s="17" t="s">
        <v>1400</v>
      </c>
      <c r="P10133" s="17" t="s">
        <v>8805</v>
      </c>
      <c r="Q10133" s="17" t="s">
        <v>347</v>
      </c>
      <c r="R10133" s="18">
        <v>65</v>
      </c>
      <c r="S10133" s="10">
        <v>36</v>
      </c>
      <c r="AA10133" s="11" t="str">
        <f t="shared" si="158"/>
        <v>60. Tuyên QuangHuyện Sơn Dương</v>
      </c>
    </row>
    <row r="10134" spans="11:27" ht="15.75">
      <c r="K10134" s="21"/>
      <c r="L10134" s="17"/>
      <c r="M10134" s="17"/>
      <c r="N10134" s="17" t="s">
        <v>520</v>
      </c>
      <c r="O10134" s="17" t="s">
        <v>1400</v>
      </c>
      <c r="P10134" s="17" t="s">
        <v>1112</v>
      </c>
      <c r="Q10134" s="17" t="s">
        <v>347</v>
      </c>
      <c r="R10134" s="18">
        <v>65</v>
      </c>
      <c r="S10134" s="10">
        <v>36</v>
      </c>
      <c r="AA10134" s="11" t="str">
        <f t="shared" si="158"/>
        <v>60. Tuyên QuangHuyện Sơn Dương</v>
      </c>
    </row>
    <row r="10135" spans="11:27" ht="15.75">
      <c r="K10135" s="21"/>
      <c r="L10135" s="17"/>
      <c r="M10135" s="17"/>
      <c r="N10135" s="17" t="s">
        <v>520</v>
      </c>
      <c r="O10135" s="17" t="s">
        <v>1400</v>
      </c>
      <c r="P10135" s="17" t="s">
        <v>2011</v>
      </c>
      <c r="Q10135" s="17" t="s">
        <v>347</v>
      </c>
      <c r="R10135" s="18">
        <v>65</v>
      </c>
      <c r="S10135" s="10">
        <v>36</v>
      </c>
      <c r="AA10135" s="11" t="str">
        <f t="shared" si="158"/>
        <v>60. Tuyên QuangHuyện Sơn Dương</v>
      </c>
    </row>
    <row r="10136" spans="11:27" ht="15.75">
      <c r="K10136" s="21"/>
      <c r="L10136" s="17"/>
      <c r="M10136" s="17"/>
      <c r="N10136" s="17" t="s">
        <v>520</v>
      </c>
      <c r="O10136" s="17" t="s">
        <v>1400</v>
      </c>
      <c r="P10136" s="17" t="s">
        <v>8806</v>
      </c>
      <c r="Q10136" s="17" t="s">
        <v>347</v>
      </c>
      <c r="R10136" s="18">
        <v>65</v>
      </c>
      <c r="S10136" s="10">
        <v>36</v>
      </c>
      <c r="AA10136" s="11" t="str">
        <f t="shared" si="158"/>
        <v>60. Tuyên QuangHuyện Sơn Dương</v>
      </c>
    </row>
    <row r="10137" spans="11:27" ht="15.75">
      <c r="K10137" s="21"/>
      <c r="L10137" s="17"/>
      <c r="M10137" s="17"/>
      <c r="N10137" s="17" t="s">
        <v>520</v>
      </c>
      <c r="O10137" s="17" t="s">
        <v>1400</v>
      </c>
      <c r="P10137" s="17" t="s">
        <v>8807</v>
      </c>
      <c r="Q10137" s="17" t="s">
        <v>347</v>
      </c>
      <c r="R10137" s="18">
        <v>65</v>
      </c>
      <c r="S10137" s="10">
        <v>36</v>
      </c>
      <c r="AA10137" s="11" t="str">
        <f t="shared" si="158"/>
        <v>60. Tuyên QuangHuyện Sơn Dương</v>
      </c>
    </row>
    <row r="10138" spans="11:27" ht="15.75">
      <c r="K10138" s="21"/>
      <c r="L10138" s="17"/>
      <c r="M10138" s="17"/>
      <c r="N10138" s="17" t="s">
        <v>520</v>
      </c>
      <c r="O10138" s="17" t="s">
        <v>1400</v>
      </c>
      <c r="P10138" s="17" t="s">
        <v>8808</v>
      </c>
      <c r="Q10138" s="17" t="s">
        <v>347</v>
      </c>
      <c r="R10138" s="18">
        <v>65</v>
      </c>
      <c r="S10138" s="10">
        <v>36</v>
      </c>
      <c r="AA10138" s="11" t="str">
        <f t="shared" si="158"/>
        <v>60. Tuyên QuangHuyện Sơn Dương</v>
      </c>
    </row>
    <row r="10139" spans="11:27" ht="15.75">
      <c r="K10139" s="21"/>
      <c r="L10139" s="17"/>
      <c r="M10139" s="17"/>
      <c r="N10139" s="17" t="s">
        <v>520</v>
      </c>
      <c r="O10139" s="17" t="s">
        <v>1400</v>
      </c>
      <c r="P10139" s="17" t="s">
        <v>8809</v>
      </c>
      <c r="Q10139" s="17" t="s">
        <v>347</v>
      </c>
      <c r="R10139" s="18">
        <v>65</v>
      </c>
      <c r="S10139" s="10">
        <v>36</v>
      </c>
      <c r="AA10139" s="11" t="str">
        <f t="shared" si="158"/>
        <v>60. Tuyên QuangHuyện Sơn Dương</v>
      </c>
    </row>
    <row r="10140" spans="11:27" ht="15.75">
      <c r="K10140" s="21"/>
      <c r="L10140" s="17"/>
      <c r="M10140" s="17"/>
      <c r="N10140" s="17" t="s">
        <v>520</v>
      </c>
      <c r="O10140" s="17" t="s">
        <v>1400</v>
      </c>
      <c r="P10140" s="17" t="s">
        <v>2875</v>
      </c>
      <c r="Q10140" s="17" t="s">
        <v>347</v>
      </c>
      <c r="R10140" s="18">
        <v>65</v>
      </c>
      <c r="S10140" s="10">
        <v>36</v>
      </c>
      <c r="AA10140" s="11" t="str">
        <f t="shared" si="158"/>
        <v>60. Tuyên QuangHuyện Sơn Dương</v>
      </c>
    </row>
    <row r="10141" spans="11:27" ht="15.75">
      <c r="K10141" s="21"/>
      <c r="L10141" s="17"/>
      <c r="M10141" s="17"/>
      <c r="N10141" s="17" t="s">
        <v>520</v>
      </c>
      <c r="O10141" s="17" t="s">
        <v>1400</v>
      </c>
      <c r="P10141" s="17" t="s">
        <v>8810</v>
      </c>
      <c r="Q10141" s="17" t="s">
        <v>347</v>
      </c>
      <c r="R10141" s="18">
        <v>65</v>
      </c>
      <c r="S10141" s="10">
        <v>36</v>
      </c>
      <c r="AA10141" s="11" t="str">
        <f t="shared" si="158"/>
        <v>60. Tuyên QuangHuyện Sơn Dương</v>
      </c>
    </row>
    <row r="10142" spans="11:27" ht="15.75">
      <c r="K10142" s="21"/>
      <c r="L10142" s="17"/>
      <c r="M10142" s="17"/>
      <c r="N10142" s="17" t="s">
        <v>520</v>
      </c>
      <c r="O10142" s="17" t="s">
        <v>1400</v>
      </c>
      <c r="P10142" s="17" t="s">
        <v>4879</v>
      </c>
      <c r="Q10142" s="17" t="s">
        <v>347</v>
      </c>
      <c r="R10142" s="18">
        <v>65</v>
      </c>
      <c r="S10142" s="10">
        <v>36</v>
      </c>
      <c r="AA10142" s="11" t="str">
        <f t="shared" si="158"/>
        <v>60. Tuyên QuangHuyện Sơn Dương</v>
      </c>
    </row>
    <row r="10143" spans="11:27" ht="15.75">
      <c r="K10143" s="21"/>
      <c r="L10143" s="17"/>
      <c r="M10143" s="17"/>
      <c r="N10143" s="17" t="s">
        <v>520</v>
      </c>
      <c r="O10143" s="17" t="s">
        <v>1400</v>
      </c>
      <c r="P10143" s="17" t="s">
        <v>8811</v>
      </c>
      <c r="Q10143" s="17" t="s">
        <v>347</v>
      </c>
      <c r="R10143" s="18">
        <v>65</v>
      </c>
      <c r="S10143" s="10">
        <v>36</v>
      </c>
      <c r="AA10143" s="11" t="str">
        <f t="shared" si="158"/>
        <v>60. Tuyên QuangHuyện Sơn Dương</v>
      </c>
    </row>
    <row r="10144" spans="11:27" ht="15.75">
      <c r="K10144" s="21"/>
      <c r="L10144" s="17"/>
      <c r="M10144" s="17"/>
      <c r="N10144" s="17" t="s">
        <v>520</v>
      </c>
      <c r="O10144" s="17" t="s">
        <v>1400</v>
      </c>
      <c r="P10144" s="17" t="s">
        <v>2039</v>
      </c>
      <c r="Q10144" s="17" t="s">
        <v>347</v>
      </c>
      <c r="R10144" s="18">
        <v>65</v>
      </c>
      <c r="S10144" s="10">
        <v>36</v>
      </c>
      <c r="AA10144" s="11" t="str">
        <f t="shared" si="158"/>
        <v>60. Tuyên QuangHuyện Sơn Dương</v>
      </c>
    </row>
    <row r="10145" spans="11:27" ht="15.75">
      <c r="K10145" s="21"/>
      <c r="L10145" s="17"/>
      <c r="M10145" s="17"/>
      <c r="N10145" s="17" t="s">
        <v>520</v>
      </c>
      <c r="O10145" s="17" t="s">
        <v>1400</v>
      </c>
      <c r="P10145" s="17" t="s">
        <v>8812</v>
      </c>
      <c r="Q10145" s="17" t="s">
        <v>347</v>
      </c>
      <c r="R10145" s="18">
        <v>65</v>
      </c>
      <c r="S10145" s="10">
        <v>36</v>
      </c>
      <c r="AA10145" s="11" t="str">
        <f t="shared" si="158"/>
        <v>60. Tuyên QuangHuyện Sơn Dương</v>
      </c>
    </row>
    <row r="10146" spans="11:27" ht="15.75">
      <c r="K10146" s="21"/>
      <c r="L10146" s="17"/>
      <c r="M10146" s="17"/>
      <c r="N10146" s="17" t="s">
        <v>520</v>
      </c>
      <c r="O10146" s="17" t="s">
        <v>1400</v>
      </c>
      <c r="P10146" s="17" t="s">
        <v>8813</v>
      </c>
      <c r="Q10146" s="17" t="s">
        <v>347</v>
      </c>
      <c r="R10146" s="18">
        <v>65</v>
      </c>
      <c r="S10146" s="10">
        <v>36</v>
      </c>
      <c r="AA10146" s="11" t="str">
        <f t="shared" si="158"/>
        <v>60. Tuyên QuangHuyện Sơn Dương</v>
      </c>
    </row>
    <row r="10147" spans="11:27" ht="15.75">
      <c r="K10147" s="21"/>
      <c r="L10147" s="17"/>
      <c r="M10147" s="17"/>
      <c r="N10147" s="17" t="s">
        <v>520</v>
      </c>
      <c r="O10147" s="17" t="s">
        <v>1400</v>
      </c>
      <c r="P10147" s="17" t="s">
        <v>8814</v>
      </c>
      <c r="Q10147" s="17" t="s">
        <v>347</v>
      </c>
      <c r="R10147" s="18">
        <v>65</v>
      </c>
      <c r="S10147" s="10">
        <v>36</v>
      </c>
      <c r="AA10147" s="11" t="str">
        <f t="shared" si="158"/>
        <v>60. Tuyên QuangHuyện Sơn Dương</v>
      </c>
    </row>
    <row r="10148" spans="11:27" ht="15.75">
      <c r="K10148" s="21"/>
      <c r="L10148" s="17"/>
      <c r="M10148" s="17"/>
      <c r="N10148" s="17" t="s">
        <v>520</v>
      </c>
      <c r="O10148" s="17" t="s">
        <v>1400</v>
      </c>
      <c r="P10148" s="17" t="s">
        <v>8815</v>
      </c>
      <c r="Q10148" s="17" t="s">
        <v>347</v>
      </c>
      <c r="R10148" s="18">
        <v>65</v>
      </c>
      <c r="S10148" s="10">
        <v>36</v>
      </c>
      <c r="AA10148" s="11" t="str">
        <f t="shared" si="158"/>
        <v>60. Tuyên QuangHuyện Sơn Dương</v>
      </c>
    </row>
    <row r="10149" spans="11:27" ht="15.75">
      <c r="K10149" s="21"/>
      <c r="L10149" s="17"/>
      <c r="M10149" s="17"/>
      <c r="N10149" s="17" t="s">
        <v>520</v>
      </c>
      <c r="O10149" s="17" t="s">
        <v>1400</v>
      </c>
      <c r="P10149" s="17" t="s">
        <v>2817</v>
      </c>
      <c r="Q10149" s="17" t="s">
        <v>347</v>
      </c>
      <c r="R10149" s="18">
        <v>65</v>
      </c>
      <c r="S10149" s="10">
        <v>36</v>
      </c>
      <c r="AA10149" s="11" t="str">
        <f t="shared" si="158"/>
        <v>60. Tuyên QuangHuyện Sơn Dương</v>
      </c>
    </row>
    <row r="10150" spans="11:27" ht="15.75">
      <c r="K10150" s="21"/>
      <c r="L10150" s="17"/>
      <c r="M10150" s="17"/>
      <c r="N10150" s="17" t="s">
        <v>520</v>
      </c>
      <c r="O10150" s="17" t="s">
        <v>1400</v>
      </c>
      <c r="P10150" s="17" t="s">
        <v>8816</v>
      </c>
      <c r="Q10150" s="17" t="s">
        <v>347</v>
      </c>
      <c r="R10150" s="18">
        <v>65</v>
      </c>
      <c r="S10150" s="10">
        <v>36</v>
      </c>
      <c r="AA10150" s="11" t="str">
        <f t="shared" si="158"/>
        <v>60. Tuyên QuangHuyện Sơn Dương</v>
      </c>
    </row>
    <row r="10151" spans="11:27" ht="15.75">
      <c r="K10151" s="21"/>
      <c r="L10151" s="17"/>
      <c r="M10151" s="17"/>
      <c r="N10151" s="17" t="s">
        <v>520</v>
      </c>
      <c r="O10151" s="17" t="s">
        <v>1400</v>
      </c>
      <c r="P10151" s="17" t="s">
        <v>4925</v>
      </c>
      <c r="Q10151" s="17" t="s">
        <v>347</v>
      </c>
      <c r="R10151" s="18">
        <v>65</v>
      </c>
      <c r="S10151" s="10">
        <v>36</v>
      </c>
      <c r="AA10151" s="11" t="str">
        <f t="shared" si="158"/>
        <v>60. Tuyên QuangHuyện Sơn Dương</v>
      </c>
    </row>
    <row r="10152" spans="11:27" ht="15.75">
      <c r="K10152" s="21"/>
      <c r="L10152" s="17"/>
      <c r="M10152" s="17"/>
      <c r="N10152" s="17" t="s">
        <v>520</v>
      </c>
      <c r="O10152" s="17" t="s">
        <v>1400</v>
      </c>
      <c r="P10152" s="17" t="s">
        <v>8817</v>
      </c>
      <c r="Q10152" s="17" t="s">
        <v>347</v>
      </c>
      <c r="R10152" s="18">
        <v>65</v>
      </c>
      <c r="S10152" s="10">
        <v>36</v>
      </c>
      <c r="AA10152" s="11" t="str">
        <f t="shared" si="158"/>
        <v>60. Tuyên QuangHuyện Sơn Dương</v>
      </c>
    </row>
    <row r="10153" spans="11:27" ht="15.75">
      <c r="K10153" s="21"/>
      <c r="L10153" s="17"/>
      <c r="M10153" s="17"/>
      <c r="N10153" s="17" t="s">
        <v>520</v>
      </c>
      <c r="O10153" s="17" t="s">
        <v>1400</v>
      </c>
      <c r="P10153" s="17" t="s">
        <v>2073</v>
      </c>
      <c r="Q10153" s="17" t="s">
        <v>347</v>
      </c>
      <c r="R10153" s="18">
        <v>65</v>
      </c>
      <c r="S10153" s="10">
        <v>36</v>
      </c>
      <c r="AA10153" s="11" t="str">
        <f t="shared" si="158"/>
        <v>60. Tuyên QuangHuyện Sơn Dương</v>
      </c>
    </row>
    <row r="10154" spans="11:27" ht="15.75">
      <c r="K10154" s="21"/>
      <c r="L10154" s="17"/>
      <c r="M10154" s="17"/>
      <c r="N10154" s="17" t="s">
        <v>520</v>
      </c>
      <c r="O10154" s="17" t="s">
        <v>1400</v>
      </c>
      <c r="P10154" s="17" t="s">
        <v>2567</v>
      </c>
      <c r="Q10154" s="17" t="s">
        <v>347</v>
      </c>
      <c r="R10154" s="18">
        <v>65</v>
      </c>
      <c r="S10154" s="10">
        <v>36</v>
      </c>
      <c r="AA10154" s="11" t="str">
        <f t="shared" si="158"/>
        <v>60. Tuyên QuangHuyện Sơn Dương</v>
      </c>
    </row>
    <row r="10155" spans="11:27" ht="15.75">
      <c r="K10155" s="21"/>
      <c r="L10155" s="17"/>
      <c r="M10155" s="17"/>
      <c r="N10155" s="17" t="s">
        <v>520</v>
      </c>
      <c r="O10155" s="17" t="s">
        <v>1400</v>
      </c>
      <c r="P10155" s="17" t="s">
        <v>2003</v>
      </c>
      <c r="Q10155" s="17" t="s">
        <v>347</v>
      </c>
      <c r="R10155" s="18">
        <v>65</v>
      </c>
      <c r="S10155" s="10">
        <v>36</v>
      </c>
      <c r="AA10155" s="11" t="str">
        <f t="shared" si="158"/>
        <v>60. Tuyên QuangHuyện Sơn Dương</v>
      </c>
    </row>
    <row r="10156" spans="11:27" ht="15.75">
      <c r="K10156" s="21"/>
      <c r="L10156" s="17"/>
      <c r="M10156" s="17"/>
      <c r="N10156" s="17" t="s">
        <v>520</v>
      </c>
      <c r="O10156" s="17" t="s">
        <v>1400</v>
      </c>
      <c r="P10156" s="17" t="s">
        <v>8818</v>
      </c>
      <c r="Q10156" s="17" t="s">
        <v>347</v>
      </c>
      <c r="R10156" s="18">
        <v>65</v>
      </c>
      <c r="S10156" s="10">
        <v>36</v>
      </c>
      <c r="AA10156" s="11" t="str">
        <f t="shared" si="158"/>
        <v>60. Tuyên QuangHuyện Sơn Dương</v>
      </c>
    </row>
    <row r="10157" spans="11:27" ht="15.75">
      <c r="K10157" s="21"/>
      <c r="L10157" s="17"/>
      <c r="M10157" s="17"/>
      <c r="N10157" s="17" t="s">
        <v>520</v>
      </c>
      <c r="O10157" s="17" t="s">
        <v>1400</v>
      </c>
      <c r="P10157" s="17" t="s">
        <v>8819</v>
      </c>
      <c r="Q10157" s="17" t="s">
        <v>347</v>
      </c>
      <c r="R10157" s="18">
        <v>65</v>
      </c>
      <c r="S10157" s="10">
        <v>36</v>
      </c>
      <c r="AA10157" s="11" t="str">
        <f t="shared" si="158"/>
        <v>60. Tuyên QuangHuyện Sơn Dương</v>
      </c>
    </row>
    <row r="10158" spans="11:27" ht="15.75">
      <c r="K10158" s="21"/>
      <c r="L10158" s="17"/>
      <c r="M10158" s="17"/>
      <c r="N10158" s="17" t="s">
        <v>520</v>
      </c>
      <c r="O10158" s="17" t="s">
        <v>1400</v>
      </c>
      <c r="P10158" s="17" t="s">
        <v>8820</v>
      </c>
      <c r="Q10158" s="17" t="s">
        <v>347</v>
      </c>
      <c r="R10158" s="18">
        <v>65</v>
      </c>
      <c r="S10158" s="10">
        <v>36</v>
      </c>
      <c r="AA10158" s="11" t="str">
        <f t="shared" si="158"/>
        <v>60. Tuyên QuangHuyện Sơn Dương</v>
      </c>
    </row>
    <row r="10159" spans="11:27" ht="15.75">
      <c r="K10159" s="21"/>
      <c r="L10159" s="17"/>
      <c r="M10159" s="17"/>
      <c r="N10159" s="17" t="s">
        <v>520</v>
      </c>
      <c r="O10159" s="17" t="s">
        <v>1400</v>
      </c>
      <c r="P10159" s="17" t="s">
        <v>8821</v>
      </c>
      <c r="Q10159" s="17" t="s">
        <v>347</v>
      </c>
      <c r="R10159" s="18">
        <v>65</v>
      </c>
      <c r="S10159" s="10">
        <v>36</v>
      </c>
      <c r="AA10159" s="11" t="str">
        <f t="shared" si="158"/>
        <v>60. Tuyên QuangHuyện Sơn Dương</v>
      </c>
    </row>
    <row r="10160" spans="11:27" ht="15.75">
      <c r="K10160" s="21"/>
      <c r="L10160" s="17"/>
      <c r="M10160" s="17"/>
      <c r="N10160" s="17" t="s">
        <v>520</v>
      </c>
      <c r="O10160" s="17" t="s">
        <v>1400</v>
      </c>
      <c r="P10160" s="17" t="s">
        <v>8822</v>
      </c>
      <c r="Q10160" s="17" t="s">
        <v>347</v>
      </c>
      <c r="R10160" s="18">
        <v>65</v>
      </c>
      <c r="S10160" s="10">
        <v>36</v>
      </c>
      <c r="AA10160" s="11" t="str">
        <f t="shared" si="158"/>
        <v>60. Tuyên QuangHuyện Sơn Dương</v>
      </c>
    </row>
    <row r="10161" spans="11:27" ht="15.75">
      <c r="K10161" s="21"/>
      <c r="L10161" s="17"/>
      <c r="M10161" s="17"/>
      <c r="N10161" s="17" t="s">
        <v>520</v>
      </c>
      <c r="O10161" s="17" t="s">
        <v>1400</v>
      </c>
      <c r="P10161" s="17" t="s">
        <v>1322</v>
      </c>
      <c r="Q10161" s="17" t="s">
        <v>347</v>
      </c>
      <c r="R10161" s="18">
        <v>65</v>
      </c>
      <c r="S10161" s="10">
        <v>36</v>
      </c>
      <c r="AA10161" s="11" t="str">
        <f t="shared" si="158"/>
        <v>60. Tuyên QuangHuyện Sơn Dương</v>
      </c>
    </row>
    <row r="10162" spans="11:27" ht="15.75">
      <c r="K10162" s="21"/>
      <c r="L10162" s="17"/>
      <c r="M10162" s="17"/>
      <c r="N10162" s="17" t="s">
        <v>520</v>
      </c>
      <c r="O10162" s="17" t="s">
        <v>1400</v>
      </c>
      <c r="P10162" s="17" t="s">
        <v>2631</v>
      </c>
      <c r="Q10162" s="17" t="s">
        <v>347</v>
      </c>
      <c r="R10162" s="18">
        <v>65</v>
      </c>
      <c r="S10162" s="10">
        <v>36</v>
      </c>
      <c r="AA10162" s="11" t="str">
        <f t="shared" si="158"/>
        <v>60. Tuyên QuangHuyện Sơn Dương</v>
      </c>
    </row>
    <row r="10163" spans="11:27" ht="15.75">
      <c r="K10163" s="21"/>
      <c r="L10163" s="17"/>
      <c r="M10163" s="17"/>
      <c r="N10163" s="17" t="s">
        <v>520</v>
      </c>
      <c r="O10163" s="17" t="s">
        <v>1400</v>
      </c>
      <c r="P10163" s="17" t="s">
        <v>2304</v>
      </c>
      <c r="Q10163" s="17" t="s">
        <v>347</v>
      </c>
      <c r="R10163" s="18">
        <v>65</v>
      </c>
      <c r="S10163" s="10">
        <v>36</v>
      </c>
      <c r="AA10163" s="11" t="str">
        <f t="shared" si="158"/>
        <v>60. Tuyên QuangHuyện Sơn Dương</v>
      </c>
    </row>
    <row r="10164" spans="11:27" ht="15.75">
      <c r="K10164" s="21"/>
      <c r="L10164" s="17"/>
      <c r="M10164" s="17"/>
      <c r="N10164" s="17" t="s">
        <v>520</v>
      </c>
      <c r="O10164" s="17" t="s">
        <v>1403</v>
      </c>
      <c r="P10164" s="17" t="s">
        <v>8823</v>
      </c>
      <c r="Q10164" s="17" t="s">
        <v>297</v>
      </c>
      <c r="R10164" s="18">
        <v>95</v>
      </c>
      <c r="S10164" s="10">
        <v>44</v>
      </c>
      <c r="AA10164" s="11" t="str">
        <f t="shared" si="158"/>
        <v>60. Tuyên QuangHuyện Yên Sơn</v>
      </c>
    </row>
    <row r="10165" spans="11:27" ht="15.75">
      <c r="K10165" s="21"/>
      <c r="L10165" s="17"/>
      <c r="M10165" s="17"/>
      <c r="N10165" s="17" t="s">
        <v>520</v>
      </c>
      <c r="O10165" s="17" t="s">
        <v>1403</v>
      </c>
      <c r="P10165" s="17" t="s">
        <v>8824</v>
      </c>
      <c r="Q10165" s="17" t="s">
        <v>297</v>
      </c>
      <c r="R10165" s="18">
        <v>95</v>
      </c>
      <c r="S10165" s="10">
        <v>44</v>
      </c>
      <c r="AA10165" s="11" t="str">
        <f t="shared" si="158"/>
        <v>60. Tuyên QuangHuyện Yên Sơn</v>
      </c>
    </row>
    <row r="10166" spans="11:27" ht="15.75">
      <c r="K10166" s="21"/>
      <c r="L10166" s="17"/>
      <c r="M10166" s="17"/>
      <c r="N10166" s="17" t="s">
        <v>520</v>
      </c>
      <c r="O10166" s="17" t="s">
        <v>1403</v>
      </c>
      <c r="P10166" s="17" t="s">
        <v>8825</v>
      </c>
      <c r="Q10166" s="17" t="s">
        <v>297</v>
      </c>
      <c r="R10166" s="18">
        <v>95</v>
      </c>
      <c r="S10166" s="10">
        <v>44</v>
      </c>
      <c r="AA10166" s="11" t="str">
        <f t="shared" si="158"/>
        <v>60. Tuyên QuangHuyện Yên Sơn</v>
      </c>
    </row>
    <row r="10167" spans="11:27" ht="15.75">
      <c r="K10167" s="21"/>
      <c r="L10167" s="17"/>
      <c r="M10167" s="17"/>
      <c r="N10167" s="17" t="s">
        <v>520</v>
      </c>
      <c r="O10167" s="17" t="s">
        <v>1403</v>
      </c>
      <c r="P10167" s="17" t="s">
        <v>8826</v>
      </c>
      <c r="Q10167" s="17" t="s">
        <v>297</v>
      </c>
      <c r="R10167" s="18">
        <v>95</v>
      </c>
      <c r="S10167" s="10">
        <v>44</v>
      </c>
      <c r="AA10167" s="11" t="str">
        <f t="shared" si="158"/>
        <v>60. Tuyên QuangHuyện Yên Sơn</v>
      </c>
    </row>
    <row r="10168" spans="11:27" ht="15.75">
      <c r="K10168" s="21"/>
      <c r="L10168" s="17"/>
      <c r="M10168" s="17"/>
      <c r="N10168" s="17" t="s">
        <v>520</v>
      </c>
      <c r="O10168" s="17" t="s">
        <v>1403</v>
      </c>
      <c r="P10168" s="17" t="s">
        <v>1342</v>
      </c>
      <c r="Q10168" s="17" t="s">
        <v>297</v>
      </c>
      <c r="R10168" s="18">
        <v>95</v>
      </c>
      <c r="S10168" s="10">
        <v>44</v>
      </c>
      <c r="AA10168" s="11" t="str">
        <f t="shared" si="158"/>
        <v>60. Tuyên QuangHuyện Yên Sơn</v>
      </c>
    </row>
    <row r="10169" spans="11:27" ht="15.75">
      <c r="K10169" s="21"/>
      <c r="L10169" s="17"/>
      <c r="M10169" s="17"/>
      <c r="N10169" s="17" t="s">
        <v>520</v>
      </c>
      <c r="O10169" s="17" t="s">
        <v>1403</v>
      </c>
      <c r="P10169" s="17" t="s">
        <v>8827</v>
      </c>
      <c r="Q10169" s="17" t="s">
        <v>297</v>
      </c>
      <c r="R10169" s="18">
        <v>95</v>
      </c>
      <c r="S10169" s="10">
        <v>44</v>
      </c>
      <c r="AA10169" s="11" t="str">
        <f t="shared" si="158"/>
        <v>60. Tuyên QuangHuyện Yên Sơn</v>
      </c>
    </row>
    <row r="10170" spans="11:27" ht="15.75">
      <c r="K10170" s="21"/>
      <c r="L10170" s="17"/>
      <c r="M10170" s="17"/>
      <c r="N10170" s="17" t="s">
        <v>520</v>
      </c>
      <c r="O10170" s="17" t="s">
        <v>1403</v>
      </c>
      <c r="P10170" s="17" t="s">
        <v>8828</v>
      </c>
      <c r="Q10170" s="17" t="s">
        <v>297</v>
      </c>
      <c r="R10170" s="18">
        <v>95</v>
      </c>
      <c r="S10170" s="10">
        <v>44</v>
      </c>
      <c r="AA10170" s="11" t="str">
        <f t="shared" si="158"/>
        <v>60. Tuyên QuangHuyện Yên Sơn</v>
      </c>
    </row>
    <row r="10171" spans="11:27" ht="15.75">
      <c r="K10171" s="21"/>
      <c r="L10171" s="17"/>
      <c r="M10171" s="17"/>
      <c r="N10171" s="17" t="s">
        <v>520</v>
      </c>
      <c r="O10171" s="17" t="s">
        <v>1403</v>
      </c>
      <c r="P10171" s="17" t="s">
        <v>2015</v>
      </c>
      <c r="Q10171" s="17" t="s">
        <v>297</v>
      </c>
      <c r="R10171" s="18">
        <v>95</v>
      </c>
      <c r="S10171" s="10">
        <v>44</v>
      </c>
      <c r="AA10171" s="11" t="str">
        <f t="shared" si="158"/>
        <v>60. Tuyên QuangHuyện Yên Sơn</v>
      </c>
    </row>
    <row r="10172" spans="11:27" ht="15.75">
      <c r="K10172" s="21"/>
      <c r="L10172" s="17"/>
      <c r="M10172" s="17"/>
      <c r="N10172" s="17" t="s">
        <v>520</v>
      </c>
      <c r="O10172" s="17" t="s">
        <v>1403</v>
      </c>
      <c r="P10172" s="17" t="s">
        <v>1136</v>
      </c>
      <c r="Q10172" s="17" t="s">
        <v>297</v>
      </c>
      <c r="R10172" s="18">
        <v>95</v>
      </c>
      <c r="S10172" s="10">
        <v>44</v>
      </c>
      <c r="AA10172" s="11" t="str">
        <f t="shared" si="158"/>
        <v>60. Tuyên QuangHuyện Yên Sơn</v>
      </c>
    </row>
    <row r="10173" spans="11:27" ht="15.75">
      <c r="K10173" s="21"/>
      <c r="L10173" s="17"/>
      <c r="M10173" s="17"/>
      <c r="N10173" s="17" t="s">
        <v>520</v>
      </c>
      <c r="O10173" s="17" t="s">
        <v>1403</v>
      </c>
      <c r="P10173" s="17" t="s">
        <v>8829</v>
      </c>
      <c r="Q10173" s="17" t="s">
        <v>297</v>
      </c>
      <c r="R10173" s="18">
        <v>95</v>
      </c>
      <c r="S10173" s="10">
        <v>44</v>
      </c>
      <c r="AA10173" s="11" t="str">
        <f t="shared" si="158"/>
        <v>60. Tuyên QuangHuyện Yên Sơn</v>
      </c>
    </row>
    <row r="10174" spans="11:27" ht="15.75">
      <c r="K10174" s="21"/>
      <c r="L10174" s="17"/>
      <c r="M10174" s="17"/>
      <c r="N10174" s="17" t="s">
        <v>520</v>
      </c>
      <c r="O10174" s="17" t="s">
        <v>1403</v>
      </c>
      <c r="P10174" s="17" t="s">
        <v>8830</v>
      </c>
      <c r="Q10174" s="17" t="s">
        <v>297</v>
      </c>
      <c r="R10174" s="18">
        <v>95</v>
      </c>
      <c r="S10174" s="10">
        <v>44</v>
      </c>
      <c r="AA10174" s="11" t="str">
        <f t="shared" si="158"/>
        <v>60. Tuyên QuangHuyện Yên Sơn</v>
      </c>
    </row>
    <row r="10175" spans="11:27" ht="15.75">
      <c r="K10175" s="21"/>
      <c r="L10175" s="17"/>
      <c r="M10175" s="17"/>
      <c r="N10175" s="17" t="s">
        <v>520</v>
      </c>
      <c r="O10175" s="17" t="s">
        <v>1403</v>
      </c>
      <c r="P10175" s="17" t="s">
        <v>8831</v>
      </c>
      <c r="Q10175" s="17" t="s">
        <v>297</v>
      </c>
      <c r="R10175" s="18">
        <v>95</v>
      </c>
      <c r="S10175" s="10">
        <v>44</v>
      </c>
      <c r="AA10175" s="11" t="str">
        <f t="shared" si="158"/>
        <v>60. Tuyên QuangHuyện Yên Sơn</v>
      </c>
    </row>
    <row r="10176" spans="11:27" ht="15.75">
      <c r="K10176" s="21"/>
      <c r="L10176" s="17"/>
      <c r="M10176" s="17"/>
      <c r="N10176" s="17" t="s">
        <v>520</v>
      </c>
      <c r="O10176" s="17" t="s">
        <v>1403</v>
      </c>
      <c r="P10176" s="17" t="s">
        <v>8832</v>
      </c>
      <c r="Q10176" s="17" t="s">
        <v>297</v>
      </c>
      <c r="R10176" s="18">
        <v>95</v>
      </c>
      <c r="S10176" s="10">
        <v>44</v>
      </c>
      <c r="AA10176" s="11" t="str">
        <f t="shared" si="158"/>
        <v>60. Tuyên QuangHuyện Yên Sơn</v>
      </c>
    </row>
    <row r="10177" spans="11:27" ht="15.75">
      <c r="K10177" s="21"/>
      <c r="L10177" s="17"/>
      <c r="M10177" s="17"/>
      <c r="N10177" s="17" t="s">
        <v>520</v>
      </c>
      <c r="O10177" s="17" t="s">
        <v>1403</v>
      </c>
      <c r="P10177" s="17" t="s">
        <v>8833</v>
      </c>
      <c r="Q10177" s="17" t="s">
        <v>297</v>
      </c>
      <c r="R10177" s="18">
        <v>95</v>
      </c>
      <c r="S10177" s="10">
        <v>44</v>
      </c>
      <c r="AA10177" s="11" t="str">
        <f t="shared" si="158"/>
        <v>60. Tuyên QuangHuyện Yên Sơn</v>
      </c>
    </row>
    <row r="10178" spans="11:27" ht="15.75">
      <c r="K10178" s="21"/>
      <c r="L10178" s="17"/>
      <c r="M10178" s="17"/>
      <c r="N10178" s="17" t="s">
        <v>520</v>
      </c>
      <c r="O10178" s="17" t="s">
        <v>1403</v>
      </c>
      <c r="P10178" s="17" t="s">
        <v>3990</v>
      </c>
      <c r="Q10178" s="17" t="s">
        <v>297</v>
      </c>
      <c r="R10178" s="18">
        <v>95</v>
      </c>
      <c r="S10178" s="10">
        <v>44</v>
      </c>
      <c r="AA10178" s="11" t="str">
        <f t="shared" si="158"/>
        <v>60. Tuyên QuangHuyện Yên Sơn</v>
      </c>
    </row>
    <row r="10179" spans="11:27" ht="15.75">
      <c r="K10179" s="21"/>
      <c r="L10179" s="17"/>
      <c r="M10179" s="17"/>
      <c r="N10179" s="17" t="s">
        <v>520</v>
      </c>
      <c r="O10179" s="17" t="s">
        <v>1403</v>
      </c>
      <c r="P10179" s="17" t="s">
        <v>8834</v>
      </c>
      <c r="Q10179" s="17" t="s">
        <v>297</v>
      </c>
      <c r="R10179" s="18">
        <v>95</v>
      </c>
      <c r="S10179" s="10">
        <v>44</v>
      </c>
      <c r="AA10179" s="11" t="str">
        <f t="shared" si="158"/>
        <v>60. Tuyên QuangHuyện Yên Sơn</v>
      </c>
    </row>
    <row r="10180" spans="11:27" ht="15.75">
      <c r="K10180" s="21"/>
      <c r="L10180" s="17"/>
      <c r="M10180" s="17"/>
      <c r="N10180" s="17" t="s">
        <v>520</v>
      </c>
      <c r="O10180" s="17" t="s">
        <v>1403</v>
      </c>
      <c r="P10180" s="17" t="s">
        <v>8835</v>
      </c>
      <c r="Q10180" s="17" t="s">
        <v>297</v>
      </c>
      <c r="R10180" s="18">
        <v>95</v>
      </c>
      <c r="S10180" s="10">
        <v>44</v>
      </c>
      <c r="AA10180" s="11" t="str">
        <f t="shared" si="158"/>
        <v>60. Tuyên QuangHuyện Yên Sơn</v>
      </c>
    </row>
    <row r="10181" spans="11:27" ht="15.75">
      <c r="K10181" s="21"/>
      <c r="L10181" s="17"/>
      <c r="M10181" s="17"/>
      <c r="N10181" s="17" t="s">
        <v>520</v>
      </c>
      <c r="O10181" s="17" t="s">
        <v>1403</v>
      </c>
      <c r="P10181" s="17" t="s">
        <v>3051</v>
      </c>
      <c r="Q10181" s="17" t="s">
        <v>297</v>
      </c>
      <c r="R10181" s="18">
        <v>95</v>
      </c>
      <c r="S10181" s="10">
        <v>44</v>
      </c>
      <c r="AA10181" s="11" t="str">
        <f t="shared" si="158"/>
        <v>60. Tuyên QuangHuyện Yên Sơn</v>
      </c>
    </row>
    <row r="10182" spans="11:27" ht="15.75">
      <c r="K10182" s="21"/>
      <c r="L10182" s="17"/>
      <c r="M10182" s="17"/>
      <c r="N10182" s="17" t="s">
        <v>520</v>
      </c>
      <c r="O10182" s="17" t="s">
        <v>1403</v>
      </c>
      <c r="P10182" s="17" t="s">
        <v>495</v>
      </c>
      <c r="Q10182" s="17" t="s">
        <v>297</v>
      </c>
      <c r="R10182" s="18">
        <v>95</v>
      </c>
      <c r="S10182" s="10">
        <v>44</v>
      </c>
      <c r="AA10182" s="11" t="str">
        <f t="shared" ref="AA10182:AA10245" si="159">N10182&amp;O10182</f>
        <v>60. Tuyên QuangHuyện Yên Sơn</v>
      </c>
    </row>
    <row r="10183" spans="11:27" ht="15.75">
      <c r="K10183" s="21"/>
      <c r="L10183" s="17"/>
      <c r="M10183" s="17"/>
      <c r="N10183" s="17" t="s">
        <v>520</v>
      </c>
      <c r="O10183" s="17" t="s">
        <v>1403</v>
      </c>
      <c r="P10183" s="17" t="s">
        <v>8836</v>
      </c>
      <c r="Q10183" s="17" t="s">
        <v>297</v>
      </c>
      <c r="R10183" s="18">
        <v>95</v>
      </c>
      <c r="S10183" s="10">
        <v>44</v>
      </c>
      <c r="AA10183" s="11" t="str">
        <f t="shared" si="159"/>
        <v>60. Tuyên QuangHuyện Yên Sơn</v>
      </c>
    </row>
    <row r="10184" spans="11:27" ht="15.75">
      <c r="K10184" s="21"/>
      <c r="L10184" s="17"/>
      <c r="M10184" s="17"/>
      <c r="N10184" s="17" t="s">
        <v>520</v>
      </c>
      <c r="O10184" s="17" t="s">
        <v>1403</v>
      </c>
      <c r="P10184" s="17" t="s">
        <v>8837</v>
      </c>
      <c r="Q10184" s="17" t="s">
        <v>297</v>
      </c>
      <c r="R10184" s="18">
        <v>95</v>
      </c>
      <c r="S10184" s="10">
        <v>44</v>
      </c>
      <c r="AA10184" s="11" t="str">
        <f t="shared" si="159"/>
        <v>60. Tuyên QuangHuyện Yên Sơn</v>
      </c>
    </row>
    <row r="10185" spans="11:27" ht="15.75">
      <c r="K10185" s="21"/>
      <c r="L10185" s="17"/>
      <c r="M10185" s="17"/>
      <c r="N10185" s="17" t="s">
        <v>520</v>
      </c>
      <c r="O10185" s="17" t="s">
        <v>1403</v>
      </c>
      <c r="P10185" s="17" t="s">
        <v>5674</v>
      </c>
      <c r="Q10185" s="17" t="s">
        <v>297</v>
      </c>
      <c r="R10185" s="18">
        <v>95</v>
      </c>
      <c r="S10185" s="10">
        <v>44</v>
      </c>
      <c r="AA10185" s="11" t="str">
        <f t="shared" si="159"/>
        <v>60. Tuyên QuangHuyện Yên Sơn</v>
      </c>
    </row>
    <row r="10186" spans="11:27" ht="15.75">
      <c r="K10186" s="21"/>
      <c r="L10186" s="17"/>
      <c r="M10186" s="17"/>
      <c r="N10186" s="17" t="s">
        <v>520</v>
      </c>
      <c r="O10186" s="17" t="s">
        <v>1403</v>
      </c>
      <c r="P10186" s="17" t="s">
        <v>8838</v>
      </c>
      <c r="Q10186" s="17" t="s">
        <v>297</v>
      </c>
      <c r="R10186" s="18">
        <v>95</v>
      </c>
      <c r="S10186" s="10">
        <v>44</v>
      </c>
      <c r="AA10186" s="11" t="str">
        <f t="shared" si="159"/>
        <v>60. Tuyên QuangHuyện Yên Sơn</v>
      </c>
    </row>
    <row r="10187" spans="11:27" ht="15.75">
      <c r="K10187" s="21"/>
      <c r="L10187" s="17"/>
      <c r="M10187" s="17"/>
      <c r="N10187" s="17" t="s">
        <v>520</v>
      </c>
      <c r="O10187" s="17" t="s">
        <v>1403</v>
      </c>
      <c r="P10187" s="17" t="s">
        <v>5101</v>
      </c>
      <c r="Q10187" s="17" t="s">
        <v>297</v>
      </c>
      <c r="R10187" s="18">
        <v>95</v>
      </c>
      <c r="S10187" s="10">
        <v>44</v>
      </c>
      <c r="AA10187" s="11" t="str">
        <f t="shared" si="159"/>
        <v>60. Tuyên QuangHuyện Yên Sơn</v>
      </c>
    </row>
    <row r="10188" spans="11:27" ht="15.75">
      <c r="K10188" s="21"/>
      <c r="L10188" s="17"/>
      <c r="M10188" s="17"/>
      <c r="N10188" s="17" t="s">
        <v>520</v>
      </c>
      <c r="O10188" s="17" t="s">
        <v>1403</v>
      </c>
      <c r="P10188" s="17" t="s">
        <v>8839</v>
      </c>
      <c r="Q10188" s="17" t="s">
        <v>297</v>
      </c>
      <c r="R10188" s="18">
        <v>95</v>
      </c>
      <c r="S10188" s="10">
        <v>44</v>
      </c>
      <c r="AA10188" s="11" t="str">
        <f t="shared" si="159"/>
        <v>60. Tuyên QuangHuyện Yên Sơn</v>
      </c>
    </row>
    <row r="10189" spans="11:27" ht="15.75">
      <c r="K10189" s="21"/>
      <c r="L10189" s="17"/>
      <c r="M10189" s="17"/>
      <c r="N10189" s="17" t="s">
        <v>520</v>
      </c>
      <c r="O10189" s="17" t="s">
        <v>1403</v>
      </c>
      <c r="P10189" s="17" t="s">
        <v>2662</v>
      </c>
      <c r="Q10189" s="17" t="s">
        <v>297</v>
      </c>
      <c r="R10189" s="18">
        <v>95</v>
      </c>
      <c r="S10189" s="10">
        <v>44</v>
      </c>
      <c r="AA10189" s="11" t="str">
        <f t="shared" si="159"/>
        <v>60. Tuyên QuangHuyện Yên Sơn</v>
      </c>
    </row>
    <row r="10190" spans="11:27" ht="15.75">
      <c r="K10190" s="21"/>
      <c r="L10190" s="17"/>
      <c r="M10190" s="17"/>
      <c r="N10190" s="17" t="s">
        <v>520</v>
      </c>
      <c r="O10190" s="17" t="s">
        <v>1403</v>
      </c>
      <c r="P10190" s="17" t="s">
        <v>8840</v>
      </c>
      <c r="Q10190" s="17" t="s">
        <v>297</v>
      </c>
      <c r="R10190" s="18">
        <v>95</v>
      </c>
      <c r="S10190" s="10">
        <v>44</v>
      </c>
      <c r="AA10190" s="11" t="str">
        <f t="shared" si="159"/>
        <v>60. Tuyên QuangHuyện Yên Sơn</v>
      </c>
    </row>
    <row r="10191" spans="11:27" ht="15.75">
      <c r="K10191" s="21"/>
      <c r="L10191" s="17"/>
      <c r="M10191" s="17"/>
      <c r="N10191" s="17" t="s">
        <v>520</v>
      </c>
      <c r="O10191" s="17" t="s">
        <v>1403</v>
      </c>
      <c r="P10191" s="17" t="s">
        <v>8841</v>
      </c>
      <c r="Q10191" s="17" t="s">
        <v>297</v>
      </c>
      <c r="R10191" s="18">
        <v>95</v>
      </c>
      <c r="S10191" s="10">
        <v>44</v>
      </c>
      <c r="AA10191" s="11" t="str">
        <f t="shared" si="159"/>
        <v>60. Tuyên QuangHuyện Yên Sơn</v>
      </c>
    </row>
    <row r="10192" spans="11:27" ht="15.75">
      <c r="K10192" s="21"/>
      <c r="L10192" s="17"/>
      <c r="M10192" s="17"/>
      <c r="N10192" s="17" t="s">
        <v>520</v>
      </c>
      <c r="O10192" s="17" t="s">
        <v>1386</v>
      </c>
      <c r="P10192" s="17" t="s">
        <v>8842</v>
      </c>
      <c r="Q10192" s="17" t="s">
        <v>297</v>
      </c>
      <c r="R10192" s="18">
        <v>95</v>
      </c>
      <c r="S10192" s="10">
        <v>44</v>
      </c>
      <c r="AA10192" s="11" t="str">
        <f t="shared" si="159"/>
        <v>60. Tuyên QuangThành phố Tuyên Quang</v>
      </c>
    </row>
    <row r="10193" spans="11:27" ht="15.75">
      <c r="K10193" s="21"/>
      <c r="L10193" s="17"/>
      <c r="M10193" s="17"/>
      <c r="N10193" s="17" t="s">
        <v>520</v>
      </c>
      <c r="O10193" s="17" t="s">
        <v>1386</v>
      </c>
      <c r="P10193" s="17" t="s">
        <v>1414</v>
      </c>
      <c r="Q10193" s="17" t="s">
        <v>297</v>
      </c>
      <c r="R10193" s="18">
        <v>95</v>
      </c>
      <c r="S10193" s="10">
        <v>44</v>
      </c>
      <c r="AA10193" s="11" t="str">
        <f t="shared" si="159"/>
        <v>60. Tuyên QuangThành phố Tuyên Quang</v>
      </c>
    </row>
    <row r="10194" spans="11:27" ht="15.75">
      <c r="K10194" s="21"/>
      <c r="L10194" s="17"/>
      <c r="M10194" s="17"/>
      <c r="N10194" s="17" t="s">
        <v>520</v>
      </c>
      <c r="O10194" s="17" t="s">
        <v>1386</v>
      </c>
      <c r="P10194" s="17" t="s">
        <v>8843</v>
      </c>
      <c r="Q10194" s="17" t="s">
        <v>297</v>
      </c>
      <c r="R10194" s="18">
        <v>95</v>
      </c>
      <c r="S10194" s="10">
        <v>44</v>
      </c>
      <c r="AA10194" s="11" t="str">
        <f t="shared" si="159"/>
        <v>60. Tuyên QuangThành phố Tuyên Quang</v>
      </c>
    </row>
    <row r="10195" spans="11:27" ht="15.75">
      <c r="K10195" s="21"/>
      <c r="L10195" s="17"/>
      <c r="M10195" s="17"/>
      <c r="N10195" s="17" t="s">
        <v>520</v>
      </c>
      <c r="O10195" s="17" t="s">
        <v>1386</v>
      </c>
      <c r="P10195" s="17" t="s">
        <v>8844</v>
      </c>
      <c r="Q10195" s="17" t="s">
        <v>297</v>
      </c>
      <c r="R10195" s="18">
        <v>95</v>
      </c>
      <c r="S10195" s="10">
        <v>44</v>
      </c>
      <c r="AA10195" s="11" t="str">
        <f t="shared" si="159"/>
        <v>60. Tuyên QuangThành phố Tuyên Quang</v>
      </c>
    </row>
    <row r="10196" spans="11:27" ht="15.75">
      <c r="K10196" s="21"/>
      <c r="L10196" s="17"/>
      <c r="M10196" s="17"/>
      <c r="N10196" s="17" t="s">
        <v>520</v>
      </c>
      <c r="O10196" s="17" t="s">
        <v>1386</v>
      </c>
      <c r="P10196" s="17" t="s">
        <v>8845</v>
      </c>
      <c r="Q10196" s="17" t="s">
        <v>297</v>
      </c>
      <c r="R10196" s="18">
        <v>95</v>
      </c>
      <c r="S10196" s="10">
        <v>44</v>
      </c>
      <c r="AA10196" s="11" t="str">
        <f t="shared" si="159"/>
        <v>60. Tuyên QuangThành phố Tuyên Quang</v>
      </c>
    </row>
    <row r="10197" spans="11:27" ht="15.75">
      <c r="K10197" s="21"/>
      <c r="L10197" s="17"/>
      <c r="M10197" s="17"/>
      <c r="N10197" s="17" t="s">
        <v>520</v>
      </c>
      <c r="O10197" s="17" t="s">
        <v>1386</v>
      </c>
      <c r="P10197" s="17" t="s">
        <v>8846</v>
      </c>
      <c r="Q10197" s="17" t="s">
        <v>297</v>
      </c>
      <c r="R10197" s="18">
        <v>95</v>
      </c>
      <c r="S10197" s="10">
        <v>44</v>
      </c>
      <c r="AA10197" s="11" t="str">
        <f t="shared" si="159"/>
        <v>60. Tuyên QuangThành phố Tuyên Quang</v>
      </c>
    </row>
    <row r="10198" spans="11:27" ht="15.75">
      <c r="K10198" s="21"/>
      <c r="L10198" s="17"/>
      <c r="M10198" s="17"/>
      <c r="N10198" s="17" t="s">
        <v>520</v>
      </c>
      <c r="O10198" s="17" t="s">
        <v>1386</v>
      </c>
      <c r="P10198" s="17" t="s">
        <v>8847</v>
      </c>
      <c r="Q10198" s="17" t="s">
        <v>297</v>
      </c>
      <c r="R10198" s="18">
        <v>95</v>
      </c>
      <c r="S10198" s="10">
        <v>44</v>
      </c>
      <c r="AA10198" s="11" t="str">
        <f t="shared" si="159"/>
        <v>60. Tuyên QuangThành phố Tuyên Quang</v>
      </c>
    </row>
    <row r="10199" spans="11:27" ht="15.75">
      <c r="K10199" s="21"/>
      <c r="L10199" s="17"/>
      <c r="M10199" s="17"/>
      <c r="N10199" s="17" t="s">
        <v>520</v>
      </c>
      <c r="O10199" s="17" t="s">
        <v>1386</v>
      </c>
      <c r="P10199" s="17" t="s">
        <v>8848</v>
      </c>
      <c r="Q10199" s="17" t="s">
        <v>297</v>
      </c>
      <c r="R10199" s="18">
        <v>95</v>
      </c>
      <c r="S10199" s="10">
        <v>44</v>
      </c>
      <c r="AA10199" s="11" t="str">
        <f t="shared" si="159"/>
        <v>60. Tuyên QuangThành phố Tuyên Quang</v>
      </c>
    </row>
    <row r="10200" spans="11:27" ht="15.75">
      <c r="K10200" s="21"/>
      <c r="L10200" s="17"/>
      <c r="M10200" s="17"/>
      <c r="N10200" s="17" t="s">
        <v>520</v>
      </c>
      <c r="O10200" s="17" t="s">
        <v>1386</v>
      </c>
      <c r="P10200" s="17" t="s">
        <v>8849</v>
      </c>
      <c r="Q10200" s="17" t="s">
        <v>297</v>
      </c>
      <c r="R10200" s="18">
        <v>95</v>
      </c>
      <c r="S10200" s="10">
        <v>44</v>
      </c>
      <c r="AA10200" s="11" t="str">
        <f t="shared" si="159"/>
        <v>60. Tuyên QuangThành phố Tuyên Quang</v>
      </c>
    </row>
    <row r="10201" spans="11:27" ht="15.75">
      <c r="K10201" s="21"/>
      <c r="L10201" s="17"/>
      <c r="M10201" s="17"/>
      <c r="N10201" s="17" t="s">
        <v>520</v>
      </c>
      <c r="O10201" s="17" t="s">
        <v>1386</v>
      </c>
      <c r="P10201" s="17" t="s">
        <v>8850</v>
      </c>
      <c r="Q10201" s="17" t="s">
        <v>297</v>
      </c>
      <c r="R10201" s="18">
        <v>95</v>
      </c>
      <c r="S10201" s="10">
        <v>44</v>
      </c>
      <c r="AA10201" s="11" t="str">
        <f t="shared" si="159"/>
        <v>60. Tuyên QuangThành phố Tuyên Quang</v>
      </c>
    </row>
    <row r="10202" spans="11:27" ht="15.75">
      <c r="K10202" s="21"/>
      <c r="L10202" s="17"/>
      <c r="M10202" s="17"/>
      <c r="N10202" s="17" t="s">
        <v>520</v>
      </c>
      <c r="O10202" s="17" t="s">
        <v>1386</v>
      </c>
      <c r="P10202" s="17" t="s">
        <v>8851</v>
      </c>
      <c r="Q10202" s="17" t="s">
        <v>297</v>
      </c>
      <c r="R10202" s="18">
        <v>95</v>
      </c>
      <c r="S10202" s="10">
        <v>44</v>
      </c>
      <c r="AA10202" s="11" t="str">
        <f t="shared" si="159"/>
        <v>60. Tuyên QuangThành phố Tuyên Quang</v>
      </c>
    </row>
    <row r="10203" spans="11:27" ht="15.75">
      <c r="K10203" s="21"/>
      <c r="L10203" s="17"/>
      <c r="M10203" s="17"/>
      <c r="N10203" s="17" t="s">
        <v>520</v>
      </c>
      <c r="O10203" s="17" t="s">
        <v>1386</v>
      </c>
      <c r="P10203" s="17" t="s">
        <v>8852</v>
      </c>
      <c r="Q10203" s="17" t="s">
        <v>297</v>
      </c>
      <c r="R10203" s="18">
        <v>95</v>
      </c>
      <c r="S10203" s="10">
        <v>44</v>
      </c>
      <c r="AA10203" s="11" t="str">
        <f t="shared" si="159"/>
        <v>60. Tuyên QuangThành phố Tuyên Quang</v>
      </c>
    </row>
    <row r="10204" spans="11:27" ht="15.75">
      <c r="K10204" s="21"/>
      <c r="L10204" s="17"/>
      <c r="M10204" s="17"/>
      <c r="N10204" s="17" t="s">
        <v>520</v>
      </c>
      <c r="O10204" s="17" t="s">
        <v>1386</v>
      </c>
      <c r="P10204" s="17" t="s">
        <v>8853</v>
      </c>
      <c r="Q10204" s="17" t="s">
        <v>297</v>
      </c>
      <c r="R10204" s="18">
        <v>95</v>
      </c>
      <c r="S10204" s="10">
        <v>44</v>
      </c>
      <c r="AA10204" s="11" t="str">
        <f t="shared" si="159"/>
        <v>60. Tuyên QuangThành phố Tuyên Quang</v>
      </c>
    </row>
    <row r="10205" spans="11:27" ht="15.75">
      <c r="K10205" s="21"/>
      <c r="L10205" s="17"/>
      <c r="M10205" s="17"/>
      <c r="N10205" s="17" t="s">
        <v>520</v>
      </c>
      <c r="O10205" s="17" t="s">
        <v>1386</v>
      </c>
      <c r="P10205" s="17" t="s">
        <v>8854</v>
      </c>
      <c r="Q10205" s="17" t="s">
        <v>297</v>
      </c>
      <c r="R10205" s="18">
        <v>95</v>
      </c>
      <c r="S10205" s="10">
        <v>44</v>
      </c>
      <c r="AA10205" s="11" t="str">
        <f t="shared" si="159"/>
        <v>60. Tuyên QuangThành phố Tuyên Quang</v>
      </c>
    </row>
    <row r="10206" spans="11:27" ht="15.75">
      <c r="K10206" s="21"/>
      <c r="L10206" s="17"/>
      <c r="M10206" s="17"/>
      <c r="N10206" s="17" t="s">
        <v>520</v>
      </c>
      <c r="O10206" s="17" t="s">
        <v>1386</v>
      </c>
      <c r="P10206" s="17" t="s">
        <v>8855</v>
      </c>
      <c r="Q10206" s="17" t="s">
        <v>297</v>
      </c>
      <c r="R10206" s="18">
        <v>95</v>
      </c>
      <c r="S10206" s="10">
        <v>44</v>
      </c>
      <c r="AA10206" s="11" t="str">
        <f t="shared" si="159"/>
        <v>60. Tuyên QuangThành phố Tuyên Quang</v>
      </c>
    </row>
    <row r="10207" spans="11:27" ht="15.75">
      <c r="K10207" s="21"/>
      <c r="L10207" s="17"/>
      <c r="M10207" s="17"/>
      <c r="N10207" s="17" t="s">
        <v>524</v>
      </c>
      <c r="O10207" s="17" t="s">
        <v>1850</v>
      </c>
      <c r="P10207" s="17" t="s">
        <v>8856</v>
      </c>
      <c r="Q10207" s="17" t="s">
        <v>297</v>
      </c>
      <c r="R10207" s="18">
        <v>95</v>
      </c>
      <c r="S10207" s="10">
        <v>44</v>
      </c>
      <c r="AA10207" s="11" t="str">
        <f t="shared" si="159"/>
        <v>61. Vĩnh LongHuyện Bình Tân</v>
      </c>
    </row>
    <row r="10208" spans="11:27" ht="15.75">
      <c r="K10208" s="21"/>
      <c r="L10208" s="17"/>
      <c r="M10208" s="17"/>
      <c r="N10208" s="17" t="s">
        <v>524</v>
      </c>
      <c r="O10208" s="17" t="s">
        <v>1850</v>
      </c>
      <c r="P10208" s="17" t="s">
        <v>5380</v>
      </c>
      <c r="Q10208" s="17" t="s">
        <v>297</v>
      </c>
      <c r="R10208" s="18">
        <v>95</v>
      </c>
      <c r="S10208" s="10">
        <v>44</v>
      </c>
      <c r="AA10208" s="11" t="str">
        <f t="shared" si="159"/>
        <v>61. Vĩnh LongHuyện Bình Tân</v>
      </c>
    </row>
    <row r="10209" spans="11:27" ht="15.75">
      <c r="K10209" s="21"/>
      <c r="L10209" s="17"/>
      <c r="M10209" s="17"/>
      <c r="N10209" s="17" t="s">
        <v>524</v>
      </c>
      <c r="O10209" s="17" t="s">
        <v>1850</v>
      </c>
      <c r="P10209" s="17" t="s">
        <v>8857</v>
      </c>
      <c r="Q10209" s="17" t="s">
        <v>297</v>
      </c>
      <c r="R10209" s="18">
        <v>95</v>
      </c>
      <c r="S10209" s="10">
        <v>44</v>
      </c>
      <c r="AA10209" s="11" t="str">
        <f t="shared" si="159"/>
        <v>61. Vĩnh LongHuyện Bình Tân</v>
      </c>
    </row>
    <row r="10210" spans="11:27" ht="15.75">
      <c r="K10210" s="21"/>
      <c r="L10210" s="17"/>
      <c r="M10210" s="17"/>
      <c r="N10210" s="17" t="s">
        <v>524</v>
      </c>
      <c r="O10210" s="17" t="s">
        <v>1850</v>
      </c>
      <c r="P10210" s="17" t="s">
        <v>8858</v>
      </c>
      <c r="Q10210" s="17" t="s">
        <v>297</v>
      </c>
      <c r="R10210" s="18">
        <v>95</v>
      </c>
      <c r="S10210" s="10">
        <v>44</v>
      </c>
      <c r="AA10210" s="11" t="str">
        <f t="shared" si="159"/>
        <v>61. Vĩnh LongHuyện Bình Tân</v>
      </c>
    </row>
    <row r="10211" spans="11:27" ht="15.75">
      <c r="K10211" s="21"/>
      <c r="L10211" s="17"/>
      <c r="M10211" s="17"/>
      <c r="N10211" s="17" t="s">
        <v>524</v>
      </c>
      <c r="O10211" s="17" t="s">
        <v>1850</v>
      </c>
      <c r="P10211" s="17" t="s">
        <v>2989</v>
      </c>
      <c r="Q10211" s="17" t="s">
        <v>297</v>
      </c>
      <c r="R10211" s="18">
        <v>95</v>
      </c>
      <c r="S10211" s="10">
        <v>44</v>
      </c>
      <c r="AA10211" s="11" t="str">
        <f t="shared" si="159"/>
        <v>61. Vĩnh LongHuyện Bình Tân</v>
      </c>
    </row>
    <row r="10212" spans="11:27" ht="15.75">
      <c r="K10212" s="21"/>
      <c r="L10212" s="17"/>
      <c r="M10212" s="17"/>
      <c r="N10212" s="17" t="s">
        <v>524</v>
      </c>
      <c r="O10212" s="17" t="s">
        <v>1850</v>
      </c>
      <c r="P10212" s="17" t="s">
        <v>1086</v>
      </c>
      <c r="Q10212" s="17" t="s">
        <v>297</v>
      </c>
      <c r="R10212" s="18">
        <v>95</v>
      </c>
      <c r="S10212" s="10">
        <v>44</v>
      </c>
      <c r="AA10212" s="11" t="str">
        <f t="shared" si="159"/>
        <v>61. Vĩnh LongHuyện Bình Tân</v>
      </c>
    </row>
    <row r="10213" spans="11:27" ht="15.75">
      <c r="K10213" s="21"/>
      <c r="L10213" s="17"/>
      <c r="M10213" s="17"/>
      <c r="N10213" s="17" t="s">
        <v>524</v>
      </c>
      <c r="O10213" s="17" t="s">
        <v>1850</v>
      </c>
      <c r="P10213" s="17" t="s">
        <v>8859</v>
      </c>
      <c r="Q10213" s="17" t="s">
        <v>297</v>
      </c>
      <c r="R10213" s="18">
        <v>95</v>
      </c>
      <c r="S10213" s="10">
        <v>44</v>
      </c>
      <c r="AA10213" s="11" t="str">
        <f t="shared" si="159"/>
        <v>61. Vĩnh LongHuyện Bình Tân</v>
      </c>
    </row>
    <row r="10214" spans="11:27" ht="15.75">
      <c r="K10214" s="21"/>
      <c r="L10214" s="17"/>
      <c r="M10214" s="17"/>
      <c r="N10214" s="17" t="s">
        <v>524</v>
      </c>
      <c r="O10214" s="17" t="s">
        <v>1850</v>
      </c>
      <c r="P10214" s="17" t="s">
        <v>3237</v>
      </c>
      <c r="Q10214" s="17" t="s">
        <v>297</v>
      </c>
      <c r="R10214" s="18">
        <v>95</v>
      </c>
      <c r="S10214" s="10">
        <v>44</v>
      </c>
      <c r="AA10214" s="11" t="str">
        <f t="shared" si="159"/>
        <v>61. Vĩnh LongHuyện Bình Tân</v>
      </c>
    </row>
    <row r="10215" spans="11:27" ht="15.75">
      <c r="K10215" s="21"/>
      <c r="L10215" s="17"/>
      <c r="M10215" s="17"/>
      <c r="N10215" s="17" t="s">
        <v>524</v>
      </c>
      <c r="O10215" s="17" t="s">
        <v>1850</v>
      </c>
      <c r="P10215" s="17" t="s">
        <v>6212</v>
      </c>
      <c r="Q10215" s="17" t="s">
        <v>297</v>
      </c>
      <c r="R10215" s="18">
        <v>95</v>
      </c>
      <c r="S10215" s="10">
        <v>44</v>
      </c>
      <c r="AA10215" s="11" t="str">
        <f t="shared" si="159"/>
        <v>61. Vĩnh LongHuyện Bình Tân</v>
      </c>
    </row>
    <row r="10216" spans="11:27" ht="15.75">
      <c r="K10216" s="21"/>
      <c r="L10216" s="17"/>
      <c r="M10216" s="17"/>
      <c r="N10216" s="17" t="s">
        <v>524</v>
      </c>
      <c r="O10216" s="17" t="s">
        <v>1850</v>
      </c>
      <c r="P10216" s="17" t="s">
        <v>8860</v>
      </c>
      <c r="Q10216" s="17" t="s">
        <v>297</v>
      </c>
      <c r="R10216" s="18">
        <v>95</v>
      </c>
      <c r="S10216" s="10">
        <v>44</v>
      </c>
      <c r="AA10216" s="11" t="str">
        <f t="shared" si="159"/>
        <v>61. Vĩnh LongHuyện Bình Tân</v>
      </c>
    </row>
    <row r="10217" spans="11:27" ht="15.75">
      <c r="K10217" s="21"/>
      <c r="L10217" s="17"/>
      <c r="M10217" s="17"/>
      <c r="N10217" s="17" t="s">
        <v>524</v>
      </c>
      <c r="O10217" s="17" t="s">
        <v>1851</v>
      </c>
      <c r="P10217" s="17" t="s">
        <v>8861</v>
      </c>
      <c r="Q10217" s="17" t="s">
        <v>297</v>
      </c>
      <c r="R10217" s="18">
        <v>95</v>
      </c>
      <c r="S10217" s="10">
        <v>44</v>
      </c>
      <c r="AA10217" s="11" t="str">
        <f t="shared" si="159"/>
        <v>61. Vĩnh LongHuyện Long Hồ</v>
      </c>
    </row>
    <row r="10218" spans="11:27" ht="15.75">
      <c r="K10218" s="21"/>
      <c r="L10218" s="17"/>
      <c r="M10218" s="17"/>
      <c r="N10218" s="17" t="s">
        <v>524</v>
      </c>
      <c r="O10218" s="17" t="s">
        <v>1851</v>
      </c>
      <c r="P10218" s="17" t="s">
        <v>2355</v>
      </c>
      <c r="Q10218" s="17" t="s">
        <v>297</v>
      </c>
      <c r="R10218" s="18">
        <v>95</v>
      </c>
      <c r="S10218" s="10">
        <v>44</v>
      </c>
      <c r="AA10218" s="11" t="str">
        <f t="shared" si="159"/>
        <v>61. Vĩnh LongHuyện Long Hồ</v>
      </c>
    </row>
    <row r="10219" spans="11:27" ht="15.75">
      <c r="K10219" s="21"/>
      <c r="L10219" s="17"/>
      <c r="M10219" s="17"/>
      <c r="N10219" s="17" t="s">
        <v>524</v>
      </c>
      <c r="O10219" s="17" t="s">
        <v>1851</v>
      </c>
      <c r="P10219" s="17" t="s">
        <v>8862</v>
      </c>
      <c r="Q10219" s="17" t="s">
        <v>297</v>
      </c>
      <c r="R10219" s="18">
        <v>95</v>
      </c>
      <c r="S10219" s="10">
        <v>44</v>
      </c>
      <c r="AA10219" s="11" t="str">
        <f t="shared" si="159"/>
        <v>61. Vĩnh LongHuyện Long Hồ</v>
      </c>
    </row>
    <row r="10220" spans="11:27" ht="15.75">
      <c r="K10220" s="21"/>
      <c r="L10220" s="17"/>
      <c r="M10220" s="17"/>
      <c r="N10220" s="17" t="s">
        <v>524</v>
      </c>
      <c r="O10220" s="17" t="s">
        <v>1851</v>
      </c>
      <c r="P10220" s="17" t="s">
        <v>435</v>
      </c>
      <c r="Q10220" s="17" t="s">
        <v>297</v>
      </c>
      <c r="R10220" s="18">
        <v>95</v>
      </c>
      <c r="S10220" s="10">
        <v>44</v>
      </c>
      <c r="AA10220" s="11" t="str">
        <f t="shared" si="159"/>
        <v>61. Vĩnh LongHuyện Long Hồ</v>
      </c>
    </row>
    <row r="10221" spans="11:27" ht="15.75">
      <c r="K10221" s="21"/>
      <c r="L10221" s="17"/>
      <c r="M10221" s="17"/>
      <c r="N10221" s="17" t="s">
        <v>524</v>
      </c>
      <c r="O10221" s="17" t="s">
        <v>1851</v>
      </c>
      <c r="P10221" s="17" t="s">
        <v>2150</v>
      </c>
      <c r="Q10221" s="17" t="s">
        <v>297</v>
      </c>
      <c r="R10221" s="18">
        <v>95</v>
      </c>
      <c r="S10221" s="10">
        <v>44</v>
      </c>
      <c r="AA10221" s="11" t="str">
        <f t="shared" si="159"/>
        <v>61. Vĩnh LongHuyện Long Hồ</v>
      </c>
    </row>
    <row r="10222" spans="11:27" ht="15.75">
      <c r="K10222" s="21"/>
      <c r="L10222" s="17"/>
      <c r="M10222" s="17"/>
      <c r="N10222" s="17" t="s">
        <v>524</v>
      </c>
      <c r="O10222" s="17" t="s">
        <v>1851</v>
      </c>
      <c r="P10222" s="17" t="s">
        <v>1360</v>
      </c>
      <c r="Q10222" s="17" t="s">
        <v>297</v>
      </c>
      <c r="R10222" s="18">
        <v>95</v>
      </c>
      <c r="S10222" s="10">
        <v>44</v>
      </c>
      <c r="AA10222" s="11" t="str">
        <f t="shared" si="159"/>
        <v>61. Vĩnh LongHuyện Long Hồ</v>
      </c>
    </row>
    <row r="10223" spans="11:27" ht="15.75">
      <c r="K10223" s="21"/>
      <c r="L10223" s="17"/>
      <c r="M10223" s="17"/>
      <c r="N10223" s="17" t="s">
        <v>524</v>
      </c>
      <c r="O10223" s="17" t="s">
        <v>1851</v>
      </c>
      <c r="P10223" s="17" t="s">
        <v>2408</v>
      </c>
      <c r="Q10223" s="17" t="s">
        <v>297</v>
      </c>
      <c r="R10223" s="18">
        <v>95</v>
      </c>
      <c r="S10223" s="10">
        <v>44</v>
      </c>
      <c r="AA10223" s="11" t="str">
        <f t="shared" si="159"/>
        <v>61. Vĩnh LongHuyện Long Hồ</v>
      </c>
    </row>
    <row r="10224" spans="11:27" ht="15.75">
      <c r="K10224" s="21"/>
      <c r="L10224" s="17"/>
      <c r="M10224" s="17"/>
      <c r="N10224" s="17" t="s">
        <v>524</v>
      </c>
      <c r="O10224" s="17" t="s">
        <v>1851</v>
      </c>
      <c r="P10224" s="17" t="s">
        <v>2464</v>
      </c>
      <c r="Q10224" s="17" t="s">
        <v>297</v>
      </c>
      <c r="R10224" s="18">
        <v>95</v>
      </c>
      <c r="S10224" s="10">
        <v>44</v>
      </c>
      <c r="AA10224" s="11" t="str">
        <f t="shared" si="159"/>
        <v>61. Vĩnh LongHuyện Long Hồ</v>
      </c>
    </row>
    <row r="10225" spans="11:27" ht="15.75">
      <c r="K10225" s="21"/>
      <c r="L10225" s="17"/>
      <c r="M10225" s="17"/>
      <c r="N10225" s="17" t="s">
        <v>524</v>
      </c>
      <c r="O10225" s="17" t="s">
        <v>1851</v>
      </c>
      <c r="P10225" s="17" t="s">
        <v>3265</v>
      </c>
      <c r="Q10225" s="17" t="s">
        <v>297</v>
      </c>
      <c r="R10225" s="18">
        <v>95</v>
      </c>
      <c r="S10225" s="10">
        <v>44</v>
      </c>
      <c r="AA10225" s="11" t="str">
        <f t="shared" si="159"/>
        <v>61. Vĩnh LongHuyện Long Hồ</v>
      </c>
    </row>
    <row r="10226" spans="11:27" ht="15.75">
      <c r="K10226" s="21"/>
      <c r="L10226" s="17"/>
      <c r="M10226" s="17"/>
      <c r="N10226" s="17" t="s">
        <v>524</v>
      </c>
      <c r="O10226" s="17" t="s">
        <v>1851</v>
      </c>
      <c r="P10226" s="17" t="s">
        <v>2952</v>
      </c>
      <c r="Q10226" s="17" t="s">
        <v>297</v>
      </c>
      <c r="R10226" s="18">
        <v>95</v>
      </c>
      <c r="S10226" s="10">
        <v>44</v>
      </c>
      <c r="AA10226" s="11" t="str">
        <f t="shared" si="159"/>
        <v>61. Vĩnh LongHuyện Long Hồ</v>
      </c>
    </row>
    <row r="10227" spans="11:27" ht="15.75">
      <c r="K10227" s="21"/>
      <c r="L10227" s="17"/>
      <c r="M10227" s="17"/>
      <c r="N10227" s="17" t="s">
        <v>524</v>
      </c>
      <c r="O10227" s="17" t="s">
        <v>1851</v>
      </c>
      <c r="P10227" s="17" t="s">
        <v>8863</v>
      </c>
      <c r="Q10227" s="17" t="s">
        <v>297</v>
      </c>
      <c r="R10227" s="18">
        <v>95</v>
      </c>
      <c r="S10227" s="10">
        <v>44</v>
      </c>
      <c r="AA10227" s="11" t="str">
        <f t="shared" si="159"/>
        <v>61. Vĩnh LongHuyện Long Hồ</v>
      </c>
    </row>
    <row r="10228" spans="11:27" ht="15.75">
      <c r="K10228" s="21"/>
      <c r="L10228" s="17"/>
      <c r="M10228" s="17"/>
      <c r="N10228" s="17" t="s">
        <v>524</v>
      </c>
      <c r="O10228" s="17" t="s">
        <v>1851</v>
      </c>
      <c r="P10228" s="17" t="s">
        <v>5996</v>
      </c>
      <c r="Q10228" s="17" t="s">
        <v>297</v>
      </c>
      <c r="R10228" s="18">
        <v>95</v>
      </c>
      <c r="S10228" s="10">
        <v>44</v>
      </c>
      <c r="AA10228" s="11" t="str">
        <f t="shared" si="159"/>
        <v>61. Vĩnh LongHuyện Long Hồ</v>
      </c>
    </row>
    <row r="10229" spans="11:27" ht="15.75">
      <c r="K10229" s="21"/>
      <c r="L10229" s="17"/>
      <c r="M10229" s="17"/>
      <c r="N10229" s="17" t="s">
        <v>524</v>
      </c>
      <c r="O10229" s="17" t="s">
        <v>1851</v>
      </c>
      <c r="P10229" s="17" t="s">
        <v>8864</v>
      </c>
      <c r="Q10229" s="17" t="s">
        <v>297</v>
      </c>
      <c r="R10229" s="18">
        <v>95</v>
      </c>
      <c r="S10229" s="10">
        <v>44</v>
      </c>
      <c r="AA10229" s="11" t="str">
        <f t="shared" si="159"/>
        <v>61. Vĩnh LongHuyện Long Hồ</v>
      </c>
    </row>
    <row r="10230" spans="11:27" ht="15.75">
      <c r="K10230" s="21"/>
      <c r="L10230" s="17"/>
      <c r="M10230" s="17"/>
      <c r="N10230" s="17" t="s">
        <v>524</v>
      </c>
      <c r="O10230" s="17" t="s">
        <v>1851</v>
      </c>
      <c r="P10230" s="17" t="s">
        <v>4463</v>
      </c>
      <c r="Q10230" s="17" t="s">
        <v>297</v>
      </c>
      <c r="R10230" s="18">
        <v>95</v>
      </c>
      <c r="S10230" s="10">
        <v>44</v>
      </c>
      <c r="AA10230" s="11" t="str">
        <f t="shared" si="159"/>
        <v>61. Vĩnh LongHuyện Long Hồ</v>
      </c>
    </row>
    <row r="10231" spans="11:27" ht="15.75">
      <c r="K10231" s="21"/>
      <c r="L10231" s="17"/>
      <c r="M10231" s="17"/>
      <c r="N10231" s="17" t="s">
        <v>524</v>
      </c>
      <c r="O10231" s="17" t="s">
        <v>1851</v>
      </c>
      <c r="P10231" s="17" t="s">
        <v>7667</v>
      </c>
      <c r="Q10231" s="17" t="s">
        <v>297</v>
      </c>
      <c r="R10231" s="18">
        <v>95</v>
      </c>
      <c r="S10231" s="10">
        <v>44</v>
      </c>
      <c r="AA10231" s="11" t="str">
        <f t="shared" si="159"/>
        <v>61. Vĩnh LongHuyện Long Hồ</v>
      </c>
    </row>
    <row r="10232" spans="11:27" ht="15.75">
      <c r="K10232" s="21"/>
      <c r="L10232" s="17"/>
      <c r="M10232" s="17"/>
      <c r="N10232" s="17" t="s">
        <v>524</v>
      </c>
      <c r="O10232" s="17" t="s">
        <v>1853</v>
      </c>
      <c r="P10232" s="17" t="s">
        <v>8865</v>
      </c>
      <c r="Q10232" s="17" t="s">
        <v>297</v>
      </c>
      <c r="R10232" s="18">
        <v>95</v>
      </c>
      <c r="S10232" s="10">
        <v>44</v>
      </c>
      <c r="AA10232" s="11" t="str">
        <f t="shared" si="159"/>
        <v>61. Vĩnh LongHuyện Mang Thít</v>
      </c>
    </row>
    <row r="10233" spans="11:27" ht="15.75">
      <c r="K10233" s="21"/>
      <c r="L10233" s="17"/>
      <c r="M10233" s="17"/>
      <c r="N10233" s="17" t="s">
        <v>524</v>
      </c>
      <c r="O10233" s="17" t="s">
        <v>1853</v>
      </c>
      <c r="P10233" s="17" t="s">
        <v>2948</v>
      </c>
      <c r="Q10233" s="17" t="s">
        <v>297</v>
      </c>
      <c r="R10233" s="18">
        <v>95</v>
      </c>
      <c r="S10233" s="10">
        <v>44</v>
      </c>
      <c r="AA10233" s="11" t="str">
        <f t="shared" si="159"/>
        <v>61. Vĩnh LongHuyện Mang Thít</v>
      </c>
    </row>
    <row r="10234" spans="11:27" ht="15.75">
      <c r="K10234" s="21"/>
      <c r="L10234" s="17"/>
      <c r="M10234" s="17"/>
      <c r="N10234" s="17" t="s">
        <v>524</v>
      </c>
      <c r="O10234" s="17" t="s">
        <v>1853</v>
      </c>
      <c r="P10234" s="17" t="s">
        <v>7306</v>
      </c>
      <c r="Q10234" s="17" t="s">
        <v>297</v>
      </c>
      <c r="R10234" s="18">
        <v>95</v>
      </c>
      <c r="S10234" s="10">
        <v>44</v>
      </c>
      <c r="AA10234" s="11" t="str">
        <f t="shared" si="159"/>
        <v>61. Vĩnh LongHuyện Mang Thít</v>
      </c>
    </row>
    <row r="10235" spans="11:27" ht="15.75">
      <c r="K10235" s="21"/>
      <c r="L10235" s="17"/>
      <c r="M10235" s="17"/>
      <c r="N10235" s="17" t="s">
        <v>524</v>
      </c>
      <c r="O10235" s="17" t="s">
        <v>1853</v>
      </c>
      <c r="P10235" s="17" t="s">
        <v>8866</v>
      </c>
      <c r="Q10235" s="17" t="s">
        <v>297</v>
      </c>
      <c r="R10235" s="18">
        <v>95</v>
      </c>
      <c r="S10235" s="10">
        <v>44</v>
      </c>
      <c r="AA10235" s="11" t="str">
        <f t="shared" si="159"/>
        <v>61. Vĩnh LongHuyện Mang Thít</v>
      </c>
    </row>
    <row r="10236" spans="11:27" ht="15.75">
      <c r="K10236" s="21"/>
      <c r="L10236" s="17"/>
      <c r="M10236" s="17"/>
      <c r="N10236" s="17" t="s">
        <v>524</v>
      </c>
      <c r="O10236" s="17" t="s">
        <v>1853</v>
      </c>
      <c r="P10236" s="17" t="s">
        <v>8676</v>
      </c>
      <c r="Q10236" s="17" t="s">
        <v>297</v>
      </c>
      <c r="R10236" s="18">
        <v>95</v>
      </c>
      <c r="S10236" s="10">
        <v>44</v>
      </c>
      <c r="AA10236" s="11" t="str">
        <f t="shared" si="159"/>
        <v>61. Vĩnh LongHuyện Mang Thít</v>
      </c>
    </row>
    <row r="10237" spans="11:27" ht="15.75">
      <c r="K10237" s="21"/>
      <c r="L10237" s="17"/>
      <c r="M10237" s="17"/>
      <c r="N10237" s="17" t="s">
        <v>524</v>
      </c>
      <c r="O10237" s="17" t="s">
        <v>1853</v>
      </c>
      <c r="P10237" s="17" t="s">
        <v>2432</v>
      </c>
      <c r="Q10237" s="17" t="s">
        <v>297</v>
      </c>
      <c r="R10237" s="18">
        <v>95</v>
      </c>
      <c r="S10237" s="10">
        <v>44</v>
      </c>
      <c r="AA10237" s="11" t="str">
        <f t="shared" si="159"/>
        <v>61. Vĩnh LongHuyện Mang Thít</v>
      </c>
    </row>
    <row r="10238" spans="11:27" ht="15.75">
      <c r="K10238" s="21"/>
      <c r="L10238" s="17"/>
      <c r="M10238" s="17"/>
      <c r="N10238" s="17" t="s">
        <v>524</v>
      </c>
      <c r="O10238" s="17" t="s">
        <v>1853</v>
      </c>
      <c r="P10238" s="17" t="s">
        <v>2319</v>
      </c>
      <c r="Q10238" s="17" t="s">
        <v>297</v>
      </c>
      <c r="R10238" s="18">
        <v>95</v>
      </c>
      <c r="S10238" s="10">
        <v>44</v>
      </c>
      <c r="AA10238" s="11" t="str">
        <f t="shared" si="159"/>
        <v>61. Vĩnh LongHuyện Mang Thít</v>
      </c>
    </row>
    <row r="10239" spans="11:27" ht="15.75">
      <c r="K10239" s="21"/>
      <c r="L10239" s="17"/>
      <c r="M10239" s="17"/>
      <c r="N10239" s="17" t="s">
        <v>524</v>
      </c>
      <c r="O10239" s="17" t="s">
        <v>1853</v>
      </c>
      <c r="P10239" s="17" t="s">
        <v>5379</v>
      </c>
      <c r="Q10239" s="17" t="s">
        <v>297</v>
      </c>
      <c r="R10239" s="18">
        <v>95</v>
      </c>
      <c r="S10239" s="10">
        <v>44</v>
      </c>
      <c r="AA10239" s="11" t="str">
        <f t="shared" si="159"/>
        <v>61. Vĩnh LongHuyện Mang Thít</v>
      </c>
    </row>
    <row r="10240" spans="11:27" ht="15.75">
      <c r="K10240" s="21"/>
      <c r="L10240" s="17"/>
      <c r="M10240" s="17"/>
      <c r="N10240" s="17" t="s">
        <v>524</v>
      </c>
      <c r="O10240" s="17" t="s">
        <v>1853</v>
      </c>
      <c r="P10240" s="17" t="s">
        <v>8867</v>
      </c>
      <c r="Q10240" s="17" t="s">
        <v>297</v>
      </c>
      <c r="R10240" s="18">
        <v>95</v>
      </c>
      <c r="S10240" s="10">
        <v>44</v>
      </c>
      <c r="AA10240" s="11" t="str">
        <f t="shared" si="159"/>
        <v>61. Vĩnh LongHuyện Mang Thít</v>
      </c>
    </row>
    <row r="10241" spans="11:27" ht="15.75">
      <c r="K10241" s="21"/>
      <c r="L10241" s="17"/>
      <c r="M10241" s="17"/>
      <c r="N10241" s="17" t="s">
        <v>524</v>
      </c>
      <c r="O10241" s="17" t="s">
        <v>1853</v>
      </c>
      <c r="P10241" s="17" t="s">
        <v>1768</v>
      </c>
      <c r="Q10241" s="17" t="s">
        <v>297</v>
      </c>
      <c r="R10241" s="18">
        <v>95</v>
      </c>
      <c r="S10241" s="10">
        <v>44</v>
      </c>
      <c r="AA10241" s="11" t="str">
        <f t="shared" si="159"/>
        <v>61. Vĩnh LongHuyện Mang Thít</v>
      </c>
    </row>
    <row r="10242" spans="11:27" ht="15.75">
      <c r="K10242" s="21"/>
      <c r="L10242" s="17"/>
      <c r="M10242" s="17"/>
      <c r="N10242" s="17" t="s">
        <v>524</v>
      </c>
      <c r="O10242" s="17" t="s">
        <v>1853</v>
      </c>
      <c r="P10242" s="17" t="s">
        <v>3051</v>
      </c>
      <c r="Q10242" s="17" t="s">
        <v>297</v>
      </c>
      <c r="R10242" s="18">
        <v>95</v>
      </c>
      <c r="S10242" s="10">
        <v>44</v>
      </c>
      <c r="AA10242" s="11" t="str">
        <f t="shared" si="159"/>
        <v>61. Vĩnh LongHuyện Mang Thít</v>
      </c>
    </row>
    <row r="10243" spans="11:27" ht="15.75">
      <c r="K10243" s="21"/>
      <c r="L10243" s="17"/>
      <c r="M10243" s="17"/>
      <c r="N10243" s="17" t="s">
        <v>524</v>
      </c>
      <c r="O10243" s="17" t="s">
        <v>1853</v>
      </c>
      <c r="P10243" s="17" t="s">
        <v>8868</v>
      </c>
      <c r="Q10243" s="17" t="s">
        <v>297</v>
      </c>
      <c r="R10243" s="18">
        <v>95</v>
      </c>
      <c r="S10243" s="10">
        <v>44</v>
      </c>
      <c r="AA10243" s="11" t="str">
        <f t="shared" si="159"/>
        <v>61. Vĩnh LongHuyện Mang Thít</v>
      </c>
    </row>
    <row r="10244" spans="11:27" ht="15.75">
      <c r="K10244" s="21"/>
      <c r="L10244" s="17"/>
      <c r="M10244" s="17"/>
      <c r="N10244" s="17" t="s">
        <v>524</v>
      </c>
      <c r="O10244" s="17" t="s">
        <v>1855</v>
      </c>
      <c r="P10244" s="17" t="s">
        <v>8869</v>
      </c>
      <c r="Q10244" s="17" t="s">
        <v>297</v>
      </c>
      <c r="R10244" s="18">
        <v>95</v>
      </c>
      <c r="S10244" s="10">
        <v>44</v>
      </c>
      <c r="AA10244" s="11" t="str">
        <f t="shared" si="159"/>
        <v>61. Vĩnh LongHuyện Tam Bình</v>
      </c>
    </row>
    <row r="10245" spans="11:27" ht="15.75">
      <c r="K10245" s="21"/>
      <c r="L10245" s="17"/>
      <c r="M10245" s="17"/>
      <c r="N10245" s="17" t="s">
        <v>524</v>
      </c>
      <c r="O10245" s="17" t="s">
        <v>1855</v>
      </c>
      <c r="P10245" s="17" t="s">
        <v>8671</v>
      </c>
      <c r="Q10245" s="17" t="s">
        <v>297</v>
      </c>
      <c r="R10245" s="18">
        <v>95</v>
      </c>
      <c r="S10245" s="10">
        <v>44</v>
      </c>
      <c r="AA10245" s="11" t="str">
        <f t="shared" si="159"/>
        <v>61. Vĩnh LongHuyện Tam Bình</v>
      </c>
    </row>
    <row r="10246" spans="11:27" ht="15.75">
      <c r="K10246" s="21"/>
      <c r="L10246" s="17"/>
      <c r="M10246" s="17"/>
      <c r="N10246" s="17" t="s">
        <v>524</v>
      </c>
      <c r="O10246" s="17" t="s">
        <v>1855</v>
      </c>
      <c r="P10246" s="17" t="s">
        <v>8870</v>
      </c>
      <c r="Q10246" s="17" t="s">
        <v>297</v>
      </c>
      <c r="R10246" s="18">
        <v>95</v>
      </c>
      <c r="S10246" s="10">
        <v>44</v>
      </c>
      <c r="AA10246" s="11" t="str">
        <f t="shared" ref="AA10246:AA10309" si="160">N10246&amp;O10246</f>
        <v>61. Vĩnh LongHuyện Tam Bình</v>
      </c>
    </row>
    <row r="10247" spans="11:27" ht="15.75">
      <c r="K10247" s="21"/>
      <c r="L10247" s="17"/>
      <c r="M10247" s="17"/>
      <c r="N10247" s="17" t="s">
        <v>524</v>
      </c>
      <c r="O10247" s="17" t="s">
        <v>1855</v>
      </c>
      <c r="P10247" s="17" t="s">
        <v>2448</v>
      </c>
      <c r="Q10247" s="17" t="s">
        <v>297</v>
      </c>
      <c r="R10247" s="18">
        <v>95</v>
      </c>
      <c r="S10247" s="10">
        <v>44</v>
      </c>
      <c r="AA10247" s="11" t="str">
        <f t="shared" si="160"/>
        <v>61. Vĩnh LongHuyện Tam Bình</v>
      </c>
    </row>
    <row r="10248" spans="11:27" ht="15.75">
      <c r="K10248" s="21"/>
      <c r="L10248" s="17"/>
      <c r="M10248" s="17"/>
      <c r="N10248" s="17" t="s">
        <v>524</v>
      </c>
      <c r="O10248" s="17" t="s">
        <v>1855</v>
      </c>
      <c r="P10248" s="17" t="s">
        <v>8871</v>
      </c>
      <c r="Q10248" s="17" t="s">
        <v>297</v>
      </c>
      <c r="R10248" s="18">
        <v>95</v>
      </c>
      <c r="S10248" s="10">
        <v>44</v>
      </c>
      <c r="AA10248" s="11" t="str">
        <f t="shared" si="160"/>
        <v>61. Vĩnh LongHuyện Tam Bình</v>
      </c>
    </row>
    <row r="10249" spans="11:27" ht="15.75">
      <c r="K10249" s="21"/>
      <c r="L10249" s="17"/>
      <c r="M10249" s="17"/>
      <c r="N10249" s="17" t="s">
        <v>524</v>
      </c>
      <c r="O10249" s="17" t="s">
        <v>1855</v>
      </c>
      <c r="P10249" s="17" t="s">
        <v>7886</v>
      </c>
      <c r="Q10249" s="17" t="s">
        <v>297</v>
      </c>
      <c r="R10249" s="18">
        <v>95</v>
      </c>
      <c r="S10249" s="10">
        <v>44</v>
      </c>
      <c r="AA10249" s="11" t="str">
        <f t="shared" si="160"/>
        <v>61. Vĩnh LongHuyện Tam Bình</v>
      </c>
    </row>
    <row r="10250" spans="11:27" ht="15.75">
      <c r="K10250" s="21"/>
      <c r="L10250" s="17"/>
      <c r="M10250" s="17"/>
      <c r="N10250" s="17" t="s">
        <v>524</v>
      </c>
      <c r="O10250" s="17" t="s">
        <v>1855</v>
      </c>
      <c r="P10250" s="17" t="s">
        <v>8872</v>
      </c>
      <c r="Q10250" s="17" t="s">
        <v>297</v>
      </c>
      <c r="R10250" s="18">
        <v>95</v>
      </c>
      <c r="S10250" s="10">
        <v>44</v>
      </c>
      <c r="AA10250" s="11" t="str">
        <f t="shared" si="160"/>
        <v>61. Vĩnh LongHuyện Tam Bình</v>
      </c>
    </row>
    <row r="10251" spans="11:27" ht="15.75">
      <c r="K10251" s="21"/>
      <c r="L10251" s="17"/>
      <c r="M10251" s="17"/>
      <c r="N10251" s="17" t="s">
        <v>524</v>
      </c>
      <c r="O10251" s="17" t="s">
        <v>1855</v>
      </c>
      <c r="P10251" s="17" t="s">
        <v>4998</v>
      </c>
      <c r="Q10251" s="17" t="s">
        <v>297</v>
      </c>
      <c r="R10251" s="18">
        <v>95</v>
      </c>
      <c r="S10251" s="10">
        <v>44</v>
      </c>
      <c r="AA10251" s="11" t="str">
        <f t="shared" si="160"/>
        <v>61. Vĩnh LongHuyện Tam Bình</v>
      </c>
    </row>
    <row r="10252" spans="11:27" ht="15.75">
      <c r="K10252" s="21"/>
      <c r="L10252" s="17"/>
      <c r="M10252" s="17"/>
      <c r="N10252" s="17" t="s">
        <v>524</v>
      </c>
      <c r="O10252" s="17" t="s">
        <v>1855</v>
      </c>
      <c r="P10252" s="17" t="s">
        <v>3135</v>
      </c>
      <c r="Q10252" s="17" t="s">
        <v>297</v>
      </c>
      <c r="R10252" s="18">
        <v>95</v>
      </c>
      <c r="S10252" s="10">
        <v>44</v>
      </c>
      <c r="AA10252" s="11" t="str">
        <f t="shared" si="160"/>
        <v>61. Vĩnh LongHuyện Tam Bình</v>
      </c>
    </row>
    <row r="10253" spans="11:27" ht="15.75">
      <c r="K10253" s="21"/>
      <c r="L10253" s="17"/>
      <c r="M10253" s="17"/>
      <c r="N10253" s="17" t="s">
        <v>524</v>
      </c>
      <c r="O10253" s="17" t="s">
        <v>1855</v>
      </c>
      <c r="P10253" s="17" t="s">
        <v>8873</v>
      </c>
      <c r="Q10253" s="17" t="s">
        <v>297</v>
      </c>
      <c r="R10253" s="18">
        <v>95</v>
      </c>
      <c r="S10253" s="10">
        <v>44</v>
      </c>
      <c r="AA10253" s="11" t="str">
        <f t="shared" si="160"/>
        <v>61. Vĩnh LongHuyện Tam Bình</v>
      </c>
    </row>
    <row r="10254" spans="11:27" ht="15.75">
      <c r="K10254" s="21"/>
      <c r="L10254" s="17"/>
      <c r="M10254" s="17"/>
      <c r="N10254" s="17" t="s">
        <v>524</v>
      </c>
      <c r="O10254" s="17" t="s">
        <v>1855</v>
      </c>
      <c r="P10254" s="17" t="s">
        <v>8874</v>
      </c>
      <c r="Q10254" s="17" t="s">
        <v>297</v>
      </c>
      <c r="R10254" s="18">
        <v>95</v>
      </c>
      <c r="S10254" s="10">
        <v>44</v>
      </c>
      <c r="AA10254" s="11" t="str">
        <f t="shared" si="160"/>
        <v>61. Vĩnh LongHuyện Tam Bình</v>
      </c>
    </row>
    <row r="10255" spans="11:27" ht="15.75">
      <c r="K10255" s="21"/>
      <c r="L10255" s="17"/>
      <c r="M10255" s="17"/>
      <c r="N10255" s="17" t="s">
        <v>524</v>
      </c>
      <c r="O10255" s="17" t="s">
        <v>1855</v>
      </c>
      <c r="P10255" s="17" t="s">
        <v>2409</v>
      </c>
      <c r="Q10255" s="17" t="s">
        <v>297</v>
      </c>
      <c r="R10255" s="18">
        <v>95</v>
      </c>
      <c r="S10255" s="10">
        <v>44</v>
      </c>
      <c r="AA10255" s="11" t="str">
        <f t="shared" si="160"/>
        <v>61. Vĩnh LongHuyện Tam Bình</v>
      </c>
    </row>
    <row r="10256" spans="11:27" ht="15.75">
      <c r="K10256" s="21"/>
      <c r="L10256" s="17"/>
      <c r="M10256" s="17"/>
      <c r="N10256" s="17" t="s">
        <v>524</v>
      </c>
      <c r="O10256" s="17" t="s">
        <v>1855</v>
      </c>
      <c r="P10256" s="17" t="s">
        <v>3990</v>
      </c>
      <c r="Q10256" s="17" t="s">
        <v>297</v>
      </c>
      <c r="R10256" s="18">
        <v>95</v>
      </c>
      <c r="S10256" s="10">
        <v>44</v>
      </c>
      <c r="AA10256" s="11" t="str">
        <f t="shared" si="160"/>
        <v>61. Vĩnh LongHuyện Tam Bình</v>
      </c>
    </row>
    <row r="10257" spans="11:27" ht="15.75">
      <c r="K10257" s="21"/>
      <c r="L10257" s="17"/>
      <c r="M10257" s="17"/>
      <c r="N10257" s="17" t="s">
        <v>524</v>
      </c>
      <c r="O10257" s="17" t="s">
        <v>1855</v>
      </c>
      <c r="P10257" s="17" t="s">
        <v>8875</v>
      </c>
      <c r="Q10257" s="17" t="s">
        <v>297</v>
      </c>
      <c r="R10257" s="18">
        <v>95</v>
      </c>
      <c r="S10257" s="10">
        <v>44</v>
      </c>
      <c r="AA10257" s="11" t="str">
        <f t="shared" si="160"/>
        <v>61. Vĩnh LongHuyện Tam Bình</v>
      </c>
    </row>
    <row r="10258" spans="11:27" ht="15.75">
      <c r="K10258" s="21"/>
      <c r="L10258" s="17"/>
      <c r="M10258" s="17"/>
      <c r="N10258" s="17" t="s">
        <v>524</v>
      </c>
      <c r="O10258" s="17" t="s">
        <v>1855</v>
      </c>
      <c r="P10258" s="17" t="s">
        <v>3439</v>
      </c>
      <c r="Q10258" s="17" t="s">
        <v>297</v>
      </c>
      <c r="R10258" s="18">
        <v>95</v>
      </c>
      <c r="S10258" s="10">
        <v>44</v>
      </c>
      <c r="AA10258" s="11" t="str">
        <f t="shared" si="160"/>
        <v>61. Vĩnh LongHuyện Tam Bình</v>
      </c>
    </row>
    <row r="10259" spans="11:27" ht="15.75">
      <c r="K10259" s="21"/>
      <c r="L10259" s="17"/>
      <c r="M10259" s="17"/>
      <c r="N10259" s="17" t="s">
        <v>524</v>
      </c>
      <c r="O10259" s="17" t="s">
        <v>1855</v>
      </c>
      <c r="P10259" s="17" t="s">
        <v>1028</v>
      </c>
      <c r="Q10259" s="17" t="s">
        <v>297</v>
      </c>
      <c r="R10259" s="18">
        <v>95</v>
      </c>
      <c r="S10259" s="10">
        <v>44</v>
      </c>
      <c r="AA10259" s="11" t="str">
        <f t="shared" si="160"/>
        <v>61. Vĩnh LongHuyện Tam Bình</v>
      </c>
    </row>
    <row r="10260" spans="11:27" ht="15.75">
      <c r="K10260" s="21"/>
      <c r="L10260" s="17"/>
      <c r="M10260" s="17"/>
      <c r="N10260" s="17" t="s">
        <v>524</v>
      </c>
      <c r="O10260" s="17" t="s">
        <v>1855</v>
      </c>
      <c r="P10260" s="17" t="s">
        <v>8876</v>
      </c>
      <c r="Q10260" s="17" t="s">
        <v>297</v>
      </c>
      <c r="R10260" s="18">
        <v>95</v>
      </c>
      <c r="S10260" s="10">
        <v>44</v>
      </c>
      <c r="AA10260" s="11" t="str">
        <f t="shared" si="160"/>
        <v>61. Vĩnh LongHuyện Tam Bình</v>
      </c>
    </row>
    <row r="10261" spans="11:27" ht="15.75">
      <c r="K10261" s="21"/>
      <c r="L10261" s="17"/>
      <c r="M10261" s="17"/>
      <c r="N10261" s="17" t="s">
        <v>524</v>
      </c>
      <c r="O10261" s="17" t="s">
        <v>1857</v>
      </c>
      <c r="P10261" s="17" t="s">
        <v>8877</v>
      </c>
      <c r="Q10261" s="17" t="s">
        <v>297</v>
      </c>
      <c r="R10261" s="18">
        <v>95</v>
      </c>
      <c r="S10261" s="10">
        <v>44</v>
      </c>
      <c r="AA10261" s="11" t="str">
        <f t="shared" si="160"/>
        <v>61. Vĩnh LongHuyện Trà Ôn</v>
      </c>
    </row>
    <row r="10262" spans="11:27" ht="15.75">
      <c r="K10262" s="21"/>
      <c r="L10262" s="17"/>
      <c r="M10262" s="17"/>
      <c r="N10262" s="17" t="s">
        <v>524</v>
      </c>
      <c r="O10262" s="17" t="s">
        <v>1857</v>
      </c>
      <c r="P10262" s="17" t="s">
        <v>1267</v>
      </c>
      <c r="Q10262" s="17" t="s">
        <v>297</v>
      </c>
      <c r="R10262" s="18">
        <v>95</v>
      </c>
      <c r="S10262" s="10">
        <v>44</v>
      </c>
      <c r="AA10262" s="11" t="str">
        <f t="shared" si="160"/>
        <v>61. Vĩnh LongHuyện Trà Ôn</v>
      </c>
    </row>
    <row r="10263" spans="11:27" ht="15.75">
      <c r="K10263" s="21"/>
      <c r="L10263" s="17"/>
      <c r="M10263" s="17"/>
      <c r="N10263" s="17" t="s">
        <v>524</v>
      </c>
      <c r="O10263" s="17" t="s">
        <v>1857</v>
      </c>
      <c r="P10263" s="17" t="s">
        <v>8878</v>
      </c>
      <c r="Q10263" s="17" t="s">
        <v>297</v>
      </c>
      <c r="R10263" s="18">
        <v>95</v>
      </c>
      <c r="S10263" s="10">
        <v>44</v>
      </c>
      <c r="AA10263" s="11" t="str">
        <f t="shared" si="160"/>
        <v>61. Vĩnh LongHuyện Trà Ôn</v>
      </c>
    </row>
    <row r="10264" spans="11:27" ht="15.75">
      <c r="K10264" s="21"/>
      <c r="L10264" s="17"/>
      <c r="M10264" s="17"/>
      <c r="N10264" s="17" t="s">
        <v>524</v>
      </c>
      <c r="O10264" s="17" t="s">
        <v>1857</v>
      </c>
      <c r="P10264" s="17" t="s">
        <v>8879</v>
      </c>
      <c r="Q10264" s="17" t="s">
        <v>297</v>
      </c>
      <c r="R10264" s="18">
        <v>95</v>
      </c>
      <c r="S10264" s="10">
        <v>44</v>
      </c>
      <c r="AA10264" s="11" t="str">
        <f t="shared" si="160"/>
        <v>61. Vĩnh LongHuyện Trà Ôn</v>
      </c>
    </row>
    <row r="10265" spans="11:27" ht="15.75">
      <c r="K10265" s="21"/>
      <c r="L10265" s="17"/>
      <c r="M10265" s="17"/>
      <c r="N10265" s="17" t="s">
        <v>524</v>
      </c>
      <c r="O10265" s="17" t="s">
        <v>1857</v>
      </c>
      <c r="P10265" s="17" t="s">
        <v>8880</v>
      </c>
      <c r="Q10265" s="17" t="s">
        <v>297</v>
      </c>
      <c r="R10265" s="18">
        <v>95</v>
      </c>
      <c r="S10265" s="10">
        <v>44</v>
      </c>
      <c r="AA10265" s="11" t="str">
        <f t="shared" si="160"/>
        <v>61. Vĩnh LongHuyện Trà Ôn</v>
      </c>
    </row>
    <row r="10266" spans="11:27" ht="15.75">
      <c r="K10266" s="21"/>
      <c r="L10266" s="17"/>
      <c r="M10266" s="17"/>
      <c r="N10266" s="17" t="s">
        <v>524</v>
      </c>
      <c r="O10266" s="17" t="s">
        <v>1857</v>
      </c>
      <c r="P10266" s="17" t="s">
        <v>2336</v>
      </c>
      <c r="Q10266" s="17" t="s">
        <v>297</v>
      </c>
      <c r="R10266" s="18">
        <v>95</v>
      </c>
      <c r="S10266" s="10">
        <v>44</v>
      </c>
      <c r="AA10266" s="11" t="str">
        <f t="shared" si="160"/>
        <v>61. Vĩnh LongHuyện Trà Ôn</v>
      </c>
    </row>
    <row r="10267" spans="11:27" ht="15.75">
      <c r="K10267" s="21"/>
      <c r="L10267" s="17"/>
      <c r="M10267" s="17"/>
      <c r="N10267" s="17" t="s">
        <v>524</v>
      </c>
      <c r="O10267" s="17" t="s">
        <v>1857</v>
      </c>
      <c r="P10267" s="17" t="s">
        <v>2698</v>
      </c>
      <c r="Q10267" s="17" t="s">
        <v>297</v>
      </c>
      <c r="R10267" s="18">
        <v>95</v>
      </c>
      <c r="S10267" s="10">
        <v>44</v>
      </c>
      <c r="AA10267" s="11" t="str">
        <f t="shared" si="160"/>
        <v>61. Vĩnh LongHuyện Trà Ôn</v>
      </c>
    </row>
    <row r="10268" spans="11:27" ht="15.75">
      <c r="K10268" s="21"/>
      <c r="L10268" s="17"/>
      <c r="M10268" s="17"/>
      <c r="N10268" s="17" t="s">
        <v>524</v>
      </c>
      <c r="O10268" s="17" t="s">
        <v>1857</v>
      </c>
      <c r="P10268" s="17" t="s">
        <v>8881</v>
      </c>
      <c r="Q10268" s="17" t="s">
        <v>297</v>
      </c>
      <c r="R10268" s="18">
        <v>95</v>
      </c>
      <c r="S10268" s="10">
        <v>44</v>
      </c>
      <c r="AA10268" s="11" t="str">
        <f t="shared" si="160"/>
        <v>61. Vĩnh LongHuyện Trà Ôn</v>
      </c>
    </row>
    <row r="10269" spans="11:27" ht="15.75">
      <c r="K10269" s="21"/>
      <c r="L10269" s="17"/>
      <c r="M10269" s="17"/>
      <c r="N10269" s="17" t="s">
        <v>524</v>
      </c>
      <c r="O10269" s="17" t="s">
        <v>1857</v>
      </c>
      <c r="P10269" s="17" t="s">
        <v>7640</v>
      </c>
      <c r="Q10269" s="17" t="s">
        <v>297</v>
      </c>
      <c r="R10269" s="18">
        <v>95</v>
      </c>
      <c r="S10269" s="10">
        <v>44</v>
      </c>
      <c r="AA10269" s="11" t="str">
        <f t="shared" si="160"/>
        <v>61. Vĩnh LongHuyện Trà Ôn</v>
      </c>
    </row>
    <row r="10270" spans="11:27" ht="15.75">
      <c r="K10270" s="21"/>
      <c r="L10270" s="17"/>
      <c r="M10270" s="17"/>
      <c r="N10270" s="17" t="s">
        <v>524</v>
      </c>
      <c r="O10270" s="17" t="s">
        <v>1857</v>
      </c>
      <c r="P10270" s="17" t="s">
        <v>8882</v>
      </c>
      <c r="Q10270" s="17" t="s">
        <v>297</v>
      </c>
      <c r="R10270" s="18">
        <v>95</v>
      </c>
      <c r="S10270" s="10">
        <v>44</v>
      </c>
      <c r="AA10270" s="11" t="str">
        <f t="shared" si="160"/>
        <v>61. Vĩnh LongHuyện Trà Ôn</v>
      </c>
    </row>
    <row r="10271" spans="11:27" ht="15.75">
      <c r="K10271" s="21"/>
      <c r="L10271" s="17"/>
      <c r="M10271" s="17"/>
      <c r="N10271" s="17" t="s">
        <v>524</v>
      </c>
      <c r="O10271" s="17" t="s">
        <v>1857</v>
      </c>
      <c r="P10271" s="17" t="s">
        <v>8883</v>
      </c>
      <c r="Q10271" s="17" t="s">
        <v>297</v>
      </c>
      <c r="R10271" s="18">
        <v>95</v>
      </c>
      <c r="S10271" s="10">
        <v>44</v>
      </c>
      <c r="AA10271" s="11" t="str">
        <f t="shared" si="160"/>
        <v>61. Vĩnh LongHuyện Trà Ôn</v>
      </c>
    </row>
    <row r="10272" spans="11:27" ht="15.75">
      <c r="K10272" s="21"/>
      <c r="L10272" s="17"/>
      <c r="M10272" s="17"/>
      <c r="N10272" s="17" t="s">
        <v>524</v>
      </c>
      <c r="O10272" s="17" t="s">
        <v>1857</v>
      </c>
      <c r="P10272" s="17" t="s">
        <v>8884</v>
      </c>
      <c r="Q10272" s="17" t="s">
        <v>297</v>
      </c>
      <c r="R10272" s="18">
        <v>95</v>
      </c>
      <c r="S10272" s="10">
        <v>44</v>
      </c>
      <c r="AA10272" s="11" t="str">
        <f t="shared" si="160"/>
        <v>61. Vĩnh LongHuyện Trà Ôn</v>
      </c>
    </row>
    <row r="10273" spans="11:27" ht="15.75">
      <c r="K10273" s="21"/>
      <c r="L10273" s="17"/>
      <c r="M10273" s="17"/>
      <c r="N10273" s="17" t="s">
        <v>524</v>
      </c>
      <c r="O10273" s="17" t="s">
        <v>1857</v>
      </c>
      <c r="P10273" s="17" t="s">
        <v>8885</v>
      </c>
      <c r="Q10273" s="17" t="s">
        <v>297</v>
      </c>
      <c r="R10273" s="18">
        <v>95</v>
      </c>
      <c r="S10273" s="10">
        <v>44</v>
      </c>
      <c r="AA10273" s="11" t="str">
        <f t="shared" si="160"/>
        <v>61. Vĩnh LongHuyện Trà Ôn</v>
      </c>
    </row>
    <row r="10274" spans="11:27" ht="15.75">
      <c r="K10274" s="21"/>
      <c r="L10274" s="17"/>
      <c r="M10274" s="17"/>
      <c r="N10274" s="17" t="s">
        <v>524</v>
      </c>
      <c r="O10274" s="17" t="s">
        <v>1857</v>
      </c>
      <c r="P10274" s="17" t="s">
        <v>4025</v>
      </c>
      <c r="Q10274" s="17" t="s">
        <v>297</v>
      </c>
      <c r="R10274" s="18">
        <v>95</v>
      </c>
      <c r="S10274" s="10">
        <v>44</v>
      </c>
      <c r="AA10274" s="11" t="str">
        <f t="shared" si="160"/>
        <v>61. Vĩnh LongHuyện Trà Ôn</v>
      </c>
    </row>
    <row r="10275" spans="11:27" ht="15.75">
      <c r="K10275" s="21"/>
      <c r="L10275" s="17"/>
      <c r="M10275" s="17"/>
      <c r="N10275" s="17" t="s">
        <v>524</v>
      </c>
      <c r="O10275" s="17" t="s">
        <v>1859</v>
      </c>
      <c r="P10275" s="17" t="s">
        <v>8886</v>
      </c>
      <c r="Q10275" s="17" t="s">
        <v>297</v>
      </c>
      <c r="R10275" s="18">
        <v>95</v>
      </c>
      <c r="S10275" s="10">
        <v>44</v>
      </c>
      <c r="AA10275" s="11" t="str">
        <f t="shared" si="160"/>
        <v>61. Vĩnh LongHuyện Vũng Liêm</v>
      </c>
    </row>
    <row r="10276" spans="11:27" ht="15.75">
      <c r="K10276" s="21"/>
      <c r="L10276" s="17"/>
      <c r="M10276" s="17"/>
      <c r="N10276" s="17" t="s">
        <v>524</v>
      </c>
      <c r="O10276" s="17" t="s">
        <v>1859</v>
      </c>
      <c r="P10276" s="17" t="s">
        <v>8887</v>
      </c>
      <c r="Q10276" s="17" t="s">
        <v>297</v>
      </c>
      <c r="R10276" s="18">
        <v>95</v>
      </c>
      <c r="S10276" s="10">
        <v>44</v>
      </c>
      <c r="AA10276" s="11" t="str">
        <f t="shared" si="160"/>
        <v>61. Vĩnh LongHuyện Vũng Liêm</v>
      </c>
    </row>
    <row r="10277" spans="11:27" ht="15.75">
      <c r="K10277" s="21"/>
      <c r="L10277" s="17"/>
      <c r="M10277" s="17"/>
      <c r="N10277" s="17" t="s">
        <v>524</v>
      </c>
      <c r="O10277" s="17" t="s">
        <v>1859</v>
      </c>
      <c r="P10277" s="17" t="s">
        <v>8888</v>
      </c>
      <c r="Q10277" s="17" t="s">
        <v>297</v>
      </c>
      <c r="R10277" s="18">
        <v>95</v>
      </c>
      <c r="S10277" s="10">
        <v>44</v>
      </c>
      <c r="AA10277" s="11" t="str">
        <f t="shared" si="160"/>
        <v>61. Vĩnh LongHuyện Vũng Liêm</v>
      </c>
    </row>
    <row r="10278" spans="11:27" ht="15.75">
      <c r="K10278" s="21"/>
      <c r="L10278" s="17"/>
      <c r="M10278" s="17"/>
      <c r="N10278" s="17" t="s">
        <v>524</v>
      </c>
      <c r="O10278" s="17" t="s">
        <v>1859</v>
      </c>
      <c r="P10278" s="17" t="s">
        <v>8889</v>
      </c>
      <c r="Q10278" s="17" t="s">
        <v>297</v>
      </c>
      <c r="R10278" s="18">
        <v>95</v>
      </c>
      <c r="S10278" s="10">
        <v>44</v>
      </c>
      <c r="AA10278" s="11" t="str">
        <f t="shared" si="160"/>
        <v>61. Vĩnh LongHuyện Vũng Liêm</v>
      </c>
    </row>
    <row r="10279" spans="11:27" ht="15.75">
      <c r="K10279" s="21"/>
      <c r="L10279" s="17"/>
      <c r="M10279" s="17"/>
      <c r="N10279" s="17" t="s">
        <v>524</v>
      </c>
      <c r="O10279" s="17" t="s">
        <v>1859</v>
      </c>
      <c r="P10279" s="17" t="s">
        <v>8890</v>
      </c>
      <c r="Q10279" s="17" t="s">
        <v>297</v>
      </c>
      <c r="R10279" s="18">
        <v>95</v>
      </c>
      <c r="S10279" s="10">
        <v>44</v>
      </c>
      <c r="AA10279" s="11" t="str">
        <f t="shared" si="160"/>
        <v>61. Vĩnh LongHuyện Vũng Liêm</v>
      </c>
    </row>
    <row r="10280" spans="11:27" ht="15.75">
      <c r="K10280" s="21"/>
      <c r="L10280" s="17"/>
      <c r="M10280" s="17"/>
      <c r="N10280" s="17" t="s">
        <v>524</v>
      </c>
      <c r="O10280" s="17" t="s">
        <v>1859</v>
      </c>
      <c r="P10280" s="17" t="s">
        <v>8891</v>
      </c>
      <c r="Q10280" s="17" t="s">
        <v>297</v>
      </c>
      <c r="R10280" s="18">
        <v>95</v>
      </c>
      <c r="S10280" s="10">
        <v>44</v>
      </c>
      <c r="AA10280" s="11" t="str">
        <f t="shared" si="160"/>
        <v>61. Vĩnh LongHuyện Vũng Liêm</v>
      </c>
    </row>
    <row r="10281" spans="11:27" ht="15.75">
      <c r="K10281" s="21"/>
      <c r="L10281" s="17"/>
      <c r="M10281" s="17"/>
      <c r="N10281" s="17" t="s">
        <v>524</v>
      </c>
      <c r="O10281" s="17" t="s">
        <v>1859</v>
      </c>
      <c r="P10281" s="17" t="s">
        <v>8892</v>
      </c>
      <c r="Q10281" s="17" t="s">
        <v>297</v>
      </c>
      <c r="R10281" s="18">
        <v>95</v>
      </c>
      <c r="S10281" s="10">
        <v>44</v>
      </c>
      <c r="AA10281" s="11" t="str">
        <f t="shared" si="160"/>
        <v>61. Vĩnh LongHuyện Vũng Liêm</v>
      </c>
    </row>
    <row r="10282" spans="11:27" ht="15.75">
      <c r="K10282" s="21"/>
      <c r="L10282" s="17"/>
      <c r="M10282" s="17"/>
      <c r="N10282" s="17" t="s">
        <v>524</v>
      </c>
      <c r="O10282" s="17" t="s">
        <v>1859</v>
      </c>
      <c r="P10282" s="17" t="s">
        <v>8893</v>
      </c>
      <c r="Q10282" s="17" t="s">
        <v>297</v>
      </c>
      <c r="R10282" s="18">
        <v>95</v>
      </c>
      <c r="S10282" s="10">
        <v>44</v>
      </c>
      <c r="AA10282" s="11" t="str">
        <f t="shared" si="160"/>
        <v>61. Vĩnh LongHuyện Vũng Liêm</v>
      </c>
    </row>
    <row r="10283" spans="11:27" ht="15.75">
      <c r="K10283" s="21"/>
      <c r="L10283" s="17"/>
      <c r="M10283" s="17"/>
      <c r="N10283" s="17" t="s">
        <v>524</v>
      </c>
      <c r="O10283" s="17" t="s">
        <v>1859</v>
      </c>
      <c r="P10283" s="17" t="s">
        <v>8894</v>
      </c>
      <c r="Q10283" s="17" t="s">
        <v>297</v>
      </c>
      <c r="R10283" s="18">
        <v>95</v>
      </c>
      <c r="S10283" s="10">
        <v>44</v>
      </c>
      <c r="AA10283" s="11" t="str">
        <f t="shared" si="160"/>
        <v>61. Vĩnh LongHuyện Vũng Liêm</v>
      </c>
    </row>
    <row r="10284" spans="11:27" ht="15.75">
      <c r="K10284" s="21"/>
      <c r="L10284" s="17"/>
      <c r="M10284" s="17"/>
      <c r="N10284" s="17" t="s">
        <v>524</v>
      </c>
      <c r="O10284" s="17" t="s">
        <v>1859</v>
      </c>
      <c r="P10284" s="17" t="s">
        <v>8895</v>
      </c>
      <c r="Q10284" s="17" t="s">
        <v>297</v>
      </c>
      <c r="R10284" s="18">
        <v>95</v>
      </c>
      <c r="S10284" s="10">
        <v>44</v>
      </c>
      <c r="AA10284" s="11" t="str">
        <f t="shared" si="160"/>
        <v>61. Vĩnh LongHuyện Vũng Liêm</v>
      </c>
    </row>
    <row r="10285" spans="11:27" ht="15.75">
      <c r="K10285" s="21"/>
      <c r="L10285" s="17"/>
      <c r="M10285" s="17"/>
      <c r="N10285" s="17" t="s">
        <v>524</v>
      </c>
      <c r="O10285" s="17" t="s">
        <v>1859</v>
      </c>
      <c r="P10285" s="17" t="s">
        <v>507</v>
      </c>
      <c r="Q10285" s="17" t="s">
        <v>297</v>
      </c>
      <c r="R10285" s="18">
        <v>95</v>
      </c>
      <c r="S10285" s="10">
        <v>44</v>
      </c>
      <c r="AA10285" s="11" t="str">
        <f t="shared" si="160"/>
        <v>61. Vĩnh LongHuyện Vũng Liêm</v>
      </c>
    </row>
    <row r="10286" spans="11:27" ht="15.75">
      <c r="K10286" s="21"/>
      <c r="L10286" s="17"/>
      <c r="M10286" s="17"/>
      <c r="N10286" s="17" t="s">
        <v>524</v>
      </c>
      <c r="O10286" s="17" t="s">
        <v>1859</v>
      </c>
      <c r="P10286" s="17" t="s">
        <v>1777</v>
      </c>
      <c r="Q10286" s="17" t="s">
        <v>297</v>
      </c>
      <c r="R10286" s="18">
        <v>95</v>
      </c>
      <c r="S10286" s="10">
        <v>44</v>
      </c>
      <c r="AA10286" s="11" t="str">
        <f t="shared" si="160"/>
        <v>61. Vĩnh LongHuyện Vũng Liêm</v>
      </c>
    </row>
    <row r="10287" spans="11:27" ht="15.75">
      <c r="K10287" s="21"/>
      <c r="L10287" s="17"/>
      <c r="M10287" s="17"/>
      <c r="N10287" s="17" t="s">
        <v>524</v>
      </c>
      <c r="O10287" s="17" t="s">
        <v>1859</v>
      </c>
      <c r="P10287" s="17" t="s">
        <v>1791</v>
      </c>
      <c r="Q10287" s="17" t="s">
        <v>297</v>
      </c>
      <c r="R10287" s="18">
        <v>95</v>
      </c>
      <c r="S10287" s="10">
        <v>44</v>
      </c>
      <c r="AA10287" s="11" t="str">
        <f t="shared" si="160"/>
        <v>61. Vĩnh LongHuyện Vũng Liêm</v>
      </c>
    </row>
    <row r="10288" spans="11:27" ht="15.75">
      <c r="K10288" s="21"/>
      <c r="L10288" s="17"/>
      <c r="M10288" s="17"/>
      <c r="N10288" s="17" t="s">
        <v>524</v>
      </c>
      <c r="O10288" s="17" t="s">
        <v>1859</v>
      </c>
      <c r="P10288" s="17" t="s">
        <v>8896</v>
      </c>
      <c r="Q10288" s="17" t="s">
        <v>297</v>
      </c>
      <c r="R10288" s="18">
        <v>95</v>
      </c>
      <c r="S10288" s="10">
        <v>44</v>
      </c>
      <c r="AA10288" s="11" t="str">
        <f t="shared" si="160"/>
        <v>61. Vĩnh LongHuyện Vũng Liêm</v>
      </c>
    </row>
    <row r="10289" spans="11:27" ht="15.75">
      <c r="K10289" s="21"/>
      <c r="L10289" s="17"/>
      <c r="M10289" s="17"/>
      <c r="N10289" s="17" t="s">
        <v>524</v>
      </c>
      <c r="O10289" s="17" t="s">
        <v>1859</v>
      </c>
      <c r="P10289" s="17" t="s">
        <v>8897</v>
      </c>
      <c r="Q10289" s="17" t="s">
        <v>297</v>
      </c>
      <c r="R10289" s="18">
        <v>95</v>
      </c>
      <c r="S10289" s="10">
        <v>44</v>
      </c>
      <c r="AA10289" s="11" t="str">
        <f t="shared" si="160"/>
        <v>61. Vĩnh LongHuyện Vũng Liêm</v>
      </c>
    </row>
    <row r="10290" spans="11:27" ht="15.75">
      <c r="K10290" s="21"/>
      <c r="L10290" s="17"/>
      <c r="M10290" s="17"/>
      <c r="N10290" s="17" t="s">
        <v>524</v>
      </c>
      <c r="O10290" s="17" t="s">
        <v>1859</v>
      </c>
      <c r="P10290" s="17" t="s">
        <v>8898</v>
      </c>
      <c r="Q10290" s="17" t="s">
        <v>297</v>
      </c>
      <c r="R10290" s="18">
        <v>95</v>
      </c>
      <c r="S10290" s="10">
        <v>44</v>
      </c>
      <c r="AA10290" s="11" t="str">
        <f t="shared" si="160"/>
        <v>61. Vĩnh LongHuyện Vũng Liêm</v>
      </c>
    </row>
    <row r="10291" spans="11:27" ht="15.75">
      <c r="K10291" s="21"/>
      <c r="L10291" s="17"/>
      <c r="M10291" s="17"/>
      <c r="N10291" s="17" t="s">
        <v>524</v>
      </c>
      <c r="O10291" s="17" t="s">
        <v>1859</v>
      </c>
      <c r="P10291" s="17" t="s">
        <v>2879</v>
      </c>
      <c r="Q10291" s="17" t="s">
        <v>297</v>
      </c>
      <c r="R10291" s="18">
        <v>95</v>
      </c>
      <c r="S10291" s="10">
        <v>44</v>
      </c>
      <c r="AA10291" s="11" t="str">
        <f t="shared" si="160"/>
        <v>61. Vĩnh LongHuyện Vũng Liêm</v>
      </c>
    </row>
    <row r="10292" spans="11:27" ht="15.75">
      <c r="K10292" s="21"/>
      <c r="L10292" s="17"/>
      <c r="M10292" s="17"/>
      <c r="N10292" s="17" t="s">
        <v>524</v>
      </c>
      <c r="O10292" s="17" t="s">
        <v>1859</v>
      </c>
      <c r="P10292" s="17" t="s">
        <v>4467</v>
      </c>
      <c r="Q10292" s="17" t="s">
        <v>297</v>
      </c>
      <c r="R10292" s="18">
        <v>95</v>
      </c>
      <c r="S10292" s="10">
        <v>44</v>
      </c>
      <c r="AA10292" s="11" t="str">
        <f t="shared" si="160"/>
        <v>61. Vĩnh LongHuyện Vũng Liêm</v>
      </c>
    </row>
    <row r="10293" spans="11:27" ht="15.75">
      <c r="K10293" s="21"/>
      <c r="L10293" s="17"/>
      <c r="M10293" s="17"/>
      <c r="N10293" s="17" t="s">
        <v>524</v>
      </c>
      <c r="O10293" s="17" t="s">
        <v>1859</v>
      </c>
      <c r="P10293" s="17" t="s">
        <v>8899</v>
      </c>
      <c r="Q10293" s="17" t="s">
        <v>297</v>
      </c>
      <c r="R10293" s="18">
        <v>95</v>
      </c>
      <c r="S10293" s="10">
        <v>44</v>
      </c>
      <c r="AA10293" s="11" t="str">
        <f t="shared" si="160"/>
        <v>61. Vĩnh LongHuyện Vũng Liêm</v>
      </c>
    </row>
    <row r="10294" spans="11:27" ht="15.75">
      <c r="K10294" s="21"/>
      <c r="L10294" s="17"/>
      <c r="M10294" s="17"/>
      <c r="N10294" s="17" t="s">
        <v>524</v>
      </c>
      <c r="O10294" s="17" t="s">
        <v>1859</v>
      </c>
      <c r="P10294" s="17" t="s">
        <v>8900</v>
      </c>
      <c r="Q10294" s="17" t="s">
        <v>297</v>
      </c>
      <c r="R10294" s="18">
        <v>95</v>
      </c>
      <c r="S10294" s="10">
        <v>44</v>
      </c>
      <c r="AA10294" s="11" t="str">
        <f t="shared" si="160"/>
        <v>61. Vĩnh LongHuyện Vũng Liêm</v>
      </c>
    </row>
    <row r="10295" spans="11:27" ht="15.75">
      <c r="K10295" s="21"/>
      <c r="L10295" s="17"/>
      <c r="M10295" s="17"/>
      <c r="N10295" s="17" t="s">
        <v>524</v>
      </c>
      <c r="O10295" s="17" t="s">
        <v>1861</v>
      </c>
      <c r="P10295" s="17" t="s">
        <v>2465</v>
      </c>
      <c r="Q10295" s="17" t="s">
        <v>297</v>
      </c>
      <c r="R10295" s="18">
        <v>95</v>
      </c>
      <c r="S10295" s="10">
        <v>44</v>
      </c>
      <c r="AA10295" s="11" t="str">
        <f t="shared" si="160"/>
        <v>61. Vĩnh LongThành phố Vĩnh Long</v>
      </c>
    </row>
    <row r="10296" spans="11:27" ht="15.75">
      <c r="K10296" s="21"/>
      <c r="L10296" s="17"/>
      <c r="M10296" s="17"/>
      <c r="N10296" s="17" t="s">
        <v>524</v>
      </c>
      <c r="O10296" s="17" t="s">
        <v>1861</v>
      </c>
      <c r="P10296" s="17" t="s">
        <v>2466</v>
      </c>
      <c r="Q10296" s="17" t="s">
        <v>297</v>
      </c>
      <c r="R10296" s="18">
        <v>95</v>
      </c>
      <c r="S10296" s="10">
        <v>44</v>
      </c>
      <c r="AA10296" s="11" t="str">
        <f t="shared" si="160"/>
        <v>61. Vĩnh LongThành phố Vĩnh Long</v>
      </c>
    </row>
    <row r="10297" spans="11:27" ht="15.75">
      <c r="K10297" s="21"/>
      <c r="L10297" s="17"/>
      <c r="M10297" s="17"/>
      <c r="N10297" s="17" t="s">
        <v>524</v>
      </c>
      <c r="O10297" s="17" t="s">
        <v>1861</v>
      </c>
      <c r="P10297" s="17" t="s">
        <v>2467</v>
      </c>
      <c r="Q10297" s="17" t="s">
        <v>297</v>
      </c>
      <c r="R10297" s="18">
        <v>95</v>
      </c>
      <c r="S10297" s="10">
        <v>44</v>
      </c>
      <c r="AA10297" s="11" t="str">
        <f t="shared" si="160"/>
        <v>61. Vĩnh LongThành phố Vĩnh Long</v>
      </c>
    </row>
    <row r="10298" spans="11:27" ht="15.75">
      <c r="K10298" s="21"/>
      <c r="L10298" s="17"/>
      <c r="M10298" s="17"/>
      <c r="N10298" s="17" t="s">
        <v>524</v>
      </c>
      <c r="O10298" s="17" t="s">
        <v>1861</v>
      </c>
      <c r="P10298" s="17" t="s">
        <v>2468</v>
      </c>
      <c r="Q10298" s="17" t="s">
        <v>297</v>
      </c>
      <c r="R10298" s="18">
        <v>95</v>
      </c>
      <c r="S10298" s="10">
        <v>44</v>
      </c>
      <c r="AA10298" s="11" t="str">
        <f t="shared" si="160"/>
        <v>61. Vĩnh LongThành phố Vĩnh Long</v>
      </c>
    </row>
    <row r="10299" spans="11:27" ht="15.75">
      <c r="K10299" s="21"/>
      <c r="L10299" s="17"/>
      <c r="M10299" s="17"/>
      <c r="N10299" s="17" t="s">
        <v>524</v>
      </c>
      <c r="O10299" s="17" t="s">
        <v>1861</v>
      </c>
      <c r="P10299" s="17" t="s">
        <v>2469</v>
      </c>
      <c r="Q10299" s="17" t="s">
        <v>297</v>
      </c>
      <c r="R10299" s="18">
        <v>95</v>
      </c>
      <c r="S10299" s="10">
        <v>44</v>
      </c>
      <c r="AA10299" s="11" t="str">
        <f t="shared" si="160"/>
        <v>61. Vĩnh LongThành phố Vĩnh Long</v>
      </c>
    </row>
    <row r="10300" spans="11:27" ht="15.75">
      <c r="K10300" s="21"/>
      <c r="L10300" s="17"/>
      <c r="M10300" s="17"/>
      <c r="N10300" s="17" t="s">
        <v>524</v>
      </c>
      <c r="O10300" s="17" t="s">
        <v>1861</v>
      </c>
      <c r="P10300" s="17" t="s">
        <v>1934</v>
      </c>
      <c r="Q10300" s="17" t="s">
        <v>297</v>
      </c>
      <c r="R10300" s="18">
        <v>95</v>
      </c>
      <c r="S10300" s="10">
        <v>44</v>
      </c>
      <c r="AA10300" s="11" t="str">
        <f t="shared" si="160"/>
        <v>61. Vĩnh LongThành phố Vĩnh Long</v>
      </c>
    </row>
    <row r="10301" spans="11:27" ht="15.75">
      <c r="K10301" s="21"/>
      <c r="L10301" s="17"/>
      <c r="M10301" s="17"/>
      <c r="N10301" s="17" t="s">
        <v>524</v>
      </c>
      <c r="O10301" s="17" t="s">
        <v>1861</v>
      </c>
      <c r="P10301" s="17" t="s">
        <v>1935</v>
      </c>
      <c r="Q10301" s="17" t="s">
        <v>297</v>
      </c>
      <c r="R10301" s="18">
        <v>95</v>
      </c>
      <c r="S10301" s="10">
        <v>44</v>
      </c>
      <c r="AA10301" s="11" t="str">
        <f t="shared" si="160"/>
        <v>61. Vĩnh LongThành phố Vĩnh Long</v>
      </c>
    </row>
    <row r="10302" spans="11:27" ht="15.75">
      <c r="K10302" s="21"/>
      <c r="L10302" s="17"/>
      <c r="M10302" s="17"/>
      <c r="N10302" s="17" t="s">
        <v>524</v>
      </c>
      <c r="O10302" s="17" t="s">
        <v>1861</v>
      </c>
      <c r="P10302" s="17" t="s">
        <v>3740</v>
      </c>
      <c r="Q10302" s="17" t="s">
        <v>297</v>
      </c>
      <c r="R10302" s="18">
        <v>95</v>
      </c>
      <c r="S10302" s="10">
        <v>44</v>
      </c>
      <c r="AA10302" s="11" t="str">
        <f t="shared" si="160"/>
        <v>61. Vĩnh LongThành phố Vĩnh Long</v>
      </c>
    </row>
    <row r="10303" spans="11:27" ht="15.75">
      <c r="K10303" s="21"/>
      <c r="L10303" s="17"/>
      <c r="M10303" s="17"/>
      <c r="N10303" s="17" t="s">
        <v>524</v>
      </c>
      <c r="O10303" s="17" t="s">
        <v>1861</v>
      </c>
      <c r="P10303" s="17" t="s">
        <v>8901</v>
      </c>
      <c r="Q10303" s="17" t="s">
        <v>297</v>
      </c>
      <c r="R10303" s="18">
        <v>95</v>
      </c>
      <c r="S10303" s="10">
        <v>44</v>
      </c>
      <c r="AA10303" s="11" t="str">
        <f t="shared" si="160"/>
        <v>61. Vĩnh LongThành phố Vĩnh Long</v>
      </c>
    </row>
    <row r="10304" spans="11:27" ht="15.75">
      <c r="K10304" s="21"/>
      <c r="L10304" s="17"/>
      <c r="M10304" s="17"/>
      <c r="N10304" s="17" t="s">
        <v>524</v>
      </c>
      <c r="O10304" s="17" t="s">
        <v>1861</v>
      </c>
      <c r="P10304" s="17" t="s">
        <v>8902</v>
      </c>
      <c r="Q10304" s="17" t="s">
        <v>297</v>
      </c>
      <c r="R10304" s="18">
        <v>95</v>
      </c>
      <c r="S10304" s="10">
        <v>44</v>
      </c>
      <c r="AA10304" s="11" t="str">
        <f t="shared" si="160"/>
        <v>61. Vĩnh LongThành phố Vĩnh Long</v>
      </c>
    </row>
    <row r="10305" spans="11:27" ht="15.75">
      <c r="K10305" s="21"/>
      <c r="L10305" s="17"/>
      <c r="M10305" s="17"/>
      <c r="N10305" s="17" t="s">
        <v>524</v>
      </c>
      <c r="O10305" s="17" t="s">
        <v>1861</v>
      </c>
      <c r="P10305" s="17" t="s">
        <v>8613</v>
      </c>
      <c r="Q10305" s="17" t="s">
        <v>297</v>
      </c>
      <c r="R10305" s="18">
        <v>95</v>
      </c>
      <c r="S10305" s="10">
        <v>44</v>
      </c>
      <c r="AA10305" s="11" t="str">
        <f t="shared" si="160"/>
        <v>61. Vĩnh LongThành phố Vĩnh Long</v>
      </c>
    </row>
    <row r="10306" spans="11:27" ht="15.75">
      <c r="K10306" s="21"/>
      <c r="L10306" s="17"/>
      <c r="M10306" s="17"/>
      <c r="N10306" s="17" t="s">
        <v>524</v>
      </c>
      <c r="O10306" s="17" t="s">
        <v>1863</v>
      </c>
      <c r="P10306" s="17" t="s">
        <v>8903</v>
      </c>
      <c r="Q10306" s="17" t="s">
        <v>297</v>
      </c>
      <c r="R10306" s="18">
        <v>95</v>
      </c>
      <c r="S10306" s="10">
        <v>44</v>
      </c>
      <c r="AA10306" s="11" t="str">
        <f t="shared" si="160"/>
        <v>61. Vĩnh LongThị xã Bình Minh</v>
      </c>
    </row>
    <row r="10307" spans="11:27" ht="15.75">
      <c r="K10307" s="21"/>
      <c r="L10307" s="17"/>
      <c r="M10307" s="17"/>
      <c r="N10307" s="17" t="s">
        <v>524</v>
      </c>
      <c r="O10307" s="17" t="s">
        <v>1863</v>
      </c>
      <c r="P10307" s="17" t="s">
        <v>8904</v>
      </c>
      <c r="Q10307" s="17" t="s">
        <v>297</v>
      </c>
      <c r="R10307" s="18">
        <v>95</v>
      </c>
      <c r="S10307" s="10">
        <v>44</v>
      </c>
      <c r="AA10307" s="11" t="str">
        <f t="shared" si="160"/>
        <v>61. Vĩnh LongThị xã Bình Minh</v>
      </c>
    </row>
    <row r="10308" spans="11:27" ht="15.75">
      <c r="K10308" s="21"/>
      <c r="L10308" s="17"/>
      <c r="M10308" s="17"/>
      <c r="N10308" s="17" t="s">
        <v>524</v>
      </c>
      <c r="O10308" s="17" t="s">
        <v>1863</v>
      </c>
      <c r="P10308" s="17" t="s">
        <v>8905</v>
      </c>
      <c r="Q10308" s="17" t="s">
        <v>297</v>
      </c>
      <c r="R10308" s="18">
        <v>95</v>
      </c>
      <c r="S10308" s="10">
        <v>44</v>
      </c>
      <c r="AA10308" s="11" t="str">
        <f t="shared" si="160"/>
        <v>61. Vĩnh LongThị xã Bình Minh</v>
      </c>
    </row>
    <row r="10309" spans="11:27" ht="15.75">
      <c r="K10309" s="21"/>
      <c r="L10309" s="17"/>
      <c r="M10309" s="17"/>
      <c r="N10309" s="17" t="s">
        <v>524</v>
      </c>
      <c r="O10309" s="17" t="s">
        <v>1863</v>
      </c>
      <c r="P10309" s="17" t="s">
        <v>2218</v>
      </c>
      <c r="Q10309" s="17" t="s">
        <v>297</v>
      </c>
      <c r="R10309" s="18">
        <v>95</v>
      </c>
      <c r="S10309" s="10">
        <v>44</v>
      </c>
      <c r="AA10309" s="11" t="str">
        <f t="shared" si="160"/>
        <v>61. Vĩnh LongThị xã Bình Minh</v>
      </c>
    </row>
    <row r="10310" spans="11:27" ht="15.75">
      <c r="K10310" s="21"/>
      <c r="L10310" s="17"/>
      <c r="M10310" s="17"/>
      <c r="N10310" s="17" t="s">
        <v>524</v>
      </c>
      <c r="O10310" s="17" t="s">
        <v>1863</v>
      </c>
      <c r="P10310" s="17" t="s">
        <v>4357</v>
      </c>
      <c r="Q10310" s="17" t="s">
        <v>297</v>
      </c>
      <c r="R10310" s="18">
        <v>95</v>
      </c>
      <c r="S10310" s="10">
        <v>44</v>
      </c>
      <c r="AA10310" s="11" t="str">
        <f t="shared" ref="AA10310:AA10373" si="161">N10310&amp;O10310</f>
        <v>61. Vĩnh LongThị xã Bình Minh</v>
      </c>
    </row>
    <row r="10311" spans="11:27" ht="15.75">
      <c r="K10311" s="21"/>
      <c r="L10311" s="17"/>
      <c r="M10311" s="17"/>
      <c r="N10311" s="17" t="s">
        <v>524</v>
      </c>
      <c r="O10311" s="17" t="s">
        <v>1863</v>
      </c>
      <c r="P10311" s="17" t="s">
        <v>1784</v>
      </c>
      <c r="Q10311" s="17" t="s">
        <v>297</v>
      </c>
      <c r="R10311" s="18">
        <v>95</v>
      </c>
      <c r="S10311" s="10">
        <v>44</v>
      </c>
      <c r="AA10311" s="11" t="str">
        <f t="shared" si="161"/>
        <v>61. Vĩnh LongThị xã Bình Minh</v>
      </c>
    </row>
    <row r="10312" spans="11:27" ht="15.75">
      <c r="K10312" s="21"/>
      <c r="L10312" s="17"/>
      <c r="M10312" s="17"/>
      <c r="N10312" s="17" t="s">
        <v>524</v>
      </c>
      <c r="O10312" s="17" t="s">
        <v>1863</v>
      </c>
      <c r="P10312" s="17" t="s">
        <v>2924</v>
      </c>
      <c r="Q10312" s="17" t="s">
        <v>297</v>
      </c>
      <c r="R10312" s="18">
        <v>95</v>
      </c>
      <c r="S10312" s="10">
        <v>44</v>
      </c>
      <c r="AA10312" s="11" t="str">
        <f t="shared" si="161"/>
        <v>61. Vĩnh LongThị xã Bình Minh</v>
      </c>
    </row>
    <row r="10313" spans="11:27" ht="15.75">
      <c r="K10313" s="21"/>
      <c r="L10313" s="17"/>
      <c r="M10313" s="17"/>
      <c r="N10313" s="17" t="s">
        <v>524</v>
      </c>
      <c r="O10313" s="17" t="s">
        <v>1863</v>
      </c>
      <c r="P10313" s="17" t="s">
        <v>3783</v>
      </c>
      <c r="Q10313" s="17" t="s">
        <v>297</v>
      </c>
      <c r="R10313" s="18">
        <v>95</v>
      </c>
      <c r="S10313" s="10">
        <v>44</v>
      </c>
      <c r="AA10313" s="11" t="str">
        <f t="shared" si="161"/>
        <v>61. Vĩnh LongThị xã Bình Minh</v>
      </c>
    </row>
    <row r="10314" spans="11:27" ht="15.75">
      <c r="K10314" s="21"/>
      <c r="L10314" s="17"/>
      <c r="M10314" s="17"/>
      <c r="N10314" s="17" t="s">
        <v>528</v>
      </c>
      <c r="O10314" s="17" t="s">
        <v>1865</v>
      </c>
      <c r="P10314" s="17" t="s">
        <v>8906</v>
      </c>
      <c r="Q10314" s="17" t="s">
        <v>297</v>
      </c>
      <c r="R10314" s="18">
        <v>95</v>
      </c>
      <c r="S10314" s="10">
        <v>44</v>
      </c>
      <c r="AA10314" s="11" t="str">
        <f t="shared" si="161"/>
        <v>62. Vĩnh PhúcHuyện Bình Xuyên</v>
      </c>
    </row>
    <row r="10315" spans="11:27" ht="15.75">
      <c r="K10315" s="21"/>
      <c r="L10315" s="17"/>
      <c r="M10315" s="17"/>
      <c r="N10315" s="17" t="s">
        <v>528</v>
      </c>
      <c r="O10315" s="17" t="s">
        <v>1865</v>
      </c>
      <c r="P10315" s="17" t="s">
        <v>8907</v>
      </c>
      <c r="Q10315" s="17" t="s">
        <v>297</v>
      </c>
      <c r="R10315" s="18">
        <v>95</v>
      </c>
      <c r="S10315" s="10">
        <v>44</v>
      </c>
      <c r="AA10315" s="11" t="str">
        <f t="shared" si="161"/>
        <v>62. Vĩnh PhúcHuyện Bình Xuyên</v>
      </c>
    </row>
    <row r="10316" spans="11:27" ht="15.75">
      <c r="K10316" s="21"/>
      <c r="L10316" s="17"/>
      <c r="M10316" s="17"/>
      <c r="N10316" s="17" t="s">
        <v>528</v>
      </c>
      <c r="O10316" s="17" t="s">
        <v>1865</v>
      </c>
      <c r="P10316" s="17" t="s">
        <v>8908</v>
      </c>
      <c r="Q10316" s="17" t="s">
        <v>297</v>
      </c>
      <c r="R10316" s="18">
        <v>95</v>
      </c>
      <c r="S10316" s="10">
        <v>44</v>
      </c>
      <c r="AA10316" s="11" t="str">
        <f t="shared" si="161"/>
        <v>62. Vĩnh PhúcHuyện Bình Xuyên</v>
      </c>
    </row>
    <row r="10317" spans="11:27" ht="15.75">
      <c r="K10317" s="21"/>
      <c r="L10317" s="17"/>
      <c r="M10317" s="17"/>
      <c r="N10317" s="17" t="s">
        <v>528</v>
      </c>
      <c r="O10317" s="17" t="s">
        <v>1865</v>
      </c>
      <c r="P10317" s="17" t="s">
        <v>8909</v>
      </c>
      <c r="Q10317" s="17" t="s">
        <v>297</v>
      </c>
      <c r="R10317" s="18">
        <v>95</v>
      </c>
      <c r="S10317" s="10">
        <v>44</v>
      </c>
      <c r="AA10317" s="11" t="str">
        <f t="shared" si="161"/>
        <v>62. Vĩnh PhúcHuyện Bình Xuyên</v>
      </c>
    </row>
    <row r="10318" spans="11:27" ht="15.75">
      <c r="K10318" s="21"/>
      <c r="L10318" s="17"/>
      <c r="M10318" s="17"/>
      <c r="N10318" s="17" t="s">
        <v>528</v>
      </c>
      <c r="O10318" s="17" t="s">
        <v>1865</v>
      </c>
      <c r="P10318" s="17" t="s">
        <v>8910</v>
      </c>
      <c r="Q10318" s="17" t="s">
        <v>297</v>
      </c>
      <c r="R10318" s="18">
        <v>95</v>
      </c>
      <c r="S10318" s="10">
        <v>44</v>
      </c>
      <c r="AA10318" s="11" t="str">
        <f t="shared" si="161"/>
        <v>62. Vĩnh PhúcHuyện Bình Xuyên</v>
      </c>
    </row>
    <row r="10319" spans="11:27" ht="15.75">
      <c r="K10319" s="21"/>
      <c r="L10319" s="17"/>
      <c r="M10319" s="17"/>
      <c r="N10319" s="17" t="s">
        <v>528</v>
      </c>
      <c r="O10319" s="17" t="s">
        <v>1865</v>
      </c>
      <c r="P10319" s="17" t="s">
        <v>833</v>
      </c>
      <c r="Q10319" s="17" t="s">
        <v>297</v>
      </c>
      <c r="R10319" s="18">
        <v>95</v>
      </c>
      <c r="S10319" s="10">
        <v>44</v>
      </c>
      <c r="AA10319" s="11" t="str">
        <f t="shared" si="161"/>
        <v>62. Vĩnh PhúcHuyện Bình Xuyên</v>
      </c>
    </row>
    <row r="10320" spans="11:27" ht="15.75">
      <c r="K10320" s="21"/>
      <c r="L10320" s="17"/>
      <c r="M10320" s="17"/>
      <c r="N10320" s="17" t="s">
        <v>528</v>
      </c>
      <c r="O10320" s="17" t="s">
        <v>1865</v>
      </c>
      <c r="P10320" s="17" t="s">
        <v>1801</v>
      </c>
      <c r="Q10320" s="17" t="s">
        <v>297</v>
      </c>
      <c r="R10320" s="18">
        <v>95</v>
      </c>
      <c r="S10320" s="10">
        <v>44</v>
      </c>
      <c r="AA10320" s="11" t="str">
        <f t="shared" si="161"/>
        <v>62. Vĩnh PhúcHuyện Bình Xuyên</v>
      </c>
    </row>
    <row r="10321" spans="11:27" ht="15.75">
      <c r="K10321" s="21"/>
      <c r="L10321" s="17"/>
      <c r="M10321" s="17"/>
      <c r="N10321" s="17" t="s">
        <v>528</v>
      </c>
      <c r="O10321" s="17" t="s">
        <v>1865</v>
      </c>
      <c r="P10321" s="17" t="s">
        <v>8911</v>
      </c>
      <c r="Q10321" s="17" t="s">
        <v>297</v>
      </c>
      <c r="R10321" s="18">
        <v>95</v>
      </c>
      <c r="S10321" s="10">
        <v>44</v>
      </c>
      <c r="AA10321" s="11" t="str">
        <f t="shared" si="161"/>
        <v>62. Vĩnh PhúcHuyện Bình Xuyên</v>
      </c>
    </row>
    <row r="10322" spans="11:27" ht="15.75">
      <c r="K10322" s="21"/>
      <c r="L10322" s="17"/>
      <c r="M10322" s="17"/>
      <c r="N10322" s="17" t="s">
        <v>528</v>
      </c>
      <c r="O10322" s="17" t="s">
        <v>1865</v>
      </c>
      <c r="P10322" s="17" t="s">
        <v>8912</v>
      </c>
      <c r="Q10322" s="17" t="s">
        <v>297</v>
      </c>
      <c r="R10322" s="18">
        <v>95</v>
      </c>
      <c r="S10322" s="10">
        <v>44</v>
      </c>
      <c r="AA10322" s="11" t="str">
        <f t="shared" si="161"/>
        <v>62. Vĩnh PhúcHuyện Bình Xuyên</v>
      </c>
    </row>
    <row r="10323" spans="11:27" ht="15.75">
      <c r="K10323" s="21"/>
      <c r="L10323" s="17"/>
      <c r="M10323" s="17"/>
      <c r="N10323" s="17" t="s">
        <v>528</v>
      </c>
      <c r="O10323" s="17" t="s">
        <v>1865</v>
      </c>
      <c r="P10323" s="17" t="s">
        <v>6454</v>
      </c>
      <c r="Q10323" s="17" t="s">
        <v>297</v>
      </c>
      <c r="R10323" s="18">
        <v>95</v>
      </c>
      <c r="S10323" s="10">
        <v>44</v>
      </c>
      <c r="AA10323" s="11" t="str">
        <f t="shared" si="161"/>
        <v>62. Vĩnh PhúcHuyện Bình Xuyên</v>
      </c>
    </row>
    <row r="10324" spans="11:27" ht="15.75">
      <c r="K10324" s="21"/>
      <c r="L10324" s="17"/>
      <c r="M10324" s="17"/>
      <c r="N10324" s="17" t="s">
        <v>528</v>
      </c>
      <c r="O10324" s="17" t="s">
        <v>1865</v>
      </c>
      <c r="P10324" s="17" t="s">
        <v>2002</v>
      </c>
      <c r="Q10324" s="17" t="s">
        <v>297</v>
      </c>
      <c r="R10324" s="18">
        <v>95</v>
      </c>
      <c r="S10324" s="10">
        <v>44</v>
      </c>
      <c r="AA10324" s="11" t="str">
        <f t="shared" si="161"/>
        <v>62. Vĩnh PhúcHuyện Bình Xuyên</v>
      </c>
    </row>
    <row r="10325" spans="11:27" ht="15.75">
      <c r="K10325" s="21"/>
      <c r="L10325" s="17"/>
      <c r="M10325" s="17"/>
      <c r="N10325" s="17" t="s">
        <v>528</v>
      </c>
      <c r="O10325" s="17" t="s">
        <v>1865</v>
      </c>
      <c r="P10325" s="17" t="s">
        <v>8819</v>
      </c>
      <c r="Q10325" s="17" t="s">
        <v>297</v>
      </c>
      <c r="R10325" s="18">
        <v>95</v>
      </c>
      <c r="S10325" s="10">
        <v>44</v>
      </c>
      <c r="AA10325" s="11" t="str">
        <f t="shared" si="161"/>
        <v>62. Vĩnh PhúcHuyện Bình Xuyên</v>
      </c>
    </row>
    <row r="10326" spans="11:27" ht="15.75">
      <c r="K10326" s="21"/>
      <c r="L10326" s="17"/>
      <c r="M10326" s="17"/>
      <c r="N10326" s="17" t="s">
        <v>528</v>
      </c>
      <c r="O10326" s="17" t="s">
        <v>1865</v>
      </c>
      <c r="P10326" s="17" t="s">
        <v>8913</v>
      </c>
      <c r="Q10326" s="17" t="s">
        <v>297</v>
      </c>
      <c r="R10326" s="18">
        <v>95</v>
      </c>
      <c r="S10326" s="10">
        <v>44</v>
      </c>
      <c r="AA10326" s="11" t="str">
        <f t="shared" si="161"/>
        <v>62. Vĩnh PhúcHuyện Bình Xuyên</v>
      </c>
    </row>
    <row r="10327" spans="11:27" ht="15.75">
      <c r="K10327" s="21"/>
      <c r="L10327" s="17"/>
      <c r="M10327" s="17"/>
      <c r="N10327" s="17" t="s">
        <v>528</v>
      </c>
      <c r="O10327" s="17" t="s">
        <v>1867</v>
      </c>
      <c r="P10327" s="17" t="s">
        <v>8914</v>
      </c>
      <c r="Q10327" s="17" t="s">
        <v>297</v>
      </c>
      <c r="R10327" s="18">
        <v>95</v>
      </c>
      <c r="S10327" s="10">
        <v>44</v>
      </c>
      <c r="AA10327" s="11" t="str">
        <f t="shared" si="161"/>
        <v>62. Vĩnh PhúcHuyện Lập Thạch</v>
      </c>
    </row>
    <row r="10328" spans="11:27" ht="15.75">
      <c r="K10328" s="21"/>
      <c r="L10328" s="17"/>
      <c r="M10328" s="17"/>
      <c r="N10328" s="17" t="s">
        <v>528</v>
      </c>
      <c r="O10328" s="17" t="s">
        <v>1867</v>
      </c>
      <c r="P10328" s="17" t="s">
        <v>8915</v>
      </c>
      <c r="Q10328" s="17" t="s">
        <v>297</v>
      </c>
      <c r="R10328" s="18">
        <v>95</v>
      </c>
      <c r="S10328" s="10">
        <v>44</v>
      </c>
      <c r="AA10328" s="11" t="str">
        <f t="shared" si="161"/>
        <v>62. Vĩnh PhúcHuyện Lập Thạch</v>
      </c>
    </row>
    <row r="10329" spans="11:27" ht="15.75">
      <c r="K10329" s="21"/>
      <c r="L10329" s="17"/>
      <c r="M10329" s="17"/>
      <c r="N10329" s="17" t="s">
        <v>528</v>
      </c>
      <c r="O10329" s="17" t="s">
        <v>1867</v>
      </c>
      <c r="P10329" s="17" t="s">
        <v>8916</v>
      </c>
      <c r="Q10329" s="17" t="s">
        <v>297</v>
      </c>
      <c r="R10329" s="18">
        <v>95</v>
      </c>
      <c r="S10329" s="10">
        <v>44</v>
      </c>
      <c r="AA10329" s="11" t="str">
        <f t="shared" si="161"/>
        <v>62. Vĩnh PhúcHuyện Lập Thạch</v>
      </c>
    </row>
    <row r="10330" spans="11:27" ht="15.75">
      <c r="K10330" s="21"/>
      <c r="L10330" s="17"/>
      <c r="M10330" s="17"/>
      <c r="N10330" s="17" t="s">
        <v>528</v>
      </c>
      <c r="O10330" s="17" t="s">
        <v>1867</v>
      </c>
      <c r="P10330" s="17" t="s">
        <v>8917</v>
      </c>
      <c r="Q10330" s="17" t="s">
        <v>297</v>
      </c>
      <c r="R10330" s="18">
        <v>95</v>
      </c>
      <c r="S10330" s="10">
        <v>44</v>
      </c>
      <c r="AA10330" s="11" t="str">
        <f t="shared" si="161"/>
        <v>62. Vĩnh PhúcHuyện Lập Thạch</v>
      </c>
    </row>
    <row r="10331" spans="11:27" ht="15.75">
      <c r="K10331" s="21"/>
      <c r="L10331" s="17"/>
      <c r="M10331" s="17"/>
      <c r="N10331" s="17" t="s">
        <v>528</v>
      </c>
      <c r="O10331" s="17" t="s">
        <v>1867</v>
      </c>
      <c r="P10331" s="17" t="s">
        <v>8918</v>
      </c>
      <c r="Q10331" s="17" t="s">
        <v>297</v>
      </c>
      <c r="R10331" s="18">
        <v>95</v>
      </c>
      <c r="S10331" s="10">
        <v>44</v>
      </c>
      <c r="AA10331" s="11" t="str">
        <f t="shared" si="161"/>
        <v>62. Vĩnh PhúcHuyện Lập Thạch</v>
      </c>
    </row>
    <row r="10332" spans="11:27" ht="15.75">
      <c r="K10332" s="21"/>
      <c r="L10332" s="17"/>
      <c r="M10332" s="17"/>
      <c r="N10332" s="17" t="s">
        <v>528</v>
      </c>
      <c r="O10332" s="17" t="s">
        <v>1867</v>
      </c>
      <c r="P10332" s="17" t="s">
        <v>8919</v>
      </c>
      <c r="Q10332" s="17" t="s">
        <v>297</v>
      </c>
      <c r="R10332" s="18">
        <v>95</v>
      </c>
      <c r="S10332" s="10">
        <v>44</v>
      </c>
      <c r="AA10332" s="11" t="str">
        <f t="shared" si="161"/>
        <v>62. Vĩnh PhúcHuyện Lập Thạch</v>
      </c>
    </row>
    <row r="10333" spans="11:27" ht="15.75">
      <c r="K10333" s="21"/>
      <c r="L10333" s="17"/>
      <c r="M10333" s="17"/>
      <c r="N10333" s="17" t="s">
        <v>528</v>
      </c>
      <c r="O10333" s="17" t="s">
        <v>1867</v>
      </c>
      <c r="P10333" s="17" t="s">
        <v>4546</v>
      </c>
      <c r="Q10333" s="17" t="s">
        <v>297</v>
      </c>
      <c r="R10333" s="18">
        <v>95</v>
      </c>
      <c r="S10333" s="10">
        <v>44</v>
      </c>
      <c r="AA10333" s="11" t="str">
        <f t="shared" si="161"/>
        <v>62. Vĩnh PhúcHuyện Lập Thạch</v>
      </c>
    </row>
    <row r="10334" spans="11:27" ht="15.75">
      <c r="K10334" s="21"/>
      <c r="L10334" s="17"/>
      <c r="M10334" s="17"/>
      <c r="N10334" s="17" t="s">
        <v>528</v>
      </c>
      <c r="O10334" s="17" t="s">
        <v>1867</v>
      </c>
      <c r="P10334" s="17" t="s">
        <v>4840</v>
      </c>
      <c r="Q10334" s="17" t="s">
        <v>297</v>
      </c>
      <c r="R10334" s="18">
        <v>95</v>
      </c>
      <c r="S10334" s="10">
        <v>44</v>
      </c>
      <c r="AA10334" s="11" t="str">
        <f t="shared" si="161"/>
        <v>62. Vĩnh PhúcHuyện Lập Thạch</v>
      </c>
    </row>
    <row r="10335" spans="11:27" ht="15.75">
      <c r="K10335" s="21"/>
      <c r="L10335" s="17"/>
      <c r="M10335" s="17"/>
      <c r="N10335" s="17" t="s">
        <v>528</v>
      </c>
      <c r="O10335" s="17" t="s">
        <v>1867</v>
      </c>
      <c r="P10335" s="17" t="s">
        <v>8920</v>
      </c>
      <c r="Q10335" s="17" t="s">
        <v>297</v>
      </c>
      <c r="R10335" s="18">
        <v>95</v>
      </c>
      <c r="S10335" s="10">
        <v>44</v>
      </c>
      <c r="AA10335" s="11" t="str">
        <f t="shared" si="161"/>
        <v>62. Vĩnh PhúcHuyện Lập Thạch</v>
      </c>
    </row>
    <row r="10336" spans="11:27" ht="15.75">
      <c r="K10336" s="21"/>
      <c r="L10336" s="17"/>
      <c r="M10336" s="17"/>
      <c r="N10336" s="17" t="s">
        <v>528</v>
      </c>
      <c r="O10336" s="17" t="s">
        <v>1867</v>
      </c>
      <c r="P10336" s="17" t="s">
        <v>1017</v>
      </c>
      <c r="Q10336" s="17" t="s">
        <v>297</v>
      </c>
      <c r="R10336" s="18">
        <v>95</v>
      </c>
      <c r="S10336" s="10">
        <v>44</v>
      </c>
      <c r="AA10336" s="11" t="str">
        <f t="shared" si="161"/>
        <v>62. Vĩnh PhúcHuyện Lập Thạch</v>
      </c>
    </row>
    <row r="10337" spans="11:27" ht="15.75">
      <c r="K10337" s="21"/>
      <c r="L10337" s="17"/>
      <c r="M10337" s="17"/>
      <c r="N10337" s="17" t="s">
        <v>528</v>
      </c>
      <c r="O10337" s="17" t="s">
        <v>1867</v>
      </c>
      <c r="P10337" s="17" t="s">
        <v>6334</v>
      </c>
      <c r="Q10337" s="17" t="s">
        <v>297</v>
      </c>
      <c r="R10337" s="18">
        <v>95</v>
      </c>
      <c r="S10337" s="10">
        <v>44</v>
      </c>
      <c r="AA10337" s="11" t="str">
        <f t="shared" si="161"/>
        <v>62. Vĩnh PhúcHuyện Lập Thạch</v>
      </c>
    </row>
    <row r="10338" spans="11:27" ht="15.75">
      <c r="K10338" s="21"/>
      <c r="L10338" s="17"/>
      <c r="M10338" s="17"/>
      <c r="N10338" s="17" t="s">
        <v>528</v>
      </c>
      <c r="O10338" s="17" t="s">
        <v>1867</v>
      </c>
      <c r="P10338" s="17" t="s">
        <v>1697</v>
      </c>
      <c r="Q10338" s="17" t="s">
        <v>297</v>
      </c>
      <c r="R10338" s="18">
        <v>95</v>
      </c>
      <c r="S10338" s="10">
        <v>44</v>
      </c>
      <c r="AA10338" s="11" t="str">
        <f t="shared" si="161"/>
        <v>62. Vĩnh PhúcHuyện Lập Thạch</v>
      </c>
    </row>
    <row r="10339" spans="11:27" ht="15.75">
      <c r="K10339" s="21"/>
      <c r="L10339" s="17"/>
      <c r="M10339" s="17"/>
      <c r="N10339" s="17" t="s">
        <v>528</v>
      </c>
      <c r="O10339" s="17" t="s">
        <v>1867</v>
      </c>
      <c r="P10339" s="17" t="s">
        <v>8921</v>
      </c>
      <c r="Q10339" s="17" t="s">
        <v>297</v>
      </c>
      <c r="R10339" s="18">
        <v>95</v>
      </c>
      <c r="S10339" s="10">
        <v>44</v>
      </c>
      <c r="AA10339" s="11" t="str">
        <f t="shared" si="161"/>
        <v>62. Vĩnh PhúcHuyện Lập Thạch</v>
      </c>
    </row>
    <row r="10340" spans="11:27" ht="15.75">
      <c r="K10340" s="21"/>
      <c r="L10340" s="17"/>
      <c r="M10340" s="17"/>
      <c r="N10340" s="17" t="s">
        <v>528</v>
      </c>
      <c r="O10340" s="17" t="s">
        <v>1867</v>
      </c>
      <c r="P10340" s="17" t="s">
        <v>8922</v>
      </c>
      <c r="Q10340" s="17" t="s">
        <v>297</v>
      </c>
      <c r="R10340" s="18">
        <v>95</v>
      </c>
      <c r="S10340" s="10">
        <v>44</v>
      </c>
      <c r="AA10340" s="11" t="str">
        <f t="shared" si="161"/>
        <v>62. Vĩnh PhúcHuyện Lập Thạch</v>
      </c>
    </row>
    <row r="10341" spans="11:27" ht="15.75">
      <c r="K10341" s="21"/>
      <c r="L10341" s="17"/>
      <c r="M10341" s="17"/>
      <c r="N10341" s="17" t="s">
        <v>528</v>
      </c>
      <c r="O10341" s="17" t="s">
        <v>1867</v>
      </c>
      <c r="P10341" s="17" t="s">
        <v>396</v>
      </c>
      <c r="Q10341" s="17" t="s">
        <v>297</v>
      </c>
      <c r="R10341" s="18">
        <v>95</v>
      </c>
      <c r="S10341" s="10">
        <v>44</v>
      </c>
      <c r="AA10341" s="11" t="str">
        <f t="shared" si="161"/>
        <v>62. Vĩnh PhúcHuyện Lập Thạch</v>
      </c>
    </row>
    <row r="10342" spans="11:27" ht="15.75">
      <c r="K10342" s="21"/>
      <c r="L10342" s="17"/>
      <c r="M10342" s="17"/>
      <c r="N10342" s="17" t="s">
        <v>528</v>
      </c>
      <c r="O10342" s="17" t="s">
        <v>1867</v>
      </c>
      <c r="P10342" s="17" t="s">
        <v>8923</v>
      </c>
      <c r="Q10342" s="17" t="s">
        <v>297</v>
      </c>
      <c r="R10342" s="18">
        <v>95</v>
      </c>
      <c r="S10342" s="10">
        <v>44</v>
      </c>
      <c r="AA10342" s="11" t="str">
        <f t="shared" si="161"/>
        <v>62. Vĩnh PhúcHuyện Lập Thạch</v>
      </c>
    </row>
    <row r="10343" spans="11:27" ht="15.75">
      <c r="K10343" s="21"/>
      <c r="L10343" s="17"/>
      <c r="M10343" s="17"/>
      <c r="N10343" s="17" t="s">
        <v>528</v>
      </c>
      <c r="O10343" s="17" t="s">
        <v>1867</v>
      </c>
      <c r="P10343" s="17" t="s">
        <v>8924</v>
      </c>
      <c r="Q10343" s="17" t="s">
        <v>297</v>
      </c>
      <c r="R10343" s="18">
        <v>95</v>
      </c>
      <c r="S10343" s="10">
        <v>44</v>
      </c>
      <c r="AA10343" s="11" t="str">
        <f t="shared" si="161"/>
        <v>62. Vĩnh PhúcHuyện Lập Thạch</v>
      </c>
    </row>
    <row r="10344" spans="11:27" ht="15.75">
      <c r="K10344" s="21"/>
      <c r="L10344" s="17"/>
      <c r="M10344" s="17"/>
      <c r="N10344" s="17" t="s">
        <v>528</v>
      </c>
      <c r="O10344" s="17" t="s">
        <v>1867</v>
      </c>
      <c r="P10344" s="17" t="s">
        <v>8925</v>
      </c>
      <c r="Q10344" s="17" t="s">
        <v>297</v>
      </c>
      <c r="R10344" s="18">
        <v>95</v>
      </c>
      <c r="S10344" s="10">
        <v>44</v>
      </c>
      <c r="AA10344" s="11" t="str">
        <f t="shared" si="161"/>
        <v>62. Vĩnh PhúcHuyện Lập Thạch</v>
      </c>
    </row>
    <row r="10345" spans="11:27" ht="15.75">
      <c r="K10345" s="21"/>
      <c r="L10345" s="17"/>
      <c r="M10345" s="17"/>
      <c r="N10345" s="17" t="s">
        <v>528</v>
      </c>
      <c r="O10345" s="17" t="s">
        <v>1867</v>
      </c>
      <c r="P10345" s="17" t="s">
        <v>4026</v>
      </c>
      <c r="Q10345" s="17" t="s">
        <v>297</v>
      </c>
      <c r="R10345" s="18">
        <v>95</v>
      </c>
      <c r="S10345" s="10">
        <v>44</v>
      </c>
      <c r="AA10345" s="11" t="str">
        <f t="shared" si="161"/>
        <v>62. Vĩnh PhúcHuyện Lập Thạch</v>
      </c>
    </row>
    <row r="10346" spans="11:27" ht="15.75">
      <c r="K10346" s="21"/>
      <c r="L10346" s="17"/>
      <c r="M10346" s="17"/>
      <c r="N10346" s="17" t="s">
        <v>528</v>
      </c>
      <c r="O10346" s="17" t="s">
        <v>1867</v>
      </c>
      <c r="P10346" s="17" t="s">
        <v>8926</v>
      </c>
      <c r="Q10346" s="17" t="s">
        <v>297</v>
      </c>
      <c r="R10346" s="18">
        <v>95</v>
      </c>
      <c r="S10346" s="10">
        <v>44</v>
      </c>
      <c r="AA10346" s="11" t="str">
        <f t="shared" si="161"/>
        <v>62. Vĩnh PhúcHuyện Lập Thạch</v>
      </c>
    </row>
    <row r="10347" spans="11:27" ht="15.75">
      <c r="K10347" s="21"/>
      <c r="L10347" s="17"/>
      <c r="M10347" s="17"/>
      <c r="N10347" s="17" t="s">
        <v>528</v>
      </c>
      <c r="O10347" s="17" t="s">
        <v>1869</v>
      </c>
      <c r="P10347" s="17" t="s">
        <v>4424</v>
      </c>
      <c r="Q10347" s="17" t="s">
        <v>297</v>
      </c>
      <c r="R10347" s="18">
        <v>95</v>
      </c>
      <c r="S10347" s="10">
        <v>44</v>
      </c>
      <c r="AA10347" s="11" t="str">
        <f t="shared" si="161"/>
        <v>62. Vĩnh PhúcHuyện Sông Lô</v>
      </c>
    </row>
    <row r="10348" spans="11:27" ht="15.75">
      <c r="K10348" s="21"/>
      <c r="L10348" s="17"/>
      <c r="M10348" s="17"/>
      <c r="N10348" s="17" t="s">
        <v>528</v>
      </c>
      <c r="O10348" s="17" t="s">
        <v>1869</v>
      </c>
      <c r="P10348" s="17" t="s">
        <v>8927</v>
      </c>
      <c r="Q10348" s="17" t="s">
        <v>297</v>
      </c>
      <c r="R10348" s="18">
        <v>95</v>
      </c>
      <c r="S10348" s="10">
        <v>44</v>
      </c>
      <c r="AA10348" s="11" t="str">
        <f t="shared" si="161"/>
        <v>62. Vĩnh PhúcHuyện Sông Lô</v>
      </c>
    </row>
    <row r="10349" spans="11:27" ht="15.75">
      <c r="K10349" s="21"/>
      <c r="L10349" s="17"/>
      <c r="M10349" s="17"/>
      <c r="N10349" s="17" t="s">
        <v>528</v>
      </c>
      <c r="O10349" s="17" t="s">
        <v>1869</v>
      </c>
      <c r="P10349" s="17" t="s">
        <v>8928</v>
      </c>
      <c r="Q10349" s="17" t="s">
        <v>297</v>
      </c>
      <c r="R10349" s="18">
        <v>95</v>
      </c>
      <c r="S10349" s="10">
        <v>44</v>
      </c>
      <c r="AA10349" s="11" t="str">
        <f t="shared" si="161"/>
        <v>62. Vĩnh PhúcHuyện Sông Lô</v>
      </c>
    </row>
    <row r="10350" spans="11:27" ht="15.75">
      <c r="K10350" s="21"/>
      <c r="L10350" s="17"/>
      <c r="M10350" s="17"/>
      <c r="N10350" s="17" t="s">
        <v>528</v>
      </c>
      <c r="O10350" s="17" t="s">
        <v>1869</v>
      </c>
      <c r="P10350" s="17" t="s">
        <v>8929</v>
      </c>
      <c r="Q10350" s="17" t="s">
        <v>297</v>
      </c>
      <c r="R10350" s="18">
        <v>95</v>
      </c>
      <c r="S10350" s="10">
        <v>44</v>
      </c>
      <c r="AA10350" s="11" t="str">
        <f t="shared" si="161"/>
        <v>62. Vĩnh PhúcHuyện Sông Lô</v>
      </c>
    </row>
    <row r="10351" spans="11:27" ht="15.75">
      <c r="K10351" s="21"/>
      <c r="L10351" s="17"/>
      <c r="M10351" s="17"/>
      <c r="N10351" s="17" t="s">
        <v>528</v>
      </c>
      <c r="O10351" s="17" t="s">
        <v>1869</v>
      </c>
      <c r="P10351" s="17" t="s">
        <v>8930</v>
      </c>
      <c r="Q10351" s="17" t="s">
        <v>297</v>
      </c>
      <c r="R10351" s="18">
        <v>95</v>
      </c>
      <c r="S10351" s="10">
        <v>44</v>
      </c>
      <c r="AA10351" s="11" t="str">
        <f t="shared" si="161"/>
        <v>62. Vĩnh PhúcHuyện Sông Lô</v>
      </c>
    </row>
    <row r="10352" spans="11:27" ht="15.75">
      <c r="K10352" s="21"/>
      <c r="L10352" s="17"/>
      <c r="M10352" s="17"/>
      <c r="N10352" s="17" t="s">
        <v>528</v>
      </c>
      <c r="O10352" s="17" t="s">
        <v>1869</v>
      </c>
      <c r="P10352" s="17" t="s">
        <v>6859</v>
      </c>
      <c r="Q10352" s="17" t="s">
        <v>297</v>
      </c>
      <c r="R10352" s="18">
        <v>95</v>
      </c>
      <c r="S10352" s="10">
        <v>44</v>
      </c>
      <c r="AA10352" s="11" t="str">
        <f t="shared" si="161"/>
        <v>62. Vĩnh PhúcHuyện Sông Lô</v>
      </c>
    </row>
    <row r="10353" spans="11:27" ht="15.75">
      <c r="K10353" s="21"/>
      <c r="L10353" s="17"/>
      <c r="M10353" s="17"/>
      <c r="N10353" s="17" t="s">
        <v>528</v>
      </c>
      <c r="O10353" s="17" t="s">
        <v>1869</v>
      </c>
      <c r="P10353" s="17" t="s">
        <v>8931</v>
      </c>
      <c r="Q10353" s="17" t="s">
        <v>297</v>
      </c>
      <c r="R10353" s="18">
        <v>95</v>
      </c>
      <c r="S10353" s="10">
        <v>44</v>
      </c>
      <c r="AA10353" s="11" t="str">
        <f t="shared" si="161"/>
        <v>62. Vĩnh PhúcHuyện Sông Lô</v>
      </c>
    </row>
    <row r="10354" spans="11:27" ht="15.75">
      <c r="K10354" s="21"/>
      <c r="L10354" s="17"/>
      <c r="M10354" s="17"/>
      <c r="N10354" s="17" t="s">
        <v>528</v>
      </c>
      <c r="O10354" s="17" t="s">
        <v>1869</v>
      </c>
      <c r="P10354" s="17" t="s">
        <v>8932</v>
      </c>
      <c r="Q10354" s="17" t="s">
        <v>297</v>
      </c>
      <c r="R10354" s="18">
        <v>95</v>
      </c>
      <c r="S10354" s="10">
        <v>44</v>
      </c>
      <c r="AA10354" s="11" t="str">
        <f t="shared" si="161"/>
        <v>62. Vĩnh PhúcHuyện Sông Lô</v>
      </c>
    </row>
    <row r="10355" spans="11:27" ht="15.75">
      <c r="K10355" s="21"/>
      <c r="L10355" s="17"/>
      <c r="M10355" s="17"/>
      <c r="N10355" s="17" t="s">
        <v>528</v>
      </c>
      <c r="O10355" s="17" t="s">
        <v>1869</v>
      </c>
      <c r="P10355" s="17" t="s">
        <v>8933</v>
      </c>
      <c r="Q10355" s="17" t="s">
        <v>297</v>
      </c>
      <c r="R10355" s="18">
        <v>95</v>
      </c>
      <c r="S10355" s="10">
        <v>44</v>
      </c>
      <c r="AA10355" s="11" t="str">
        <f t="shared" si="161"/>
        <v>62. Vĩnh PhúcHuyện Sông Lô</v>
      </c>
    </row>
    <row r="10356" spans="11:27" ht="15.75">
      <c r="K10356" s="21"/>
      <c r="L10356" s="17"/>
      <c r="M10356" s="17"/>
      <c r="N10356" s="17" t="s">
        <v>528</v>
      </c>
      <c r="O10356" s="17" t="s">
        <v>1869</v>
      </c>
      <c r="P10356" s="17" t="s">
        <v>8934</v>
      </c>
      <c r="Q10356" s="17" t="s">
        <v>297</v>
      </c>
      <c r="R10356" s="18">
        <v>95</v>
      </c>
      <c r="S10356" s="10">
        <v>44</v>
      </c>
      <c r="AA10356" s="11" t="str">
        <f t="shared" si="161"/>
        <v>62. Vĩnh PhúcHuyện Sông Lô</v>
      </c>
    </row>
    <row r="10357" spans="11:27" ht="15.75">
      <c r="K10357" s="21"/>
      <c r="L10357" s="17"/>
      <c r="M10357" s="17"/>
      <c r="N10357" s="17" t="s">
        <v>528</v>
      </c>
      <c r="O10357" s="17" t="s">
        <v>1869</v>
      </c>
      <c r="P10357" s="17" t="s">
        <v>3792</v>
      </c>
      <c r="Q10357" s="17" t="s">
        <v>297</v>
      </c>
      <c r="R10357" s="18">
        <v>95</v>
      </c>
      <c r="S10357" s="10">
        <v>44</v>
      </c>
      <c r="AA10357" s="11" t="str">
        <f t="shared" si="161"/>
        <v>62. Vĩnh PhúcHuyện Sông Lô</v>
      </c>
    </row>
    <row r="10358" spans="11:27" ht="15.75">
      <c r="K10358" s="21"/>
      <c r="L10358" s="17"/>
      <c r="M10358" s="17"/>
      <c r="N10358" s="17" t="s">
        <v>528</v>
      </c>
      <c r="O10358" s="17" t="s">
        <v>1869</v>
      </c>
      <c r="P10358" s="17" t="s">
        <v>8935</v>
      </c>
      <c r="Q10358" s="17" t="s">
        <v>297</v>
      </c>
      <c r="R10358" s="18">
        <v>95</v>
      </c>
      <c r="S10358" s="10">
        <v>44</v>
      </c>
      <c r="AA10358" s="11" t="str">
        <f t="shared" si="161"/>
        <v>62. Vĩnh PhúcHuyện Sông Lô</v>
      </c>
    </row>
    <row r="10359" spans="11:27" ht="15.75">
      <c r="K10359" s="21"/>
      <c r="L10359" s="17"/>
      <c r="M10359" s="17"/>
      <c r="N10359" s="17" t="s">
        <v>528</v>
      </c>
      <c r="O10359" s="17" t="s">
        <v>1869</v>
      </c>
      <c r="P10359" s="17" t="s">
        <v>8936</v>
      </c>
      <c r="Q10359" s="17" t="s">
        <v>297</v>
      </c>
      <c r="R10359" s="18">
        <v>95</v>
      </c>
      <c r="S10359" s="10">
        <v>44</v>
      </c>
      <c r="AA10359" s="11" t="str">
        <f t="shared" si="161"/>
        <v>62. Vĩnh PhúcHuyện Sông Lô</v>
      </c>
    </row>
    <row r="10360" spans="11:27" ht="15.75">
      <c r="K10360" s="21"/>
      <c r="L10360" s="17"/>
      <c r="M10360" s="17"/>
      <c r="N10360" s="17" t="s">
        <v>528</v>
      </c>
      <c r="O10360" s="17" t="s">
        <v>1869</v>
      </c>
      <c r="P10360" s="17" t="s">
        <v>8937</v>
      </c>
      <c r="Q10360" s="17" t="s">
        <v>297</v>
      </c>
      <c r="R10360" s="18">
        <v>95</v>
      </c>
      <c r="S10360" s="10">
        <v>44</v>
      </c>
      <c r="AA10360" s="11" t="str">
        <f t="shared" si="161"/>
        <v>62. Vĩnh PhúcHuyện Sông Lô</v>
      </c>
    </row>
    <row r="10361" spans="11:27" ht="15.75">
      <c r="K10361" s="21"/>
      <c r="L10361" s="17"/>
      <c r="M10361" s="17"/>
      <c r="N10361" s="17" t="s">
        <v>528</v>
      </c>
      <c r="O10361" s="17" t="s">
        <v>1869</v>
      </c>
      <c r="P10361" s="17" t="s">
        <v>567</v>
      </c>
      <c r="Q10361" s="17" t="s">
        <v>297</v>
      </c>
      <c r="R10361" s="18">
        <v>95</v>
      </c>
      <c r="S10361" s="10">
        <v>44</v>
      </c>
      <c r="AA10361" s="11" t="str">
        <f t="shared" si="161"/>
        <v>62. Vĩnh PhúcHuyện Sông Lô</v>
      </c>
    </row>
    <row r="10362" spans="11:27" ht="15.75">
      <c r="K10362" s="21"/>
      <c r="L10362" s="17"/>
      <c r="M10362" s="17"/>
      <c r="N10362" s="17" t="s">
        <v>528</v>
      </c>
      <c r="O10362" s="17" t="s">
        <v>1869</v>
      </c>
      <c r="P10362" s="17" t="s">
        <v>8938</v>
      </c>
      <c r="Q10362" s="17" t="s">
        <v>297</v>
      </c>
      <c r="R10362" s="18">
        <v>95</v>
      </c>
      <c r="S10362" s="10">
        <v>44</v>
      </c>
      <c r="AA10362" s="11" t="str">
        <f t="shared" si="161"/>
        <v>62. Vĩnh PhúcHuyện Sông Lô</v>
      </c>
    </row>
    <row r="10363" spans="11:27" ht="15.75">
      <c r="K10363" s="21"/>
      <c r="L10363" s="17"/>
      <c r="M10363" s="17"/>
      <c r="N10363" s="17" t="s">
        <v>528</v>
      </c>
      <c r="O10363" s="17" t="s">
        <v>1869</v>
      </c>
      <c r="P10363" s="17" t="s">
        <v>8939</v>
      </c>
      <c r="Q10363" s="17" t="s">
        <v>297</v>
      </c>
      <c r="R10363" s="18">
        <v>95</v>
      </c>
      <c r="S10363" s="10">
        <v>44</v>
      </c>
      <c r="AA10363" s="11" t="str">
        <f t="shared" si="161"/>
        <v>62. Vĩnh PhúcHuyện Sông Lô</v>
      </c>
    </row>
    <row r="10364" spans="11:27" ht="15.75">
      <c r="K10364" s="21"/>
      <c r="L10364" s="17"/>
      <c r="M10364" s="17"/>
      <c r="N10364" s="17" t="s">
        <v>528</v>
      </c>
      <c r="O10364" s="17" t="s">
        <v>1871</v>
      </c>
      <c r="P10364" s="17" t="s">
        <v>8940</v>
      </c>
      <c r="Q10364" s="17" t="s">
        <v>297</v>
      </c>
      <c r="R10364" s="18">
        <v>95</v>
      </c>
      <c r="S10364" s="10">
        <v>44</v>
      </c>
      <c r="AA10364" s="11" t="str">
        <f t="shared" si="161"/>
        <v>62. Vĩnh PhúcHuyện Tam Dương</v>
      </c>
    </row>
    <row r="10365" spans="11:27" ht="15.75">
      <c r="K10365" s="21"/>
      <c r="L10365" s="17"/>
      <c r="M10365" s="17"/>
      <c r="N10365" s="17" t="s">
        <v>528</v>
      </c>
      <c r="O10365" s="17" t="s">
        <v>1871</v>
      </c>
      <c r="P10365" s="17" t="s">
        <v>2298</v>
      </c>
      <c r="Q10365" s="17" t="s">
        <v>297</v>
      </c>
      <c r="R10365" s="18">
        <v>95</v>
      </c>
      <c r="S10365" s="10">
        <v>44</v>
      </c>
      <c r="AA10365" s="11" t="str">
        <f t="shared" si="161"/>
        <v>62. Vĩnh PhúcHuyện Tam Dương</v>
      </c>
    </row>
    <row r="10366" spans="11:27" ht="15.75">
      <c r="K10366" s="21"/>
      <c r="L10366" s="17"/>
      <c r="M10366" s="17"/>
      <c r="N10366" s="17" t="s">
        <v>528</v>
      </c>
      <c r="O10366" s="17" t="s">
        <v>1871</v>
      </c>
      <c r="P10366" s="17" t="s">
        <v>8941</v>
      </c>
      <c r="Q10366" s="17" t="s">
        <v>297</v>
      </c>
      <c r="R10366" s="18">
        <v>95</v>
      </c>
      <c r="S10366" s="10">
        <v>44</v>
      </c>
      <c r="AA10366" s="11" t="str">
        <f t="shared" si="161"/>
        <v>62. Vĩnh PhúcHuyện Tam Dương</v>
      </c>
    </row>
    <row r="10367" spans="11:27" ht="15.75">
      <c r="K10367" s="21"/>
      <c r="L10367" s="17"/>
      <c r="M10367" s="17"/>
      <c r="N10367" s="17" t="s">
        <v>528</v>
      </c>
      <c r="O10367" s="17" t="s">
        <v>1871</v>
      </c>
      <c r="P10367" s="17" t="s">
        <v>8942</v>
      </c>
      <c r="Q10367" s="17" t="s">
        <v>297</v>
      </c>
      <c r="R10367" s="18">
        <v>95</v>
      </c>
      <c r="S10367" s="10">
        <v>44</v>
      </c>
      <c r="AA10367" s="11" t="str">
        <f t="shared" si="161"/>
        <v>62. Vĩnh PhúcHuyện Tam Dương</v>
      </c>
    </row>
    <row r="10368" spans="11:27" ht="15.75">
      <c r="K10368" s="21"/>
      <c r="L10368" s="17"/>
      <c r="M10368" s="17"/>
      <c r="N10368" s="17" t="s">
        <v>528</v>
      </c>
      <c r="O10368" s="17" t="s">
        <v>1871</v>
      </c>
      <c r="P10368" s="17" t="s">
        <v>8943</v>
      </c>
      <c r="Q10368" s="17" t="s">
        <v>297</v>
      </c>
      <c r="R10368" s="18">
        <v>95</v>
      </c>
      <c r="S10368" s="10">
        <v>44</v>
      </c>
      <c r="AA10368" s="11" t="str">
        <f t="shared" si="161"/>
        <v>62. Vĩnh PhúcHuyện Tam Dương</v>
      </c>
    </row>
    <row r="10369" spans="11:27" ht="15.75">
      <c r="K10369" s="21"/>
      <c r="L10369" s="17"/>
      <c r="M10369" s="17"/>
      <c r="N10369" s="17" t="s">
        <v>528</v>
      </c>
      <c r="O10369" s="17" t="s">
        <v>1871</v>
      </c>
      <c r="P10369" s="17" t="s">
        <v>8944</v>
      </c>
      <c r="Q10369" s="17" t="s">
        <v>297</v>
      </c>
      <c r="R10369" s="18">
        <v>95</v>
      </c>
      <c r="S10369" s="10">
        <v>44</v>
      </c>
      <c r="AA10369" s="11" t="str">
        <f t="shared" si="161"/>
        <v>62. Vĩnh PhúcHuyện Tam Dương</v>
      </c>
    </row>
    <row r="10370" spans="11:27" ht="15.75">
      <c r="K10370" s="21"/>
      <c r="L10370" s="17"/>
      <c r="M10370" s="17"/>
      <c r="N10370" s="17" t="s">
        <v>528</v>
      </c>
      <c r="O10370" s="17" t="s">
        <v>1871</v>
      </c>
      <c r="P10370" s="17" t="s">
        <v>8945</v>
      </c>
      <c r="Q10370" s="17" t="s">
        <v>297</v>
      </c>
      <c r="R10370" s="18">
        <v>95</v>
      </c>
      <c r="S10370" s="10">
        <v>44</v>
      </c>
      <c r="AA10370" s="11" t="str">
        <f t="shared" si="161"/>
        <v>62. Vĩnh PhúcHuyện Tam Dương</v>
      </c>
    </row>
    <row r="10371" spans="11:27" ht="15.75">
      <c r="K10371" s="21"/>
      <c r="L10371" s="17"/>
      <c r="M10371" s="17"/>
      <c r="N10371" s="17" t="s">
        <v>528</v>
      </c>
      <c r="O10371" s="17" t="s">
        <v>1871</v>
      </c>
      <c r="P10371" s="17" t="s">
        <v>8946</v>
      </c>
      <c r="Q10371" s="17" t="s">
        <v>297</v>
      </c>
      <c r="R10371" s="18">
        <v>95</v>
      </c>
      <c r="S10371" s="10">
        <v>44</v>
      </c>
      <c r="AA10371" s="11" t="str">
        <f t="shared" si="161"/>
        <v>62. Vĩnh PhúcHuyện Tam Dương</v>
      </c>
    </row>
    <row r="10372" spans="11:27" ht="15.75">
      <c r="K10372" s="21"/>
      <c r="L10372" s="17"/>
      <c r="M10372" s="17"/>
      <c r="N10372" s="17" t="s">
        <v>528</v>
      </c>
      <c r="O10372" s="17" t="s">
        <v>1871</v>
      </c>
      <c r="P10372" s="17" t="s">
        <v>2544</v>
      </c>
      <c r="Q10372" s="17" t="s">
        <v>297</v>
      </c>
      <c r="R10372" s="18">
        <v>95</v>
      </c>
      <c r="S10372" s="10">
        <v>44</v>
      </c>
      <c r="AA10372" s="11" t="str">
        <f t="shared" si="161"/>
        <v>62. Vĩnh PhúcHuyện Tam Dương</v>
      </c>
    </row>
    <row r="10373" spans="11:27" ht="15.75">
      <c r="K10373" s="21"/>
      <c r="L10373" s="17"/>
      <c r="M10373" s="17"/>
      <c r="N10373" s="17" t="s">
        <v>528</v>
      </c>
      <c r="O10373" s="17" t="s">
        <v>1871</v>
      </c>
      <c r="P10373" s="17" t="s">
        <v>8947</v>
      </c>
      <c r="Q10373" s="17" t="s">
        <v>297</v>
      </c>
      <c r="R10373" s="18">
        <v>95</v>
      </c>
      <c r="S10373" s="10">
        <v>44</v>
      </c>
      <c r="AA10373" s="11" t="str">
        <f t="shared" si="161"/>
        <v>62. Vĩnh PhúcHuyện Tam Dương</v>
      </c>
    </row>
    <row r="10374" spans="11:27" ht="15.75">
      <c r="K10374" s="21"/>
      <c r="L10374" s="17"/>
      <c r="M10374" s="17"/>
      <c r="N10374" s="17" t="s">
        <v>528</v>
      </c>
      <c r="O10374" s="17" t="s">
        <v>1871</v>
      </c>
      <c r="P10374" s="17" t="s">
        <v>2421</v>
      </c>
      <c r="Q10374" s="17" t="s">
        <v>297</v>
      </c>
      <c r="R10374" s="18">
        <v>95</v>
      </c>
      <c r="S10374" s="10">
        <v>44</v>
      </c>
      <c r="AA10374" s="11" t="str">
        <f t="shared" ref="AA10374:AA10437" si="162">N10374&amp;O10374</f>
        <v>62. Vĩnh PhúcHuyện Tam Dương</v>
      </c>
    </row>
    <row r="10375" spans="11:27" ht="15.75">
      <c r="K10375" s="21"/>
      <c r="L10375" s="17"/>
      <c r="M10375" s="17"/>
      <c r="N10375" s="17" t="s">
        <v>528</v>
      </c>
      <c r="O10375" s="17" t="s">
        <v>1871</v>
      </c>
      <c r="P10375" s="17" t="s">
        <v>2551</v>
      </c>
      <c r="Q10375" s="17" t="s">
        <v>297</v>
      </c>
      <c r="R10375" s="18">
        <v>95</v>
      </c>
      <c r="S10375" s="10">
        <v>44</v>
      </c>
      <c r="AA10375" s="11" t="str">
        <f t="shared" si="162"/>
        <v>62. Vĩnh PhúcHuyện Tam Dương</v>
      </c>
    </row>
    <row r="10376" spans="11:27" ht="15.75">
      <c r="K10376" s="21"/>
      <c r="L10376" s="17"/>
      <c r="M10376" s="17"/>
      <c r="N10376" s="17" t="s">
        <v>528</v>
      </c>
      <c r="O10376" s="17" t="s">
        <v>1871</v>
      </c>
      <c r="P10376" s="17" t="s">
        <v>8948</v>
      </c>
      <c r="Q10376" s="17" t="s">
        <v>297</v>
      </c>
      <c r="R10376" s="18">
        <v>95</v>
      </c>
      <c r="S10376" s="10">
        <v>44</v>
      </c>
      <c r="AA10376" s="11" t="str">
        <f t="shared" si="162"/>
        <v>62. Vĩnh PhúcHuyện Tam Dương</v>
      </c>
    </row>
    <row r="10377" spans="11:27" ht="15.75">
      <c r="K10377" s="21"/>
      <c r="L10377" s="17"/>
      <c r="M10377" s="17"/>
      <c r="N10377" s="17" t="s">
        <v>528</v>
      </c>
      <c r="O10377" s="17" t="s">
        <v>1873</v>
      </c>
      <c r="P10377" s="17" t="s">
        <v>8949</v>
      </c>
      <c r="Q10377" s="17" t="s">
        <v>297</v>
      </c>
      <c r="R10377" s="18">
        <v>95</v>
      </c>
      <c r="S10377" s="10">
        <v>44</v>
      </c>
      <c r="AA10377" s="11" t="str">
        <f t="shared" si="162"/>
        <v>62. Vĩnh PhúcHuyện Tam Đảo</v>
      </c>
    </row>
    <row r="10378" spans="11:27" ht="15.75">
      <c r="K10378" s="21"/>
      <c r="L10378" s="17"/>
      <c r="M10378" s="17"/>
      <c r="N10378" s="17" t="s">
        <v>528</v>
      </c>
      <c r="O10378" s="17" t="s">
        <v>1873</v>
      </c>
      <c r="P10378" s="17" t="s">
        <v>8950</v>
      </c>
      <c r="Q10378" s="17" t="s">
        <v>297</v>
      </c>
      <c r="R10378" s="18">
        <v>95</v>
      </c>
      <c r="S10378" s="10">
        <v>44</v>
      </c>
      <c r="AA10378" s="11" t="str">
        <f t="shared" si="162"/>
        <v>62. Vĩnh PhúcHuyện Tam Đảo</v>
      </c>
    </row>
    <row r="10379" spans="11:27" ht="15.75">
      <c r="K10379" s="21"/>
      <c r="L10379" s="17"/>
      <c r="M10379" s="17"/>
      <c r="N10379" s="17" t="s">
        <v>528</v>
      </c>
      <c r="O10379" s="17" t="s">
        <v>1873</v>
      </c>
      <c r="P10379" s="17" t="s">
        <v>8951</v>
      </c>
      <c r="Q10379" s="17" t="s">
        <v>297</v>
      </c>
      <c r="R10379" s="18">
        <v>95</v>
      </c>
      <c r="S10379" s="10">
        <v>44</v>
      </c>
      <c r="AA10379" s="11" t="str">
        <f t="shared" si="162"/>
        <v>62. Vĩnh PhúcHuyện Tam Đảo</v>
      </c>
    </row>
    <row r="10380" spans="11:27" ht="15.75">
      <c r="K10380" s="21"/>
      <c r="L10380" s="17"/>
      <c r="M10380" s="17"/>
      <c r="N10380" s="17" t="s">
        <v>528</v>
      </c>
      <c r="O10380" s="17" t="s">
        <v>1873</v>
      </c>
      <c r="P10380" s="17" t="s">
        <v>8952</v>
      </c>
      <c r="Q10380" s="17" t="s">
        <v>297</v>
      </c>
      <c r="R10380" s="18">
        <v>95</v>
      </c>
      <c r="S10380" s="10">
        <v>44</v>
      </c>
      <c r="AA10380" s="11" t="str">
        <f t="shared" si="162"/>
        <v>62. Vĩnh PhúcHuyện Tam Đảo</v>
      </c>
    </row>
    <row r="10381" spans="11:27" ht="15.75">
      <c r="K10381" s="21"/>
      <c r="L10381" s="17"/>
      <c r="M10381" s="17"/>
      <c r="N10381" s="17" t="s">
        <v>528</v>
      </c>
      <c r="O10381" s="17" t="s">
        <v>1873</v>
      </c>
      <c r="P10381" s="17" t="s">
        <v>8953</v>
      </c>
      <c r="Q10381" s="17" t="s">
        <v>297</v>
      </c>
      <c r="R10381" s="18">
        <v>95</v>
      </c>
      <c r="S10381" s="10">
        <v>44</v>
      </c>
      <c r="AA10381" s="11" t="str">
        <f t="shared" si="162"/>
        <v>62. Vĩnh PhúcHuyện Tam Đảo</v>
      </c>
    </row>
    <row r="10382" spans="11:27" ht="15.75">
      <c r="K10382" s="21"/>
      <c r="L10382" s="17"/>
      <c r="M10382" s="17"/>
      <c r="N10382" s="17" t="s">
        <v>528</v>
      </c>
      <c r="O10382" s="17" t="s">
        <v>1873</v>
      </c>
      <c r="P10382" s="17" t="s">
        <v>5677</v>
      </c>
      <c r="Q10382" s="17" t="s">
        <v>297</v>
      </c>
      <c r="R10382" s="18">
        <v>95</v>
      </c>
      <c r="S10382" s="10">
        <v>44</v>
      </c>
      <c r="AA10382" s="11" t="str">
        <f t="shared" si="162"/>
        <v>62. Vĩnh PhúcHuyện Tam Đảo</v>
      </c>
    </row>
    <row r="10383" spans="11:27" ht="15.75">
      <c r="K10383" s="21"/>
      <c r="L10383" s="17"/>
      <c r="M10383" s="17"/>
      <c r="N10383" s="17" t="s">
        <v>528</v>
      </c>
      <c r="O10383" s="17" t="s">
        <v>1873</v>
      </c>
      <c r="P10383" s="17" t="s">
        <v>345</v>
      </c>
      <c r="Q10383" s="17" t="s">
        <v>297</v>
      </c>
      <c r="R10383" s="18">
        <v>95</v>
      </c>
      <c r="S10383" s="10">
        <v>44</v>
      </c>
      <c r="AA10383" s="11" t="str">
        <f t="shared" si="162"/>
        <v>62. Vĩnh PhúcHuyện Tam Đảo</v>
      </c>
    </row>
    <row r="10384" spans="11:27" ht="15.75">
      <c r="K10384" s="21"/>
      <c r="L10384" s="17"/>
      <c r="M10384" s="17"/>
      <c r="N10384" s="17" t="s">
        <v>528</v>
      </c>
      <c r="O10384" s="17" t="s">
        <v>1873</v>
      </c>
      <c r="P10384" s="17" t="s">
        <v>8954</v>
      </c>
      <c r="Q10384" s="17" t="s">
        <v>297</v>
      </c>
      <c r="R10384" s="18">
        <v>95</v>
      </c>
      <c r="S10384" s="10">
        <v>44</v>
      </c>
      <c r="AA10384" s="11" t="str">
        <f t="shared" si="162"/>
        <v>62. Vĩnh PhúcHuyện Tam Đảo</v>
      </c>
    </row>
    <row r="10385" spans="11:27" ht="15.75">
      <c r="K10385" s="21"/>
      <c r="L10385" s="17"/>
      <c r="M10385" s="17"/>
      <c r="N10385" s="17" t="s">
        <v>528</v>
      </c>
      <c r="O10385" s="17" t="s">
        <v>1873</v>
      </c>
      <c r="P10385" s="17" t="s">
        <v>6230</v>
      </c>
      <c r="Q10385" s="17" t="s">
        <v>297</v>
      </c>
      <c r="R10385" s="18">
        <v>95</v>
      </c>
      <c r="S10385" s="10">
        <v>44</v>
      </c>
      <c r="AA10385" s="11" t="str">
        <f t="shared" si="162"/>
        <v>62. Vĩnh PhúcHuyện Tam Đảo</v>
      </c>
    </row>
    <row r="10386" spans="11:27" ht="15.75">
      <c r="K10386" s="21"/>
      <c r="L10386" s="17"/>
      <c r="M10386" s="17"/>
      <c r="N10386" s="17" t="s">
        <v>528</v>
      </c>
      <c r="O10386" s="17" t="s">
        <v>1875</v>
      </c>
      <c r="P10386" s="17" t="s">
        <v>8955</v>
      </c>
      <c r="Q10386" s="17" t="s">
        <v>297</v>
      </c>
      <c r="R10386" s="18">
        <v>95</v>
      </c>
      <c r="S10386" s="10">
        <v>44</v>
      </c>
      <c r="AA10386" s="11" t="str">
        <f t="shared" si="162"/>
        <v>62. Vĩnh PhúcHuyện Vĩnh Tường</v>
      </c>
    </row>
    <row r="10387" spans="11:27" ht="15.75">
      <c r="K10387" s="21"/>
      <c r="L10387" s="17"/>
      <c r="M10387" s="17"/>
      <c r="N10387" s="17" t="s">
        <v>528</v>
      </c>
      <c r="O10387" s="17" t="s">
        <v>1875</v>
      </c>
      <c r="P10387" s="17" t="s">
        <v>8956</v>
      </c>
      <c r="Q10387" s="17" t="s">
        <v>297</v>
      </c>
      <c r="R10387" s="18">
        <v>95</v>
      </c>
      <c r="S10387" s="10">
        <v>44</v>
      </c>
      <c r="AA10387" s="11" t="str">
        <f t="shared" si="162"/>
        <v>62. Vĩnh PhúcHuyện Vĩnh Tường</v>
      </c>
    </row>
    <row r="10388" spans="11:27" ht="15.75">
      <c r="K10388" s="21"/>
      <c r="L10388" s="17"/>
      <c r="M10388" s="17"/>
      <c r="N10388" s="17" t="s">
        <v>528</v>
      </c>
      <c r="O10388" s="17" t="s">
        <v>1875</v>
      </c>
      <c r="P10388" s="17" t="s">
        <v>8957</v>
      </c>
      <c r="Q10388" s="17" t="s">
        <v>297</v>
      </c>
      <c r="R10388" s="18">
        <v>95</v>
      </c>
      <c r="S10388" s="10">
        <v>44</v>
      </c>
      <c r="AA10388" s="11" t="str">
        <f t="shared" si="162"/>
        <v>62. Vĩnh PhúcHuyện Vĩnh Tường</v>
      </c>
    </row>
    <row r="10389" spans="11:27" ht="15.75">
      <c r="K10389" s="21"/>
      <c r="L10389" s="17"/>
      <c r="M10389" s="17"/>
      <c r="N10389" s="17" t="s">
        <v>528</v>
      </c>
      <c r="O10389" s="17" t="s">
        <v>1875</v>
      </c>
      <c r="P10389" s="17" t="s">
        <v>8958</v>
      </c>
      <c r="Q10389" s="17" t="s">
        <v>297</v>
      </c>
      <c r="R10389" s="18">
        <v>95</v>
      </c>
      <c r="S10389" s="10">
        <v>44</v>
      </c>
      <c r="AA10389" s="11" t="str">
        <f t="shared" si="162"/>
        <v>62. Vĩnh PhúcHuyện Vĩnh Tường</v>
      </c>
    </row>
    <row r="10390" spans="11:27" ht="15.75">
      <c r="K10390" s="21"/>
      <c r="L10390" s="17"/>
      <c r="M10390" s="17"/>
      <c r="N10390" s="17" t="s">
        <v>528</v>
      </c>
      <c r="O10390" s="17" t="s">
        <v>1875</v>
      </c>
      <c r="P10390" s="17" t="s">
        <v>2797</v>
      </c>
      <c r="Q10390" s="17" t="s">
        <v>297</v>
      </c>
      <c r="R10390" s="18">
        <v>95</v>
      </c>
      <c r="S10390" s="10">
        <v>44</v>
      </c>
      <c r="AA10390" s="11" t="str">
        <f t="shared" si="162"/>
        <v>62. Vĩnh PhúcHuyện Vĩnh Tường</v>
      </c>
    </row>
    <row r="10391" spans="11:27" ht="15.75">
      <c r="K10391" s="21"/>
      <c r="L10391" s="17"/>
      <c r="M10391" s="17"/>
      <c r="N10391" s="17" t="s">
        <v>528</v>
      </c>
      <c r="O10391" s="17" t="s">
        <v>1875</v>
      </c>
      <c r="P10391" s="17" t="s">
        <v>8959</v>
      </c>
      <c r="Q10391" s="17" t="s">
        <v>297</v>
      </c>
      <c r="R10391" s="18">
        <v>95</v>
      </c>
      <c r="S10391" s="10">
        <v>44</v>
      </c>
      <c r="AA10391" s="11" t="str">
        <f t="shared" si="162"/>
        <v>62. Vĩnh PhúcHuyện Vĩnh Tường</v>
      </c>
    </row>
    <row r="10392" spans="11:27" ht="15.75">
      <c r="K10392" s="21"/>
      <c r="L10392" s="17"/>
      <c r="M10392" s="17"/>
      <c r="N10392" s="17" t="s">
        <v>528</v>
      </c>
      <c r="O10392" s="17" t="s">
        <v>1875</v>
      </c>
      <c r="P10392" s="17" t="s">
        <v>8960</v>
      </c>
      <c r="Q10392" s="17" t="s">
        <v>297</v>
      </c>
      <c r="R10392" s="18">
        <v>95</v>
      </c>
      <c r="S10392" s="10">
        <v>44</v>
      </c>
      <c r="AA10392" s="11" t="str">
        <f t="shared" si="162"/>
        <v>62. Vĩnh PhúcHuyện Vĩnh Tường</v>
      </c>
    </row>
    <row r="10393" spans="11:27" ht="15.75">
      <c r="K10393" s="21"/>
      <c r="L10393" s="17"/>
      <c r="M10393" s="17"/>
      <c r="N10393" s="17" t="s">
        <v>528</v>
      </c>
      <c r="O10393" s="17" t="s">
        <v>1875</v>
      </c>
      <c r="P10393" s="17" t="s">
        <v>8961</v>
      </c>
      <c r="Q10393" s="17" t="s">
        <v>297</v>
      </c>
      <c r="R10393" s="18">
        <v>95</v>
      </c>
      <c r="S10393" s="10">
        <v>44</v>
      </c>
      <c r="AA10393" s="11" t="str">
        <f t="shared" si="162"/>
        <v>62. Vĩnh PhúcHuyện Vĩnh Tường</v>
      </c>
    </row>
    <row r="10394" spans="11:27" ht="15.75">
      <c r="K10394" s="21"/>
      <c r="L10394" s="17"/>
      <c r="M10394" s="17"/>
      <c r="N10394" s="17" t="s">
        <v>528</v>
      </c>
      <c r="O10394" s="17" t="s">
        <v>1875</v>
      </c>
      <c r="P10394" s="17" t="s">
        <v>1124</v>
      </c>
      <c r="Q10394" s="17" t="s">
        <v>297</v>
      </c>
      <c r="R10394" s="18">
        <v>95</v>
      </c>
      <c r="S10394" s="10">
        <v>44</v>
      </c>
      <c r="AA10394" s="11" t="str">
        <f t="shared" si="162"/>
        <v>62. Vĩnh PhúcHuyện Vĩnh Tường</v>
      </c>
    </row>
    <row r="10395" spans="11:27" ht="15.75">
      <c r="K10395" s="21"/>
      <c r="L10395" s="17"/>
      <c r="M10395" s="17"/>
      <c r="N10395" s="17" t="s">
        <v>528</v>
      </c>
      <c r="O10395" s="17" t="s">
        <v>1875</v>
      </c>
      <c r="P10395" s="17" t="s">
        <v>8962</v>
      </c>
      <c r="Q10395" s="17" t="s">
        <v>297</v>
      </c>
      <c r="R10395" s="18">
        <v>95</v>
      </c>
      <c r="S10395" s="10">
        <v>44</v>
      </c>
      <c r="AA10395" s="11" t="str">
        <f t="shared" si="162"/>
        <v>62. Vĩnh PhúcHuyện Vĩnh Tường</v>
      </c>
    </row>
    <row r="10396" spans="11:27" ht="15.75">
      <c r="K10396" s="21"/>
      <c r="L10396" s="17"/>
      <c r="M10396" s="17"/>
      <c r="N10396" s="17" t="s">
        <v>528</v>
      </c>
      <c r="O10396" s="17" t="s">
        <v>1875</v>
      </c>
      <c r="P10396" s="17" t="s">
        <v>8963</v>
      </c>
      <c r="Q10396" s="17" t="s">
        <v>297</v>
      </c>
      <c r="R10396" s="18">
        <v>95</v>
      </c>
      <c r="S10396" s="10">
        <v>44</v>
      </c>
      <c r="AA10396" s="11" t="str">
        <f t="shared" si="162"/>
        <v>62. Vĩnh PhúcHuyện Vĩnh Tường</v>
      </c>
    </row>
    <row r="10397" spans="11:27" ht="15.75">
      <c r="K10397" s="21"/>
      <c r="L10397" s="17"/>
      <c r="M10397" s="17"/>
      <c r="N10397" s="17" t="s">
        <v>528</v>
      </c>
      <c r="O10397" s="17" t="s">
        <v>1875</v>
      </c>
      <c r="P10397" s="17" t="s">
        <v>8964</v>
      </c>
      <c r="Q10397" s="17" t="s">
        <v>297</v>
      </c>
      <c r="R10397" s="18">
        <v>95</v>
      </c>
      <c r="S10397" s="10">
        <v>44</v>
      </c>
      <c r="AA10397" s="11" t="str">
        <f t="shared" si="162"/>
        <v>62. Vĩnh PhúcHuyện Vĩnh Tường</v>
      </c>
    </row>
    <row r="10398" spans="11:27" ht="15.75">
      <c r="K10398" s="21"/>
      <c r="L10398" s="17"/>
      <c r="M10398" s="17"/>
      <c r="N10398" s="17" t="s">
        <v>528</v>
      </c>
      <c r="O10398" s="17" t="s">
        <v>1875</v>
      </c>
      <c r="P10398" s="17" t="s">
        <v>2564</v>
      </c>
      <c r="Q10398" s="17" t="s">
        <v>297</v>
      </c>
      <c r="R10398" s="18">
        <v>95</v>
      </c>
      <c r="S10398" s="10">
        <v>44</v>
      </c>
      <c r="AA10398" s="11" t="str">
        <f t="shared" si="162"/>
        <v>62. Vĩnh PhúcHuyện Vĩnh Tường</v>
      </c>
    </row>
    <row r="10399" spans="11:27" ht="15.75">
      <c r="K10399" s="21"/>
      <c r="L10399" s="17"/>
      <c r="M10399" s="17"/>
      <c r="N10399" s="17" t="s">
        <v>528</v>
      </c>
      <c r="O10399" s="17" t="s">
        <v>1875</v>
      </c>
      <c r="P10399" s="17" t="s">
        <v>8965</v>
      </c>
      <c r="Q10399" s="17" t="s">
        <v>297</v>
      </c>
      <c r="R10399" s="18">
        <v>95</v>
      </c>
      <c r="S10399" s="10">
        <v>44</v>
      </c>
      <c r="AA10399" s="11" t="str">
        <f t="shared" si="162"/>
        <v>62. Vĩnh PhúcHuyện Vĩnh Tường</v>
      </c>
    </row>
    <row r="10400" spans="11:27" ht="15.75">
      <c r="K10400" s="21"/>
      <c r="L10400" s="17"/>
      <c r="M10400" s="17"/>
      <c r="N10400" s="17" t="s">
        <v>528</v>
      </c>
      <c r="O10400" s="17" t="s">
        <v>1875</v>
      </c>
      <c r="P10400" s="17" t="s">
        <v>8966</v>
      </c>
      <c r="Q10400" s="17" t="s">
        <v>297</v>
      </c>
      <c r="R10400" s="18">
        <v>95</v>
      </c>
      <c r="S10400" s="10">
        <v>44</v>
      </c>
      <c r="AA10400" s="11" t="str">
        <f t="shared" si="162"/>
        <v>62. Vĩnh PhúcHuyện Vĩnh Tường</v>
      </c>
    </row>
    <row r="10401" spans="11:27" ht="15.75">
      <c r="K10401" s="21"/>
      <c r="L10401" s="17"/>
      <c r="M10401" s="17"/>
      <c r="N10401" s="17" t="s">
        <v>528</v>
      </c>
      <c r="O10401" s="17" t="s">
        <v>1875</v>
      </c>
      <c r="P10401" s="17" t="s">
        <v>8967</v>
      </c>
      <c r="Q10401" s="17" t="s">
        <v>297</v>
      </c>
      <c r="R10401" s="18">
        <v>95</v>
      </c>
      <c r="S10401" s="10">
        <v>44</v>
      </c>
      <c r="AA10401" s="11" t="str">
        <f t="shared" si="162"/>
        <v>62. Vĩnh PhúcHuyện Vĩnh Tường</v>
      </c>
    </row>
    <row r="10402" spans="11:27" ht="15.75">
      <c r="K10402" s="21"/>
      <c r="L10402" s="17"/>
      <c r="M10402" s="17"/>
      <c r="N10402" s="17" t="s">
        <v>528</v>
      </c>
      <c r="O10402" s="17" t="s">
        <v>1875</v>
      </c>
      <c r="P10402" s="17" t="s">
        <v>1028</v>
      </c>
      <c r="Q10402" s="17" t="s">
        <v>297</v>
      </c>
      <c r="R10402" s="18">
        <v>95</v>
      </c>
      <c r="S10402" s="10">
        <v>44</v>
      </c>
      <c r="AA10402" s="11" t="str">
        <f t="shared" si="162"/>
        <v>62. Vĩnh PhúcHuyện Vĩnh Tường</v>
      </c>
    </row>
    <row r="10403" spans="11:27" ht="15.75">
      <c r="K10403" s="21"/>
      <c r="L10403" s="17"/>
      <c r="M10403" s="17"/>
      <c r="N10403" s="17" t="s">
        <v>528</v>
      </c>
      <c r="O10403" s="17" t="s">
        <v>1875</v>
      </c>
      <c r="P10403" s="17" t="s">
        <v>495</v>
      </c>
      <c r="Q10403" s="17" t="s">
        <v>297</v>
      </c>
      <c r="R10403" s="18">
        <v>95</v>
      </c>
      <c r="S10403" s="10">
        <v>44</v>
      </c>
      <c r="AA10403" s="11" t="str">
        <f t="shared" si="162"/>
        <v>62. Vĩnh PhúcHuyện Vĩnh Tường</v>
      </c>
    </row>
    <row r="10404" spans="11:27" ht="15.75">
      <c r="K10404" s="21"/>
      <c r="L10404" s="17"/>
      <c r="M10404" s="17"/>
      <c r="N10404" s="17" t="s">
        <v>528</v>
      </c>
      <c r="O10404" s="17" t="s">
        <v>1875</v>
      </c>
      <c r="P10404" s="17" t="s">
        <v>8968</v>
      </c>
      <c r="Q10404" s="17" t="s">
        <v>297</v>
      </c>
      <c r="R10404" s="18">
        <v>95</v>
      </c>
      <c r="S10404" s="10">
        <v>44</v>
      </c>
      <c r="AA10404" s="11" t="str">
        <f t="shared" si="162"/>
        <v>62. Vĩnh PhúcHuyện Vĩnh Tường</v>
      </c>
    </row>
    <row r="10405" spans="11:27" ht="15.75">
      <c r="K10405" s="21"/>
      <c r="L10405" s="17"/>
      <c r="M10405" s="17"/>
      <c r="N10405" s="17" t="s">
        <v>528</v>
      </c>
      <c r="O10405" s="17" t="s">
        <v>1875</v>
      </c>
      <c r="P10405" s="17" t="s">
        <v>8969</v>
      </c>
      <c r="Q10405" s="17" t="s">
        <v>297</v>
      </c>
      <c r="R10405" s="18">
        <v>95</v>
      </c>
      <c r="S10405" s="10">
        <v>44</v>
      </c>
      <c r="AA10405" s="11" t="str">
        <f t="shared" si="162"/>
        <v>62. Vĩnh PhúcHuyện Vĩnh Tường</v>
      </c>
    </row>
    <row r="10406" spans="11:27" ht="15.75">
      <c r="K10406" s="21"/>
      <c r="L10406" s="17"/>
      <c r="M10406" s="17"/>
      <c r="N10406" s="17" t="s">
        <v>528</v>
      </c>
      <c r="O10406" s="17" t="s">
        <v>1875</v>
      </c>
      <c r="P10406" s="17" t="s">
        <v>8970</v>
      </c>
      <c r="Q10406" s="17" t="s">
        <v>297</v>
      </c>
      <c r="R10406" s="18">
        <v>95</v>
      </c>
      <c r="S10406" s="10">
        <v>44</v>
      </c>
      <c r="AA10406" s="11" t="str">
        <f t="shared" si="162"/>
        <v>62. Vĩnh PhúcHuyện Vĩnh Tường</v>
      </c>
    </row>
    <row r="10407" spans="11:27" ht="15.75">
      <c r="K10407" s="21"/>
      <c r="L10407" s="17"/>
      <c r="M10407" s="17"/>
      <c r="N10407" s="17" t="s">
        <v>528</v>
      </c>
      <c r="O10407" s="17" t="s">
        <v>1875</v>
      </c>
      <c r="P10407" s="17" t="s">
        <v>8971</v>
      </c>
      <c r="Q10407" s="17" t="s">
        <v>297</v>
      </c>
      <c r="R10407" s="18">
        <v>95</v>
      </c>
      <c r="S10407" s="10">
        <v>44</v>
      </c>
      <c r="AA10407" s="11" t="str">
        <f t="shared" si="162"/>
        <v>62. Vĩnh PhúcHuyện Vĩnh Tường</v>
      </c>
    </row>
    <row r="10408" spans="11:27" ht="15.75">
      <c r="K10408" s="21"/>
      <c r="L10408" s="17"/>
      <c r="M10408" s="17"/>
      <c r="N10408" s="17" t="s">
        <v>528</v>
      </c>
      <c r="O10408" s="17" t="s">
        <v>1875</v>
      </c>
      <c r="P10408" s="17" t="s">
        <v>7030</v>
      </c>
      <c r="Q10408" s="17" t="s">
        <v>297</v>
      </c>
      <c r="R10408" s="18">
        <v>95</v>
      </c>
      <c r="S10408" s="10">
        <v>44</v>
      </c>
      <c r="AA10408" s="11" t="str">
        <f t="shared" si="162"/>
        <v>62. Vĩnh PhúcHuyện Vĩnh Tường</v>
      </c>
    </row>
    <row r="10409" spans="11:27" ht="15.75">
      <c r="K10409" s="21"/>
      <c r="L10409" s="17"/>
      <c r="M10409" s="17"/>
      <c r="N10409" s="17" t="s">
        <v>528</v>
      </c>
      <c r="O10409" s="17" t="s">
        <v>1875</v>
      </c>
      <c r="P10409" s="17" t="s">
        <v>3174</v>
      </c>
      <c r="Q10409" s="17" t="s">
        <v>297</v>
      </c>
      <c r="R10409" s="18">
        <v>95</v>
      </c>
      <c r="S10409" s="10">
        <v>44</v>
      </c>
      <c r="AA10409" s="11" t="str">
        <f t="shared" si="162"/>
        <v>62. Vĩnh PhúcHuyện Vĩnh Tường</v>
      </c>
    </row>
    <row r="10410" spans="11:27" ht="15.75">
      <c r="K10410" s="21"/>
      <c r="L10410" s="17"/>
      <c r="M10410" s="17"/>
      <c r="N10410" s="17" t="s">
        <v>528</v>
      </c>
      <c r="O10410" s="17" t="s">
        <v>1875</v>
      </c>
      <c r="P10410" s="17" t="s">
        <v>2501</v>
      </c>
      <c r="Q10410" s="17" t="s">
        <v>297</v>
      </c>
      <c r="R10410" s="18">
        <v>95</v>
      </c>
      <c r="S10410" s="10">
        <v>44</v>
      </c>
      <c r="AA10410" s="11" t="str">
        <f t="shared" si="162"/>
        <v>62. Vĩnh PhúcHuyện Vĩnh Tường</v>
      </c>
    </row>
    <row r="10411" spans="11:27" ht="15.75">
      <c r="K10411" s="21"/>
      <c r="L10411" s="17"/>
      <c r="M10411" s="17"/>
      <c r="N10411" s="17" t="s">
        <v>528</v>
      </c>
      <c r="O10411" s="17" t="s">
        <v>1875</v>
      </c>
      <c r="P10411" s="17" t="s">
        <v>8972</v>
      </c>
      <c r="Q10411" s="17" t="s">
        <v>297</v>
      </c>
      <c r="R10411" s="18">
        <v>95</v>
      </c>
      <c r="S10411" s="10">
        <v>44</v>
      </c>
      <c r="AA10411" s="11" t="str">
        <f t="shared" si="162"/>
        <v>62. Vĩnh PhúcHuyện Vĩnh Tường</v>
      </c>
    </row>
    <row r="10412" spans="11:27" ht="15.75">
      <c r="K10412" s="21"/>
      <c r="L10412" s="17"/>
      <c r="M10412" s="17"/>
      <c r="N10412" s="17" t="s">
        <v>528</v>
      </c>
      <c r="O10412" s="17" t="s">
        <v>1875</v>
      </c>
      <c r="P10412" s="17" t="s">
        <v>1157</v>
      </c>
      <c r="Q10412" s="17" t="s">
        <v>297</v>
      </c>
      <c r="R10412" s="18">
        <v>95</v>
      </c>
      <c r="S10412" s="10">
        <v>44</v>
      </c>
      <c r="AA10412" s="11" t="str">
        <f t="shared" si="162"/>
        <v>62. Vĩnh PhúcHuyện Vĩnh Tường</v>
      </c>
    </row>
    <row r="10413" spans="11:27" ht="15.75">
      <c r="K10413" s="21"/>
      <c r="L10413" s="17"/>
      <c r="M10413" s="17"/>
      <c r="N10413" s="17" t="s">
        <v>528</v>
      </c>
      <c r="O10413" s="17" t="s">
        <v>1875</v>
      </c>
      <c r="P10413" s="17" t="s">
        <v>8779</v>
      </c>
      <c r="Q10413" s="17" t="s">
        <v>297</v>
      </c>
      <c r="R10413" s="18">
        <v>95</v>
      </c>
      <c r="S10413" s="10">
        <v>44</v>
      </c>
      <c r="AA10413" s="11" t="str">
        <f t="shared" si="162"/>
        <v>62. Vĩnh PhúcHuyện Vĩnh Tường</v>
      </c>
    </row>
    <row r="10414" spans="11:27" ht="15.75">
      <c r="K10414" s="21"/>
      <c r="L10414" s="17"/>
      <c r="M10414" s="17"/>
      <c r="N10414" s="17" t="s">
        <v>528</v>
      </c>
      <c r="O10414" s="17" t="s">
        <v>1877</v>
      </c>
      <c r="P10414" s="17" t="s">
        <v>8973</v>
      </c>
      <c r="Q10414" s="17" t="s">
        <v>297</v>
      </c>
      <c r="R10414" s="18">
        <v>95</v>
      </c>
      <c r="S10414" s="10">
        <v>44</v>
      </c>
      <c r="AA10414" s="11" t="str">
        <f t="shared" si="162"/>
        <v>62. Vĩnh PhúcHuyện Yên Lạc</v>
      </c>
    </row>
    <row r="10415" spans="11:27" ht="15.75">
      <c r="K10415" s="21"/>
      <c r="L10415" s="17"/>
      <c r="M10415" s="17"/>
      <c r="N10415" s="17" t="s">
        <v>528</v>
      </c>
      <c r="O10415" s="17" t="s">
        <v>1877</v>
      </c>
      <c r="P10415" s="17" t="s">
        <v>2812</v>
      </c>
      <c r="Q10415" s="17" t="s">
        <v>297</v>
      </c>
      <c r="R10415" s="18">
        <v>95</v>
      </c>
      <c r="S10415" s="10">
        <v>44</v>
      </c>
      <c r="AA10415" s="11" t="str">
        <f t="shared" si="162"/>
        <v>62. Vĩnh PhúcHuyện Yên Lạc</v>
      </c>
    </row>
    <row r="10416" spans="11:27" ht="15.75">
      <c r="K10416" s="21"/>
      <c r="L10416" s="17"/>
      <c r="M10416" s="17"/>
      <c r="N10416" s="17" t="s">
        <v>528</v>
      </c>
      <c r="O10416" s="17" t="s">
        <v>1877</v>
      </c>
      <c r="P10416" s="17" t="s">
        <v>8974</v>
      </c>
      <c r="Q10416" s="17" t="s">
        <v>297</v>
      </c>
      <c r="R10416" s="18">
        <v>95</v>
      </c>
      <c r="S10416" s="10">
        <v>44</v>
      </c>
      <c r="AA10416" s="11" t="str">
        <f t="shared" si="162"/>
        <v>62. Vĩnh PhúcHuyện Yên Lạc</v>
      </c>
    </row>
    <row r="10417" spans="11:27" ht="15.75">
      <c r="K10417" s="21"/>
      <c r="L10417" s="17"/>
      <c r="M10417" s="17"/>
      <c r="N10417" s="17" t="s">
        <v>528</v>
      </c>
      <c r="O10417" s="17" t="s">
        <v>1877</v>
      </c>
      <c r="P10417" s="17" t="s">
        <v>8975</v>
      </c>
      <c r="Q10417" s="17" t="s">
        <v>297</v>
      </c>
      <c r="R10417" s="18">
        <v>95</v>
      </c>
      <c r="S10417" s="10">
        <v>44</v>
      </c>
      <c r="AA10417" s="11" t="str">
        <f t="shared" si="162"/>
        <v>62. Vĩnh PhúcHuyện Yên Lạc</v>
      </c>
    </row>
    <row r="10418" spans="11:27" ht="15.75">
      <c r="K10418" s="21"/>
      <c r="L10418" s="17"/>
      <c r="M10418" s="17"/>
      <c r="N10418" s="17" t="s">
        <v>528</v>
      </c>
      <c r="O10418" s="17" t="s">
        <v>1877</v>
      </c>
      <c r="P10418" s="17" t="s">
        <v>6424</v>
      </c>
      <c r="Q10418" s="17" t="s">
        <v>297</v>
      </c>
      <c r="R10418" s="18">
        <v>95</v>
      </c>
      <c r="S10418" s="10">
        <v>44</v>
      </c>
      <c r="AA10418" s="11" t="str">
        <f t="shared" si="162"/>
        <v>62. Vĩnh PhúcHuyện Yên Lạc</v>
      </c>
    </row>
    <row r="10419" spans="11:27" ht="15.75">
      <c r="K10419" s="21"/>
      <c r="L10419" s="17"/>
      <c r="M10419" s="17"/>
      <c r="N10419" s="17" t="s">
        <v>528</v>
      </c>
      <c r="O10419" s="17" t="s">
        <v>1877</v>
      </c>
      <c r="P10419" s="17" t="s">
        <v>8976</v>
      </c>
      <c r="Q10419" s="17" t="s">
        <v>297</v>
      </c>
      <c r="R10419" s="18">
        <v>95</v>
      </c>
      <c r="S10419" s="10">
        <v>44</v>
      </c>
      <c r="AA10419" s="11" t="str">
        <f t="shared" si="162"/>
        <v>62. Vĩnh PhúcHuyện Yên Lạc</v>
      </c>
    </row>
    <row r="10420" spans="11:27" ht="15.75">
      <c r="K10420" s="21"/>
      <c r="L10420" s="17"/>
      <c r="M10420" s="17"/>
      <c r="N10420" s="17" t="s">
        <v>528</v>
      </c>
      <c r="O10420" s="17" t="s">
        <v>1877</v>
      </c>
      <c r="P10420" s="17" t="s">
        <v>8977</v>
      </c>
      <c r="Q10420" s="17" t="s">
        <v>297</v>
      </c>
      <c r="R10420" s="18">
        <v>95</v>
      </c>
      <c r="S10420" s="10">
        <v>44</v>
      </c>
      <c r="AA10420" s="11" t="str">
        <f t="shared" si="162"/>
        <v>62. Vĩnh PhúcHuyện Yên Lạc</v>
      </c>
    </row>
    <row r="10421" spans="11:27" ht="15.75">
      <c r="K10421" s="21"/>
      <c r="L10421" s="17"/>
      <c r="M10421" s="17"/>
      <c r="N10421" s="17" t="s">
        <v>528</v>
      </c>
      <c r="O10421" s="17" t="s">
        <v>1877</v>
      </c>
      <c r="P10421" s="17" t="s">
        <v>1186</v>
      </c>
      <c r="Q10421" s="17" t="s">
        <v>297</v>
      </c>
      <c r="R10421" s="18">
        <v>95</v>
      </c>
      <c r="S10421" s="10">
        <v>44</v>
      </c>
      <c r="AA10421" s="11" t="str">
        <f t="shared" si="162"/>
        <v>62. Vĩnh PhúcHuyện Yên Lạc</v>
      </c>
    </row>
    <row r="10422" spans="11:27" ht="15.75">
      <c r="K10422" s="21"/>
      <c r="L10422" s="17"/>
      <c r="M10422" s="17"/>
      <c r="N10422" s="17" t="s">
        <v>528</v>
      </c>
      <c r="O10422" s="17" t="s">
        <v>1877</v>
      </c>
      <c r="P10422" s="17" t="s">
        <v>2864</v>
      </c>
      <c r="Q10422" s="17" t="s">
        <v>297</v>
      </c>
      <c r="R10422" s="18">
        <v>95</v>
      </c>
      <c r="S10422" s="10">
        <v>44</v>
      </c>
      <c r="AA10422" s="11" t="str">
        <f t="shared" si="162"/>
        <v>62. Vĩnh PhúcHuyện Yên Lạc</v>
      </c>
    </row>
    <row r="10423" spans="11:27" ht="15.75">
      <c r="K10423" s="21"/>
      <c r="L10423" s="17"/>
      <c r="M10423" s="17"/>
      <c r="N10423" s="17" t="s">
        <v>528</v>
      </c>
      <c r="O10423" s="17" t="s">
        <v>1877</v>
      </c>
      <c r="P10423" s="17" t="s">
        <v>8978</v>
      </c>
      <c r="Q10423" s="17" t="s">
        <v>297</v>
      </c>
      <c r="R10423" s="18">
        <v>95</v>
      </c>
      <c r="S10423" s="10">
        <v>44</v>
      </c>
      <c r="AA10423" s="11" t="str">
        <f t="shared" si="162"/>
        <v>62. Vĩnh PhúcHuyện Yên Lạc</v>
      </c>
    </row>
    <row r="10424" spans="11:27" ht="15.75">
      <c r="K10424" s="21"/>
      <c r="L10424" s="17"/>
      <c r="M10424" s="17"/>
      <c r="N10424" s="17" t="s">
        <v>528</v>
      </c>
      <c r="O10424" s="17" t="s">
        <v>1877</v>
      </c>
      <c r="P10424" s="17" t="s">
        <v>8979</v>
      </c>
      <c r="Q10424" s="17" t="s">
        <v>297</v>
      </c>
      <c r="R10424" s="18">
        <v>95</v>
      </c>
      <c r="S10424" s="10">
        <v>44</v>
      </c>
      <c r="AA10424" s="11" t="str">
        <f t="shared" si="162"/>
        <v>62. Vĩnh PhúcHuyện Yên Lạc</v>
      </c>
    </row>
    <row r="10425" spans="11:27" ht="15.75">
      <c r="K10425" s="21"/>
      <c r="L10425" s="17"/>
      <c r="M10425" s="17"/>
      <c r="N10425" s="17" t="s">
        <v>528</v>
      </c>
      <c r="O10425" s="17" t="s">
        <v>1877</v>
      </c>
      <c r="P10425" s="17" t="s">
        <v>2060</v>
      </c>
      <c r="Q10425" s="17" t="s">
        <v>297</v>
      </c>
      <c r="R10425" s="18">
        <v>95</v>
      </c>
      <c r="S10425" s="10">
        <v>44</v>
      </c>
      <c r="AA10425" s="11" t="str">
        <f t="shared" si="162"/>
        <v>62. Vĩnh PhúcHuyện Yên Lạc</v>
      </c>
    </row>
    <row r="10426" spans="11:27" ht="15.75">
      <c r="K10426" s="21"/>
      <c r="L10426" s="17"/>
      <c r="M10426" s="17"/>
      <c r="N10426" s="17" t="s">
        <v>528</v>
      </c>
      <c r="O10426" s="17" t="s">
        <v>1877</v>
      </c>
      <c r="P10426" s="17" t="s">
        <v>8980</v>
      </c>
      <c r="Q10426" s="17" t="s">
        <v>297</v>
      </c>
      <c r="R10426" s="18">
        <v>95</v>
      </c>
      <c r="S10426" s="10">
        <v>44</v>
      </c>
      <c r="AA10426" s="11" t="str">
        <f t="shared" si="162"/>
        <v>62. Vĩnh PhúcHuyện Yên Lạc</v>
      </c>
    </row>
    <row r="10427" spans="11:27" ht="15.75">
      <c r="K10427" s="21"/>
      <c r="L10427" s="17"/>
      <c r="M10427" s="17"/>
      <c r="N10427" s="17" t="s">
        <v>528</v>
      </c>
      <c r="O10427" s="17" t="s">
        <v>1877</v>
      </c>
      <c r="P10427" s="17" t="s">
        <v>8981</v>
      </c>
      <c r="Q10427" s="17" t="s">
        <v>297</v>
      </c>
      <c r="R10427" s="18">
        <v>95</v>
      </c>
      <c r="S10427" s="10">
        <v>44</v>
      </c>
      <c r="AA10427" s="11" t="str">
        <f t="shared" si="162"/>
        <v>62. Vĩnh PhúcHuyện Yên Lạc</v>
      </c>
    </row>
    <row r="10428" spans="11:27" ht="15.75">
      <c r="K10428" s="21"/>
      <c r="L10428" s="17"/>
      <c r="M10428" s="17"/>
      <c r="N10428" s="17" t="s">
        <v>528</v>
      </c>
      <c r="O10428" s="17" t="s">
        <v>1877</v>
      </c>
      <c r="P10428" s="17" t="s">
        <v>8982</v>
      </c>
      <c r="Q10428" s="17" t="s">
        <v>297</v>
      </c>
      <c r="R10428" s="18">
        <v>95</v>
      </c>
      <c r="S10428" s="10">
        <v>44</v>
      </c>
      <c r="AA10428" s="11" t="str">
        <f t="shared" si="162"/>
        <v>62. Vĩnh PhúcHuyện Yên Lạc</v>
      </c>
    </row>
    <row r="10429" spans="11:27" ht="15.75">
      <c r="K10429" s="21"/>
      <c r="L10429" s="17"/>
      <c r="M10429" s="17"/>
      <c r="N10429" s="17" t="s">
        <v>528</v>
      </c>
      <c r="O10429" s="17" t="s">
        <v>1877</v>
      </c>
      <c r="P10429" s="17" t="s">
        <v>6231</v>
      </c>
      <c r="Q10429" s="17" t="s">
        <v>297</v>
      </c>
      <c r="R10429" s="18">
        <v>95</v>
      </c>
      <c r="S10429" s="10">
        <v>44</v>
      </c>
      <c r="AA10429" s="11" t="str">
        <f t="shared" si="162"/>
        <v>62. Vĩnh PhúcHuyện Yên Lạc</v>
      </c>
    </row>
    <row r="10430" spans="11:27" ht="15.75">
      <c r="K10430" s="21"/>
      <c r="L10430" s="17"/>
      <c r="M10430" s="17"/>
      <c r="N10430" s="17" t="s">
        <v>528</v>
      </c>
      <c r="O10430" s="17" t="s">
        <v>1877</v>
      </c>
      <c r="P10430" s="17" t="s">
        <v>6243</v>
      </c>
      <c r="Q10430" s="17" t="s">
        <v>297</v>
      </c>
      <c r="R10430" s="18">
        <v>95</v>
      </c>
      <c r="S10430" s="10">
        <v>44</v>
      </c>
      <c r="AA10430" s="11" t="str">
        <f t="shared" si="162"/>
        <v>62. Vĩnh PhúcHuyện Yên Lạc</v>
      </c>
    </row>
    <row r="10431" spans="11:27" ht="15.75">
      <c r="K10431" s="21"/>
      <c r="L10431" s="17"/>
      <c r="M10431" s="17"/>
      <c r="N10431" s="17" t="s">
        <v>528</v>
      </c>
      <c r="O10431" s="17" t="s">
        <v>1879</v>
      </c>
      <c r="P10431" s="17" t="s">
        <v>1562</v>
      </c>
      <c r="Q10431" s="17" t="s">
        <v>297</v>
      </c>
      <c r="R10431" s="18">
        <v>95</v>
      </c>
      <c r="S10431" s="10">
        <v>44</v>
      </c>
      <c r="AA10431" s="11" t="str">
        <f t="shared" si="162"/>
        <v>62. Vĩnh PhúcThành phố Phúc Yên</v>
      </c>
    </row>
    <row r="10432" spans="11:27" ht="15.75">
      <c r="K10432" s="21"/>
      <c r="L10432" s="17"/>
      <c r="M10432" s="17"/>
      <c r="N10432" s="17" t="s">
        <v>528</v>
      </c>
      <c r="O10432" s="17" t="s">
        <v>1879</v>
      </c>
      <c r="P10432" s="17" t="s">
        <v>2104</v>
      </c>
      <c r="Q10432" s="17" t="s">
        <v>297</v>
      </c>
      <c r="R10432" s="18">
        <v>95</v>
      </c>
      <c r="S10432" s="10">
        <v>44</v>
      </c>
      <c r="AA10432" s="11" t="str">
        <f t="shared" si="162"/>
        <v>62. Vĩnh PhúcThành phố Phúc Yên</v>
      </c>
    </row>
    <row r="10433" spans="11:27" ht="15.75">
      <c r="K10433" s="21"/>
      <c r="L10433" s="17"/>
      <c r="M10433" s="17"/>
      <c r="N10433" s="17" t="s">
        <v>528</v>
      </c>
      <c r="O10433" s="17" t="s">
        <v>1879</v>
      </c>
      <c r="P10433" s="17" t="s">
        <v>8983</v>
      </c>
      <c r="Q10433" s="17" t="s">
        <v>297</v>
      </c>
      <c r="R10433" s="18">
        <v>95</v>
      </c>
      <c r="S10433" s="10">
        <v>44</v>
      </c>
      <c r="AA10433" s="11" t="str">
        <f t="shared" si="162"/>
        <v>62. Vĩnh PhúcThành phố Phúc Yên</v>
      </c>
    </row>
    <row r="10434" spans="11:27" ht="15.75">
      <c r="K10434" s="21"/>
      <c r="L10434" s="17"/>
      <c r="M10434" s="17"/>
      <c r="N10434" s="17" t="s">
        <v>528</v>
      </c>
      <c r="O10434" s="17" t="s">
        <v>1879</v>
      </c>
      <c r="P10434" s="17" t="s">
        <v>8984</v>
      </c>
      <c r="Q10434" s="17" t="s">
        <v>297</v>
      </c>
      <c r="R10434" s="18">
        <v>95</v>
      </c>
      <c r="S10434" s="10">
        <v>44</v>
      </c>
      <c r="AA10434" s="11" t="str">
        <f t="shared" si="162"/>
        <v>62. Vĩnh PhúcThành phố Phúc Yên</v>
      </c>
    </row>
    <row r="10435" spans="11:27" ht="15.75">
      <c r="K10435" s="21"/>
      <c r="L10435" s="17"/>
      <c r="M10435" s="17"/>
      <c r="N10435" s="17" t="s">
        <v>528</v>
      </c>
      <c r="O10435" s="17" t="s">
        <v>1879</v>
      </c>
      <c r="P10435" s="17" t="s">
        <v>8985</v>
      </c>
      <c r="Q10435" s="17" t="s">
        <v>297</v>
      </c>
      <c r="R10435" s="18">
        <v>95</v>
      </c>
      <c r="S10435" s="10">
        <v>44</v>
      </c>
      <c r="AA10435" s="11" t="str">
        <f t="shared" si="162"/>
        <v>62. Vĩnh PhúcThành phố Phúc Yên</v>
      </c>
    </row>
    <row r="10436" spans="11:27" ht="15.75">
      <c r="K10436" s="21"/>
      <c r="L10436" s="17"/>
      <c r="M10436" s="17"/>
      <c r="N10436" s="17" t="s">
        <v>528</v>
      </c>
      <c r="O10436" s="17" t="s">
        <v>1879</v>
      </c>
      <c r="P10436" s="17" t="s">
        <v>8986</v>
      </c>
      <c r="Q10436" s="17" t="s">
        <v>297</v>
      </c>
      <c r="R10436" s="18">
        <v>95</v>
      </c>
      <c r="S10436" s="10">
        <v>44</v>
      </c>
      <c r="AA10436" s="11" t="str">
        <f t="shared" si="162"/>
        <v>62. Vĩnh PhúcThành phố Phúc Yên</v>
      </c>
    </row>
    <row r="10437" spans="11:27" ht="15.75">
      <c r="K10437" s="21"/>
      <c r="L10437" s="17"/>
      <c r="M10437" s="17"/>
      <c r="N10437" s="17" t="s">
        <v>528</v>
      </c>
      <c r="O10437" s="17" t="s">
        <v>1879</v>
      </c>
      <c r="P10437" s="17" t="s">
        <v>8987</v>
      </c>
      <c r="Q10437" s="17" t="s">
        <v>297</v>
      </c>
      <c r="R10437" s="18">
        <v>95</v>
      </c>
      <c r="S10437" s="10">
        <v>44</v>
      </c>
      <c r="AA10437" s="11" t="str">
        <f t="shared" si="162"/>
        <v>62. Vĩnh PhúcThành phố Phúc Yên</v>
      </c>
    </row>
    <row r="10438" spans="11:27" ht="15.75">
      <c r="K10438" s="21"/>
      <c r="L10438" s="17"/>
      <c r="M10438" s="17"/>
      <c r="N10438" s="17" t="s">
        <v>528</v>
      </c>
      <c r="O10438" s="17" t="s">
        <v>1879</v>
      </c>
      <c r="P10438" s="17" t="s">
        <v>4055</v>
      </c>
      <c r="Q10438" s="17" t="s">
        <v>297</v>
      </c>
      <c r="R10438" s="18">
        <v>95</v>
      </c>
      <c r="S10438" s="10">
        <v>44</v>
      </c>
      <c r="AA10438" s="11" t="str">
        <f t="shared" ref="AA10438:AA10501" si="163">N10438&amp;O10438</f>
        <v>62. Vĩnh PhúcThành phố Phúc Yên</v>
      </c>
    </row>
    <row r="10439" spans="11:27" ht="15.75">
      <c r="K10439" s="21"/>
      <c r="L10439" s="17"/>
      <c r="M10439" s="17"/>
      <c r="N10439" s="17" t="s">
        <v>528</v>
      </c>
      <c r="O10439" s="17" t="s">
        <v>1879</v>
      </c>
      <c r="P10439" s="17" t="s">
        <v>2062</v>
      </c>
      <c r="Q10439" s="17" t="s">
        <v>297</v>
      </c>
      <c r="R10439" s="18">
        <v>95</v>
      </c>
      <c r="S10439" s="10">
        <v>44</v>
      </c>
      <c r="AA10439" s="11" t="str">
        <f t="shared" si="163"/>
        <v>62. Vĩnh PhúcThành phố Phúc Yên</v>
      </c>
    </row>
    <row r="10440" spans="11:27" ht="15.75">
      <c r="K10440" s="21"/>
      <c r="L10440" s="17"/>
      <c r="M10440" s="17"/>
      <c r="N10440" s="17" t="s">
        <v>528</v>
      </c>
      <c r="O10440" s="17" t="s">
        <v>1879</v>
      </c>
      <c r="P10440" s="17" t="s">
        <v>5123</v>
      </c>
      <c r="Q10440" s="17" t="s">
        <v>297</v>
      </c>
      <c r="R10440" s="18">
        <v>95</v>
      </c>
      <c r="S10440" s="10">
        <v>44</v>
      </c>
      <c r="AA10440" s="11" t="str">
        <f t="shared" si="163"/>
        <v>62. Vĩnh PhúcThành phố Phúc Yên</v>
      </c>
    </row>
    <row r="10441" spans="11:27" ht="15.75">
      <c r="K10441" s="21"/>
      <c r="L10441" s="17"/>
      <c r="M10441" s="17"/>
      <c r="N10441" s="17" t="s">
        <v>528</v>
      </c>
      <c r="O10441" s="17" t="s">
        <v>1881</v>
      </c>
      <c r="P10441" s="17" t="s">
        <v>3177</v>
      </c>
      <c r="Q10441" s="17" t="s">
        <v>297</v>
      </c>
      <c r="R10441" s="18">
        <v>95</v>
      </c>
      <c r="S10441" s="10">
        <v>44</v>
      </c>
      <c r="AA10441" s="11" t="str">
        <f t="shared" si="163"/>
        <v>62. Vĩnh PhúcThành phố Vĩnh Yên</v>
      </c>
    </row>
    <row r="10442" spans="11:27" ht="15.75">
      <c r="K10442" s="21"/>
      <c r="L10442" s="17"/>
      <c r="M10442" s="17"/>
      <c r="N10442" s="17" t="s">
        <v>528</v>
      </c>
      <c r="O10442" s="17" t="s">
        <v>1881</v>
      </c>
      <c r="P10442" s="17" t="s">
        <v>1540</v>
      </c>
      <c r="Q10442" s="17" t="s">
        <v>297</v>
      </c>
      <c r="R10442" s="18">
        <v>95</v>
      </c>
      <c r="S10442" s="10">
        <v>44</v>
      </c>
      <c r="AA10442" s="11" t="str">
        <f t="shared" si="163"/>
        <v>62. Vĩnh PhúcThành phố Vĩnh Yên</v>
      </c>
    </row>
    <row r="10443" spans="11:27" ht="15.75">
      <c r="K10443" s="21"/>
      <c r="L10443" s="17"/>
      <c r="M10443" s="17"/>
      <c r="N10443" s="17" t="s">
        <v>528</v>
      </c>
      <c r="O10443" s="17" t="s">
        <v>1881</v>
      </c>
      <c r="P10443" s="17" t="s">
        <v>8988</v>
      </c>
      <c r="Q10443" s="17" t="s">
        <v>297</v>
      </c>
      <c r="R10443" s="18">
        <v>95</v>
      </c>
      <c r="S10443" s="10">
        <v>44</v>
      </c>
      <c r="AA10443" s="11" t="str">
        <f t="shared" si="163"/>
        <v>62. Vĩnh PhúcThành phố Vĩnh Yên</v>
      </c>
    </row>
    <row r="10444" spans="11:27" ht="15.75">
      <c r="K10444" s="21"/>
      <c r="L10444" s="17"/>
      <c r="M10444" s="17"/>
      <c r="N10444" s="17" t="s">
        <v>528</v>
      </c>
      <c r="O10444" s="17" t="s">
        <v>1881</v>
      </c>
      <c r="P10444" s="17" t="s">
        <v>8989</v>
      </c>
      <c r="Q10444" s="17" t="s">
        <v>297</v>
      </c>
      <c r="R10444" s="18">
        <v>95</v>
      </c>
      <c r="S10444" s="10">
        <v>44</v>
      </c>
      <c r="AA10444" s="11" t="str">
        <f t="shared" si="163"/>
        <v>62. Vĩnh PhúcThành phố Vĩnh Yên</v>
      </c>
    </row>
    <row r="10445" spans="11:27" ht="15.75">
      <c r="K10445" s="21"/>
      <c r="L10445" s="17"/>
      <c r="M10445" s="17"/>
      <c r="N10445" s="17" t="s">
        <v>528</v>
      </c>
      <c r="O10445" s="17" t="s">
        <v>1881</v>
      </c>
      <c r="P10445" s="17" t="s">
        <v>8990</v>
      </c>
      <c r="Q10445" s="17" t="s">
        <v>297</v>
      </c>
      <c r="R10445" s="18">
        <v>95</v>
      </c>
      <c r="S10445" s="10">
        <v>44</v>
      </c>
      <c r="AA10445" s="11" t="str">
        <f t="shared" si="163"/>
        <v>62. Vĩnh PhúcThành phố Vĩnh Yên</v>
      </c>
    </row>
    <row r="10446" spans="11:27" ht="15.75">
      <c r="K10446" s="21"/>
      <c r="L10446" s="17"/>
      <c r="M10446" s="17"/>
      <c r="N10446" s="17" t="s">
        <v>528</v>
      </c>
      <c r="O10446" s="17" t="s">
        <v>1881</v>
      </c>
      <c r="P10446" s="17" t="s">
        <v>1679</v>
      </c>
      <c r="Q10446" s="17" t="s">
        <v>297</v>
      </c>
      <c r="R10446" s="18">
        <v>95</v>
      </c>
      <c r="S10446" s="10">
        <v>44</v>
      </c>
      <c r="AA10446" s="11" t="str">
        <f t="shared" si="163"/>
        <v>62. Vĩnh PhúcThành phố Vĩnh Yên</v>
      </c>
    </row>
    <row r="10447" spans="11:27" ht="15.75">
      <c r="K10447" s="21"/>
      <c r="L10447" s="17"/>
      <c r="M10447" s="17"/>
      <c r="N10447" s="17" t="s">
        <v>528</v>
      </c>
      <c r="O10447" s="17" t="s">
        <v>1881</v>
      </c>
      <c r="P10447" s="17" t="s">
        <v>8991</v>
      </c>
      <c r="Q10447" s="17" t="s">
        <v>297</v>
      </c>
      <c r="R10447" s="18">
        <v>95</v>
      </c>
      <c r="S10447" s="10">
        <v>44</v>
      </c>
      <c r="AA10447" s="11" t="str">
        <f t="shared" si="163"/>
        <v>62. Vĩnh PhúcThành phố Vĩnh Yên</v>
      </c>
    </row>
    <row r="10448" spans="11:27" ht="15.75">
      <c r="K10448" s="21"/>
      <c r="L10448" s="17"/>
      <c r="M10448" s="17"/>
      <c r="N10448" s="17" t="s">
        <v>528</v>
      </c>
      <c r="O10448" s="17" t="s">
        <v>1881</v>
      </c>
      <c r="P10448" s="17" t="s">
        <v>2935</v>
      </c>
      <c r="Q10448" s="17" t="s">
        <v>297</v>
      </c>
      <c r="R10448" s="18">
        <v>95</v>
      </c>
      <c r="S10448" s="10">
        <v>44</v>
      </c>
      <c r="AA10448" s="11" t="str">
        <f t="shared" si="163"/>
        <v>62. Vĩnh PhúcThành phố Vĩnh Yên</v>
      </c>
    </row>
    <row r="10449" spans="11:27" ht="15.75">
      <c r="K10449" s="21"/>
      <c r="L10449" s="17"/>
      <c r="M10449" s="17"/>
      <c r="N10449" s="17" t="s">
        <v>528</v>
      </c>
      <c r="O10449" s="17" t="s">
        <v>1881</v>
      </c>
      <c r="P10449" s="17" t="s">
        <v>8992</v>
      </c>
      <c r="Q10449" s="17" t="s">
        <v>297</v>
      </c>
      <c r="R10449" s="18">
        <v>95</v>
      </c>
      <c r="S10449" s="10">
        <v>44</v>
      </c>
      <c r="AA10449" s="11" t="str">
        <f t="shared" si="163"/>
        <v>62. Vĩnh PhúcThành phố Vĩnh Yên</v>
      </c>
    </row>
    <row r="10450" spans="11:27" ht="15.75">
      <c r="K10450" s="21"/>
      <c r="L10450" s="17"/>
      <c r="M10450" s="17"/>
      <c r="N10450" s="17" t="s">
        <v>532</v>
      </c>
      <c r="O10450" s="17" t="s">
        <v>1425</v>
      </c>
      <c r="P10450" s="17" t="s">
        <v>8993</v>
      </c>
      <c r="Q10450" s="17" t="s">
        <v>347</v>
      </c>
      <c r="R10450" s="18">
        <v>65</v>
      </c>
      <c r="S10450" s="10">
        <v>36</v>
      </c>
      <c r="AA10450" s="11" t="str">
        <f t="shared" si="163"/>
        <v>63. Yên BáiHuyện Lục Yên</v>
      </c>
    </row>
    <row r="10451" spans="11:27" ht="15.75">
      <c r="K10451" s="21"/>
      <c r="L10451" s="17"/>
      <c r="M10451" s="17"/>
      <c r="N10451" s="17" t="s">
        <v>532</v>
      </c>
      <c r="O10451" s="17" t="s">
        <v>1425</v>
      </c>
      <c r="P10451" s="17" t="s">
        <v>2621</v>
      </c>
      <c r="Q10451" s="17" t="s">
        <v>347</v>
      </c>
      <c r="R10451" s="18">
        <v>65</v>
      </c>
      <c r="S10451" s="10">
        <v>36</v>
      </c>
      <c r="AA10451" s="11" t="str">
        <f t="shared" si="163"/>
        <v>63. Yên BáiHuyện Lục Yên</v>
      </c>
    </row>
    <row r="10452" spans="11:27" ht="15.75">
      <c r="K10452" s="21"/>
      <c r="L10452" s="17"/>
      <c r="M10452" s="17"/>
      <c r="N10452" s="17" t="s">
        <v>532</v>
      </c>
      <c r="O10452" s="17" t="s">
        <v>1425</v>
      </c>
      <c r="P10452" s="17" t="s">
        <v>808</v>
      </c>
      <c r="Q10452" s="17" t="s">
        <v>347</v>
      </c>
      <c r="R10452" s="18">
        <v>65</v>
      </c>
      <c r="S10452" s="10">
        <v>36</v>
      </c>
      <c r="AA10452" s="11" t="str">
        <f t="shared" si="163"/>
        <v>63. Yên BáiHuyện Lục Yên</v>
      </c>
    </row>
    <row r="10453" spans="11:27" ht="15.75">
      <c r="K10453" s="21"/>
      <c r="L10453" s="17"/>
      <c r="M10453" s="17"/>
      <c r="N10453" s="17" t="s">
        <v>532</v>
      </c>
      <c r="O10453" s="17" t="s">
        <v>1425</v>
      </c>
      <c r="P10453" s="17" t="s">
        <v>8994</v>
      </c>
      <c r="Q10453" s="17" t="s">
        <v>347</v>
      </c>
      <c r="R10453" s="18">
        <v>65</v>
      </c>
      <c r="S10453" s="10">
        <v>36</v>
      </c>
      <c r="AA10453" s="11" t="str">
        <f t="shared" si="163"/>
        <v>63. Yên BáiHuyện Lục Yên</v>
      </c>
    </row>
    <row r="10454" spans="11:27" ht="15.75">
      <c r="K10454" s="21"/>
      <c r="L10454" s="17"/>
      <c r="M10454" s="17"/>
      <c r="N10454" s="17" t="s">
        <v>532</v>
      </c>
      <c r="O10454" s="17" t="s">
        <v>1425</v>
      </c>
      <c r="P10454" s="17" t="s">
        <v>8995</v>
      </c>
      <c r="Q10454" s="17" t="s">
        <v>347</v>
      </c>
      <c r="R10454" s="18">
        <v>65</v>
      </c>
      <c r="S10454" s="10">
        <v>36</v>
      </c>
      <c r="AA10454" s="11" t="str">
        <f t="shared" si="163"/>
        <v>63. Yên BáiHuyện Lục Yên</v>
      </c>
    </row>
    <row r="10455" spans="11:27" ht="15.75">
      <c r="K10455" s="21"/>
      <c r="L10455" s="17"/>
      <c r="M10455" s="17"/>
      <c r="N10455" s="17" t="s">
        <v>532</v>
      </c>
      <c r="O10455" s="17" t="s">
        <v>1425</v>
      </c>
      <c r="P10455" s="17" t="s">
        <v>2292</v>
      </c>
      <c r="Q10455" s="17" t="s">
        <v>347</v>
      </c>
      <c r="R10455" s="18">
        <v>65</v>
      </c>
      <c r="S10455" s="10">
        <v>36</v>
      </c>
      <c r="AA10455" s="11" t="str">
        <f t="shared" si="163"/>
        <v>63. Yên BáiHuyện Lục Yên</v>
      </c>
    </row>
    <row r="10456" spans="11:27" ht="15.75">
      <c r="K10456" s="21"/>
      <c r="L10456" s="17"/>
      <c r="M10456" s="17"/>
      <c r="N10456" s="17" t="s">
        <v>532</v>
      </c>
      <c r="O10456" s="17" t="s">
        <v>1425</v>
      </c>
      <c r="P10456" s="17" t="s">
        <v>6657</v>
      </c>
      <c r="Q10456" s="17" t="s">
        <v>347</v>
      </c>
      <c r="R10456" s="18">
        <v>65</v>
      </c>
      <c r="S10456" s="10">
        <v>36</v>
      </c>
      <c r="AA10456" s="11" t="str">
        <f t="shared" si="163"/>
        <v>63. Yên BáiHuyện Lục Yên</v>
      </c>
    </row>
    <row r="10457" spans="11:27" ht="15.75">
      <c r="K10457" s="21"/>
      <c r="L10457" s="17"/>
      <c r="M10457" s="17"/>
      <c r="N10457" s="17" t="s">
        <v>532</v>
      </c>
      <c r="O10457" s="17" t="s">
        <v>1425</v>
      </c>
      <c r="P10457" s="17" t="s">
        <v>8996</v>
      </c>
      <c r="Q10457" s="17" t="s">
        <v>347</v>
      </c>
      <c r="R10457" s="18">
        <v>65</v>
      </c>
      <c r="S10457" s="10">
        <v>36</v>
      </c>
      <c r="AA10457" s="11" t="str">
        <f t="shared" si="163"/>
        <v>63. Yên BáiHuyện Lục Yên</v>
      </c>
    </row>
    <row r="10458" spans="11:27" ht="15.75">
      <c r="K10458" s="21"/>
      <c r="L10458" s="17"/>
      <c r="M10458" s="17"/>
      <c r="N10458" s="17" t="s">
        <v>532</v>
      </c>
      <c r="O10458" s="17" t="s">
        <v>1425</v>
      </c>
      <c r="P10458" s="17" t="s">
        <v>8997</v>
      </c>
      <c r="Q10458" s="17" t="s">
        <v>347</v>
      </c>
      <c r="R10458" s="18">
        <v>65</v>
      </c>
      <c r="S10458" s="10">
        <v>36</v>
      </c>
      <c r="AA10458" s="11" t="str">
        <f t="shared" si="163"/>
        <v>63. Yên BáiHuyện Lục Yên</v>
      </c>
    </row>
    <row r="10459" spans="11:27" ht="15.75">
      <c r="K10459" s="21"/>
      <c r="L10459" s="17"/>
      <c r="M10459" s="17"/>
      <c r="N10459" s="17" t="s">
        <v>532</v>
      </c>
      <c r="O10459" s="17" t="s">
        <v>1425</v>
      </c>
      <c r="P10459" s="17" t="s">
        <v>6498</v>
      </c>
      <c r="Q10459" s="17" t="s">
        <v>347</v>
      </c>
      <c r="R10459" s="18">
        <v>65</v>
      </c>
      <c r="S10459" s="10">
        <v>36</v>
      </c>
      <c r="AA10459" s="11" t="str">
        <f t="shared" si="163"/>
        <v>63. Yên BáiHuyện Lục Yên</v>
      </c>
    </row>
    <row r="10460" spans="11:27" ht="15.75">
      <c r="K10460" s="21"/>
      <c r="L10460" s="17"/>
      <c r="M10460" s="17"/>
      <c r="N10460" s="17" t="s">
        <v>532</v>
      </c>
      <c r="O10460" s="17" t="s">
        <v>1425</v>
      </c>
      <c r="P10460" s="17" t="s">
        <v>8998</v>
      </c>
      <c r="Q10460" s="17" t="s">
        <v>347</v>
      </c>
      <c r="R10460" s="18">
        <v>65</v>
      </c>
      <c r="S10460" s="10">
        <v>36</v>
      </c>
      <c r="AA10460" s="11" t="str">
        <f t="shared" si="163"/>
        <v>63. Yên BáiHuyện Lục Yên</v>
      </c>
    </row>
    <row r="10461" spans="11:27" ht="15.75">
      <c r="K10461" s="21"/>
      <c r="L10461" s="17"/>
      <c r="M10461" s="17"/>
      <c r="N10461" s="17" t="s">
        <v>532</v>
      </c>
      <c r="O10461" s="17" t="s">
        <v>1425</v>
      </c>
      <c r="P10461" s="17" t="s">
        <v>5151</v>
      </c>
      <c r="Q10461" s="17" t="s">
        <v>347</v>
      </c>
      <c r="R10461" s="18">
        <v>65</v>
      </c>
      <c r="S10461" s="10">
        <v>36</v>
      </c>
      <c r="AA10461" s="11" t="str">
        <f t="shared" si="163"/>
        <v>63. Yên BáiHuyện Lục Yên</v>
      </c>
    </row>
    <row r="10462" spans="11:27" ht="15.75">
      <c r="K10462" s="21"/>
      <c r="L10462" s="17"/>
      <c r="M10462" s="17"/>
      <c r="N10462" s="17" t="s">
        <v>532</v>
      </c>
      <c r="O10462" s="17" t="s">
        <v>1425</v>
      </c>
      <c r="P10462" s="17" t="s">
        <v>8999</v>
      </c>
      <c r="Q10462" s="17" t="s">
        <v>347</v>
      </c>
      <c r="R10462" s="18">
        <v>65</v>
      </c>
      <c r="S10462" s="10">
        <v>36</v>
      </c>
      <c r="AA10462" s="11" t="str">
        <f t="shared" si="163"/>
        <v>63. Yên BáiHuyện Lục Yên</v>
      </c>
    </row>
    <row r="10463" spans="11:27" ht="15.75">
      <c r="K10463" s="21"/>
      <c r="L10463" s="17"/>
      <c r="M10463" s="17"/>
      <c r="N10463" s="17" t="s">
        <v>532</v>
      </c>
      <c r="O10463" s="17" t="s">
        <v>1425</v>
      </c>
      <c r="P10463" s="17" t="s">
        <v>9000</v>
      </c>
      <c r="Q10463" s="17" t="s">
        <v>347</v>
      </c>
      <c r="R10463" s="18">
        <v>65</v>
      </c>
      <c r="S10463" s="10">
        <v>36</v>
      </c>
      <c r="AA10463" s="11" t="str">
        <f t="shared" si="163"/>
        <v>63. Yên BáiHuyện Lục Yên</v>
      </c>
    </row>
    <row r="10464" spans="11:27" ht="15.75">
      <c r="K10464" s="21"/>
      <c r="L10464" s="17"/>
      <c r="M10464" s="17"/>
      <c r="N10464" s="17" t="s">
        <v>532</v>
      </c>
      <c r="O10464" s="17" t="s">
        <v>1425</v>
      </c>
      <c r="P10464" s="17" t="s">
        <v>3307</v>
      </c>
      <c r="Q10464" s="17" t="s">
        <v>347</v>
      </c>
      <c r="R10464" s="18">
        <v>65</v>
      </c>
      <c r="S10464" s="10">
        <v>36</v>
      </c>
      <c r="AA10464" s="11" t="str">
        <f t="shared" si="163"/>
        <v>63. Yên BáiHuyện Lục Yên</v>
      </c>
    </row>
    <row r="10465" spans="11:27" ht="15.75">
      <c r="K10465" s="21"/>
      <c r="L10465" s="17"/>
      <c r="M10465" s="17"/>
      <c r="N10465" s="17" t="s">
        <v>532</v>
      </c>
      <c r="O10465" s="17" t="s">
        <v>1425</v>
      </c>
      <c r="P10465" s="17" t="s">
        <v>9001</v>
      </c>
      <c r="Q10465" s="17" t="s">
        <v>347</v>
      </c>
      <c r="R10465" s="18">
        <v>65</v>
      </c>
      <c r="S10465" s="10">
        <v>36</v>
      </c>
      <c r="AA10465" s="11" t="str">
        <f t="shared" si="163"/>
        <v>63. Yên BáiHuyện Lục Yên</v>
      </c>
    </row>
    <row r="10466" spans="11:27" ht="15.75">
      <c r="K10466" s="21"/>
      <c r="L10466" s="17"/>
      <c r="M10466" s="17"/>
      <c r="N10466" s="17" t="s">
        <v>532</v>
      </c>
      <c r="O10466" s="17" t="s">
        <v>1425</v>
      </c>
      <c r="P10466" s="17" t="s">
        <v>567</v>
      </c>
      <c r="Q10466" s="17" t="s">
        <v>347</v>
      </c>
      <c r="R10466" s="18">
        <v>65</v>
      </c>
      <c r="S10466" s="10">
        <v>36</v>
      </c>
      <c r="AA10466" s="11" t="str">
        <f t="shared" si="163"/>
        <v>63. Yên BáiHuyện Lục Yên</v>
      </c>
    </row>
    <row r="10467" spans="11:27" ht="15.75">
      <c r="K10467" s="21"/>
      <c r="L10467" s="17"/>
      <c r="M10467" s="17"/>
      <c r="N10467" s="17" t="s">
        <v>532</v>
      </c>
      <c r="O10467" s="17" t="s">
        <v>1425</v>
      </c>
      <c r="P10467" s="17" t="s">
        <v>9002</v>
      </c>
      <c r="Q10467" s="17" t="s">
        <v>347</v>
      </c>
      <c r="R10467" s="18">
        <v>65</v>
      </c>
      <c r="S10467" s="10">
        <v>36</v>
      </c>
      <c r="AA10467" s="11" t="str">
        <f t="shared" si="163"/>
        <v>63. Yên BáiHuyện Lục Yên</v>
      </c>
    </row>
    <row r="10468" spans="11:27" ht="15.75">
      <c r="K10468" s="21"/>
      <c r="L10468" s="17"/>
      <c r="M10468" s="17"/>
      <c r="N10468" s="17" t="s">
        <v>532</v>
      </c>
      <c r="O10468" s="17" t="s">
        <v>1425</v>
      </c>
      <c r="P10468" s="17" t="s">
        <v>9003</v>
      </c>
      <c r="Q10468" s="17" t="s">
        <v>347</v>
      </c>
      <c r="R10468" s="18">
        <v>65</v>
      </c>
      <c r="S10468" s="10">
        <v>36</v>
      </c>
      <c r="AA10468" s="11" t="str">
        <f t="shared" si="163"/>
        <v>63. Yên BáiHuyện Lục Yên</v>
      </c>
    </row>
    <row r="10469" spans="11:27" ht="15.75">
      <c r="K10469" s="21"/>
      <c r="L10469" s="17"/>
      <c r="M10469" s="17"/>
      <c r="N10469" s="17" t="s">
        <v>532</v>
      </c>
      <c r="O10469" s="17" t="s">
        <v>1425</v>
      </c>
      <c r="P10469" s="17" t="s">
        <v>9004</v>
      </c>
      <c r="Q10469" s="17" t="s">
        <v>347</v>
      </c>
      <c r="R10469" s="18">
        <v>65</v>
      </c>
      <c r="S10469" s="10">
        <v>36</v>
      </c>
      <c r="AA10469" s="11" t="str">
        <f t="shared" si="163"/>
        <v>63. Yên BáiHuyện Lục Yên</v>
      </c>
    </row>
    <row r="10470" spans="11:27" ht="15.75">
      <c r="K10470" s="21"/>
      <c r="L10470" s="17"/>
      <c r="M10470" s="17"/>
      <c r="N10470" s="17" t="s">
        <v>532</v>
      </c>
      <c r="O10470" s="17" t="s">
        <v>1425</v>
      </c>
      <c r="P10470" s="17" t="s">
        <v>9005</v>
      </c>
      <c r="Q10470" s="17" t="s">
        <v>347</v>
      </c>
      <c r="R10470" s="18">
        <v>65</v>
      </c>
      <c r="S10470" s="10">
        <v>36</v>
      </c>
      <c r="AA10470" s="11" t="str">
        <f t="shared" si="163"/>
        <v>63. Yên BáiHuyện Lục Yên</v>
      </c>
    </row>
    <row r="10471" spans="11:27" ht="15.75">
      <c r="K10471" s="21"/>
      <c r="L10471" s="17"/>
      <c r="M10471" s="17"/>
      <c r="N10471" s="17" t="s">
        <v>532</v>
      </c>
      <c r="O10471" s="17" t="s">
        <v>1425</v>
      </c>
      <c r="P10471" s="17" t="s">
        <v>9006</v>
      </c>
      <c r="Q10471" s="17" t="s">
        <v>347</v>
      </c>
      <c r="R10471" s="18">
        <v>65</v>
      </c>
      <c r="S10471" s="10">
        <v>36</v>
      </c>
      <c r="AA10471" s="11" t="str">
        <f t="shared" si="163"/>
        <v>63. Yên BáiHuyện Lục Yên</v>
      </c>
    </row>
    <row r="10472" spans="11:27" ht="15.75">
      <c r="K10472" s="21"/>
      <c r="L10472" s="17"/>
      <c r="M10472" s="17"/>
      <c r="N10472" s="17" t="s">
        <v>532</v>
      </c>
      <c r="O10472" s="17" t="s">
        <v>1425</v>
      </c>
      <c r="P10472" s="17" t="s">
        <v>9007</v>
      </c>
      <c r="Q10472" s="17" t="s">
        <v>347</v>
      </c>
      <c r="R10472" s="18">
        <v>65</v>
      </c>
      <c r="S10472" s="10">
        <v>36</v>
      </c>
      <c r="AA10472" s="11" t="str">
        <f t="shared" si="163"/>
        <v>63. Yên BáiHuyện Lục Yên</v>
      </c>
    </row>
    <row r="10473" spans="11:27" ht="15.75">
      <c r="K10473" s="21"/>
      <c r="L10473" s="17"/>
      <c r="M10473" s="17"/>
      <c r="N10473" s="17" t="s">
        <v>532</v>
      </c>
      <c r="O10473" s="17" t="s">
        <v>1425</v>
      </c>
      <c r="P10473" s="17" t="s">
        <v>6247</v>
      </c>
      <c r="Q10473" s="17" t="s">
        <v>347</v>
      </c>
      <c r="R10473" s="18">
        <v>65</v>
      </c>
      <c r="S10473" s="10">
        <v>36</v>
      </c>
      <c r="AA10473" s="11" t="str">
        <f t="shared" si="163"/>
        <v>63. Yên BáiHuyện Lục Yên</v>
      </c>
    </row>
    <row r="10474" spans="11:27" ht="15.75">
      <c r="K10474" s="21"/>
      <c r="L10474" s="17"/>
      <c r="M10474" s="17"/>
      <c r="N10474" s="17" t="s">
        <v>532</v>
      </c>
      <c r="O10474" s="17" t="s">
        <v>1428</v>
      </c>
      <c r="P10474" s="17" t="s">
        <v>9008</v>
      </c>
      <c r="Q10474" s="17" t="s">
        <v>297</v>
      </c>
      <c r="R10474" s="18">
        <v>95</v>
      </c>
      <c r="S10474" s="10">
        <v>44</v>
      </c>
      <c r="AA10474" s="11" t="str">
        <f t="shared" si="163"/>
        <v>63. Yên BáiHuyện Mù Căng Chải</v>
      </c>
    </row>
    <row r="10475" spans="11:27" ht="15.75">
      <c r="K10475" s="21"/>
      <c r="L10475" s="17"/>
      <c r="M10475" s="17"/>
      <c r="N10475" s="17" t="s">
        <v>532</v>
      </c>
      <c r="O10475" s="17" t="s">
        <v>1428</v>
      </c>
      <c r="P10475" s="17" t="s">
        <v>9009</v>
      </c>
      <c r="Q10475" s="17" t="s">
        <v>297</v>
      </c>
      <c r="R10475" s="18">
        <v>95</v>
      </c>
      <c r="S10475" s="10">
        <v>44</v>
      </c>
      <c r="AA10475" s="11" t="str">
        <f t="shared" si="163"/>
        <v>63. Yên BáiHuyện Mù Căng Chải</v>
      </c>
    </row>
    <row r="10476" spans="11:27" ht="15.75">
      <c r="K10476" s="21"/>
      <c r="L10476" s="17"/>
      <c r="M10476" s="17"/>
      <c r="N10476" s="17" t="s">
        <v>532</v>
      </c>
      <c r="O10476" s="17" t="s">
        <v>1428</v>
      </c>
      <c r="P10476" s="17" t="s">
        <v>9010</v>
      </c>
      <c r="Q10476" s="17" t="s">
        <v>297</v>
      </c>
      <c r="R10476" s="18">
        <v>95</v>
      </c>
      <c r="S10476" s="10">
        <v>44</v>
      </c>
      <c r="AA10476" s="11" t="str">
        <f t="shared" si="163"/>
        <v>63. Yên BáiHuyện Mù Căng Chải</v>
      </c>
    </row>
    <row r="10477" spans="11:27" ht="15.75">
      <c r="K10477" s="21"/>
      <c r="L10477" s="17"/>
      <c r="M10477" s="17"/>
      <c r="N10477" s="17" t="s">
        <v>532</v>
      </c>
      <c r="O10477" s="17" t="s">
        <v>1428</v>
      </c>
      <c r="P10477" s="17" t="s">
        <v>9011</v>
      </c>
      <c r="Q10477" s="17" t="s">
        <v>297</v>
      </c>
      <c r="R10477" s="18">
        <v>95</v>
      </c>
      <c r="S10477" s="10">
        <v>44</v>
      </c>
      <c r="AA10477" s="11" t="str">
        <f t="shared" si="163"/>
        <v>63. Yên BáiHuyện Mù Căng Chải</v>
      </c>
    </row>
    <row r="10478" spans="11:27" ht="15.75">
      <c r="K10478" s="21"/>
      <c r="L10478" s="17"/>
      <c r="M10478" s="17"/>
      <c r="N10478" s="17" t="s">
        <v>532</v>
      </c>
      <c r="O10478" s="17" t="s">
        <v>1428</v>
      </c>
      <c r="P10478" s="17" t="s">
        <v>9012</v>
      </c>
      <c r="Q10478" s="17" t="s">
        <v>297</v>
      </c>
      <c r="R10478" s="18">
        <v>95</v>
      </c>
      <c r="S10478" s="10">
        <v>44</v>
      </c>
      <c r="AA10478" s="11" t="str">
        <f t="shared" si="163"/>
        <v>63. Yên BáiHuyện Mù Căng Chải</v>
      </c>
    </row>
    <row r="10479" spans="11:27" ht="15.75">
      <c r="K10479" s="21"/>
      <c r="L10479" s="17"/>
      <c r="M10479" s="17"/>
      <c r="N10479" s="17" t="s">
        <v>532</v>
      </c>
      <c r="O10479" s="17" t="s">
        <v>1428</v>
      </c>
      <c r="P10479" s="17" t="s">
        <v>9013</v>
      </c>
      <c r="Q10479" s="17" t="s">
        <v>297</v>
      </c>
      <c r="R10479" s="18">
        <v>95</v>
      </c>
      <c r="S10479" s="10">
        <v>44</v>
      </c>
      <c r="AA10479" s="11" t="str">
        <f t="shared" si="163"/>
        <v>63. Yên BáiHuyện Mù Căng Chải</v>
      </c>
    </row>
    <row r="10480" spans="11:27" ht="15.75">
      <c r="K10480" s="21"/>
      <c r="L10480" s="17"/>
      <c r="M10480" s="17"/>
      <c r="N10480" s="17" t="s">
        <v>532</v>
      </c>
      <c r="O10480" s="17" t="s">
        <v>1428</v>
      </c>
      <c r="P10480" s="17" t="s">
        <v>9014</v>
      </c>
      <c r="Q10480" s="17" t="s">
        <v>297</v>
      </c>
      <c r="R10480" s="18">
        <v>95</v>
      </c>
      <c r="S10480" s="10">
        <v>44</v>
      </c>
      <c r="AA10480" s="11" t="str">
        <f t="shared" si="163"/>
        <v>63. Yên BáiHuyện Mù Căng Chải</v>
      </c>
    </row>
    <row r="10481" spans="11:27" ht="15.75">
      <c r="K10481" s="21"/>
      <c r="L10481" s="17"/>
      <c r="M10481" s="17"/>
      <c r="N10481" s="17" t="s">
        <v>532</v>
      </c>
      <c r="O10481" s="17" t="s">
        <v>1428</v>
      </c>
      <c r="P10481" s="17" t="s">
        <v>9015</v>
      </c>
      <c r="Q10481" s="17" t="s">
        <v>297</v>
      </c>
      <c r="R10481" s="18">
        <v>95</v>
      </c>
      <c r="S10481" s="10">
        <v>44</v>
      </c>
      <c r="AA10481" s="11" t="str">
        <f t="shared" si="163"/>
        <v>63. Yên BáiHuyện Mù Căng Chải</v>
      </c>
    </row>
    <row r="10482" spans="11:27" ht="15.75">
      <c r="K10482" s="21"/>
      <c r="L10482" s="17"/>
      <c r="M10482" s="17"/>
      <c r="N10482" s="17" t="s">
        <v>532</v>
      </c>
      <c r="O10482" s="17" t="s">
        <v>1428</v>
      </c>
      <c r="P10482" s="17" t="s">
        <v>9016</v>
      </c>
      <c r="Q10482" s="17" t="s">
        <v>297</v>
      </c>
      <c r="R10482" s="18">
        <v>95</v>
      </c>
      <c r="S10482" s="10">
        <v>44</v>
      </c>
      <c r="AA10482" s="11" t="str">
        <f t="shared" si="163"/>
        <v>63. Yên BáiHuyện Mù Căng Chải</v>
      </c>
    </row>
    <row r="10483" spans="11:27" ht="15.75">
      <c r="K10483" s="21"/>
      <c r="L10483" s="17"/>
      <c r="M10483" s="17"/>
      <c r="N10483" s="17" t="s">
        <v>532</v>
      </c>
      <c r="O10483" s="17" t="s">
        <v>1428</v>
      </c>
      <c r="P10483" s="17" t="s">
        <v>4454</v>
      </c>
      <c r="Q10483" s="17" t="s">
        <v>297</v>
      </c>
      <c r="R10483" s="18">
        <v>95</v>
      </c>
      <c r="S10483" s="10">
        <v>44</v>
      </c>
      <c r="AA10483" s="11" t="str">
        <f t="shared" si="163"/>
        <v>63. Yên BáiHuyện Mù Căng Chải</v>
      </c>
    </row>
    <row r="10484" spans="11:27" ht="15.75">
      <c r="K10484" s="21"/>
      <c r="L10484" s="17"/>
      <c r="M10484" s="17"/>
      <c r="N10484" s="17" t="s">
        <v>532</v>
      </c>
      <c r="O10484" s="17" t="s">
        <v>1428</v>
      </c>
      <c r="P10484" s="17" t="s">
        <v>9017</v>
      </c>
      <c r="Q10484" s="17" t="s">
        <v>297</v>
      </c>
      <c r="R10484" s="18">
        <v>95</v>
      </c>
      <c r="S10484" s="10">
        <v>44</v>
      </c>
      <c r="AA10484" s="11" t="str">
        <f t="shared" si="163"/>
        <v>63. Yên BáiHuyện Mù Căng Chải</v>
      </c>
    </row>
    <row r="10485" spans="11:27" ht="15.75">
      <c r="K10485" s="21"/>
      <c r="L10485" s="17"/>
      <c r="M10485" s="17"/>
      <c r="N10485" s="17" t="s">
        <v>532</v>
      </c>
      <c r="O10485" s="17" t="s">
        <v>1428</v>
      </c>
      <c r="P10485" s="17" t="s">
        <v>9018</v>
      </c>
      <c r="Q10485" s="17" t="s">
        <v>297</v>
      </c>
      <c r="R10485" s="18">
        <v>95</v>
      </c>
      <c r="S10485" s="10">
        <v>44</v>
      </c>
      <c r="AA10485" s="11" t="str">
        <f t="shared" si="163"/>
        <v>63. Yên BáiHuyện Mù Căng Chải</v>
      </c>
    </row>
    <row r="10486" spans="11:27" ht="15.75">
      <c r="K10486" s="21"/>
      <c r="L10486" s="17"/>
      <c r="M10486" s="17"/>
      <c r="N10486" s="17" t="s">
        <v>532</v>
      </c>
      <c r="O10486" s="17" t="s">
        <v>1428</v>
      </c>
      <c r="P10486" s="17" t="s">
        <v>9019</v>
      </c>
      <c r="Q10486" s="17" t="s">
        <v>297</v>
      </c>
      <c r="R10486" s="18">
        <v>95</v>
      </c>
      <c r="S10486" s="10">
        <v>44</v>
      </c>
      <c r="AA10486" s="11" t="str">
        <f t="shared" si="163"/>
        <v>63. Yên BáiHuyện Mù Căng Chải</v>
      </c>
    </row>
    <row r="10487" spans="11:27" ht="15.75">
      <c r="K10487" s="21"/>
      <c r="L10487" s="17"/>
      <c r="M10487" s="17"/>
      <c r="N10487" s="17" t="s">
        <v>532</v>
      </c>
      <c r="O10487" s="17" t="s">
        <v>1428</v>
      </c>
      <c r="P10487" s="17" t="s">
        <v>9020</v>
      </c>
      <c r="Q10487" s="17" t="s">
        <v>297</v>
      </c>
      <c r="R10487" s="18">
        <v>95</v>
      </c>
      <c r="S10487" s="10">
        <v>44</v>
      </c>
      <c r="AA10487" s="11" t="str">
        <f t="shared" si="163"/>
        <v>63. Yên BáiHuyện Mù Căng Chải</v>
      </c>
    </row>
    <row r="10488" spans="11:27" ht="15.75">
      <c r="K10488" s="21"/>
      <c r="L10488" s="17"/>
      <c r="M10488" s="17"/>
      <c r="N10488" s="17" t="s">
        <v>532</v>
      </c>
      <c r="O10488" s="17" t="s">
        <v>1431</v>
      </c>
      <c r="P10488" s="17" t="s">
        <v>9021</v>
      </c>
      <c r="Q10488" s="17" t="s">
        <v>297</v>
      </c>
      <c r="R10488" s="18">
        <v>95</v>
      </c>
      <c r="S10488" s="10">
        <v>44</v>
      </c>
      <c r="AA10488" s="11" t="str">
        <f t="shared" si="163"/>
        <v>63. Yên BáiHuyện Trạm Tấu</v>
      </c>
    </row>
    <row r="10489" spans="11:27" ht="15.75">
      <c r="K10489" s="21"/>
      <c r="L10489" s="17"/>
      <c r="M10489" s="17"/>
      <c r="N10489" s="17" t="s">
        <v>532</v>
      </c>
      <c r="O10489" s="17" t="s">
        <v>1431</v>
      </c>
      <c r="P10489" s="17" t="s">
        <v>9022</v>
      </c>
      <c r="Q10489" s="17" t="s">
        <v>297</v>
      </c>
      <c r="R10489" s="18">
        <v>95</v>
      </c>
      <c r="S10489" s="10">
        <v>44</v>
      </c>
      <c r="AA10489" s="11" t="str">
        <f t="shared" si="163"/>
        <v>63. Yên BáiHuyện Trạm Tấu</v>
      </c>
    </row>
    <row r="10490" spans="11:27" ht="15.75">
      <c r="K10490" s="21"/>
      <c r="L10490" s="17"/>
      <c r="M10490" s="17"/>
      <c r="N10490" s="17" t="s">
        <v>532</v>
      </c>
      <c r="O10490" s="17" t="s">
        <v>1431</v>
      </c>
      <c r="P10490" s="17" t="s">
        <v>9023</v>
      </c>
      <c r="Q10490" s="17" t="s">
        <v>297</v>
      </c>
      <c r="R10490" s="18">
        <v>95</v>
      </c>
      <c r="S10490" s="10">
        <v>44</v>
      </c>
      <c r="AA10490" s="11" t="str">
        <f t="shared" si="163"/>
        <v>63. Yên BáiHuyện Trạm Tấu</v>
      </c>
    </row>
    <row r="10491" spans="11:27" ht="15.75">
      <c r="K10491" s="21"/>
      <c r="L10491" s="17"/>
      <c r="M10491" s="17"/>
      <c r="N10491" s="17" t="s">
        <v>532</v>
      </c>
      <c r="O10491" s="17" t="s">
        <v>1431</v>
      </c>
      <c r="P10491" s="17" t="s">
        <v>9024</v>
      </c>
      <c r="Q10491" s="17" t="s">
        <v>297</v>
      </c>
      <c r="R10491" s="18">
        <v>95</v>
      </c>
      <c r="S10491" s="10">
        <v>44</v>
      </c>
      <c r="AA10491" s="11" t="str">
        <f t="shared" si="163"/>
        <v>63. Yên BáiHuyện Trạm Tấu</v>
      </c>
    </row>
    <row r="10492" spans="11:27" ht="15.75">
      <c r="K10492" s="21"/>
      <c r="L10492" s="17"/>
      <c r="M10492" s="17"/>
      <c r="N10492" s="17" t="s">
        <v>532</v>
      </c>
      <c r="O10492" s="17" t="s">
        <v>1431</v>
      </c>
      <c r="P10492" s="17" t="s">
        <v>9025</v>
      </c>
      <c r="Q10492" s="17" t="s">
        <v>297</v>
      </c>
      <c r="R10492" s="18">
        <v>95</v>
      </c>
      <c r="S10492" s="10">
        <v>44</v>
      </c>
      <c r="AA10492" s="11" t="str">
        <f t="shared" si="163"/>
        <v>63. Yên BáiHuyện Trạm Tấu</v>
      </c>
    </row>
    <row r="10493" spans="11:27" ht="15.75">
      <c r="K10493" s="21"/>
      <c r="L10493" s="17"/>
      <c r="M10493" s="17"/>
      <c r="N10493" s="17" t="s">
        <v>532</v>
      </c>
      <c r="O10493" s="17" t="s">
        <v>1431</v>
      </c>
      <c r="P10493" s="17" t="s">
        <v>9026</v>
      </c>
      <c r="Q10493" s="17" t="s">
        <v>297</v>
      </c>
      <c r="R10493" s="18">
        <v>95</v>
      </c>
      <c r="S10493" s="10">
        <v>44</v>
      </c>
      <c r="AA10493" s="11" t="str">
        <f t="shared" si="163"/>
        <v>63. Yên BáiHuyện Trạm Tấu</v>
      </c>
    </row>
    <row r="10494" spans="11:27" ht="15.75">
      <c r="K10494" s="21"/>
      <c r="L10494" s="17"/>
      <c r="M10494" s="17"/>
      <c r="N10494" s="17" t="s">
        <v>532</v>
      </c>
      <c r="O10494" s="17" t="s">
        <v>1431</v>
      </c>
      <c r="P10494" s="17" t="s">
        <v>9027</v>
      </c>
      <c r="Q10494" s="17" t="s">
        <v>297</v>
      </c>
      <c r="R10494" s="18">
        <v>95</v>
      </c>
      <c r="S10494" s="10">
        <v>44</v>
      </c>
      <c r="AA10494" s="11" t="str">
        <f t="shared" si="163"/>
        <v>63. Yên BáiHuyện Trạm Tấu</v>
      </c>
    </row>
    <row r="10495" spans="11:27" ht="15.75">
      <c r="K10495" s="21"/>
      <c r="L10495" s="17"/>
      <c r="M10495" s="17"/>
      <c r="N10495" s="17" t="s">
        <v>532</v>
      </c>
      <c r="O10495" s="17" t="s">
        <v>1431</v>
      </c>
      <c r="P10495" s="17" t="s">
        <v>9028</v>
      </c>
      <c r="Q10495" s="17" t="s">
        <v>297</v>
      </c>
      <c r="R10495" s="18">
        <v>95</v>
      </c>
      <c r="S10495" s="10">
        <v>44</v>
      </c>
      <c r="AA10495" s="11" t="str">
        <f t="shared" si="163"/>
        <v>63. Yên BáiHuyện Trạm Tấu</v>
      </c>
    </row>
    <row r="10496" spans="11:27" ht="15.75">
      <c r="K10496" s="21"/>
      <c r="L10496" s="17"/>
      <c r="M10496" s="17"/>
      <c r="N10496" s="17" t="s">
        <v>532</v>
      </c>
      <c r="O10496" s="17" t="s">
        <v>1431</v>
      </c>
      <c r="P10496" s="17" t="s">
        <v>9029</v>
      </c>
      <c r="Q10496" s="17" t="s">
        <v>297</v>
      </c>
      <c r="R10496" s="18">
        <v>95</v>
      </c>
      <c r="S10496" s="10">
        <v>44</v>
      </c>
      <c r="AA10496" s="11" t="str">
        <f t="shared" si="163"/>
        <v>63. Yên BáiHuyện Trạm Tấu</v>
      </c>
    </row>
    <row r="10497" spans="11:27" ht="15.75">
      <c r="K10497" s="21"/>
      <c r="L10497" s="17"/>
      <c r="M10497" s="17"/>
      <c r="N10497" s="17" t="s">
        <v>532</v>
      </c>
      <c r="O10497" s="17" t="s">
        <v>1431</v>
      </c>
      <c r="P10497" s="17" t="s">
        <v>9030</v>
      </c>
      <c r="Q10497" s="17" t="s">
        <v>297</v>
      </c>
      <c r="R10497" s="18">
        <v>95</v>
      </c>
      <c r="S10497" s="10">
        <v>44</v>
      </c>
      <c r="AA10497" s="11" t="str">
        <f t="shared" si="163"/>
        <v>63. Yên BáiHuyện Trạm Tấu</v>
      </c>
    </row>
    <row r="10498" spans="11:27" ht="15.75">
      <c r="K10498" s="21"/>
      <c r="L10498" s="17"/>
      <c r="M10498" s="17"/>
      <c r="N10498" s="17" t="s">
        <v>532</v>
      </c>
      <c r="O10498" s="17" t="s">
        <v>1431</v>
      </c>
      <c r="P10498" s="17" t="s">
        <v>9031</v>
      </c>
      <c r="Q10498" s="17" t="s">
        <v>297</v>
      </c>
      <c r="R10498" s="18">
        <v>95</v>
      </c>
      <c r="S10498" s="10">
        <v>44</v>
      </c>
      <c r="AA10498" s="11" t="str">
        <f t="shared" si="163"/>
        <v>63. Yên BáiHuyện Trạm Tấu</v>
      </c>
    </row>
    <row r="10499" spans="11:27" ht="15.75">
      <c r="K10499" s="21"/>
      <c r="L10499" s="17"/>
      <c r="M10499" s="17"/>
      <c r="N10499" s="17" t="s">
        <v>532</v>
      </c>
      <c r="O10499" s="17" t="s">
        <v>1431</v>
      </c>
      <c r="P10499" s="17" t="s">
        <v>9032</v>
      </c>
      <c r="Q10499" s="17" t="s">
        <v>297</v>
      </c>
      <c r="R10499" s="18">
        <v>95</v>
      </c>
      <c r="S10499" s="10">
        <v>44</v>
      </c>
      <c r="AA10499" s="11" t="str">
        <f t="shared" si="163"/>
        <v>63. Yên BáiHuyện Trạm Tấu</v>
      </c>
    </row>
    <row r="10500" spans="11:27" ht="15.75">
      <c r="K10500" s="21"/>
      <c r="L10500" s="17"/>
      <c r="M10500" s="17"/>
      <c r="N10500" s="17" t="s">
        <v>532</v>
      </c>
      <c r="O10500" s="17" t="s">
        <v>1434</v>
      </c>
      <c r="P10500" s="17" t="s">
        <v>9033</v>
      </c>
      <c r="Q10500" s="17" t="s">
        <v>297</v>
      </c>
      <c r="R10500" s="18">
        <v>95</v>
      </c>
      <c r="S10500" s="10">
        <v>44</v>
      </c>
      <c r="AA10500" s="11" t="str">
        <f t="shared" si="163"/>
        <v>63. Yên BáiHuyện Trấn Yên</v>
      </c>
    </row>
    <row r="10501" spans="11:27" ht="15.75">
      <c r="K10501" s="21"/>
      <c r="L10501" s="17"/>
      <c r="M10501" s="17"/>
      <c r="N10501" s="17" t="s">
        <v>532</v>
      </c>
      <c r="O10501" s="17" t="s">
        <v>1434</v>
      </c>
      <c r="P10501" s="17" t="s">
        <v>9034</v>
      </c>
      <c r="Q10501" s="17" t="s">
        <v>297</v>
      </c>
      <c r="R10501" s="18">
        <v>95</v>
      </c>
      <c r="S10501" s="10">
        <v>44</v>
      </c>
      <c r="AA10501" s="11" t="str">
        <f t="shared" si="163"/>
        <v>63. Yên BáiHuyện Trấn Yên</v>
      </c>
    </row>
    <row r="10502" spans="11:27" ht="15.75">
      <c r="K10502" s="21"/>
      <c r="L10502" s="17"/>
      <c r="M10502" s="17"/>
      <c r="N10502" s="17" t="s">
        <v>532</v>
      </c>
      <c r="O10502" s="17" t="s">
        <v>1434</v>
      </c>
      <c r="P10502" s="17" t="s">
        <v>9035</v>
      </c>
      <c r="Q10502" s="17" t="s">
        <v>297</v>
      </c>
      <c r="R10502" s="18">
        <v>95</v>
      </c>
      <c r="S10502" s="10">
        <v>44</v>
      </c>
      <c r="AA10502" s="11" t="str">
        <f t="shared" ref="AA10502:AA10565" si="164">N10502&amp;O10502</f>
        <v>63. Yên BáiHuyện Trấn Yên</v>
      </c>
    </row>
    <row r="10503" spans="11:27" ht="15.75">
      <c r="K10503" s="21"/>
      <c r="L10503" s="17"/>
      <c r="M10503" s="17"/>
      <c r="N10503" s="17" t="s">
        <v>532</v>
      </c>
      <c r="O10503" s="17" t="s">
        <v>1434</v>
      </c>
      <c r="P10503" s="17" t="s">
        <v>9036</v>
      </c>
      <c r="Q10503" s="17" t="s">
        <v>297</v>
      </c>
      <c r="R10503" s="18">
        <v>95</v>
      </c>
      <c r="S10503" s="10">
        <v>44</v>
      </c>
      <c r="AA10503" s="11" t="str">
        <f t="shared" si="164"/>
        <v>63. Yên BáiHuyện Trấn Yên</v>
      </c>
    </row>
    <row r="10504" spans="11:27" ht="15.75">
      <c r="K10504" s="21"/>
      <c r="L10504" s="17"/>
      <c r="M10504" s="17"/>
      <c r="N10504" s="17" t="s">
        <v>532</v>
      </c>
      <c r="O10504" s="17" t="s">
        <v>1434</v>
      </c>
      <c r="P10504" s="17" t="s">
        <v>9037</v>
      </c>
      <c r="Q10504" s="17" t="s">
        <v>297</v>
      </c>
      <c r="R10504" s="18">
        <v>95</v>
      </c>
      <c r="S10504" s="10">
        <v>44</v>
      </c>
      <c r="AA10504" s="11" t="str">
        <f t="shared" si="164"/>
        <v>63. Yên BáiHuyện Trấn Yên</v>
      </c>
    </row>
    <row r="10505" spans="11:27" ht="15.75">
      <c r="K10505" s="21"/>
      <c r="L10505" s="17"/>
      <c r="M10505" s="17"/>
      <c r="N10505" s="17" t="s">
        <v>532</v>
      </c>
      <c r="O10505" s="17" t="s">
        <v>1434</v>
      </c>
      <c r="P10505" s="17" t="s">
        <v>9038</v>
      </c>
      <c r="Q10505" s="17" t="s">
        <v>297</v>
      </c>
      <c r="R10505" s="18">
        <v>95</v>
      </c>
      <c r="S10505" s="10">
        <v>44</v>
      </c>
      <c r="AA10505" s="11" t="str">
        <f t="shared" si="164"/>
        <v>63. Yên BáiHuyện Trấn Yên</v>
      </c>
    </row>
    <row r="10506" spans="11:27" ht="15.75">
      <c r="K10506" s="21"/>
      <c r="L10506" s="17"/>
      <c r="M10506" s="17"/>
      <c r="N10506" s="17" t="s">
        <v>532</v>
      </c>
      <c r="O10506" s="17" t="s">
        <v>1434</v>
      </c>
      <c r="P10506" s="17" t="s">
        <v>9039</v>
      </c>
      <c r="Q10506" s="17" t="s">
        <v>297</v>
      </c>
      <c r="R10506" s="18">
        <v>95</v>
      </c>
      <c r="S10506" s="10">
        <v>44</v>
      </c>
      <c r="AA10506" s="11" t="str">
        <f t="shared" si="164"/>
        <v>63. Yên BáiHuyện Trấn Yên</v>
      </c>
    </row>
    <row r="10507" spans="11:27" ht="15.75">
      <c r="K10507" s="21"/>
      <c r="L10507" s="17"/>
      <c r="M10507" s="17"/>
      <c r="N10507" s="17" t="s">
        <v>532</v>
      </c>
      <c r="O10507" s="17" t="s">
        <v>1434</v>
      </c>
      <c r="P10507" s="17" t="s">
        <v>9040</v>
      </c>
      <c r="Q10507" s="17" t="s">
        <v>297</v>
      </c>
      <c r="R10507" s="18">
        <v>95</v>
      </c>
      <c r="S10507" s="10">
        <v>44</v>
      </c>
      <c r="AA10507" s="11" t="str">
        <f t="shared" si="164"/>
        <v>63. Yên BáiHuyện Trấn Yên</v>
      </c>
    </row>
    <row r="10508" spans="11:27" ht="15.75">
      <c r="K10508" s="21"/>
      <c r="L10508" s="17"/>
      <c r="M10508" s="17"/>
      <c r="N10508" s="17" t="s">
        <v>532</v>
      </c>
      <c r="O10508" s="17" t="s">
        <v>1434</v>
      </c>
      <c r="P10508" s="17" t="s">
        <v>3479</v>
      </c>
      <c r="Q10508" s="17" t="s">
        <v>297</v>
      </c>
      <c r="R10508" s="18">
        <v>95</v>
      </c>
      <c r="S10508" s="10">
        <v>44</v>
      </c>
      <c r="AA10508" s="11" t="str">
        <f t="shared" si="164"/>
        <v>63. Yên BáiHuyện Trấn Yên</v>
      </c>
    </row>
    <row r="10509" spans="11:27" ht="15.75">
      <c r="K10509" s="21"/>
      <c r="L10509" s="17"/>
      <c r="M10509" s="17"/>
      <c r="N10509" s="17" t="s">
        <v>532</v>
      </c>
      <c r="O10509" s="17" t="s">
        <v>1434</v>
      </c>
      <c r="P10509" s="17" t="s">
        <v>2604</v>
      </c>
      <c r="Q10509" s="17" t="s">
        <v>297</v>
      </c>
      <c r="R10509" s="18">
        <v>95</v>
      </c>
      <c r="S10509" s="10">
        <v>44</v>
      </c>
      <c r="AA10509" s="11" t="str">
        <f t="shared" si="164"/>
        <v>63. Yên BáiHuyện Trấn Yên</v>
      </c>
    </row>
    <row r="10510" spans="11:27" ht="15.75">
      <c r="K10510" s="21"/>
      <c r="L10510" s="17"/>
      <c r="M10510" s="17"/>
      <c r="N10510" s="17" t="s">
        <v>532</v>
      </c>
      <c r="O10510" s="17" t="s">
        <v>1434</v>
      </c>
      <c r="P10510" s="17" t="s">
        <v>9041</v>
      </c>
      <c r="Q10510" s="17" t="s">
        <v>297</v>
      </c>
      <c r="R10510" s="18">
        <v>95</v>
      </c>
      <c r="S10510" s="10">
        <v>44</v>
      </c>
      <c r="AA10510" s="11" t="str">
        <f t="shared" si="164"/>
        <v>63. Yên BáiHuyện Trấn Yên</v>
      </c>
    </row>
    <row r="10511" spans="11:27" ht="15.75">
      <c r="K10511" s="21"/>
      <c r="L10511" s="17"/>
      <c r="M10511" s="17"/>
      <c r="N10511" s="17" t="s">
        <v>532</v>
      </c>
      <c r="O10511" s="17" t="s">
        <v>1434</v>
      </c>
      <c r="P10511" s="17" t="s">
        <v>9042</v>
      </c>
      <c r="Q10511" s="17" t="s">
        <v>297</v>
      </c>
      <c r="R10511" s="18">
        <v>95</v>
      </c>
      <c r="S10511" s="10">
        <v>44</v>
      </c>
      <c r="AA10511" s="11" t="str">
        <f t="shared" si="164"/>
        <v>63. Yên BáiHuyện Trấn Yên</v>
      </c>
    </row>
    <row r="10512" spans="11:27" ht="15.75">
      <c r="K10512" s="21"/>
      <c r="L10512" s="17"/>
      <c r="M10512" s="17"/>
      <c r="N10512" s="17" t="s">
        <v>532</v>
      </c>
      <c r="O10512" s="17" t="s">
        <v>1434</v>
      </c>
      <c r="P10512" s="17" t="s">
        <v>9043</v>
      </c>
      <c r="Q10512" s="17" t="s">
        <v>297</v>
      </c>
      <c r="R10512" s="18">
        <v>95</v>
      </c>
      <c r="S10512" s="10">
        <v>44</v>
      </c>
      <c r="AA10512" s="11" t="str">
        <f t="shared" si="164"/>
        <v>63. Yên BáiHuyện Trấn Yên</v>
      </c>
    </row>
    <row r="10513" spans="11:27" ht="15.75">
      <c r="K10513" s="21"/>
      <c r="L10513" s="17"/>
      <c r="M10513" s="17"/>
      <c r="N10513" s="17" t="s">
        <v>532</v>
      </c>
      <c r="O10513" s="17" t="s">
        <v>1434</v>
      </c>
      <c r="P10513" s="17" t="s">
        <v>9044</v>
      </c>
      <c r="Q10513" s="17" t="s">
        <v>297</v>
      </c>
      <c r="R10513" s="18">
        <v>95</v>
      </c>
      <c r="S10513" s="10">
        <v>44</v>
      </c>
      <c r="AA10513" s="11" t="str">
        <f t="shared" si="164"/>
        <v>63. Yên BáiHuyện Trấn Yên</v>
      </c>
    </row>
    <row r="10514" spans="11:27" ht="15.75">
      <c r="K10514" s="21"/>
      <c r="L10514" s="17"/>
      <c r="M10514" s="17"/>
      <c r="N10514" s="17" t="s">
        <v>532</v>
      </c>
      <c r="O10514" s="17" t="s">
        <v>1434</v>
      </c>
      <c r="P10514" s="17" t="s">
        <v>9045</v>
      </c>
      <c r="Q10514" s="17" t="s">
        <v>297</v>
      </c>
      <c r="R10514" s="18">
        <v>95</v>
      </c>
      <c r="S10514" s="10">
        <v>44</v>
      </c>
      <c r="AA10514" s="11" t="str">
        <f t="shared" si="164"/>
        <v>63. Yên BáiHuyện Trấn Yên</v>
      </c>
    </row>
    <row r="10515" spans="11:27" ht="15.75">
      <c r="K10515" s="21"/>
      <c r="L10515" s="17"/>
      <c r="M10515" s="17"/>
      <c r="N10515" s="17" t="s">
        <v>532</v>
      </c>
      <c r="O10515" s="17" t="s">
        <v>1434</v>
      </c>
      <c r="P10515" s="17" t="s">
        <v>9046</v>
      </c>
      <c r="Q10515" s="17" t="s">
        <v>297</v>
      </c>
      <c r="R10515" s="18">
        <v>95</v>
      </c>
      <c r="S10515" s="10">
        <v>44</v>
      </c>
      <c r="AA10515" s="11" t="str">
        <f t="shared" si="164"/>
        <v>63. Yên BáiHuyện Trấn Yên</v>
      </c>
    </row>
    <row r="10516" spans="11:27" ht="15.75">
      <c r="K10516" s="21"/>
      <c r="L10516" s="17"/>
      <c r="M10516" s="17"/>
      <c r="N10516" s="17" t="s">
        <v>532</v>
      </c>
      <c r="O10516" s="17" t="s">
        <v>1434</v>
      </c>
      <c r="P10516" s="17" t="s">
        <v>8948</v>
      </c>
      <c r="Q10516" s="17" t="s">
        <v>297</v>
      </c>
      <c r="R10516" s="18">
        <v>95</v>
      </c>
      <c r="S10516" s="10">
        <v>44</v>
      </c>
      <c r="AA10516" s="11" t="str">
        <f t="shared" si="164"/>
        <v>63. Yên BáiHuyện Trấn Yên</v>
      </c>
    </row>
    <row r="10517" spans="11:27" ht="15.75">
      <c r="K10517" s="21"/>
      <c r="L10517" s="17"/>
      <c r="M10517" s="17"/>
      <c r="N10517" s="17" t="s">
        <v>532</v>
      </c>
      <c r="O10517" s="17" t="s">
        <v>1434</v>
      </c>
      <c r="P10517" s="17" t="s">
        <v>5192</v>
      </c>
      <c r="Q10517" s="17" t="s">
        <v>297</v>
      </c>
      <c r="R10517" s="18">
        <v>95</v>
      </c>
      <c r="S10517" s="10">
        <v>44</v>
      </c>
      <c r="AA10517" s="11" t="str">
        <f t="shared" si="164"/>
        <v>63. Yên BáiHuyện Trấn Yên</v>
      </c>
    </row>
    <row r="10518" spans="11:27" ht="15.75">
      <c r="K10518" s="21"/>
      <c r="L10518" s="17"/>
      <c r="M10518" s="17"/>
      <c r="N10518" s="17" t="s">
        <v>532</v>
      </c>
      <c r="O10518" s="17" t="s">
        <v>1434</v>
      </c>
      <c r="P10518" s="17" t="s">
        <v>4363</v>
      </c>
      <c r="Q10518" s="17" t="s">
        <v>297</v>
      </c>
      <c r="R10518" s="18">
        <v>95</v>
      </c>
      <c r="S10518" s="10">
        <v>44</v>
      </c>
      <c r="AA10518" s="11" t="str">
        <f t="shared" si="164"/>
        <v>63. Yên BáiHuyện Trấn Yên</v>
      </c>
    </row>
    <row r="10519" spans="11:27" ht="15.75">
      <c r="K10519" s="21"/>
      <c r="L10519" s="17"/>
      <c r="M10519" s="17"/>
      <c r="N10519" s="17" t="s">
        <v>532</v>
      </c>
      <c r="O10519" s="17" t="s">
        <v>1434</v>
      </c>
      <c r="P10519" s="17" t="s">
        <v>9047</v>
      </c>
      <c r="Q10519" s="17" t="s">
        <v>297</v>
      </c>
      <c r="R10519" s="18">
        <v>95</v>
      </c>
      <c r="S10519" s="10">
        <v>44</v>
      </c>
      <c r="AA10519" s="11" t="str">
        <f t="shared" si="164"/>
        <v>63. Yên BáiHuyện Trấn Yên</v>
      </c>
    </row>
    <row r="10520" spans="11:27" ht="15.75">
      <c r="K10520" s="21"/>
      <c r="L10520" s="17"/>
      <c r="M10520" s="17"/>
      <c r="N10520" s="17" t="s">
        <v>532</v>
      </c>
      <c r="O10520" s="17" t="s">
        <v>1434</v>
      </c>
      <c r="P10520" s="17" t="s">
        <v>9048</v>
      </c>
      <c r="Q10520" s="17" t="s">
        <v>297</v>
      </c>
      <c r="R10520" s="18">
        <v>95</v>
      </c>
      <c r="S10520" s="10">
        <v>44</v>
      </c>
      <c r="AA10520" s="11" t="str">
        <f t="shared" si="164"/>
        <v>63. Yên BáiHuyện Trấn Yên</v>
      </c>
    </row>
    <row r="10521" spans="11:27" ht="15.75">
      <c r="K10521" s="21"/>
      <c r="L10521" s="17"/>
      <c r="M10521" s="17"/>
      <c r="N10521" s="17" t="s">
        <v>532</v>
      </c>
      <c r="O10521" s="17" t="s">
        <v>1887</v>
      </c>
      <c r="P10521" s="17" t="s">
        <v>9049</v>
      </c>
      <c r="Q10521" s="17" t="s">
        <v>297</v>
      </c>
      <c r="R10521" s="18">
        <v>95</v>
      </c>
      <c r="S10521" s="10">
        <v>44</v>
      </c>
      <c r="AA10521" s="11" t="str">
        <f t="shared" si="164"/>
        <v>63. Yên BáiHuyện Văn Chấn</v>
      </c>
    </row>
    <row r="10522" spans="11:27" ht="15.75">
      <c r="K10522" s="21"/>
      <c r="L10522" s="17"/>
      <c r="M10522" s="17"/>
      <c r="N10522" s="17" t="s">
        <v>532</v>
      </c>
      <c r="O10522" s="17" t="s">
        <v>1887</v>
      </c>
      <c r="P10522" s="17" t="s">
        <v>9050</v>
      </c>
      <c r="Q10522" s="17" t="s">
        <v>347</v>
      </c>
      <c r="R10522" s="18">
        <v>65</v>
      </c>
      <c r="S10522" s="10">
        <v>36</v>
      </c>
      <c r="AA10522" s="11" t="str">
        <f t="shared" si="164"/>
        <v>63. Yên BáiHuyện Văn Chấn</v>
      </c>
    </row>
    <row r="10523" spans="11:27" ht="15.75">
      <c r="K10523" s="21"/>
      <c r="L10523" s="17"/>
      <c r="M10523" s="17"/>
      <c r="N10523" s="17" t="s">
        <v>532</v>
      </c>
      <c r="O10523" s="17" t="s">
        <v>1887</v>
      </c>
      <c r="P10523" s="17" t="s">
        <v>9051</v>
      </c>
      <c r="Q10523" s="17" t="s">
        <v>297</v>
      </c>
      <c r="R10523" s="18">
        <v>95</v>
      </c>
      <c r="S10523" s="10">
        <v>44</v>
      </c>
      <c r="AA10523" s="11" t="str">
        <f t="shared" si="164"/>
        <v>63. Yên BáiHuyện Văn Chấn</v>
      </c>
    </row>
    <row r="10524" spans="11:27" ht="15.75">
      <c r="K10524" s="21"/>
      <c r="L10524" s="17"/>
      <c r="M10524" s="17"/>
      <c r="N10524" s="17" t="s">
        <v>532</v>
      </c>
      <c r="O10524" s="17" t="s">
        <v>1887</v>
      </c>
      <c r="P10524" s="17" t="s">
        <v>9052</v>
      </c>
      <c r="Q10524" s="17" t="s">
        <v>347</v>
      </c>
      <c r="R10524" s="18">
        <v>65</v>
      </c>
      <c r="S10524" s="10">
        <v>36</v>
      </c>
      <c r="AA10524" s="11" t="str">
        <f t="shared" si="164"/>
        <v>63. Yên BáiHuyện Văn Chấn</v>
      </c>
    </row>
    <row r="10525" spans="11:27" ht="15.75">
      <c r="K10525" s="21"/>
      <c r="L10525" s="17"/>
      <c r="M10525" s="17"/>
      <c r="N10525" s="17" t="s">
        <v>532</v>
      </c>
      <c r="O10525" s="17" t="s">
        <v>1887</v>
      </c>
      <c r="P10525" s="17" t="s">
        <v>3147</v>
      </c>
      <c r="Q10525" s="17" t="s">
        <v>347</v>
      </c>
      <c r="R10525" s="18">
        <v>65</v>
      </c>
      <c r="S10525" s="10">
        <v>36</v>
      </c>
      <c r="AA10525" s="11" t="str">
        <f t="shared" si="164"/>
        <v>63. Yên BáiHuyện Văn Chấn</v>
      </c>
    </row>
    <row r="10526" spans="11:27" ht="15.75">
      <c r="K10526" s="21"/>
      <c r="L10526" s="17"/>
      <c r="M10526" s="17"/>
      <c r="N10526" s="17" t="s">
        <v>532</v>
      </c>
      <c r="O10526" s="17" t="s">
        <v>1887</v>
      </c>
      <c r="P10526" s="17" t="s">
        <v>9053</v>
      </c>
      <c r="Q10526" s="17" t="s">
        <v>297</v>
      </c>
      <c r="R10526" s="18">
        <v>95</v>
      </c>
      <c r="S10526" s="10">
        <v>44</v>
      </c>
      <c r="AA10526" s="11" t="str">
        <f t="shared" si="164"/>
        <v>63. Yên BáiHuyện Văn Chấn</v>
      </c>
    </row>
    <row r="10527" spans="11:27" ht="15.75">
      <c r="K10527" s="21"/>
      <c r="L10527" s="17"/>
      <c r="M10527" s="17"/>
      <c r="N10527" s="17" t="s">
        <v>532</v>
      </c>
      <c r="O10527" s="17" t="s">
        <v>1887</v>
      </c>
      <c r="P10527" s="17" t="s">
        <v>9054</v>
      </c>
      <c r="Q10527" s="17" t="s">
        <v>347</v>
      </c>
      <c r="R10527" s="18">
        <v>65</v>
      </c>
      <c r="S10527" s="10">
        <v>36</v>
      </c>
      <c r="AA10527" s="11" t="str">
        <f t="shared" si="164"/>
        <v>63. Yên BáiHuyện Văn Chấn</v>
      </c>
    </row>
    <row r="10528" spans="11:27" ht="15.75">
      <c r="K10528" s="21"/>
      <c r="L10528" s="17"/>
      <c r="M10528" s="17"/>
      <c r="N10528" s="17" t="s">
        <v>532</v>
      </c>
      <c r="O10528" s="17" t="s">
        <v>1887</v>
      </c>
      <c r="P10528" s="17" t="s">
        <v>9055</v>
      </c>
      <c r="Q10528" s="17" t="s">
        <v>347</v>
      </c>
      <c r="R10528" s="18">
        <v>65</v>
      </c>
      <c r="S10528" s="10">
        <v>36</v>
      </c>
      <c r="AA10528" s="11" t="str">
        <f t="shared" si="164"/>
        <v>63. Yên BáiHuyện Văn Chấn</v>
      </c>
    </row>
    <row r="10529" spans="11:27" ht="15.75">
      <c r="K10529" s="21"/>
      <c r="L10529" s="17"/>
      <c r="M10529" s="17"/>
      <c r="N10529" s="17" t="s">
        <v>532</v>
      </c>
      <c r="O10529" s="17" t="s">
        <v>1887</v>
      </c>
      <c r="P10529" s="17" t="s">
        <v>9056</v>
      </c>
      <c r="Q10529" s="17" t="s">
        <v>347</v>
      </c>
      <c r="R10529" s="18">
        <v>65</v>
      </c>
      <c r="S10529" s="10">
        <v>36</v>
      </c>
      <c r="AA10529" s="11" t="str">
        <f t="shared" si="164"/>
        <v>63. Yên BáiHuyện Văn Chấn</v>
      </c>
    </row>
    <row r="10530" spans="11:27" ht="15.75">
      <c r="K10530" s="21"/>
      <c r="L10530" s="17"/>
      <c r="M10530" s="17"/>
      <c r="N10530" s="17" t="s">
        <v>532</v>
      </c>
      <c r="O10530" s="17" t="s">
        <v>1887</v>
      </c>
      <c r="P10530" s="17" t="s">
        <v>9057</v>
      </c>
      <c r="Q10530" s="17" t="s">
        <v>297</v>
      </c>
      <c r="R10530" s="18">
        <v>95</v>
      </c>
      <c r="S10530" s="10">
        <v>44</v>
      </c>
      <c r="AA10530" s="11" t="str">
        <f t="shared" si="164"/>
        <v>63. Yên BáiHuyện Văn Chấn</v>
      </c>
    </row>
    <row r="10531" spans="11:27" ht="15.75">
      <c r="K10531" s="21"/>
      <c r="L10531" s="17"/>
      <c r="M10531" s="17"/>
      <c r="N10531" s="17" t="s">
        <v>532</v>
      </c>
      <c r="O10531" s="17" t="s">
        <v>1887</v>
      </c>
      <c r="P10531" s="17" t="s">
        <v>9058</v>
      </c>
      <c r="Q10531" s="17" t="s">
        <v>347</v>
      </c>
      <c r="R10531" s="18">
        <v>65</v>
      </c>
      <c r="S10531" s="10">
        <v>36</v>
      </c>
      <c r="AA10531" s="11" t="str">
        <f t="shared" si="164"/>
        <v>63. Yên BáiHuyện Văn Chấn</v>
      </c>
    </row>
    <row r="10532" spans="11:27" ht="15.75">
      <c r="K10532" s="21"/>
      <c r="L10532" s="17"/>
      <c r="M10532" s="17"/>
      <c r="N10532" s="17" t="s">
        <v>532</v>
      </c>
      <c r="O10532" s="17" t="s">
        <v>1887</v>
      </c>
      <c r="P10532" s="17" t="s">
        <v>9059</v>
      </c>
      <c r="Q10532" s="17" t="s">
        <v>297</v>
      </c>
      <c r="R10532" s="18">
        <v>95</v>
      </c>
      <c r="S10532" s="10">
        <v>44</v>
      </c>
      <c r="AA10532" s="11" t="str">
        <f t="shared" si="164"/>
        <v>63. Yên BáiHuyện Văn Chấn</v>
      </c>
    </row>
    <row r="10533" spans="11:27" ht="15.75">
      <c r="K10533" s="21"/>
      <c r="L10533" s="17"/>
      <c r="M10533" s="17"/>
      <c r="N10533" s="17" t="s">
        <v>532</v>
      </c>
      <c r="O10533" s="17" t="s">
        <v>1887</v>
      </c>
      <c r="P10533" s="17" t="s">
        <v>9060</v>
      </c>
      <c r="Q10533" s="17" t="s">
        <v>297</v>
      </c>
      <c r="R10533" s="18">
        <v>95</v>
      </c>
      <c r="S10533" s="10">
        <v>44</v>
      </c>
      <c r="AA10533" s="11" t="str">
        <f t="shared" si="164"/>
        <v>63. Yên BáiHuyện Văn Chấn</v>
      </c>
    </row>
    <row r="10534" spans="11:27" ht="15.75">
      <c r="K10534" s="21"/>
      <c r="L10534" s="17"/>
      <c r="M10534" s="17"/>
      <c r="N10534" s="17" t="s">
        <v>532</v>
      </c>
      <c r="O10534" s="17" t="s">
        <v>1887</v>
      </c>
      <c r="P10534" s="17" t="s">
        <v>9061</v>
      </c>
      <c r="Q10534" s="17" t="s">
        <v>347</v>
      </c>
      <c r="R10534" s="18">
        <v>65</v>
      </c>
      <c r="S10534" s="10">
        <v>36</v>
      </c>
      <c r="AA10534" s="11" t="str">
        <f t="shared" si="164"/>
        <v>63. Yên BáiHuyện Văn Chấn</v>
      </c>
    </row>
    <row r="10535" spans="11:27" ht="15.75">
      <c r="K10535" s="21"/>
      <c r="L10535" s="17"/>
      <c r="M10535" s="17"/>
      <c r="N10535" s="17" t="s">
        <v>532</v>
      </c>
      <c r="O10535" s="17" t="s">
        <v>1887</v>
      </c>
      <c r="P10535" s="17" t="s">
        <v>6180</v>
      </c>
      <c r="Q10535" s="17" t="s">
        <v>297</v>
      </c>
      <c r="R10535" s="18">
        <v>95</v>
      </c>
      <c r="S10535" s="10">
        <v>44</v>
      </c>
      <c r="AA10535" s="11" t="str">
        <f t="shared" si="164"/>
        <v>63. Yên BáiHuyện Văn Chấn</v>
      </c>
    </row>
    <row r="10536" spans="11:27" ht="15.75">
      <c r="K10536" s="21"/>
      <c r="L10536" s="17"/>
      <c r="M10536" s="17"/>
      <c r="N10536" s="17" t="s">
        <v>532</v>
      </c>
      <c r="O10536" s="17" t="s">
        <v>1887</v>
      </c>
      <c r="P10536" s="17" t="s">
        <v>9062</v>
      </c>
      <c r="Q10536" s="17" t="s">
        <v>347</v>
      </c>
      <c r="R10536" s="18">
        <v>65</v>
      </c>
      <c r="S10536" s="10">
        <v>36</v>
      </c>
      <c r="AA10536" s="11" t="str">
        <f t="shared" si="164"/>
        <v>63. Yên BáiHuyện Văn Chấn</v>
      </c>
    </row>
    <row r="10537" spans="11:27" ht="15.75">
      <c r="K10537" s="21"/>
      <c r="L10537" s="17"/>
      <c r="M10537" s="17"/>
      <c r="N10537" s="17" t="s">
        <v>532</v>
      </c>
      <c r="O10537" s="17" t="s">
        <v>1887</v>
      </c>
      <c r="P10537" s="17" t="s">
        <v>9063</v>
      </c>
      <c r="Q10537" s="17" t="s">
        <v>297</v>
      </c>
      <c r="R10537" s="18">
        <v>95</v>
      </c>
      <c r="S10537" s="10">
        <v>44</v>
      </c>
      <c r="AA10537" s="11" t="str">
        <f t="shared" si="164"/>
        <v>63. Yên BáiHuyện Văn Chấn</v>
      </c>
    </row>
    <row r="10538" spans="11:27" ht="15.75">
      <c r="K10538" s="21"/>
      <c r="L10538" s="17"/>
      <c r="M10538" s="17"/>
      <c r="N10538" s="17" t="s">
        <v>532</v>
      </c>
      <c r="O10538" s="17" t="s">
        <v>1887</v>
      </c>
      <c r="P10538" s="17" t="s">
        <v>9064</v>
      </c>
      <c r="Q10538" s="17" t="s">
        <v>347</v>
      </c>
      <c r="R10538" s="18">
        <v>65</v>
      </c>
      <c r="S10538" s="10">
        <v>36</v>
      </c>
      <c r="AA10538" s="11" t="str">
        <f t="shared" si="164"/>
        <v>63. Yên BáiHuyện Văn Chấn</v>
      </c>
    </row>
    <row r="10539" spans="11:27" ht="15.75">
      <c r="K10539" s="21"/>
      <c r="L10539" s="17"/>
      <c r="M10539" s="17"/>
      <c r="N10539" s="17" t="s">
        <v>532</v>
      </c>
      <c r="O10539" s="17" t="s">
        <v>1887</v>
      </c>
      <c r="P10539" s="17" t="s">
        <v>9065</v>
      </c>
      <c r="Q10539" s="17" t="s">
        <v>347</v>
      </c>
      <c r="R10539" s="18">
        <v>65</v>
      </c>
      <c r="S10539" s="10">
        <v>36</v>
      </c>
      <c r="AA10539" s="11" t="str">
        <f t="shared" si="164"/>
        <v>63. Yên BáiHuyện Văn Chấn</v>
      </c>
    </row>
    <row r="10540" spans="11:27" ht="15.75">
      <c r="K10540" s="21"/>
      <c r="L10540" s="17"/>
      <c r="M10540" s="17"/>
      <c r="N10540" s="17" t="s">
        <v>532</v>
      </c>
      <c r="O10540" s="17" t="s">
        <v>1887</v>
      </c>
      <c r="P10540" s="17" t="s">
        <v>9066</v>
      </c>
      <c r="Q10540" s="17" t="s">
        <v>347</v>
      </c>
      <c r="R10540" s="18">
        <v>65</v>
      </c>
      <c r="S10540" s="10">
        <v>36</v>
      </c>
      <c r="AA10540" s="11" t="str">
        <f t="shared" si="164"/>
        <v>63. Yên BáiHuyện Văn Chấn</v>
      </c>
    </row>
    <row r="10541" spans="11:27" ht="15.75">
      <c r="K10541" s="21"/>
      <c r="L10541" s="17"/>
      <c r="M10541" s="17"/>
      <c r="N10541" s="17" t="s">
        <v>532</v>
      </c>
      <c r="O10541" s="17" t="s">
        <v>1887</v>
      </c>
      <c r="P10541" s="17" t="s">
        <v>9067</v>
      </c>
      <c r="Q10541" s="17" t="s">
        <v>347</v>
      </c>
      <c r="R10541" s="18">
        <v>65</v>
      </c>
      <c r="S10541" s="10">
        <v>36</v>
      </c>
      <c r="AA10541" s="11" t="str">
        <f t="shared" si="164"/>
        <v>63. Yên BáiHuyện Văn Chấn</v>
      </c>
    </row>
    <row r="10542" spans="11:27" ht="15.75">
      <c r="K10542" s="21"/>
      <c r="L10542" s="17"/>
      <c r="M10542" s="17"/>
      <c r="N10542" s="17" t="s">
        <v>532</v>
      </c>
      <c r="O10542" s="17" t="s">
        <v>1887</v>
      </c>
      <c r="P10542" s="17" t="s">
        <v>6164</v>
      </c>
      <c r="Q10542" s="17" t="s">
        <v>347</v>
      </c>
      <c r="R10542" s="18">
        <v>65</v>
      </c>
      <c r="S10542" s="10">
        <v>36</v>
      </c>
      <c r="AA10542" s="11" t="str">
        <f t="shared" si="164"/>
        <v>63. Yên BáiHuyện Văn Chấn</v>
      </c>
    </row>
    <row r="10543" spans="11:27" ht="15.75">
      <c r="K10543" s="21"/>
      <c r="L10543" s="17"/>
      <c r="M10543" s="17"/>
      <c r="N10543" s="17" t="s">
        <v>532</v>
      </c>
      <c r="O10543" s="17" t="s">
        <v>1887</v>
      </c>
      <c r="P10543" s="17" t="s">
        <v>9068</v>
      </c>
      <c r="Q10543" s="17" t="s">
        <v>297</v>
      </c>
      <c r="R10543" s="18">
        <v>95</v>
      </c>
      <c r="S10543" s="10">
        <v>44</v>
      </c>
      <c r="AA10543" s="11" t="str">
        <f t="shared" si="164"/>
        <v>63. Yên BáiHuyện Văn Chấn</v>
      </c>
    </row>
    <row r="10544" spans="11:27" ht="15.75">
      <c r="K10544" s="21"/>
      <c r="L10544" s="17"/>
      <c r="M10544" s="17"/>
      <c r="N10544" s="17" t="s">
        <v>532</v>
      </c>
      <c r="O10544" s="17" t="s">
        <v>1887</v>
      </c>
      <c r="P10544" s="17" t="s">
        <v>9069</v>
      </c>
      <c r="Q10544" s="17" t="s">
        <v>347</v>
      </c>
      <c r="R10544" s="18">
        <v>65</v>
      </c>
      <c r="S10544" s="10">
        <v>36</v>
      </c>
      <c r="AA10544" s="11" t="str">
        <f t="shared" si="164"/>
        <v>63. Yên BáiHuyện Văn Chấn</v>
      </c>
    </row>
    <row r="10545" spans="11:27" ht="15.75">
      <c r="K10545" s="21"/>
      <c r="L10545" s="17"/>
      <c r="M10545" s="17"/>
      <c r="N10545" s="17" t="s">
        <v>532</v>
      </c>
      <c r="O10545" s="17" t="s">
        <v>1443</v>
      </c>
      <c r="P10545" s="17" t="s">
        <v>9070</v>
      </c>
      <c r="Q10545" s="17" t="s">
        <v>347</v>
      </c>
      <c r="R10545" s="18">
        <v>65</v>
      </c>
      <c r="S10545" s="10">
        <v>36</v>
      </c>
      <c r="AA10545" s="11" t="str">
        <f t="shared" si="164"/>
        <v>63. Yên BáiHuyện Văn Yên</v>
      </c>
    </row>
    <row r="10546" spans="11:27" ht="15.75">
      <c r="K10546" s="21"/>
      <c r="L10546" s="17"/>
      <c r="M10546" s="17"/>
      <c r="N10546" s="17" t="s">
        <v>532</v>
      </c>
      <c r="O10546" s="17" t="s">
        <v>1443</v>
      </c>
      <c r="P10546" s="17" t="s">
        <v>2355</v>
      </c>
      <c r="Q10546" s="17" t="s">
        <v>347</v>
      </c>
      <c r="R10546" s="18">
        <v>65</v>
      </c>
      <c r="S10546" s="10">
        <v>36</v>
      </c>
      <c r="AA10546" s="11" t="str">
        <f t="shared" si="164"/>
        <v>63. Yên BáiHuyện Văn Yên</v>
      </c>
    </row>
    <row r="10547" spans="11:27" ht="15.75">
      <c r="K10547" s="21"/>
      <c r="L10547" s="17"/>
      <c r="M10547" s="17"/>
      <c r="N10547" s="17" t="s">
        <v>532</v>
      </c>
      <c r="O10547" s="17" t="s">
        <v>1443</v>
      </c>
      <c r="P10547" s="17" t="s">
        <v>2811</v>
      </c>
      <c r="Q10547" s="17" t="s">
        <v>347</v>
      </c>
      <c r="R10547" s="18">
        <v>65</v>
      </c>
      <c r="S10547" s="10">
        <v>36</v>
      </c>
      <c r="AA10547" s="11" t="str">
        <f t="shared" si="164"/>
        <v>63. Yên BáiHuyện Văn Yên</v>
      </c>
    </row>
    <row r="10548" spans="11:27" ht="15.75">
      <c r="K10548" s="21"/>
      <c r="L10548" s="17"/>
      <c r="M10548" s="17"/>
      <c r="N10548" s="17" t="s">
        <v>532</v>
      </c>
      <c r="O10548" s="17" t="s">
        <v>1443</v>
      </c>
      <c r="P10548" s="17" t="s">
        <v>9071</v>
      </c>
      <c r="Q10548" s="17" t="s">
        <v>347</v>
      </c>
      <c r="R10548" s="18">
        <v>65</v>
      </c>
      <c r="S10548" s="10">
        <v>36</v>
      </c>
      <c r="AA10548" s="11" t="str">
        <f t="shared" si="164"/>
        <v>63. Yên BáiHuyện Văn Yên</v>
      </c>
    </row>
    <row r="10549" spans="11:27" ht="15.75">
      <c r="K10549" s="21"/>
      <c r="L10549" s="17"/>
      <c r="M10549" s="17"/>
      <c r="N10549" s="17" t="s">
        <v>532</v>
      </c>
      <c r="O10549" s="17" t="s">
        <v>1443</v>
      </c>
      <c r="P10549" s="17" t="s">
        <v>9072</v>
      </c>
      <c r="Q10549" s="17" t="s">
        <v>347</v>
      </c>
      <c r="R10549" s="18">
        <v>65</v>
      </c>
      <c r="S10549" s="10">
        <v>36</v>
      </c>
      <c r="AA10549" s="11" t="str">
        <f t="shared" si="164"/>
        <v>63. Yên BáiHuyện Văn Yên</v>
      </c>
    </row>
    <row r="10550" spans="11:27" ht="15.75">
      <c r="K10550" s="21"/>
      <c r="L10550" s="17"/>
      <c r="M10550" s="17"/>
      <c r="N10550" s="17" t="s">
        <v>532</v>
      </c>
      <c r="O10550" s="17" t="s">
        <v>1443</v>
      </c>
      <c r="P10550" s="17" t="s">
        <v>9073</v>
      </c>
      <c r="Q10550" s="17" t="s">
        <v>347</v>
      </c>
      <c r="R10550" s="18">
        <v>65</v>
      </c>
      <c r="S10550" s="10">
        <v>36</v>
      </c>
      <c r="AA10550" s="11" t="str">
        <f t="shared" si="164"/>
        <v>63. Yên BáiHuyện Văn Yên</v>
      </c>
    </row>
    <row r="10551" spans="11:27" ht="15.75">
      <c r="K10551" s="21"/>
      <c r="L10551" s="17"/>
      <c r="M10551" s="17"/>
      <c r="N10551" s="17" t="s">
        <v>532</v>
      </c>
      <c r="O10551" s="17" t="s">
        <v>1443</v>
      </c>
      <c r="P10551" s="17" t="s">
        <v>2624</v>
      </c>
      <c r="Q10551" s="17" t="s">
        <v>347</v>
      </c>
      <c r="R10551" s="18">
        <v>65</v>
      </c>
      <c r="S10551" s="10">
        <v>36</v>
      </c>
      <c r="AA10551" s="11" t="str">
        <f t="shared" si="164"/>
        <v>63. Yên BáiHuyện Văn Yên</v>
      </c>
    </row>
    <row r="10552" spans="11:27" ht="15.75">
      <c r="K10552" s="21"/>
      <c r="L10552" s="17"/>
      <c r="M10552" s="17"/>
      <c r="N10552" s="17" t="s">
        <v>532</v>
      </c>
      <c r="O10552" s="17" t="s">
        <v>1443</v>
      </c>
      <c r="P10552" s="17" t="s">
        <v>9074</v>
      </c>
      <c r="Q10552" s="17" t="s">
        <v>347</v>
      </c>
      <c r="R10552" s="18">
        <v>65</v>
      </c>
      <c r="S10552" s="10">
        <v>36</v>
      </c>
      <c r="AA10552" s="11" t="str">
        <f t="shared" si="164"/>
        <v>63. Yên BáiHuyện Văn Yên</v>
      </c>
    </row>
    <row r="10553" spans="11:27" ht="15.75">
      <c r="K10553" s="21"/>
      <c r="L10553" s="17"/>
      <c r="M10553" s="17"/>
      <c r="N10553" s="17" t="s">
        <v>532</v>
      </c>
      <c r="O10553" s="17" t="s">
        <v>1443</v>
      </c>
      <c r="P10553" s="17" t="s">
        <v>9075</v>
      </c>
      <c r="Q10553" s="17" t="s">
        <v>347</v>
      </c>
      <c r="R10553" s="18">
        <v>65</v>
      </c>
      <c r="S10553" s="10">
        <v>36</v>
      </c>
      <c r="AA10553" s="11" t="str">
        <f t="shared" si="164"/>
        <v>63. Yên BáiHuyện Văn Yên</v>
      </c>
    </row>
    <row r="10554" spans="11:27" ht="15.75">
      <c r="K10554" s="21"/>
      <c r="L10554" s="17"/>
      <c r="M10554" s="17"/>
      <c r="N10554" s="17" t="s">
        <v>532</v>
      </c>
      <c r="O10554" s="17" t="s">
        <v>1443</v>
      </c>
      <c r="P10554" s="17" t="s">
        <v>9076</v>
      </c>
      <c r="Q10554" s="17" t="s">
        <v>347</v>
      </c>
      <c r="R10554" s="18">
        <v>65</v>
      </c>
      <c r="S10554" s="10">
        <v>36</v>
      </c>
      <c r="AA10554" s="11" t="str">
        <f t="shared" si="164"/>
        <v>63. Yên BáiHuyện Văn Yên</v>
      </c>
    </row>
    <row r="10555" spans="11:27" ht="15.75">
      <c r="K10555" s="21"/>
      <c r="L10555" s="17"/>
      <c r="M10555" s="17"/>
      <c r="N10555" s="17" t="s">
        <v>532</v>
      </c>
      <c r="O10555" s="17" t="s">
        <v>1443</v>
      </c>
      <c r="P10555" s="17" t="s">
        <v>9077</v>
      </c>
      <c r="Q10555" s="17" t="s">
        <v>347</v>
      </c>
      <c r="R10555" s="18">
        <v>65</v>
      </c>
      <c r="S10555" s="10">
        <v>36</v>
      </c>
      <c r="AA10555" s="11" t="str">
        <f t="shared" si="164"/>
        <v>63. Yên BáiHuyện Văn Yên</v>
      </c>
    </row>
    <row r="10556" spans="11:27" ht="15.75">
      <c r="K10556" s="21"/>
      <c r="L10556" s="17"/>
      <c r="M10556" s="17"/>
      <c r="N10556" s="17" t="s">
        <v>532</v>
      </c>
      <c r="O10556" s="17" t="s">
        <v>1443</v>
      </c>
      <c r="P10556" s="17" t="s">
        <v>9078</v>
      </c>
      <c r="Q10556" s="17" t="s">
        <v>347</v>
      </c>
      <c r="R10556" s="18">
        <v>65</v>
      </c>
      <c r="S10556" s="10">
        <v>36</v>
      </c>
      <c r="AA10556" s="11" t="str">
        <f t="shared" si="164"/>
        <v>63. Yên BáiHuyện Văn Yên</v>
      </c>
    </row>
    <row r="10557" spans="11:27" ht="15.75">
      <c r="K10557" s="21"/>
      <c r="L10557" s="17"/>
      <c r="M10557" s="17"/>
      <c r="N10557" s="17" t="s">
        <v>532</v>
      </c>
      <c r="O10557" s="17" t="s">
        <v>1443</v>
      </c>
      <c r="P10557" s="17" t="s">
        <v>9079</v>
      </c>
      <c r="Q10557" s="17" t="s">
        <v>347</v>
      </c>
      <c r="R10557" s="18">
        <v>65</v>
      </c>
      <c r="S10557" s="10">
        <v>36</v>
      </c>
      <c r="AA10557" s="11" t="str">
        <f t="shared" si="164"/>
        <v>63. Yên BáiHuyện Văn Yên</v>
      </c>
    </row>
    <row r="10558" spans="11:27" ht="15.75">
      <c r="K10558" s="21"/>
      <c r="L10558" s="17"/>
      <c r="M10558" s="17"/>
      <c r="N10558" s="17" t="s">
        <v>532</v>
      </c>
      <c r="O10558" s="17" t="s">
        <v>1443</v>
      </c>
      <c r="P10558" s="17" t="s">
        <v>9080</v>
      </c>
      <c r="Q10558" s="17" t="s">
        <v>347</v>
      </c>
      <c r="R10558" s="18">
        <v>65</v>
      </c>
      <c r="S10558" s="10">
        <v>36</v>
      </c>
      <c r="AA10558" s="11" t="str">
        <f t="shared" si="164"/>
        <v>63. Yên BáiHuyện Văn Yên</v>
      </c>
    </row>
    <row r="10559" spans="11:27" ht="15.75">
      <c r="K10559" s="21"/>
      <c r="L10559" s="17"/>
      <c r="M10559" s="17"/>
      <c r="N10559" s="17" t="s">
        <v>532</v>
      </c>
      <c r="O10559" s="17" t="s">
        <v>1443</v>
      </c>
      <c r="P10559" s="17" t="s">
        <v>9081</v>
      </c>
      <c r="Q10559" s="17" t="s">
        <v>347</v>
      </c>
      <c r="R10559" s="18">
        <v>65</v>
      </c>
      <c r="S10559" s="10">
        <v>36</v>
      </c>
      <c r="AA10559" s="11" t="str">
        <f t="shared" si="164"/>
        <v>63. Yên BáiHuyện Văn Yên</v>
      </c>
    </row>
    <row r="10560" spans="11:27" ht="15.75">
      <c r="K10560" s="21"/>
      <c r="L10560" s="17"/>
      <c r="M10560" s="17"/>
      <c r="N10560" s="17" t="s">
        <v>532</v>
      </c>
      <c r="O10560" s="17" t="s">
        <v>1443</v>
      </c>
      <c r="P10560" s="17" t="s">
        <v>9082</v>
      </c>
      <c r="Q10560" s="17" t="s">
        <v>347</v>
      </c>
      <c r="R10560" s="18">
        <v>65</v>
      </c>
      <c r="S10560" s="10">
        <v>36</v>
      </c>
      <c r="AA10560" s="11" t="str">
        <f t="shared" si="164"/>
        <v>63. Yên BáiHuyện Văn Yên</v>
      </c>
    </row>
    <row r="10561" spans="11:27" ht="15.75">
      <c r="K10561" s="21"/>
      <c r="L10561" s="17"/>
      <c r="M10561" s="17"/>
      <c r="N10561" s="17" t="s">
        <v>532</v>
      </c>
      <c r="O10561" s="17" t="s">
        <v>1443</v>
      </c>
      <c r="P10561" s="17" t="s">
        <v>9083</v>
      </c>
      <c r="Q10561" s="17" t="s">
        <v>347</v>
      </c>
      <c r="R10561" s="18">
        <v>65</v>
      </c>
      <c r="S10561" s="10">
        <v>36</v>
      </c>
      <c r="AA10561" s="11" t="str">
        <f t="shared" si="164"/>
        <v>63. Yên BáiHuyện Văn Yên</v>
      </c>
    </row>
    <row r="10562" spans="11:27" ht="15.75">
      <c r="K10562" s="21"/>
      <c r="L10562" s="17"/>
      <c r="M10562" s="17"/>
      <c r="N10562" s="17" t="s">
        <v>532</v>
      </c>
      <c r="O10562" s="17" t="s">
        <v>1443</v>
      </c>
      <c r="P10562" s="17" t="s">
        <v>2550</v>
      </c>
      <c r="Q10562" s="17" t="s">
        <v>347</v>
      </c>
      <c r="R10562" s="18">
        <v>65</v>
      </c>
      <c r="S10562" s="10">
        <v>36</v>
      </c>
      <c r="AA10562" s="11" t="str">
        <f t="shared" si="164"/>
        <v>63. Yên BáiHuyện Văn Yên</v>
      </c>
    </row>
    <row r="10563" spans="11:27" ht="15.75">
      <c r="K10563" s="21"/>
      <c r="L10563" s="17"/>
      <c r="M10563" s="17"/>
      <c r="N10563" s="17" t="s">
        <v>532</v>
      </c>
      <c r="O10563" s="17" t="s">
        <v>1443</v>
      </c>
      <c r="P10563" s="17" t="s">
        <v>6492</v>
      </c>
      <c r="Q10563" s="17" t="s">
        <v>347</v>
      </c>
      <c r="R10563" s="18">
        <v>65</v>
      </c>
      <c r="S10563" s="10">
        <v>36</v>
      </c>
      <c r="AA10563" s="11" t="str">
        <f t="shared" si="164"/>
        <v>63. Yên BáiHuyện Văn Yên</v>
      </c>
    </row>
    <row r="10564" spans="11:27" ht="15.75">
      <c r="K10564" s="21"/>
      <c r="L10564" s="17"/>
      <c r="M10564" s="17"/>
      <c r="N10564" s="17" t="s">
        <v>532</v>
      </c>
      <c r="O10564" s="17" t="s">
        <v>1443</v>
      </c>
      <c r="P10564" s="17" t="s">
        <v>9084</v>
      </c>
      <c r="Q10564" s="17" t="s">
        <v>347</v>
      </c>
      <c r="R10564" s="18">
        <v>65</v>
      </c>
      <c r="S10564" s="10">
        <v>36</v>
      </c>
      <c r="AA10564" s="11" t="str">
        <f t="shared" si="164"/>
        <v>63. Yên BáiHuyện Văn Yên</v>
      </c>
    </row>
    <row r="10565" spans="11:27" ht="15.75">
      <c r="K10565" s="21"/>
      <c r="L10565" s="17"/>
      <c r="M10565" s="17"/>
      <c r="N10565" s="17" t="s">
        <v>532</v>
      </c>
      <c r="O10565" s="17" t="s">
        <v>1443</v>
      </c>
      <c r="P10565" s="17" t="s">
        <v>9085</v>
      </c>
      <c r="Q10565" s="17" t="s">
        <v>347</v>
      </c>
      <c r="R10565" s="18">
        <v>65</v>
      </c>
      <c r="S10565" s="10">
        <v>36</v>
      </c>
      <c r="AA10565" s="11" t="str">
        <f t="shared" si="164"/>
        <v>63. Yên BáiHuyện Văn Yên</v>
      </c>
    </row>
    <row r="10566" spans="11:27" ht="15.75">
      <c r="K10566" s="21"/>
      <c r="L10566" s="17"/>
      <c r="M10566" s="17"/>
      <c r="N10566" s="17" t="s">
        <v>532</v>
      </c>
      <c r="O10566" s="17" t="s">
        <v>1443</v>
      </c>
      <c r="P10566" s="17" t="s">
        <v>9086</v>
      </c>
      <c r="Q10566" s="17" t="s">
        <v>347</v>
      </c>
      <c r="R10566" s="18">
        <v>65</v>
      </c>
      <c r="S10566" s="10">
        <v>36</v>
      </c>
      <c r="AA10566" s="11" t="str">
        <f t="shared" ref="AA10566:AA10622" si="165">N10566&amp;O10566</f>
        <v>63. Yên BáiHuyện Văn Yên</v>
      </c>
    </row>
    <row r="10567" spans="11:27" ht="15.75">
      <c r="K10567" s="21"/>
      <c r="L10567" s="17"/>
      <c r="M10567" s="17"/>
      <c r="N10567" s="17" t="s">
        <v>532</v>
      </c>
      <c r="O10567" s="17" t="s">
        <v>1443</v>
      </c>
      <c r="P10567" s="17" t="s">
        <v>6457</v>
      </c>
      <c r="Q10567" s="17" t="s">
        <v>347</v>
      </c>
      <c r="R10567" s="18">
        <v>65</v>
      </c>
      <c r="S10567" s="10">
        <v>36</v>
      </c>
      <c r="AA10567" s="11" t="str">
        <f t="shared" si="165"/>
        <v>63. Yên BáiHuyện Văn Yên</v>
      </c>
    </row>
    <row r="10568" spans="11:27" ht="15.75">
      <c r="K10568" s="21"/>
      <c r="L10568" s="17"/>
      <c r="M10568" s="17"/>
      <c r="N10568" s="17" t="s">
        <v>532</v>
      </c>
      <c r="O10568" s="17" t="s">
        <v>1443</v>
      </c>
      <c r="P10568" s="17" t="s">
        <v>5047</v>
      </c>
      <c r="Q10568" s="17" t="s">
        <v>347</v>
      </c>
      <c r="R10568" s="18">
        <v>65</v>
      </c>
      <c r="S10568" s="10">
        <v>36</v>
      </c>
      <c r="AA10568" s="11" t="str">
        <f t="shared" si="165"/>
        <v>63. Yên BáiHuyện Văn Yên</v>
      </c>
    </row>
    <row r="10569" spans="11:27" ht="15.75">
      <c r="K10569" s="21"/>
      <c r="L10569" s="17"/>
      <c r="M10569" s="17"/>
      <c r="N10569" s="17" t="s">
        <v>532</v>
      </c>
      <c r="O10569" s="17" t="s">
        <v>1443</v>
      </c>
      <c r="P10569" s="17" t="s">
        <v>6666</v>
      </c>
      <c r="Q10569" s="17" t="s">
        <v>347</v>
      </c>
      <c r="R10569" s="18">
        <v>65</v>
      </c>
      <c r="S10569" s="10">
        <v>36</v>
      </c>
      <c r="AA10569" s="11" t="str">
        <f t="shared" si="165"/>
        <v>63. Yên BáiHuyện Văn Yên</v>
      </c>
    </row>
    <row r="10570" spans="11:27" ht="15.75">
      <c r="K10570" s="21"/>
      <c r="L10570" s="17"/>
      <c r="M10570" s="17"/>
      <c r="N10570" s="17" t="s">
        <v>532</v>
      </c>
      <c r="O10570" s="17" t="s">
        <v>1445</v>
      </c>
      <c r="P10570" s="17" t="s">
        <v>9087</v>
      </c>
      <c r="Q10570" s="17" t="s">
        <v>297</v>
      </c>
      <c r="R10570" s="18">
        <v>95</v>
      </c>
      <c r="S10570" s="10">
        <v>44</v>
      </c>
      <c r="AA10570" s="11" t="str">
        <f t="shared" si="165"/>
        <v>63. Yên BáiHuyện Yên Bình</v>
      </c>
    </row>
    <row r="10571" spans="11:27" ht="15.75">
      <c r="K10571" s="21"/>
      <c r="L10571" s="17"/>
      <c r="M10571" s="17"/>
      <c r="N10571" s="17" t="s">
        <v>532</v>
      </c>
      <c r="O10571" s="17" t="s">
        <v>1445</v>
      </c>
      <c r="P10571" s="17" t="s">
        <v>4434</v>
      </c>
      <c r="Q10571" s="17" t="s">
        <v>297</v>
      </c>
      <c r="R10571" s="18">
        <v>95</v>
      </c>
      <c r="S10571" s="10">
        <v>44</v>
      </c>
      <c r="AA10571" s="11" t="str">
        <f t="shared" si="165"/>
        <v>63. Yên BáiHuyện Yên Bình</v>
      </c>
    </row>
    <row r="10572" spans="11:27" ht="15.75">
      <c r="K10572" s="21"/>
      <c r="L10572" s="17"/>
      <c r="M10572" s="17"/>
      <c r="N10572" s="17" t="s">
        <v>532</v>
      </c>
      <c r="O10572" s="17" t="s">
        <v>1445</v>
      </c>
      <c r="P10572" s="17" t="s">
        <v>9088</v>
      </c>
      <c r="Q10572" s="17" t="s">
        <v>297</v>
      </c>
      <c r="R10572" s="18">
        <v>95</v>
      </c>
      <c r="S10572" s="10">
        <v>44</v>
      </c>
      <c r="AA10572" s="11" t="str">
        <f t="shared" si="165"/>
        <v>63. Yên BáiHuyện Yên Bình</v>
      </c>
    </row>
    <row r="10573" spans="11:27" ht="15.75">
      <c r="K10573" s="21"/>
      <c r="L10573" s="17"/>
      <c r="M10573" s="17"/>
      <c r="N10573" s="17" t="s">
        <v>532</v>
      </c>
      <c r="O10573" s="17" t="s">
        <v>1445</v>
      </c>
      <c r="P10573" s="17" t="s">
        <v>9089</v>
      </c>
      <c r="Q10573" s="17" t="s">
        <v>297</v>
      </c>
      <c r="R10573" s="18">
        <v>95</v>
      </c>
      <c r="S10573" s="10">
        <v>44</v>
      </c>
      <c r="AA10573" s="11" t="str">
        <f t="shared" si="165"/>
        <v>63. Yên BáiHuyện Yên Bình</v>
      </c>
    </row>
    <row r="10574" spans="11:27" ht="15.75">
      <c r="K10574" s="21"/>
      <c r="L10574" s="17"/>
      <c r="M10574" s="17"/>
      <c r="N10574" s="17" t="s">
        <v>532</v>
      </c>
      <c r="O10574" s="17" t="s">
        <v>1445</v>
      </c>
      <c r="P10574" s="17" t="s">
        <v>9090</v>
      </c>
      <c r="Q10574" s="17" t="s">
        <v>297</v>
      </c>
      <c r="R10574" s="18">
        <v>95</v>
      </c>
      <c r="S10574" s="10">
        <v>44</v>
      </c>
      <c r="AA10574" s="11" t="str">
        <f t="shared" si="165"/>
        <v>63. Yên BáiHuyện Yên Bình</v>
      </c>
    </row>
    <row r="10575" spans="11:27" ht="15.75">
      <c r="K10575" s="21"/>
      <c r="L10575" s="17"/>
      <c r="M10575" s="17"/>
      <c r="N10575" s="17" t="s">
        <v>532</v>
      </c>
      <c r="O10575" s="17" t="s">
        <v>1445</v>
      </c>
      <c r="P10575" s="17" t="s">
        <v>9091</v>
      </c>
      <c r="Q10575" s="17" t="s">
        <v>297</v>
      </c>
      <c r="R10575" s="18">
        <v>95</v>
      </c>
      <c r="S10575" s="10">
        <v>44</v>
      </c>
      <c r="AA10575" s="11" t="str">
        <f t="shared" si="165"/>
        <v>63. Yên BáiHuyện Yên Bình</v>
      </c>
    </row>
    <row r="10576" spans="11:27" ht="15.75">
      <c r="K10576" s="21"/>
      <c r="L10576" s="17"/>
      <c r="M10576" s="17"/>
      <c r="N10576" s="17" t="s">
        <v>532</v>
      </c>
      <c r="O10576" s="17" t="s">
        <v>1445</v>
      </c>
      <c r="P10576" s="17" t="s">
        <v>1124</v>
      </c>
      <c r="Q10576" s="17" t="s">
        <v>297</v>
      </c>
      <c r="R10576" s="18">
        <v>95</v>
      </c>
      <c r="S10576" s="10">
        <v>44</v>
      </c>
      <c r="AA10576" s="11" t="str">
        <f t="shared" si="165"/>
        <v>63. Yên BáiHuyện Yên Bình</v>
      </c>
    </row>
    <row r="10577" spans="11:27" ht="15.75">
      <c r="K10577" s="21"/>
      <c r="L10577" s="17"/>
      <c r="M10577" s="17"/>
      <c r="N10577" s="17" t="s">
        <v>532</v>
      </c>
      <c r="O10577" s="17" t="s">
        <v>1445</v>
      </c>
      <c r="P10577" s="17" t="s">
        <v>7119</v>
      </c>
      <c r="Q10577" s="17" t="s">
        <v>297</v>
      </c>
      <c r="R10577" s="18">
        <v>95</v>
      </c>
      <c r="S10577" s="10">
        <v>44</v>
      </c>
      <c r="AA10577" s="11" t="str">
        <f t="shared" si="165"/>
        <v>63. Yên BáiHuyện Yên Bình</v>
      </c>
    </row>
    <row r="10578" spans="11:27" ht="15.75">
      <c r="K10578" s="21"/>
      <c r="L10578" s="17"/>
      <c r="M10578" s="17"/>
      <c r="N10578" s="17" t="s">
        <v>532</v>
      </c>
      <c r="O10578" s="17" t="s">
        <v>1445</v>
      </c>
      <c r="P10578" s="17" t="s">
        <v>9092</v>
      </c>
      <c r="Q10578" s="17" t="s">
        <v>297</v>
      </c>
      <c r="R10578" s="18">
        <v>95</v>
      </c>
      <c r="S10578" s="10">
        <v>44</v>
      </c>
      <c r="AA10578" s="11" t="str">
        <f t="shared" si="165"/>
        <v>63. Yên BáiHuyện Yên Bình</v>
      </c>
    </row>
    <row r="10579" spans="11:27" ht="15.75">
      <c r="K10579" s="21"/>
      <c r="L10579" s="17"/>
      <c r="M10579" s="17"/>
      <c r="N10579" s="17" t="s">
        <v>532</v>
      </c>
      <c r="O10579" s="17" t="s">
        <v>1445</v>
      </c>
      <c r="P10579" s="17" t="s">
        <v>9093</v>
      </c>
      <c r="Q10579" s="17" t="s">
        <v>297</v>
      </c>
      <c r="R10579" s="18">
        <v>95</v>
      </c>
      <c r="S10579" s="10">
        <v>44</v>
      </c>
      <c r="AA10579" s="11" t="str">
        <f t="shared" si="165"/>
        <v>63. Yên BáiHuyện Yên Bình</v>
      </c>
    </row>
    <row r="10580" spans="11:27" ht="15.75">
      <c r="K10580" s="21"/>
      <c r="L10580" s="17"/>
      <c r="M10580" s="17"/>
      <c r="N10580" s="17" t="s">
        <v>532</v>
      </c>
      <c r="O10580" s="17" t="s">
        <v>1445</v>
      </c>
      <c r="P10580" s="17" t="s">
        <v>9094</v>
      </c>
      <c r="Q10580" s="17" t="s">
        <v>297</v>
      </c>
      <c r="R10580" s="18">
        <v>95</v>
      </c>
      <c r="S10580" s="10">
        <v>44</v>
      </c>
      <c r="AA10580" s="11" t="str">
        <f t="shared" si="165"/>
        <v>63. Yên BáiHuyện Yên Bình</v>
      </c>
    </row>
    <row r="10581" spans="11:27" ht="15.75">
      <c r="K10581" s="21"/>
      <c r="L10581" s="17"/>
      <c r="M10581" s="17"/>
      <c r="N10581" s="17" t="s">
        <v>532</v>
      </c>
      <c r="O10581" s="17" t="s">
        <v>1445</v>
      </c>
      <c r="P10581" s="17" t="s">
        <v>9095</v>
      </c>
      <c r="Q10581" s="17" t="s">
        <v>297</v>
      </c>
      <c r="R10581" s="18">
        <v>95</v>
      </c>
      <c r="S10581" s="10">
        <v>44</v>
      </c>
      <c r="AA10581" s="11" t="str">
        <f t="shared" si="165"/>
        <v>63. Yên BáiHuyện Yên Bình</v>
      </c>
    </row>
    <row r="10582" spans="11:27" ht="15.75">
      <c r="K10582" s="21"/>
      <c r="L10582" s="17"/>
      <c r="M10582" s="17"/>
      <c r="N10582" s="17" t="s">
        <v>532</v>
      </c>
      <c r="O10582" s="17" t="s">
        <v>1445</v>
      </c>
      <c r="P10582" s="17" t="s">
        <v>3990</v>
      </c>
      <c r="Q10582" s="17" t="s">
        <v>297</v>
      </c>
      <c r="R10582" s="18">
        <v>95</v>
      </c>
      <c r="S10582" s="10">
        <v>44</v>
      </c>
      <c r="AA10582" s="11" t="str">
        <f t="shared" si="165"/>
        <v>63. Yên BáiHuyện Yên Bình</v>
      </c>
    </row>
    <row r="10583" spans="11:27" ht="15.75">
      <c r="K10583" s="21"/>
      <c r="L10583" s="17"/>
      <c r="M10583" s="17"/>
      <c r="N10583" s="17" t="s">
        <v>532</v>
      </c>
      <c r="O10583" s="17" t="s">
        <v>1445</v>
      </c>
      <c r="P10583" s="17" t="s">
        <v>9096</v>
      </c>
      <c r="Q10583" s="17" t="s">
        <v>297</v>
      </c>
      <c r="R10583" s="18">
        <v>95</v>
      </c>
      <c r="S10583" s="10">
        <v>44</v>
      </c>
      <c r="AA10583" s="11" t="str">
        <f t="shared" si="165"/>
        <v>63. Yên BáiHuyện Yên Bình</v>
      </c>
    </row>
    <row r="10584" spans="11:27" ht="15.75">
      <c r="K10584" s="21"/>
      <c r="L10584" s="17"/>
      <c r="M10584" s="17"/>
      <c r="N10584" s="17" t="s">
        <v>532</v>
      </c>
      <c r="O10584" s="17" t="s">
        <v>1445</v>
      </c>
      <c r="P10584" s="17" t="s">
        <v>8834</v>
      </c>
      <c r="Q10584" s="17" t="s">
        <v>297</v>
      </c>
      <c r="R10584" s="18">
        <v>95</v>
      </c>
      <c r="S10584" s="10">
        <v>44</v>
      </c>
      <c r="AA10584" s="11" t="str">
        <f t="shared" si="165"/>
        <v>63. Yên BáiHuyện Yên Bình</v>
      </c>
    </row>
    <row r="10585" spans="11:27" ht="15.75">
      <c r="K10585" s="21"/>
      <c r="L10585" s="17"/>
      <c r="M10585" s="17"/>
      <c r="N10585" s="17" t="s">
        <v>532</v>
      </c>
      <c r="O10585" s="17" t="s">
        <v>1445</v>
      </c>
      <c r="P10585" s="17" t="s">
        <v>4647</v>
      </c>
      <c r="Q10585" s="17" t="s">
        <v>297</v>
      </c>
      <c r="R10585" s="18">
        <v>95</v>
      </c>
      <c r="S10585" s="10">
        <v>44</v>
      </c>
      <c r="AA10585" s="11" t="str">
        <f t="shared" si="165"/>
        <v>63. Yên BáiHuyện Yên Bình</v>
      </c>
    </row>
    <row r="10586" spans="11:27" ht="15.75">
      <c r="K10586" s="21"/>
      <c r="L10586" s="17"/>
      <c r="M10586" s="17"/>
      <c r="N10586" s="17" t="s">
        <v>532</v>
      </c>
      <c r="O10586" s="17" t="s">
        <v>1445</v>
      </c>
      <c r="P10586" s="17" t="s">
        <v>9097</v>
      </c>
      <c r="Q10586" s="17" t="s">
        <v>297</v>
      </c>
      <c r="R10586" s="18">
        <v>95</v>
      </c>
      <c r="S10586" s="10">
        <v>44</v>
      </c>
      <c r="AA10586" s="11" t="str">
        <f t="shared" si="165"/>
        <v>63. Yên BáiHuyện Yên Bình</v>
      </c>
    </row>
    <row r="10587" spans="11:27" ht="15.75">
      <c r="K10587" s="21"/>
      <c r="L10587" s="17"/>
      <c r="M10587" s="17"/>
      <c r="N10587" s="17" t="s">
        <v>532</v>
      </c>
      <c r="O10587" s="17" t="s">
        <v>1445</v>
      </c>
      <c r="P10587" s="17" t="s">
        <v>9098</v>
      </c>
      <c r="Q10587" s="17" t="s">
        <v>297</v>
      </c>
      <c r="R10587" s="18">
        <v>95</v>
      </c>
      <c r="S10587" s="10">
        <v>44</v>
      </c>
      <c r="AA10587" s="11" t="str">
        <f t="shared" si="165"/>
        <v>63. Yên BáiHuyện Yên Bình</v>
      </c>
    </row>
    <row r="10588" spans="11:27" ht="15.75">
      <c r="K10588" s="21"/>
      <c r="L10588" s="17"/>
      <c r="M10588" s="17"/>
      <c r="N10588" s="17" t="s">
        <v>532</v>
      </c>
      <c r="O10588" s="17" t="s">
        <v>1445</v>
      </c>
      <c r="P10588" s="17" t="s">
        <v>9099</v>
      </c>
      <c r="Q10588" s="17" t="s">
        <v>297</v>
      </c>
      <c r="R10588" s="18">
        <v>95</v>
      </c>
      <c r="S10588" s="10">
        <v>44</v>
      </c>
      <c r="AA10588" s="11" t="str">
        <f t="shared" si="165"/>
        <v>63. Yên BáiHuyện Yên Bình</v>
      </c>
    </row>
    <row r="10589" spans="11:27" ht="15.75">
      <c r="K10589" s="21"/>
      <c r="L10589" s="17"/>
      <c r="M10589" s="17"/>
      <c r="N10589" s="17" t="s">
        <v>532</v>
      </c>
      <c r="O10589" s="17" t="s">
        <v>1445</v>
      </c>
      <c r="P10589" s="17" t="s">
        <v>9100</v>
      </c>
      <c r="Q10589" s="17" t="s">
        <v>297</v>
      </c>
      <c r="R10589" s="18">
        <v>95</v>
      </c>
      <c r="S10589" s="10">
        <v>44</v>
      </c>
      <c r="AA10589" s="11" t="str">
        <f t="shared" si="165"/>
        <v>63. Yên BáiHuyện Yên Bình</v>
      </c>
    </row>
    <row r="10590" spans="11:27" ht="15.75">
      <c r="K10590" s="21"/>
      <c r="L10590" s="17"/>
      <c r="M10590" s="17"/>
      <c r="N10590" s="17" t="s">
        <v>532</v>
      </c>
      <c r="O10590" s="17" t="s">
        <v>1445</v>
      </c>
      <c r="P10590" s="17" t="s">
        <v>2809</v>
      </c>
      <c r="Q10590" s="17" t="s">
        <v>297</v>
      </c>
      <c r="R10590" s="18">
        <v>95</v>
      </c>
      <c r="S10590" s="10">
        <v>44</v>
      </c>
      <c r="AA10590" s="11" t="str">
        <f t="shared" si="165"/>
        <v>63. Yên BáiHuyện Yên Bình</v>
      </c>
    </row>
    <row r="10591" spans="11:27" ht="15.75">
      <c r="K10591" s="21"/>
      <c r="L10591" s="17"/>
      <c r="M10591" s="17"/>
      <c r="N10591" s="17" t="s">
        <v>532</v>
      </c>
      <c r="O10591" s="17" t="s">
        <v>1445</v>
      </c>
      <c r="P10591" s="17" t="s">
        <v>5649</v>
      </c>
      <c r="Q10591" s="17" t="s">
        <v>297</v>
      </c>
      <c r="R10591" s="18">
        <v>95</v>
      </c>
      <c r="S10591" s="10">
        <v>44</v>
      </c>
      <c r="AA10591" s="11" t="str">
        <f t="shared" si="165"/>
        <v>63. Yên BáiHuyện Yên Bình</v>
      </c>
    </row>
    <row r="10592" spans="11:27" ht="15.75">
      <c r="K10592" s="21"/>
      <c r="L10592" s="17"/>
      <c r="M10592" s="17"/>
      <c r="N10592" s="17" t="s">
        <v>532</v>
      </c>
      <c r="O10592" s="17" t="s">
        <v>1445</v>
      </c>
      <c r="P10592" s="17" t="s">
        <v>1157</v>
      </c>
      <c r="Q10592" s="17" t="s">
        <v>297</v>
      </c>
      <c r="R10592" s="18">
        <v>95</v>
      </c>
      <c r="S10592" s="10">
        <v>44</v>
      </c>
      <c r="AA10592" s="11" t="str">
        <f t="shared" si="165"/>
        <v>63. Yên BáiHuyện Yên Bình</v>
      </c>
    </row>
    <row r="10593" spans="11:27" ht="15.75">
      <c r="K10593" s="21"/>
      <c r="L10593" s="17"/>
      <c r="M10593" s="17"/>
      <c r="N10593" s="17" t="s">
        <v>532</v>
      </c>
      <c r="O10593" s="17" t="s">
        <v>1445</v>
      </c>
      <c r="P10593" s="17" t="s">
        <v>4446</v>
      </c>
      <c r="Q10593" s="17" t="s">
        <v>297</v>
      </c>
      <c r="R10593" s="18">
        <v>95</v>
      </c>
      <c r="S10593" s="10">
        <v>44</v>
      </c>
      <c r="AA10593" s="11" t="str">
        <f t="shared" si="165"/>
        <v>63. Yên BáiHuyện Yên Bình</v>
      </c>
    </row>
    <row r="10594" spans="11:27" ht="15.75">
      <c r="K10594" s="21"/>
      <c r="L10594" s="17"/>
      <c r="M10594" s="17"/>
      <c r="N10594" s="17" t="s">
        <v>532</v>
      </c>
      <c r="O10594" s="17" t="s">
        <v>1419</v>
      </c>
      <c r="P10594" s="17" t="s">
        <v>1540</v>
      </c>
      <c r="Q10594" s="17" t="s">
        <v>297</v>
      </c>
      <c r="R10594" s="18">
        <v>95</v>
      </c>
      <c r="S10594" s="10">
        <v>44</v>
      </c>
      <c r="AA10594" s="11" t="str">
        <f t="shared" si="165"/>
        <v>63. Yên BáiThành phố Yên Bái</v>
      </c>
    </row>
    <row r="10595" spans="11:27" ht="15.75">
      <c r="K10595" s="21"/>
      <c r="L10595" s="17"/>
      <c r="M10595" s="17"/>
      <c r="N10595" s="17" t="s">
        <v>532</v>
      </c>
      <c r="O10595" s="17" t="s">
        <v>1419</v>
      </c>
      <c r="P10595" s="17" t="s">
        <v>7474</v>
      </c>
      <c r="Q10595" s="17" t="s">
        <v>297</v>
      </c>
      <c r="R10595" s="18">
        <v>95</v>
      </c>
      <c r="S10595" s="10">
        <v>44</v>
      </c>
      <c r="AA10595" s="11" t="str">
        <f t="shared" si="165"/>
        <v>63. Yên BáiThành phố Yên Bái</v>
      </c>
    </row>
    <row r="10596" spans="11:27" ht="15.75">
      <c r="K10596" s="21"/>
      <c r="L10596" s="17"/>
      <c r="M10596" s="17"/>
      <c r="N10596" s="17" t="s">
        <v>532</v>
      </c>
      <c r="O10596" s="17" t="s">
        <v>1419</v>
      </c>
      <c r="P10596" s="17" t="s">
        <v>9101</v>
      </c>
      <c r="Q10596" s="17" t="s">
        <v>297</v>
      </c>
      <c r="R10596" s="18">
        <v>95</v>
      </c>
      <c r="S10596" s="10">
        <v>44</v>
      </c>
      <c r="AA10596" s="11" t="str">
        <f t="shared" si="165"/>
        <v>63. Yên BáiThành phố Yên Bái</v>
      </c>
    </row>
    <row r="10597" spans="11:27" ht="15.75">
      <c r="K10597" s="21"/>
      <c r="L10597" s="17"/>
      <c r="M10597" s="17"/>
      <c r="N10597" s="17" t="s">
        <v>532</v>
      </c>
      <c r="O10597" s="17" t="s">
        <v>1419</v>
      </c>
      <c r="P10597" s="17" t="s">
        <v>4934</v>
      </c>
      <c r="Q10597" s="17" t="s">
        <v>297</v>
      </c>
      <c r="R10597" s="18">
        <v>95</v>
      </c>
      <c r="S10597" s="10">
        <v>44</v>
      </c>
      <c r="AA10597" s="11" t="str">
        <f t="shared" si="165"/>
        <v>63. Yên BáiThành phố Yên Bái</v>
      </c>
    </row>
    <row r="10598" spans="11:27" ht="15.75">
      <c r="K10598" s="21"/>
      <c r="L10598" s="17"/>
      <c r="M10598" s="17"/>
      <c r="N10598" s="17" t="s">
        <v>532</v>
      </c>
      <c r="O10598" s="17" t="s">
        <v>1419</v>
      </c>
      <c r="P10598" s="17" t="s">
        <v>5852</v>
      </c>
      <c r="Q10598" s="17" t="s">
        <v>297</v>
      </c>
      <c r="R10598" s="18">
        <v>95</v>
      </c>
      <c r="S10598" s="10">
        <v>44</v>
      </c>
      <c r="AA10598" s="11" t="str">
        <f t="shared" si="165"/>
        <v>63. Yên BáiThành phố Yên Bái</v>
      </c>
    </row>
    <row r="10599" spans="11:27" ht="15.75">
      <c r="K10599" s="21"/>
      <c r="L10599" s="17"/>
      <c r="M10599" s="17"/>
      <c r="N10599" s="17" t="s">
        <v>532</v>
      </c>
      <c r="O10599" s="17" t="s">
        <v>1419</v>
      </c>
      <c r="P10599" s="17" t="s">
        <v>9102</v>
      </c>
      <c r="Q10599" s="17" t="s">
        <v>297</v>
      </c>
      <c r="R10599" s="18">
        <v>95</v>
      </c>
      <c r="S10599" s="10">
        <v>44</v>
      </c>
      <c r="AA10599" s="11" t="str">
        <f t="shared" si="165"/>
        <v>63. Yên BáiThành phố Yên Bái</v>
      </c>
    </row>
    <row r="10600" spans="11:27" ht="15.75">
      <c r="K10600" s="21"/>
      <c r="L10600" s="17"/>
      <c r="M10600" s="17"/>
      <c r="N10600" s="17" t="s">
        <v>532</v>
      </c>
      <c r="O10600" s="17" t="s">
        <v>1419</v>
      </c>
      <c r="P10600" s="17" t="s">
        <v>9103</v>
      </c>
      <c r="Q10600" s="17" t="s">
        <v>297</v>
      </c>
      <c r="R10600" s="18">
        <v>95</v>
      </c>
      <c r="S10600" s="10">
        <v>44</v>
      </c>
      <c r="AA10600" s="11" t="str">
        <f t="shared" si="165"/>
        <v>63. Yên BáiThành phố Yên Bái</v>
      </c>
    </row>
    <row r="10601" spans="11:27" ht="15.75">
      <c r="K10601" s="21"/>
      <c r="L10601" s="17"/>
      <c r="M10601" s="17"/>
      <c r="N10601" s="17" t="s">
        <v>532</v>
      </c>
      <c r="O10601" s="17" t="s">
        <v>1419</v>
      </c>
      <c r="P10601" s="17" t="s">
        <v>9104</v>
      </c>
      <c r="Q10601" s="17" t="s">
        <v>297</v>
      </c>
      <c r="R10601" s="18">
        <v>95</v>
      </c>
      <c r="S10601" s="10">
        <v>44</v>
      </c>
      <c r="AA10601" s="11" t="str">
        <f t="shared" si="165"/>
        <v>63. Yên BáiThành phố Yên Bái</v>
      </c>
    </row>
    <row r="10602" spans="11:27" ht="15.75">
      <c r="K10602" s="21"/>
      <c r="L10602" s="17"/>
      <c r="M10602" s="17"/>
      <c r="N10602" s="17" t="s">
        <v>532</v>
      </c>
      <c r="O10602" s="17" t="s">
        <v>1419</v>
      </c>
      <c r="P10602" s="17" t="s">
        <v>9105</v>
      </c>
      <c r="Q10602" s="17" t="s">
        <v>297</v>
      </c>
      <c r="R10602" s="18">
        <v>95</v>
      </c>
      <c r="S10602" s="10">
        <v>44</v>
      </c>
      <c r="AA10602" s="11" t="str">
        <f t="shared" si="165"/>
        <v>63. Yên BáiThành phố Yên Bái</v>
      </c>
    </row>
    <row r="10603" spans="11:27" ht="15.75">
      <c r="K10603" s="21"/>
      <c r="L10603" s="17"/>
      <c r="M10603" s="17"/>
      <c r="N10603" s="17" t="s">
        <v>532</v>
      </c>
      <c r="O10603" s="17" t="s">
        <v>1419</v>
      </c>
      <c r="P10603" s="17" t="s">
        <v>9106</v>
      </c>
      <c r="Q10603" s="17" t="s">
        <v>297</v>
      </c>
      <c r="R10603" s="18">
        <v>95</v>
      </c>
      <c r="S10603" s="10">
        <v>44</v>
      </c>
      <c r="AA10603" s="11" t="str">
        <f t="shared" si="165"/>
        <v>63. Yên BáiThành phố Yên Bái</v>
      </c>
    </row>
    <row r="10604" spans="11:27" ht="15.75">
      <c r="K10604" s="21"/>
      <c r="L10604" s="17"/>
      <c r="M10604" s="17"/>
      <c r="N10604" s="17" t="s">
        <v>532</v>
      </c>
      <c r="O10604" s="17" t="s">
        <v>1419</v>
      </c>
      <c r="P10604" s="17" t="s">
        <v>9107</v>
      </c>
      <c r="Q10604" s="17" t="s">
        <v>297</v>
      </c>
      <c r="R10604" s="18">
        <v>95</v>
      </c>
      <c r="S10604" s="10">
        <v>44</v>
      </c>
      <c r="AA10604" s="11" t="str">
        <f t="shared" si="165"/>
        <v>63. Yên BáiThành phố Yên Bái</v>
      </c>
    </row>
    <row r="10605" spans="11:27" ht="15.75">
      <c r="K10605" s="21"/>
      <c r="L10605" s="17"/>
      <c r="M10605" s="17"/>
      <c r="N10605" s="17" t="s">
        <v>532</v>
      </c>
      <c r="O10605" s="17" t="s">
        <v>1419</v>
      </c>
      <c r="P10605" s="17" t="s">
        <v>9108</v>
      </c>
      <c r="Q10605" s="17" t="s">
        <v>297</v>
      </c>
      <c r="R10605" s="18">
        <v>95</v>
      </c>
      <c r="S10605" s="10">
        <v>44</v>
      </c>
      <c r="AA10605" s="11" t="str">
        <f t="shared" si="165"/>
        <v>63. Yên BáiThành phố Yên Bái</v>
      </c>
    </row>
    <row r="10606" spans="11:27" ht="15.75">
      <c r="K10606" s="21"/>
      <c r="L10606" s="17"/>
      <c r="M10606" s="17"/>
      <c r="N10606" s="17" t="s">
        <v>532</v>
      </c>
      <c r="O10606" s="17" t="s">
        <v>1419</v>
      </c>
      <c r="P10606" s="17" t="s">
        <v>6164</v>
      </c>
      <c r="Q10606" s="17" t="s">
        <v>297</v>
      </c>
      <c r="R10606" s="18">
        <v>95</v>
      </c>
      <c r="S10606" s="10">
        <v>44</v>
      </c>
      <c r="AA10606" s="11" t="str">
        <f t="shared" si="165"/>
        <v>63. Yên BáiThành phố Yên Bái</v>
      </c>
    </row>
    <row r="10607" spans="11:27" ht="15.75">
      <c r="K10607" s="21"/>
      <c r="L10607" s="17"/>
      <c r="M10607" s="17"/>
      <c r="N10607" s="17" t="s">
        <v>532</v>
      </c>
      <c r="O10607" s="17" t="s">
        <v>1419</v>
      </c>
      <c r="P10607" s="17" t="s">
        <v>6735</v>
      </c>
      <c r="Q10607" s="17" t="s">
        <v>297</v>
      </c>
      <c r="R10607" s="18">
        <v>95</v>
      </c>
      <c r="S10607" s="10">
        <v>44</v>
      </c>
      <c r="AA10607" s="11" t="str">
        <f t="shared" si="165"/>
        <v>63. Yên BáiThành phố Yên Bái</v>
      </c>
    </row>
    <row r="10608" spans="11:27" ht="15.75">
      <c r="K10608" s="21"/>
      <c r="L10608" s="17"/>
      <c r="M10608" s="17"/>
      <c r="N10608" s="17" t="s">
        <v>532</v>
      </c>
      <c r="O10608" s="17" t="s">
        <v>1419</v>
      </c>
      <c r="P10608" s="17" t="s">
        <v>1322</v>
      </c>
      <c r="Q10608" s="17" t="s">
        <v>297</v>
      </c>
      <c r="R10608" s="18">
        <v>95</v>
      </c>
      <c r="S10608" s="10">
        <v>44</v>
      </c>
      <c r="AA10608" s="11" t="str">
        <f t="shared" si="165"/>
        <v>63. Yên BáiThành phố Yên Bái</v>
      </c>
    </row>
    <row r="10609" spans="11:27" ht="15.75">
      <c r="K10609" s="21"/>
      <c r="L10609" s="17"/>
      <c r="M10609" s="17"/>
      <c r="N10609" s="17" t="s">
        <v>532</v>
      </c>
      <c r="O10609" s="17" t="s">
        <v>1422</v>
      </c>
      <c r="P10609" s="17" t="s">
        <v>9109</v>
      </c>
      <c r="Q10609" s="17" t="s">
        <v>297</v>
      </c>
      <c r="R10609" s="18">
        <v>95</v>
      </c>
      <c r="S10609" s="10">
        <v>44</v>
      </c>
      <c r="AA10609" s="11" t="str">
        <f t="shared" si="165"/>
        <v>63. Yên BáiThị xã Nghĩa Lộ</v>
      </c>
    </row>
    <row r="10610" spans="11:27" ht="15.75">
      <c r="K10610" s="21"/>
      <c r="L10610" s="17"/>
      <c r="M10610" s="17"/>
      <c r="N10610" s="17" t="s">
        <v>532</v>
      </c>
      <c r="O10610" s="17" t="s">
        <v>1422</v>
      </c>
      <c r="P10610" s="17" t="s">
        <v>9110</v>
      </c>
      <c r="Q10610" s="17" t="s">
        <v>297</v>
      </c>
      <c r="R10610" s="18">
        <v>95</v>
      </c>
      <c r="S10610" s="10">
        <v>44</v>
      </c>
      <c r="AA10610" s="11" t="str">
        <f t="shared" si="165"/>
        <v>63. Yên BáiThị xã Nghĩa Lộ</v>
      </c>
    </row>
    <row r="10611" spans="11:27" ht="15.75">
      <c r="K10611" s="21"/>
      <c r="L10611" s="17"/>
      <c r="M10611" s="17"/>
      <c r="N10611" s="17" t="s">
        <v>532</v>
      </c>
      <c r="O10611" s="17" t="s">
        <v>1422</v>
      </c>
      <c r="P10611" s="17" t="s">
        <v>2258</v>
      </c>
      <c r="Q10611" s="17" t="s">
        <v>297</v>
      </c>
      <c r="R10611" s="18">
        <v>95</v>
      </c>
      <c r="S10611" s="10">
        <v>44</v>
      </c>
      <c r="AA10611" s="11" t="str">
        <f t="shared" si="165"/>
        <v>63. Yên BáiThị xã Nghĩa Lộ</v>
      </c>
    </row>
    <row r="10612" spans="11:27" ht="15.75">
      <c r="K10612" s="21"/>
      <c r="L10612" s="17"/>
      <c r="M10612" s="17"/>
      <c r="N10612" s="17" t="s">
        <v>532</v>
      </c>
      <c r="O10612" s="17" t="s">
        <v>1422</v>
      </c>
      <c r="P10612" s="17" t="s">
        <v>9111</v>
      </c>
      <c r="Q10612" s="17" t="s">
        <v>297</v>
      </c>
      <c r="R10612" s="18">
        <v>95</v>
      </c>
      <c r="S10612" s="10">
        <v>44</v>
      </c>
      <c r="AA10612" s="11" t="str">
        <f t="shared" si="165"/>
        <v>63. Yên BáiThị xã Nghĩa Lộ</v>
      </c>
    </row>
    <row r="10613" spans="11:27" ht="15.75">
      <c r="K10613" s="21"/>
      <c r="L10613" s="17"/>
      <c r="M10613" s="17"/>
      <c r="N10613" s="17" t="s">
        <v>532</v>
      </c>
      <c r="O10613" s="17" t="s">
        <v>1422</v>
      </c>
      <c r="P10613" s="17" t="s">
        <v>9112</v>
      </c>
      <c r="Q10613" s="17" t="s">
        <v>297</v>
      </c>
      <c r="R10613" s="18">
        <v>95</v>
      </c>
      <c r="S10613" s="10">
        <v>44</v>
      </c>
      <c r="AA10613" s="11" t="str">
        <f t="shared" si="165"/>
        <v>63. Yên BáiThị xã Nghĩa Lộ</v>
      </c>
    </row>
    <row r="10614" spans="11:27" ht="15.75">
      <c r="K10614" s="21"/>
      <c r="L10614" s="17"/>
      <c r="M10614" s="17"/>
      <c r="N10614" s="17" t="s">
        <v>532</v>
      </c>
      <c r="O10614" s="17" t="s">
        <v>1422</v>
      </c>
      <c r="P10614" s="17" t="s">
        <v>4262</v>
      </c>
      <c r="Q10614" s="17" t="s">
        <v>297</v>
      </c>
      <c r="R10614" s="18">
        <v>95</v>
      </c>
      <c r="S10614" s="10">
        <v>44</v>
      </c>
      <c r="AA10614" s="11" t="str">
        <f t="shared" si="165"/>
        <v>63. Yên BáiThị xã Nghĩa Lộ</v>
      </c>
    </row>
    <row r="10615" spans="11:27" ht="15.75">
      <c r="K10615" s="21"/>
      <c r="L10615" s="17"/>
      <c r="M10615" s="17"/>
      <c r="N10615" s="17" t="s">
        <v>532</v>
      </c>
      <c r="O10615" s="17" t="s">
        <v>1422</v>
      </c>
      <c r="P10615" s="17" t="s">
        <v>1987</v>
      </c>
      <c r="Q10615" s="17" t="s">
        <v>297</v>
      </c>
      <c r="R10615" s="18">
        <v>95</v>
      </c>
      <c r="S10615" s="10">
        <v>44</v>
      </c>
      <c r="AA10615" s="11" t="str">
        <f t="shared" si="165"/>
        <v>63. Yên BáiThị xã Nghĩa Lộ</v>
      </c>
    </row>
    <row r="10616" spans="11:27" ht="15.75">
      <c r="K10616" s="21"/>
      <c r="L10616" s="17"/>
      <c r="M10616" s="17"/>
      <c r="N10616" s="17" t="s">
        <v>532</v>
      </c>
      <c r="O10616" s="17" t="s">
        <v>1422</v>
      </c>
      <c r="P10616" s="17" t="s">
        <v>6176</v>
      </c>
      <c r="Q10616" s="17" t="s">
        <v>297</v>
      </c>
      <c r="R10616" s="18">
        <v>95</v>
      </c>
      <c r="S10616" s="10">
        <v>44</v>
      </c>
      <c r="AA10616" s="11" t="str">
        <f t="shared" si="165"/>
        <v>63. Yên BáiThị xã Nghĩa Lộ</v>
      </c>
    </row>
    <row r="10617" spans="11:27" ht="15.75">
      <c r="K10617" s="21"/>
      <c r="L10617" s="17"/>
      <c r="M10617" s="17"/>
      <c r="N10617" s="17" t="s">
        <v>532</v>
      </c>
      <c r="O10617" s="17" t="s">
        <v>1422</v>
      </c>
      <c r="P10617" s="17" t="s">
        <v>6491</v>
      </c>
      <c r="Q10617" s="17" t="s">
        <v>297</v>
      </c>
      <c r="R10617" s="18">
        <v>95</v>
      </c>
      <c r="S10617" s="10">
        <v>44</v>
      </c>
      <c r="AA10617" s="11" t="str">
        <f t="shared" si="165"/>
        <v>63. Yên BáiThị xã Nghĩa Lộ</v>
      </c>
    </row>
    <row r="10618" spans="11:27" ht="15.75">
      <c r="K10618" s="21"/>
      <c r="L10618" s="17"/>
      <c r="M10618" s="17"/>
      <c r="N10618" s="17" t="s">
        <v>532</v>
      </c>
      <c r="O10618" s="17" t="s">
        <v>1422</v>
      </c>
      <c r="P10618" s="17" t="s">
        <v>9113</v>
      </c>
      <c r="Q10618" s="17" t="s">
        <v>297</v>
      </c>
      <c r="R10618" s="18">
        <v>95</v>
      </c>
      <c r="S10618" s="10">
        <v>44</v>
      </c>
      <c r="AA10618" s="11" t="str">
        <f t="shared" si="165"/>
        <v>63. Yên BáiThị xã Nghĩa Lộ</v>
      </c>
    </row>
    <row r="10619" spans="11:27" ht="15.75">
      <c r="K10619" s="21"/>
      <c r="L10619" s="17"/>
      <c r="M10619" s="17"/>
      <c r="N10619" s="17" t="s">
        <v>532</v>
      </c>
      <c r="O10619" s="17" t="s">
        <v>1422</v>
      </c>
      <c r="P10619" s="17" t="s">
        <v>2628</v>
      </c>
      <c r="Q10619" s="17" t="s">
        <v>297</v>
      </c>
      <c r="R10619" s="18">
        <v>95</v>
      </c>
      <c r="S10619" s="10">
        <v>44</v>
      </c>
      <c r="AA10619" s="11" t="str">
        <f t="shared" si="165"/>
        <v>63. Yên BáiThị xã Nghĩa Lộ</v>
      </c>
    </row>
    <row r="10620" spans="11:27" ht="15.75">
      <c r="K10620" s="21"/>
      <c r="L10620" s="17"/>
      <c r="M10620" s="17"/>
      <c r="N10620" s="17" t="s">
        <v>532</v>
      </c>
      <c r="O10620" s="17" t="s">
        <v>1422</v>
      </c>
      <c r="P10620" s="17" t="s">
        <v>9114</v>
      </c>
      <c r="Q10620" s="17" t="s">
        <v>297</v>
      </c>
      <c r="R10620" s="18">
        <v>95</v>
      </c>
      <c r="S10620" s="10">
        <v>44</v>
      </c>
      <c r="AA10620" s="11" t="str">
        <f t="shared" si="165"/>
        <v>63. Yên BáiThị xã Nghĩa Lộ</v>
      </c>
    </row>
    <row r="10621" spans="11:27" ht="15.75">
      <c r="K10621" s="21"/>
      <c r="L10621" s="17"/>
      <c r="M10621" s="17"/>
      <c r="N10621" s="17" t="s">
        <v>532</v>
      </c>
      <c r="O10621" s="17" t="s">
        <v>1422</v>
      </c>
      <c r="P10621" s="17" t="s">
        <v>9115</v>
      </c>
      <c r="Q10621" s="17" t="s">
        <v>297</v>
      </c>
      <c r="R10621" s="18">
        <v>95</v>
      </c>
      <c r="S10621" s="10">
        <v>44</v>
      </c>
      <c r="AA10621" s="11" t="str">
        <f t="shared" si="165"/>
        <v>63. Yên BáiThị xã Nghĩa Lộ</v>
      </c>
    </row>
    <row r="10622" spans="11:27" ht="15.75">
      <c r="K10622" s="21"/>
      <c r="L10622" s="17"/>
      <c r="M10622" s="17"/>
      <c r="N10622" s="17" t="s">
        <v>532</v>
      </c>
      <c r="O10622" s="17" t="s">
        <v>1422</v>
      </c>
      <c r="P10622" s="17" t="s">
        <v>2075</v>
      </c>
      <c r="Q10622" s="17" t="s">
        <v>297</v>
      </c>
      <c r="R10622" s="18">
        <v>95</v>
      </c>
      <c r="S10622" s="10">
        <v>44</v>
      </c>
      <c r="AA10622" s="11" t="str">
        <f t="shared" si="165"/>
        <v>63. Yên BáiThị xã Nghĩa Lộ</v>
      </c>
    </row>
  </sheetData>
  <mergeCells count="45">
    <mergeCell ref="K1:S1"/>
    <mergeCell ref="A3:A4"/>
    <mergeCell ref="B3:B4"/>
    <mergeCell ref="B76:B77"/>
    <mergeCell ref="B115:B116"/>
    <mergeCell ref="D76:D77"/>
    <mergeCell ref="D115:D116"/>
    <mergeCell ref="K2:K4"/>
    <mergeCell ref="L2:L4"/>
    <mergeCell ref="M2:M4"/>
    <mergeCell ref="N2:N4"/>
    <mergeCell ref="O2:O4"/>
    <mergeCell ref="P2:P4"/>
    <mergeCell ref="Q2:Q4"/>
    <mergeCell ref="R2:R4"/>
    <mergeCell ref="S2:S4"/>
    <mergeCell ref="C280:C281"/>
    <mergeCell ref="C303:C304"/>
    <mergeCell ref="C342:C343"/>
    <mergeCell ref="B153:B154"/>
    <mergeCell ref="B238:B244"/>
    <mergeCell ref="B276:B278"/>
    <mergeCell ref="B280:B281"/>
    <mergeCell ref="B303:B304"/>
    <mergeCell ref="C76:C77"/>
    <mergeCell ref="C115:C116"/>
    <mergeCell ref="C153:C154"/>
    <mergeCell ref="C238:C244"/>
    <mergeCell ref="C276:C278"/>
    <mergeCell ref="A1:E2"/>
    <mergeCell ref="D342:D343"/>
    <mergeCell ref="E76:E77"/>
    <mergeCell ref="E115:E116"/>
    <mergeCell ref="E153:E154"/>
    <mergeCell ref="E238:E244"/>
    <mergeCell ref="E276:E278"/>
    <mergeCell ref="E280:E281"/>
    <mergeCell ref="E303:E304"/>
    <mergeCell ref="E342:E343"/>
    <mergeCell ref="D153:D154"/>
    <mergeCell ref="D238:D244"/>
    <mergeCell ref="D276:D278"/>
    <mergeCell ref="D280:D281"/>
    <mergeCell ref="D303:D304"/>
    <mergeCell ref="B342:B343"/>
  </mergeCells>
  <conditionalFormatting sqref="N7:O11">
    <cfRule type="uniqueValues" dxfId="0" priority="1"/>
  </conditionalFormatting>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K5"/>
  <sheetViews>
    <sheetView workbookViewId="0">
      <selection activeCell="B37" sqref="B37"/>
    </sheetView>
  </sheetViews>
  <sheetFormatPr defaultColWidth="9.140625" defaultRowHeight="12.75"/>
  <cols>
    <col min="1" max="1" width="13.85546875" style="1" customWidth="1"/>
    <col min="2" max="2" width="93.42578125" style="1" customWidth="1"/>
    <col min="3" max="3" width="12.42578125" style="1" customWidth="1"/>
    <col min="4" max="4" width="13.42578125" style="1" customWidth="1"/>
    <col min="5" max="5" width="8.42578125" style="1" customWidth="1"/>
    <col min="6" max="6" width="10" style="1" customWidth="1"/>
    <col min="7" max="7" width="5.5703125" style="1" customWidth="1"/>
    <col min="8" max="8" width="7.85546875" style="1" customWidth="1"/>
    <col min="9" max="9" width="5" style="1" customWidth="1"/>
    <col min="10" max="10" width="5.5703125" style="1" customWidth="1"/>
    <col min="11" max="11" width="5" style="1" customWidth="1"/>
    <col min="12" max="16384" width="9.140625" style="1"/>
  </cols>
  <sheetData>
    <row r="1" spans="1:11" ht="19.5" customHeight="1">
      <c r="A1" s="307" t="s">
        <v>9116</v>
      </c>
      <c r="B1" s="307"/>
      <c r="C1" s="307"/>
      <c r="D1" s="307"/>
      <c r="E1" s="307"/>
      <c r="F1" s="307"/>
      <c r="G1" s="307" t="s">
        <v>9117</v>
      </c>
      <c r="H1" s="308"/>
      <c r="I1" s="308"/>
      <c r="J1" s="308"/>
      <c r="K1" s="308"/>
    </row>
    <row r="2" spans="1:11" ht="16.5">
      <c r="A2" s="2" t="s">
        <v>9118</v>
      </c>
      <c r="B2" s="2" t="s">
        <v>9119</v>
      </c>
      <c r="C2" s="2" t="s">
        <v>9120</v>
      </c>
      <c r="D2" s="3" t="s">
        <v>9121</v>
      </c>
      <c r="E2" s="2" t="s">
        <v>9122</v>
      </c>
      <c r="F2" s="2" t="s">
        <v>9123</v>
      </c>
      <c r="G2" s="4" t="s">
        <v>9124</v>
      </c>
      <c r="H2" s="2" t="s">
        <v>9125</v>
      </c>
      <c r="I2" s="5"/>
      <c r="J2" s="5"/>
      <c r="K2" s="5"/>
    </row>
    <row r="3" spans="1:11" ht="40.5">
      <c r="A3" s="6" t="s">
        <v>182</v>
      </c>
      <c r="B3" s="7" t="s">
        <v>9126</v>
      </c>
      <c r="C3" s="6">
        <v>213.36</v>
      </c>
      <c r="D3" s="6">
        <v>2.13</v>
      </c>
      <c r="E3" s="6">
        <v>11.5</v>
      </c>
      <c r="F3" s="6">
        <v>1.99</v>
      </c>
      <c r="G3" s="6">
        <v>0.15</v>
      </c>
      <c r="H3" s="6">
        <v>198.12</v>
      </c>
      <c r="I3" s="8">
        <f>1/8</f>
        <v>0.125</v>
      </c>
      <c r="J3" s="6">
        <v>0.8</v>
      </c>
      <c r="K3" s="8">
        <f>1/9</f>
        <v>0.11111111111111099</v>
      </c>
    </row>
    <row r="4" spans="1:11" ht="40.5">
      <c r="A4" s="6" t="s">
        <v>9127</v>
      </c>
      <c r="B4" s="7" t="s">
        <v>9128</v>
      </c>
      <c r="C4" s="6">
        <v>274.32</v>
      </c>
      <c r="D4" s="6">
        <v>4.57</v>
      </c>
      <c r="E4" s="6">
        <v>9.5</v>
      </c>
      <c r="F4" s="6">
        <v>1.97</v>
      </c>
      <c r="G4" s="6">
        <v>0.2</v>
      </c>
      <c r="H4" s="6">
        <v>152.4</v>
      </c>
      <c r="I4" s="8">
        <f>1/5</f>
        <v>0.2</v>
      </c>
      <c r="J4" s="6">
        <v>0.65</v>
      </c>
      <c r="K4" s="8">
        <f>1/6.5</f>
        <v>0.15384615384615399</v>
      </c>
    </row>
    <row r="5" spans="1:11" ht="27">
      <c r="A5" s="6" t="s">
        <v>9129</v>
      </c>
      <c r="B5" s="7" t="s">
        <v>9130</v>
      </c>
      <c r="C5" s="6">
        <v>365.76</v>
      </c>
      <c r="D5" s="6">
        <v>9.14</v>
      </c>
      <c r="E5" s="6">
        <v>7</v>
      </c>
      <c r="F5" s="6">
        <v>1.98</v>
      </c>
      <c r="G5" s="6">
        <v>0.3</v>
      </c>
      <c r="H5" s="6">
        <v>97.54</v>
      </c>
      <c r="I5" s="8">
        <f>1/3</f>
        <v>0.33333333333333298</v>
      </c>
      <c r="J5" s="6">
        <v>0.45</v>
      </c>
      <c r="K5" s="8">
        <f>1/4</f>
        <v>0.25</v>
      </c>
    </row>
  </sheetData>
  <mergeCells count="2">
    <mergeCell ref="A1:F1"/>
    <mergeCell ref="G1:K1"/>
  </mergeCells>
  <pageMargins left="0.7" right="0.7" top="0.75" bottom="0.75" header="0.3" footer="0.3"/>
  <drawing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10</vt:i4>
      </vt:variant>
      <vt:variant>
        <vt:lpstr>Named Ranges</vt:lpstr>
      </vt:variant>
      <vt:variant>
        <vt:i4>7</vt:i4>
      </vt:variant>
    </vt:vector>
  </HeadingPairs>
  <TitlesOfParts>
    <vt:vector size="17" baseType="lpstr">
      <vt:lpstr>Diaphragm center of Mass</vt:lpstr>
      <vt:lpstr>Modal Participating Mass Ratios</vt:lpstr>
      <vt:lpstr>Centers of Mass and Rigidity</vt:lpstr>
      <vt:lpstr>Joint Coordinates</vt:lpstr>
      <vt:lpstr>Story Data</vt:lpstr>
      <vt:lpstr>GioDong</vt:lpstr>
      <vt:lpstr>GioTinh</vt:lpstr>
      <vt:lpstr>Gio_2737_2023</vt:lpstr>
      <vt:lpstr>QCVN02_2022</vt:lpstr>
      <vt:lpstr>BangTra2737_2023</vt:lpstr>
      <vt:lpstr>Bang8_10</vt:lpstr>
      <vt:lpstr>Gio_2737_2023!Print_Area</vt:lpstr>
      <vt:lpstr>GioDong!Print_Area</vt:lpstr>
      <vt:lpstr>GioTinh!Print_Area</vt:lpstr>
      <vt:lpstr>Gio_2737_2023!Print_Titles</vt:lpstr>
      <vt:lpstr>GioDong!Print_Titles</vt:lpstr>
      <vt:lpstr>GioTinh!Print_Titles</vt:lpstr>
    </vt:vector>
  </TitlesOfParts>
  <Company>DHBK Tp.HCM</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Duynv</dc:creator>
  <cp:lastModifiedBy>C P</cp:lastModifiedBy>
  <cp:lastPrinted>2023-07-09T02:16:00Z</cp:lastPrinted>
  <dcterms:created xsi:type="dcterms:W3CDTF">2005-12-04T06:56:00Z</dcterms:created>
  <dcterms:modified xsi:type="dcterms:W3CDTF">2026-09-28T04:18:21Z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ICV">
    <vt:lpwstr>D45B0E4CEA404BA2A182AE08D3206D24_12</vt:lpwstr>
  </property>
  <property fmtid="{D5CDD505-2E9C-101B-9397-08002B2CF9AE}" pid="3" name="KSOProductBuildVer">
    <vt:lpwstr>1033-12.1.0.27458</vt:lpwstr>
  </property>
  <property fmtid="{D5CDD505-2E9C-101B-9397-08002B2CF9AE}" pid="4" name="CalculationRule">
    <vt:i4>0</vt:i4>
  </property>
</Properties>
</file>